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slicers/slicer1.xml" ContentType="application/vnd.ms-excel.slicer+xml"/>
  <Override PartName="/xl/charts/chartEx1.xml" ContentType="application/vnd.ms-office.chartex+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D:\corporate\Vendor &amp; Clients\TIE Learnings\"/>
    </mc:Choice>
  </mc:AlternateContent>
  <xr:revisionPtr revIDLastSave="0" documentId="13_ncr:1_{AD29140E-5DE9-413B-BA43-92D9CD2DAEA0}" xr6:coauthVersionLast="47" xr6:coauthVersionMax="47" xr10:uidLastSave="{00000000-0000-0000-0000-000000000000}"/>
  <bookViews>
    <workbookView xWindow="-108" yWindow="-108" windowWidth="23256" windowHeight="12600" tabRatio="854" activeTab="6" xr2:uid="{CDBD2767-7ABE-4F1B-BAA5-D138F5D09BFA}"/>
  </bookViews>
  <sheets>
    <sheet name="Date Format" sheetId="1" r:id="rId1"/>
    <sheet name="exped" sheetId="2" r:id="rId2"/>
    <sheet name="Emp" sheetId="3" r:id="rId3"/>
    <sheet name="Cond Formating exercise" sheetId="4" r:id="rId4"/>
    <sheet name="Diagnostics Analytics " sheetId="14" r:id="rId5"/>
    <sheet name="Vlookup" sheetId="15" r:id="rId6"/>
    <sheet name="Predictive analytics Forcast" sheetId="5" r:id="rId7"/>
    <sheet name="Employee Performance" sheetId="6" r:id="rId8"/>
    <sheet name="Fedback Point data" sheetId="7" r:id="rId9"/>
    <sheet name="State Wise data" sheetId="9" r:id="rId10"/>
    <sheet name="Sheet1" sheetId="16" r:id="rId11"/>
    <sheet name="Sheet2" sheetId="17" r:id="rId12"/>
    <sheet name="Sales Data" sheetId="8" r:id="rId13"/>
    <sheet name="Geographic_Heat_Map" sheetId="11" r:id="rId14"/>
    <sheet name="WorldMap" sheetId="13" r:id="rId15"/>
    <sheet name="Data" sheetId="12" state="hidden" r:id="rId16"/>
  </sheets>
  <externalReferences>
    <externalReference r:id="rId17"/>
  </externalReferences>
  <definedNames>
    <definedName name="_xlnm._FilterDatabase" localSheetId="7" hidden="1">'Employee Performance'!$E$2:$E$172</definedName>
    <definedName name="_xlchart.v5.0" hidden="1">WorldMap!$A$1</definedName>
    <definedName name="_xlchart.v5.1" hidden="1">WorldMap!$A$2:$A$48</definedName>
    <definedName name="_xlchart.v5.2" hidden="1">WorldMap!$C$2:$C$48</definedName>
    <definedName name="AN">[1]Data!$IB$400</definedName>
    <definedName name="anscount" hidden="1">1</definedName>
    <definedName name="AP">[1]Data!$IB$376</definedName>
    <definedName name="AR">[1]Data!$IB$404</definedName>
    <definedName name="AS">[1]Data!$IB$406</definedName>
    <definedName name="BR">[1]Data!$IB$384</definedName>
    <definedName name="CH">[1]Data!$IB$399</definedName>
    <definedName name="COUNTRY">OFFSET(Table2[[#Headers],[Country]],1,0,COUNTA(WorldMap!$A:$A)-1,1)</definedName>
    <definedName name="CT">[1]Data!$IB$383</definedName>
    <definedName name="_xlnm.Database">exped!$B$1:$G$1001</definedName>
    <definedName name="DD">[1]Data!$IB$401</definedName>
    <definedName name="DL">[1]Data!$IB$402</definedName>
    <definedName name="DN">[1]Data!$IB$407</definedName>
    <definedName name="ExternalData_1" localSheetId="9" hidden="1">'State Wise data'!$A$1:$E$37</definedName>
    <definedName name="GJ">[1]Data!$IB$381</definedName>
    <definedName name="GO">[1]Data!$IB$378</definedName>
    <definedName name="HP">[1]Data!$IB$388</definedName>
    <definedName name="HR">[1]Data!$IB$387</definedName>
    <definedName name="JH">[1]Data!$IB$385</definedName>
    <definedName name="JK">[1]Data!$IB$389</definedName>
    <definedName name="KA">[1]Data!$IB$375</definedName>
    <definedName name="KL">[1]Data!$IB$374</definedName>
    <definedName name="LD">[1]Data!$IB$403</definedName>
    <definedName name="limcount" hidden="1">1</definedName>
    <definedName name="MH">[1]Data!$IB$380</definedName>
    <definedName name="ML">[1]Data!$IB$391</definedName>
    <definedName name="MN">[1]Data!$IB$390</definedName>
    <definedName name="MP">[1]Data!$IB$382</definedName>
    <definedName name="MZ">[1]Data!$IB$392</definedName>
    <definedName name="NL">[1]Data!$IB$393</definedName>
    <definedName name="OD">[1]Data!$IB$379</definedName>
    <definedName name="OIL">OFFSET(Table2[[#Headers],[Oil Production in thousands of barrels per day]],1,0,COUNTA(WorldMap!$A:$A)-1,1)</definedName>
    <definedName name="PB">[1]Data!$IB$394</definedName>
    <definedName name="PD">[1]Data!$IB$377</definedName>
    <definedName name="RJ">[1]Data!$IB$386</definedName>
    <definedName name="sencount" hidden="1">1</definedName>
    <definedName name="SK">[1]Data!$IB$395</definedName>
    <definedName name="Slicer_Region">#N/A</definedName>
    <definedName name="TE">[1]Data!$IB$408</definedName>
    <definedName name="TN">[1]Data!$IB$373</definedName>
    <definedName name="TR">[1]Data!$IB$396</definedName>
    <definedName name="UP">[1]Data!$IB$397</definedName>
    <definedName name="UT">[1]Data!$IB$405</definedName>
    <definedName name="WB">[1]Data!$IB$398</definedName>
  </definedNames>
  <calcPr calcId="191029"/>
  <pivotCaches>
    <pivotCache cacheId="0" r:id="rId18"/>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 l="1"/>
  <c r="C1" i="1"/>
  <c r="IB408" i="12"/>
  <c r="IB407" i="12"/>
  <c r="IB406" i="12"/>
  <c r="IB405" i="12"/>
  <c r="IB404" i="12"/>
  <c r="IB403" i="12"/>
  <c r="IB402" i="12"/>
  <c r="IB401" i="12"/>
  <c r="IB400" i="12"/>
  <c r="IB399" i="12"/>
  <c r="IB398" i="12"/>
  <c r="IB397" i="12"/>
  <c r="IB396" i="12"/>
  <c r="IB395" i="12"/>
  <c r="IB394" i="12"/>
  <c r="IB393" i="12"/>
  <c r="IB392" i="12"/>
  <c r="IB391" i="12"/>
  <c r="IB390" i="12"/>
  <c r="IB389" i="12"/>
  <c r="IB388" i="12"/>
  <c r="IB387" i="12"/>
  <c r="IB386" i="12"/>
  <c r="IB385" i="12"/>
  <c r="IB384" i="12"/>
  <c r="IB383" i="12"/>
  <c r="IB382" i="12"/>
  <c r="IB381" i="12"/>
  <c r="IB380" i="12"/>
  <c r="IB379" i="12"/>
  <c r="IB378" i="12"/>
  <c r="IB377" i="12"/>
  <c r="IB376" i="12"/>
  <c r="IB375" i="12"/>
  <c r="IB374" i="12"/>
  <c r="IB373" i="12"/>
  <c r="CD335" i="12"/>
  <c r="CF334" i="12"/>
  <c r="CE334" i="12"/>
  <c r="CD334" i="12"/>
  <c r="CC334" i="12"/>
  <c r="CG333" i="12"/>
  <c r="CF333" i="12"/>
  <c r="CE333" i="12"/>
  <c r="CD333" i="12"/>
  <c r="CC333" i="12"/>
  <c r="CB333" i="12"/>
  <c r="CH332" i="12"/>
  <c r="CG332" i="12"/>
  <c r="CF332" i="12"/>
  <c r="CE332" i="12"/>
  <c r="CD332" i="12"/>
  <c r="CC332" i="12"/>
  <c r="CB332" i="12"/>
  <c r="CA332" i="12"/>
  <c r="CH331" i="12"/>
  <c r="CG331" i="12"/>
  <c r="CF331" i="12"/>
  <c r="CE331" i="12"/>
  <c r="CD331" i="12"/>
  <c r="CC331" i="12"/>
  <c r="CB331" i="12"/>
  <c r="CA331" i="12"/>
  <c r="CH330" i="12"/>
  <c r="CG330" i="12"/>
  <c r="CF330" i="12"/>
  <c r="CE330" i="12"/>
  <c r="CD330" i="12"/>
  <c r="CC330" i="12"/>
  <c r="CB330" i="12"/>
  <c r="CA330" i="12"/>
  <c r="BZ330" i="12"/>
  <c r="CH329" i="12"/>
  <c r="CG329" i="12"/>
  <c r="CF329" i="12"/>
  <c r="CE329" i="12"/>
  <c r="CD329" i="12"/>
  <c r="CC329" i="12"/>
  <c r="CB329" i="12"/>
  <c r="CA329" i="12"/>
  <c r="BZ329" i="12"/>
  <c r="CH328" i="12"/>
  <c r="CG328" i="12"/>
  <c r="CF328" i="12"/>
  <c r="CE328" i="12"/>
  <c r="CD328" i="12"/>
  <c r="CC328" i="12"/>
  <c r="CB328" i="12"/>
  <c r="CA328" i="12"/>
  <c r="BZ328" i="12"/>
  <c r="BY328" i="12"/>
  <c r="CI327" i="12"/>
  <c r="CH327" i="12"/>
  <c r="CG327" i="12"/>
  <c r="CF327" i="12"/>
  <c r="CE327" i="12"/>
  <c r="CD327" i="12"/>
  <c r="CC327" i="12"/>
  <c r="CB327" i="12"/>
  <c r="CA327" i="12"/>
  <c r="BZ327" i="12"/>
  <c r="BY327" i="12"/>
  <c r="BX327" i="12"/>
  <c r="CI326" i="12"/>
  <c r="CH326" i="12"/>
  <c r="CG326" i="12"/>
  <c r="CF326" i="12"/>
  <c r="CE326" i="12"/>
  <c r="CD326" i="12"/>
  <c r="CC326" i="12"/>
  <c r="CB326" i="12"/>
  <c r="CA326" i="12"/>
  <c r="BZ326" i="12"/>
  <c r="BY326" i="12"/>
  <c r="BX326" i="12"/>
  <c r="CI325" i="12"/>
  <c r="CH325" i="12"/>
  <c r="CG325" i="12"/>
  <c r="CF325" i="12"/>
  <c r="CE325" i="12"/>
  <c r="CD325" i="12"/>
  <c r="CC325" i="12"/>
  <c r="CB325" i="12"/>
  <c r="CA325" i="12"/>
  <c r="BZ325" i="12"/>
  <c r="BY325" i="12"/>
  <c r="BX325" i="12"/>
  <c r="CK324" i="12"/>
  <c r="CJ324" i="12"/>
  <c r="CI324" i="12"/>
  <c r="CH324" i="12"/>
  <c r="CG324" i="12"/>
  <c r="CF324" i="12"/>
  <c r="CE324" i="12"/>
  <c r="CD324" i="12"/>
  <c r="CC324" i="12"/>
  <c r="CB324" i="12"/>
  <c r="CA324" i="12"/>
  <c r="BZ324" i="12"/>
  <c r="BY324" i="12"/>
  <c r="BX324" i="12"/>
  <c r="BW324" i="12"/>
  <c r="CL323" i="12"/>
  <c r="CK323" i="12"/>
  <c r="CJ323" i="12"/>
  <c r="CI323" i="12"/>
  <c r="CH323" i="12"/>
  <c r="CG323" i="12"/>
  <c r="CF323" i="12"/>
  <c r="CE323" i="12"/>
  <c r="CD323" i="12"/>
  <c r="CC323" i="12"/>
  <c r="CB323" i="12"/>
  <c r="CA323" i="12"/>
  <c r="BZ323" i="12"/>
  <c r="BY323" i="12"/>
  <c r="BX323" i="12"/>
  <c r="BW323" i="12"/>
  <c r="BV323" i="12"/>
  <c r="CQ322" i="12"/>
  <c r="CN322" i="12"/>
  <c r="CM322" i="12"/>
  <c r="CL322" i="12"/>
  <c r="CK322" i="12"/>
  <c r="CJ322" i="12"/>
  <c r="CI322" i="12"/>
  <c r="CH322" i="12"/>
  <c r="CG322" i="12"/>
  <c r="CF322" i="12"/>
  <c r="CE322" i="12"/>
  <c r="CD322" i="12"/>
  <c r="CC322" i="12"/>
  <c r="CB322" i="12"/>
  <c r="CA322" i="12"/>
  <c r="BZ322" i="12"/>
  <c r="BY322" i="12"/>
  <c r="BX322" i="12"/>
  <c r="BW322" i="12"/>
  <c r="BV322" i="12"/>
  <c r="CP321" i="12"/>
  <c r="CO321" i="12"/>
  <c r="CN321" i="12"/>
  <c r="CM321" i="12"/>
  <c r="CL321" i="12"/>
  <c r="CK321" i="12"/>
  <c r="CJ321" i="12"/>
  <c r="CI321" i="12"/>
  <c r="CH321" i="12"/>
  <c r="CG321" i="12"/>
  <c r="CF321" i="12"/>
  <c r="CE321" i="12"/>
  <c r="CD321" i="12"/>
  <c r="CC321" i="12"/>
  <c r="CB321" i="12"/>
  <c r="CA321" i="12"/>
  <c r="BZ321" i="12"/>
  <c r="BY321" i="12"/>
  <c r="BX321" i="12"/>
  <c r="BW321" i="12"/>
  <c r="BV321" i="12"/>
  <c r="CN320" i="12"/>
  <c r="CM320" i="12"/>
  <c r="CL320" i="12"/>
  <c r="CK320" i="12"/>
  <c r="CJ320" i="12"/>
  <c r="CI320" i="12"/>
  <c r="CH320" i="12"/>
  <c r="CG320" i="12"/>
  <c r="CF320" i="12"/>
  <c r="CE320" i="12"/>
  <c r="CD320" i="12"/>
  <c r="CC320" i="12"/>
  <c r="CB320" i="12"/>
  <c r="CA320" i="12"/>
  <c r="BZ320" i="12"/>
  <c r="BY320" i="12"/>
  <c r="BX320" i="12"/>
  <c r="BW320" i="12"/>
  <c r="BV320" i="12"/>
  <c r="CN319" i="12"/>
  <c r="CM319" i="12"/>
  <c r="CL319" i="12"/>
  <c r="CK319" i="12"/>
  <c r="CJ319" i="12"/>
  <c r="CI319" i="12"/>
  <c r="CH319" i="12"/>
  <c r="CG319" i="12"/>
  <c r="CF319" i="12"/>
  <c r="CE319" i="12"/>
  <c r="CD319" i="12"/>
  <c r="CC319" i="12"/>
  <c r="CB319" i="12"/>
  <c r="CA319" i="12"/>
  <c r="BZ319" i="12"/>
  <c r="BY319" i="12"/>
  <c r="BX319" i="12"/>
  <c r="BW319" i="12"/>
  <c r="BV319" i="12"/>
  <c r="CO318" i="12"/>
  <c r="CN318" i="12"/>
  <c r="CM318" i="12"/>
  <c r="CL318" i="12"/>
  <c r="CK318" i="12"/>
  <c r="CJ318" i="12"/>
  <c r="CI318" i="12"/>
  <c r="CH318" i="12"/>
  <c r="CG318" i="12"/>
  <c r="CF318" i="12"/>
  <c r="CE318" i="12"/>
  <c r="CD318" i="12"/>
  <c r="CC318" i="12"/>
  <c r="CB318" i="12"/>
  <c r="CA318" i="12"/>
  <c r="BZ318" i="12"/>
  <c r="BY318" i="12"/>
  <c r="BX318" i="12"/>
  <c r="BW318" i="12"/>
  <c r="BV318" i="12"/>
  <c r="CO317" i="12"/>
  <c r="CN317" i="12"/>
  <c r="CM317" i="12"/>
  <c r="CL317" i="12"/>
  <c r="CK317" i="12"/>
  <c r="CJ317" i="12"/>
  <c r="CI317" i="12"/>
  <c r="CH317" i="12"/>
  <c r="CG317" i="12"/>
  <c r="CF317" i="12"/>
  <c r="CE317" i="12"/>
  <c r="CD317" i="12"/>
  <c r="CC317" i="12"/>
  <c r="CB317" i="12"/>
  <c r="CA317" i="12"/>
  <c r="BZ317" i="12"/>
  <c r="BY317" i="12"/>
  <c r="BX317" i="12"/>
  <c r="BW317" i="12"/>
  <c r="BV317" i="12"/>
  <c r="CO316" i="12"/>
  <c r="CN316" i="12"/>
  <c r="CM316" i="12"/>
  <c r="CL316" i="12"/>
  <c r="CK316" i="12"/>
  <c r="CJ316" i="12"/>
  <c r="CI316" i="12"/>
  <c r="CH316" i="12"/>
  <c r="CG316" i="12"/>
  <c r="CF316" i="12"/>
  <c r="CE316" i="12"/>
  <c r="CD316" i="12"/>
  <c r="CC316" i="12"/>
  <c r="CB316" i="12"/>
  <c r="CA316" i="12"/>
  <c r="BZ316" i="12"/>
  <c r="BY316" i="12"/>
  <c r="BX316" i="12"/>
  <c r="BW316" i="12"/>
  <c r="BV316" i="12"/>
  <c r="AV316" i="12"/>
  <c r="CP315" i="12"/>
  <c r="CO315" i="12"/>
  <c r="CN315" i="12"/>
  <c r="CM315" i="12"/>
  <c r="CL315" i="12"/>
  <c r="CK315" i="12"/>
  <c r="CJ315" i="12"/>
  <c r="CI315" i="12"/>
  <c r="CH315" i="12"/>
  <c r="CG315" i="12"/>
  <c r="CF315" i="12"/>
  <c r="CE315" i="12"/>
  <c r="CD315" i="12"/>
  <c r="CC315" i="12"/>
  <c r="CB315" i="12"/>
  <c r="CA315" i="12"/>
  <c r="BZ315" i="12"/>
  <c r="BY315" i="12"/>
  <c r="BX315" i="12"/>
  <c r="BW315" i="12"/>
  <c r="BV315" i="12"/>
  <c r="CP314" i="12"/>
  <c r="CO314" i="12"/>
  <c r="CN314" i="12"/>
  <c r="CM314" i="12"/>
  <c r="CL314" i="12"/>
  <c r="CK314" i="12"/>
  <c r="CJ314" i="12"/>
  <c r="CI314" i="12"/>
  <c r="CH314" i="12"/>
  <c r="CG314" i="12"/>
  <c r="CF314" i="12"/>
  <c r="CE314" i="12"/>
  <c r="CD314" i="12"/>
  <c r="CC314" i="12"/>
  <c r="CB314" i="12"/>
  <c r="CA314" i="12"/>
  <c r="BZ314" i="12"/>
  <c r="BY314" i="12"/>
  <c r="BX314" i="12"/>
  <c r="BW314" i="12"/>
  <c r="BV314" i="12"/>
  <c r="AT314" i="12"/>
  <c r="CP313" i="12"/>
  <c r="CO313" i="12"/>
  <c r="CN313" i="12"/>
  <c r="CM313" i="12"/>
  <c r="CL313" i="12"/>
  <c r="CK313" i="12"/>
  <c r="CJ313" i="12"/>
  <c r="CI313" i="12"/>
  <c r="CH313" i="12"/>
  <c r="CG313" i="12"/>
  <c r="CF313" i="12"/>
  <c r="CE313" i="12"/>
  <c r="CD313" i="12"/>
  <c r="CC313" i="12"/>
  <c r="CB313" i="12"/>
  <c r="CA313" i="12"/>
  <c r="BZ313" i="12"/>
  <c r="BY313" i="12"/>
  <c r="BX313" i="12"/>
  <c r="BW313" i="12"/>
  <c r="BV313" i="12"/>
  <c r="BU313" i="12"/>
  <c r="BB313" i="12"/>
  <c r="CP312" i="12"/>
  <c r="CO312" i="12"/>
  <c r="CN312" i="12"/>
  <c r="CM312" i="12"/>
  <c r="CL312" i="12"/>
  <c r="CK312" i="12"/>
  <c r="CJ312" i="12"/>
  <c r="CI312" i="12"/>
  <c r="CH312" i="12"/>
  <c r="CG312" i="12"/>
  <c r="CF312" i="12"/>
  <c r="CE312" i="12"/>
  <c r="CD312" i="12"/>
  <c r="CC312" i="12"/>
  <c r="CB312" i="12"/>
  <c r="CA312" i="12"/>
  <c r="BZ312" i="12"/>
  <c r="BY312" i="12"/>
  <c r="BX312" i="12"/>
  <c r="BW312" i="12"/>
  <c r="BV312" i="12"/>
  <c r="BU312" i="12"/>
  <c r="BB312" i="12"/>
  <c r="CQ311" i="12"/>
  <c r="CP311" i="12"/>
  <c r="CO311" i="12"/>
  <c r="CN311" i="12"/>
  <c r="CM311" i="12"/>
  <c r="CL311" i="12"/>
  <c r="CK311" i="12"/>
  <c r="CJ311" i="12"/>
  <c r="CI311" i="12"/>
  <c r="CH311" i="12"/>
  <c r="CG311" i="12"/>
  <c r="CF311" i="12"/>
  <c r="CE311" i="12"/>
  <c r="CD311" i="12"/>
  <c r="CC311" i="12"/>
  <c r="CB311" i="12"/>
  <c r="CA311" i="12"/>
  <c r="BZ311" i="12"/>
  <c r="BY311" i="12"/>
  <c r="BX311" i="12"/>
  <c r="BW311" i="12"/>
  <c r="BV311" i="12"/>
  <c r="BU311" i="12"/>
  <c r="BT311" i="12"/>
  <c r="AR311" i="12"/>
  <c r="CU310" i="12"/>
  <c r="CT310" i="12"/>
  <c r="CS310" i="12"/>
  <c r="CR310" i="12"/>
  <c r="CQ310" i="12"/>
  <c r="CP310" i="12"/>
  <c r="CO310" i="12"/>
  <c r="CN310" i="12"/>
  <c r="CM310" i="12"/>
  <c r="CL310" i="12"/>
  <c r="CK310" i="12"/>
  <c r="CJ310" i="12"/>
  <c r="CI310" i="12"/>
  <c r="CH310" i="12"/>
  <c r="CG310" i="12"/>
  <c r="CF310" i="12"/>
  <c r="CE310" i="12"/>
  <c r="CD310" i="12"/>
  <c r="CC310" i="12"/>
  <c r="CB310" i="12"/>
  <c r="CA310" i="12"/>
  <c r="BZ310" i="12"/>
  <c r="BY310" i="12"/>
  <c r="BX310" i="12"/>
  <c r="BW310" i="12"/>
  <c r="BV310" i="12"/>
  <c r="BU310" i="12"/>
  <c r="BT310" i="12"/>
  <c r="CU309" i="12"/>
  <c r="CT309" i="12"/>
  <c r="CS309" i="12"/>
  <c r="CR309" i="12"/>
  <c r="CQ309" i="12"/>
  <c r="CP309" i="12"/>
  <c r="CO309" i="12"/>
  <c r="CN309" i="12"/>
  <c r="CM309" i="12"/>
  <c r="CL309" i="12"/>
  <c r="CK309" i="12"/>
  <c r="CJ309" i="12"/>
  <c r="CI309" i="12"/>
  <c r="CH309" i="12"/>
  <c r="CG309" i="12"/>
  <c r="CF309" i="12"/>
  <c r="CE309" i="12"/>
  <c r="CD309" i="12"/>
  <c r="CC309" i="12"/>
  <c r="CB309" i="12"/>
  <c r="CA309" i="12"/>
  <c r="BZ309" i="12"/>
  <c r="BY309" i="12"/>
  <c r="BX309" i="12"/>
  <c r="BW309" i="12"/>
  <c r="BV309" i="12"/>
  <c r="BU309" i="12"/>
  <c r="BT309" i="12"/>
  <c r="AY309" i="12"/>
  <c r="CU308" i="12"/>
  <c r="CT308" i="12"/>
  <c r="CS308" i="12"/>
  <c r="CR308" i="12"/>
  <c r="CQ308" i="12"/>
  <c r="CP308" i="12"/>
  <c r="CO308" i="12"/>
  <c r="CN308" i="12"/>
  <c r="CM308" i="12"/>
  <c r="CL308" i="12"/>
  <c r="CK308" i="12"/>
  <c r="CJ308" i="12"/>
  <c r="CI308" i="12"/>
  <c r="CH308" i="12"/>
  <c r="CG308" i="12"/>
  <c r="CF308" i="12"/>
  <c r="CE308" i="12"/>
  <c r="CD308" i="12"/>
  <c r="CC308" i="12"/>
  <c r="CB308" i="12"/>
  <c r="CA308" i="12"/>
  <c r="BZ308" i="12"/>
  <c r="BY308" i="12"/>
  <c r="BX308" i="12"/>
  <c r="BW308" i="12"/>
  <c r="BV308" i="12"/>
  <c r="BU308" i="12"/>
  <c r="BT308" i="12"/>
  <c r="AW308" i="12"/>
  <c r="CU307" i="12"/>
  <c r="CT307" i="12"/>
  <c r="CS307" i="12"/>
  <c r="CR307" i="12"/>
  <c r="CQ307" i="12"/>
  <c r="CP307" i="12"/>
  <c r="CO307" i="12"/>
  <c r="CN307" i="12"/>
  <c r="CM307" i="12"/>
  <c r="CL307" i="12"/>
  <c r="CK307" i="12"/>
  <c r="CJ307" i="12"/>
  <c r="CI307" i="12"/>
  <c r="CH307" i="12"/>
  <c r="CG307" i="12"/>
  <c r="CF307" i="12"/>
  <c r="CE307" i="12"/>
  <c r="CD307" i="12"/>
  <c r="CC307" i="12"/>
  <c r="CB307" i="12"/>
  <c r="CA307" i="12"/>
  <c r="BZ307" i="12"/>
  <c r="BY307" i="12"/>
  <c r="BX307" i="12"/>
  <c r="BW307" i="12"/>
  <c r="BV307" i="12"/>
  <c r="BU307" i="12"/>
  <c r="BT307" i="12"/>
  <c r="AR307" i="12"/>
  <c r="CU306" i="12"/>
  <c r="CT306" i="12"/>
  <c r="CS306" i="12"/>
  <c r="CR306" i="12"/>
  <c r="CQ306" i="12"/>
  <c r="CP306" i="12"/>
  <c r="CO306" i="12"/>
  <c r="CN306" i="12"/>
  <c r="CM306" i="12"/>
  <c r="CL306" i="12"/>
  <c r="CK306" i="12"/>
  <c r="CJ306" i="12"/>
  <c r="CI306" i="12"/>
  <c r="CH306" i="12"/>
  <c r="CG306" i="12"/>
  <c r="CF306" i="12"/>
  <c r="CE306" i="12"/>
  <c r="CD306" i="12"/>
  <c r="CC306" i="12"/>
  <c r="CB306" i="12"/>
  <c r="CA306" i="12"/>
  <c r="BZ306" i="12"/>
  <c r="BY306" i="12"/>
  <c r="BX306" i="12"/>
  <c r="BW306" i="12"/>
  <c r="BV306" i="12"/>
  <c r="BU306" i="12"/>
  <c r="BT306" i="12"/>
  <c r="BS306" i="12"/>
  <c r="AV306" i="12"/>
  <c r="CT305" i="12"/>
  <c r="CS305" i="12"/>
  <c r="CR305" i="12"/>
  <c r="CQ305" i="12"/>
  <c r="CP305" i="12"/>
  <c r="CO305" i="12"/>
  <c r="CN305" i="12"/>
  <c r="CM305" i="12"/>
  <c r="CL305" i="12"/>
  <c r="CK305" i="12"/>
  <c r="CJ305" i="12"/>
  <c r="CI305" i="12"/>
  <c r="CH305" i="12"/>
  <c r="CG305" i="12"/>
  <c r="CF305" i="12"/>
  <c r="CE305" i="12"/>
  <c r="CD305" i="12"/>
  <c r="CC305" i="12"/>
  <c r="CB305" i="12"/>
  <c r="CA305" i="12"/>
  <c r="BZ305" i="12"/>
  <c r="BY305" i="12"/>
  <c r="BX305" i="12"/>
  <c r="BW305" i="12"/>
  <c r="BV305" i="12"/>
  <c r="BU305" i="12"/>
  <c r="BT305" i="12"/>
  <c r="BS305" i="12"/>
  <c r="CT304" i="12"/>
  <c r="CS304" i="12"/>
  <c r="CR304" i="12"/>
  <c r="CQ304" i="12"/>
  <c r="CP304" i="12"/>
  <c r="CO304" i="12"/>
  <c r="CN304" i="12"/>
  <c r="CM304" i="12"/>
  <c r="CL304" i="12"/>
  <c r="CK304" i="12"/>
  <c r="CJ304" i="12"/>
  <c r="CI304" i="12"/>
  <c r="CH304" i="12"/>
  <c r="CG304" i="12"/>
  <c r="CF304" i="12"/>
  <c r="CE304" i="12"/>
  <c r="CD304" i="12"/>
  <c r="CC304" i="12"/>
  <c r="CB304" i="12"/>
  <c r="CA304" i="12"/>
  <c r="BZ304" i="12"/>
  <c r="BY304" i="12"/>
  <c r="BX304" i="12"/>
  <c r="BW304" i="12"/>
  <c r="BV304" i="12"/>
  <c r="BU304" i="12"/>
  <c r="BT304" i="12"/>
  <c r="BS304" i="12"/>
  <c r="CT303" i="12"/>
  <c r="CS303" i="12"/>
  <c r="CR303" i="12"/>
  <c r="CQ303" i="12"/>
  <c r="CP303" i="12"/>
  <c r="CO303" i="12"/>
  <c r="CN303" i="12"/>
  <c r="CM303" i="12"/>
  <c r="CL303" i="12"/>
  <c r="CK303" i="12"/>
  <c r="CJ303" i="12"/>
  <c r="CI303" i="12"/>
  <c r="CH303" i="12"/>
  <c r="CG303" i="12"/>
  <c r="CF303" i="12"/>
  <c r="CE303" i="12"/>
  <c r="CD303" i="12"/>
  <c r="CC303" i="12"/>
  <c r="CB303" i="12"/>
  <c r="CA303" i="12"/>
  <c r="BZ303" i="12"/>
  <c r="BY303" i="12"/>
  <c r="BX303" i="12"/>
  <c r="BW303" i="12"/>
  <c r="BV303" i="12"/>
  <c r="BU303" i="12"/>
  <c r="BT303" i="12"/>
  <c r="BS303" i="12"/>
  <c r="AQ303" i="12"/>
  <c r="CT302" i="12"/>
  <c r="CS302" i="12"/>
  <c r="CR302" i="12"/>
  <c r="CQ302" i="12"/>
  <c r="CP302" i="12"/>
  <c r="CO302" i="12"/>
  <c r="CN302" i="12"/>
  <c r="CM302" i="12"/>
  <c r="CL302" i="12"/>
  <c r="CK302" i="12"/>
  <c r="CJ302" i="12"/>
  <c r="CI302" i="12"/>
  <c r="CH302" i="12"/>
  <c r="CG302" i="12"/>
  <c r="CF302" i="12"/>
  <c r="CE302" i="12"/>
  <c r="CD302" i="12"/>
  <c r="CC302" i="12"/>
  <c r="CB302" i="12"/>
  <c r="CA302" i="12"/>
  <c r="BZ302" i="12"/>
  <c r="BY302" i="12"/>
  <c r="BX302" i="12"/>
  <c r="BW302" i="12"/>
  <c r="BV302" i="12"/>
  <c r="BU302" i="12"/>
  <c r="BT302" i="12"/>
  <c r="BS302" i="12"/>
  <c r="BR302" i="12"/>
  <c r="GI301" i="12"/>
  <c r="GH301" i="12"/>
  <c r="CT301" i="12"/>
  <c r="CS301" i="12"/>
  <c r="CR301" i="12"/>
  <c r="CQ301" i="12"/>
  <c r="CP301" i="12"/>
  <c r="CO301" i="12"/>
  <c r="CN301" i="12"/>
  <c r="CM301" i="12"/>
  <c r="CL301" i="12"/>
  <c r="CK301" i="12"/>
  <c r="CJ301" i="12"/>
  <c r="CI301" i="12"/>
  <c r="CH301" i="12"/>
  <c r="CG301" i="12"/>
  <c r="CF301" i="12"/>
  <c r="CE301" i="12"/>
  <c r="CD301" i="12"/>
  <c r="CC301" i="12"/>
  <c r="CB301" i="12"/>
  <c r="CA301" i="12"/>
  <c r="BZ301" i="12"/>
  <c r="BY301" i="12"/>
  <c r="BX301" i="12"/>
  <c r="BW301" i="12"/>
  <c r="BV301" i="12"/>
  <c r="BU301" i="12"/>
  <c r="BT301" i="12"/>
  <c r="BS301" i="12"/>
  <c r="BR301" i="12"/>
  <c r="GI300" i="12"/>
  <c r="GH300" i="12"/>
  <c r="CT300" i="12"/>
  <c r="CS300" i="12"/>
  <c r="CR300" i="12"/>
  <c r="CQ300" i="12"/>
  <c r="CP300" i="12"/>
  <c r="CO300" i="12"/>
  <c r="CN300" i="12"/>
  <c r="CM300" i="12"/>
  <c r="CL300" i="12"/>
  <c r="CK300" i="12"/>
  <c r="CJ300" i="12"/>
  <c r="CI300" i="12"/>
  <c r="CH300" i="12"/>
  <c r="CG300" i="12"/>
  <c r="CF300" i="12"/>
  <c r="CE300" i="12"/>
  <c r="CD300" i="12"/>
  <c r="CC300" i="12"/>
  <c r="CB300" i="12"/>
  <c r="CA300" i="12"/>
  <c r="BZ300" i="12"/>
  <c r="BY300" i="12"/>
  <c r="BX300" i="12"/>
  <c r="BW300" i="12"/>
  <c r="BV300" i="12"/>
  <c r="BU300" i="12"/>
  <c r="BT300" i="12"/>
  <c r="BS300" i="12"/>
  <c r="BR300" i="12"/>
  <c r="GI299" i="12"/>
  <c r="GH299" i="12"/>
  <c r="CT299" i="12"/>
  <c r="CS299" i="12"/>
  <c r="CR299" i="12"/>
  <c r="CQ299" i="12"/>
  <c r="CP299" i="12"/>
  <c r="CO299" i="12"/>
  <c r="CN299" i="12"/>
  <c r="CM299" i="12"/>
  <c r="CL299" i="12"/>
  <c r="CK299" i="12"/>
  <c r="CJ299" i="12"/>
  <c r="CI299" i="12"/>
  <c r="CH299" i="12"/>
  <c r="CG299" i="12"/>
  <c r="CF299" i="12"/>
  <c r="CE299" i="12"/>
  <c r="CD299" i="12"/>
  <c r="CC299" i="12"/>
  <c r="CB299" i="12"/>
  <c r="CA299" i="12"/>
  <c r="BZ299" i="12"/>
  <c r="BY299" i="12"/>
  <c r="BX299" i="12"/>
  <c r="BW299" i="12"/>
  <c r="BV299" i="12"/>
  <c r="BU299" i="12"/>
  <c r="BT299" i="12"/>
  <c r="BS299" i="12"/>
  <c r="BR299" i="12"/>
  <c r="GI298" i="12"/>
  <c r="GH298" i="12"/>
  <c r="CT298" i="12"/>
  <c r="CS298" i="12"/>
  <c r="CR298" i="12"/>
  <c r="CQ298" i="12"/>
  <c r="CP298" i="12"/>
  <c r="CO298" i="12"/>
  <c r="CN298" i="12"/>
  <c r="CM298" i="12"/>
  <c r="CL298" i="12"/>
  <c r="CK298" i="12"/>
  <c r="CJ298" i="12"/>
  <c r="CI298" i="12"/>
  <c r="CH298" i="12"/>
  <c r="CG298" i="12"/>
  <c r="CF298" i="12"/>
  <c r="CE298" i="12"/>
  <c r="CD298" i="12"/>
  <c r="CC298" i="12"/>
  <c r="CB298" i="12"/>
  <c r="CA298" i="12"/>
  <c r="BZ298" i="12"/>
  <c r="BY298" i="12"/>
  <c r="BX298" i="12"/>
  <c r="BW298" i="12"/>
  <c r="BV298" i="12"/>
  <c r="BU298" i="12"/>
  <c r="BT298" i="12"/>
  <c r="BS298" i="12"/>
  <c r="BR298" i="12"/>
  <c r="BQ298" i="12"/>
  <c r="CT297" i="12"/>
  <c r="CS297" i="12"/>
  <c r="CR297" i="12"/>
  <c r="CQ297" i="12"/>
  <c r="CP297" i="12"/>
  <c r="CO297" i="12"/>
  <c r="CN297" i="12"/>
  <c r="CM297" i="12"/>
  <c r="CL297" i="12"/>
  <c r="CK297" i="12"/>
  <c r="CJ297" i="12"/>
  <c r="CI297" i="12"/>
  <c r="CH297" i="12"/>
  <c r="CG297" i="12"/>
  <c r="CF297" i="12"/>
  <c r="CE297" i="12"/>
  <c r="CD297" i="12"/>
  <c r="CC297" i="12"/>
  <c r="CB297" i="12"/>
  <c r="CA297" i="12"/>
  <c r="BZ297" i="12"/>
  <c r="BY297" i="12"/>
  <c r="BX297" i="12"/>
  <c r="BW297" i="12"/>
  <c r="BV297" i="12"/>
  <c r="BU297" i="12"/>
  <c r="BT297" i="12"/>
  <c r="BS297" i="12"/>
  <c r="BR297" i="12"/>
  <c r="BQ297" i="12"/>
  <c r="CT296" i="12"/>
  <c r="CS296" i="12"/>
  <c r="CR296" i="12"/>
  <c r="CQ296" i="12"/>
  <c r="CP296" i="12"/>
  <c r="CO296" i="12"/>
  <c r="CN296" i="12"/>
  <c r="CM296" i="12"/>
  <c r="CL296" i="12"/>
  <c r="CK296" i="12"/>
  <c r="CJ296" i="12"/>
  <c r="CI296" i="12"/>
  <c r="CH296" i="12"/>
  <c r="CG296" i="12"/>
  <c r="CF296" i="12"/>
  <c r="CE296" i="12"/>
  <c r="CD296" i="12"/>
  <c r="CC296" i="12"/>
  <c r="CB296" i="12"/>
  <c r="CA296" i="12"/>
  <c r="BZ296" i="12"/>
  <c r="BY296" i="12"/>
  <c r="BX296" i="12"/>
  <c r="BW296" i="12"/>
  <c r="BV296" i="12"/>
  <c r="BU296" i="12"/>
  <c r="BT296" i="12"/>
  <c r="BS296" i="12"/>
  <c r="BR296" i="12"/>
  <c r="BQ296" i="12"/>
  <c r="CT295" i="12"/>
  <c r="CS295" i="12"/>
  <c r="CR295" i="12"/>
  <c r="CQ295" i="12"/>
  <c r="CP295" i="12"/>
  <c r="CO295" i="12"/>
  <c r="CN295" i="12"/>
  <c r="CM295" i="12"/>
  <c r="CL295" i="12"/>
  <c r="CK295" i="12"/>
  <c r="CJ295" i="12"/>
  <c r="CI295" i="12"/>
  <c r="CH295" i="12"/>
  <c r="CG295" i="12"/>
  <c r="CF295" i="12"/>
  <c r="CE295" i="12"/>
  <c r="CD295" i="12"/>
  <c r="CC295" i="12"/>
  <c r="CB295" i="12"/>
  <c r="CA295" i="12"/>
  <c r="BZ295" i="12"/>
  <c r="BY295" i="12"/>
  <c r="BX295" i="12"/>
  <c r="BW295" i="12"/>
  <c r="BV295" i="12"/>
  <c r="BU295" i="12"/>
  <c r="BT295" i="12"/>
  <c r="BS295" i="12"/>
  <c r="BR295" i="12"/>
  <c r="BQ295" i="12"/>
  <c r="BP295" i="12"/>
  <c r="CT294" i="12"/>
  <c r="CS294" i="12"/>
  <c r="CR294" i="12"/>
  <c r="CQ294" i="12"/>
  <c r="CP294" i="12"/>
  <c r="CO294" i="12"/>
  <c r="CN294" i="12"/>
  <c r="CM294" i="12"/>
  <c r="CL294" i="12"/>
  <c r="CK294" i="12"/>
  <c r="CJ294" i="12"/>
  <c r="CI294" i="12"/>
  <c r="CH294" i="12"/>
  <c r="CG294" i="12"/>
  <c r="CF294" i="12"/>
  <c r="CE294" i="12"/>
  <c r="CD294" i="12"/>
  <c r="CC294" i="12"/>
  <c r="CB294" i="12"/>
  <c r="CA294" i="12"/>
  <c r="BZ294" i="12"/>
  <c r="BY294" i="12"/>
  <c r="BX294" i="12"/>
  <c r="BW294" i="12"/>
  <c r="BV294" i="12"/>
  <c r="BU294" i="12"/>
  <c r="BT294" i="12"/>
  <c r="BS294" i="12"/>
  <c r="BR294" i="12"/>
  <c r="BQ294" i="12"/>
  <c r="BP294" i="12"/>
  <c r="CT293" i="12"/>
  <c r="CS293" i="12"/>
  <c r="CR293" i="12"/>
  <c r="CQ293" i="12"/>
  <c r="CP293" i="12"/>
  <c r="CO293" i="12"/>
  <c r="CN293" i="12"/>
  <c r="CM293" i="12"/>
  <c r="CL293" i="12"/>
  <c r="CK293" i="12"/>
  <c r="CJ293" i="12"/>
  <c r="CI293" i="12"/>
  <c r="CH293" i="12"/>
  <c r="CG293" i="12"/>
  <c r="CF293" i="12"/>
  <c r="CE293" i="12"/>
  <c r="CD293" i="12"/>
  <c r="CC293" i="12"/>
  <c r="CB293" i="12"/>
  <c r="CA293" i="12"/>
  <c r="BZ293" i="12"/>
  <c r="BY293" i="12"/>
  <c r="BX293" i="12"/>
  <c r="BW293" i="12"/>
  <c r="BV293" i="12"/>
  <c r="BU293" i="12"/>
  <c r="BT293" i="12"/>
  <c r="BS293" i="12"/>
  <c r="BR293" i="12"/>
  <c r="BQ293" i="12"/>
  <c r="BP293" i="12"/>
  <c r="BO293" i="12"/>
  <c r="GJ292" i="12"/>
  <c r="CU292" i="12"/>
  <c r="CT292" i="12"/>
  <c r="CS292" i="12"/>
  <c r="CR292" i="12"/>
  <c r="CQ292" i="12"/>
  <c r="CP292" i="12"/>
  <c r="CO292" i="12"/>
  <c r="CN292" i="12"/>
  <c r="CM292" i="12"/>
  <c r="CL292" i="12"/>
  <c r="CK292" i="12"/>
  <c r="CJ292" i="12"/>
  <c r="CI292" i="12"/>
  <c r="CH292" i="12"/>
  <c r="CG292" i="12"/>
  <c r="CF292" i="12"/>
  <c r="CE292" i="12"/>
  <c r="CD292" i="12"/>
  <c r="CC292" i="12"/>
  <c r="CB292" i="12"/>
  <c r="CA292" i="12"/>
  <c r="BZ292" i="12"/>
  <c r="BY292" i="12"/>
  <c r="BX292" i="12"/>
  <c r="BW292" i="12"/>
  <c r="BV292" i="12"/>
  <c r="BU292" i="12"/>
  <c r="BT292" i="12"/>
  <c r="BS292" i="12"/>
  <c r="BR292" i="12"/>
  <c r="BQ292" i="12"/>
  <c r="BP292" i="12"/>
  <c r="BO292" i="12"/>
  <c r="GJ291" i="12"/>
  <c r="CU291" i="12"/>
  <c r="CT291" i="12"/>
  <c r="CS291" i="12"/>
  <c r="CR291" i="12"/>
  <c r="CQ291" i="12"/>
  <c r="CP291" i="12"/>
  <c r="CO291" i="12"/>
  <c r="CN291" i="12"/>
  <c r="CM291" i="12"/>
  <c r="CL291" i="12"/>
  <c r="CK291" i="12"/>
  <c r="CJ291" i="12"/>
  <c r="CI291" i="12"/>
  <c r="CH291" i="12"/>
  <c r="CG291" i="12"/>
  <c r="CF291" i="12"/>
  <c r="CE291" i="12"/>
  <c r="CD291" i="12"/>
  <c r="CC291" i="12"/>
  <c r="CB291" i="12"/>
  <c r="CA291" i="12"/>
  <c r="BZ291" i="12"/>
  <c r="BY291" i="12"/>
  <c r="BX291" i="12"/>
  <c r="BW291" i="12"/>
  <c r="BV291" i="12"/>
  <c r="BU291" i="12"/>
  <c r="BT291" i="12"/>
  <c r="BS291" i="12"/>
  <c r="BR291" i="12"/>
  <c r="BQ291" i="12"/>
  <c r="BP291" i="12"/>
  <c r="BO291" i="12"/>
  <c r="BN291" i="12"/>
  <c r="GJ290" i="12"/>
  <c r="CU290" i="12"/>
  <c r="CT290" i="12"/>
  <c r="CS290" i="12"/>
  <c r="CR290" i="12"/>
  <c r="CQ290" i="12"/>
  <c r="CP290" i="12"/>
  <c r="CO290" i="12"/>
  <c r="CN290" i="12"/>
  <c r="CM290" i="12"/>
  <c r="CL290" i="12"/>
  <c r="CK290" i="12"/>
  <c r="CJ290" i="12"/>
  <c r="CI290" i="12"/>
  <c r="CH290" i="12"/>
  <c r="CG290" i="12"/>
  <c r="CF290" i="12"/>
  <c r="CE290" i="12"/>
  <c r="CD290" i="12"/>
  <c r="CC290" i="12"/>
  <c r="CB290" i="12"/>
  <c r="CA290" i="12"/>
  <c r="BZ290" i="12"/>
  <c r="BY290" i="12"/>
  <c r="BX290" i="12"/>
  <c r="BW290" i="12"/>
  <c r="BV290" i="12"/>
  <c r="BU290" i="12"/>
  <c r="BT290" i="12"/>
  <c r="BS290" i="12"/>
  <c r="BR290" i="12"/>
  <c r="BQ290" i="12"/>
  <c r="BP290" i="12"/>
  <c r="BO290" i="12"/>
  <c r="BN290" i="12"/>
  <c r="GJ289" i="12"/>
  <c r="GI289" i="12"/>
  <c r="CU289" i="12"/>
  <c r="CT289" i="12"/>
  <c r="CS289" i="12"/>
  <c r="CR289" i="12"/>
  <c r="CQ289" i="12"/>
  <c r="CP289" i="12"/>
  <c r="CO289" i="12"/>
  <c r="CN289" i="12"/>
  <c r="CM289" i="12"/>
  <c r="CL289" i="12"/>
  <c r="CK289" i="12"/>
  <c r="CJ289" i="12"/>
  <c r="CI289" i="12"/>
  <c r="CH289" i="12"/>
  <c r="CG289" i="12"/>
  <c r="CF289" i="12"/>
  <c r="CE289" i="12"/>
  <c r="CD289" i="12"/>
  <c r="CC289" i="12"/>
  <c r="CB289" i="12"/>
  <c r="CA289" i="12"/>
  <c r="BZ289" i="12"/>
  <c r="BY289" i="12"/>
  <c r="BX289" i="12"/>
  <c r="BW289" i="12"/>
  <c r="BV289" i="12"/>
  <c r="BU289" i="12"/>
  <c r="BT289" i="12"/>
  <c r="BS289" i="12"/>
  <c r="BR289" i="12"/>
  <c r="BQ289" i="12"/>
  <c r="BP289" i="12"/>
  <c r="BO289" i="12"/>
  <c r="BN289" i="12"/>
  <c r="BM289" i="12"/>
  <c r="GJ288" i="12"/>
  <c r="GI288" i="12"/>
  <c r="CV288" i="12"/>
  <c r="CU288" i="12"/>
  <c r="CT288" i="12"/>
  <c r="CS288" i="12"/>
  <c r="CR288" i="12"/>
  <c r="CQ288" i="12"/>
  <c r="CP288" i="12"/>
  <c r="CO288" i="12"/>
  <c r="CN288" i="12"/>
  <c r="CM288" i="12"/>
  <c r="CL288" i="12"/>
  <c r="CK288" i="12"/>
  <c r="CJ288" i="12"/>
  <c r="CI288" i="12"/>
  <c r="CH288" i="12"/>
  <c r="CG288" i="12"/>
  <c r="CF288" i="12"/>
  <c r="CE288" i="12"/>
  <c r="CD288" i="12"/>
  <c r="CC288" i="12"/>
  <c r="CB288" i="12"/>
  <c r="CA288" i="12"/>
  <c r="BZ288" i="12"/>
  <c r="BY288" i="12"/>
  <c r="BX288" i="12"/>
  <c r="BW288" i="12"/>
  <c r="BV288" i="12"/>
  <c r="BU288" i="12"/>
  <c r="BT288" i="12"/>
  <c r="BS288" i="12"/>
  <c r="BR288" i="12"/>
  <c r="BQ288" i="12"/>
  <c r="BP288" i="12"/>
  <c r="BO288" i="12"/>
  <c r="BN288" i="12"/>
  <c r="BM288" i="12"/>
  <c r="GJ287" i="12"/>
  <c r="GI287" i="12"/>
  <c r="CV287" i="12"/>
  <c r="CU287" i="12"/>
  <c r="CT287" i="12"/>
  <c r="CS287" i="12"/>
  <c r="CR287" i="12"/>
  <c r="CQ287" i="12"/>
  <c r="CP287" i="12"/>
  <c r="CO287" i="12"/>
  <c r="CN287" i="12"/>
  <c r="CM287" i="12"/>
  <c r="CL287" i="12"/>
  <c r="CK287" i="12"/>
  <c r="CJ287" i="12"/>
  <c r="CI287" i="12"/>
  <c r="CH287" i="12"/>
  <c r="CG287" i="12"/>
  <c r="CF287" i="12"/>
  <c r="CE287" i="12"/>
  <c r="CD287" i="12"/>
  <c r="CC287" i="12"/>
  <c r="CB287" i="12"/>
  <c r="CA287" i="12"/>
  <c r="BZ287" i="12"/>
  <c r="BY287" i="12"/>
  <c r="BX287" i="12"/>
  <c r="BW287" i="12"/>
  <c r="BV287" i="12"/>
  <c r="BU287" i="12"/>
  <c r="BT287" i="12"/>
  <c r="BS287" i="12"/>
  <c r="BR287" i="12"/>
  <c r="BQ287" i="12"/>
  <c r="BP287" i="12"/>
  <c r="BO287" i="12"/>
  <c r="BN287" i="12"/>
  <c r="BM287" i="12"/>
  <c r="GJ286" i="12"/>
  <c r="GI286" i="12"/>
  <c r="CW286" i="12"/>
  <c r="CV286" i="12"/>
  <c r="CU286" i="12"/>
  <c r="CT286" i="12"/>
  <c r="CS286" i="12"/>
  <c r="CR286" i="12"/>
  <c r="CQ286" i="12"/>
  <c r="CP286" i="12"/>
  <c r="CO286" i="12"/>
  <c r="CN286" i="12"/>
  <c r="CM286" i="12"/>
  <c r="CL286" i="12"/>
  <c r="CK286" i="12"/>
  <c r="CJ286" i="12"/>
  <c r="CI286" i="12"/>
  <c r="CH286" i="12"/>
  <c r="CG286" i="12"/>
  <c r="CF286" i="12"/>
  <c r="CE286" i="12"/>
  <c r="CD286" i="12"/>
  <c r="CC286" i="12"/>
  <c r="CB286" i="12"/>
  <c r="CA286" i="12"/>
  <c r="BZ286" i="12"/>
  <c r="BY286" i="12"/>
  <c r="BX286" i="12"/>
  <c r="BW286" i="12"/>
  <c r="BV286" i="12"/>
  <c r="BU286" i="12"/>
  <c r="BT286" i="12"/>
  <c r="BS286" i="12"/>
  <c r="BR286" i="12"/>
  <c r="BQ286" i="12"/>
  <c r="BP286" i="12"/>
  <c r="BO286" i="12"/>
  <c r="BN286" i="12"/>
  <c r="BM286" i="12"/>
  <c r="BL286" i="12"/>
  <c r="GJ285" i="12"/>
  <c r="GI285" i="12"/>
  <c r="CW285" i="12"/>
  <c r="CV285" i="12"/>
  <c r="CU285" i="12"/>
  <c r="CT285" i="12"/>
  <c r="CS285" i="12"/>
  <c r="CR285" i="12"/>
  <c r="CQ285" i="12"/>
  <c r="CP285" i="12"/>
  <c r="CO285" i="12"/>
  <c r="CN285" i="12"/>
  <c r="CM285" i="12"/>
  <c r="CL285" i="12"/>
  <c r="CK285" i="12"/>
  <c r="CJ285" i="12"/>
  <c r="CI285" i="12"/>
  <c r="CH285" i="12"/>
  <c r="CG285" i="12"/>
  <c r="CF285" i="12"/>
  <c r="CE285" i="12"/>
  <c r="CD285" i="12"/>
  <c r="CC285" i="12"/>
  <c r="CB285" i="12"/>
  <c r="CA285" i="12"/>
  <c r="BZ285" i="12"/>
  <c r="BY285" i="12"/>
  <c r="BX285" i="12"/>
  <c r="BW285" i="12"/>
  <c r="BV285" i="12"/>
  <c r="BU285" i="12"/>
  <c r="BT285" i="12"/>
  <c r="BS285" i="12"/>
  <c r="BR285" i="12"/>
  <c r="BQ285" i="12"/>
  <c r="BP285" i="12"/>
  <c r="BO285" i="12"/>
  <c r="BN285" i="12"/>
  <c r="BM285" i="12"/>
  <c r="BL285" i="12"/>
  <c r="GJ284" i="12"/>
  <c r="CW284" i="12"/>
  <c r="CV284" i="12"/>
  <c r="CU284" i="12"/>
  <c r="CT284" i="12"/>
  <c r="CS284" i="12"/>
  <c r="CR284" i="12"/>
  <c r="CQ284" i="12"/>
  <c r="CP284" i="12"/>
  <c r="CO284" i="12"/>
  <c r="CN284" i="12"/>
  <c r="CM284" i="12"/>
  <c r="CL284" i="12"/>
  <c r="CK284" i="12"/>
  <c r="CJ284" i="12"/>
  <c r="CI284" i="12"/>
  <c r="CH284" i="12"/>
  <c r="CG284" i="12"/>
  <c r="CF284" i="12"/>
  <c r="CE284" i="12"/>
  <c r="CD284" i="12"/>
  <c r="CC284" i="12"/>
  <c r="CB284" i="12"/>
  <c r="CA284" i="12"/>
  <c r="BZ284" i="12"/>
  <c r="BY284" i="12"/>
  <c r="BX284" i="12"/>
  <c r="BW284" i="12"/>
  <c r="BV284" i="12"/>
  <c r="BU284" i="12"/>
  <c r="BT284" i="12"/>
  <c r="BS284" i="12"/>
  <c r="BR284" i="12"/>
  <c r="BQ284" i="12"/>
  <c r="BP284" i="12"/>
  <c r="BO284" i="12"/>
  <c r="BN284" i="12"/>
  <c r="BM284" i="12"/>
  <c r="BL284" i="12"/>
  <c r="GJ283" i="12"/>
  <c r="CW283" i="12"/>
  <c r="CV283" i="12"/>
  <c r="CU283" i="12"/>
  <c r="CT283" i="12"/>
  <c r="CS283" i="12"/>
  <c r="CR283" i="12"/>
  <c r="CQ283" i="12"/>
  <c r="CP283" i="12"/>
  <c r="CO283" i="12"/>
  <c r="CN283" i="12"/>
  <c r="CM283" i="12"/>
  <c r="CL283" i="12"/>
  <c r="CK283" i="12"/>
  <c r="CJ283" i="12"/>
  <c r="CI283" i="12"/>
  <c r="CH283" i="12"/>
  <c r="CG283" i="12"/>
  <c r="CF283" i="12"/>
  <c r="CE283" i="12"/>
  <c r="CD283" i="12"/>
  <c r="CC283" i="12"/>
  <c r="CB283" i="12"/>
  <c r="CA283" i="12"/>
  <c r="BZ283" i="12"/>
  <c r="BY283" i="12"/>
  <c r="BX283" i="12"/>
  <c r="BW283" i="12"/>
  <c r="BV283" i="12"/>
  <c r="BU283" i="12"/>
  <c r="BT283" i="12"/>
  <c r="BS283" i="12"/>
  <c r="BR283" i="12"/>
  <c r="BQ283" i="12"/>
  <c r="BP283" i="12"/>
  <c r="BO283" i="12"/>
  <c r="BN283" i="12"/>
  <c r="BM283" i="12"/>
  <c r="BL283" i="12"/>
  <c r="GK282" i="12"/>
  <c r="GJ282" i="12"/>
  <c r="CX282" i="12"/>
  <c r="CW282" i="12"/>
  <c r="CV282" i="12"/>
  <c r="CU282" i="12"/>
  <c r="CT282" i="12"/>
  <c r="CS282" i="12"/>
  <c r="CR282" i="12"/>
  <c r="CQ282" i="12"/>
  <c r="CP282" i="12"/>
  <c r="CO282" i="12"/>
  <c r="CN282" i="12"/>
  <c r="CM282" i="12"/>
  <c r="CL282" i="12"/>
  <c r="CK282" i="12"/>
  <c r="CJ282" i="12"/>
  <c r="CI282" i="12"/>
  <c r="CH282" i="12"/>
  <c r="CG282" i="12"/>
  <c r="CF282" i="12"/>
  <c r="CE282" i="12"/>
  <c r="CD282" i="12"/>
  <c r="CC282" i="12"/>
  <c r="CB282" i="12"/>
  <c r="CA282" i="12"/>
  <c r="BZ282" i="12"/>
  <c r="BY282" i="12"/>
  <c r="BX282" i="12"/>
  <c r="BW282" i="12"/>
  <c r="BV282" i="12"/>
  <c r="BU282" i="12"/>
  <c r="BT282" i="12"/>
  <c r="BS282" i="12"/>
  <c r="BR282" i="12"/>
  <c r="BQ282" i="12"/>
  <c r="BP282" i="12"/>
  <c r="BO282" i="12"/>
  <c r="BN282" i="12"/>
  <c r="BM282" i="12"/>
  <c r="BL282" i="12"/>
  <c r="GK281" i="12"/>
  <c r="GJ281" i="12"/>
  <c r="CW281" i="12"/>
  <c r="CV281" i="12"/>
  <c r="CU281" i="12"/>
  <c r="CT281" i="12"/>
  <c r="CS281" i="12"/>
  <c r="CR281" i="12"/>
  <c r="CQ281" i="12"/>
  <c r="CP281" i="12"/>
  <c r="CO281" i="12"/>
  <c r="CN281" i="12"/>
  <c r="CM281" i="12"/>
  <c r="CL281" i="12"/>
  <c r="CK281" i="12"/>
  <c r="CJ281" i="12"/>
  <c r="CI281" i="12"/>
  <c r="CH281" i="12"/>
  <c r="CG281" i="12"/>
  <c r="CF281" i="12"/>
  <c r="CE281" i="12"/>
  <c r="CD281" i="12"/>
  <c r="CC281" i="12"/>
  <c r="CB281" i="12"/>
  <c r="CA281" i="12"/>
  <c r="BZ281" i="12"/>
  <c r="BY281" i="12"/>
  <c r="BX281" i="12"/>
  <c r="BW281" i="12"/>
  <c r="BV281" i="12"/>
  <c r="BU281" i="12"/>
  <c r="BT281" i="12"/>
  <c r="BS281" i="12"/>
  <c r="BR281" i="12"/>
  <c r="BQ281" i="12"/>
  <c r="BP281" i="12"/>
  <c r="BO281" i="12"/>
  <c r="BN281" i="12"/>
  <c r="BM281" i="12"/>
  <c r="BL281" i="12"/>
  <c r="GK280" i="12"/>
  <c r="GJ280" i="12"/>
  <c r="CX280" i="12"/>
  <c r="CW280" i="12"/>
  <c r="CV280" i="12"/>
  <c r="CU280" i="12"/>
  <c r="CT280" i="12"/>
  <c r="CS280" i="12"/>
  <c r="CR280" i="12"/>
  <c r="CQ280" i="12"/>
  <c r="CP280" i="12"/>
  <c r="CO280" i="12"/>
  <c r="CN280" i="12"/>
  <c r="CM280" i="12"/>
  <c r="CL280" i="12"/>
  <c r="CK280" i="12"/>
  <c r="CJ280" i="12"/>
  <c r="CI280" i="12"/>
  <c r="CH280" i="12"/>
  <c r="CG280" i="12"/>
  <c r="CF280" i="12"/>
  <c r="CE280" i="12"/>
  <c r="CD280" i="12"/>
  <c r="CC280" i="12"/>
  <c r="CB280" i="12"/>
  <c r="CA280" i="12"/>
  <c r="BZ280" i="12"/>
  <c r="BY280" i="12"/>
  <c r="BX280" i="12"/>
  <c r="BW280" i="12"/>
  <c r="BV280" i="12"/>
  <c r="BU280" i="12"/>
  <c r="BT280" i="12"/>
  <c r="BS280" i="12"/>
  <c r="BR280" i="12"/>
  <c r="BQ280" i="12"/>
  <c r="BP280" i="12"/>
  <c r="BO280" i="12"/>
  <c r="BN280" i="12"/>
  <c r="BM280" i="12"/>
  <c r="BL280" i="12"/>
  <c r="BK280" i="12"/>
  <c r="GK279" i="12"/>
  <c r="GJ279" i="12"/>
  <c r="CX279" i="12"/>
  <c r="CW279" i="12"/>
  <c r="CV279" i="12"/>
  <c r="CU279" i="12"/>
  <c r="CT279" i="12"/>
  <c r="CS279" i="12"/>
  <c r="CR279" i="12"/>
  <c r="CQ279" i="12"/>
  <c r="CP279" i="12"/>
  <c r="CO279" i="12"/>
  <c r="CN279" i="12"/>
  <c r="CM279" i="12"/>
  <c r="CL279" i="12"/>
  <c r="CK279" i="12"/>
  <c r="CJ279" i="12"/>
  <c r="CI279" i="12"/>
  <c r="CH279" i="12"/>
  <c r="CG279" i="12"/>
  <c r="CF279" i="12"/>
  <c r="CE279" i="12"/>
  <c r="CD279" i="12"/>
  <c r="CC279" i="12"/>
  <c r="CB279" i="12"/>
  <c r="CA279" i="12"/>
  <c r="BZ279" i="12"/>
  <c r="BY279" i="12"/>
  <c r="BX279" i="12"/>
  <c r="BW279" i="12"/>
  <c r="BV279" i="12"/>
  <c r="BU279" i="12"/>
  <c r="BT279" i="12"/>
  <c r="BS279" i="12"/>
  <c r="BR279" i="12"/>
  <c r="BQ279" i="12"/>
  <c r="BP279" i="12"/>
  <c r="BO279" i="12"/>
  <c r="BN279" i="12"/>
  <c r="BM279" i="12"/>
  <c r="BL279" i="12"/>
  <c r="BK279" i="12"/>
  <c r="GK278" i="12"/>
  <c r="GJ278" i="12"/>
  <c r="CX278" i="12"/>
  <c r="CW278" i="12"/>
  <c r="CV278" i="12"/>
  <c r="CU278" i="12"/>
  <c r="CT278" i="12"/>
  <c r="CS278" i="12"/>
  <c r="CR278" i="12"/>
  <c r="CQ278" i="12"/>
  <c r="CP278" i="12"/>
  <c r="CO278" i="12"/>
  <c r="CN278" i="12"/>
  <c r="CM278" i="12"/>
  <c r="CL278" i="12"/>
  <c r="CK278" i="12"/>
  <c r="CJ278" i="12"/>
  <c r="CI278" i="12"/>
  <c r="CH278" i="12"/>
  <c r="CG278" i="12"/>
  <c r="CF278" i="12"/>
  <c r="CE278" i="12"/>
  <c r="CD278" i="12"/>
  <c r="CC278" i="12"/>
  <c r="CB278" i="12"/>
  <c r="CA278" i="12"/>
  <c r="BZ278" i="12"/>
  <c r="BY278" i="12"/>
  <c r="BX278" i="12"/>
  <c r="BW278" i="12"/>
  <c r="BV278" i="12"/>
  <c r="BU278" i="12"/>
  <c r="BT278" i="12"/>
  <c r="BS278" i="12"/>
  <c r="BR278" i="12"/>
  <c r="BQ278" i="12"/>
  <c r="BP278" i="12"/>
  <c r="BO278" i="12"/>
  <c r="BN278" i="12"/>
  <c r="BM278" i="12"/>
  <c r="BL278" i="12"/>
  <c r="BK278" i="12"/>
  <c r="GK277" i="12"/>
  <c r="GJ277" i="12"/>
  <c r="CX277" i="12"/>
  <c r="CW277" i="12"/>
  <c r="CV277" i="12"/>
  <c r="CU277" i="12"/>
  <c r="CT277" i="12"/>
  <c r="CS277" i="12"/>
  <c r="CR277" i="12"/>
  <c r="CQ277" i="12"/>
  <c r="CP277" i="12"/>
  <c r="CO277" i="12"/>
  <c r="CN277" i="12"/>
  <c r="CM277" i="12"/>
  <c r="CL277" i="12"/>
  <c r="CK277" i="12"/>
  <c r="CJ277" i="12"/>
  <c r="CI277" i="12"/>
  <c r="CH277" i="12"/>
  <c r="CG277" i="12"/>
  <c r="CF277" i="12"/>
  <c r="CE277" i="12"/>
  <c r="CD277" i="12"/>
  <c r="CC277" i="12"/>
  <c r="CB277" i="12"/>
  <c r="CA277" i="12"/>
  <c r="BZ277" i="12"/>
  <c r="BY277" i="12"/>
  <c r="BX277" i="12"/>
  <c r="BW277" i="12"/>
  <c r="BV277" i="12"/>
  <c r="BU277" i="12"/>
  <c r="BT277" i="12"/>
  <c r="BS277" i="12"/>
  <c r="BR277" i="12"/>
  <c r="BQ277" i="12"/>
  <c r="BP277" i="12"/>
  <c r="BO277" i="12"/>
  <c r="BN277" i="12"/>
  <c r="BM277" i="12"/>
  <c r="BL277" i="12"/>
  <c r="BK277" i="12"/>
  <c r="GJ276" i="12"/>
  <c r="CW276" i="12"/>
  <c r="CV276" i="12"/>
  <c r="CU276" i="12"/>
  <c r="CT276" i="12"/>
  <c r="CS276" i="12"/>
  <c r="CR276" i="12"/>
  <c r="CQ276" i="12"/>
  <c r="CP276" i="12"/>
  <c r="CO276" i="12"/>
  <c r="CN276" i="12"/>
  <c r="CM276" i="12"/>
  <c r="CL276" i="12"/>
  <c r="CK276" i="12"/>
  <c r="CJ276" i="12"/>
  <c r="CI276" i="12"/>
  <c r="CH276" i="12"/>
  <c r="CG276" i="12"/>
  <c r="CF276" i="12"/>
  <c r="CE276" i="12"/>
  <c r="CD276" i="12"/>
  <c r="CC276" i="12"/>
  <c r="CB276" i="12"/>
  <c r="CA276" i="12"/>
  <c r="BZ276" i="12"/>
  <c r="BY276" i="12"/>
  <c r="BX276" i="12"/>
  <c r="BW276" i="12"/>
  <c r="BV276" i="12"/>
  <c r="BU276" i="12"/>
  <c r="BT276" i="12"/>
  <c r="BS276" i="12"/>
  <c r="BR276" i="12"/>
  <c r="BQ276" i="12"/>
  <c r="BP276" i="12"/>
  <c r="BO276" i="12"/>
  <c r="BN276" i="12"/>
  <c r="BM276" i="12"/>
  <c r="BL276" i="12"/>
  <c r="BK276" i="12"/>
  <c r="GJ275" i="12"/>
  <c r="CW275" i="12"/>
  <c r="CV275" i="12"/>
  <c r="CU275" i="12"/>
  <c r="CT275" i="12"/>
  <c r="CS275" i="12"/>
  <c r="CR275" i="12"/>
  <c r="CQ275" i="12"/>
  <c r="CP275" i="12"/>
  <c r="CO275" i="12"/>
  <c r="CN275" i="12"/>
  <c r="CM275" i="12"/>
  <c r="CL275" i="12"/>
  <c r="CK275" i="12"/>
  <c r="CJ275" i="12"/>
  <c r="CI275" i="12"/>
  <c r="CH275" i="12"/>
  <c r="CG275" i="12"/>
  <c r="CF275" i="12"/>
  <c r="CE275" i="12"/>
  <c r="CD275" i="12"/>
  <c r="CC275" i="12"/>
  <c r="CB275" i="12"/>
  <c r="CA275" i="12"/>
  <c r="BZ275" i="12"/>
  <c r="BY275" i="12"/>
  <c r="BX275" i="12"/>
  <c r="BW275" i="12"/>
  <c r="BV275" i="12"/>
  <c r="BU275" i="12"/>
  <c r="BT275" i="12"/>
  <c r="BS275" i="12"/>
  <c r="BR275" i="12"/>
  <c r="BQ275" i="12"/>
  <c r="BP275" i="12"/>
  <c r="BO275" i="12"/>
  <c r="BN275" i="12"/>
  <c r="BM275" i="12"/>
  <c r="BL275" i="12"/>
  <c r="BK275" i="12"/>
  <c r="GK274" i="12"/>
  <c r="GJ274" i="12"/>
  <c r="CW274" i="12"/>
  <c r="CV274" i="12"/>
  <c r="CU274" i="12"/>
  <c r="CT274" i="12"/>
  <c r="CS274" i="12"/>
  <c r="CR274" i="12"/>
  <c r="CQ274" i="12"/>
  <c r="CP274" i="12"/>
  <c r="CO274" i="12"/>
  <c r="CN274" i="12"/>
  <c r="CM274" i="12"/>
  <c r="CL274" i="12"/>
  <c r="CK274" i="12"/>
  <c r="CJ274" i="12"/>
  <c r="CI274" i="12"/>
  <c r="CH274" i="12"/>
  <c r="CG274" i="12"/>
  <c r="CF274" i="12"/>
  <c r="CE274" i="12"/>
  <c r="CD274" i="12"/>
  <c r="CC274" i="12"/>
  <c r="CB274" i="12"/>
  <c r="CA274" i="12"/>
  <c r="BZ274" i="12"/>
  <c r="BY274" i="12"/>
  <c r="BX274" i="12"/>
  <c r="BW274" i="12"/>
  <c r="BV274" i="12"/>
  <c r="BU274" i="12"/>
  <c r="BT274" i="12"/>
  <c r="BS274" i="12"/>
  <c r="BR274" i="12"/>
  <c r="BQ274" i="12"/>
  <c r="BP274" i="12"/>
  <c r="BO274" i="12"/>
  <c r="BN274" i="12"/>
  <c r="BM274" i="12"/>
  <c r="BL274" i="12"/>
  <c r="BK274" i="12"/>
  <c r="BJ274" i="12"/>
  <c r="GK273" i="12"/>
  <c r="GJ273" i="12"/>
  <c r="CW273" i="12"/>
  <c r="CV273" i="12"/>
  <c r="CU273" i="12"/>
  <c r="CT273" i="12"/>
  <c r="CS273" i="12"/>
  <c r="CR273" i="12"/>
  <c r="CQ273" i="12"/>
  <c r="CP273" i="12"/>
  <c r="CO273" i="12"/>
  <c r="CN273" i="12"/>
  <c r="CM273" i="12"/>
  <c r="CL273" i="12"/>
  <c r="CK273" i="12"/>
  <c r="CJ273" i="12"/>
  <c r="CI273" i="12"/>
  <c r="CH273" i="12"/>
  <c r="CG273" i="12"/>
  <c r="CF273" i="12"/>
  <c r="CE273" i="12"/>
  <c r="CD273" i="12"/>
  <c r="CC273" i="12"/>
  <c r="CB273" i="12"/>
  <c r="CA273" i="12"/>
  <c r="BZ273" i="12"/>
  <c r="BY273" i="12"/>
  <c r="BX273" i="12"/>
  <c r="BW273" i="12"/>
  <c r="BV273" i="12"/>
  <c r="BU273" i="12"/>
  <c r="BT273" i="12"/>
  <c r="BS273" i="12"/>
  <c r="BR273" i="12"/>
  <c r="BQ273" i="12"/>
  <c r="BP273" i="12"/>
  <c r="BO273" i="12"/>
  <c r="BN273" i="12"/>
  <c r="BM273" i="12"/>
  <c r="BL273" i="12"/>
  <c r="BK273" i="12"/>
  <c r="BJ273" i="12"/>
  <c r="GK272" i="12"/>
  <c r="GJ272" i="12"/>
  <c r="CW272" i="12"/>
  <c r="CV272" i="12"/>
  <c r="CU272" i="12"/>
  <c r="CT272" i="12"/>
  <c r="CS272" i="12"/>
  <c r="CR272" i="12"/>
  <c r="CQ272" i="12"/>
  <c r="CP272" i="12"/>
  <c r="CO272" i="12"/>
  <c r="CN272" i="12"/>
  <c r="CM272" i="12"/>
  <c r="CL272" i="12"/>
  <c r="CK272" i="12"/>
  <c r="CJ272" i="12"/>
  <c r="CI272" i="12"/>
  <c r="CH272" i="12"/>
  <c r="CG272" i="12"/>
  <c r="CF272" i="12"/>
  <c r="CE272" i="12"/>
  <c r="CD272" i="12"/>
  <c r="CC272" i="12"/>
  <c r="CB272" i="12"/>
  <c r="CA272" i="12"/>
  <c r="BZ272" i="12"/>
  <c r="BY272" i="12"/>
  <c r="BX272" i="12"/>
  <c r="BW272" i="12"/>
  <c r="BV272" i="12"/>
  <c r="BU272" i="12"/>
  <c r="BT272" i="12"/>
  <c r="BS272" i="12"/>
  <c r="BR272" i="12"/>
  <c r="BQ272" i="12"/>
  <c r="BP272" i="12"/>
  <c r="BO272" i="12"/>
  <c r="BN272" i="12"/>
  <c r="BM272" i="12"/>
  <c r="BL272" i="12"/>
  <c r="BK272" i="12"/>
  <c r="BJ272" i="12"/>
  <c r="GK271" i="12"/>
  <c r="GJ271" i="12"/>
  <c r="CW271" i="12"/>
  <c r="CV271" i="12"/>
  <c r="CU271" i="12"/>
  <c r="CT271" i="12"/>
  <c r="CS271" i="12"/>
  <c r="CR271" i="12"/>
  <c r="CQ271" i="12"/>
  <c r="CP271" i="12"/>
  <c r="CO271" i="12"/>
  <c r="CN271" i="12"/>
  <c r="CM271" i="12"/>
  <c r="CL271" i="12"/>
  <c r="CK271" i="12"/>
  <c r="CJ271" i="12"/>
  <c r="CI271" i="12"/>
  <c r="CH271" i="12"/>
  <c r="CG271" i="12"/>
  <c r="CF271" i="12"/>
  <c r="CE271" i="12"/>
  <c r="CD271" i="12"/>
  <c r="CC271" i="12"/>
  <c r="CB271" i="12"/>
  <c r="CA271" i="12"/>
  <c r="BZ271" i="12"/>
  <c r="BY271" i="12"/>
  <c r="BX271" i="12"/>
  <c r="BW271" i="12"/>
  <c r="BV271" i="12"/>
  <c r="BU271" i="12"/>
  <c r="BT271" i="12"/>
  <c r="BS271" i="12"/>
  <c r="BR271" i="12"/>
  <c r="BQ271" i="12"/>
  <c r="BP271" i="12"/>
  <c r="BO271" i="12"/>
  <c r="BN271" i="12"/>
  <c r="BM271" i="12"/>
  <c r="BL271" i="12"/>
  <c r="BK271" i="12"/>
  <c r="BJ271" i="12"/>
  <c r="GK270" i="12"/>
  <c r="GJ270" i="12"/>
  <c r="CW270" i="12"/>
  <c r="CV270" i="12"/>
  <c r="CU270" i="12"/>
  <c r="CT270" i="12"/>
  <c r="CS270" i="12"/>
  <c r="CR270" i="12"/>
  <c r="CQ270" i="12"/>
  <c r="CP270" i="12"/>
  <c r="CO270" i="12"/>
  <c r="CN270" i="12"/>
  <c r="CM270" i="12"/>
  <c r="CL270" i="12"/>
  <c r="CK270" i="12"/>
  <c r="CJ270" i="12"/>
  <c r="CI270" i="12"/>
  <c r="CH270" i="12"/>
  <c r="CG270" i="12"/>
  <c r="CF270" i="12"/>
  <c r="CE270" i="12"/>
  <c r="CD270" i="12"/>
  <c r="CC270" i="12"/>
  <c r="CB270" i="12"/>
  <c r="CA270" i="12"/>
  <c r="BZ270" i="12"/>
  <c r="BY270" i="12"/>
  <c r="BX270" i="12"/>
  <c r="BW270" i="12"/>
  <c r="BV270" i="12"/>
  <c r="BU270" i="12"/>
  <c r="BT270" i="12"/>
  <c r="BS270" i="12"/>
  <c r="BR270" i="12"/>
  <c r="BQ270" i="12"/>
  <c r="BP270" i="12"/>
  <c r="BO270" i="12"/>
  <c r="BN270" i="12"/>
  <c r="BM270" i="12"/>
  <c r="BL270" i="12"/>
  <c r="BK270" i="12"/>
  <c r="BJ270" i="12"/>
  <c r="GK269" i="12"/>
  <c r="GJ269" i="12"/>
  <c r="CW269" i="12"/>
  <c r="CV269" i="12"/>
  <c r="CU269" i="12"/>
  <c r="CT269" i="12"/>
  <c r="CS269" i="12"/>
  <c r="CR269" i="12"/>
  <c r="CQ269" i="12"/>
  <c r="CP269" i="12"/>
  <c r="CO269" i="12"/>
  <c r="CN269" i="12"/>
  <c r="CM269" i="12"/>
  <c r="CL269" i="12"/>
  <c r="CK269" i="12"/>
  <c r="CJ269" i="12"/>
  <c r="CI269" i="12"/>
  <c r="CH269" i="12"/>
  <c r="CG269" i="12"/>
  <c r="CF269" i="12"/>
  <c r="CE269" i="12"/>
  <c r="CD269" i="12"/>
  <c r="CC269" i="12"/>
  <c r="CB269" i="12"/>
  <c r="CA269" i="12"/>
  <c r="BZ269" i="12"/>
  <c r="BY269" i="12"/>
  <c r="BX269" i="12"/>
  <c r="BW269" i="12"/>
  <c r="BV269" i="12"/>
  <c r="BU269" i="12"/>
  <c r="BT269" i="12"/>
  <c r="BS269" i="12"/>
  <c r="BR269" i="12"/>
  <c r="BQ269" i="12"/>
  <c r="BP269" i="12"/>
  <c r="BO269" i="12"/>
  <c r="BN269" i="12"/>
  <c r="BM269" i="12"/>
  <c r="BL269" i="12"/>
  <c r="BK269" i="12"/>
  <c r="BJ269" i="12"/>
  <c r="GK268" i="12"/>
  <c r="CW268" i="12"/>
  <c r="CV268" i="12"/>
  <c r="CU268" i="12"/>
  <c r="CT268" i="12"/>
  <c r="CS268" i="12"/>
  <c r="CR268" i="12"/>
  <c r="CQ268" i="12"/>
  <c r="CP268" i="12"/>
  <c r="CO268" i="12"/>
  <c r="CN268" i="12"/>
  <c r="CM268" i="12"/>
  <c r="CL268" i="12"/>
  <c r="CK268" i="12"/>
  <c r="CJ268" i="12"/>
  <c r="CI268" i="12"/>
  <c r="CH268" i="12"/>
  <c r="CG268" i="12"/>
  <c r="CF268" i="12"/>
  <c r="CE268" i="12"/>
  <c r="CD268" i="12"/>
  <c r="CC268" i="12"/>
  <c r="CB268" i="12"/>
  <c r="CA268" i="12"/>
  <c r="BZ268" i="12"/>
  <c r="BY268" i="12"/>
  <c r="BX268" i="12"/>
  <c r="BW268" i="12"/>
  <c r="BV268" i="12"/>
  <c r="BU268" i="12"/>
  <c r="BT268" i="12"/>
  <c r="BS268" i="12"/>
  <c r="BR268" i="12"/>
  <c r="BQ268" i="12"/>
  <c r="BP268" i="12"/>
  <c r="BO268" i="12"/>
  <c r="BN268" i="12"/>
  <c r="BM268" i="12"/>
  <c r="BL268" i="12"/>
  <c r="BK268" i="12"/>
  <c r="BJ268" i="12"/>
  <c r="BI268" i="12"/>
  <c r="CW267" i="12"/>
  <c r="CV267" i="12"/>
  <c r="CU267" i="12"/>
  <c r="CT267" i="12"/>
  <c r="CS267" i="12"/>
  <c r="CR267" i="12"/>
  <c r="CQ267" i="12"/>
  <c r="CP267" i="12"/>
  <c r="CO267" i="12"/>
  <c r="CN267" i="12"/>
  <c r="CM267" i="12"/>
  <c r="CL267" i="12"/>
  <c r="CK267" i="12"/>
  <c r="CJ267" i="12"/>
  <c r="CI267" i="12"/>
  <c r="CH267" i="12"/>
  <c r="CG267" i="12"/>
  <c r="CF267" i="12"/>
  <c r="CE267" i="12"/>
  <c r="CD267" i="12"/>
  <c r="CC267" i="12"/>
  <c r="CB267" i="12"/>
  <c r="CA267" i="12"/>
  <c r="BZ267" i="12"/>
  <c r="BY267" i="12"/>
  <c r="BX267" i="12"/>
  <c r="BW267" i="12"/>
  <c r="BV267" i="12"/>
  <c r="BU267" i="12"/>
  <c r="BT267" i="12"/>
  <c r="BS267" i="12"/>
  <c r="BR267" i="12"/>
  <c r="BQ267" i="12"/>
  <c r="BP267" i="12"/>
  <c r="BO267" i="12"/>
  <c r="BN267" i="12"/>
  <c r="BM267" i="12"/>
  <c r="BL267" i="12"/>
  <c r="BK267" i="12"/>
  <c r="BJ267" i="12"/>
  <c r="BI267" i="12"/>
  <c r="CW266" i="12"/>
  <c r="CV266" i="12"/>
  <c r="CU266" i="12"/>
  <c r="CT266" i="12"/>
  <c r="CS266" i="12"/>
  <c r="CR266" i="12"/>
  <c r="CQ266" i="12"/>
  <c r="CP266" i="12"/>
  <c r="CO266" i="12"/>
  <c r="CN266" i="12"/>
  <c r="CM266" i="12"/>
  <c r="CL266" i="12"/>
  <c r="CK266" i="12"/>
  <c r="CJ266" i="12"/>
  <c r="CI266" i="12"/>
  <c r="CH266" i="12"/>
  <c r="CG266" i="12"/>
  <c r="CF266" i="12"/>
  <c r="CE266" i="12"/>
  <c r="CD266" i="12"/>
  <c r="CC266" i="12"/>
  <c r="CB266" i="12"/>
  <c r="CA266" i="12"/>
  <c r="BZ266" i="12"/>
  <c r="BY266" i="12"/>
  <c r="BX266" i="12"/>
  <c r="BW266" i="12"/>
  <c r="BV266" i="12"/>
  <c r="BU266" i="12"/>
  <c r="BT266" i="12"/>
  <c r="BS266" i="12"/>
  <c r="BR266" i="12"/>
  <c r="BQ266" i="12"/>
  <c r="BP266" i="12"/>
  <c r="BO266" i="12"/>
  <c r="BN266" i="12"/>
  <c r="BM266" i="12"/>
  <c r="BL266" i="12"/>
  <c r="BK266" i="12"/>
  <c r="BJ266" i="12"/>
  <c r="BI266" i="12"/>
  <c r="CW265" i="12"/>
  <c r="CV265" i="12"/>
  <c r="CU265" i="12"/>
  <c r="CT265" i="12"/>
  <c r="CS265" i="12"/>
  <c r="CR265" i="12"/>
  <c r="CQ265" i="12"/>
  <c r="CP265" i="12"/>
  <c r="CO265" i="12"/>
  <c r="CN265" i="12"/>
  <c r="CM265" i="12"/>
  <c r="CL265" i="12"/>
  <c r="CK265" i="12"/>
  <c r="CJ265" i="12"/>
  <c r="CI265" i="12"/>
  <c r="CH265" i="12"/>
  <c r="CG265" i="12"/>
  <c r="CF265" i="12"/>
  <c r="CE265" i="12"/>
  <c r="CD265" i="12"/>
  <c r="CC265" i="12"/>
  <c r="CB265" i="12"/>
  <c r="CA265" i="12"/>
  <c r="BZ265" i="12"/>
  <c r="BY265" i="12"/>
  <c r="BX265" i="12"/>
  <c r="BW265" i="12"/>
  <c r="BV265" i="12"/>
  <c r="BU265" i="12"/>
  <c r="BT265" i="12"/>
  <c r="BS265" i="12"/>
  <c r="BR265" i="12"/>
  <c r="BQ265" i="12"/>
  <c r="BP265" i="12"/>
  <c r="BO265" i="12"/>
  <c r="BN265" i="12"/>
  <c r="BM265" i="12"/>
  <c r="BL265" i="12"/>
  <c r="BK265" i="12"/>
  <c r="BJ265" i="12"/>
  <c r="BI265" i="12"/>
  <c r="BH265" i="12"/>
  <c r="CW264" i="12"/>
  <c r="CV264" i="12"/>
  <c r="CU264" i="12"/>
  <c r="CT264" i="12"/>
  <c r="CS264" i="12"/>
  <c r="CR264" i="12"/>
  <c r="CQ264" i="12"/>
  <c r="CP264" i="12"/>
  <c r="CO264" i="12"/>
  <c r="CN264" i="12"/>
  <c r="CM264" i="12"/>
  <c r="CL264" i="12"/>
  <c r="CK264" i="12"/>
  <c r="CJ264" i="12"/>
  <c r="CI264" i="12"/>
  <c r="CH264" i="12"/>
  <c r="CG264" i="12"/>
  <c r="CF264" i="12"/>
  <c r="CE264" i="12"/>
  <c r="CD264" i="12"/>
  <c r="CC264" i="12"/>
  <c r="CB264" i="12"/>
  <c r="CA264" i="12"/>
  <c r="BZ264" i="12"/>
  <c r="BY264" i="12"/>
  <c r="BX264" i="12"/>
  <c r="BW264" i="12"/>
  <c r="BV264" i="12"/>
  <c r="BU264" i="12"/>
  <c r="BT264" i="12"/>
  <c r="BS264" i="12"/>
  <c r="BR264" i="12"/>
  <c r="BQ264" i="12"/>
  <c r="BP264" i="12"/>
  <c r="BO264" i="12"/>
  <c r="BN264" i="12"/>
  <c r="BM264" i="12"/>
  <c r="BL264" i="12"/>
  <c r="BK264" i="12"/>
  <c r="BJ264" i="12"/>
  <c r="BI264" i="12"/>
  <c r="BH264" i="12"/>
  <c r="CW263" i="12"/>
  <c r="CV263" i="12"/>
  <c r="CU263" i="12"/>
  <c r="CT263" i="12"/>
  <c r="CS263" i="12"/>
  <c r="CR263" i="12"/>
  <c r="CQ263" i="12"/>
  <c r="CP263" i="12"/>
  <c r="CO263" i="12"/>
  <c r="CN263" i="12"/>
  <c r="CM263" i="12"/>
  <c r="CL263" i="12"/>
  <c r="CK263" i="12"/>
  <c r="CJ263" i="12"/>
  <c r="CI263" i="12"/>
  <c r="CH263" i="12"/>
  <c r="CG263" i="12"/>
  <c r="CF263" i="12"/>
  <c r="CE263" i="12"/>
  <c r="CD263" i="12"/>
  <c r="CC263" i="12"/>
  <c r="CB263" i="12"/>
  <c r="CA263" i="12"/>
  <c r="BZ263" i="12"/>
  <c r="BY263" i="12"/>
  <c r="BX263" i="12"/>
  <c r="BW263" i="12"/>
  <c r="BV263" i="12"/>
  <c r="BU263" i="12"/>
  <c r="BT263" i="12"/>
  <c r="BS263" i="12"/>
  <c r="BR263" i="12"/>
  <c r="BQ263" i="12"/>
  <c r="BP263" i="12"/>
  <c r="BO263" i="12"/>
  <c r="BN263" i="12"/>
  <c r="BM263" i="12"/>
  <c r="BL263" i="12"/>
  <c r="BK263" i="12"/>
  <c r="BJ263" i="12"/>
  <c r="BI263" i="12"/>
  <c r="BH263" i="12"/>
  <c r="CV262" i="12"/>
  <c r="CU262" i="12"/>
  <c r="CT262" i="12"/>
  <c r="CS262" i="12"/>
  <c r="CR262" i="12"/>
  <c r="CQ262" i="12"/>
  <c r="CP262" i="12"/>
  <c r="CO262" i="12"/>
  <c r="CN262" i="12"/>
  <c r="CM262" i="12"/>
  <c r="CL262" i="12"/>
  <c r="CK262" i="12"/>
  <c r="CJ262" i="12"/>
  <c r="CI262" i="12"/>
  <c r="CH262" i="12"/>
  <c r="CG262" i="12"/>
  <c r="CF262" i="12"/>
  <c r="CE262" i="12"/>
  <c r="CD262" i="12"/>
  <c r="CC262" i="12"/>
  <c r="CB262" i="12"/>
  <c r="CA262" i="12"/>
  <c r="BZ262" i="12"/>
  <c r="BY262" i="12"/>
  <c r="BX262" i="12"/>
  <c r="BW262" i="12"/>
  <c r="BV262" i="12"/>
  <c r="BU262" i="12"/>
  <c r="BT262" i="12"/>
  <c r="BS262" i="12"/>
  <c r="BR262" i="12"/>
  <c r="BQ262" i="12"/>
  <c r="BP262" i="12"/>
  <c r="BO262" i="12"/>
  <c r="BN262" i="12"/>
  <c r="BM262" i="12"/>
  <c r="BL262" i="12"/>
  <c r="BK262" i="12"/>
  <c r="BJ262" i="12"/>
  <c r="BI262" i="12"/>
  <c r="BH262" i="12"/>
  <c r="CV261" i="12"/>
  <c r="CU261" i="12"/>
  <c r="CT261" i="12"/>
  <c r="CS261" i="12"/>
  <c r="CR261" i="12"/>
  <c r="CQ261" i="12"/>
  <c r="CP261" i="12"/>
  <c r="CO261" i="12"/>
  <c r="CN261" i="12"/>
  <c r="CM261" i="12"/>
  <c r="CL261" i="12"/>
  <c r="CK261" i="12"/>
  <c r="CJ261" i="12"/>
  <c r="CI261" i="12"/>
  <c r="CH261" i="12"/>
  <c r="CG261" i="12"/>
  <c r="CF261" i="12"/>
  <c r="CE261" i="12"/>
  <c r="CD261" i="12"/>
  <c r="CC261" i="12"/>
  <c r="CB261" i="12"/>
  <c r="CA261" i="12"/>
  <c r="BZ261" i="12"/>
  <c r="BY261" i="12"/>
  <c r="BX261" i="12"/>
  <c r="BW261" i="12"/>
  <c r="BV261" i="12"/>
  <c r="BU261" i="12"/>
  <c r="BT261" i="12"/>
  <c r="BS261" i="12"/>
  <c r="BR261" i="12"/>
  <c r="BQ261" i="12"/>
  <c r="BP261" i="12"/>
  <c r="BO261" i="12"/>
  <c r="BN261" i="12"/>
  <c r="BM261" i="12"/>
  <c r="BL261" i="12"/>
  <c r="BK261" i="12"/>
  <c r="BJ261" i="12"/>
  <c r="BI261" i="12"/>
  <c r="BH261" i="12"/>
  <c r="BG261" i="12"/>
  <c r="CV260" i="12"/>
  <c r="CU260" i="12"/>
  <c r="CT260" i="12"/>
  <c r="CS260" i="12"/>
  <c r="CR260" i="12"/>
  <c r="CQ260" i="12"/>
  <c r="CP260" i="12"/>
  <c r="CO260" i="12"/>
  <c r="CN260" i="12"/>
  <c r="CM260" i="12"/>
  <c r="CL260" i="12"/>
  <c r="CK260" i="12"/>
  <c r="CJ260" i="12"/>
  <c r="CI260" i="12"/>
  <c r="CH260" i="12"/>
  <c r="CG260" i="12"/>
  <c r="CF260" i="12"/>
  <c r="CE260" i="12"/>
  <c r="CD260" i="12"/>
  <c r="CC260" i="12"/>
  <c r="CB260" i="12"/>
  <c r="CA260" i="12"/>
  <c r="BZ260" i="12"/>
  <c r="BY260" i="12"/>
  <c r="BX260" i="12"/>
  <c r="BW260" i="12"/>
  <c r="BV260" i="12"/>
  <c r="BU260" i="12"/>
  <c r="BT260" i="12"/>
  <c r="BS260" i="12"/>
  <c r="BR260" i="12"/>
  <c r="BQ260" i="12"/>
  <c r="BP260" i="12"/>
  <c r="BO260" i="12"/>
  <c r="BN260" i="12"/>
  <c r="BM260" i="12"/>
  <c r="BL260" i="12"/>
  <c r="BK260" i="12"/>
  <c r="BJ260" i="12"/>
  <c r="BI260" i="12"/>
  <c r="BH260" i="12"/>
  <c r="CV259" i="12"/>
  <c r="CU259" i="12"/>
  <c r="CT259" i="12"/>
  <c r="CS259" i="12"/>
  <c r="CR259" i="12"/>
  <c r="CQ259" i="12"/>
  <c r="CP259" i="12"/>
  <c r="CO259" i="12"/>
  <c r="CN259" i="12"/>
  <c r="CM259" i="12"/>
  <c r="CL259" i="12"/>
  <c r="CK259" i="12"/>
  <c r="CJ259" i="12"/>
  <c r="CI259" i="12"/>
  <c r="CH259" i="12"/>
  <c r="CG259" i="12"/>
  <c r="CF259" i="12"/>
  <c r="CE259" i="12"/>
  <c r="CD259" i="12"/>
  <c r="CC259" i="12"/>
  <c r="CB259" i="12"/>
  <c r="CA259" i="12"/>
  <c r="BZ259" i="12"/>
  <c r="BY259" i="12"/>
  <c r="BX259" i="12"/>
  <c r="BW259" i="12"/>
  <c r="BV259" i="12"/>
  <c r="BU259" i="12"/>
  <c r="BT259" i="12"/>
  <c r="BS259" i="12"/>
  <c r="BR259" i="12"/>
  <c r="BQ259" i="12"/>
  <c r="BP259" i="12"/>
  <c r="BO259" i="12"/>
  <c r="BN259" i="12"/>
  <c r="BM259" i="12"/>
  <c r="BL259" i="12"/>
  <c r="BK259" i="12"/>
  <c r="BJ259" i="12"/>
  <c r="BI259" i="12"/>
  <c r="BH259" i="12"/>
  <c r="BG259" i="12"/>
  <c r="BF259" i="12"/>
  <c r="CV258" i="12"/>
  <c r="CU258" i="12"/>
  <c r="CT258" i="12"/>
  <c r="CS258" i="12"/>
  <c r="CR258" i="12"/>
  <c r="CQ258" i="12"/>
  <c r="CP258" i="12"/>
  <c r="CO258" i="12"/>
  <c r="CN258" i="12"/>
  <c r="CM258" i="12"/>
  <c r="CL258" i="12"/>
  <c r="CK258" i="12"/>
  <c r="CJ258" i="12"/>
  <c r="CI258" i="12"/>
  <c r="CH258" i="12"/>
  <c r="CG258" i="12"/>
  <c r="CF258" i="12"/>
  <c r="CE258" i="12"/>
  <c r="CD258" i="12"/>
  <c r="CC258" i="12"/>
  <c r="CB258" i="12"/>
  <c r="CA258" i="12"/>
  <c r="BZ258" i="12"/>
  <c r="BY258" i="12"/>
  <c r="BX258" i="12"/>
  <c r="BW258" i="12"/>
  <c r="BV258" i="12"/>
  <c r="BU258" i="12"/>
  <c r="BT258" i="12"/>
  <c r="BS258" i="12"/>
  <c r="BR258" i="12"/>
  <c r="BQ258" i="12"/>
  <c r="BP258" i="12"/>
  <c r="BO258" i="12"/>
  <c r="BN258" i="12"/>
  <c r="BM258" i="12"/>
  <c r="BL258" i="12"/>
  <c r="BK258" i="12"/>
  <c r="BJ258" i="12"/>
  <c r="BI258" i="12"/>
  <c r="BH258" i="12"/>
  <c r="BG258" i="12"/>
  <c r="BF258" i="12"/>
  <c r="CV257" i="12"/>
  <c r="CU257" i="12"/>
  <c r="CT257" i="12"/>
  <c r="CS257" i="12"/>
  <c r="CR257" i="12"/>
  <c r="CQ257" i="12"/>
  <c r="CP257" i="12"/>
  <c r="CO257" i="12"/>
  <c r="CN257" i="12"/>
  <c r="CM257" i="12"/>
  <c r="CL257" i="12"/>
  <c r="CK257" i="12"/>
  <c r="CJ257" i="12"/>
  <c r="CI257" i="12"/>
  <c r="CH257" i="12"/>
  <c r="CG257" i="12"/>
  <c r="CF257" i="12"/>
  <c r="CE257" i="12"/>
  <c r="CD257" i="12"/>
  <c r="CC257" i="12"/>
  <c r="CB257" i="12"/>
  <c r="CA257" i="12"/>
  <c r="BZ257" i="12"/>
  <c r="BY257" i="12"/>
  <c r="BX257" i="12"/>
  <c r="BW257" i="12"/>
  <c r="BV257" i="12"/>
  <c r="BU257" i="12"/>
  <c r="BT257" i="12"/>
  <c r="BS257" i="12"/>
  <c r="BR257" i="12"/>
  <c r="BQ257" i="12"/>
  <c r="BP257" i="12"/>
  <c r="BO257" i="12"/>
  <c r="BN257" i="12"/>
  <c r="BM257" i="12"/>
  <c r="BL257" i="12"/>
  <c r="BK257" i="12"/>
  <c r="BJ257" i="12"/>
  <c r="BI257" i="12"/>
  <c r="BH257" i="12"/>
  <c r="BG257" i="12"/>
  <c r="BF257" i="12"/>
  <c r="CV256" i="12"/>
  <c r="CU256" i="12"/>
  <c r="CT256" i="12"/>
  <c r="CS256" i="12"/>
  <c r="CR256" i="12"/>
  <c r="CQ256" i="12"/>
  <c r="CP256" i="12"/>
  <c r="CO256" i="12"/>
  <c r="CN256" i="12"/>
  <c r="CM256" i="12"/>
  <c r="CL256" i="12"/>
  <c r="CK256" i="12"/>
  <c r="CJ256" i="12"/>
  <c r="CI256" i="12"/>
  <c r="CH256" i="12"/>
  <c r="CG256" i="12"/>
  <c r="CF256" i="12"/>
  <c r="CE256" i="12"/>
  <c r="CD256" i="12"/>
  <c r="CC256" i="12"/>
  <c r="CB256" i="12"/>
  <c r="CA256" i="12"/>
  <c r="BZ256" i="12"/>
  <c r="BY256" i="12"/>
  <c r="BX256" i="12"/>
  <c r="BW256" i="12"/>
  <c r="BV256" i="12"/>
  <c r="BU256" i="12"/>
  <c r="BT256" i="12"/>
  <c r="BS256" i="12"/>
  <c r="BR256" i="12"/>
  <c r="BQ256" i="12"/>
  <c r="BP256" i="12"/>
  <c r="BO256" i="12"/>
  <c r="BN256" i="12"/>
  <c r="BM256" i="12"/>
  <c r="BL256" i="12"/>
  <c r="BK256" i="12"/>
  <c r="BJ256" i="12"/>
  <c r="BI256" i="12"/>
  <c r="BH256" i="12"/>
  <c r="BG256" i="12"/>
  <c r="BF256" i="12"/>
  <c r="BE256" i="12"/>
  <c r="CV255" i="12"/>
  <c r="CU255" i="12"/>
  <c r="CT255" i="12"/>
  <c r="CS255" i="12"/>
  <c r="CR255" i="12"/>
  <c r="CQ255" i="12"/>
  <c r="CP255" i="12"/>
  <c r="CO255" i="12"/>
  <c r="CN255" i="12"/>
  <c r="CM255" i="12"/>
  <c r="CL255" i="12"/>
  <c r="CK255" i="12"/>
  <c r="CJ255" i="12"/>
  <c r="CI255" i="12"/>
  <c r="CH255" i="12"/>
  <c r="CG255" i="12"/>
  <c r="CF255" i="12"/>
  <c r="CE255" i="12"/>
  <c r="CD255" i="12"/>
  <c r="CC255" i="12"/>
  <c r="CB255" i="12"/>
  <c r="CA255" i="12"/>
  <c r="BZ255" i="12"/>
  <c r="BY255" i="12"/>
  <c r="BX255" i="12"/>
  <c r="BW255" i="12"/>
  <c r="BV255" i="12"/>
  <c r="BU255" i="12"/>
  <c r="BT255" i="12"/>
  <c r="BS255" i="12"/>
  <c r="BR255" i="12"/>
  <c r="BQ255" i="12"/>
  <c r="BP255" i="12"/>
  <c r="BO255" i="12"/>
  <c r="BN255" i="12"/>
  <c r="BM255" i="12"/>
  <c r="BL255" i="12"/>
  <c r="BK255" i="12"/>
  <c r="BJ255" i="12"/>
  <c r="BI255" i="12"/>
  <c r="BH255" i="12"/>
  <c r="BG255" i="12"/>
  <c r="BF255" i="12"/>
  <c r="BE255" i="12"/>
  <c r="CV254" i="12"/>
  <c r="CU254" i="12"/>
  <c r="CT254" i="12"/>
  <c r="CS254" i="12"/>
  <c r="CR254" i="12"/>
  <c r="CQ254" i="12"/>
  <c r="CP254" i="12"/>
  <c r="CO254" i="12"/>
  <c r="CN254" i="12"/>
  <c r="CM254" i="12"/>
  <c r="CL254" i="12"/>
  <c r="CK254" i="12"/>
  <c r="CJ254" i="12"/>
  <c r="CI254" i="12"/>
  <c r="CH254" i="12"/>
  <c r="CG254" i="12"/>
  <c r="CF254" i="12"/>
  <c r="CE254" i="12"/>
  <c r="CD254" i="12"/>
  <c r="CC254" i="12"/>
  <c r="CB254" i="12"/>
  <c r="CA254" i="12"/>
  <c r="BZ254" i="12"/>
  <c r="BY254" i="12"/>
  <c r="BX254" i="12"/>
  <c r="BW254" i="12"/>
  <c r="BV254" i="12"/>
  <c r="BU254" i="12"/>
  <c r="BT254" i="12"/>
  <c r="BS254" i="12"/>
  <c r="BR254" i="12"/>
  <c r="BQ254" i="12"/>
  <c r="BP254" i="12"/>
  <c r="BO254" i="12"/>
  <c r="BN254" i="12"/>
  <c r="BM254" i="12"/>
  <c r="BL254" i="12"/>
  <c r="BK254" i="12"/>
  <c r="BJ254" i="12"/>
  <c r="BI254" i="12"/>
  <c r="BH254" i="12"/>
  <c r="BG254" i="12"/>
  <c r="BF254" i="12"/>
  <c r="BE254" i="12"/>
  <c r="CW253" i="12"/>
  <c r="CV253" i="12"/>
  <c r="CU253" i="12"/>
  <c r="CT253" i="12"/>
  <c r="CS253" i="12"/>
  <c r="CR253" i="12"/>
  <c r="CQ253" i="12"/>
  <c r="CP253" i="12"/>
  <c r="CO253" i="12"/>
  <c r="CN253" i="12"/>
  <c r="CM253" i="12"/>
  <c r="CL253" i="12"/>
  <c r="CK253" i="12"/>
  <c r="CJ253" i="12"/>
  <c r="CI253" i="12"/>
  <c r="CH253" i="12"/>
  <c r="CG253" i="12"/>
  <c r="CF253" i="12"/>
  <c r="CE253" i="12"/>
  <c r="CD253" i="12"/>
  <c r="CC253" i="12"/>
  <c r="CB253" i="12"/>
  <c r="CA253" i="12"/>
  <c r="BZ253" i="12"/>
  <c r="BY253" i="12"/>
  <c r="BX253" i="12"/>
  <c r="BW253" i="12"/>
  <c r="BV253" i="12"/>
  <c r="BU253" i="12"/>
  <c r="BT253" i="12"/>
  <c r="BS253" i="12"/>
  <c r="BR253" i="12"/>
  <c r="BQ253" i="12"/>
  <c r="BP253" i="12"/>
  <c r="BO253" i="12"/>
  <c r="BN253" i="12"/>
  <c r="BM253" i="12"/>
  <c r="BL253" i="12"/>
  <c r="BK253" i="12"/>
  <c r="BJ253" i="12"/>
  <c r="BI253" i="12"/>
  <c r="BH253" i="12"/>
  <c r="BG253" i="12"/>
  <c r="BF253" i="12"/>
  <c r="BE253" i="12"/>
  <c r="CW252" i="12"/>
  <c r="CV252" i="12"/>
  <c r="CU252" i="12"/>
  <c r="CT252" i="12"/>
  <c r="CS252" i="12"/>
  <c r="CR252" i="12"/>
  <c r="CQ252" i="12"/>
  <c r="CP252" i="12"/>
  <c r="CO252" i="12"/>
  <c r="CN252" i="12"/>
  <c r="CM252" i="12"/>
  <c r="CL252" i="12"/>
  <c r="CK252" i="12"/>
  <c r="CJ252" i="12"/>
  <c r="CI252" i="12"/>
  <c r="CH252" i="12"/>
  <c r="CG252" i="12"/>
  <c r="CF252" i="12"/>
  <c r="CE252" i="12"/>
  <c r="CD252" i="12"/>
  <c r="CC252" i="12"/>
  <c r="CB252" i="12"/>
  <c r="CA252" i="12"/>
  <c r="BZ252" i="12"/>
  <c r="BY252" i="12"/>
  <c r="BX252" i="12"/>
  <c r="BW252" i="12"/>
  <c r="BV252" i="12"/>
  <c r="BU252" i="12"/>
  <c r="BT252" i="12"/>
  <c r="BS252" i="12"/>
  <c r="BR252" i="12"/>
  <c r="BQ252" i="12"/>
  <c r="BP252" i="12"/>
  <c r="BO252" i="12"/>
  <c r="BN252" i="12"/>
  <c r="BM252" i="12"/>
  <c r="BL252" i="12"/>
  <c r="BK252" i="12"/>
  <c r="BJ252" i="12"/>
  <c r="BI252" i="12"/>
  <c r="BH252" i="12"/>
  <c r="BG252" i="12"/>
  <c r="BF252" i="12"/>
  <c r="BE252" i="12"/>
  <c r="BD252" i="12"/>
  <c r="CW251" i="12"/>
  <c r="CV251" i="12"/>
  <c r="CU251" i="12"/>
  <c r="CT251" i="12"/>
  <c r="CS251" i="12"/>
  <c r="CR251" i="12"/>
  <c r="CQ251" i="12"/>
  <c r="CP251" i="12"/>
  <c r="CO251" i="12"/>
  <c r="CN251" i="12"/>
  <c r="CM251" i="12"/>
  <c r="CL251" i="12"/>
  <c r="CK251" i="12"/>
  <c r="CJ251" i="12"/>
  <c r="CI251" i="12"/>
  <c r="CH251" i="12"/>
  <c r="CG251" i="12"/>
  <c r="CF251" i="12"/>
  <c r="CE251" i="12"/>
  <c r="CD251" i="12"/>
  <c r="CC251" i="12"/>
  <c r="CB251" i="12"/>
  <c r="CA251" i="12"/>
  <c r="BZ251" i="12"/>
  <c r="BY251" i="12"/>
  <c r="BX251" i="12"/>
  <c r="BW251" i="12"/>
  <c r="BV251" i="12"/>
  <c r="BU251" i="12"/>
  <c r="BT251" i="12"/>
  <c r="BS251" i="12"/>
  <c r="BR251" i="12"/>
  <c r="BQ251" i="12"/>
  <c r="BP251" i="12"/>
  <c r="BO251" i="12"/>
  <c r="BN251" i="12"/>
  <c r="BM251" i="12"/>
  <c r="BL251" i="12"/>
  <c r="BK251" i="12"/>
  <c r="BJ251" i="12"/>
  <c r="BI251" i="12"/>
  <c r="BH251" i="12"/>
  <c r="BG251" i="12"/>
  <c r="BF251" i="12"/>
  <c r="BE251" i="12"/>
  <c r="BD251" i="12"/>
  <c r="CX250" i="12"/>
  <c r="CW250" i="12"/>
  <c r="CV250" i="12"/>
  <c r="CU250" i="12"/>
  <c r="CT250" i="12"/>
  <c r="CS250" i="12"/>
  <c r="CR250" i="12"/>
  <c r="CQ250" i="12"/>
  <c r="CP250" i="12"/>
  <c r="CO250" i="12"/>
  <c r="CN250" i="12"/>
  <c r="CM250" i="12"/>
  <c r="CL250" i="12"/>
  <c r="CK250" i="12"/>
  <c r="CJ250" i="12"/>
  <c r="CI250" i="12"/>
  <c r="CH250" i="12"/>
  <c r="CG250" i="12"/>
  <c r="CF250" i="12"/>
  <c r="CE250" i="12"/>
  <c r="CD250" i="12"/>
  <c r="CC250" i="12"/>
  <c r="CB250" i="12"/>
  <c r="CA250" i="12"/>
  <c r="BZ250" i="12"/>
  <c r="BY250" i="12"/>
  <c r="BX250" i="12"/>
  <c r="BW250" i="12"/>
  <c r="BV250" i="12"/>
  <c r="BU250" i="12"/>
  <c r="BT250" i="12"/>
  <c r="BS250" i="12"/>
  <c r="BR250" i="12"/>
  <c r="BQ250" i="12"/>
  <c r="BP250" i="12"/>
  <c r="BO250" i="12"/>
  <c r="BN250" i="12"/>
  <c r="BM250" i="12"/>
  <c r="BL250" i="12"/>
  <c r="BK250" i="12"/>
  <c r="BJ250" i="12"/>
  <c r="BI250" i="12"/>
  <c r="BH250" i="12"/>
  <c r="BG250" i="12"/>
  <c r="BF250" i="12"/>
  <c r="BE250" i="12"/>
  <c r="BD250" i="12"/>
  <c r="CZ249" i="12"/>
  <c r="CY249" i="12"/>
  <c r="CX249" i="12"/>
  <c r="CW249" i="12"/>
  <c r="CV249" i="12"/>
  <c r="CU249" i="12"/>
  <c r="CT249" i="12"/>
  <c r="CS249" i="12"/>
  <c r="CR249" i="12"/>
  <c r="CQ249" i="12"/>
  <c r="CP249" i="12"/>
  <c r="CO249" i="12"/>
  <c r="CN249" i="12"/>
  <c r="CM249" i="12"/>
  <c r="CL249" i="12"/>
  <c r="CK249" i="12"/>
  <c r="CJ249" i="12"/>
  <c r="CI249" i="12"/>
  <c r="CH249" i="12"/>
  <c r="CG249" i="12"/>
  <c r="CF249" i="12"/>
  <c r="CE249" i="12"/>
  <c r="CD249" i="12"/>
  <c r="CC249" i="12"/>
  <c r="CB249" i="12"/>
  <c r="CA249" i="12"/>
  <c r="BZ249" i="12"/>
  <c r="BY249" i="12"/>
  <c r="BX249" i="12"/>
  <c r="BW249" i="12"/>
  <c r="BV249" i="12"/>
  <c r="BU249" i="12"/>
  <c r="BT249" i="12"/>
  <c r="BS249" i="12"/>
  <c r="BR249" i="12"/>
  <c r="BQ249" i="12"/>
  <c r="BP249" i="12"/>
  <c r="BO249" i="12"/>
  <c r="BN249" i="12"/>
  <c r="BM249" i="12"/>
  <c r="BL249" i="12"/>
  <c r="BK249" i="12"/>
  <c r="BJ249" i="12"/>
  <c r="BI249" i="12"/>
  <c r="BH249" i="12"/>
  <c r="BG249" i="12"/>
  <c r="BF249" i="12"/>
  <c r="BE249" i="12"/>
  <c r="BD249" i="12"/>
  <c r="BC249" i="12"/>
  <c r="DC248" i="12"/>
  <c r="DB248" i="12"/>
  <c r="DA248" i="12"/>
  <c r="CZ248" i="12"/>
  <c r="CY248" i="12"/>
  <c r="CX248" i="12"/>
  <c r="CW248" i="12"/>
  <c r="CV248" i="12"/>
  <c r="CU248" i="12"/>
  <c r="CT248" i="12"/>
  <c r="CS248" i="12"/>
  <c r="CR248" i="12"/>
  <c r="CQ248" i="12"/>
  <c r="CP248" i="12"/>
  <c r="CO248" i="12"/>
  <c r="CN248" i="12"/>
  <c r="CM248" i="12"/>
  <c r="CL248" i="12"/>
  <c r="CK248" i="12"/>
  <c r="CJ248" i="12"/>
  <c r="CI248" i="12"/>
  <c r="CH248" i="12"/>
  <c r="CG248" i="12"/>
  <c r="CF248" i="12"/>
  <c r="CE248" i="12"/>
  <c r="CD248" i="12"/>
  <c r="CC248" i="12"/>
  <c r="CB248" i="12"/>
  <c r="CA248" i="12"/>
  <c r="BZ248" i="12"/>
  <c r="BY248" i="12"/>
  <c r="BX248" i="12"/>
  <c r="BW248" i="12"/>
  <c r="BV248" i="12"/>
  <c r="BU248" i="12"/>
  <c r="BT248" i="12"/>
  <c r="BS248" i="12"/>
  <c r="BR248" i="12"/>
  <c r="BQ248" i="12"/>
  <c r="BP248" i="12"/>
  <c r="BO248" i="12"/>
  <c r="BN248" i="12"/>
  <c r="BM248" i="12"/>
  <c r="BL248" i="12"/>
  <c r="BK248" i="12"/>
  <c r="BJ248" i="12"/>
  <c r="BI248" i="12"/>
  <c r="BH248" i="12"/>
  <c r="BG248" i="12"/>
  <c r="BF248" i="12"/>
  <c r="BE248" i="12"/>
  <c r="BD248" i="12"/>
  <c r="BC248" i="12"/>
  <c r="DD247" i="12"/>
  <c r="DC247" i="12"/>
  <c r="DB247" i="12"/>
  <c r="DA247" i="12"/>
  <c r="CZ247" i="12"/>
  <c r="CY247" i="12"/>
  <c r="CX247" i="12"/>
  <c r="CW247" i="12"/>
  <c r="CV247" i="12"/>
  <c r="CU247" i="12"/>
  <c r="CT247" i="12"/>
  <c r="CS247" i="12"/>
  <c r="CR247" i="12"/>
  <c r="CQ247" i="12"/>
  <c r="CP247" i="12"/>
  <c r="CO247" i="12"/>
  <c r="CN247" i="12"/>
  <c r="CM247" i="12"/>
  <c r="CL247" i="12"/>
  <c r="CK247" i="12"/>
  <c r="CJ247" i="12"/>
  <c r="CI247" i="12"/>
  <c r="CH247" i="12"/>
  <c r="CG247" i="12"/>
  <c r="CF247" i="12"/>
  <c r="CE247" i="12"/>
  <c r="CD247" i="12"/>
  <c r="CC247" i="12"/>
  <c r="CB247" i="12"/>
  <c r="CA247" i="12"/>
  <c r="BZ247" i="12"/>
  <c r="BY247" i="12"/>
  <c r="BX247" i="12"/>
  <c r="BW247" i="12"/>
  <c r="BV247" i="12"/>
  <c r="BU247" i="12"/>
  <c r="BT247" i="12"/>
  <c r="BS247" i="12"/>
  <c r="BR247" i="12"/>
  <c r="BQ247" i="12"/>
  <c r="BP247" i="12"/>
  <c r="BO247" i="12"/>
  <c r="BN247" i="12"/>
  <c r="BM247" i="12"/>
  <c r="BL247" i="12"/>
  <c r="BK247" i="12"/>
  <c r="BJ247" i="12"/>
  <c r="BI247" i="12"/>
  <c r="BH247" i="12"/>
  <c r="BG247" i="12"/>
  <c r="BF247" i="12"/>
  <c r="BE247" i="12"/>
  <c r="BD247" i="12"/>
  <c r="BC247" i="12"/>
  <c r="DD246" i="12"/>
  <c r="DC246" i="12"/>
  <c r="DB246" i="12"/>
  <c r="DA246" i="12"/>
  <c r="CZ246" i="12"/>
  <c r="CY246" i="12"/>
  <c r="CX246" i="12"/>
  <c r="CW246" i="12"/>
  <c r="CV246" i="12"/>
  <c r="CU246" i="12"/>
  <c r="CT246" i="12"/>
  <c r="CS246" i="12"/>
  <c r="CR246" i="12"/>
  <c r="CQ246" i="12"/>
  <c r="CP246" i="12"/>
  <c r="CO246" i="12"/>
  <c r="CN246" i="12"/>
  <c r="CM246" i="12"/>
  <c r="CL246" i="12"/>
  <c r="CK246" i="12"/>
  <c r="CJ246" i="12"/>
  <c r="CI246" i="12"/>
  <c r="CH246" i="12"/>
  <c r="CG246" i="12"/>
  <c r="CF246" i="12"/>
  <c r="CE246" i="12"/>
  <c r="CD246" i="12"/>
  <c r="CC246" i="12"/>
  <c r="CB246" i="12"/>
  <c r="CA246" i="12"/>
  <c r="BZ246" i="12"/>
  <c r="BY246" i="12"/>
  <c r="BX246" i="12"/>
  <c r="BW246" i="12"/>
  <c r="BV246" i="12"/>
  <c r="BU246" i="12"/>
  <c r="BT246" i="12"/>
  <c r="BS246" i="12"/>
  <c r="BR246" i="12"/>
  <c r="BQ246" i="12"/>
  <c r="BP246" i="12"/>
  <c r="BO246" i="12"/>
  <c r="BN246" i="12"/>
  <c r="BM246" i="12"/>
  <c r="BL246" i="12"/>
  <c r="BK246" i="12"/>
  <c r="BJ246" i="12"/>
  <c r="BI246" i="12"/>
  <c r="BH246" i="12"/>
  <c r="BG246" i="12"/>
  <c r="BF246" i="12"/>
  <c r="BE246" i="12"/>
  <c r="BD246" i="12"/>
  <c r="BC246" i="12"/>
  <c r="BB246" i="12"/>
  <c r="DD245" i="12"/>
  <c r="DC245" i="12"/>
  <c r="DB245" i="12"/>
  <c r="DA245" i="12"/>
  <c r="CZ245" i="12"/>
  <c r="CY245" i="12"/>
  <c r="CX245" i="12"/>
  <c r="CW245" i="12"/>
  <c r="CV245" i="12"/>
  <c r="CU245" i="12"/>
  <c r="CT245" i="12"/>
  <c r="CS245" i="12"/>
  <c r="CR245" i="12"/>
  <c r="CQ245" i="12"/>
  <c r="CP245" i="12"/>
  <c r="CO245" i="12"/>
  <c r="CN245" i="12"/>
  <c r="CM245" i="12"/>
  <c r="CL245" i="12"/>
  <c r="CK245" i="12"/>
  <c r="CJ245" i="12"/>
  <c r="CI245" i="12"/>
  <c r="CH245" i="12"/>
  <c r="CG245" i="12"/>
  <c r="CF245" i="12"/>
  <c r="CE245" i="12"/>
  <c r="CD245" i="12"/>
  <c r="CC245" i="12"/>
  <c r="CB245" i="12"/>
  <c r="CA245" i="12"/>
  <c r="BZ245" i="12"/>
  <c r="BY245" i="12"/>
  <c r="BX245" i="12"/>
  <c r="BW245" i="12"/>
  <c r="BV245" i="12"/>
  <c r="BU245" i="12"/>
  <c r="BT245" i="12"/>
  <c r="BS245" i="12"/>
  <c r="BR245" i="12"/>
  <c r="BQ245" i="12"/>
  <c r="BP245" i="12"/>
  <c r="BO245" i="12"/>
  <c r="BN245" i="12"/>
  <c r="BM245" i="12"/>
  <c r="BL245" i="12"/>
  <c r="BK245" i="12"/>
  <c r="BJ245" i="12"/>
  <c r="BI245" i="12"/>
  <c r="BH245" i="12"/>
  <c r="BG245" i="12"/>
  <c r="BF245" i="12"/>
  <c r="BE245" i="12"/>
  <c r="BD245" i="12"/>
  <c r="BC245" i="12"/>
  <c r="BB245" i="12"/>
  <c r="DD244" i="12"/>
  <c r="DC244" i="12"/>
  <c r="DB244" i="12"/>
  <c r="DA244" i="12"/>
  <c r="CZ244" i="12"/>
  <c r="CY244" i="12"/>
  <c r="CX244" i="12"/>
  <c r="CW244" i="12"/>
  <c r="CV244" i="12"/>
  <c r="CU244" i="12"/>
  <c r="CT244" i="12"/>
  <c r="CS244" i="12"/>
  <c r="CR244" i="12"/>
  <c r="CQ244" i="12"/>
  <c r="CP244" i="12"/>
  <c r="CO244" i="12"/>
  <c r="CN244" i="12"/>
  <c r="CM244" i="12"/>
  <c r="CL244" i="12"/>
  <c r="CK244" i="12"/>
  <c r="CJ244" i="12"/>
  <c r="CI244" i="12"/>
  <c r="CH244" i="12"/>
  <c r="CG244" i="12"/>
  <c r="CF244" i="12"/>
  <c r="CE244" i="12"/>
  <c r="CD244" i="12"/>
  <c r="CC244" i="12"/>
  <c r="CB244" i="12"/>
  <c r="CA244" i="12"/>
  <c r="BZ244" i="12"/>
  <c r="BY244" i="12"/>
  <c r="BX244" i="12"/>
  <c r="BW244" i="12"/>
  <c r="BV244" i="12"/>
  <c r="BU244" i="12"/>
  <c r="BT244" i="12"/>
  <c r="BS244" i="12"/>
  <c r="BR244" i="12"/>
  <c r="BQ244" i="12"/>
  <c r="BP244" i="12"/>
  <c r="BO244" i="12"/>
  <c r="BN244" i="12"/>
  <c r="BM244" i="12"/>
  <c r="BL244" i="12"/>
  <c r="BK244" i="12"/>
  <c r="BJ244" i="12"/>
  <c r="BI244" i="12"/>
  <c r="BH244" i="12"/>
  <c r="BG244" i="12"/>
  <c r="BF244" i="12"/>
  <c r="BE244" i="12"/>
  <c r="BD244" i="12"/>
  <c r="BC244" i="12"/>
  <c r="BB244" i="12"/>
  <c r="DI243" i="12"/>
  <c r="DH243" i="12"/>
  <c r="DG243" i="12"/>
  <c r="DF243" i="12"/>
  <c r="DE243" i="12"/>
  <c r="DD243" i="12"/>
  <c r="DC243" i="12"/>
  <c r="DB243" i="12"/>
  <c r="DA243" i="12"/>
  <c r="CZ243" i="12"/>
  <c r="CY243" i="12"/>
  <c r="CX243" i="12"/>
  <c r="CW243" i="12"/>
  <c r="CV243" i="12"/>
  <c r="CU243" i="12"/>
  <c r="CT243" i="12"/>
  <c r="CS243" i="12"/>
  <c r="CR243" i="12"/>
  <c r="CQ243" i="12"/>
  <c r="CP243" i="12"/>
  <c r="CO243" i="12"/>
  <c r="CN243" i="12"/>
  <c r="CM243" i="12"/>
  <c r="CL243" i="12"/>
  <c r="CK243" i="12"/>
  <c r="CJ243" i="12"/>
  <c r="CI243" i="12"/>
  <c r="CH243" i="12"/>
  <c r="CG243" i="12"/>
  <c r="CF243" i="12"/>
  <c r="CE243" i="12"/>
  <c r="CD243" i="12"/>
  <c r="CC243" i="12"/>
  <c r="CB243" i="12"/>
  <c r="CA243" i="12"/>
  <c r="BZ243" i="12"/>
  <c r="BY243" i="12"/>
  <c r="BX243" i="12"/>
  <c r="BW243" i="12"/>
  <c r="BV243" i="12"/>
  <c r="BU243" i="12"/>
  <c r="BT243" i="12"/>
  <c r="BS243" i="12"/>
  <c r="BR243" i="12"/>
  <c r="BQ243" i="12"/>
  <c r="BP243" i="12"/>
  <c r="BO243" i="12"/>
  <c r="BN243" i="12"/>
  <c r="BM243" i="12"/>
  <c r="BL243" i="12"/>
  <c r="BK243" i="12"/>
  <c r="BJ243" i="12"/>
  <c r="BI243" i="12"/>
  <c r="BH243" i="12"/>
  <c r="BG243" i="12"/>
  <c r="BF243" i="12"/>
  <c r="BE243" i="12"/>
  <c r="BD243" i="12"/>
  <c r="BC243" i="12"/>
  <c r="BB243" i="12"/>
  <c r="DK242" i="12"/>
  <c r="DJ242" i="12"/>
  <c r="DI242" i="12"/>
  <c r="DH242" i="12"/>
  <c r="DG242" i="12"/>
  <c r="DF242" i="12"/>
  <c r="DE242" i="12"/>
  <c r="DD242" i="12"/>
  <c r="DC242" i="12"/>
  <c r="DB242" i="12"/>
  <c r="DA242" i="12"/>
  <c r="CZ242" i="12"/>
  <c r="CY242" i="12"/>
  <c r="CX242" i="12"/>
  <c r="CW242" i="12"/>
  <c r="CV242" i="12"/>
  <c r="CU242" i="12"/>
  <c r="CT242" i="12"/>
  <c r="CS242" i="12"/>
  <c r="CR242" i="12"/>
  <c r="CQ242" i="12"/>
  <c r="CP242" i="12"/>
  <c r="CO242" i="12"/>
  <c r="CN242" i="12"/>
  <c r="CM242" i="12"/>
  <c r="CL242" i="12"/>
  <c r="CK242" i="12"/>
  <c r="CJ242" i="12"/>
  <c r="CI242" i="12"/>
  <c r="CH242" i="12"/>
  <c r="CG242" i="12"/>
  <c r="CF242" i="12"/>
  <c r="CE242" i="12"/>
  <c r="CD242" i="12"/>
  <c r="CC242" i="12"/>
  <c r="CB242" i="12"/>
  <c r="CA242" i="12"/>
  <c r="BZ242" i="12"/>
  <c r="BY242" i="12"/>
  <c r="BX242" i="12"/>
  <c r="BW242" i="12"/>
  <c r="BV242" i="12"/>
  <c r="BU242" i="12"/>
  <c r="BT242" i="12"/>
  <c r="BS242" i="12"/>
  <c r="BR242" i="12"/>
  <c r="BQ242" i="12"/>
  <c r="BP242" i="12"/>
  <c r="BO242" i="12"/>
  <c r="BN242" i="12"/>
  <c r="BM242" i="12"/>
  <c r="BL242" i="12"/>
  <c r="BK242" i="12"/>
  <c r="BJ242" i="12"/>
  <c r="BI242" i="12"/>
  <c r="BH242" i="12"/>
  <c r="BG242" i="12"/>
  <c r="BF242" i="12"/>
  <c r="BE242" i="12"/>
  <c r="BD242" i="12"/>
  <c r="BC242" i="12"/>
  <c r="BB242" i="12"/>
  <c r="BA242" i="12"/>
  <c r="DK241" i="12"/>
  <c r="DJ241" i="12"/>
  <c r="DI241" i="12"/>
  <c r="DH241" i="12"/>
  <c r="DG241" i="12"/>
  <c r="DF241" i="12"/>
  <c r="DE241" i="12"/>
  <c r="DD241" i="12"/>
  <c r="DC241" i="12"/>
  <c r="DB241" i="12"/>
  <c r="DA241" i="12"/>
  <c r="CZ241" i="12"/>
  <c r="CY241" i="12"/>
  <c r="CX241" i="12"/>
  <c r="CW241" i="12"/>
  <c r="CV241" i="12"/>
  <c r="CU241" i="12"/>
  <c r="CT241" i="12"/>
  <c r="CS241" i="12"/>
  <c r="CR241" i="12"/>
  <c r="CQ241" i="12"/>
  <c r="CP241" i="12"/>
  <c r="CO241" i="12"/>
  <c r="CN241" i="12"/>
  <c r="CM241" i="12"/>
  <c r="CL241" i="12"/>
  <c r="CK241" i="12"/>
  <c r="CJ241" i="12"/>
  <c r="CI241" i="12"/>
  <c r="CH241" i="12"/>
  <c r="CG241" i="12"/>
  <c r="CF241" i="12"/>
  <c r="CE241" i="12"/>
  <c r="CD241" i="12"/>
  <c r="CC241" i="12"/>
  <c r="CB241" i="12"/>
  <c r="CA241" i="12"/>
  <c r="BZ241" i="12"/>
  <c r="BY241" i="12"/>
  <c r="BX241" i="12"/>
  <c r="BW241" i="12"/>
  <c r="BV241" i="12"/>
  <c r="BU241" i="12"/>
  <c r="BT241" i="12"/>
  <c r="BS241" i="12"/>
  <c r="BR241" i="12"/>
  <c r="BQ241" i="12"/>
  <c r="BP241" i="12"/>
  <c r="BO241" i="12"/>
  <c r="BN241" i="12"/>
  <c r="BM241" i="12"/>
  <c r="BL241" i="12"/>
  <c r="BK241" i="12"/>
  <c r="BJ241" i="12"/>
  <c r="BI241" i="12"/>
  <c r="BH241" i="12"/>
  <c r="BG241" i="12"/>
  <c r="BF241" i="12"/>
  <c r="BE241" i="12"/>
  <c r="BD241" i="12"/>
  <c r="BC241" i="12"/>
  <c r="BB241" i="12"/>
  <c r="BA241" i="12"/>
  <c r="DK240" i="12"/>
  <c r="DJ240" i="12"/>
  <c r="DI240" i="12"/>
  <c r="DH240" i="12"/>
  <c r="DG240" i="12"/>
  <c r="DF240" i="12"/>
  <c r="DE240" i="12"/>
  <c r="DD240" i="12"/>
  <c r="DC240" i="12"/>
  <c r="DB240" i="12"/>
  <c r="DA240" i="12"/>
  <c r="CZ240" i="12"/>
  <c r="CY240" i="12"/>
  <c r="CX240" i="12"/>
  <c r="CW240" i="12"/>
  <c r="CV240" i="12"/>
  <c r="CU240" i="12"/>
  <c r="CT240" i="12"/>
  <c r="CS240" i="12"/>
  <c r="CR240" i="12"/>
  <c r="CQ240" i="12"/>
  <c r="CP240" i="12"/>
  <c r="CO240" i="12"/>
  <c r="CN240" i="12"/>
  <c r="CM240" i="12"/>
  <c r="CL240" i="12"/>
  <c r="CK240" i="12"/>
  <c r="CJ240" i="12"/>
  <c r="CI240" i="12"/>
  <c r="CH240" i="12"/>
  <c r="CG240" i="12"/>
  <c r="CF240" i="12"/>
  <c r="CE240" i="12"/>
  <c r="CD240" i="12"/>
  <c r="CC240" i="12"/>
  <c r="CB240" i="12"/>
  <c r="CA240" i="12"/>
  <c r="BZ240" i="12"/>
  <c r="BY240" i="12"/>
  <c r="BX240" i="12"/>
  <c r="BW240" i="12"/>
  <c r="BV240" i="12"/>
  <c r="BU240" i="12"/>
  <c r="BT240" i="12"/>
  <c r="BS240" i="12"/>
  <c r="BR240" i="12"/>
  <c r="BQ240" i="12"/>
  <c r="BP240" i="12"/>
  <c r="BO240" i="12"/>
  <c r="BN240" i="12"/>
  <c r="BM240" i="12"/>
  <c r="BL240" i="12"/>
  <c r="BK240" i="12"/>
  <c r="BJ240" i="12"/>
  <c r="BI240" i="12"/>
  <c r="BH240" i="12"/>
  <c r="BG240" i="12"/>
  <c r="BF240" i="12"/>
  <c r="BE240" i="12"/>
  <c r="BD240" i="12"/>
  <c r="BC240" i="12"/>
  <c r="BB240" i="12"/>
  <c r="BA240" i="12"/>
  <c r="DK239" i="12"/>
  <c r="DJ239" i="12"/>
  <c r="DI239" i="12"/>
  <c r="DH239" i="12"/>
  <c r="DG239" i="12"/>
  <c r="DF239" i="12"/>
  <c r="DE239" i="12"/>
  <c r="DD239" i="12"/>
  <c r="DC239" i="12"/>
  <c r="DB239" i="12"/>
  <c r="DA239" i="12"/>
  <c r="CZ239" i="12"/>
  <c r="CY239" i="12"/>
  <c r="CX239" i="12"/>
  <c r="CW239" i="12"/>
  <c r="CV239" i="12"/>
  <c r="CU239" i="12"/>
  <c r="CT239" i="12"/>
  <c r="CS239" i="12"/>
  <c r="CR239" i="12"/>
  <c r="CQ239" i="12"/>
  <c r="CP239" i="12"/>
  <c r="CO239" i="12"/>
  <c r="CN239" i="12"/>
  <c r="CM239" i="12"/>
  <c r="CL239" i="12"/>
  <c r="CK239" i="12"/>
  <c r="CJ239" i="12"/>
  <c r="CI239" i="12"/>
  <c r="CH239" i="12"/>
  <c r="CG239" i="12"/>
  <c r="CF239" i="12"/>
  <c r="CE239" i="12"/>
  <c r="CD239" i="12"/>
  <c r="CC239" i="12"/>
  <c r="CB239" i="12"/>
  <c r="CA239" i="12"/>
  <c r="BZ239" i="12"/>
  <c r="BY239" i="12"/>
  <c r="BX239" i="12"/>
  <c r="BW239" i="12"/>
  <c r="BV239" i="12"/>
  <c r="BU239" i="12"/>
  <c r="BT239" i="12"/>
  <c r="BS239" i="12"/>
  <c r="BR239" i="12"/>
  <c r="BQ239" i="12"/>
  <c r="BP239" i="12"/>
  <c r="BO239" i="12"/>
  <c r="BN239" i="12"/>
  <c r="BM239" i="12"/>
  <c r="BL239" i="12"/>
  <c r="BK239" i="12"/>
  <c r="BJ239" i="12"/>
  <c r="BI239" i="12"/>
  <c r="BH239" i="12"/>
  <c r="BG239" i="12"/>
  <c r="BF239" i="12"/>
  <c r="BE239" i="12"/>
  <c r="BD239" i="12"/>
  <c r="BC239" i="12"/>
  <c r="BB239" i="12"/>
  <c r="BA239" i="12"/>
  <c r="DK238" i="12"/>
  <c r="DJ238" i="12"/>
  <c r="DI238" i="12"/>
  <c r="DH238" i="12"/>
  <c r="DG238" i="12"/>
  <c r="DF238" i="12"/>
  <c r="DE238" i="12"/>
  <c r="DD238" i="12"/>
  <c r="DC238" i="12"/>
  <c r="DB238" i="12"/>
  <c r="DA238" i="12"/>
  <c r="CZ238" i="12"/>
  <c r="CY238" i="12"/>
  <c r="CX238" i="12"/>
  <c r="CW238" i="12"/>
  <c r="CV238" i="12"/>
  <c r="CU238" i="12"/>
  <c r="CT238" i="12"/>
  <c r="CS238" i="12"/>
  <c r="CR238" i="12"/>
  <c r="CQ238" i="12"/>
  <c r="CP238" i="12"/>
  <c r="CO238" i="12"/>
  <c r="CN238" i="12"/>
  <c r="CM238" i="12"/>
  <c r="CL238" i="12"/>
  <c r="CK238" i="12"/>
  <c r="CJ238" i="12"/>
  <c r="CI238" i="12"/>
  <c r="CH238" i="12"/>
  <c r="CG238" i="12"/>
  <c r="CF238" i="12"/>
  <c r="CE238" i="12"/>
  <c r="CD238" i="12"/>
  <c r="CC238" i="12"/>
  <c r="CB238" i="12"/>
  <c r="CA238" i="12"/>
  <c r="BZ238" i="12"/>
  <c r="BY238" i="12"/>
  <c r="BX238" i="12"/>
  <c r="BW238" i="12"/>
  <c r="BV238" i="12"/>
  <c r="BU238" i="12"/>
  <c r="BT238" i="12"/>
  <c r="BS238" i="12"/>
  <c r="BR238" i="12"/>
  <c r="BQ238" i="12"/>
  <c r="BP238" i="12"/>
  <c r="BO238" i="12"/>
  <c r="BN238" i="12"/>
  <c r="BM238" i="12"/>
  <c r="BL238" i="12"/>
  <c r="BK238" i="12"/>
  <c r="BJ238" i="12"/>
  <c r="BI238" i="12"/>
  <c r="BH238" i="12"/>
  <c r="BG238" i="12"/>
  <c r="BF238" i="12"/>
  <c r="BE238" i="12"/>
  <c r="BD238" i="12"/>
  <c r="BC238" i="12"/>
  <c r="BB238" i="12"/>
  <c r="BA238" i="12"/>
  <c r="DK237" i="12"/>
  <c r="DJ237" i="12"/>
  <c r="DI237" i="12"/>
  <c r="DH237" i="12"/>
  <c r="DG237" i="12"/>
  <c r="DF237" i="12"/>
  <c r="DE237" i="12"/>
  <c r="DD237" i="12"/>
  <c r="DC237" i="12"/>
  <c r="DB237" i="12"/>
  <c r="DA237" i="12"/>
  <c r="CZ237" i="12"/>
  <c r="CY237" i="12"/>
  <c r="CX237" i="12"/>
  <c r="CW237" i="12"/>
  <c r="CV237" i="12"/>
  <c r="CU237" i="12"/>
  <c r="CT237" i="12"/>
  <c r="CS237" i="12"/>
  <c r="CR237" i="12"/>
  <c r="CQ237" i="12"/>
  <c r="CP237" i="12"/>
  <c r="CO237" i="12"/>
  <c r="CN237" i="12"/>
  <c r="CM237" i="12"/>
  <c r="CL237" i="12"/>
  <c r="CK237" i="12"/>
  <c r="CJ237" i="12"/>
  <c r="CI237" i="12"/>
  <c r="CH237" i="12"/>
  <c r="CG237" i="12"/>
  <c r="CF237" i="12"/>
  <c r="CE237" i="12"/>
  <c r="CD237" i="12"/>
  <c r="CC237" i="12"/>
  <c r="CB237" i="12"/>
  <c r="CA237" i="12"/>
  <c r="BZ237" i="12"/>
  <c r="BY237" i="12"/>
  <c r="BX237" i="12"/>
  <c r="BW237" i="12"/>
  <c r="BV237" i="12"/>
  <c r="BU237" i="12"/>
  <c r="BT237" i="12"/>
  <c r="BS237" i="12"/>
  <c r="BR237" i="12"/>
  <c r="BQ237" i="12"/>
  <c r="BP237" i="12"/>
  <c r="BO237" i="12"/>
  <c r="BN237" i="12"/>
  <c r="BM237" i="12"/>
  <c r="BL237" i="12"/>
  <c r="BK237" i="12"/>
  <c r="BJ237" i="12"/>
  <c r="BI237" i="12"/>
  <c r="BH237" i="12"/>
  <c r="BG237" i="12"/>
  <c r="BF237" i="12"/>
  <c r="BE237" i="12"/>
  <c r="BD237" i="12"/>
  <c r="BC237" i="12"/>
  <c r="BB237" i="12"/>
  <c r="BA237" i="12"/>
  <c r="DK236" i="12"/>
  <c r="DJ236" i="12"/>
  <c r="DI236" i="12"/>
  <c r="DH236" i="12"/>
  <c r="DG236" i="12"/>
  <c r="DF236" i="12"/>
  <c r="DE236" i="12"/>
  <c r="DD236" i="12"/>
  <c r="DC236" i="12"/>
  <c r="DB236" i="12"/>
  <c r="DA236" i="12"/>
  <c r="CZ236" i="12"/>
  <c r="CY236" i="12"/>
  <c r="CX236" i="12"/>
  <c r="CW236" i="12"/>
  <c r="CV236" i="12"/>
  <c r="CU236" i="12"/>
  <c r="CT236" i="12"/>
  <c r="CS236" i="12"/>
  <c r="CR236" i="12"/>
  <c r="CQ236" i="12"/>
  <c r="CP236" i="12"/>
  <c r="CO236" i="12"/>
  <c r="CN236" i="12"/>
  <c r="CM236" i="12"/>
  <c r="CL236" i="12"/>
  <c r="CK236" i="12"/>
  <c r="CJ236" i="12"/>
  <c r="CI236" i="12"/>
  <c r="CH236" i="12"/>
  <c r="CG236" i="12"/>
  <c r="CF236" i="12"/>
  <c r="CE236" i="12"/>
  <c r="CD236" i="12"/>
  <c r="CC236" i="12"/>
  <c r="CB236" i="12"/>
  <c r="CA236" i="12"/>
  <c r="BZ236" i="12"/>
  <c r="BY236" i="12"/>
  <c r="BX236" i="12"/>
  <c r="BW236" i="12"/>
  <c r="BV236" i="12"/>
  <c r="BU236" i="12"/>
  <c r="BT236" i="12"/>
  <c r="BS236" i="12"/>
  <c r="BR236" i="12"/>
  <c r="BQ236" i="12"/>
  <c r="BP236" i="12"/>
  <c r="BO236" i="12"/>
  <c r="BN236" i="12"/>
  <c r="BM236" i="12"/>
  <c r="BL236" i="12"/>
  <c r="BK236" i="12"/>
  <c r="BJ236" i="12"/>
  <c r="BI236" i="12"/>
  <c r="BH236" i="12"/>
  <c r="BG236" i="12"/>
  <c r="BF236" i="12"/>
  <c r="BE236" i="12"/>
  <c r="BD236" i="12"/>
  <c r="BC236" i="12"/>
  <c r="BB236" i="12"/>
  <c r="BA236" i="12"/>
  <c r="DL235" i="12"/>
  <c r="DK235" i="12"/>
  <c r="DJ235" i="12"/>
  <c r="DI235" i="12"/>
  <c r="DH235" i="12"/>
  <c r="DG235" i="12"/>
  <c r="DF235" i="12"/>
  <c r="DE235" i="12"/>
  <c r="DD235" i="12"/>
  <c r="DC235" i="12"/>
  <c r="DB235" i="12"/>
  <c r="DA235" i="12"/>
  <c r="CZ235" i="12"/>
  <c r="CY235" i="12"/>
  <c r="CX235" i="12"/>
  <c r="CW235" i="12"/>
  <c r="CV235" i="12"/>
  <c r="CU235" i="12"/>
  <c r="CT235" i="12"/>
  <c r="CS235" i="12"/>
  <c r="CR235" i="12"/>
  <c r="CQ235" i="12"/>
  <c r="CP235" i="12"/>
  <c r="CO235" i="12"/>
  <c r="CN235" i="12"/>
  <c r="CM235" i="12"/>
  <c r="CL235" i="12"/>
  <c r="CK235" i="12"/>
  <c r="CJ235" i="12"/>
  <c r="CI235" i="12"/>
  <c r="CH235" i="12"/>
  <c r="CG235" i="12"/>
  <c r="CF235" i="12"/>
  <c r="CE235" i="12"/>
  <c r="CD235" i="12"/>
  <c r="CC235" i="12"/>
  <c r="CB235" i="12"/>
  <c r="CA235" i="12"/>
  <c r="BZ235" i="12"/>
  <c r="BY235" i="12"/>
  <c r="BX235" i="12"/>
  <c r="BW235" i="12"/>
  <c r="BV235" i="12"/>
  <c r="BU235" i="12"/>
  <c r="BT235" i="12"/>
  <c r="BS235" i="12"/>
  <c r="BR235" i="12"/>
  <c r="BQ235" i="12"/>
  <c r="BP235" i="12"/>
  <c r="BO235" i="12"/>
  <c r="BN235" i="12"/>
  <c r="BM235" i="12"/>
  <c r="BL235" i="12"/>
  <c r="BK235" i="12"/>
  <c r="BJ235" i="12"/>
  <c r="BI235" i="12"/>
  <c r="BH235" i="12"/>
  <c r="BG235" i="12"/>
  <c r="BF235" i="12"/>
  <c r="BE235" i="12"/>
  <c r="BD235" i="12"/>
  <c r="BC235" i="12"/>
  <c r="BB235" i="12"/>
  <c r="BA235" i="12"/>
  <c r="DM234" i="12"/>
  <c r="DL234" i="12"/>
  <c r="DK234" i="12"/>
  <c r="DJ234" i="12"/>
  <c r="DI234" i="12"/>
  <c r="DH234" i="12"/>
  <c r="DG234" i="12"/>
  <c r="DF234" i="12"/>
  <c r="DE234" i="12"/>
  <c r="DD234" i="12"/>
  <c r="DC234" i="12"/>
  <c r="DB234" i="12"/>
  <c r="DA234" i="12"/>
  <c r="CZ234" i="12"/>
  <c r="CY234" i="12"/>
  <c r="CX234" i="12"/>
  <c r="CW234" i="12"/>
  <c r="CV234" i="12"/>
  <c r="CU234" i="12"/>
  <c r="CT234" i="12"/>
  <c r="CS234" i="12"/>
  <c r="CR234" i="12"/>
  <c r="CQ234" i="12"/>
  <c r="CP234" i="12"/>
  <c r="CO234" i="12"/>
  <c r="CN234" i="12"/>
  <c r="CM234" i="12"/>
  <c r="CL234" i="12"/>
  <c r="CK234" i="12"/>
  <c r="CJ234" i="12"/>
  <c r="CI234" i="12"/>
  <c r="CH234" i="12"/>
  <c r="CG234" i="12"/>
  <c r="CF234" i="12"/>
  <c r="CE234" i="12"/>
  <c r="CD234" i="12"/>
  <c r="CC234" i="12"/>
  <c r="CB234" i="12"/>
  <c r="CA234" i="12"/>
  <c r="BZ234" i="12"/>
  <c r="BY234" i="12"/>
  <c r="BX234" i="12"/>
  <c r="BW234" i="12"/>
  <c r="BV234" i="12"/>
  <c r="BU234" i="12"/>
  <c r="BT234" i="12"/>
  <c r="BS234" i="12"/>
  <c r="BR234" i="12"/>
  <c r="BQ234" i="12"/>
  <c r="BP234" i="12"/>
  <c r="BO234" i="12"/>
  <c r="BN234" i="12"/>
  <c r="BM234" i="12"/>
  <c r="BL234" i="12"/>
  <c r="BK234" i="12"/>
  <c r="BJ234" i="12"/>
  <c r="BI234" i="12"/>
  <c r="BH234" i="12"/>
  <c r="BG234" i="12"/>
  <c r="BF234" i="12"/>
  <c r="BE234" i="12"/>
  <c r="BD234" i="12"/>
  <c r="BC234" i="12"/>
  <c r="BB234" i="12"/>
  <c r="BA234" i="12"/>
  <c r="AZ234" i="12"/>
  <c r="DN233" i="12"/>
  <c r="DM233" i="12"/>
  <c r="DL233" i="12"/>
  <c r="DK233" i="12"/>
  <c r="DJ233" i="12"/>
  <c r="DI233" i="12"/>
  <c r="DH233" i="12"/>
  <c r="DG233" i="12"/>
  <c r="DF233" i="12"/>
  <c r="DE233" i="12"/>
  <c r="DD233" i="12"/>
  <c r="DC233" i="12"/>
  <c r="DB233" i="12"/>
  <c r="DA233" i="12"/>
  <c r="CZ233" i="12"/>
  <c r="CY233" i="12"/>
  <c r="CX233" i="12"/>
  <c r="CW233" i="12"/>
  <c r="CV233" i="12"/>
  <c r="CU233" i="12"/>
  <c r="CT233" i="12"/>
  <c r="CS233" i="12"/>
  <c r="CR233" i="12"/>
  <c r="CQ233" i="12"/>
  <c r="CP233" i="12"/>
  <c r="CO233" i="12"/>
  <c r="CN233" i="12"/>
  <c r="CM233" i="12"/>
  <c r="CL233" i="12"/>
  <c r="CK233" i="12"/>
  <c r="CJ233" i="12"/>
  <c r="CI233" i="12"/>
  <c r="CH233" i="12"/>
  <c r="CG233" i="12"/>
  <c r="CF233" i="12"/>
  <c r="CE233" i="12"/>
  <c r="CD233" i="12"/>
  <c r="CC233" i="12"/>
  <c r="CB233" i="12"/>
  <c r="CA233" i="12"/>
  <c r="BZ233" i="12"/>
  <c r="BY233" i="12"/>
  <c r="BX233" i="12"/>
  <c r="BW233" i="12"/>
  <c r="BV233" i="12"/>
  <c r="BU233" i="12"/>
  <c r="BT233" i="12"/>
  <c r="BS233" i="12"/>
  <c r="BR233" i="12"/>
  <c r="BQ233" i="12"/>
  <c r="BP233" i="12"/>
  <c r="BO233" i="12"/>
  <c r="BN233" i="12"/>
  <c r="BM233" i="12"/>
  <c r="BL233" i="12"/>
  <c r="BK233" i="12"/>
  <c r="BJ233" i="12"/>
  <c r="BI233" i="12"/>
  <c r="BH233" i="12"/>
  <c r="BG233" i="12"/>
  <c r="BF233" i="12"/>
  <c r="BE233" i="12"/>
  <c r="BD233" i="12"/>
  <c r="BC233" i="12"/>
  <c r="BB233" i="12"/>
  <c r="BA233" i="12"/>
  <c r="AZ233" i="12"/>
  <c r="DO232" i="12"/>
  <c r="DN232" i="12"/>
  <c r="DM232" i="12"/>
  <c r="DL232" i="12"/>
  <c r="DK232" i="12"/>
  <c r="DJ232" i="12"/>
  <c r="DI232" i="12"/>
  <c r="DH232" i="12"/>
  <c r="DG232" i="12"/>
  <c r="DF232" i="12"/>
  <c r="DE232" i="12"/>
  <c r="DD232" i="12"/>
  <c r="DC232" i="12"/>
  <c r="DB232" i="12"/>
  <c r="DA232" i="12"/>
  <c r="CZ232" i="12"/>
  <c r="CY232" i="12"/>
  <c r="CX232" i="12"/>
  <c r="CW232" i="12"/>
  <c r="CV232" i="12"/>
  <c r="CU232" i="12"/>
  <c r="CT232" i="12"/>
  <c r="CS232" i="12"/>
  <c r="CR232" i="12"/>
  <c r="CQ232" i="12"/>
  <c r="CP232" i="12"/>
  <c r="CO232" i="12"/>
  <c r="CN232" i="12"/>
  <c r="CM232" i="12"/>
  <c r="CL232" i="12"/>
  <c r="CK232" i="12"/>
  <c r="CJ232" i="12"/>
  <c r="CI232" i="12"/>
  <c r="CH232" i="12"/>
  <c r="CG232" i="12"/>
  <c r="CF232" i="12"/>
  <c r="CE232" i="12"/>
  <c r="CD232" i="12"/>
  <c r="CC232" i="12"/>
  <c r="CB232" i="12"/>
  <c r="CA232" i="12"/>
  <c r="BZ232" i="12"/>
  <c r="BY232" i="12"/>
  <c r="BX232" i="12"/>
  <c r="BW232" i="12"/>
  <c r="BV232" i="12"/>
  <c r="BU232" i="12"/>
  <c r="BT232" i="12"/>
  <c r="BS232" i="12"/>
  <c r="BR232" i="12"/>
  <c r="BQ232" i="12"/>
  <c r="BP232" i="12"/>
  <c r="BO232" i="12"/>
  <c r="BN232" i="12"/>
  <c r="BM232" i="12"/>
  <c r="BL232" i="12"/>
  <c r="BK232" i="12"/>
  <c r="BJ232" i="12"/>
  <c r="BI232" i="12"/>
  <c r="BH232" i="12"/>
  <c r="BG232" i="12"/>
  <c r="BF232" i="12"/>
  <c r="BE232" i="12"/>
  <c r="BD232" i="12"/>
  <c r="BC232" i="12"/>
  <c r="BB232" i="12"/>
  <c r="BA232" i="12"/>
  <c r="AZ232" i="12"/>
  <c r="DP231" i="12"/>
  <c r="DO231" i="12"/>
  <c r="DN231" i="12"/>
  <c r="DM231" i="12"/>
  <c r="DL231" i="12"/>
  <c r="DK231" i="12"/>
  <c r="DJ231" i="12"/>
  <c r="DI231" i="12"/>
  <c r="DH231" i="12"/>
  <c r="DG231" i="12"/>
  <c r="DF231" i="12"/>
  <c r="DE231" i="12"/>
  <c r="DD231" i="12"/>
  <c r="DC231" i="12"/>
  <c r="DB231" i="12"/>
  <c r="DA231" i="12"/>
  <c r="CZ231" i="12"/>
  <c r="CY231" i="12"/>
  <c r="CX231" i="12"/>
  <c r="CW231" i="12"/>
  <c r="CV231" i="12"/>
  <c r="CU231" i="12"/>
  <c r="CT231" i="12"/>
  <c r="CS231" i="12"/>
  <c r="CR231" i="12"/>
  <c r="CQ231" i="12"/>
  <c r="CP231" i="12"/>
  <c r="CO231" i="12"/>
  <c r="CN231" i="12"/>
  <c r="CM231" i="12"/>
  <c r="CL231" i="12"/>
  <c r="CK231" i="12"/>
  <c r="CJ231" i="12"/>
  <c r="CI231" i="12"/>
  <c r="CH231" i="12"/>
  <c r="CG231" i="12"/>
  <c r="CF231" i="12"/>
  <c r="CE231" i="12"/>
  <c r="CD231" i="12"/>
  <c r="CC231" i="12"/>
  <c r="CB231" i="12"/>
  <c r="CA231" i="12"/>
  <c r="BZ231" i="12"/>
  <c r="BY231" i="12"/>
  <c r="BX231" i="12"/>
  <c r="BW231" i="12"/>
  <c r="BV231" i="12"/>
  <c r="BU231" i="12"/>
  <c r="BT231" i="12"/>
  <c r="BS231" i="12"/>
  <c r="BR231" i="12"/>
  <c r="BQ231" i="12"/>
  <c r="BP231" i="12"/>
  <c r="BO231" i="12"/>
  <c r="BN231" i="12"/>
  <c r="BM231" i="12"/>
  <c r="BL231" i="12"/>
  <c r="BK231" i="12"/>
  <c r="BJ231" i="12"/>
  <c r="BI231" i="12"/>
  <c r="BH231" i="12"/>
  <c r="BG231" i="12"/>
  <c r="BF231" i="12"/>
  <c r="BE231" i="12"/>
  <c r="BD231" i="12"/>
  <c r="BC231" i="12"/>
  <c r="BB231" i="12"/>
  <c r="BA231" i="12"/>
  <c r="AZ231" i="12"/>
  <c r="DQ230" i="12"/>
  <c r="DP230" i="12"/>
  <c r="DO230" i="12"/>
  <c r="DN230" i="12"/>
  <c r="DM230" i="12"/>
  <c r="DL230" i="12"/>
  <c r="DK230" i="12"/>
  <c r="DJ230" i="12"/>
  <c r="DI230" i="12"/>
  <c r="DH230" i="12"/>
  <c r="DG230" i="12"/>
  <c r="DF230" i="12"/>
  <c r="DE230" i="12"/>
  <c r="DD230" i="12"/>
  <c r="DC230" i="12"/>
  <c r="DB230" i="12"/>
  <c r="DA230" i="12"/>
  <c r="CZ230" i="12"/>
  <c r="CY230" i="12"/>
  <c r="CX230" i="12"/>
  <c r="CW230" i="12"/>
  <c r="CV230" i="12"/>
  <c r="CU230" i="12"/>
  <c r="CT230" i="12"/>
  <c r="CS230" i="12"/>
  <c r="CR230" i="12"/>
  <c r="CQ230" i="12"/>
  <c r="CP230" i="12"/>
  <c r="CO230" i="12"/>
  <c r="CN230" i="12"/>
  <c r="CM230" i="12"/>
  <c r="CL230" i="12"/>
  <c r="CK230" i="12"/>
  <c r="CJ230" i="12"/>
  <c r="CI230" i="12"/>
  <c r="CH230" i="12"/>
  <c r="CG230" i="12"/>
  <c r="CF230" i="12"/>
  <c r="CE230" i="12"/>
  <c r="CD230" i="12"/>
  <c r="CC230" i="12"/>
  <c r="CB230" i="12"/>
  <c r="CA230" i="12"/>
  <c r="BZ230" i="12"/>
  <c r="BY230" i="12"/>
  <c r="BX230" i="12"/>
  <c r="BW230" i="12"/>
  <c r="BV230" i="12"/>
  <c r="BU230" i="12"/>
  <c r="BT230" i="12"/>
  <c r="BS230" i="12"/>
  <c r="BR230" i="12"/>
  <c r="BQ230" i="12"/>
  <c r="BP230" i="12"/>
  <c r="BO230" i="12"/>
  <c r="BN230" i="12"/>
  <c r="BM230" i="12"/>
  <c r="BL230" i="12"/>
  <c r="BK230" i="12"/>
  <c r="BJ230" i="12"/>
  <c r="BI230" i="12"/>
  <c r="BH230" i="12"/>
  <c r="BG230" i="12"/>
  <c r="BF230" i="12"/>
  <c r="BE230" i="12"/>
  <c r="BD230" i="12"/>
  <c r="BC230" i="12"/>
  <c r="BB230" i="12"/>
  <c r="BA230" i="12"/>
  <c r="AZ230" i="12"/>
  <c r="DR229" i="12"/>
  <c r="DQ229" i="12"/>
  <c r="DP229" i="12"/>
  <c r="DO229" i="12"/>
  <c r="DN229" i="12"/>
  <c r="DM229" i="12"/>
  <c r="DL229" i="12"/>
  <c r="DK229" i="12"/>
  <c r="DJ229" i="12"/>
  <c r="DI229" i="12"/>
  <c r="DH229" i="12"/>
  <c r="DG229" i="12"/>
  <c r="DF229" i="12"/>
  <c r="DE229" i="12"/>
  <c r="DD229" i="12"/>
  <c r="DC229" i="12"/>
  <c r="DB229" i="12"/>
  <c r="DA229" i="12"/>
  <c r="CZ229" i="12"/>
  <c r="CY229" i="12"/>
  <c r="CX229" i="12"/>
  <c r="CW229" i="12"/>
  <c r="CV229" i="12"/>
  <c r="CU229" i="12"/>
  <c r="CT229" i="12"/>
  <c r="CS229" i="12"/>
  <c r="CR229" i="12"/>
  <c r="CQ229" i="12"/>
  <c r="CP229" i="12"/>
  <c r="CO229" i="12"/>
  <c r="CN229" i="12"/>
  <c r="CM229" i="12"/>
  <c r="CL229" i="12"/>
  <c r="CK229" i="12"/>
  <c r="CJ229" i="12"/>
  <c r="CI229" i="12"/>
  <c r="CH229" i="12"/>
  <c r="CG229" i="12"/>
  <c r="CF229" i="12"/>
  <c r="CE229" i="12"/>
  <c r="CD229" i="12"/>
  <c r="CC229" i="12"/>
  <c r="CB229" i="12"/>
  <c r="CA229" i="12"/>
  <c r="BZ229" i="12"/>
  <c r="BY229" i="12"/>
  <c r="BX229" i="12"/>
  <c r="BW229" i="12"/>
  <c r="BV229" i="12"/>
  <c r="BU229" i="12"/>
  <c r="BT229" i="12"/>
  <c r="BS229" i="12"/>
  <c r="BR229" i="12"/>
  <c r="BQ229" i="12"/>
  <c r="BP229" i="12"/>
  <c r="BO229" i="12"/>
  <c r="BN229" i="12"/>
  <c r="BM229" i="12"/>
  <c r="BL229" i="12"/>
  <c r="BK229" i="12"/>
  <c r="BJ229" i="12"/>
  <c r="BI229" i="12"/>
  <c r="BH229" i="12"/>
  <c r="BG229" i="12"/>
  <c r="BF229" i="12"/>
  <c r="BE229" i="12"/>
  <c r="BD229" i="12"/>
  <c r="BC229" i="12"/>
  <c r="BB229" i="12"/>
  <c r="BA229" i="12"/>
  <c r="AZ229" i="12"/>
  <c r="DS228" i="12"/>
  <c r="DR228" i="12"/>
  <c r="DQ228" i="12"/>
  <c r="DP228" i="12"/>
  <c r="DO228" i="12"/>
  <c r="DN228" i="12"/>
  <c r="DM228" i="12"/>
  <c r="DL228" i="12"/>
  <c r="DK228" i="12"/>
  <c r="DJ228" i="12"/>
  <c r="DI228" i="12"/>
  <c r="DH228" i="12"/>
  <c r="DG228" i="12"/>
  <c r="DF228" i="12"/>
  <c r="DE228" i="12"/>
  <c r="DD228" i="12"/>
  <c r="DC228" i="12"/>
  <c r="DB228" i="12"/>
  <c r="DA228" i="12"/>
  <c r="CZ228" i="12"/>
  <c r="CY228" i="12"/>
  <c r="CX228" i="12"/>
  <c r="CW228" i="12"/>
  <c r="CV228" i="12"/>
  <c r="CU228" i="12"/>
  <c r="CT228" i="12"/>
  <c r="CS228" i="12"/>
  <c r="CR228" i="12"/>
  <c r="CQ228" i="12"/>
  <c r="CP228" i="12"/>
  <c r="CO228" i="12"/>
  <c r="CN228" i="12"/>
  <c r="CM228" i="12"/>
  <c r="CL228" i="12"/>
  <c r="CK228" i="12"/>
  <c r="CJ228" i="12"/>
  <c r="CI228" i="12"/>
  <c r="CH228" i="12"/>
  <c r="CG228" i="12"/>
  <c r="CF228" i="12"/>
  <c r="CE228" i="12"/>
  <c r="CD228" i="12"/>
  <c r="CC228" i="12"/>
  <c r="CB228" i="12"/>
  <c r="CA228" i="12"/>
  <c r="BZ228" i="12"/>
  <c r="BY228" i="12"/>
  <c r="BX228" i="12"/>
  <c r="BW228" i="12"/>
  <c r="BV228" i="12"/>
  <c r="BU228" i="12"/>
  <c r="BT228" i="12"/>
  <c r="BS228" i="12"/>
  <c r="BR228" i="12"/>
  <c r="BQ228" i="12"/>
  <c r="BP228" i="12"/>
  <c r="BO228" i="12"/>
  <c r="BN228" i="12"/>
  <c r="BM228" i="12"/>
  <c r="BL228" i="12"/>
  <c r="BK228" i="12"/>
  <c r="BJ228" i="12"/>
  <c r="BI228" i="12"/>
  <c r="BH228" i="12"/>
  <c r="BG228" i="12"/>
  <c r="BF228" i="12"/>
  <c r="BE228" i="12"/>
  <c r="BD228" i="12"/>
  <c r="BC228" i="12"/>
  <c r="BB228" i="12"/>
  <c r="BA228" i="12"/>
  <c r="AZ228" i="12"/>
  <c r="DS227" i="12"/>
  <c r="DR227" i="12"/>
  <c r="DQ227" i="12"/>
  <c r="DP227" i="12"/>
  <c r="DO227" i="12"/>
  <c r="DN227" i="12"/>
  <c r="DM227" i="12"/>
  <c r="DL227" i="12"/>
  <c r="DK227" i="12"/>
  <c r="DJ227" i="12"/>
  <c r="DI227" i="12"/>
  <c r="DH227" i="12"/>
  <c r="DG227" i="12"/>
  <c r="DF227" i="12"/>
  <c r="DE227" i="12"/>
  <c r="DD227" i="12"/>
  <c r="DC227" i="12"/>
  <c r="DB227" i="12"/>
  <c r="DA227" i="12"/>
  <c r="CZ227" i="12"/>
  <c r="CY227" i="12"/>
  <c r="CX227" i="12"/>
  <c r="CW227" i="12"/>
  <c r="CV227" i="12"/>
  <c r="CU227" i="12"/>
  <c r="CT227" i="12"/>
  <c r="CS227" i="12"/>
  <c r="CR227" i="12"/>
  <c r="CQ227" i="12"/>
  <c r="CP227" i="12"/>
  <c r="CO227" i="12"/>
  <c r="CN227" i="12"/>
  <c r="CM227" i="12"/>
  <c r="CL227" i="12"/>
  <c r="CK227" i="12"/>
  <c r="CJ227" i="12"/>
  <c r="CI227" i="12"/>
  <c r="CH227" i="12"/>
  <c r="CG227" i="12"/>
  <c r="CF227" i="12"/>
  <c r="CE227" i="12"/>
  <c r="CD227" i="12"/>
  <c r="CC227" i="12"/>
  <c r="CB227" i="12"/>
  <c r="CA227" i="12"/>
  <c r="BZ227" i="12"/>
  <c r="BY227" i="12"/>
  <c r="BX227" i="12"/>
  <c r="BW227" i="12"/>
  <c r="BV227" i="12"/>
  <c r="BU227" i="12"/>
  <c r="BT227" i="12"/>
  <c r="BS227" i="12"/>
  <c r="BR227" i="12"/>
  <c r="BQ227" i="12"/>
  <c r="BP227" i="12"/>
  <c r="BO227" i="12"/>
  <c r="BN227" i="12"/>
  <c r="BM227" i="12"/>
  <c r="BL227" i="12"/>
  <c r="BK227" i="12"/>
  <c r="BJ227" i="12"/>
  <c r="BI227" i="12"/>
  <c r="BH227" i="12"/>
  <c r="BG227" i="12"/>
  <c r="BF227" i="12"/>
  <c r="BE227" i="12"/>
  <c r="BD227" i="12"/>
  <c r="BC227" i="12"/>
  <c r="BB227" i="12"/>
  <c r="BA227" i="12"/>
  <c r="AZ227" i="12"/>
  <c r="DT226" i="12"/>
  <c r="DS226" i="12"/>
  <c r="DR226" i="12"/>
  <c r="DQ226" i="12"/>
  <c r="DP226" i="12"/>
  <c r="DO226" i="12"/>
  <c r="DN226" i="12"/>
  <c r="DM226" i="12"/>
  <c r="DL226" i="12"/>
  <c r="DK226" i="12"/>
  <c r="DJ226" i="12"/>
  <c r="DI226" i="12"/>
  <c r="DH226" i="12"/>
  <c r="DG226" i="12"/>
  <c r="DF226" i="12"/>
  <c r="DE226" i="12"/>
  <c r="DD226" i="12"/>
  <c r="DC226" i="12"/>
  <c r="DB226" i="12"/>
  <c r="DA226" i="12"/>
  <c r="CZ226" i="12"/>
  <c r="CY226" i="12"/>
  <c r="CX226" i="12"/>
  <c r="CW226" i="12"/>
  <c r="CV226" i="12"/>
  <c r="CU226" i="12"/>
  <c r="CT226" i="12"/>
  <c r="CS226" i="12"/>
  <c r="CR226" i="12"/>
  <c r="CQ226" i="12"/>
  <c r="CP226" i="12"/>
  <c r="CO226" i="12"/>
  <c r="CN226" i="12"/>
  <c r="CM226" i="12"/>
  <c r="CL226" i="12"/>
  <c r="CK226" i="12"/>
  <c r="CJ226" i="12"/>
  <c r="CI226" i="12"/>
  <c r="CH226" i="12"/>
  <c r="CG226" i="12"/>
  <c r="CF226" i="12"/>
  <c r="CE226" i="12"/>
  <c r="CD226" i="12"/>
  <c r="CC226" i="12"/>
  <c r="CB226" i="12"/>
  <c r="CA226" i="12"/>
  <c r="BZ226" i="12"/>
  <c r="BY226" i="12"/>
  <c r="BX226" i="12"/>
  <c r="BW226" i="12"/>
  <c r="BV226" i="12"/>
  <c r="BU226" i="12"/>
  <c r="BT226" i="12"/>
  <c r="BS226" i="12"/>
  <c r="BR226" i="12"/>
  <c r="BQ226" i="12"/>
  <c r="BP226" i="12"/>
  <c r="BO226" i="12"/>
  <c r="BN226" i="12"/>
  <c r="BM226" i="12"/>
  <c r="BL226" i="12"/>
  <c r="BK226" i="12"/>
  <c r="BJ226" i="12"/>
  <c r="BI226" i="12"/>
  <c r="BH226" i="12"/>
  <c r="BG226" i="12"/>
  <c r="BF226" i="12"/>
  <c r="BE226" i="12"/>
  <c r="BD226" i="12"/>
  <c r="BC226" i="12"/>
  <c r="BB226" i="12"/>
  <c r="BA226" i="12"/>
  <c r="AZ226" i="12"/>
  <c r="DU225" i="12"/>
  <c r="DT225" i="12"/>
  <c r="DS225" i="12"/>
  <c r="DR225" i="12"/>
  <c r="DQ225" i="12"/>
  <c r="DP225" i="12"/>
  <c r="DO225" i="12"/>
  <c r="DN225" i="12"/>
  <c r="DM225" i="12"/>
  <c r="DL225" i="12"/>
  <c r="DK225" i="12"/>
  <c r="DJ225" i="12"/>
  <c r="DI225" i="12"/>
  <c r="DH225" i="12"/>
  <c r="DG225" i="12"/>
  <c r="DF225" i="12"/>
  <c r="DE225" i="12"/>
  <c r="DD225" i="12"/>
  <c r="DC225" i="12"/>
  <c r="DB225" i="12"/>
  <c r="DA225" i="12"/>
  <c r="CZ225" i="12"/>
  <c r="CY225" i="12"/>
  <c r="CX225" i="12"/>
  <c r="CW225" i="12"/>
  <c r="CV225" i="12"/>
  <c r="CU225" i="12"/>
  <c r="CT225" i="12"/>
  <c r="CS225" i="12"/>
  <c r="CR225" i="12"/>
  <c r="CQ225" i="12"/>
  <c r="CP225" i="12"/>
  <c r="CO225" i="12"/>
  <c r="CN225" i="12"/>
  <c r="CM225" i="12"/>
  <c r="CL225" i="12"/>
  <c r="CK225" i="12"/>
  <c r="CJ225" i="12"/>
  <c r="CI225" i="12"/>
  <c r="CH225" i="12"/>
  <c r="CG225" i="12"/>
  <c r="CF225" i="12"/>
  <c r="CE225" i="12"/>
  <c r="CD225" i="12"/>
  <c r="CC225" i="12"/>
  <c r="CB225" i="12"/>
  <c r="CA225" i="12"/>
  <c r="BZ225" i="12"/>
  <c r="BY225" i="12"/>
  <c r="BX225" i="12"/>
  <c r="BW225" i="12"/>
  <c r="BV225" i="12"/>
  <c r="BU225" i="12"/>
  <c r="BT225" i="12"/>
  <c r="BS225" i="12"/>
  <c r="BR225" i="12"/>
  <c r="BQ225" i="12"/>
  <c r="BP225" i="12"/>
  <c r="BO225" i="12"/>
  <c r="BN225" i="12"/>
  <c r="BM225" i="12"/>
  <c r="BL225" i="12"/>
  <c r="BK225" i="12"/>
  <c r="BJ225" i="12"/>
  <c r="BI225" i="12"/>
  <c r="BH225" i="12"/>
  <c r="BG225" i="12"/>
  <c r="BF225" i="12"/>
  <c r="BE225" i="12"/>
  <c r="BD225" i="12"/>
  <c r="BC225" i="12"/>
  <c r="BB225" i="12"/>
  <c r="BA225" i="12"/>
  <c r="AZ225" i="12"/>
  <c r="AY225" i="12"/>
  <c r="DU224" i="12"/>
  <c r="DT224" i="12"/>
  <c r="DS224" i="12"/>
  <c r="DR224" i="12"/>
  <c r="DQ224" i="12"/>
  <c r="DP224" i="12"/>
  <c r="DO224" i="12"/>
  <c r="DN224" i="12"/>
  <c r="DM224" i="12"/>
  <c r="DL224" i="12"/>
  <c r="DK224" i="12"/>
  <c r="DJ224" i="12"/>
  <c r="DI224" i="12"/>
  <c r="DH224" i="12"/>
  <c r="DG224" i="12"/>
  <c r="DF224" i="12"/>
  <c r="DE224" i="12"/>
  <c r="DD224" i="12"/>
  <c r="DC224" i="12"/>
  <c r="DB224" i="12"/>
  <c r="DA224" i="12"/>
  <c r="CZ224" i="12"/>
  <c r="CY224" i="12"/>
  <c r="CX224" i="12"/>
  <c r="CW224" i="12"/>
  <c r="CV224" i="12"/>
  <c r="CU224" i="12"/>
  <c r="CT224" i="12"/>
  <c r="CS224" i="12"/>
  <c r="CR224" i="12"/>
  <c r="CQ224" i="12"/>
  <c r="CP224" i="12"/>
  <c r="CO224" i="12"/>
  <c r="CN224" i="12"/>
  <c r="CM224" i="12"/>
  <c r="CL224" i="12"/>
  <c r="CK224" i="12"/>
  <c r="CJ224" i="12"/>
  <c r="CI224" i="12"/>
  <c r="CH224" i="12"/>
  <c r="CG224" i="12"/>
  <c r="CF224" i="12"/>
  <c r="CE224" i="12"/>
  <c r="CD224" i="12"/>
  <c r="CC224" i="12"/>
  <c r="CB224" i="12"/>
  <c r="CA224" i="12"/>
  <c r="BZ224" i="12"/>
  <c r="BY224" i="12"/>
  <c r="BX224" i="12"/>
  <c r="BW224" i="12"/>
  <c r="BV224" i="12"/>
  <c r="BU224" i="12"/>
  <c r="BT224" i="12"/>
  <c r="BS224" i="12"/>
  <c r="BR224" i="12"/>
  <c r="BQ224" i="12"/>
  <c r="BP224" i="12"/>
  <c r="BO224" i="12"/>
  <c r="BN224" i="12"/>
  <c r="BM224" i="12"/>
  <c r="BL224" i="12"/>
  <c r="BK224" i="12"/>
  <c r="BJ224" i="12"/>
  <c r="BI224" i="12"/>
  <c r="BH224" i="12"/>
  <c r="BG224" i="12"/>
  <c r="BF224" i="12"/>
  <c r="BE224" i="12"/>
  <c r="BD224" i="12"/>
  <c r="BC224" i="12"/>
  <c r="BB224" i="12"/>
  <c r="BA224" i="12"/>
  <c r="AZ224" i="12"/>
  <c r="AY224" i="12"/>
  <c r="DV223" i="12"/>
  <c r="DU223" i="12"/>
  <c r="DT223" i="12"/>
  <c r="DS223" i="12"/>
  <c r="DR223" i="12"/>
  <c r="DQ223" i="12"/>
  <c r="DP223" i="12"/>
  <c r="DO223" i="12"/>
  <c r="DN223" i="12"/>
  <c r="DM223" i="12"/>
  <c r="DL223" i="12"/>
  <c r="DK223" i="12"/>
  <c r="DJ223" i="12"/>
  <c r="DI223" i="12"/>
  <c r="DH223" i="12"/>
  <c r="DG223" i="12"/>
  <c r="DF223" i="12"/>
  <c r="DE223" i="12"/>
  <c r="DD223" i="12"/>
  <c r="DC223" i="12"/>
  <c r="DB223" i="12"/>
  <c r="DA223" i="12"/>
  <c r="CZ223" i="12"/>
  <c r="CY223" i="12"/>
  <c r="CX223" i="12"/>
  <c r="CW223" i="12"/>
  <c r="CV223" i="12"/>
  <c r="CU223" i="12"/>
  <c r="CT223" i="12"/>
  <c r="CS223" i="12"/>
  <c r="CR223" i="12"/>
  <c r="CQ223" i="12"/>
  <c r="CP223" i="12"/>
  <c r="CO223" i="12"/>
  <c r="CN223" i="12"/>
  <c r="CM223" i="12"/>
  <c r="CL223" i="12"/>
  <c r="CK223" i="12"/>
  <c r="CJ223" i="12"/>
  <c r="CI223" i="12"/>
  <c r="CH223" i="12"/>
  <c r="CG223" i="12"/>
  <c r="CF223" i="12"/>
  <c r="CE223" i="12"/>
  <c r="CD223" i="12"/>
  <c r="CC223" i="12"/>
  <c r="CB223" i="12"/>
  <c r="CA223" i="12"/>
  <c r="BZ223" i="12"/>
  <c r="BY223" i="12"/>
  <c r="BX223" i="12"/>
  <c r="BW223" i="12"/>
  <c r="BV223" i="12"/>
  <c r="BU223" i="12"/>
  <c r="BT223" i="12"/>
  <c r="BS223" i="12"/>
  <c r="BR223" i="12"/>
  <c r="BQ223" i="12"/>
  <c r="BP223" i="12"/>
  <c r="BO223" i="12"/>
  <c r="BN223" i="12"/>
  <c r="BM223" i="12"/>
  <c r="BL223" i="12"/>
  <c r="BK223" i="12"/>
  <c r="BJ223" i="12"/>
  <c r="BI223" i="12"/>
  <c r="BH223" i="12"/>
  <c r="BG223" i="12"/>
  <c r="BF223" i="12"/>
  <c r="BE223" i="12"/>
  <c r="BD223" i="12"/>
  <c r="BC223" i="12"/>
  <c r="BB223" i="12"/>
  <c r="BA223" i="12"/>
  <c r="AZ223" i="12"/>
  <c r="AY223" i="12"/>
  <c r="DX222" i="12"/>
  <c r="DW222" i="12"/>
  <c r="DV222" i="12"/>
  <c r="DU222" i="12"/>
  <c r="DT222" i="12"/>
  <c r="DS222" i="12"/>
  <c r="DR222" i="12"/>
  <c r="DQ222" i="12"/>
  <c r="DP222" i="12"/>
  <c r="DO222" i="12"/>
  <c r="DN222" i="12"/>
  <c r="DM222" i="12"/>
  <c r="DL222" i="12"/>
  <c r="DK222" i="12"/>
  <c r="DJ222" i="12"/>
  <c r="DI222" i="12"/>
  <c r="DH222" i="12"/>
  <c r="DG222" i="12"/>
  <c r="DF222" i="12"/>
  <c r="DE222" i="12"/>
  <c r="DD222" i="12"/>
  <c r="DC222" i="12"/>
  <c r="DB222" i="12"/>
  <c r="DA222" i="12"/>
  <c r="CZ222" i="12"/>
  <c r="CY222" i="12"/>
  <c r="CX222" i="12"/>
  <c r="CW222" i="12"/>
  <c r="CV222" i="12"/>
  <c r="CU222" i="12"/>
  <c r="CT222" i="12"/>
  <c r="CS222" i="12"/>
  <c r="CR222" i="12"/>
  <c r="CQ222" i="12"/>
  <c r="CP222" i="12"/>
  <c r="CO222" i="12"/>
  <c r="CN222" i="12"/>
  <c r="CM222" i="12"/>
  <c r="CL222" i="12"/>
  <c r="CK222" i="12"/>
  <c r="CJ222" i="12"/>
  <c r="CI222" i="12"/>
  <c r="CH222" i="12"/>
  <c r="CG222" i="12"/>
  <c r="CF222" i="12"/>
  <c r="CE222" i="12"/>
  <c r="CD222" i="12"/>
  <c r="CC222" i="12"/>
  <c r="CB222" i="12"/>
  <c r="CA222" i="12"/>
  <c r="BZ222" i="12"/>
  <c r="BY222" i="12"/>
  <c r="BX222" i="12"/>
  <c r="BW222" i="12"/>
  <c r="BV222" i="12"/>
  <c r="BU222" i="12"/>
  <c r="BT222" i="12"/>
  <c r="BS222" i="12"/>
  <c r="BR222" i="12"/>
  <c r="BQ222" i="12"/>
  <c r="BP222" i="12"/>
  <c r="BO222" i="12"/>
  <c r="BN222" i="12"/>
  <c r="BM222" i="12"/>
  <c r="BL222" i="12"/>
  <c r="BK222" i="12"/>
  <c r="BJ222" i="12"/>
  <c r="BI222" i="12"/>
  <c r="BH222" i="12"/>
  <c r="BG222" i="12"/>
  <c r="BF222" i="12"/>
  <c r="BE222" i="12"/>
  <c r="BD222" i="12"/>
  <c r="BC222" i="12"/>
  <c r="BB222" i="12"/>
  <c r="BA222" i="12"/>
  <c r="AZ222" i="12"/>
  <c r="AY222" i="12"/>
  <c r="DX221" i="12"/>
  <c r="DW221" i="12"/>
  <c r="DV221" i="12"/>
  <c r="DU221" i="12"/>
  <c r="DT221" i="12"/>
  <c r="DS221" i="12"/>
  <c r="DR221" i="12"/>
  <c r="DQ221" i="12"/>
  <c r="DP221" i="12"/>
  <c r="DO221" i="12"/>
  <c r="DN221" i="12"/>
  <c r="DM221" i="12"/>
  <c r="DL221" i="12"/>
  <c r="DK221" i="12"/>
  <c r="DJ221" i="12"/>
  <c r="DI221" i="12"/>
  <c r="DH221" i="12"/>
  <c r="DG221" i="12"/>
  <c r="DF221" i="12"/>
  <c r="DE221" i="12"/>
  <c r="DD221" i="12"/>
  <c r="DC221" i="12"/>
  <c r="DB221" i="12"/>
  <c r="DA221" i="12"/>
  <c r="CZ221" i="12"/>
  <c r="CY221" i="12"/>
  <c r="CX221" i="12"/>
  <c r="CW221" i="12"/>
  <c r="CV221" i="12"/>
  <c r="CU221" i="12"/>
  <c r="CT221" i="12"/>
  <c r="CS221" i="12"/>
  <c r="CR221" i="12"/>
  <c r="CQ221" i="12"/>
  <c r="CP221" i="12"/>
  <c r="CO221" i="12"/>
  <c r="CN221" i="12"/>
  <c r="CM221" i="12"/>
  <c r="CL221" i="12"/>
  <c r="CK221" i="12"/>
  <c r="CJ221" i="12"/>
  <c r="CI221" i="12"/>
  <c r="CH221" i="12"/>
  <c r="CG221" i="12"/>
  <c r="CF221" i="12"/>
  <c r="CE221" i="12"/>
  <c r="CD221" i="12"/>
  <c r="CC221" i="12"/>
  <c r="CB221" i="12"/>
  <c r="CA221" i="12"/>
  <c r="BZ221" i="12"/>
  <c r="BY221" i="12"/>
  <c r="BX221" i="12"/>
  <c r="BW221" i="12"/>
  <c r="BV221" i="12"/>
  <c r="BU221" i="12"/>
  <c r="BT221" i="12"/>
  <c r="BS221" i="12"/>
  <c r="BR221" i="12"/>
  <c r="BQ221" i="12"/>
  <c r="BP221" i="12"/>
  <c r="BO221" i="12"/>
  <c r="BN221" i="12"/>
  <c r="BM221" i="12"/>
  <c r="BL221" i="12"/>
  <c r="BK221" i="12"/>
  <c r="BJ221" i="12"/>
  <c r="BI221" i="12"/>
  <c r="BH221" i="12"/>
  <c r="BG221" i="12"/>
  <c r="BF221" i="12"/>
  <c r="BE221" i="12"/>
  <c r="BD221" i="12"/>
  <c r="BC221" i="12"/>
  <c r="BB221" i="12"/>
  <c r="BA221" i="12"/>
  <c r="AZ221" i="12"/>
  <c r="AY221" i="12"/>
  <c r="DX220" i="12"/>
  <c r="DW220" i="12"/>
  <c r="DV220" i="12"/>
  <c r="DU220" i="12"/>
  <c r="DT220" i="12"/>
  <c r="DS220" i="12"/>
  <c r="DR220" i="12"/>
  <c r="DQ220" i="12"/>
  <c r="DP220" i="12"/>
  <c r="DO220" i="12"/>
  <c r="DN220" i="12"/>
  <c r="DL220" i="12"/>
  <c r="DK220" i="12"/>
  <c r="DJ220" i="12"/>
  <c r="DI220" i="12"/>
  <c r="DH220" i="12"/>
  <c r="DG220" i="12"/>
  <c r="DF220" i="12"/>
  <c r="DE220" i="12"/>
  <c r="DD220" i="12"/>
  <c r="DC220" i="12"/>
  <c r="DB220" i="12"/>
  <c r="DA220" i="12"/>
  <c r="CZ220" i="12"/>
  <c r="CY220" i="12"/>
  <c r="CX220" i="12"/>
  <c r="CW220" i="12"/>
  <c r="CV220" i="12"/>
  <c r="CU220" i="12"/>
  <c r="CT220" i="12"/>
  <c r="CS220" i="12"/>
  <c r="CR220" i="12"/>
  <c r="CQ220" i="12"/>
  <c r="CP220" i="12"/>
  <c r="CO220" i="12"/>
  <c r="CN220" i="12"/>
  <c r="CM220" i="12"/>
  <c r="CL220" i="12"/>
  <c r="CK220" i="12"/>
  <c r="CJ220" i="12"/>
  <c r="CI220" i="12"/>
  <c r="CH220" i="12"/>
  <c r="CG220" i="12"/>
  <c r="CF220" i="12"/>
  <c r="CE220" i="12"/>
  <c r="CD220" i="12"/>
  <c r="CC220" i="12"/>
  <c r="CB220" i="12"/>
  <c r="CA220" i="12"/>
  <c r="BZ220" i="12"/>
  <c r="BY220" i="12"/>
  <c r="BX220" i="12"/>
  <c r="BW220" i="12"/>
  <c r="BV220" i="12"/>
  <c r="BU220" i="12"/>
  <c r="BT220" i="12"/>
  <c r="BS220" i="12"/>
  <c r="BR220" i="12"/>
  <c r="BQ220" i="12"/>
  <c r="BP220" i="12"/>
  <c r="BO220" i="12"/>
  <c r="BN220" i="12"/>
  <c r="BM220" i="12"/>
  <c r="BL220" i="12"/>
  <c r="BK220" i="12"/>
  <c r="BJ220" i="12"/>
  <c r="BI220" i="12"/>
  <c r="BH220" i="12"/>
  <c r="BG220" i="12"/>
  <c r="BF220" i="12"/>
  <c r="BE220" i="12"/>
  <c r="BD220" i="12"/>
  <c r="BC220" i="12"/>
  <c r="BB220" i="12"/>
  <c r="BA220" i="12"/>
  <c r="AZ220" i="12"/>
  <c r="AY220" i="12"/>
  <c r="DY219" i="12"/>
  <c r="DX219" i="12"/>
  <c r="DW219" i="12"/>
  <c r="DV219" i="12"/>
  <c r="DU219" i="12"/>
  <c r="DT219" i="12"/>
  <c r="DS219" i="12"/>
  <c r="DR219" i="12"/>
  <c r="DQ219" i="12"/>
  <c r="DP219" i="12"/>
  <c r="DO219" i="12"/>
  <c r="DN219" i="12"/>
  <c r="DM219" i="12"/>
  <c r="DL219" i="12"/>
  <c r="DK219" i="12"/>
  <c r="DJ219" i="12"/>
  <c r="DI219" i="12"/>
  <c r="DH219" i="12"/>
  <c r="DG219" i="12"/>
  <c r="DF219" i="12"/>
  <c r="DE219" i="12"/>
  <c r="DD219" i="12"/>
  <c r="DC219" i="12"/>
  <c r="DB219" i="12"/>
  <c r="DA219" i="12"/>
  <c r="CZ219" i="12"/>
  <c r="CY219" i="12"/>
  <c r="CX219" i="12"/>
  <c r="CW219" i="12"/>
  <c r="CV219" i="12"/>
  <c r="CU219" i="12"/>
  <c r="CT219" i="12"/>
  <c r="CS219" i="12"/>
  <c r="CR219" i="12"/>
  <c r="CQ219" i="12"/>
  <c r="CP219" i="12"/>
  <c r="CO219" i="12"/>
  <c r="CN219" i="12"/>
  <c r="CM219" i="12"/>
  <c r="CL219" i="12"/>
  <c r="CK219" i="12"/>
  <c r="CJ219" i="12"/>
  <c r="CI219" i="12"/>
  <c r="CH219" i="12"/>
  <c r="CG219" i="12"/>
  <c r="CF219" i="12"/>
  <c r="CE219" i="12"/>
  <c r="CD219" i="12"/>
  <c r="CC219" i="12"/>
  <c r="CB219" i="12"/>
  <c r="CA219" i="12"/>
  <c r="BZ219" i="12"/>
  <c r="BY219" i="12"/>
  <c r="BX219" i="12"/>
  <c r="BW219" i="12"/>
  <c r="BV219" i="12"/>
  <c r="BU219" i="12"/>
  <c r="BT219" i="12"/>
  <c r="BS219" i="12"/>
  <c r="BR219" i="12"/>
  <c r="BQ219" i="12"/>
  <c r="BP219" i="12"/>
  <c r="BO219" i="12"/>
  <c r="BN219" i="12"/>
  <c r="BM219" i="12"/>
  <c r="BL219" i="12"/>
  <c r="BK219" i="12"/>
  <c r="BJ219" i="12"/>
  <c r="BI219" i="12"/>
  <c r="BH219" i="12"/>
  <c r="BG219" i="12"/>
  <c r="BF219" i="12"/>
  <c r="BE219" i="12"/>
  <c r="BD219" i="12"/>
  <c r="BC219" i="12"/>
  <c r="BB219" i="12"/>
  <c r="BA219" i="12"/>
  <c r="AZ219" i="12"/>
  <c r="AY219" i="12"/>
  <c r="DZ218" i="12"/>
  <c r="DY218" i="12"/>
  <c r="DX218" i="12"/>
  <c r="DW218" i="12"/>
  <c r="DV218" i="12"/>
  <c r="DU218" i="12"/>
  <c r="DT218" i="12"/>
  <c r="DS218" i="12"/>
  <c r="DR218" i="12"/>
  <c r="DQ218" i="12"/>
  <c r="DP218" i="12"/>
  <c r="DO218" i="12"/>
  <c r="DN218" i="12"/>
  <c r="DM218" i="12"/>
  <c r="DL218" i="12"/>
  <c r="DK218" i="12"/>
  <c r="DJ218" i="12"/>
  <c r="DI218" i="12"/>
  <c r="DH218" i="12"/>
  <c r="DG218" i="12"/>
  <c r="DF218" i="12"/>
  <c r="DE218" i="12"/>
  <c r="DD218" i="12"/>
  <c r="DC218" i="12"/>
  <c r="DB218" i="12"/>
  <c r="DA218" i="12"/>
  <c r="CZ218" i="12"/>
  <c r="CY218" i="12"/>
  <c r="CX218" i="12"/>
  <c r="CW218" i="12"/>
  <c r="CV218" i="12"/>
  <c r="CU218" i="12"/>
  <c r="CT218" i="12"/>
  <c r="CS218" i="12"/>
  <c r="CR218" i="12"/>
  <c r="CQ218" i="12"/>
  <c r="CP218" i="12"/>
  <c r="CO218" i="12"/>
  <c r="CN218" i="12"/>
  <c r="CM218" i="12"/>
  <c r="CL218" i="12"/>
  <c r="CK218" i="12"/>
  <c r="CJ218" i="12"/>
  <c r="CI218" i="12"/>
  <c r="CH218" i="12"/>
  <c r="CG218" i="12"/>
  <c r="CF218" i="12"/>
  <c r="CE218" i="12"/>
  <c r="CD218" i="12"/>
  <c r="CC218" i="12"/>
  <c r="CB218" i="12"/>
  <c r="CA218" i="12"/>
  <c r="BZ218" i="12"/>
  <c r="BY218" i="12"/>
  <c r="BX218" i="12"/>
  <c r="BW218" i="12"/>
  <c r="BV218" i="12"/>
  <c r="BU218" i="12"/>
  <c r="BT218" i="12"/>
  <c r="BS218" i="12"/>
  <c r="BR218" i="12"/>
  <c r="BQ218" i="12"/>
  <c r="BP218" i="12"/>
  <c r="BO218" i="12"/>
  <c r="BN218" i="12"/>
  <c r="BM218" i="12"/>
  <c r="BL218" i="12"/>
  <c r="BK218" i="12"/>
  <c r="BJ218" i="12"/>
  <c r="BI218" i="12"/>
  <c r="BH218" i="12"/>
  <c r="BG218" i="12"/>
  <c r="BF218" i="12"/>
  <c r="BE218" i="12"/>
  <c r="BD218" i="12"/>
  <c r="BC218" i="12"/>
  <c r="BB218" i="12"/>
  <c r="BA218" i="12"/>
  <c r="AZ218" i="12"/>
  <c r="AY218" i="12"/>
  <c r="DZ217" i="12"/>
  <c r="DY217" i="12"/>
  <c r="DX217" i="12"/>
  <c r="DW217" i="12"/>
  <c r="DV217" i="12"/>
  <c r="DU217" i="12"/>
  <c r="DT217" i="12"/>
  <c r="DS217" i="12"/>
  <c r="DQ217" i="12"/>
  <c r="DP217" i="12"/>
  <c r="DO217" i="12"/>
  <c r="DN217" i="12"/>
  <c r="DM217" i="12"/>
  <c r="DL217" i="12"/>
  <c r="DK217" i="12"/>
  <c r="DJ217" i="12"/>
  <c r="DI217" i="12"/>
  <c r="DH217" i="12"/>
  <c r="DG217" i="12"/>
  <c r="DF217" i="12"/>
  <c r="DE217" i="12"/>
  <c r="DD217" i="12"/>
  <c r="DC217" i="12"/>
  <c r="DB217" i="12"/>
  <c r="DA217" i="12"/>
  <c r="CZ217" i="12"/>
  <c r="CY217" i="12"/>
  <c r="CX217" i="12"/>
  <c r="CW217" i="12"/>
  <c r="CV217" i="12"/>
  <c r="CU217" i="12"/>
  <c r="CT217" i="12"/>
  <c r="CS217" i="12"/>
  <c r="CR217" i="12"/>
  <c r="CQ217" i="12"/>
  <c r="CP217" i="12"/>
  <c r="CO217" i="12"/>
  <c r="CN217" i="12"/>
  <c r="CM217" i="12"/>
  <c r="CL217" i="12"/>
  <c r="CK217" i="12"/>
  <c r="CJ217" i="12"/>
  <c r="CI217" i="12"/>
  <c r="CH217" i="12"/>
  <c r="CG217" i="12"/>
  <c r="CF217" i="12"/>
  <c r="CE217" i="12"/>
  <c r="CD217" i="12"/>
  <c r="CC217" i="12"/>
  <c r="CB217" i="12"/>
  <c r="CA217" i="12"/>
  <c r="BZ217" i="12"/>
  <c r="BY217" i="12"/>
  <c r="BX217" i="12"/>
  <c r="BW217" i="12"/>
  <c r="BV217" i="12"/>
  <c r="BU217" i="12"/>
  <c r="BT217" i="12"/>
  <c r="BS217" i="12"/>
  <c r="BR217" i="12"/>
  <c r="BQ217" i="12"/>
  <c r="BP217" i="12"/>
  <c r="BO217" i="12"/>
  <c r="BN217" i="12"/>
  <c r="BM217" i="12"/>
  <c r="BL217" i="12"/>
  <c r="BK217" i="12"/>
  <c r="BJ217" i="12"/>
  <c r="BI217" i="12"/>
  <c r="BH217" i="12"/>
  <c r="BG217" i="12"/>
  <c r="BF217" i="12"/>
  <c r="BE217" i="12"/>
  <c r="BD217" i="12"/>
  <c r="BC217" i="12"/>
  <c r="BB217" i="12"/>
  <c r="BA217" i="12"/>
  <c r="AZ217" i="12"/>
  <c r="AY217" i="12"/>
  <c r="EA216" i="12"/>
  <c r="DZ216" i="12"/>
  <c r="DV216" i="12"/>
  <c r="DU216" i="12"/>
  <c r="DT216" i="12"/>
  <c r="DS216" i="12"/>
  <c r="DR216" i="12"/>
  <c r="DQ216" i="12"/>
  <c r="DP216" i="12"/>
  <c r="DO216" i="12"/>
  <c r="DN216" i="12"/>
  <c r="DM216" i="12"/>
  <c r="DL216" i="12"/>
  <c r="DK216" i="12"/>
  <c r="DJ216" i="12"/>
  <c r="DI216" i="12"/>
  <c r="DH216" i="12"/>
  <c r="DG216" i="12"/>
  <c r="DF216" i="12"/>
  <c r="DE216" i="12"/>
  <c r="DD216" i="12"/>
  <c r="DC216" i="12"/>
  <c r="DB216" i="12"/>
  <c r="DA216" i="12"/>
  <c r="CZ216" i="12"/>
  <c r="CY216" i="12"/>
  <c r="CX216" i="12"/>
  <c r="CW216" i="12"/>
  <c r="CV216" i="12"/>
  <c r="CU216" i="12"/>
  <c r="CT216" i="12"/>
  <c r="CS216" i="12"/>
  <c r="CR216" i="12"/>
  <c r="CQ216" i="12"/>
  <c r="CP216" i="12"/>
  <c r="CO216" i="12"/>
  <c r="CN216" i="12"/>
  <c r="CM216" i="12"/>
  <c r="CL216" i="12"/>
  <c r="CK216" i="12"/>
  <c r="CJ216" i="12"/>
  <c r="CI216" i="12"/>
  <c r="CH216" i="12"/>
  <c r="CG216" i="12"/>
  <c r="CF216" i="12"/>
  <c r="CE216" i="12"/>
  <c r="CD216" i="12"/>
  <c r="CC216" i="12"/>
  <c r="CB216" i="12"/>
  <c r="CA216" i="12"/>
  <c r="BZ216" i="12"/>
  <c r="BY216" i="12"/>
  <c r="BX216" i="12"/>
  <c r="BW216" i="12"/>
  <c r="BV216" i="12"/>
  <c r="BU216" i="12"/>
  <c r="BT216" i="12"/>
  <c r="BS216" i="12"/>
  <c r="BR216" i="12"/>
  <c r="BQ216" i="12"/>
  <c r="BP216" i="12"/>
  <c r="BO216" i="12"/>
  <c r="BN216" i="12"/>
  <c r="BM216" i="12"/>
  <c r="BL216" i="12"/>
  <c r="BK216" i="12"/>
  <c r="BJ216" i="12"/>
  <c r="BI216" i="12"/>
  <c r="BH216" i="12"/>
  <c r="BG216" i="12"/>
  <c r="BF216" i="12"/>
  <c r="BE216" i="12"/>
  <c r="BD216" i="12"/>
  <c r="BC216" i="12"/>
  <c r="BB216" i="12"/>
  <c r="BA216" i="12"/>
  <c r="AZ216" i="12"/>
  <c r="AY216" i="12"/>
  <c r="EA215" i="12"/>
  <c r="DZ215" i="12"/>
  <c r="DY215" i="12"/>
  <c r="DX215" i="12"/>
  <c r="DW215" i="12"/>
  <c r="DV215" i="12"/>
  <c r="DU215" i="12"/>
  <c r="DT215" i="12"/>
  <c r="DS215" i="12"/>
  <c r="DR215" i="12"/>
  <c r="DQ215" i="12"/>
  <c r="DP215" i="12"/>
  <c r="DO215" i="12"/>
  <c r="DN215" i="12"/>
  <c r="DM215" i="12"/>
  <c r="DL215" i="12"/>
  <c r="DK215" i="12"/>
  <c r="DJ215" i="12"/>
  <c r="DI215" i="12"/>
  <c r="DH215" i="12"/>
  <c r="DG215" i="12"/>
  <c r="DF215" i="12"/>
  <c r="DE215" i="12"/>
  <c r="DD215" i="12"/>
  <c r="DC215" i="12"/>
  <c r="DB215" i="12"/>
  <c r="DA215" i="12"/>
  <c r="CZ215" i="12"/>
  <c r="CY215" i="12"/>
  <c r="CX215" i="12"/>
  <c r="CW215" i="12"/>
  <c r="CV215" i="12"/>
  <c r="CU215" i="12"/>
  <c r="CT215" i="12"/>
  <c r="CS215" i="12"/>
  <c r="CR215" i="12"/>
  <c r="CQ215" i="12"/>
  <c r="CP215" i="12"/>
  <c r="CO215" i="12"/>
  <c r="CN215" i="12"/>
  <c r="CM215" i="12"/>
  <c r="CL215" i="12"/>
  <c r="CK215" i="12"/>
  <c r="CJ215" i="12"/>
  <c r="CI215" i="12"/>
  <c r="CH215" i="12"/>
  <c r="CG215" i="12"/>
  <c r="CF215" i="12"/>
  <c r="CE215" i="12"/>
  <c r="CD215" i="12"/>
  <c r="CC215" i="12"/>
  <c r="CB215" i="12"/>
  <c r="CA215" i="12"/>
  <c r="BZ215" i="12"/>
  <c r="BY215" i="12"/>
  <c r="BX215" i="12"/>
  <c r="BW215" i="12"/>
  <c r="BV215" i="12"/>
  <c r="BU215" i="12"/>
  <c r="BT215" i="12"/>
  <c r="BS215" i="12"/>
  <c r="BR215" i="12"/>
  <c r="BQ215" i="12"/>
  <c r="BP215" i="12"/>
  <c r="BO215" i="12"/>
  <c r="BN215" i="12"/>
  <c r="BM215" i="12"/>
  <c r="BL215" i="12"/>
  <c r="BK215" i="12"/>
  <c r="BJ215" i="12"/>
  <c r="BI215" i="12"/>
  <c r="BH215" i="12"/>
  <c r="BG215" i="12"/>
  <c r="BF215" i="12"/>
  <c r="BE215" i="12"/>
  <c r="BD215" i="12"/>
  <c r="BC215" i="12"/>
  <c r="BB215" i="12"/>
  <c r="BA215" i="12"/>
  <c r="AZ215" i="12"/>
  <c r="AY215" i="12"/>
  <c r="EB214" i="12"/>
  <c r="EA214" i="12"/>
  <c r="DZ214" i="12"/>
  <c r="DY214" i="12"/>
  <c r="DX214" i="12"/>
  <c r="DW214" i="12"/>
  <c r="DV214" i="12"/>
  <c r="DU214" i="12"/>
  <c r="DS214" i="12"/>
  <c r="DR214" i="12"/>
  <c r="DQ214" i="12"/>
  <c r="DP214" i="12"/>
  <c r="DO214" i="12"/>
  <c r="DN214" i="12"/>
  <c r="DM214" i="12"/>
  <c r="DL214" i="12"/>
  <c r="DK214" i="12"/>
  <c r="DJ214" i="12"/>
  <c r="DI214" i="12"/>
  <c r="DH214" i="12"/>
  <c r="DG214" i="12"/>
  <c r="DF214" i="12"/>
  <c r="DE214" i="12"/>
  <c r="DD214" i="12"/>
  <c r="DC214" i="12"/>
  <c r="DB214" i="12"/>
  <c r="DA214" i="12"/>
  <c r="CZ214" i="12"/>
  <c r="CY214" i="12"/>
  <c r="CX214" i="12"/>
  <c r="CW214" i="12"/>
  <c r="CV214" i="12"/>
  <c r="CU214" i="12"/>
  <c r="CT214" i="12"/>
  <c r="CS214" i="12"/>
  <c r="CR214" i="12"/>
  <c r="CQ214" i="12"/>
  <c r="CP214" i="12"/>
  <c r="CO214" i="12"/>
  <c r="CN214" i="12"/>
  <c r="CM214" i="12"/>
  <c r="CL214" i="12"/>
  <c r="CK214" i="12"/>
  <c r="CJ214" i="12"/>
  <c r="CI214" i="12"/>
  <c r="CH214" i="12"/>
  <c r="CG214" i="12"/>
  <c r="CF214" i="12"/>
  <c r="CE214" i="12"/>
  <c r="CD214" i="12"/>
  <c r="CC214" i="12"/>
  <c r="CB214" i="12"/>
  <c r="CA214" i="12"/>
  <c r="BZ214" i="12"/>
  <c r="BY214" i="12"/>
  <c r="BX214" i="12"/>
  <c r="BW214" i="12"/>
  <c r="BV214" i="12"/>
  <c r="BU214" i="12"/>
  <c r="BT214" i="12"/>
  <c r="BS214" i="12"/>
  <c r="BR214" i="12"/>
  <c r="BQ214" i="12"/>
  <c r="BP214" i="12"/>
  <c r="BO214" i="12"/>
  <c r="BN214" i="12"/>
  <c r="BM214" i="12"/>
  <c r="BL214" i="12"/>
  <c r="BK214" i="12"/>
  <c r="BJ214" i="12"/>
  <c r="BI214" i="12"/>
  <c r="BH214" i="12"/>
  <c r="BG214" i="12"/>
  <c r="BF214" i="12"/>
  <c r="BE214" i="12"/>
  <c r="BD214" i="12"/>
  <c r="BC214" i="12"/>
  <c r="BB214" i="12"/>
  <c r="BA214" i="12"/>
  <c r="AZ214" i="12"/>
  <c r="AY214" i="12"/>
  <c r="AX214" i="12"/>
  <c r="EA213" i="12"/>
  <c r="DZ213" i="12"/>
  <c r="DY213" i="12"/>
  <c r="DX213" i="12"/>
  <c r="DW213" i="12"/>
  <c r="DV213" i="12"/>
  <c r="DT213" i="12"/>
  <c r="DS213" i="12"/>
  <c r="DR213" i="12"/>
  <c r="DQ213" i="12"/>
  <c r="DP213" i="12"/>
  <c r="DO213" i="12"/>
  <c r="DN213" i="12"/>
  <c r="DM213" i="12"/>
  <c r="DL213" i="12"/>
  <c r="DK213" i="12"/>
  <c r="DJ213" i="12"/>
  <c r="DI213" i="12"/>
  <c r="DH213" i="12"/>
  <c r="DG213" i="12"/>
  <c r="DF213" i="12"/>
  <c r="DE213" i="12"/>
  <c r="DD213" i="12"/>
  <c r="DC213" i="12"/>
  <c r="DB213" i="12"/>
  <c r="DA213" i="12"/>
  <c r="CZ213" i="12"/>
  <c r="CY213" i="12"/>
  <c r="CX213" i="12"/>
  <c r="CW213" i="12"/>
  <c r="CV213" i="12"/>
  <c r="CU213" i="12"/>
  <c r="CT213" i="12"/>
  <c r="CS213" i="12"/>
  <c r="CR213" i="12"/>
  <c r="CQ213" i="12"/>
  <c r="CP213" i="12"/>
  <c r="CO213" i="12"/>
  <c r="CN213" i="12"/>
  <c r="CM213" i="12"/>
  <c r="CL213" i="12"/>
  <c r="CK213" i="12"/>
  <c r="CJ213" i="12"/>
  <c r="CI213" i="12"/>
  <c r="CH213" i="12"/>
  <c r="CG213" i="12"/>
  <c r="CF213" i="12"/>
  <c r="CE213" i="12"/>
  <c r="CD213" i="12"/>
  <c r="CC213" i="12"/>
  <c r="CB213" i="12"/>
  <c r="CA213" i="12"/>
  <c r="BZ213" i="12"/>
  <c r="BY213" i="12"/>
  <c r="BX213" i="12"/>
  <c r="BW213" i="12"/>
  <c r="BV213" i="12"/>
  <c r="BU213" i="12"/>
  <c r="BT213" i="12"/>
  <c r="BS213" i="12"/>
  <c r="BR213" i="12"/>
  <c r="BQ213" i="12"/>
  <c r="BP213" i="12"/>
  <c r="BO213" i="12"/>
  <c r="BN213" i="12"/>
  <c r="BM213" i="12"/>
  <c r="BL213" i="12"/>
  <c r="BK213" i="12"/>
  <c r="BJ213" i="12"/>
  <c r="BI213" i="12"/>
  <c r="BH213" i="12"/>
  <c r="BG213" i="12"/>
  <c r="BF213" i="12"/>
  <c r="BE213" i="12"/>
  <c r="BD213" i="12"/>
  <c r="BC213" i="12"/>
  <c r="BB213" i="12"/>
  <c r="BA213" i="12"/>
  <c r="AZ213" i="12"/>
  <c r="AY213" i="12"/>
  <c r="AX213" i="12"/>
  <c r="EB212" i="12"/>
  <c r="EA212" i="12"/>
  <c r="DZ212" i="12"/>
  <c r="DY212" i="12"/>
  <c r="DX212" i="12"/>
  <c r="DW212" i="12"/>
  <c r="DV212" i="12"/>
  <c r="DU212" i="12"/>
  <c r="DT212" i="12"/>
  <c r="DS212" i="12"/>
  <c r="DR212" i="12"/>
  <c r="DQ212" i="12"/>
  <c r="DP212" i="12"/>
  <c r="DO212" i="12"/>
  <c r="DN212" i="12"/>
  <c r="DM212" i="12"/>
  <c r="DL212" i="12"/>
  <c r="DK212" i="12"/>
  <c r="DJ212" i="12"/>
  <c r="DI212" i="12"/>
  <c r="DH212" i="12"/>
  <c r="DG212" i="12"/>
  <c r="DF212" i="12"/>
  <c r="DE212" i="12"/>
  <c r="DD212" i="12"/>
  <c r="DC212" i="12"/>
  <c r="DB212" i="12"/>
  <c r="DA212" i="12"/>
  <c r="CZ212" i="12"/>
  <c r="CY212" i="12"/>
  <c r="CX212" i="12"/>
  <c r="CW212" i="12"/>
  <c r="CV212" i="12"/>
  <c r="CU212" i="12"/>
  <c r="CT212" i="12"/>
  <c r="CS212" i="12"/>
  <c r="CR212" i="12"/>
  <c r="CQ212" i="12"/>
  <c r="CP212" i="12"/>
  <c r="CO212" i="12"/>
  <c r="CN212" i="12"/>
  <c r="CM212" i="12"/>
  <c r="CL212" i="12"/>
  <c r="CK212" i="12"/>
  <c r="CJ212" i="12"/>
  <c r="CI212" i="12"/>
  <c r="CH212" i="12"/>
  <c r="CG212" i="12"/>
  <c r="CF212" i="12"/>
  <c r="CE212" i="12"/>
  <c r="CD212" i="12"/>
  <c r="CC212" i="12"/>
  <c r="CB212" i="12"/>
  <c r="CA212" i="12"/>
  <c r="BZ212" i="12"/>
  <c r="BY212" i="12"/>
  <c r="BX212" i="12"/>
  <c r="BW212" i="12"/>
  <c r="BV212" i="12"/>
  <c r="BU212" i="12"/>
  <c r="BT212" i="12"/>
  <c r="BS212" i="12"/>
  <c r="BR212" i="12"/>
  <c r="BQ212" i="12"/>
  <c r="BP212" i="12"/>
  <c r="BO212" i="12"/>
  <c r="BN212" i="12"/>
  <c r="BM212" i="12"/>
  <c r="BL212" i="12"/>
  <c r="BK212" i="12"/>
  <c r="BJ212" i="12"/>
  <c r="BI212" i="12"/>
  <c r="BH212" i="12"/>
  <c r="BG212" i="12"/>
  <c r="BF212" i="12"/>
  <c r="BE212" i="12"/>
  <c r="BD212" i="12"/>
  <c r="BC212" i="12"/>
  <c r="BB212" i="12"/>
  <c r="BA212" i="12"/>
  <c r="AZ212" i="12"/>
  <c r="AY212" i="12"/>
  <c r="AX212" i="12"/>
  <c r="ED211" i="12"/>
  <c r="EC211" i="12"/>
  <c r="EB211" i="12"/>
  <c r="EA211" i="12"/>
  <c r="DZ211" i="12"/>
  <c r="DY211" i="12"/>
  <c r="DX211" i="12"/>
  <c r="DW211" i="12"/>
  <c r="DV211" i="12"/>
  <c r="DU211" i="12"/>
  <c r="DT211" i="12"/>
  <c r="DS211" i="12"/>
  <c r="DR211" i="12"/>
  <c r="DQ211" i="12"/>
  <c r="DP211" i="12"/>
  <c r="DO211" i="12"/>
  <c r="DN211" i="12"/>
  <c r="DM211" i="12"/>
  <c r="DL211" i="12"/>
  <c r="DK211" i="12"/>
  <c r="DJ211" i="12"/>
  <c r="DI211" i="12"/>
  <c r="DH211" i="12"/>
  <c r="DG211" i="12"/>
  <c r="DF211" i="12"/>
  <c r="DE211" i="12"/>
  <c r="DD211" i="12"/>
  <c r="DC211" i="12"/>
  <c r="DB211" i="12"/>
  <c r="DA211" i="12"/>
  <c r="CZ211" i="12"/>
  <c r="CY211" i="12"/>
  <c r="CX211" i="12"/>
  <c r="CW211" i="12"/>
  <c r="CV211" i="12"/>
  <c r="CU211" i="12"/>
  <c r="CT211" i="12"/>
  <c r="CS211" i="12"/>
  <c r="CR211" i="12"/>
  <c r="CQ211" i="12"/>
  <c r="CP211" i="12"/>
  <c r="CO211" i="12"/>
  <c r="CN211" i="12"/>
  <c r="CM211" i="12"/>
  <c r="CL211" i="12"/>
  <c r="CK211" i="12"/>
  <c r="CJ211" i="12"/>
  <c r="CI211" i="12"/>
  <c r="CH211" i="12"/>
  <c r="CG211" i="12"/>
  <c r="CF211" i="12"/>
  <c r="CE211" i="12"/>
  <c r="CD211" i="12"/>
  <c r="CC211" i="12"/>
  <c r="CB211" i="12"/>
  <c r="CA211" i="12"/>
  <c r="BZ211" i="12"/>
  <c r="BY211" i="12"/>
  <c r="BX211" i="12"/>
  <c r="BW211" i="12"/>
  <c r="BV211" i="12"/>
  <c r="BU211" i="12"/>
  <c r="BT211" i="12"/>
  <c r="BS211" i="12"/>
  <c r="BR211" i="12"/>
  <c r="BQ211" i="12"/>
  <c r="BP211" i="12"/>
  <c r="BO211" i="12"/>
  <c r="BN211" i="12"/>
  <c r="BM211" i="12"/>
  <c r="BL211" i="12"/>
  <c r="BK211" i="12"/>
  <c r="BJ211" i="12"/>
  <c r="BI211" i="12"/>
  <c r="BH211" i="12"/>
  <c r="BG211" i="12"/>
  <c r="BF211" i="12"/>
  <c r="BE211" i="12"/>
  <c r="BD211" i="12"/>
  <c r="BC211" i="12"/>
  <c r="BB211" i="12"/>
  <c r="BA211" i="12"/>
  <c r="AZ211" i="12"/>
  <c r="AY211" i="12"/>
  <c r="AX211" i="12"/>
  <c r="ED210" i="12"/>
  <c r="EC210" i="12"/>
  <c r="EB210" i="12"/>
  <c r="EA210" i="12"/>
  <c r="DZ210" i="12"/>
  <c r="DY210" i="12"/>
  <c r="DX210" i="12"/>
  <c r="DW210" i="12"/>
  <c r="DV210" i="12"/>
  <c r="DU210" i="12"/>
  <c r="DT210" i="12"/>
  <c r="DS210" i="12"/>
  <c r="DR210" i="12"/>
  <c r="DQ210" i="12"/>
  <c r="DP210" i="12"/>
  <c r="DO210" i="12"/>
  <c r="DN210" i="12"/>
  <c r="DM210" i="12"/>
  <c r="DL210" i="12"/>
  <c r="DK210" i="12"/>
  <c r="DJ210" i="12"/>
  <c r="DI210" i="12"/>
  <c r="DH210" i="12"/>
  <c r="DG210" i="12"/>
  <c r="DF210" i="12"/>
  <c r="DE210" i="12"/>
  <c r="DD210" i="12"/>
  <c r="DC210" i="12"/>
  <c r="DB210" i="12"/>
  <c r="DA210" i="12"/>
  <c r="CZ210" i="12"/>
  <c r="CY210" i="12"/>
  <c r="CX210" i="12"/>
  <c r="CW210" i="12"/>
  <c r="CV210" i="12"/>
  <c r="CU210" i="12"/>
  <c r="CT210" i="12"/>
  <c r="CS210" i="12"/>
  <c r="CR210" i="12"/>
  <c r="CQ210" i="12"/>
  <c r="CP210" i="12"/>
  <c r="CO210" i="12"/>
  <c r="CN210" i="12"/>
  <c r="CM210" i="12"/>
  <c r="CL210" i="12"/>
  <c r="CK210" i="12"/>
  <c r="CJ210" i="12"/>
  <c r="CI210" i="12"/>
  <c r="CH210" i="12"/>
  <c r="CG210" i="12"/>
  <c r="CF210" i="12"/>
  <c r="CE210" i="12"/>
  <c r="CD210" i="12"/>
  <c r="CC210" i="12"/>
  <c r="CB210" i="12"/>
  <c r="CA210" i="12"/>
  <c r="BZ210" i="12"/>
  <c r="BY210" i="12"/>
  <c r="BX210" i="12"/>
  <c r="BW210" i="12"/>
  <c r="BV210" i="12"/>
  <c r="BU210" i="12"/>
  <c r="BT210" i="12"/>
  <c r="BS210" i="12"/>
  <c r="BR210" i="12"/>
  <c r="BQ210" i="12"/>
  <c r="BP210" i="12"/>
  <c r="BO210" i="12"/>
  <c r="BN210" i="12"/>
  <c r="BM210" i="12"/>
  <c r="BL210" i="12"/>
  <c r="BK210" i="12"/>
  <c r="BJ210" i="12"/>
  <c r="BI210" i="12"/>
  <c r="BH210" i="12"/>
  <c r="BG210" i="12"/>
  <c r="BF210" i="12"/>
  <c r="BE210" i="12"/>
  <c r="BD210" i="12"/>
  <c r="BC210" i="12"/>
  <c r="BB210" i="12"/>
  <c r="BA210" i="12"/>
  <c r="AZ210" i="12"/>
  <c r="AY210" i="12"/>
  <c r="AX210" i="12"/>
  <c r="EE209" i="12"/>
  <c r="ED209" i="12"/>
  <c r="EC209" i="12"/>
  <c r="EB209" i="12"/>
  <c r="EA209" i="12"/>
  <c r="DZ209" i="12"/>
  <c r="DY209" i="12"/>
  <c r="DX209" i="12"/>
  <c r="DW209" i="12"/>
  <c r="DV209" i="12"/>
  <c r="DU209" i="12"/>
  <c r="DT209" i="12"/>
  <c r="DS209" i="12"/>
  <c r="DR209" i="12"/>
  <c r="DQ209" i="12"/>
  <c r="DP209" i="12"/>
  <c r="DO209" i="12"/>
  <c r="DN209" i="12"/>
  <c r="DM209" i="12"/>
  <c r="DL209" i="12"/>
  <c r="DK209" i="12"/>
  <c r="DJ209" i="12"/>
  <c r="DI209" i="12"/>
  <c r="DH209" i="12"/>
  <c r="DG209" i="12"/>
  <c r="DF209" i="12"/>
  <c r="DE209" i="12"/>
  <c r="DD209" i="12"/>
  <c r="DC209" i="12"/>
  <c r="DB209" i="12"/>
  <c r="DA209" i="12"/>
  <c r="CZ209" i="12"/>
  <c r="CY209" i="12"/>
  <c r="CX209" i="12"/>
  <c r="CW209" i="12"/>
  <c r="CV209" i="12"/>
  <c r="CU209" i="12"/>
  <c r="CT209" i="12"/>
  <c r="CS209" i="12"/>
  <c r="CR209" i="12"/>
  <c r="CQ209" i="12"/>
  <c r="CP209" i="12"/>
  <c r="CO209" i="12"/>
  <c r="CN209" i="12"/>
  <c r="CM209" i="12"/>
  <c r="CL209" i="12"/>
  <c r="CK209" i="12"/>
  <c r="CJ209" i="12"/>
  <c r="CI209" i="12"/>
  <c r="CH209" i="12"/>
  <c r="CG209" i="12"/>
  <c r="CF209" i="12"/>
  <c r="CE209" i="12"/>
  <c r="CD209" i="12"/>
  <c r="CC209" i="12"/>
  <c r="CB209" i="12"/>
  <c r="CA209" i="12"/>
  <c r="BZ209" i="12"/>
  <c r="BY209" i="12"/>
  <c r="BX209" i="12"/>
  <c r="BW209" i="12"/>
  <c r="BV209" i="12"/>
  <c r="BU209" i="12"/>
  <c r="BT209" i="12"/>
  <c r="BS209" i="12"/>
  <c r="BR209" i="12"/>
  <c r="BQ209" i="12"/>
  <c r="BP209" i="12"/>
  <c r="BO209" i="12"/>
  <c r="BN209" i="12"/>
  <c r="BM209" i="12"/>
  <c r="BL209" i="12"/>
  <c r="BK209" i="12"/>
  <c r="BJ209" i="12"/>
  <c r="BI209" i="12"/>
  <c r="BH209" i="12"/>
  <c r="BG209" i="12"/>
  <c r="BF209" i="12"/>
  <c r="BE209" i="12"/>
  <c r="BD209" i="12"/>
  <c r="BC209" i="12"/>
  <c r="BB209" i="12"/>
  <c r="BA209" i="12"/>
  <c r="AZ209" i="12"/>
  <c r="AY209" i="12"/>
  <c r="AX209" i="12"/>
  <c r="EE208" i="12"/>
  <c r="ED208" i="12"/>
  <c r="EC208" i="12"/>
  <c r="EB208" i="12"/>
  <c r="EA208" i="12"/>
  <c r="DZ208" i="12"/>
  <c r="DY208" i="12"/>
  <c r="DX208" i="12"/>
  <c r="DW208" i="12"/>
  <c r="DV208" i="12"/>
  <c r="DU208" i="12"/>
  <c r="DT208" i="12"/>
  <c r="DS208" i="12"/>
  <c r="DR208" i="12"/>
  <c r="DQ208" i="12"/>
  <c r="DP208" i="12"/>
  <c r="DO208" i="12"/>
  <c r="DN208" i="12"/>
  <c r="DM208" i="12"/>
  <c r="DL208" i="12"/>
  <c r="DK208" i="12"/>
  <c r="DJ208" i="12"/>
  <c r="DI208" i="12"/>
  <c r="DH208" i="12"/>
  <c r="DG208" i="12"/>
  <c r="DF208" i="12"/>
  <c r="DE208" i="12"/>
  <c r="DD208" i="12"/>
  <c r="DC208" i="12"/>
  <c r="DB208" i="12"/>
  <c r="DA208" i="12"/>
  <c r="CZ208" i="12"/>
  <c r="CY208" i="12"/>
  <c r="CX208" i="12"/>
  <c r="CW208" i="12"/>
  <c r="CV208" i="12"/>
  <c r="CU208" i="12"/>
  <c r="CT208" i="12"/>
  <c r="CS208" i="12"/>
  <c r="CR208" i="12"/>
  <c r="CQ208" i="12"/>
  <c r="CP208" i="12"/>
  <c r="CO208" i="12"/>
  <c r="CN208" i="12"/>
  <c r="CM208" i="12"/>
  <c r="CL208" i="12"/>
  <c r="CK208" i="12"/>
  <c r="CJ208" i="12"/>
  <c r="CI208" i="12"/>
  <c r="CH208" i="12"/>
  <c r="CG208" i="12"/>
  <c r="CF208" i="12"/>
  <c r="CE208" i="12"/>
  <c r="CD208" i="12"/>
  <c r="CC208" i="12"/>
  <c r="CB208" i="12"/>
  <c r="CA208" i="12"/>
  <c r="BZ208" i="12"/>
  <c r="BY208" i="12"/>
  <c r="BX208" i="12"/>
  <c r="BW208" i="12"/>
  <c r="BV208" i="12"/>
  <c r="BU208" i="12"/>
  <c r="BT208" i="12"/>
  <c r="BS208" i="12"/>
  <c r="BR208" i="12"/>
  <c r="BQ208" i="12"/>
  <c r="BP208" i="12"/>
  <c r="BO208" i="12"/>
  <c r="BN208" i="12"/>
  <c r="BM208" i="12"/>
  <c r="BL208" i="12"/>
  <c r="BK208" i="12"/>
  <c r="BJ208" i="12"/>
  <c r="BI208" i="12"/>
  <c r="BH208" i="12"/>
  <c r="BG208" i="12"/>
  <c r="BF208" i="12"/>
  <c r="BE208" i="12"/>
  <c r="BD208" i="12"/>
  <c r="BC208" i="12"/>
  <c r="BB208" i="12"/>
  <c r="BA208" i="12"/>
  <c r="AZ208" i="12"/>
  <c r="AY208" i="12"/>
  <c r="AX208" i="12"/>
  <c r="EF207" i="12"/>
  <c r="EE207" i="12"/>
  <c r="ED207" i="12"/>
  <c r="EC207" i="12"/>
  <c r="EB207" i="12"/>
  <c r="EA207" i="12"/>
  <c r="DZ207" i="12"/>
  <c r="DY207" i="12"/>
  <c r="DX207" i="12"/>
  <c r="DW207" i="12"/>
  <c r="DV207" i="12"/>
  <c r="DU207" i="12"/>
  <c r="DT207" i="12"/>
  <c r="DS207" i="12"/>
  <c r="DR207" i="12"/>
  <c r="DQ207" i="12"/>
  <c r="DP207" i="12"/>
  <c r="DO207" i="12"/>
  <c r="DN207" i="12"/>
  <c r="DM207" i="12"/>
  <c r="DL207" i="12"/>
  <c r="DK207" i="12"/>
  <c r="DJ207" i="12"/>
  <c r="DI207" i="12"/>
  <c r="DH207" i="12"/>
  <c r="DG207" i="12"/>
  <c r="DF207" i="12"/>
  <c r="DE207" i="12"/>
  <c r="DD207" i="12"/>
  <c r="DC207" i="12"/>
  <c r="DB207" i="12"/>
  <c r="DA207" i="12"/>
  <c r="CZ207" i="12"/>
  <c r="CY207" i="12"/>
  <c r="CX207" i="12"/>
  <c r="CW207" i="12"/>
  <c r="CV207" i="12"/>
  <c r="CU207" i="12"/>
  <c r="CT207" i="12"/>
  <c r="CS207" i="12"/>
  <c r="CR207" i="12"/>
  <c r="CQ207" i="12"/>
  <c r="CP207" i="12"/>
  <c r="CO207" i="12"/>
  <c r="CN207" i="12"/>
  <c r="CM207" i="12"/>
  <c r="CL207" i="12"/>
  <c r="CK207" i="12"/>
  <c r="CJ207" i="12"/>
  <c r="CI207" i="12"/>
  <c r="CH207" i="12"/>
  <c r="CG207" i="12"/>
  <c r="CF207" i="12"/>
  <c r="CE207" i="12"/>
  <c r="CD207" i="12"/>
  <c r="CC207" i="12"/>
  <c r="CB207" i="12"/>
  <c r="CA207" i="12"/>
  <c r="BZ207" i="12"/>
  <c r="BY207" i="12"/>
  <c r="BX207" i="12"/>
  <c r="BW207" i="12"/>
  <c r="BV207" i="12"/>
  <c r="BU207" i="12"/>
  <c r="BT207" i="12"/>
  <c r="BS207" i="12"/>
  <c r="BR207" i="12"/>
  <c r="BQ207" i="12"/>
  <c r="BP207" i="12"/>
  <c r="BO207" i="12"/>
  <c r="BN207" i="12"/>
  <c r="BM207" i="12"/>
  <c r="BL207" i="12"/>
  <c r="BK207" i="12"/>
  <c r="BJ207" i="12"/>
  <c r="BI207" i="12"/>
  <c r="BH207" i="12"/>
  <c r="BG207" i="12"/>
  <c r="BF207" i="12"/>
  <c r="BE207" i="12"/>
  <c r="BD207" i="12"/>
  <c r="BC207" i="12"/>
  <c r="BB207" i="12"/>
  <c r="BA207" i="12"/>
  <c r="AZ207" i="12"/>
  <c r="AY207" i="12"/>
  <c r="AX207" i="12"/>
  <c r="EF206" i="12"/>
  <c r="EE206" i="12"/>
  <c r="ED206" i="12"/>
  <c r="EC206" i="12"/>
  <c r="EB206" i="12"/>
  <c r="EA206" i="12"/>
  <c r="DZ206" i="12"/>
  <c r="DY206" i="12"/>
  <c r="DX206" i="12"/>
  <c r="DW206" i="12"/>
  <c r="DV206" i="12"/>
  <c r="DU206" i="12"/>
  <c r="DT206" i="12"/>
  <c r="DS206" i="12"/>
  <c r="DR206" i="12"/>
  <c r="DQ206" i="12"/>
  <c r="DP206" i="12"/>
  <c r="DO206" i="12"/>
  <c r="DN206" i="12"/>
  <c r="DM206" i="12"/>
  <c r="DL206" i="12"/>
  <c r="DK206" i="12"/>
  <c r="DJ206" i="12"/>
  <c r="DI206" i="12"/>
  <c r="DH206" i="12"/>
  <c r="DG206" i="12"/>
  <c r="DF206" i="12"/>
  <c r="DE206" i="12"/>
  <c r="DD206" i="12"/>
  <c r="DC206" i="12"/>
  <c r="DB206" i="12"/>
  <c r="DA206" i="12"/>
  <c r="CZ206" i="12"/>
  <c r="CY206" i="12"/>
  <c r="CX206" i="12"/>
  <c r="CW206" i="12"/>
  <c r="CV206" i="12"/>
  <c r="CU206" i="12"/>
  <c r="CT206" i="12"/>
  <c r="CS206" i="12"/>
  <c r="CR206" i="12"/>
  <c r="CQ206" i="12"/>
  <c r="CP206" i="12"/>
  <c r="CO206" i="12"/>
  <c r="CN206" i="12"/>
  <c r="CM206" i="12"/>
  <c r="CL206" i="12"/>
  <c r="CK206" i="12"/>
  <c r="CJ206" i="12"/>
  <c r="CI206" i="12"/>
  <c r="CH206" i="12"/>
  <c r="CG206" i="12"/>
  <c r="CF206" i="12"/>
  <c r="CE206" i="12"/>
  <c r="CD206" i="12"/>
  <c r="CC206" i="12"/>
  <c r="CB206" i="12"/>
  <c r="CA206" i="12"/>
  <c r="BZ206" i="12"/>
  <c r="BY206" i="12"/>
  <c r="BX206" i="12"/>
  <c r="BW206" i="12"/>
  <c r="BV206" i="12"/>
  <c r="BU206" i="12"/>
  <c r="BT206" i="12"/>
  <c r="BS206" i="12"/>
  <c r="BR206" i="12"/>
  <c r="BQ206" i="12"/>
  <c r="BP206" i="12"/>
  <c r="BO206" i="12"/>
  <c r="BN206" i="12"/>
  <c r="BM206" i="12"/>
  <c r="BL206" i="12"/>
  <c r="BK206" i="12"/>
  <c r="BJ206" i="12"/>
  <c r="BI206" i="12"/>
  <c r="BH206" i="12"/>
  <c r="BG206" i="12"/>
  <c r="BF206" i="12"/>
  <c r="BE206" i="12"/>
  <c r="BD206" i="12"/>
  <c r="BC206" i="12"/>
  <c r="BB206" i="12"/>
  <c r="BA206" i="12"/>
  <c r="AZ206" i="12"/>
  <c r="AY206" i="12"/>
  <c r="AX206" i="12"/>
  <c r="EI205" i="12"/>
  <c r="EH205" i="12"/>
  <c r="EF205" i="12"/>
  <c r="EE205" i="12"/>
  <c r="ED205" i="12"/>
  <c r="EC205" i="12"/>
  <c r="EB205" i="12"/>
  <c r="EA205" i="12"/>
  <c r="DZ205" i="12"/>
  <c r="DY205" i="12"/>
  <c r="DX205" i="12"/>
  <c r="DW205" i="12"/>
  <c r="DV205" i="12"/>
  <c r="DU205" i="12"/>
  <c r="DT205" i="12"/>
  <c r="DS205" i="12"/>
  <c r="DR205" i="12"/>
  <c r="DQ205" i="12"/>
  <c r="DP205" i="12"/>
  <c r="DO205" i="12"/>
  <c r="DN205" i="12"/>
  <c r="DM205" i="12"/>
  <c r="DL205" i="12"/>
  <c r="DK205" i="12"/>
  <c r="DJ205" i="12"/>
  <c r="DI205" i="12"/>
  <c r="DH205" i="12"/>
  <c r="DG205" i="12"/>
  <c r="DF205" i="12"/>
  <c r="DE205" i="12"/>
  <c r="DD205" i="12"/>
  <c r="DC205" i="12"/>
  <c r="DB205" i="12"/>
  <c r="DA205" i="12"/>
  <c r="CZ205" i="12"/>
  <c r="CY205" i="12"/>
  <c r="CX205" i="12"/>
  <c r="CW205" i="12"/>
  <c r="CV205" i="12"/>
  <c r="CU205" i="12"/>
  <c r="CT205" i="12"/>
  <c r="CS205" i="12"/>
  <c r="CR205" i="12"/>
  <c r="CQ205" i="12"/>
  <c r="CP205" i="12"/>
  <c r="CO205" i="12"/>
  <c r="CN205" i="12"/>
  <c r="CM205" i="12"/>
  <c r="CL205" i="12"/>
  <c r="CK205" i="12"/>
  <c r="CJ205" i="12"/>
  <c r="CI205" i="12"/>
  <c r="CH205" i="12"/>
  <c r="CG205" i="12"/>
  <c r="CF205" i="12"/>
  <c r="CE205" i="12"/>
  <c r="CD205" i="12"/>
  <c r="CC205" i="12"/>
  <c r="CB205" i="12"/>
  <c r="CA205" i="12"/>
  <c r="BZ205" i="12"/>
  <c r="BY205" i="12"/>
  <c r="BX205" i="12"/>
  <c r="BW205" i="12"/>
  <c r="BV205" i="12"/>
  <c r="BU205" i="12"/>
  <c r="BT205" i="12"/>
  <c r="BS205" i="12"/>
  <c r="BR205" i="12"/>
  <c r="BQ205" i="12"/>
  <c r="BP205" i="12"/>
  <c r="BO205" i="12"/>
  <c r="BN205" i="12"/>
  <c r="BM205" i="12"/>
  <c r="BL205" i="12"/>
  <c r="BK205" i="12"/>
  <c r="BJ205" i="12"/>
  <c r="BI205" i="12"/>
  <c r="BH205" i="12"/>
  <c r="BG205" i="12"/>
  <c r="BF205" i="12"/>
  <c r="BE205" i="12"/>
  <c r="BD205" i="12"/>
  <c r="BC205" i="12"/>
  <c r="BB205" i="12"/>
  <c r="BA205" i="12"/>
  <c r="AZ205" i="12"/>
  <c r="AY205" i="12"/>
  <c r="AX205" i="12"/>
  <c r="EK204" i="12"/>
  <c r="EJ204" i="12"/>
  <c r="EI204" i="12"/>
  <c r="EH204" i="12"/>
  <c r="EG204" i="12"/>
  <c r="EF204" i="12"/>
  <c r="EE204" i="12"/>
  <c r="ED204" i="12"/>
  <c r="EC204" i="12"/>
  <c r="EB204" i="12"/>
  <c r="EA204" i="12"/>
  <c r="DZ204" i="12"/>
  <c r="DY204" i="12"/>
  <c r="DX204" i="12"/>
  <c r="DW204" i="12"/>
  <c r="DV204" i="12"/>
  <c r="DU204" i="12"/>
  <c r="DT204" i="12"/>
  <c r="DS204" i="12"/>
  <c r="DR204" i="12"/>
  <c r="DQ204" i="12"/>
  <c r="DP204" i="12"/>
  <c r="DO204" i="12"/>
  <c r="DN204" i="12"/>
  <c r="DM204" i="12"/>
  <c r="DL204" i="12"/>
  <c r="DK204" i="12"/>
  <c r="DJ204" i="12"/>
  <c r="DI204" i="12"/>
  <c r="DH204" i="12"/>
  <c r="DG204" i="12"/>
  <c r="DF204" i="12"/>
  <c r="DE204" i="12"/>
  <c r="DD204" i="12"/>
  <c r="DC204" i="12"/>
  <c r="DB204" i="12"/>
  <c r="DA204" i="12"/>
  <c r="CZ204" i="12"/>
  <c r="CY204" i="12"/>
  <c r="CX204" i="12"/>
  <c r="CW204" i="12"/>
  <c r="CV204" i="12"/>
  <c r="CU204" i="12"/>
  <c r="CT204" i="12"/>
  <c r="CS204" i="12"/>
  <c r="CR204" i="12"/>
  <c r="CQ204" i="12"/>
  <c r="CP204" i="12"/>
  <c r="CO204" i="12"/>
  <c r="CN204" i="12"/>
  <c r="CM204" i="12"/>
  <c r="CL204" i="12"/>
  <c r="CK204" i="12"/>
  <c r="CJ204" i="12"/>
  <c r="CI204" i="12"/>
  <c r="CH204" i="12"/>
  <c r="CG204" i="12"/>
  <c r="CF204" i="12"/>
  <c r="CE204" i="12"/>
  <c r="CD204" i="12"/>
  <c r="CC204" i="12"/>
  <c r="CB204" i="12"/>
  <c r="CA204" i="12"/>
  <c r="BZ204" i="12"/>
  <c r="BY204" i="12"/>
  <c r="BX204" i="12"/>
  <c r="BW204" i="12"/>
  <c r="BV204" i="12"/>
  <c r="BU204" i="12"/>
  <c r="BT204" i="12"/>
  <c r="BS204" i="12"/>
  <c r="BR204" i="12"/>
  <c r="BQ204" i="12"/>
  <c r="BP204" i="12"/>
  <c r="BO204" i="12"/>
  <c r="BN204" i="12"/>
  <c r="BM204" i="12"/>
  <c r="BL204" i="12"/>
  <c r="BK204" i="12"/>
  <c r="BJ204" i="12"/>
  <c r="BI204" i="12"/>
  <c r="BH204" i="12"/>
  <c r="BG204" i="12"/>
  <c r="BF204" i="12"/>
  <c r="BE204" i="12"/>
  <c r="BD204" i="12"/>
  <c r="BC204" i="12"/>
  <c r="BB204" i="12"/>
  <c r="BA204" i="12"/>
  <c r="AZ204" i="12"/>
  <c r="AY204" i="12"/>
  <c r="AX204" i="12"/>
  <c r="AW204" i="12"/>
  <c r="EL203" i="12"/>
  <c r="EK203" i="12"/>
  <c r="EJ203" i="12"/>
  <c r="EI203" i="12"/>
  <c r="EH203" i="12"/>
  <c r="EG203" i="12"/>
  <c r="EF203" i="12"/>
  <c r="EE203" i="12"/>
  <c r="ED203" i="12"/>
  <c r="EC203" i="12"/>
  <c r="EB203" i="12"/>
  <c r="EA203" i="12"/>
  <c r="DZ203" i="12"/>
  <c r="DY203" i="12"/>
  <c r="DX203" i="12"/>
  <c r="DW203" i="12"/>
  <c r="DV203" i="12"/>
  <c r="DU203" i="12"/>
  <c r="DT203" i="12"/>
  <c r="DS203" i="12"/>
  <c r="DR203" i="12"/>
  <c r="DQ203" i="12"/>
  <c r="DP203" i="12"/>
  <c r="DO203" i="12"/>
  <c r="DN203" i="12"/>
  <c r="DM203" i="12"/>
  <c r="DL203" i="12"/>
  <c r="DK203" i="12"/>
  <c r="DJ203" i="12"/>
  <c r="DI203" i="12"/>
  <c r="DH203" i="12"/>
  <c r="DG203" i="12"/>
  <c r="DF203" i="12"/>
  <c r="DE203" i="12"/>
  <c r="DD203" i="12"/>
  <c r="DC203" i="12"/>
  <c r="DB203" i="12"/>
  <c r="DA203" i="12"/>
  <c r="CZ203" i="12"/>
  <c r="CY203" i="12"/>
  <c r="CX203" i="12"/>
  <c r="CW203" i="12"/>
  <c r="CV203" i="12"/>
  <c r="CU203" i="12"/>
  <c r="CT203" i="12"/>
  <c r="CS203" i="12"/>
  <c r="CR203" i="12"/>
  <c r="CQ203" i="12"/>
  <c r="CP203" i="12"/>
  <c r="CO203" i="12"/>
  <c r="CN203" i="12"/>
  <c r="CM203" i="12"/>
  <c r="CL203" i="12"/>
  <c r="CK203" i="12"/>
  <c r="CJ203" i="12"/>
  <c r="CI203" i="12"/>
  <c r="CH203" i="12"/>
  <c r="CG203" i="12"/>
  <c r="CF203" i="12"/>
  <c r="CE203" i="12"/>
  <c r="CD203" i="12"/>
  <c r="CC203" i="12"/>
  <c r="CB203" i="12"/>
  <c r="CA203" i="12"/>
  <c r="BZ203" i="12"/>
  <c r="BY203" i="12"/>
  <c r="BX203" i="12"/>
  <c r="BW203" i="12"/>
  <c r="BV203" i="12"/>
  <c r="BU203" i="12"/>
  <c r="BT203" i="12"/>
  <c r="BS203" i="12"/>
  <c r="BR203" i="12"/>
  <c r="BQ203" i="12"/>
  <c r="BP203" i="12"/>
  <c r="BO203" i="12"/>
  <c r="BN203" i="12"/>
  <c r="BM203" i="12"/>
  <c r="BL203" i="12"/>
  <c r="BK203" i="12"/>
  <c r="BJ203" i="12"/>
  <c r="BI203" i="12"/>
  <c r="BH203" i="12"/>
  <c r="BG203" i="12"/>
  <c r="BF203" i="12"/>
  <c r="BE203" i="12"/>
  <c r="BD203" i="12"/>
  <c r="BC203" i="12"/>
  <c r="BB203" i="12"/>
  <c r="BA203" i="12"/>
  <c r="AZ203" i="12"/>
  <c r="AY203" i="12"/>
  <c r="AX203" i="12"/>
  <c r="EM202" i="12"/>
  <c r="EL202" i="12"/>
  <c r="EK202" i="12"/>
  <c r="EJ202" i="12"/>
  <c r="EI202" i="12"/>
  <c r="EH202" i="12"/>
  <c r="EG202" i="12"/>
  <c r="EF202" i="12"/>
  <c r="EE202" i="12"/>
  <c r="ED202" i="12"/>
  <c r="EC202" i="12"/>
  <c r="EB202" i="12"/>
  <c r="EA202" i="12"/>
  <c r="DZ202" i="12"/>
  <c r="DY202" i="12"/>
  <c r="DX202" i="12"/>
  <c r="DW202" i="12"/>
  <c r="DV202" i="12"/>
  <c r="DU202" i="12"/>
  <c r="DT202" i="12"/>
  <c r="DS202" i="12"/>
  <c r="DR202" i="12"/>
  <c r="DQ202" i="12"/>
  <c r="DP202" i="12"/>
  <c r="DO202" i="12"/>
  <c r="DN202" i="12"/>
  <c r="DM202" i="12"/>
  <c r="DL202" i="12"/>
  <c r="DK202" i="12"/>
  <c r="DJ202" i="12"/>
  <c r="DI202" i="12"/>
  <c r="DH202" i="12"/>
  <c r="DG202" i="12"/>
  <c r="DF202" i="12"/>
  <c r="DE202" i="12"/>
  <c r="DD202" i="12"/>
  <c r="DC202" i="12"/>
  <c r="DB202" i="12"/>
  <c r="DA202" i="12"/>
  <c r="CZ202" i="12"/>
  <c r="CY202" i="12"/>
  <c r="CX202" i="12"/>
  <c r="CW202" i="12"/>
  <c r="CV202" i="12"/>
  <c r="CU202" i="12"/>
  <c r="CT202" i="12"/>
  <c r="CS202" i="12"/>
  <c r="CR202" i="12"/>
  <c r="CQ202" i="12"/>
  <c r="CP202" i="12"/>
  <c r="CO202" i="12"/>
  <c r="CN202" i="12"/>
  <c r="CM202" i="12"/>
  <c r="CL202" i="12"/>
  <c r="CK202" i="12"/>
  <c r="CJ202" i="12"/>
  <c r="CI202" i="12"/>
  <c r="CH202" i="12"/>
  <c r="CG202" i="12"/>
  <c r="CF202" i="12"/>
  <c r="CE202" i="12"/>
  <c r="CD202" i="12"/>
  <c r="CC202" i="12"/>
  <c r="CB202" i="12"/>
  <c r="CA202" i="12"/>
  <c r="BZ202" i="12"/>
  <c r="BY202" i="12"/>
  <c r="BX202" i="12"/>
  <c r="BW202" i="12"/>
  <c r="BV202" i="12"/>
  <c r="BU202" i="12"/>
  <c r="BT202" i="12"/>
  <c r="BS202" i="12"/>
  <c r="BR202" i="12"/>
  <c r="BQ202" i="12"/>
  <c r="BP202" i="12"/>
  <c r="BO202" i="12"/>
  <c r="BN202" i="12"/>
  <c r="BM202" i="12"/>
  <c r="BL202" i="12"/>
  <c r="BK202" i="12"/>
  <c r="BJ202" i="12"/>
  <c r="BI202" i="12"/>
  <c r="BH202" i="12"/>
  <c r="BG202" i="12"/>
  <c r="BF202" i="12"/>
  <c r="BE202" i="12"/>
  <c r="BD202" i="12"/>
  <c r="BC202" i="12"/>
  <c r="BB202" i="12"/>
  <c r="BA202" i="12"/>
  <c r="AZ202" i="12"/>
  <c r="AY202" i="12"/>
  <c r="AX202" i="12"/>
  <c r="EN201" i="12"/>
  <c r="EM201" i="12"/>
  <c r="EL201" i="12"/>
  <c r="EK201" i="12"/>
  <c r="EJ201" i="12"/>
  <c r="EI201" i="12"/>
  <c r="EH201" i="12"/>
  <c r="EG201" i="12"/>
  <c r="EF201" i="12"/>
  <c r="EE201" i="12"/>
  <c r="ED201" i="12"/>
  <c r="EC201" i="12"/>
  <c r="EB201" i="12"/>
  <c r="EA201" i="12"/>
  <c r="DZ201" i="12"/>
  <c r="DY201" i="12"/>
  <c r="DX201" i="12"/>
  <c r="DW201" i="12"/>
  <c r="DV201" i="12"/>
  <c r="DU201" i="12"/>
  <c r="DT201" i="12"/>
  <c r="DS201" i="12"/>
  <c r="DR201" i="12"/>
  <c r="DQ201" i="12"/>
  <c r="DP201" i="12"/>
  <c r="DO201" i="12"/>
  <c r="DN201" i="12"/>
  <c r="DM201" i="12"/>
  <c r="DL201" i="12"/>
  <c r="DK201" i="12"/>
  <c r="DJ201" i="12"/>
  <c r="DI201" i="12"/>
  <c r="DH201" i="12"/>
  <c r="DG201" i="12"/>
  <c r="DF201" i="12"/>
  <c r="DE201" i="12"/>
  <c r="DD201" i="12"/>
  <c r="DC201" i="12"/>
  <c r="DB201" i="12"/>
  <c r="DA201" i="12"/>
  <c r="CZ201" i="12"/>
  <c r="CY201" i="12"/>
  <c r="CX201" i="12"/>
  <c r="CW201" i="12"/>
  <c r="CV201" i="12"/>
  <c r="CU201" i="12"/>
  <c r="CT201" i="12"/>
  <c r="CS201" i="12"/>
  <c r="CR201" i="12"/>
  <c r="CQ201" i="12"/>
  <c r="CP201" i="12"/>
  <c r="CO201" i="12"/>
  <c r="CN201" i="12"/>
  <c r="CM201" i="12"/>
  <c r="CL201" i="12"/>
  <c r="CK201" i="12"/>
  <c r="CJ201" i="12"/>
  <c r="CI201" i="12"/>
  <c r="CH201" i="12"/>
  <c r="CG201" i="12"/>
  <c r="CF201" i="12"/>
  <c r="CE201" i="12"/>
  <c r="CD201" i="12"/>
  <c r="CC201" i="12"/>
  <c r="CB201" i="12"/>
  <c r="CA201" i="12"/>
  <c r="BZ201" i="12"/>
  <c r="BY201" i="12"/>
  <c r="BX201" i="12"/>
  <c r="BW201" i="12"/>
  <c r="BV201" i="12"/>
  <c r="BU201" i="12"/>
  <c r="BT201" i="12"/>
  <c r="BS201" i="12"/>
  <c r="BR201" i="12"/>
  <c r="BQ201" i="12"/>
  <c r="BP201" i="12"/>
  <c r="BO201" i="12"/>
  <c r="BN201" i="12"/>
  <c r="BM201" i="12"/>
  <c r="BL201" i="12"/>
  <c r="BK201" i="12"/>
  <c r="BJ201" i="12"/>
  <c r="BI201" i="12"/>
  <c r="BH201" i="12"/>
  <c r="BG201" i="12"/>
  <c r="BF201" i="12"/>
  <c r="BE201" i="12"/>
  <c r="BD201" i="12"/>
  <c r="BC201" i="12"/>
  <c r="BB201" i="12"/>
  <c r="BA201" i="12"/>
  <c r="AZ201" i="12"/>
  <c r="EN200" i="12"/>
  <c r="EM200" i="12"/>
  <c r="EL200" i="12"/>
  <c r="EK200" i="12"/>
  <c r="EJ200" i="12"/>
  <c r="EI200" i="12"/>
  <c r="EH200" i="12"/>
  <c r="EG200" i="12"/>
  <c r="EF200" i="12"/>
  <c r="EE200" i="12"/>
  <c r="ED200" i="12"/>
  <c r="EC200" i="12"/>
  <c r="EB200" i="12"/>
  <c r="EA200" i="12"/>
  <c r="DZ200" i="12"/>
  <c r="DY200" i="12"/>
  <c r="DX200" i="12"/>
  <c r="DW200" i="12"/>
  <c r="DV200" i="12"/>
  <c r="DU200" i="12"/>
  <c r="DT200" i="12"/>
  <c r="DS200" i="12"/>
  <c r="DR200" i="12"/>
  <c r="DQ200" i="12"/>
  <c r="DP200" i="12"/>
  <c r="DO200" i="12"/>
  <c r="DN200" i="12"/>
  <c r="DM200" i="12"/>
  <c r="DL200" i="12"/>
  <c r="DK200" i="12"/>
  <c r="DJ200" i="12"/>
  <c r="DI200" i="12"/>
  <c r="DH200" i="12"/>
  <c r="DG200" i="12"/>
  <c r="DF200" i="12"/>
  <c r="DE200" i="12"/>
  <c r="DD200" i="12"/>
  <c r="DC200" i="12"/>
  <c r="DB200" i="12"/>
  <c r="DA200" i="12"/>
  <c r="CZ200" i="12"/>
  <c r="CY200" i="12"/>
  <c r="CX200" i="12"/>
  <c r="CW200" i="12"/>
  <c r="CV200" i="12"/>
  <c r="CU200" i="12"/>
  <c r="CT200" i="12"/>
  <c r="CS200" i="12"/>
  <c r="CR200" i="12"/>
  <c r="CQ200" i="12"/>
  <c r="CP200" i="12"/>
  <c r="CO200" i="12"/>
  <c r="CN200" i="12"/>
  <c r="CM200" i="12"/>
  <c r="CL200" i="12"/>
  <c r="CK200" i="12"/>
  <c r="CJ200" i="12"/>
  <c r="CI200" i="12"/>
  <c r="CH200" i="12"/>
  <c r="CG200" i="12"/>
  <c r="CF200" i="12"/>
  <c r="CE200" i="12"/>
  <c r="CD200" i="12"/>
  <c r="CC200" i="12"/>
  <c r="CB200" i="12"/>
  <c r="CA200" i="12"/>
  <c r="BZ200" i="12"/>
  <c r="BY200" i="12"/>
  <c r="BX200" i="12"/>
  <c r="BW200" i="12"/>
  <c r="BV200" i="12"/>
  <c r="BU200" i="12"/>
  <c r="BT200" i="12"/>
  <c r="BS200" i="12"/>
  <c r="BR200" i="12"/>
  <c r="BQ200" i="12"/>
  <c r="BP200" i="12"/>
  <c r="BO200" i="12"/>
  <c r="BN200" i="12"/>
  <c r="BM200" i="12"/>
  <c r="BL200" i="12"/>
  <c r="BK200" i="12"/>
  <c r="BJ200" i="12"/>
  <c r="BI200" i="12"/>
  <c r="BH200" i="12"/>
  <c r="BG200" i="12"/>
  <c r="BF200" i="12"/>
  <c r="BE200" i="12"/>
  <c r="BD200" i="12"/>
  <c r="BC200" i="12"/>
  <c r="BB200" i="12"/>
  <c r="BA200" i="12"/>
  <c r="AZ200" i="12"/>
  <c r="AY200" i="12"/>
  <c r="AX200" i="12"/>
  <c r="EO199" i="12"/>
  <c r="EN199" i="12"/>
  <c r="EM199" i="12"/>
  <c r="EL199" i="12"/>
  <c r="EK199" i="12"/>
  <c r="EJ199" i="12"/>
  <c r="EI199" i="12"/>
  <c r="EH199" i="12"/>
  <c r="EG199" i="12"/>
  <c r="EF199" i="12"/>
  <c r="EE199" i="12"/>
  <c r="ED199" i="12"/>
  <c r="EC199" i="12"/>
  <c r="EB199" i="12"/>
  <c r="EA199" i="12"/>
  <c r="DZ199" i="12"/>
  <c r="DY199" i="12"/>
  <c r="DX199" i="12"/>
  <c r="DW199" i="12"/>
  <c r="DV199" i="12"/>
  <c r="DU199" i="12"/>
  <c r="DT199" i="12"/>
  <c r="DS199" i="12"/>
  <c r="DR199" i="12"/>
  <c r="DQ199" i="12"/>
  <c r="DP199" i="12"/>
  <c r="DO199" i="12"/>
  <c r="DN199" i="12"/>
  <c r="DM199" i="12"/>
  <c r="DL199" i="12"/>
  <c r="DK199" i="12"/>
  <c r="DJ199" i="12"/>
  <c r="DI199" i="12"/>
  <c r="DH199" i="12"/>
  <c r="DG199" i="12"/>
  <c r="DF199" i="12"/>
  <c r="DE199" i="12"/>
  <c r="DD199" i="12"/>
  <c r="DC199" i="12"/>
  <c r="DB199" i="12"/>
  <c r="DA199" i="12"/>
  <c r="CZ199" i="12"/>
  <c r="CY199" i="12"/>
  <c r="CX199" i="12"/>
  <c r="CW199" i="12"/>
  <c r="CV199" i="12"/>
  <c r="CU199" i="12"/>
  <c r="CT199" i="12"/>
  <c r="CS199" i="12"/>
  <c r="CR199" i="12"/>
  <c r="CQ199" i="12"/>
  <c r="CP199" i="12"/>
  <c r="CO199" i="12"/>
  <c r="CN199" i="12"/>
  <c r="CM199" i="12"/>
  <c r="CL199" i="12"/>
  <c r="CK199" i="12"/>
  <c r="CJ199" i="12"/>
  <c r="CI199" i="12"/>
  <c r="CH199" i="12"/>
  <c r="CG199" i="12"/>
  <c r="CF199" i="12"/>
  <c r="CE199" i="12"/>
  <c r="CD199" i="12"/>
  <c r="CC199" i="12"/>
  <c r="CB199" i="12"/>
  <c r="CA199" i="12"/>
  <c r="BZ199" i="12"/>
  <c r="BY199" i="12"/>
  <c r="BX199" i="12"/>
  <c r="BW199" i="12"/>
  <c r="BV199" i="12"/>
  <c r="BU199" i="12"/>
  <c r="BT199" i="12"/>
  <c r="BS199" i="12"/>
  <c r="BR199" i="12"/>
  <c r="BQ199" i="12"/>
  <c r="BP199" i="12"/>
  <c r="BO199" i="12"/>
  <c r="BN199" i="12"/>
  <c r="BM199" i="12"/>
  <c r="BL199" i="12"/>
  <c r="BK199" i="12"/>
  <c r="BJ199" i="12"/>
  <c r="BI199" i="12"/>
  <c r="BH199" i="12"/>
  <c r="BG199" i="12"/>
  <c r="BF199" i="12"/>
  <c r="BE199" i="12"/>
  <c r="BD199" i="12"/>
  <c r="BC199" i="12"/>
  <c r="BB199" i="12"/>
  <c r="BA199" i="12"/>
  <c r="AZ199" i="12"/>
  <c r="AY199" i="12"/>
  <c r="EO198" i="12"/>
  <c r="EN198" i="12"/>
  <c r="EM198" i="12"/>
  <c r="EL198" i="12"/>
  <c r="EK198" i="12"/>
  <c r="EJ198" i="12"/>
  <c r="EI198" i="12"/>
  <c r="EH198" i="12"/>
  <c r="EG198" i="12"/>
  <c r="EF198" i="12"/>
  <c r="EE198" i="12"/>
  <c r="ED198" i="12"/>
  <c r="EC198" i="12"/>
  <c r="EB198" i="12"/>
  <c r="EA198" i="12"/>
  <c r="DZ198" i="12"/>
  <c r="DY198" i="12"/>
  <c r="DX198" i="12"/>
  <c r="DW198" i="12"/>
  <c r="DV198" i="12"/>
  <c r="DU198" i="12"/>
  <c r="DT198" i="12"/>
  <c r="DS198" i="12"/>
  <c r="DR198" i="12"/>
  <c r="DQ198" i="12"/>
  <c r="DP198" i="12"/>
  <c r="DO198" i="12"/>
  <c r="DN198" i="12"/>
  <c r="DM198" i="12"/>
  <c r="DL198" i="12"/>
  <c r="DK198" i="12"/>
  <c r="DJ198" i="12"/>
  <c r="DI198" i="12"/>
  <c r="DH198" i="12"/>
  <c r="DG198" i="12"/>
  <c r="DF198" i="12"/>
  <c r="DE198" i="12"/>
  <c r="DD198" i="12"/>
  <c r="DC198" i="12"/>
  <c r="DB198" i="12"/>
  <c r="DA198" i="12"/>
  <c r="CZ198" i="12"/>
  <c r="CY198" i="12"/>
  <c r="CX198" i="12"/>
  <c r="CW198" i="12"/>
  <c r="CV198" i="12"/>
  <c r="CU198" i="12"/>
  <c r="CT198" i="12"/>
  <c r="CS198" i="12"/>
  <c r="CR198" i="12"/>
  <c r="CQ198" i="12"/>
  <c r="CP198" i="12"/>
  <c r="CO198" i="12"/>
  <c r="CN198" i="12"/>
  <c r="CM198" i="12"/>
  <c r="CL198" i="12"/>
  <c r="CK198" i="12"/>
  <c r="CJ198" i="12"/>
  <c r="CI198" i="12"/>
  <c r="CH198" i="12"/>
  <c r="CG198" i="12"/>
  <c r="CF198" i="12"/>
  <c r="CE198" i="12"/>
  <c r="CD198" i="12"/>
  <c r="CC198" i="12"/>
  <c r="CB198" i="12"/>
  <c r="CA198" i="12"/>
  <c r="BZ198" i="12"/>
  <c r="BY198" i="12"/>
  <c r="BX198" i="12"/>
  <c r="BW198" i="12"/>
  <c r="BV198" i="12"/>
  <c r="BU198" i="12"/>
  <c r="BT198" i="12"/>
  <c r="BS198" i="12"/>
  <c r="BR198" i="12"/>
  <c r="BQ198" i="12"/>
  <c r="BP198" i="12"/>
  <c r="BO198" i="12"/>
  <c r="BN198" i="12"/>
  <c r="BM198" i="12"/>
  <c r="BL198" i="12"/>
  <c r="BK198" i="12"/>
  <c r="BJ198" i="12"/>
  <c r="BI198" i="12"/>
  <c r="BH198" i="12"/>
  <c r="BG198" i="12"/>
  <c r="BF198" i="12"/>
  <c r="BE198" i="12"/>
  <c r="BD198" i="12"/>
  <c r="BC198" i="12"/>
  <c r="BB198" i="12"/>
  <c r="BA198" i="12"/>
  <c r="AZ198" i="12"/>
  <c r="AY198" i="12"/>
  <c r="EP197" i="12"/>
  <c r="EO197" i="12"/>
  <c r="EN197" i="12"/>
  <c r="EM197" i="12"/>
  <c r="EL197" i="12"/>
  <c r="EK197" i="12"/>
  <c r="EJ197" i="12"/>
  <c r="EI197" i="12"/>
  <c r="EH197" i="12"/>
  <c r="EG197" i="12"/>
  <c r="EF197" i="12"/>
  <c r="EE197" i="12"/>
  <c r="ED197" i="12"/>
  <c r="EC197" i="12"/>
  <c r="EB197" i="12"/>
  <c r="EA197" i="12"/>
  <c r="DZ197" i="12"/>
  <c r="DY197" i="12"/>
  <c r="DX197" i="12"/>
  <c r="DW197" i="12"/>
  <c r="DV197" i="12"/>
  <c r="DU197" i="12"/>
  <c r="DT197" i="12"/>
  <c r="DS197" i="12"/>
  <c r="DR197" i="12"/>
  <c r="DQ197" i="12"/>
  <c r="DP197" i="12"/>
  <c r="DO197" i="12"/>
  <c r="DN197" i="12"/>
  <c r="DM197" i="12"/>
  <c r="DL197" i="12"/>
  <c r="DK197" i="12"/>
  <c r="DJ197" i="12"/>
  <c r="DI197" i="12"/>
  <c r="DH197" i="12"/>
  <c r="DG197" i="12"/>
  <c r="DF197" i="12"/>
  <c r="DE197" i="12"/>
  <c r="DD197" i="12"/>
  <c r="DC197" i="12"/>
  <c r="DB197" i="12"/>
  <c r="DA197" i="12"/>
  <c r="CZ197" i="12"/>
  <c r="CY197" i="12"/>
  <c r="CX197" i="12"/>
  <c r="CW197" i="12"/>
  <c r="CV197" i="12"/>
  <c r="CU197" i="12"/>
  <c r="CT197" i="12"/>
  <c r="CS197" i="12"/>
  <c r="CR197" i="12"/>
  <c r="CQ197" i="12"/>
  <c r="CP197" i="12"/>
  <c r="CO197" i="12"/>
  <c r="CN197" i="12"/>
  <c r="CM197" i="12"/>
  <c r="CL197" i="12"/>
  <c r="CK197" i="12"/>
  <c r="CJ197" i="12"/>
  <c r="CI197" i="12"/>
  <c r="CH197" i="12"/>
  <c r="CG197" i="12"/>
  <c r="CF197" i="12"/>
  <c r="CE197" i="12"/>
  <c r="CD197" i="12"/>
  <c r="CC197" i="12"/>
  <c r="CB197" i="12"/>
  <c r="CA197" i="12"/>
  <c r="BZ197" i="12"/>
  <c r="BY197" i="12"/>
  <c r="BX197" i="12"/>
  <c r="BW197" i="12"/>
  <c r="BV197" i="12"/>
  <c r="BU197" i="12"/>
  <c r="BT197" i="12"/>
  <c r="BS197" i="12"/>
  <c r="BR197" i="12"/>
  <c r="BQ197" i="12"/>
  <c r="BP197" i="12"/>
  <c r="BO197" i="12"/>
  <c r="BN197" i="12"/>
  <c r="BM197" i="12"/>
  <c r="BL197" i="12"/>
  <c r="BK197" i="12"/>
  <c r="BJ197" i="12"/>
  <c r="BI197" i="12"/>
  <c r="BH197" i="12"/>
  <c r="BG197" i="12"/>
  <c r="BF197" i="12"/>
  <c r="BE197" i="12"/>
  <c r="BD197" i="12"/>
  <c r="BC197" i="12"/>
  <c r="BB197" i="12"/>
  <c r="BA197" i="12"/>
  <c r="AZ197" i="12"/>
  <c r="AY197" i="12"/>
  <c r="EP196" i="12"/>
  <c r="EO196" i="12"/>
  <c r="EN196" i="12"/>
  <c r="EM196" i="12"/>
  <c r="EL196" i="12"/>
  <c r="EK196" i="12"/>
  <c r="EJ196" i="12"/>
  <c r="EI196" i="12"/>
  <c r="EH196" i="12"/>
  <c r="EG196" i="12"/>
  <c r="EF196" i="12"/>
  <c r="EE196" i="12"/>
  <c r="ED196" i="12"/>
  <c r="EC196" i="12"/>
  <c r="EB196" i="12"/>
  <c r="EA196" i="12"/>
  <c r="DZ196" i="12"/>
  <c r="DY196" i="12"/>
  <c r="DX196" i="12"/>
  <c r="DW196" i="12"/>
  <c r="DV196" i="12"/>
  <c r="DU196" i="12"/>
  <c r="DT196" i="12"/>
  <c r="DS196" i="12"/>
  <c r="DR196" i="12"/>
  <c r="DQ196" i="12"/>
  <c r="DP196" i="12"/>
  <c r="DO196" i="12"/>
  <c r="DN196" i="12"/>
  <c r="DM196" i="12"/>
  <c r="DL196" i="12"/>
  <c r="DK196" i="12"/>
  <c r="DJ196" i="12"/>
  <c r="DI196" i="12"/>
  <c r="DH196" i="12"/>
  <c r="DG196" i="12"/>
  <c r="DF196" i="12"/>
  <c r="DE196" i="12"/>
  <c r="DD196" i="12"/>
  <c r="DC196" i="12"/>
  <c r="DB196" i="12"/>
  <c r="DA196" i="12"/>
  <c r="CZ196" i="12"/>
  <c r="CY196" i="12"/>
  <c r="CX196" i="12"/>
  <c r="CW196" i="12"/>
  <c r="CV196" i="12"/>
  <c r="CU196" i="12"/>
  <c r="CT196" i="12"/>
  <c r="CS196" i="12"/>
  <c r="CR196" i="12"/>
  <c r="CQ196" i="12"/>
  <c r="CP196" i="12"/>
  <c r="CO196" i="12"/>
  <c r="CN196" i="12"/>
  <c r="CM196" i="12"/>
  <c r="CL196" i="12"/>
  <c r="CK196" i="12"/>
  <c r="CJ196" i="12"/>
  <c r="CI196" i="12"/>
  <c r="CH196" i="12"/>
  <c r="CG196" i="12"/>
  <c r="CF196" i="12"/>
  <c r="CE196" i="12"/>
  <c r="CD196" i="12"/>
  <c r="CC196" i="12"/>
  <c r="CB196" i="12"/>
  <c r="CA196" i="12"/>
  <c r="BZ196" i="12"/>
  <c r="BY196" i="12"/>
  <c r="BX196" i="12"/>
  <c r="BW196" i="12"/>
  <c r="BV196" i="12"/>
  <c r="BU196" i="12"/>
  <c r="BT196" i="12"/>
  <c r="BS196" i="12"/>
  <c r="BR196" i="12"/>
  <c r="BQ196" i="12"/>
  <c r="BP196" i="12"/>
  <c r="BO196" i="12"/>
  <c r="BN196" i="12"/>
  <c r="BM196" i="12"/>
  <c r="BL196" i="12"/>
  <c r="BK196" i="12"/>
  <c r="BJ196" i="12"/>
  <c r="BI196" i="12"/>
  <c r="BH196" i="12"/>
  <c r="BG196" i="12"/>
  <c r="BF196" i="12"/>
  <c r="BE196" i="12"/>
  <c r="BD196" i="12"/>
  <c r="BC196" i="12"/>
  <c r="BB196" i="12"/>
  <c r="BA196" i="12"/>
  <c r="AZ196" i="12"/>
  <c r="AY196" i="12"/>
  <c r="EQ195" i="12"/>
  <c r="EP195" i="12"/>
  <c r="EO195" i="12"/>
  <c r="EN195" i="12"/>
  <c r="EM195" i="12"/>
  <c r="EL195" i="12"/>
  <c r="EK195" i="12"/>
  <c r="EJ195" i="12"/>
  <c r="EI195" i="12"/>
  <c r="EH195" i="12"/>
  <c r="EG195" i="12"/>
  <c r="EF195" i="12"/>
  <c r="EE195" i="12"/>
  <c r="ED195" i="12"/>
  <c r="EC195" i="12"/>
  <c r="EB195" i="12"/>
  <c r="EA195" i="12"/>
  <c r="DZ195" i="12"/>
  <c r="DY195" i="12"/>
  <c r="DX195" i="12"/>
  <c r="DW195" i="12"/>
  <c r="DV195" i="12"/>
  <c r="DU195" i="12"/>
  <c r="DT195" i="12"/>
  <c r="DS195" i="12"/>
  <c r="DR195" i="12"/>
  <c r="DQ195" i="12"/>
  <c r="DP195" i="12"/>
  <c r="DO195" i="12"/>
  <c r="DN195" i="12"/>
  <c r="DM195" i="12"/>
  <c r="DL195" i="12"/>
  <c r="DK195" i="12"/>
  <c r="DJ195" i="12"/>
  <c r="DI195" i="12"/>
  <c r="DH195" i="12"/>
  <c r="DG195" i="12"/>
  <c r="DF195" i="12"/>
  <c r="DE195" i="12"/>
  <c r="DD195" i="12"/>
  <c r="DC195" i="12"/>
  <c r="DB195" i="12"/>
  <c r="DA195" i="12"/>
  <c r="CZ195" i="12"/>
  <c r="CY195" i="12"/>
  <c r="CX195" i="12"/>
  <c r="CW195" i="12"/>
  <c r="CV195" i="12"/>
  <c r="CU195" i="12"/>
  <c r="CT195" i="12"/>
  <c r="CS195" i="12"/>
  <c r="CR195" i="12"/>
  <c r="CQ195" i="12"/>
  <c r="CP195" i="12"/>
  <c r="CO195" i="12"/>
  <c r="CN195" i="12"/>
  <c r="CM195" i="12"/>
  <c r="CL195" i="12"/>
  <c r="CK195" i="12"/>
  <c r="CJ195" i="12"/>
  <c r="CI195" i="12"/>
  <c r="CH195" i="12"/>
  <c r="CG195" i="12"/>
  <c r="CF195" i="12"/>
  <c r="CE195" i="12"/>
  <c r="CD195" i="12"/>
  <c r="CC195" i="12"/>
  <c r="CB195" i="12"/>
  <c r="CA195" i="12"/>
  <c r="BZ195" i="12"/>
  <c r="BY195" i="12"/>
  <c r="BX195" i="12"/>
  <c r="BW195" i="12"/>
  <c r="BV195" i="12"/>
  <c r="BU195" i="12"/>
  <c r="BT195" i="12"/>
  <c r="BS195" i="12"/>
  <c r="BR195" i="12"/>
  <c r="BQ195" i="12"/>
  <c r="BP195" i="12"/>
  <c r="BO195" i="12"/>
  <c r="BN195" i="12"/>
  <c r="BM195" i="12"/>
  <c r="BL195" i="12"/>
  <c r="BK195" i="12"/>
  <c r="BJ195" i="12"/>
  <c r="BI195" i="12"/>
  <c r="BH195" i="12"/>
  <c r="BG195" i="12"/>
  <c r="BF195" i="12"/>
  <c r="BE195" i="12"/>
  <c r="BD195" i="12"/>
  <c r="BC195" i="12"/>
  <c r="BB195" i="12"/>
  <c r="BA195" i="12"/>
  <c r="AZ195" i="12"/>
  <c r="AY195" i="12"/>
  <c r="EQ194" i="12"/>
  <c r="EP194" i="12"/>
  <c r="EO194" i="12"/>
  <c r="EN194" i="12"/>
  <c r="EM194" i="12"/>
  <c r="EL194" i="12"/>
  <c r="EK194" i="12"/>
  <c r="EJ194" i="12"/>
  <c r="EI194" i="12"/>
  <c r="EH194" i="12"/>
  <c r="EG194" i="12"/>
  <c r="EF194" i="12"/>
  <c r="EE194" i="12"/>
  <c r="ED194" i="12"/>
  <c r="EC194" i="12"/>
  <c r="EB194" i="12"/>
  <c r="EA194" i="12"/>
  <c r="DZ194" i="12"/>
  <c r="DY194" i="12"/>
  <c r="DX194" i="12"/>
  <c r="DW194" i="12"/>
  <c r="DV194" i="12"/>
  <c r="DU194" i="12"/>
  <c r="DT194" i="12"/>
  <c r="DS194" i="12"/>
  <c r="DR194" i="12"/>
  <c r="DQ194" i="12"/>
  <c r="DP194" i="12"/>
  <c r="DO194" i="12"/>
  <c r="DN194" i="12"/>
  <c r="DM194" i="12"/>
  <c r="DL194" i="12"/>
  <c r="DK194" i="12"/>
  <c r="DJ194" i="12"/>
  <c r="DI194" i="12"/>
  <c r="DH194" i="12"/>
  <c r="DG194" i="12"/>
  <c r="DF194" i="12"/>
  <c r="DE194" i="12"/>
  <c r="DD194" i="12"/>
  <c r="DC194" i="12"/>
  <c r="DB194" i="12"/>
  <c r="DA194" i="12"/>
  <c r="CZ194" i="12"/>
  <c r="CY194" i="12"/>
  <c r="CX194" i="12"/>
  <c r="CW194" i="12"/>
  <c r="CV194" i="12"/>
  <c r="CU194" i="12"/>
  <c r="CT194" i="12"/>
  <c r="CS194" i="12"/>
  <c r="CR194" i="12"/>
  <c r="CQ194" i="12"/>
  <c r="CP194" i="12"/>
  <c r="CO194" i="12"/>
  <c r="CN194" i="12"/>
  <c r="CM194" i="12"/>
  <c r="CL194" i="12"/>
  <c r="CK194" i="12"/>
  <c r="CJ194" i="12"/>
  <c r="CI194" i="12"/>
  <c r="CH194" i="12"/>
  <c r="CG194" i="12"/>
  <c r="CF194" i="12"/>
  <c r="CE194" i="12"/>
  <c r="CD194" i="12"/>
  <c r="CC194" i="12"/>
  <c r="CB194" i="12"/>
  <c r="CA194" i="12"/>
  <c r="BZ194" i="12"/>
  <c r="BY194" i="12"/>
  <c r="BX194" i="12"/>
  <c r="BW194" i="12"/>
  <c r="BV194" i="12"/>
  <c r="BU194" i="12"/>
  <c r="BT194" i="12"/>
  <c r="BS194" i="12"/>
  <c r="BR194" i="12"/>
  <c r="BQ194" i="12"/>
  <c r="BP194" i="12"/>
  <c r="BO194" i="12"/>
  <c r="BN194" i="12"/>
  <c r="BM194" i="12"/>
  <c r="BL194" i="12"/>
  <c r="BK194" i="12"/>
  <c r="BJ194" i="12"/>
  <c r="BI194" i="12"/>
  <c r="BH194" i="12"/>
  <c r="BG194" i="12"/>
  <c r="BF194" i="12"/>
  <c r="BE194" i="12"/>
  <c r="BD194" i="12"/>
  <c r="BC194" i="12"/>
  <c r="BB194" i="12"/>
  <c r="BA194" i="12"/>
  <c r="AZ194" i="12"/>
  <c r="AY194" i="12"/>
  <c r="AL194" i="12"/>
  <c r="AK194" i="12"/>
  <c r="AJ194" i="12"/>
  <c r="EQ193" i="12"/>
  <c r="EP193" i="12"/>
  <c r="EO193" i="12"/>
  <c r="EN193" i="12"/>
  <c r="EM193" i="12"/>
  <c r="EL193" i="12"/>
  <c r="EK193" i="12"/>
  <c r="EJ193" i="12"/>
  <c r="EI193" i="12"/>
  <c r="EH193" i="12"/>
  <c r="EG193" i="12"/>
  <c r="EF193" i="12"/>
  <c r="EE193" i="12"/>
  <c r="ED193" i="12"/>
  <c r="EC193" i="12"/>
  <c r="EB193" i="12"/>
  <c r="EA193" i="12"/>
  <c r="DZ193" i="12"/>
  <c r="DY193" i="12"/>
  <c r="DX193" i="12"/>
  <c r="DW193" i="12"/>
  <c r="DV193" i="12"/>
  <c r="DU193" i="12"/>
  <c r="DT193" i="12"/>
  <c r="DS193" i="12"/>
  <c r="DR193" i="12"/>
  <c r="DQ193" i="12"/>
  <c r="DP193" i="12"/>
  <c r="DO193" i="12"/>
  <c r="DN193" i="12"/>
  <c r="DM193" i="12"/>
  <c r="DL193" i="12"/>
  <c r="DK193" i="12"/>
  <c r="DJ193" i="12"/>
  <c r="DI193" i="12"/>
  <c r="DH193" i="12"/>
  <c r="DG193" i="12"/>
  <c r="DF193" i="12"/>
  <c r="DE193" i="12"/>
  <c r="DD193" i="12"/>
  <c r="DC193" i="12"/>
  <c r="DB193" i="12"/>
  <c r="DA193" i="12"/>
  <c r="CZ193" i="12"/>
  <c r="CY193" i="12"/>
  <c r="CX193" i="12"/>
  <c r="CW193" i="12"/>
  <c r="CV193" i="12"/>
  <c r="CU193" i="12"/>
  <c r="CT193" i="12"/>
  <c r="CS193" i="12"/>
  <c r="CR193" i="12"/>
  <c r="CQ193" i="12"/>
  <c r="CP193" i="12"/>
  <c r="CO193" i="12"/>
  <c r="CN193" i="12"/>
  <c r="CM193" i="12"/>
  <c r="CL193" i="12"/>
  <c r="CK193" i="12"/>
  <c r="CJ193" i="12"/>
  <c r="CI193" i="12"/>
  <c r="CH193" i="12"/>
  <c r="CG193" i="12"/>
  <c r="CF193" i="12"/>
  <c r="CE193" i="12"/>
  <c r="CD193" i="12"/>
  <c r="CC193" i="12"/>
  <c r="CB193" i="12"/>
  <c r="CA193" i="12"/>
  <c r="BZ193" i="12"/>
  <c r="BY193" i="12"/>
  <c r="BX193" i="12"/>
  <c r="BW193" i="12"/>
  <c r="BV193" i="12"/>
  <c r="BU193" i="12"/>
  <c r="BT193" i="12"/>
  <c r="BS193" i="12"/>
  <c r="BR193" i="12"/>
  <c r="BQ193" i="12"/>
  <c r="BP193" i="12"/>
  <c r="BO193" i="12"/>
  <c r="BN193" i="12"/>
  <c r="BM193" i="12"/>
  <c r="BL193" i="12"/>
  <c r="BK193" i="12"/>
  <c r="BJ193" i="12"/>
  <c r="BI193" i="12"/>
  <c r="BH193" i="12"/>
  <c r="BG193" i="12"/>
  <c r="BF193" i="12"/>
  <c r="BE193" i="12"/>
  <c r="BD193" i="12"/>
  <c r="BC193" i="12"/>
  <c r="BB193" i="12"/>
  <c r="BA193" i="12"/>
  <c r="AZ193" i="12"/>
  <c r="AY193" i="12"/>
  <c r="AM193" i="12"/>
  <c r="AL193" i="12"/>
  <c r="AK193" i="12"/>
  <c r="AJ193" i="12"/>
  <c r="AI193" i="12"/>
  <c r="EQ192" i="12"/>
  <c r="EP192" i="12"/>
  <c r="EO192" i="12"/>
  <c r="EN192" i="12"/>
  <c r="EM192" i="12"/>
  <c r="EL192" i="12"/>
  <c r="EK192" i="12"/>
  <c r="EJ192" i="12"/>
  <c r="EI192" i="12"/>
  <c r="EH192" i="12"/>
  <c r="EG192" i="12"/>
  <c r="EF192" i="12"/>
  <c r="EE192" i="12"/>
  <c r="ED192" i="12"/>
  <c r="EC192" i="12"/>
  <c r="EB192" i="12"/>
  <c r="EA192" i="12"/>
  <c r="DZ192" i="12"/>
  <c r="DY192" i="12"/>
  <c r="DX192" i="12"/>
  <c r="DW192" i="12"/>
  <c r="DV192" i="12"/>
  <c r="DU192" i="12"/>
  <c r="DT192" i="12"/>
  <c r="DS192" i="12"/>
  <c r="DR192" i="12"/>
  <c r="DQ192" i="12"/>
  <c r="DP192" i="12"/>
  <c r="DO192" i="12"/>
  <c r="DN192" i="12"/>
  <c r="DM192" i="12"/>
  <c r="DL192" i="12"/>
  <c r="DK192" i="12"/>
  <c r="DJ192" i="12"/>
  <c r="DI192" i="12"/>
  <c r="DH192" i="12"/>
  <c r="DG192" i="12"/>
  <c r="DF192" i="12"/>
  <c r="DE192" i="12"/>
  <c r="DD192" i="12"/>
  <c r="DC192" i="12"/>
  <c r="DB192" i="12"/>
  <c r="DA192" i="12"/>
  <c r="CZ192" i="12"/>
  <c r="CY192" i="12"/>
  <c r="CX192" i="12"/>
  <c r="CW192" i="12"/>
  <c r="CV192" i="12"/>
  <c r="CU192" i="12"/>
  <c r="CT192" i="12"/>
  <c r="CS192" i="12"/>
  <c r="CR192" i="12"/>
  <c r="CQ192" i="12"/>
  <c r="CP192" i="12"/>
  <c r="CO192" i="12"/>
  <c r="CN192" i="12"/>
  <c r="CM192" i="12"/>
  <c r="CL192" i="12"/>
  <c r="CK192" i="12"/>
  <c r="CJ192" i="12"/>
  <c r="CI192" i="12"/>
  <c r="CH192" i="12"/>
  <c r="CG192" i="12"/>
  <c r="CF192" i="12"/>
  <c r="CE192" i="12"/>
  <c r="CD192" i="12"/>
  <c r="CC192" i="12"/>
  <c r="CB192" i="12"/>
  <c r="CA192" i="12"/>
  <c r="BZ192" i="12"/>
  <c r="BY192" i="12"/>
  <c r="BX192" i="12"/>
  <c r="BW192" i="12"/>
  <c r="BV192" i="12"/>
  <c r="BU192" i="12"/>
  <c r="BT192" i="12"/>
  <c r="BS192" i="12"/>
  <c r="BR192" i="12"/>
  <c r="BQ192" i="12"/>
  <c r="BP192" i="12"/>
  <c r="BO192" i="12"/>
  <c r="BN192" i="12"/>
  <c r="BM192" i="12"/>
  <c r="BL192" i="12"/>
  <c r="BK192" i="12"/>
  <c r="BJ192" i="12"/>
  <c r="BI192" i="12"/>
  <c r="BH192" i="12"/>
  <c r="BG192" i="12"/>
  <c r="BF192" i="12"/>
  <c r="BE192" i="12"/>
  <c r="BD192" i="12"/>
  <c r="BC192" i="12"/>
  <c r="BB192" i="12"/>
  <c r="BA192" i="12"/>
  <c r="AZ192" i="12"/>
  <c r="AY192" i="12"/>
  <c r="AX192" i="12"/>
  <c r="AO192" i="12"/>
  <c r="AN192" i="12"/>
  <c r="AM192" i="12"/>
  <c r="AL192" i="12"/>
  <c r="AK192" i="12"/>
  <c r="AJ192" i="12"/>
  <c r="AI192" i="12"/>
  <c r="AH192" i="12"/>
  <c r="EP191" i="12"/>
  <c r="EO191" i="12"/>
  <c r="EN191" i="12"/>
  <c r="EM191" i="12"/>
  <c r="EL191" i="12"/>
  <c r="EK191" i="12"/>
  <c r="EJ191" i="12"/>
  <c r="EI191" i="12"/>
  <c r="EH191" i="12"/>
  <c r="EG191" i="12"/>
  <c r="EF191" i="12"/>
  <c r="EE191" i="12"/>
  <c r="ED191" i="12"/>
  <c r="EC191" i="12"/>
  <c r="EB191" i="12"/>
  <c r="EA191" i="12"/>
  <c r="DZ191" i="12"/>
  <c r="DY191" i="12"/>
  <c r="DX191" i="12"/>
  <c r="DW191" i="12"/>
  <c r="DV191" i="12"/>
  <c r="DU191" i="12"/>
  <c r="DT191" i="12"/>
  <c r="DS191" i="12"/>
  <c r="DR191" i="12"/>
  <c r="DQ191" i="12"/>
  <c r="DP191" i="12"/>
  <c r="DO191" i="12"/>
  <c r="DN191" i="12"/>
  <c r="DM191" i="12"/>
  <c r="DL191" i="12"/>
  <c r="DK191" i="12"/>
  <c r="DJ191" i="12"/>
  <c r="DI191" i="12"/>
  <c r="DH191" i="12"/>
  <c r="DG191" i="12"/>
  <c r="DF191" i="12"/>
  <c r="DE191" i="12"/>
  <c r="DD191" i="12"/>
  <c r="DC191" i="12"/>
  <c r="DB191" i="12"/>
  <c r="DA191" i="12"/>
  <c r="CZ191" i="12"/>
  <c r="CY191" i="12"/>
  <c r="CX191" i="12"/>
  <c r="CW191" i="12"/>
  <c r="CV191" i="12"/>
  <c r="CU191" i="12"/>
  <c r="CT191" i="12"/>
  <c r="CS191" i="12"/>
  <c r="CR191" i="12"/>
  <c r="CQ191" i="12"/>
  <c r="CP191" i="12"/>
  <c r="CO191" i="12"/>
  <c r="CN191" i="12"/>
  <c r="CM191" i="12"/>
  <c r="CL191" i="12"/>
  <c r="CK191" i="12"/>
  <c r="CJ191" i="12"/>
  <c r="CI191" i="12"/>
  <c r="CH191" i="12"/>
  <c r="CG191" i="12"/>
  <c r="CF191" i="12"/>
  <c r="CE191" i="12"/>
  <c r="CD191" i="12"/>
  <c r="CC191" i="12"/>
  <c r="CB191" i="12"/>
  <c r="CA191" i="12"/>
  <c r="BZ191" i="12"/>
  <c r="BY191" i="12"/>
  <c r="BX191" i="12"/>
  <c r="BW191" i="12"/>
  <c r="BV191" i="12"/>
  <c r="BU191" i="12"/>
  <c r="BT191" i="12"/>
  <c r="BS191" i="12"/>
  <c r="BR191" i="12"/>
  <c r="BQ191" i="12"/>
  <c r="BP191" i="12"/>
  <c r="BO191" i="12"/>
  <c r="BN191" i="12"/>
  <c r="BM191" i="12"/>
  <c r="BL191" i="12"/>
  <c r="BK191" i="12"/>
  <c r="BJ191" i="12"/>
  <c r="BI191" i="12"/>
  <c r="BH191" i="12"/>
  <c r="BG191" i="12"/>
  <c r="BF191" i="12"/>
  <c r="BE191" i="12"/>
  <c r="BC191" i="12"/>
  <c r="BB191" i="12"/>
  <c r="BA191" i="12"/>
  <c r="AZ191" i="12"/>
  <c r="AY191" i="12"/>
  <c r="AX191" i="12"/>
  <c r="AQ191" i="12"/>
  <c r="AP191" i="12"/>
  <c r="AO191" i="12"/>
  <c r="AN191" i="12"/>
  <c r="AM191" i="12"/>
  <c r="AL191" i="12"/>
  <c r="AK191" i="12"/>
  <c r="AJ191" i="12"/>
  <c r="AI191" i="12"/>
  <c r="AH191" i="12"/>
  <c r="EP190" i="12"/>
  <c r="EO190" i="12"/>
  <c r="EN190" i="12"/>
  <c r="EM190" i="12"/>
  <c r="EL190" i="12"/>
  <c r="EK190" i="12"/>
  <c r="EJ190" i="12"/>
  <c r="EI190" i="12"/>
  <c r="EH190" i="12"/>
  <c r="EG190" i="12"/>
  <c r="EF190" i="12"/>
  <c r="EE190" i="12"/>
  <c r="ED190" i="12"/>
  <c r="EC190" i="12"/>
  <c r="EB190" i="12"/>
  <c r="EA190" i="12"/>
  <c r="DZ190" i="12"/>
  <c r="DY190" i="12"/>
  <c r="DX190" i="12"/>
  <c r="DW190" i="12"/>
  <c r="DV190" i="12"/>
  <c r="DU190" i="12"/>
  <c r="DT190" i="12"/>
  <c r="DS190" i="12"/>
  <c r="DR190" i="12"/>
  <c r="DQ190" i="12"/>
  <c r="DP190" i="12"/>
  <c r="DO190" i="12"/>
  <c r="DN190" i="12"/>
  <c r="DM190" i="12"/>
  <c r="DL190" i="12"/>
  <c r="DK190" i="12"/>
  <c r="DJ190" i="12"/>
  <c r="DI190" i="12"/>
  <c r="DH190" i="12"/>
  <c r="DG190" i="12"/>
  <c r="DF190" i="12"/>
  <c r="DE190" i="12"/>
  <c r="DD190" i="12"/>
  <c r="DC190" i="12"/>
  <c r="DB190" i="12"/>
  <c r="DA190" i="12"/>
  <c r="CZ190" i="12"/>
  <c r="CY190" i="12"/>
  <c r="CX190" i="12"/>
  <c r="CW190" i="12"/>
  <c r="CV190" i="12"/>
  <c r="CU190" i="12"/>
  <c r="CT190" i="12"/>
  <c r="CS190" i="12"/>
  <c r="CR190" i="12"/>
  <c r="CQ190" i="12"/>
  <c r="CP190" i="12"/>
  <c r="CO190" i="12"/>
  <c r="CN190" i="12"/>
  <c r="CM190" i="12"/>
  <c r="CL190" i="12"/>
  <c r="CK190" i="12"/>
  <c r="CJ190" i="12"/>
  <c r="CI190" i="12"/>
  <c r="CH190" i="12"/>
  <c r="CG190" i="12"/>
  <c r="CF190" i="12"/>
  <c r="CE190" i="12"/>
  <c r="CD190" i="12"/>
  <c r="CC190" i="12"/>
  <c r="CB190" i="12"/>
  <c r="CA190" i="12"/>
  <c r="BZ190" i="12"/>
  <c r="BY190" i="12"/>
  <c r="BX190" i="12"/>
  <c r="BW190" i="12"/>
  <c r="BV190" i="12"/>
  <c r="BU190" i="12"/>
  <c r="BT190" i="12"/>
  <c r="BS190" i="12"/>
  <c r="BR190" i="12"/>
  <c r="BQ190" i="12"/>
  <c r="BP190" i="12"/>
  <c r="BO190" i="12"/>
  <c r="BN190" i="12"/>
  <c r="BM190" i="12"/>
  <c r="BL190" i="12"/>
  <c r="BK190" i="12"/>
  <c r="BJ190" i="12"/>
  <c r="BI190" i="12"/>
  <c r="BH190" i="12"/>
  <c r="BG190" i="12"/>
  <c r="BF190" i="12"/>
  <c r="BE190" i="12"/>
  <c r="BD190" i="12"/>
  <c r="BC190" i="12"/>
  <c r="BB190" i="12"/>
  <c r="BA190" i="12"/>
  <c r="AZ190" i="12"/>
  <c r="AY190" i="12"/>
  <c r="AX190" i="12"/>
  <c r="AR190" i="12"/>
  <c r="AQ190" i="12"/>
  <c r="AP190" i="12"/>
  <c r="AO190" i="12"/>
  <c r="AN190" i="12"/>
  <c r="AM190" i="12"/>
  <c r="AL190" i="12"/>
  <c r="AK190" i="12"/>
  <c r="AJ190" i="12"/>
  <c r="AI190" i="12"/>
  <c r="AH190" i="12"/>
  <c r="AG190" i="12"/>
  <c r="EP189" i="12"/>
  <c r="EO189" i="12"/>
  <c r="EN189" i="12"/>
  <c r="EM189" i="12"/>
  <c r="EL189" i="12"/>
  <c r="EK189" i="12"/>
  <c r="EJ189" i="12"/>
  <c r="EI189" i="12"/>
  <c r="EH189" i="12"/>
  <c r="EG189" i="12"/>
  <c r="EF189" i="12"/>
  <c r="EE189" i="12"/>
  <c r="ED189" i="12"/>
  <c r="EC189" i="12"/>
  <c r="EB189" i="12"/>
  <c r="EA189" i="12"/>
  <c r="DZ189" i="12"/>
  <c r="DY189" i="12"/>
  <c r="DX189" i="12"/>
  <c r="DW189" i="12"/>
  <c r="DV189" i="12"/>
  <c r="DU189" i="12"/>
  <c r="DT189" i="12"/>
  <c r="DS189" i="12"/>
  <c r="DR189" i="12"/>
  <c r="DQ189" i="12"/>
  <c r="DP189" i="12"/>
  <c r="DO189" i="12"/>
  <c r="DN189" i="12"/>
  <c r="DM189" i="12"/>
  <c r="DL189" i="12"/>
  <c r="DK189" i="12"/>
  <c r="DJ189" i="12"/>
  <c r="DI189" i="12"/>
  <c r="DH189" i="12"/>
  <c r="DG189" i="12"/>
  <c r="DF189" i="12"/>
  <c r="DE189" i="12"/>
  <c r="DD189" i="12"/>
  <c r="DC189" i="12"/>
  <c r="DB189" i="12"/>
  <c r="DA189" i="12"/>
  <c r="CZ189" i="12"/>
  <c r="CY189" i="12"/>
  <c r="CX189" i="12"/>
  <c r="CW189" i="12"/>
  <c r="CV189" i="12"/>
  <c r="CU189" i="12"/>
  <c r="CT189" i="12"/>
  <c r="CS189" i="12"/>
  <c r="CR189" i="12"/>
  <c r="CQ189" i="12"/>
  <c r="CP189" i="12"/>
  <c r="CO189" i="12"/>
  <c r="CN189" i="12"/>
  <c r="CM189" i="12"/>
  <c r="CL189" i="12"/>
  <c r="CK189" i="12"/>
  <c r="CJ189" i="12"/>
  <c r="CI189" i="12"/>
  <c r="CH189" i="12"/>
  <c r="CD189" i="12"/>
  <c r="CC189" i="12"/>
  <c r="CB189" i="12"/>
  <c r="CA189" i="12"/>
  <c r="BZ189" i="12"/>
  <c r="BY189" i="12"/>
  <c r="BX189" i="12"/>
  <c r="BW189" i="12"/>
  <c r="BV189" i="12"/>
  <c r="BU189" i="12"/>
  <c r="BT189" i="12"/>
  <c r="BS189" i="12"/>
  <c r="BR189" i="12"/>
  <c r="BQ189" i="12"/>
  <c r="BP189" i="12"/>
  <c r="BO189" i="12"/>
  <c r="BN189" i="12"/>
  <c r="BM189" i="12"/>
  <c r="BL189" i="12"/>
  <c r="BK189" i="12"/>
  <c r="BJ189" i="12"/>
  <c r="BI189" i="12"/>
  <c r="BH189" i="12"/>
  <c r="BG189" i="12"/>
  <c r="BF189" i="12"/>
  <c r="BD189" i="12"/>
  <c r="BC189" i="12"/>
  <c r="BB189" i="12"/>
  <c r="BA189" i="12"/>
  <c r="AZ189" i="12"/>
  <c r="AY189" i="12"/>
  <c r="AX189" i="12"/>
  <c r="AW189" i="12"/>
  <c r="AS189" i="12"/>
  <c r="AR189" i="12"/>
  <c r="AQ189" i="12"/>
  <c r="AP189" i="12"/>
  <c r="AO189" i="12"/>
  <c r="AN189" i="12"/>
  <c r="AM189" i="12"/>
  <c r="AL189" i="12"/>
  <c r="AK189" i="12"/>
  <c r="AJ189" i="12"/>
  <c r="AI189" i="12"/>
  <c r="AH189" i="12"/>
  <c r="AG189" i="12"/>
  <c r="AF189" i="12"/>
  <c r="EP188" i="12"/>
  <c r="EO188" i="12"/>
  <c r="EN188" i="12"/>
  <c r="EM188" i="12"/>
  <c r="EL188" i="12"/>
  <c r="EK188" i="12"/>
  <c r="EJ188" i="12"/>
  <c r="EI188" i="12"/>
  <c r="EH188" i="12"/>
  <c r="EG188" i="12"/>
  <c r="EF188" i="12"/>
  <c r="EE188" i="12"/>
  <c r="ED188" i="12"/>
  <c r="EC188" i="12"/>
  <c r="EB188" i="12"/>
  <c r="EA188" i="12"/>
  <c r="DZ188" i="12"/>
  <c r="DY188" i="12"/>
  <c r="DX188" i="12"/>
  <c r="DW188" i="12"/>
  <c r="DV188" i="12"/>
  <c r="DU188" i="12"/>
  <c r="DT188" i="12"/>
  <c r="DS188" i="12"/>
  <c r="DR188" i="12"/>
  <c r="DQ188" i="12"/>
  <c r="DP188" i="12"/>
  <c r="DO188" i="12"/>
  <c r="DN188" i="12"/>
  <c r="DM188" i="12"/>
  <c r="DL188" i="12"/>
  <c r="DK188" i="12"/>
  <c r="DJ188" i="12"/>
  <c r="DI188" i="12"/>
  <c r="DH188" i="12"/>
  <c r="DG188" i="12"/>
  <c r="DF188" i="12"/>
  <c r="DE188" i="12"/>
  <c r="DD188" i="12"/>
  <c r="DC188" i="12"/>
  <c r="DB188" i="12"/>
  <c r="DA188" i="12"/>
  <c r="CZ188" i="12"/>
  <c r="CY188" i="12"/>
  <c r="CX188" i="12"/>
  <c r="CW188" i="12"/>
  <c r="CV188" i="12"/>
  <c r="CU188" i="12"/>
  <c r="CT188" i="12"/>
  <c r="CS188" i="12"/>
  <c r="CR188" i="12"/>
  <c r="CQ188" i="12"/>
  <c r="CP188" i="12"/>
  <c r="CO188" i="12"/>
  <c r="CN188" i="12"/>
  <c r="CM188" i="12"/>
  <c r="CL188" i="12"/>
  <c r="CK188" i="12"/>
  <c r="CJ188" i="12"/>
  <c r="CI188" i="12"/>
  <c r="CH188" i="12"/>
  <c r="CG188" i="12"/>
  <c r="CF188" i="12"/>
  <c r="CE188" i="12"/>
  <c r="CD188" i="12"/>
  <c r="CC188" i="12"/>
  <c r="CB188" i="12"/>
  <c r="CA188" i="12"/>
  <c r="BZ188" i="12"/>
  <c r="BY188" i="12"/>
  <c r="BX188" i="12"/>
  <c r="BW188" i="12"/>
  <c r="BV188" i="12"/>
  <c r="BU188" i="12"/>
  <c r="BT188" i="12"/>
  <c r="BS188" i="12"/>
  <c r="BR188" i="12"/>
  <c r="BQ188" i="12"/>
  <c r="BP188" i="12"/>
  <c r="BO188" i="12"/>
  <c r="BN188" i="12"/>
  <c r="BM188" i="12"/>
  <c r="BL188" i="12"/>
  <c r="BK188" i="12"/>
  <c r="BJ188" i="12"/>
  <c r="BI188" i="12"/>
  <c r="BH188" i="12"/>
  <c r="BG188" i="12"/>
  <c r="BF188" i="12"/>
  <c r="BE188" i="12"/>
  <c r="BD188" i="12"/>
  <c r="BC188" i="12"/>
  <c r="BB188" i="12"/>
  <c r="BA188" i="12"/>
  <c r="AZ188" i="12"/>
  <c r="AY188" i="12"/>
  <c r="AX188" i="12"/>
  <c r="AS188" i="12"/>
  <c r="AR188" i="12"/>
  <c r="AQ188" i="12"/>
  <c r="AP188" i="12"/>
  <c r="AO188" i="12"/>
  <c r="AN188" i="12"/>
  <c r="AM188" i="12"/>
  <c r="AL188" i="12"/>
  <c r="AK188" i="12"/>
  <c r="AJ188" i="12"/>
  <c r="AI188" i="12"/>
  <c r="AH188" i="12"/>
  <c r="AG188" i="12"/>
  <c r="AF188" i="12"/>
  <c r="AE188" i="12"/>
  <c r="EQ187" i="12"/>
  <c r="EP187" i="12"/>
  <c r="EO187" i="12"/>
  <c r="EN187" i="12"/>
  <c r="EM187" i="12"/>
  <c r="EL187" i="12"/>
  <c r="EK187" i="12"/>
  <c r="EJ187" i="12"/>
  <c r="EI187" i="12"/>
  <c r="EH187" i="12"/>
  <c r="EG187" i="12"/>
  <c r="EF187" i="12"/>
  <c r="EE187" i="12"/>
  <c r="ED187" i="12"/>
  <c r="EC187" i="12"/>
  <c r="EB187" i="12"/>
  <c r="EA187" i="12"/>
  <c r="DZ187" i="12"/>
  <c r="DY187" i="12"/>
  <c r="DX187" i="12"/>
  <c r="DW187" i="12"/>
  <c r="DV187" i="12"/>
  <c r="DU187" i="12"/>
  <c r="DT187" i="12"/>
  <c r="DS187" i="12"/>
  <c r="DR187" i="12"/>
  <c r="DQ187" i="12"/>
  <c r="DP187" i="12"/>
  <c r="DO187" i="12"/>
  <c r="DN187" i="12"/>
  <c r="DM187" i="12"/>
  <c r="DL187" i="12"/>
  <c r="DK187" i="12"/>
  <c r="DJ187" i="12"/>
  <c r="DI187" i="12"/>
  <c r="DH187" i="12"/>
  <c r="DG187" i="12"/>
  <c r="DF187" i="12"/>
  <c r="DE187" i="12"/>
  <c r="DD187" i="12"/>
  <c r="DC187" i="12"/>
  <c r="DB187" i="12"/>
  <c r="DA187" i="12"/>
  <c r="CZ187" i="12"/>
  <c r="CY187" i="12"/>
  <c r="CX187" i="12"/>
  <c r="CW187" i="12"/>
  <c r="CU187" i="12"/>
  <c r="CT187" i="12"/>
  <c r="CR187" i="12"/>
  <c r="CQ187" i="12"/>
  <c r="CP187" i="12"/>
  <c r="CO187" i="12"/>
  <c r="CN187" i="12"/>
  <c r="CM187" i="12"/>
  <c r="CL187" i="12"/>
  <c r="CK187" i="12"/>
  <c r="CJ187" i="12"/>
  <c r="CI187" i="12"/>
  <c r="CH187" i="12"/>
  <c r="CG187" i="12"/>
  <c r="CF187" i="12"/>
  <c r="CE187" i="12"/>
  <c r="CD187" i="12"/>
  <c r="CC187" i="12"/>
  <c r="CB187" i="12"/>
  <c r="CA187" i="12"/>
  <c r="BZ187" i="12"/>
  <c r="BY187" i="12"/>
  <c r="BX187" i="12"/>
  <c r="BW187" i="12"/>
  <c r="BV187" i="12"/>
  <c r="BU187" i="12"/>
  <c r="BT187" i="12"/>
  <c r="BS187" i="12"/>
  <c r="BR187" i="12"/>
  <c r="BQ187" i="12"/>
  <c r="BP187" i="12"/>
  <c r="BO187" i="12"/>
  <c r="BN187" i="12"/>
  <c r="BM187" i="12"/>
  <c r="BL187" i="12"/>
  <c r="BK187" i="12"/>
  <c r="BJ187" i="12"/>
  <c r="BI187" i="12"/>
  <c r="BH187" i="12"/>
  <c r="BE187" i="12"/>
  <c r="BD187" i="12"/>
  <c r="BC187" i="12"/>
  <c r="BB187" i="12"/>
  <c r="BA187" i="12"/>
  <c r="AZ187" i="12"/>
  <c r="AY187" i="12"/>
  <c r="AX187" i="12"/>
  <c r="AS187" i="12"/>
  <c r="AR187" i="12"/>
  <c r="AQ187" i="12"/>
  <c r="AP187" i="12"/>
  <c r="AO187" i="12"/>
  <c r="AN187" i="12"/>
  <c r="AM187" i="12"/>
  <c r="AL187" i="12"/>
  <c r="AK187" i="12"/>
  <c r="AJ187" i="12"/>
  <c r="AI187" i="12"/>
  <c r="AH187" i="12"/>
  <c r="AG187" i="12"/>
  <c r="AF187" i="12"/>
  <c r="AE187" i="12"/>
  <c r="EQ186" i="12"/>
  <c r="EP186" i="12"/>
  <c r="EO186" i="12"/>
  <c r="EN186" i="12"/>
  <c r="EM186" i="12"/>
  <c r="EL186" i="12"/>
  <c r="EK186" i="12"/>
  <c r="EJ186" i="12"/>
  <c r="EI186" i="12"/>
  <c r="EH186" i="12"/>
  <c r="EG186" i="12"/>
  <c r="EF186" i="12"/>
  <c r="EE186" i="12"/>
  <c r="ED186" i="12"/>
  <c r="EC186" i="12"/>
  <c r="EB186" i="12"/>
  <c r="EA186" i="12"/>
  <c r="DZ186" i="12"/>
  <c r="DY186" i="12"/>
  <c r="DX186" i="12"/>
  <c r="DW186" i="12"/>
  <c r="DV186" i="12"/>
  <c r="DU186" i="12"/>
  <c r="DT186" i="12"/>
  <c r="DS186" i="12"/>
  <c r="DR186" i="12"/>
  <c r="DQ186" i="12"/>
  <c r="DP186" i="12"/>
  <c r="DO186" i="12"/>
  <c r="DN186" i="12"/>
  <c r="DM186" i="12"/>
  <c r="DL186" i="12"/>
  <c r="DK186" i="12"/>
  <c r="DJ186" i="12"/>
  <c r="DI186" i="12"/>
  <c r="DH186" i="12"/>
  <c r="DG186" i="12"/>
  <c r="DF186" i="12"/>
  <c r="DE186" i="12"/>
  <c r="DD186" i="12"/>
  <c r="DC186" i="12"/>
  <c r="DB186" i="12"/>
  <c r="DA186" i="12"/>
  <c r="CZ186" i="12"/>
  <c r="CY186" i="12"/>
  <c r="CX186" i="12"/>
  <c r="CW186" i="12"/>
  <c r="CV186" i="12"/>
  <c r="CU186" i="12"/>
  <c r="CT186" i="12"/>
  <c r="CS186" i="12"/>
  <c r="CR186" i="12"/>
  <c r="CQ186" i="12"/>
  <c r="CP186" i="12"/>
  <c r="CO186" i="12"/>
  <c r="CN186" i="12"/>
  <c r="CM186" i="12"/>
  <c r="CL186" i="12"/>
  <c r="CK186" i="12"/>
  <c r="CJ186" i="12"/>
  <c r="CI186" i="12"/>
  <c r="CH186" i="12"/>
  <c r="CG186" i="12"/>
  <c r="CF186" i="12"/>
  <c r="CE186" i="12"/>
  <c r="CD186" i="12"/>
  <c r="CC186" i="12"/>
  <c r="CB186" i="12"/>
  <c r="CA186" i="12"/>
  <c r="BZ186" i="12"/>
  <c r="BY186" i="12"/>
  <c r="BX186" i="12"/>
  <c r="BW186" i="12"/>
  <c r="BV186" i="12"/>
  <c r="BU186" i="12"/>
  <c r="BT186" i="12"/>
  <c r="BS186" i="12"/>
  <c r="BR186" i="12"/>
  <c r="BQ186" i="12"/>
  <c r="BP186" i="12"/>
  <c r="BO186" i="12"/>
  <c r="BN186" i="12"/>
  <c r="BM186" i="12"/>
  <c r="BL186" i="12"/>
  <c r="BK186" i="12"/>
  <c r="BJ186" i="12"/>
  <c r="BI186" i="12"/>
  <c r="BH186" i="12"/>
  <c r="BG186" i="12"/>
  <c r="BF186" i="12"/>
  <c r="BE186" i="12"/>
  <c r="BD186" i="12"/>
  <c r="BC186" i="12"/>
  <c r="BB186" i="12"/>
  <c r="BA186" i="12"/>
  <c r="AZ186" i="12"/>
  <c r="AY186" i="12"/>
  <c r="AS186" i="12"/>
  <c r="AR186" i="12"/>
  <c r="AQ186" i="12"/>
  <c r="AP186" i="12"/>
  <c r="AO186" i="12"/>
  <c r="AN186" i="12"/>
  <c r="AM186" i="12"/>
  <c r="AL186" i="12"/>
  <c r="AK186" i="12"/>
  <c r="AJ186" i="12"/>
  <c r="AI186" i="12"/>
  <c r="AH186" i="12"/>
  <c r="AG186" i="12"/>
  <c r="AF186" i="12"/>
  <c r="AE186" i="12"/>
  <c r="ER185" i="12"/>
  <c r="EQ185" i="12"/>
  <c r="EP185" i="12"/>
  <c r="EO185" i="12"/>
  <c r="EN185" i="12"/>
  <c r="EM185" i="12"/>
  <c r="EL185" i="12"/>
  <c r="EK185" i="12"/>
  <c r="EJ185" i="12"/>
  <c r="EI185" i="12"/>
  <c r="EH185" i="12"/>
  <c r="EG185" i="12"/>
  <c r="EF185" i="12"/>
  <c r="EE185" i="12"/>
  <c r="ED185" i="12"/>
  <c r="EC185" i="12"/>
  <c r="EB185" i="12"/>
  <c r="EA185" i="12"/>
  <c r="DZ185" i="12"/>
  <c r="DY185" i="12"/>
  <c r="DX185" i="12"/>
  <c r="DW185" i="12"/>
  <c r="DV185" i="12"/>
  <c r="DU185" i="12"/>
  <c r="DT185" i="12"/>
  <c r="DS185" i="12"/>
  <c r="DR185" i="12"/>
  <c r="DQ185" i="12"/>
  <c r="DP185" i="12"/>
  <c r="DO185" i="12"/>
  <c r="DN185" i="12"/>
  <c r="DM185" i="12"/>
  <c r="DL185" i="12"/>
  <c r="DK185" i="12"/>
  <c r="DJ185" i="12"/>
  <c r="DI185" i="12"/>
  <c r="DH185" i="12"/>
  <c r="DG185" i="12"/>
  <c r="DF185" i="12"/>
  <c r="DE185" i="12"/>
  <c r="DD185" i="12"/>
  <c r="DC185" i="12"/>
  <c r="DB185" i="12"/>
  <c r="DA185" i="12"/>
  <c r="CZ185" i="12"/>
  <c r="CY185" i="12"/>
  <c r="CX185" i="12"/>
  <c r="CW185" i="12"/>
  <c r="CV185" i="12"/>
  <c r="CU185" i="12"/>
  <c r="CT185" i="12"/>
  <c r="CS185" i="12"/>
  <c r="CR185" i="12"/>
  <c r="CQ185" i="12"/>
  <c r="CP185" i="12"/>
  <c r="CO185" i="12"/>
  <c r="CN185" i="12"/>
  <c r="CM185" i="12"/>
  <c r="CL185" i="12"/>
  <c r="CK185" i="12"/>
  <c r="CJ185" i="12"/>
  <c r="CI185" i="12"/>
  <c r="CH185" i="12"/>
  <c r="CG185" i="12"/>
  <c r="CF185" i="12"/>
  <c r="CE185" i="12"/>
  <c r="CD185" i="12"/>
  <c r="CC185" i="12"/>
  <c r="CB185" i="12"/>
  <c r="CA185" i="12"/>
  <c r="BZ185" i="12"/>
  <c r="BY185" i="12"/>
  <c r="BX185" i="12"/>
  <c r="BW185" i="12"/>
  <c r="BV185" i="12"/>
  <c r="BU185" i="12"/>
  <c r="BT185" i="12"/>
  <c r="BS185" i="12"/>
  <c r="BR185" i="12"/>
  <c r="BQ185" i="12"/>
  <c r="BP185" i="12"/>
  <c r="BO185" i="12"/>
  <c r="BN185" i="12"/>
  <c r="BM185" i="12"/>
  <c r="BL185" i="12"/>
  <c r="BK185" i="12"/>
  <c r="BJ185" i="12"/>
  <c r="BI185" i="12"/>
  <c r="BH185" i="12"/>
  <c r="BG185" i="12"/>
  <c r="BF185" i="12"/>
  <c r="BE185" i="12"/>
  <c r="BD185" i="12"/>
  <c r="BC185" i="12"/>
  <c r="BB185" i="12"/>
  <c r="BA185" i="12"/>
  <c r="AZ185" i="12"/>
  <c r="AY185" i="12"/>
  <c r="AS185" i="12"/>
  <c r="AR185" i="12"/>
  <c r="AQ185" i="12"/>
  <c r="AP185" i="12"/>
  <c r="AO185" i="12"/>
  <c r="AN185" i="12"/>
  <c r="AM185" i="12"/>
  <c r="AL185" i="12"/>
  <c r="AK185" i="12"/>
  <c r="AJ185" i="12"/>
  <c r="AI185" i="12"/>
  <c r="AH185" i="12"/>
  <c r="AG185" i="12"/>
  <c r="AF185" i="12"/>
  <c r="AE185" i="12"/>
  <c r="AD185" i="12"/>
  <c r="ER184" i="12"/>
  <c r="EQ184" i="12"/>
  <c r="EP184" i="12"/>
  <c r="EO184" i="12"/>
  <c r="EN184" i="12"/>
  <c r="EM184" i="12"/>
  <c r="EL184" i="12"/>
  <c r="EK184" i="12"/>
  <c r="EJ184" i="12"/>
  <c r="EI184" i="12"/>
  <c r="EH184" i="12"/>
  <c r="EG184" i="12"/>
  <c r="EF184" i="12"/>
  <c r="EE184" i="12"/>
  <c r="ED184" i="12"/>
  <c r="EC184" i="12"/>
  <c r="EB184" i="12"/>
  <c r="EA184" i="12"/>
  <c r="DZ184" i="12"/>
  <c r="DY184" i="12"/>
  <c r="DX184" i="12"/>
  <c r="DW184" i="12"/>
  <c r="DV184" i="12"/>
  <c r="DU184" i="12"/>
  <c r="DT184" i="12"/>
  <c r="DS184" i="12"/>
  <c r="DR184" i="12"/>
  <c r="DQ184" i="12"/>
  <c r="DP184" i="12"/>
  <c r="DO184" i="12"/>
  <c r="DN184" i="12"/>
  <c r="DM184" i="12"/>
  <c r="DL184" i="12"/>
  <c r="DK184" i="12"/>
  <c r="DJ184" i="12"/>
  <c r="DI184" i="12"/>
  <c r="DH184" i="12"/>
  <c r="DG184" i="12"/>
  <c r="DF184" i="12"/>
  <c r="DE184" i="12"/>
  <c r="DD184" i="12"/>
  <c r="DC184" i="12"/>
  <c r="DB184" i="12"/>
  <c r="DA184" i="12"/>
  <c r="CZ184" i="12"/>
  <c r="CY184" i="12"/>
  <c r="CX184" i="12"/>
  <c r="CW184" i="12"/>
  <c r="CV184" i="12"/>
  <c r="CU184" i="12"/>
  <c r="CT184" i="12"/>
  <c r="CS184" i="12"/>
  <c r="CR184" i="12"/>
  <c r="CQ184" i="12"/>
  <c r="CP184" i="12"/>
  <c r="CO184" i="12"/>
  <c r="CN184" i="12"/>
  <c r="CM184" i="12"/>
  <c r="CL184" i="12"/>
  <c r="CK184" i="12"/>
  <c r="CJ184" i="12"/>
  <c r="CI184" i="12"/>
  <c r="CH184" i="12"/>
  <c r="CG184" i="12"/>
  <c r="CF184" i="12"/>
  <c r="CE184" i="12"/>
  <c r="CD184" i="12"/>
  <c r="CC184" i="12"/>
  <c r="CB184" i="12"/>
  <c r="CA184" i="12"/>
  <c r="BZ184" i="12"/>
  <c r="BY184" i="12"/>
  <c r="BX184" i="12"/>
  <c r="BW184" i="12"/>
  <c r="BV184" i="12"/>
  <c r="BU184" i="12"/>
  <c r="BT184" i="12"/>
  <c r="BS184" i="12"/>
  <c r="BR184" i="12"/>
  <c r="BQ184" i="12"/>
  <c r="BP184" i="12"/>
  <c r="BO184" i="12"/>
  <c r="BN184" i="12"/>
  <c r="BM184" i="12"/>
  <c r="BL184" i="12"/>
  <c r="BK184" i="12"/>
  <c r="BI184" i="12"/>
  <c r="BH184" i="12"/>
  <c r="BG184" i="12"/>
  <c r="BF184" i="12"/>
  <c r="BE184" i="12"/>
  <c r="BD184" i="12"/>
  <c r="BC184" i="12"/>
  <c r="BB184" i="12"/>
  <c r="BA184" i="12"/>
  <c r="AZ184" i="12"/>
  <c r="AY184" i="12"/>
  <c r="AX184" i="12"/>
  <c r="AW184" i="12"/>
  <c r="AS184" i="12"/>
  <c r="AR184" i="12"/>
  <c r="AQ184" i="12"/>
  <c r="AP184" i="12"/>
  <c r="AO184" i="12"/>
  <c r="AN184" i="12"/>
  <c r="AM184" i="12"/>
  <c r="AL184" i="12"/>
  <c r="AK184" i="12"/>
  <c r="AJ184" i="12"/>
  <c r="AI184" i="12"/>
  <c r="AH184" i="12"/>
  <c r="AG184" i="12"/>
  <c r="AF184" i="12"/>
  <c r="AE184" i="12"/>
  <c r="AD184" i="12"/>
  <c r="ES183" i="12"/>
  <c r="ER183" i="12"/>
  <c r="EQ183" i="12"/>
  <c r="EP183" i="12"/>
  <c r="EO183" i="12"/>
  <c r="EN183" i="12"/>
  <c r="EM183" i="12"/>
  <c r="EL183" i="12"/>
  <c r="EK183" i="12"/>
  <c r="EJ183" i="12"/>
  <c r="EI183" i="12"/>
  <c r="EH183" i="12"/>
  <c r="EG183" i="12"/>
  <c r="EF183" i="12"/>
  <c r="EE183" i="12"/>
  <c r="ED183" i="12"/>
  <c r="EC183" i="12"/>
  <c r="EB183" i="12"/>
  <c r="EA183" i="12"/>
  <c r="DZ183" i="12"/>
  <c r="DY183" i="12"/>
  <c r="DX183" i="12"/>
  <c r="DW183" i="12"/>
  <c r="DV183" i="12"/>
  <c r="DU183" i="12"/>
  <c r="DT183" i="12"/>
  <c r="DS183" i="12"/>
  <c r="DR183" i="12"/>
  <c r="DQ183" i="12"/>
  <c r="DP183" i="12"/>
  <c r="DO183" i="12"/>
  <c r="DN183" i="12"/>
  <c r="DM183" i="12"/>
  <c r="DL183" i="12"/>
  <c r="DK183" i="12"/>
  <c r="DJ183" i="12"/>
  <c r="DI183" i="12"/>
  <c r="DH183" i="12"/>
  <c r="DG183" i="12"/>
  <c r="DF183" i="12"/>
  <c r="DE183" i="12"/>
  <c r="DD183" i="12"/>
  <c r="DC183" i="12"/>
  <c r="DB183" i="12"/>
  <c r="DA183" i="12"/>
  <c r="CZ183" i="12"/>
  <c r="CY183" i="12"/>
  <c r="CX183" i="12"/>
  <c r="CW183" i="12"/>
  <c r="CV183" i="12"/>
  <c r="CU183" i="12"/>
  <c r="CT183" i="12"/>
  <c r="CS183" i="12"/>
  <c r="CR183" i="12"/>
  <c r="CQ183" i="12"/>
  <c r="CP183" i="12"/>
  <c r="CO183" i="12"/>
  <c r="CN183" i="12"/>
  <c r="CM183" i="12"/>
  <c r="CL183" i="12"/>
  <c r="CK183" i="12"/>
  <c r="CJ183" i="12"/>
  <c r="CI183" i="12"/>
  <c r="CH183" i="12"/>
  <c r="CG183" i="12"/>
  <c r="CF183" i="12"/>
  <c r="CE183" i="12"/>
  <c r="CD183" i="12"/>
  <c r="CC183" i="12"/>
  <c r="CB183" i="12"/>
  <c r="CA183" i="12"/>
  <c r="BZ183" i="12"/>
  <c r="BY183" i="12"/>
  <c r="BX183" i="12"/>
  <c r="BW183" i="12"/>
  <c r="BV183" i="12"/>
  <c r="BU183" i="12"/>
  <c r="BT183" i="12"/>
  <c r="BS183" i="12"/>
  <c r="BR183" i="12"/>
  <c r="BQ183" i="12"/>
  <c r="BP183" i="12"/>
  <c r="BO183" i="12"/>
  <c r="BN183" i="12"/>
  <c r="BM183" i="12"/>
  <c r="BL183" i="12"/>
  <c r="BK183" i="12"/>
  <c r="BJ183" i="12"/>
  <c r="BI183" i="12"/>
  <c r="BH183" i="12"/>
  <c r="BF183" i="12"/>
  <c r="BE183" i="12"/>
  <c r="BD183" i="12"/>
  <c r="BC183" i="12"/>
  <c r="BB183" i="12"/>
  <c r="BA183" i="12"/>
  <c r="AZ183" i="12"/>
  <c r="AY183" i="12"/>
  <c r="AX183" i="12"/>
  <c r="AW183" i="12"/>
  <c r="AS183" i="12"/>
  <c r="AR183" i="12"/>
  <c r="AQ183" i="12"/>
  <c r="AP183" i="12"/>
  <c r="AO183" i="12"/>
  <c r="AN183" i="12"/>
  <c r="AM183" i="12"/>
  <c r="AL183" i="12"/>
  <c r="AK183" i="12"/>
  <c r="AJ183" i="12"/>
  <c r="AI183" i="12"/>
  <c r="AH183" i="12"/>
  <c r="AG183" i="12"/>
  <c r="AF183" i="12"/>
  <c r="AE183" i="12"/>
  <c r="AD183" i="12"/>
  <c r="AC183" i="12"/>
  <c r="FC182" i="12"/>
  <c r="FA182" i="12"/>
  <c r="EZ182" i="12"/>
  <c r="EW182" i="12"/>
  <c r="EV182" i="12"/>
  <c r="EU182" i="12"/>
  <c r="ET182" i="12"/>
  <c r="ES182" i="12"/>
  <c r="ER182" i="12"/>
  <c r="EQ182" i="12"/>
  <c r="EP182" i="12"/>
  <c r="EO182" i="12"/>
  <c r="EN182" i="12"/>
  <c r="EM182" i="12"/>
  <c r="EL182" i="12"/>
  <c r="EK182" i="12"/>
  <c r="EJ182" i="12"/>
  <c r="EI182" i="12"/>
  <c r="EH182" i="12"/>
  <c r="EG182" i="12"/>
  <c r="EF182" i="12"/>
  <c r="EE182" i="12"/>
  <c r="ED182" i="12"/>
  <c r="EC182" i="12"/>
  <c r="EB182" i="12"/>
  <c r="EA182" i="12"/>
  <c r="DZ182" i="12"/>
  <c r="DY182" i="12"/>
  <c r="DX182" i="12"/>
  <c r="DW182" i="12"/>
  <c r="DV182" i="12"/>
  <c r="DU182" i="12"/>
  <c r="DT182" i="12"/>
  <c r="DS182" i="12"/>
  <c r="DR182" i="12"/>
  <c r="DQ182" i="12"/>
  <c r="DP182" i="12"/>
  <c r="DO182" i="12"/>
  <c r="DN182" i="12"/>
  <c r="DM182" i="12"/>
  <c r="DL182" i="12"/>
  <c r="DK182" i="12"/>
  <c r="DJ182" i="12"/>
  <c r="DI182" i="12"/>
  <c r="DH182" i="12"/>
  <c r="DG182" i="12"/>
  <c r="DF182" i="12"/>
  <c r="DE182" i="12"/>
  <c r="DD182" i="12"/>
  <c r="DC182" i="12"/>
  <c r="DB182" i="12"/>
  <c r="DA182" i="12"/>
  <c r="CZ182" i="12"/>
  <c r="CY182" i="12"/>
  <c r="CX182" i="12"/>
  <c r="CW182" i="12"/>
  <c r="CV182" i="12"/>
  <c r="CU182" i="12"/>
  <c r="CT182" i="12"/>
  <c r="CS182" i="12"/>
  <c r="CR182" i="12"/>
  <c r="CQ182" i="12"/>
  <c r="CP182" i="12"/>
  <c r="CO182" i="12"/>
  <c r="CN182" i="12"/>
  <c r="CM182" i="12"/>
  <c r="CL182" i="12"/>
  <c r="CK182" i="12"/>
  <c r="CJ182" i="12"/>
  <c r="CI182" i="12"/>
  <c r="CH182" i="12"/>
  <c r="CG182" i="12"/>
  <c r="CF182" i="12"/>
  <c r="CE182" i="12"/>
  <c r="CD182" i="12"/>
  <c r="CC182" i="12"/>
  <c r="CB182" i="12"/>
  <c r="CA182" i="12"/>
  <c r="BZ182" i="12"/>
  <c r="BY182" i="12"/>
  <c r="BX182" i="12"/>
  <c r="BW182" i="12"/>
  <c r="BV182" i="12"/>
  <c r="BU182" i="12"/>
  <c r="BT182" i="12"/>
  <c r="BS182" i="12"/>
  <c r="BR182" i="12"/>
  <c r="BQ182" i="12"/>
  <c r="BP182" i="12"/>
  <c r="BO182" i="12"/>
  <c r="BN182" i="12"/>
  <c r="BM182" i="12"/>
  <c r="BL182" i="12"/>
  <c r="BK182" i="12"/>
  <c r="BJ182" i="12"/>
  <c r="BI182" i="12"/>
  <c r="BH182" i="12"/>
  <c r="BG182" i="12"/>
  <c r="BF182" i="12"/>
  <c r="BE182" i="12"/>
  <c r="BD182" i="12"/>
  <c r="BC182" i="12"/>
  <c r="BB182" i="12"/>
  <c r="BA182" i="12"/>
  <c r="AZ182" i="12"/>
  <c r="AY182" i="12"/>
  <c r="AX182" i="12"/>
  <c r="AW182" i="12"/>
  <c r="AR182" i="12"/>
  <c r="AQ182" i="12"/>
  <c r="AP182" i="12"/>
  <c r="AO182" i="12"/>
  <c r="AN182" i="12"/>
  <c r="AM182" i="12"/>
  <c r="AL182" i="12"/>
  <c r="AK182" i="12"/>
  <c r="AJ182" i="12"/>
  <c r="AI182" i="12"/>
  <c r="AH182" i="12"/>
  <c r="AG182" i="12"/>
  <c r="AF182" i="12"/>
  <c r="AE182" i="12"/>
  <c r="AD182" i="12"/>
  <c r="AC182" i="12"/>
  <c r="AB182" i="12"/>
  <c r="FE181" i="12"/>
  <c r="FD181" i="12"/>
  <c r="FC181" i="12"/>
  <c r="FA181" i="12"/>
  <c r="EZ181" i="12"/>
  <c r="EW181" i="12"/>
  <c r="EV181" i="12"/>
  <c r="EU181" i="12"/>
  <c r="ET181" i="12"/>
  <c r="ES181" i="12"/>
  <c r="ER181" i="12"/>
  <c r="EQ181" i="12"/>
  <c r="EP181" i="12"/>
  <c r="EO181" i="12"/>
  <c r="EN181" i="12"/>
  <c r="EM181" i="12"/>
  <c r="EL181" i="12"/>
  <c r="EK181" i="12"/>
  <c r="EJ181" i="12"/>
  <c r="EI181" i="12"/>
  <c r="EH181" i="12"/>
  <c r="EG181" i="12"/>
  <c r="EF181" i="12"/>
  <c r="EE181" i="12"/>
  <c r="ED181" i="12"/>
  <c r="EC181" i="12"/>
  <c r="EB181" i="12"/>
  <c r="EA181" i="12"/>
  <c r="DZ181" i="12"/>
  <c r="DY181" i="12"/>
  <c r="DX181" i="12"/>
  <c r="DW181" i="12"/>
  <c r="DV181" i="12"/>
  <c r="DU181" i="12"/>
  <c r="DT181" i="12"/>
  <c r="DS181" i="12"/>
  <c r="DR181" i="12"/>
  <c r="DQ181" i="12"/>
  <c r="DP181" i="12"/>
  <c r="DO181" i="12"/>
  <c r="DN181" i="12"/>
  <c r="DM181" i="12"/>
  <c r="DL181" i="12"/>
  <c r="DK181" i="12"/>
  <c r="DJ181" i="12"/>
  <c r="DI181" i="12"/>
  <c r="DH181" i="12"/>
  <c r="DG181" i="12"/>
  <c r="DF181" i="12"/>
  <c r="DE181" i="12"/>
  <c r="DD181" i="12"/>
  <c r="DC181" i="12"/>
  <c r="DB181" i="12"/>
  <c r="DA181" i="12"/>
  <c r="CZ181" i="12"/>
  <c r="CY181" i="12"/>
  <c r="CX181" i="12"/>
  <c r="CW181" i="12"/>
  <c r="CV181" i="12"/>
  <c r="CU181" i="12"/>
  <c r="CT181" i="12"/>
  <c r="CS181" i="12"/>
  <c r="CR181" i="12"/>
  <c r="CQ181" i="12"/>
  <c r="CP181" i="12"/>
  <c r="CO181" i="12"/>
  <c r="CN181" i="12"/>
  <c r="CM181" i="12"/>
  <c r="CL181" i="12"/>
  <c r="CK181" i="12"/>
  <c r="CJ181" i="12"/>
  <c r="CI181" i="12"/>
  <c r="CH181" i="12"/>
  <c r="CG181" i="12"/>
  <c r="CF181" i="12"/>
  <c r="CE181" i="12"/>
  <c r="CD181" i="12"/>
  <c r="CC181" i="12"/>
  <c r="CB181" i="12"/>
  <c r="CA181" i="12"/>
  <c r="BZ181" i="12"/>
  <c r="BY181" i="12"/>
  <c r="BX181" i="12"/>
  <c r="BW181" i="12"/>
  <c r="BV181" i="12"/>
  <c r="BU181" i="12"/>
  <c r="BT181" i="12"/>
  <c r="BS181" i="12"/>
  <c r="BR181" i="12"/>
  <c r="BQ181" i="12"/>
  <c r="BP181" i="12"/>
  <c r="BO181" i="12"/>
  <c r="BN181" i="12"/>
  <c r="BM181" i="12"/>
  <c r="BL181" i="12"/>
  <c r="BK181" i="12"/>
  <c r="BJ181" i="12"/>
  <c r="BI181" i="12"/>
  <c r="BH181" i="12"/>
  <c r="BG181" i="12"/>
  <c r="BF181" i="12"/>
  <c r="BE181" i="12"/>
  <c r="BD181" i="12"/>
  <c r="BC181" i="12"/>
  <c r="BB181" i="12"/>
  <c r="BA181" i="12"/>
  <c r="AZ181" i="12"/>
  <c r="AY181" i="12"/>
  <c r="AX181" i="12"/>
  <c r="AW181" i="12"/>
  <c r="AS181" i="12"/>
  <c r="AR181" i="12"/>
  <c r="AQ181" i="12"/>
  <c r="AP181" i="12"/>
  <c r="AO181" i="12"/>
  <c r="AN181" i="12"/>
  <c r="AM181" i="12"/>
  <c r="AL181" i="12"/>
  <c r="AK181" i="12"/>
  <c r="AJ181" i="12"/>
  <c r="AI181" i="12"/>
  <c r="AH181" i="12"/>
  <c r="AG181" i="12"/>
  <c r="AF181" i="12"/>
  <c r="AE181" i="12"/>
  <c r="AD181" i="12"/>
  <c r="AC181" i="12"/>
  <c r="AB181" i="12"/>
  <c r="FE180" i="12"/>
  <c r="FD180" i="12"/>
  <c r="FC180" i="12"/>
  <c r="FA180" i="12"/>
  <c r="EZ180" i="12"/>
  <c r="EX180" i="12"/>
  <c r="EW180" i="12"/>
  <c r="EV180" i="12"/>
  <c r="EU180" i="12"/>
  <c r="ET180" i="12"/>
  <c r="ES180" i="12"/>
  <c r="ER180" i="12"/>
  <c r="EQ180" i="12"/>
  <c r="EP180" i="12"/>
  <c r="EO180" i="12"/>
  <c r="EN180" i="12"/>
  <c r="EM180" i="12"/>
  <c r="EL180" i="12"/>
  <c r="EK180" i="12"/>
  <c r="EJ180" i="12"/>
  <c r="EI180" i="12"/>
  <c r="EH180" i="12"/>
  <c r="EG180" i="12"/>
  <c r="EF180" i="12"/>
  <c r="EE180" i="12"/>
  <c r="ED180" i="12"/>
  <c r="EC180" i="12"/>
  <c r="EB180" i="12"/>
  <c r="EA180" i="12"/>
  <c r="DZ180" i="12"/>
  <c r="DY180" i="12"/>
  <c r="DX180" i="12"/>
  <c r="DW180" i="12"/>
  <c r="DV180" i="12"/>
  <c r="DU180" i="12"/>
  <c r="DT180" i="12"/>
  <c r="DS180" i="12"/>
  <c r="DR180" i="12"/>
  <c r="DQ180" i="12"/>
  <c r="DP180" i="12"/>
  <c r="DO180" i="12"/>
  <c r="DN180" i="12"/>
  <c r="DM180" i="12"/>
  <c r="DL180" i="12"/>
  <c r="DK180" i="12"/>
  <c r="DJ180" i="12"/>
  <c r="DI180" i="12"/>
  <c r="DH180" i="12"/>
  <c r="DG180" i="12"/>
  <c r="DF180" i="12"/>
  <c r="DE180" i="12"/>
  <c r="DD180" i="12"/>
  <c r="DC180" i="12"/>
  <c r="DB180" i="12"/>
  <c r="DA180" i="12"/>
  <c r="CZ180" i="12"/>
  <c r="CY180" i="12"/>
  <c r="CX180" i="12"/>
  <c r="CW180" i="12"/>
  <c r="CV180" i="12"/>
  <c r="CU180" i="12"/>
  <c r="CT180" i="12"/>
  <c r="CS180" i="12"/>
  <c r="CR180" i="12"/>
  <c r="CQ180" i="12"/>
  <c r="CP180" i="12"/>
  <c r="CO180" i="12"/>
  <c r="CN180" i="12"/>
  <c r="CM180" i="12"/>
  <c r="CL180" i="12"/>
  <c r="CK180" i="12"/>
  <c r="CJ180" i="12"/>
  <c r="CI180" i="12"/>
  <c r="CH180" i="12"/>
  <c r="CG180" i="12"/>
  <c r="CF180" i="12"/>
  <c r="CE180" i="12"/>
  <c r="CD180" i="12"/>
  <c r="CC180" i="12"/>
  <c r="CB180" i="12"/>
  <c r="CA180" i="12"/>
  <c r="BZ180" i="12"/>
  <c r="BY180" i="12"/>
  <c r="BX180" i="12"/>
  <c r="BW180" i="12"/>
  <c r="BV180" i="12"/>
  <c r="BU180" i="12"/>
  <c r="BT180" i="12"/>
  <c r="BS180" i="12"/>
  <c r="BR180" i="12"/>
  <c r="BQ180" i="12"/>
  <c r="BP180" i="12"/>
  <c r="BO180" i="12"/>
  <c r="BN180" i="12"/>
  <c r="BM180" i="12"/>
  <c r="BL180" i="12"/>
  <c r="BK180" i="12"/>
  <c r="BJ180" i="12"/>
  <c r="BI180" i="12"/>
  <c r="BH180" i="12"/>
  <c r="BG180" i="12"/>
  <c r="BF180" i="12"/>
  <c r="BE180" i="12"/>
  <c r="BD180" i="12"/>
  <c r="BC180" i="12"/>
  <c r="BB180" i="12"/>
  <c r="BA180" i="12"/>
  <c r="AZ180" i="12"/>
  <c r="AY180" i="12"/>
  <c r="AX180" i="12"/>
  <c r="AT180" i="12"/>
  <c r="AS180" i="12"/>
  <c r="AR180" i="12"/>
  <c r="AQ180" i="12"/>
  <c r="AP180" i="12"/>
  <c r="AO180" i="12"/>
  <c r="AN180" i="12"/>
  <c r="AM180" i="12"/>
  <c r="AL180" i="12"/>
  <c r="AK180" i="12"/>
  <c r="AJ180" i="12"/>
  <c r="AI180" i="12"/>
  <c r="AH180" i="12"/>
  <c r="AG180" i="12"/>
  <c r="AF180" i="12"/>
  <c r="AE180" i="12"/>
  <c r="AD180" i="12"/>
  <c r="AC180" i="12"/>
  <c r="AB180" i="12"/>
  <c r="AA180" i="12"/>
  <c r="FE179" i="12"/>
  <c r="FD179" i="12"/>
  <c r="FC179" i="12"/>
  <c r="FA179" i="12"/>
  <c r="EZ179" i="12"/>
  <c r="EY179" i="12"/>
  <c r="EX179" i="12"/>
  <c r="EW179" i="12"/>
  <c r="EV179" i="12"/>
  <c r="EU179" i="12"/>
  <c r="ET179" i="12"/>
  <c r="ES179" i="12"/>
  <c r="ER179" i="12"/>
  <c r="EQ179" i="12"/>
  <c r="EP179" i="12"/>
  <c r="EO179" i="12"/>
  <c r="EN179" i="12"/>
  <c r="EM179" i="12"/>
  <c r="EL179" i="12"/>
  <c r="EK179" i="12"/>
  <c r="EJ179" i="12"/>
  <c r="EI179" i="12"/>
  <c r="EH179" i="12"/>
  <c r="EG179" i="12"/>
  <c r="EF179" i="12"/>
  <c r="EE179" i="12"/>
  <c r="ED179" i="12"/>
  <c r="EC179" i="12"/>
  <c r="EB179" i="12"/>
  <c r="EA179" i="12"/>
  <c r="DZ179" i="12"/>
  <c r="DY179" i="12"/>
  <c r="DX179" i="12"/>
  <c r="DW179" i="12"/>
  <c r="DV179" i="12"/>
  <c r="DU179" i="12"/>
  <c r="DT179" i="12"/>
  <c r="DS179" i="12"/>
  <c r="DR179" i="12"/>
  <c r="DQ179" i="12"/>
  <c r="DP179" i="12"/>
  <c r="DO179" i="12"/>
  <c r="DN179" i="12"/>
  <c r="DM179" i="12"/>
  <c r="DL179" i="12"/>
  <c r="DK179" i="12"/>
  <c r="DJ179" i="12"/>
  <c r="DI179" i="12"/>
  <c r="DH179" i="12"/>
  <c r="DG179" i="12"/>
  <c r="DF179" i="12"/>
  <c r="DE179" i="12"/>
  <c r="DD179" i="12"/>
  <c r="DC179" i="12"/>
  <c r="DB179" i="12"/>
  <c r="DA179" i="12"/>
  <c r="CZ179" i="12"/>
  <c r="CY179" i="12"/>
  <c r="CX179" i="12"/>
  <c r="CW179" i="12"/>
  <c r="CV179" i="12"/>
  <c r="CU179" i="12"/>
  <c r="CT179" i="12"/>
  <c r="CS179" i="12"/>
  <c r="CR179" i="12"/>
  <c r="CQ179" i="12"/>
  <c r="CP179" i="12"/>
  <c r="CO179" i="12"/>
  <c r="CN179" i="12"/>
  <c r="CM179" i="12"/>
  <c r="CL179" i="12"/>
  <c r="CK179" i="12"/>
  <c r="CJ179" i="12"/>
  <c r="CI179" i="12"/>
  <c r="CH179" i="12"/>
  <c r="CG179" i="12"/>
  <c r="CF179" i="12"/>
  <c r="CE179" i="12"/>
  <c r="CD179" i="12"/>
  <c r="CC179" i="12"/>
  <c r="CB179" i="12"/>
  <c r="CA179" i="12"/>
  <c r="BZ179" i="12"/>
  <c r="BY179" i="12"/>
  <c r="BX179" i="12"/>
  <c r="BW179" i="12"/>
  <c r="BV179" i="12"/>
  <c r="BU179" i="12"/>
  <c r="BT179" i="12"/>
  <c r="BS179" i="12"/>
  <c r="BR179" i="12"/>
  <c r="BQ179" i="12"/>
  <c r="BP179" i="12"/>
  <c r="BO179" i="12"/>
  <c r="BN179" i="12"/>
  <c r="BM179" i="12"/>
  <c r="BL179" i="12"/>
  <c r="BK179" i="12"/>
  <c r="BJ179" i="12"/>
  <c r="BI179" i="12"/>
  <c r="BH179" i="12"/>
  <c r="BG179" i="12"/>
  <c r="BF179" i="12"/>
  <c r="BE179" i="12"/>
  <c r="BD179" i="12"/>
  <c r="BC179" i="12"/>
  <c r="BB179" i="12"/>
  <c r="BA179" i="12"/>
  <c r="AZ179" i="12"/>
  <c r="AY179" i="12"/>
  <c r="AX179" i="12"/>
  <c r="AT179" i="12"/>
  <c r="AS179" i="12"/>
  <c r="AR179" i="12"/>
  <c r="AQ179" i="12"/>
  <c r="AP179" i="12"/>
  <c r="AO179" i="12"/>
  <c r="AN179" i="12"/>
  <c r="AM179" i="12"/>
  <c r="AL179" i="12"/>
  <c r="AK179" i="12"/>
  <c r="AJ179" i="12"/>
  <c r="AI179" i="12"/>
  <c r="AH179" i="12"/>
  <c r="AG179" i="12"/>
  <c r="AF179" i="12"/>
  <c r="AE179" i="12"/>
  <c r="AD179" i="12"/>
  <c r="AC179" i="12"/>
  <c r="AB179" i="12"/>
  <c r="AA179" i="12"/>
  <c r="Z179" i="12"/>
  <c r="FE178" i="12"/>
  <c r="FD178" i="12"/>
  <c r="FC178" i="12"/>
  <c r="FB178" i="12"/>
  <c r="FA178" i="12"/>
  <c r="EZ178" i="12"/>
  <c r="EY178" i="12"/>
  <c r="EX178" i="12"/>
  <c r="EW178" i="12"/>
  <c r="EV178" i="12"/>
  <c r="EU178" i="12"/>
  <c r="ET178" i="12"/>
  <c r="ES178" i="12"/>
  <c r="ER178" i="12"/>
  <c r="EQ178" i="12"/>
  <c r="EP178" i="12"/>
  <c r="EO178" i="12"/>
  <c r="EN178" i="12"/>
  <c r="EM178" i="12"/>
  <c r="EL178" i="12"/>
  <c r="EK178" i="12"/>
  <c r="EJ178" i="12"/>
  <c r="EI178" i="12"/>
  <c r="EH178" i="12"/>
  <c r="EG178" i="12"/>
  <c r="EF178" i="12"/>
  <c r="EE178" i="12"/>
  <c r="ED178" i="12"/>
  <c r="EC178" i="12"/>
  <c r="EB178" i="12"/>
  <c r="EA178" i="12"/>
  <c r="DZ178" i="12"/>
  <c r="DY178" i="12"/>
  <c r="DX178" i="12"/>
  <c r="DW178" i="12"/>
  <c r="DV178" i="12"/>
  <c r="DU178" i="12"/>
  <c r="DT178" i="12"/>
  <c r="DS178" i="12"/>
  <c r="DR178" i="12"/>
  <c r="DQ178" i="12"/>
  <c r="DP178" i="12"/>
  <c r="DO178" i="12"/>
  <c r="DN178" i="12"/>
  <c r="DM178" i="12"/>
  <c r="DL178" i="12"/>
  <c r="DK178" i="12"/>
  <c r="DJ178" i="12"/>
  <c r="DI178" i="12"/>
  <c r="DH178" i="12"/>
  <c r="DG178" i="12"/>
  <c r="DF178" i="12"/>
  <c r="DE178" i="12"/>
  <c r="DD178" i="12"/>
  <c r="DC178" i="12"/>
  <c r="DB178" i="12"/>
  <c r="DA178" i="12"/>
  <c r="CZ178" i="12"/>
  <c r="CY178" i="12"/>
  <c r="CX178" i="12"/>
  <c r="CW178" i="12"/>
  <c r="CV178" i="12"/>
  <c r="CU178" i="12"/>
  <c r="CT178" i="12"/>
  <c r="CS178" i="12"/>
  <c r="CR178" i="12"/>
  <c r="CQ178" i="12"/>
  <c r="CP178" i="12"/>
  <c r="CO178" i="12"/>
  <c r="CN178" i="12"/>
  <c r="CM178" i="12"/>
  <c r="CL178" i="12"/>
  <c r="CK178" i="12"/>
  <c r="CJ178" i="12"/>
  <c r="CI178" i="12"/>
  <c r="CH178" i="12"/>
  <c r="CG178" i="12"/>
  <c r="CF178" i="12"/>
  <c r="CE178" i="12"/>
  <c r="CD178" i="12"/>
  <c r="CC178" i="12"/>
  <c r="CB178" i="12"/>
  <c r="CA178" i="12"/>
  <c r="BZ178" i="12"/>
  <c r="BY178" i="12"/>
  <c r="BX178" i="12"/>
  <c r="BW178" i="12"/>
  <c r="BV178" i="12"/>
  <c r="BU178" i="12"/>
  <c r="BT178" i="12"/>
  <c r="BS178" i="12"/>
  <c r="BR178" i="12"/>
  <c r="BQ178" i="12"/>
  <c r="BP178" i="12"/>
  <c r="BO178" i="12"/>
  <c r="BN178" i="12"/>
  <c r="BM178" i="12"/>
  <c r="BL178" i="12"/>
  <c r="BK178" i="12"/>
  <c r="BJ178" i="12"/>
  <c r="BI178" i="12"/>
  <c r="BH178" i="12"/>
  <c r="BG178" i="12"/>
  <c r="BF178" i="12"/>
  <c r="BE178" i="12"/>
  <c r="BD178" i="12"/>
  <c r="BC178" i="12"/>
  <c r="BB178" i="12"/>
  <c r="BA178" i="12"/>
  <c r="AZ178" i="12"/>
  <c r="AY178" i="12"/>
  <c r="AX178" i="12"/>
  <c r="AW178" i="12"/>
  <c r="AV178" i="12"/>
  <c r="AU178" i="12"/>
  <c r="AT178" i="12"/>
  <c r="AS178" i="12"/>
  <c r="AR178" i="12"/>
  <c r="AQ178" i="12"/>
  <c r="AP178" i="12"/>
  <c r="AO178" i="12"/>
  <c r="AN178" i="12"/>
  <c r="AM178" i="12"/>
  <c r="AL178" i="12"/>
  <c r="AK178" i="12"/>
  <c r="AJ178" i="12"/>
  <c r="AI178" i="12"/>
  <c r="AH178" i="12"/>
  <c r="AG178" i="12"/>
  <c r="AF178" i="12"/>
  <c r="AE178" i="12"/>
  <c r="AD178" i="12"/>
  <c r="AC178" i="12"/>
  <c r="AB178" i="12"/>
  <c r="AA178" i="12"/>
  <c r="Z178" i="12"/>
  <c r="FE177" i="12"/>
  <c r="FD177" i="12"/>
  <c r="FC177" i="12"/>
  <c r="FB177" i="12"/>
  <c r="FA177" i="12"/>
  <c r="EZ177" i="12"/>
  <c r="EY177" i="12"/>
  <c r="EX177" i="12"/>
  <c r="EW177" i="12"/>
  <c r="EV177" i="12"/>
  <c r="EU177" i="12"/>
  <c r="ET177" i="12"/>
  <c r="ES177" i="12"/>
  <c r="ER177" i="12"/>
  <c r="EQ177" i="12"/>
  <c r="EP177" i="12"/>
  <c r="EO177" i="12"/>
  <c r="EN177" i="12"/>
  <c r="EM177" i="12"/>
  <c r="EL177" i="12"/>
  <c r="EK177" i="12"/>
  <c r="EJ177" i="12"/>
  <c r="EI177" i="12"/>
  <c r="EH177" i="12"/>
  <c r="EG177" i="12"/>
  <c r="EF177" i="12"/>
  <c r="EE177" i="12"/>
  <c r="ED177" i="12"/>
  <c r="EC177" i="12"/>
  <c r="EB177" i="12"/>
  <c r="EA177" i="12"/>
  <c r="DZ177" i="12"/>
  <c r="DY177" i="12"/>
  <c r="DX177" i="12"/>
  <c r="DW177" i="12"/>
  <c r="DV177" i="12"/>
  <c r="DU177" i="12"/>
  <c r="DT177" i="12"/>
  <c r="DS177" i="12"/>
  <c r="DR177" i="12"/>
  <c r="DQ177" i="12"/>
  <c r="DP177" i="12"/>
  <c r="DO177" i="12"/>
  <c r="DN177" i="12"/>
  <c r="DM177" i="12"/>
  <c r="DL177" i="12"/>
  <c r="DK177" i="12"/>
  <c r="DJ177" i="12"/>
  <c r="DI177" i="12"/>
  <c r="DH177" i="12"/>
  <c r="DG177" i="12"/>
  <c r="DF177" i="12"/>
  <c r="DE177" i="12"/>
  <c r="DC177" i="12"/>
  <c r="DB177" i="12"/>
  <c r="DA177" i="12"/>
  <c r="CZ177" i="12"/>
  <c r="CY177" i="12"/>
  <c r="CX177" i="12"/>
  <c r="CW177" i="12"/>
  <c r="CV177" i="12"/>
  <c r="CU177" i="12"/>
  <c r="CT177" i="12"/>
  <c r="CS177" i="12"/>
  <c r="CR177" i="12"/>
  <c r="CQ177" i="12"/>
  <c r="CP177" i="12"/>
  <c r="CO177" i="12"/>
  <c r="CN177" i="12"/>
  <c r="CM177" i="12"/>
  <c r="CL177" i="12"/>
  <c r="CK177" i="12"/>
  <c r="CJ177" i="12"/>
  <c r="CI177" i="12"/>
  <c r="CH177" i="12"/>
  <c r="CG177" i="12"/>
  <c r="CF177" i="12"/>
  <c r="CE177" i="12"/>
  <c r="CD177" i="12"/>
  <c r="CC177" i="12"/>
  <c r="CB177" i="12"/>
  <c r="CA177" i="12"/>
  <c r="BZ177" i="12"/>
  <c r="BY177" i="12"/>
  <c r="BX177" i="12"/>
  <c r="BW177" i="12"/>
  <c r="BV177" i="12"/>
  <c r="BU177" i="12"/>
  <c r="BT177" i="12"/>
  <c r="BS177" i="12"/>
  <c r="BR177" i="12"/>
  <c r="BQ177" i="12"/>
  <c r="BP177" i="12"/>
  <c r="BO177" i="12"/>
  <c r="BN177" i="12"/>
  <c r="BM177" i="12"/>
  <c r="BL177" i="12"/>
  <c r="BK177" i="12"/>
  <c r="BJ177" i="12"/>
  <c r="BI177" i="12"/>
  <c r="BH177" i="12"/>
  <c r="BG177" i="12"/>
  <c r="BF177" i="12"/>
  <c r="BE177" i="12"/>
  <c r="BD177" i="12"/>
  <c r="BC177" i="12"/>
  <c r="BB177" i="12"/>
  <c r="BA177" i="12"/>
  <c r="AZ177" i="12"/>
  <c r="AY177" i="12"/>
  <c r="AX177" i="12"/>
  <c r="AW177" i="12"/>
  <c r="AV177" i="12"/>
  <c r="AU177" i="12"/>
  <c r="AT177" i="12"/>
  <c r="AS177" i="12"/>
  <c r="AR177" i="12"/>
  <c r="AQ177" i="12"/>
  <c r="AP177" i="12"/>
  <c r="AO177" i="12"/>
  <c r="AN177" i="12"/>
  <c r="AM177" i="12"/>
  <c r="AL177" i="12"/>
  <c r="AK177" i="12"/>
  <c r="AJ177" i="12"/>
  <c r="AI177" i="12"/>
  <c r="AH177" i="12"/>
  <c r="AG177" i="12"/>
  <c r="AF177" i="12"/>
  <c r="AE177" i="12"/>
  <c r="AD177" i="12"/>
  <c r="AC177" i="12"/>
  <c r="AB177" i="12"/>
  <c r="AA177" i="12"/>
  <c r="Z177" i="12"/>
  <c r="Y177" i="12"/>
  <c r="FE176" i="12"/>
  <c r="FD176" i="12"/>
  <c r="FC176" i="12"/>
  <c r="FB176" i="12"/>
  <c r="FA176" i="12"/>
  <c r="EZ176" i="12"/>
  <c r="EY176" i="12"/>
  <c r="EX176" i="12"/>
  <c r="EW176" i="12"/>
  <c r="EV176" i="12"/>
  <c r="EU176" i="12"/>
  <c r="ET176" i="12"/>
  <c r="ES176" i="12"/>
  <c r="ER176" i="12"/>
  <c r="EQ176" i="12"/>
  <c r="EP176" i="12"/>
  <c r="EO176" i="12"/>
  <c r="EN176" i="12"/>
  <c r="EM176" i="12"/>
  <c r="EL176" i="12"/>
  <c r="EK176" i="12"/>
  <c r="EJ176" i="12"/>
  <c r="EI176" i="12"/>
  <c r="EH176" i="12"/>
  <c r="EG176" i="12"/>
  <c r="EF176" i="12"/>
  <c r="EE176" i="12"/>
  <c r="ED176" i="12"/>
  <c r="EC176" i="12"/>
  <c r="EB176" i="12"/>
  <c r="EA176" i="12"/>
  <c r="DZ176" i="12"/>
  <c r="DY176" i="12"/>
  <c r="DX176" i="12"/>
  <c r="DW176" i="12"/>
  <c r="DV176" i="12"/>
  <c r="DU176" i="12"/>
  <c r="DT176" i="12"/>
  <c r="DS176" i="12"/>
  <c r="DR176" i="12"/>
  <c r="DQ176" i="12"/>
  <c r="DP176" i="12"/>
  <c r="DO176" i="12"/>
  <c r="DN176" i="12"/>
  <c r="DM176" i="12"/>
  <c r="DL176" i="12"/>
  <c r="DK176" i="12"/>
  <c r="DJ176" i="12"/>
  <c r="DI176" i="12"/>
  <c r="DH176" i="12"/>
  <c r="DG176" i="12"/>
  <c r="DF176" i="12"/>
  <c r="DE176" i="12"/>
  <c r="DD176" i="12"/>
  <c r="DC176" i="12"/>
  <c r="DB176" i="12"/>
  <c r="DA176" i="12"/>
  <c r="CZ176" i="12"/>
  <c r="CY176" i="12"/>
  <c r="CX176" i="12"/>
  <c r="CW176" i="12"/>
  <c r="CV176" i="12"/>
  <c r="CU176" i="12"/>
  <c r="CT176" i="12"/>
  <c r="CS176" i="12"/>
  <c r="CR176" i="12"/>
  <c r="CQ176" i="12"/>
  <c r="CP176" i="12"/>
  <c r="CO176" i="12"/>
  <c r="CN176" i="12"/>
  <c r="CM176" i="12"/>
  <c r="CL176" i="12"/>
  <c r="CK176" i="12"/>
  <c r="CJ176" i="12"/>
  <c r="CI176" i="12"/>
  <c r="CH176" i="12"/>
  <c r="CG176" i="12"/>
  <c r="CF176" i="12"/>
  <c r="CE176" i="12"/>
  <c r="CD176" i="12"/>
  <c r="CC176" i="12"/>
  <c r="CB176" i="12"/>
  <c r="CA176" i="12"/>
  <c r="BZ176" i="12"/>
  <c r="BY176" i="12"/>
  <c r="BX176" i="12"/>
  <c r="BW176" i="12"/>
  <c r="BV176" i="12"/>
  <c r="BU176" i="12"/>
  <c r="BT176" i="12"/>
  <c r="BS176" i="12"/>
  <c r="BR176" i="12"/>
  <c r="BQ176" i="12"/>
  <c r="BP176" i="12"/>
  <c r="BO176" i="12"/>
  <c r="BN176" i="12"/>
  <c r="BM176" i="12"/>
  <c r="BL176" i="12"/>
  <c r="BK176" i="12"/>
  <c r="BJ176" i="12"/>
  <c r="BI176" i="12"/>
  <c r="BH176" i="12"/>
  <c r="BG176" i="12"/>
  <c r="BF176" i="12"/>
  <c r="BE176" i="12"/>
  <c r="BD176" i="12"/>
  <c r="BC176" i="12"/>
  <c r="BB176" i="12"/>
  <c r="BA176" i="12"/>
  <c r="AZ176" i="12"/>
  <c r="AY176" i="12"/>
  <c r="AX176" i="12"/>
  <c r="AW176" i="12"/>
  <c r="AV176" i="12"/>
  <c r="AU176" i="12"/>
  <c r="AT176" i="12"/>
  <c r="AS176" i="12"/>
  <c r="AR176" i="12"/>
  <c r="AQ176" i="12"/>
  <c r="AP176" i="12"/>
  <c r="AO176" i="12"/>
  <c r="AN176" i="12"/>
  <c r="AM176" i="12"/>
  <c r="AL176" i="12"/>
  <c r="AK176" i="12"/>
  <c r="AJ176" i="12"/>
  <c r="AI176" i="12"/>
  <c r="AH176" i="12"/>
  <c r="AG176" i="12"/>
  <c r="AF176" i="12"/>
  <c r="AE176" i="12"/>
  <c r="AD176" i="12"/>
  <c r="AC176" i="12"/>
  <c r="Y176" i="12"/>
  <c r="GF175" i="12"/>
  <c r="GD175" i="12"/>
  <c r="FD175" i="12"/>
  <c r="FC175" i="12"/>
  <c r="FB175" i="12"/>
  <c r="FA175" i="12"/>
  <c r="EZ175" i="12"/>
  <c r="EY175" i="12"/>
  <c r="EX175" i="12"/>
  <c r="EW175" i="12"/>
  <c r="EV175" i="12"/>
  <c r="EU175" i="12"/>
  <c r="ET175" i="12"/>
  <c r="ES175" i="12"/>
  <c r="ER175" i="12"/>
  <c r="EQ175" i="12"/>
  <c r="EP175" i="12"/>
  <c r="EO175" i="12"/>
  <c r="EN175" i="12"/>
  <c r="EM175" i="12"/>
  <c r="EL175" i="12"/>
  <c r="EK175" i="12"/>
  <c r="EJ175" i="12"/>
  <c r="EI175" i="12"/>
  <c r="EH175" i="12"/>
  <c r="EG175" i="12"/>
  <c r="EF175" i="12"/>
  <c r="EE175" i="12"/>
  <c r="ED175" i="12"/>
  <c r="EC175" i="12"/>
  <c r="EB175" i="12"/>
  <c r="EA175" i="12"/>
  <c r="DZ175" i="12"/>
  <c r="DY175" i="12"/>
  <c r="DX175" i="12"/>
  <c r="DW175" i="12"/>
  <c r="DV175" i="12"/>
  <c r="DU175" i="12"/>
  <c r="DT175" i="12"/>
  <c r="DS175" i="12"/>
  <c r="DR175" i="12"/>
  <c r="DQ175" i="12"/>
  <c r="DP175" i="12"/>
  <c r="DO175" i="12"/>
  <c r="DN175" i="12"/>
  <c r="DM175" i="12"/>
  <c r="DL175" i="12"/>
  <c r="DK175" i="12"/>
  <c r="DJ175" i="12"/>
  <c r="DI175" i="12"/>
  <c r="DH175" i="12"/>
  <c r="DG175" i="12"/>
  <c r="DF175" i="12"/>
  <c r="DE175" i="12"/>
  <c r="DD175" i="12"/>
  <c r="DC175" i="12"/>
  <c r="DB175" i="12"/>
  <c r="DA175" i="12"/>
  <c r="CZ175" i="12"/>
  <c r="CY175" i="12"/>
  <c r="CX175" i="12"/>
  <c r="CW175" i="12"/>
  <c r="CV175" i="12"/>
  <c r="CU175" i="12"/>
  <c r="CT175" i="12"/>
  <c r="CS175" i="12"/>
  <c r="CR175" i="12"/>
  <c r="CQ175" i="12"/>
  <c r="CP175" i="12"/>
  <c r="CO175" i="12"/>
  <c r="CN175" i="12"/>
  <c r="CM175" i="12"/>
  <c r="CL175" i="12"/>
  <c r="CK175" i="12"/>
  <c r="CJ175" i="12"/>
  <c r="CI175" i="12"/>
  <c r="CH175" i="12"/>
  <c r="CG175" i="12"/>
  <c r="CF175" i="12"/>
  <c r="CE175" i="12"/>
  <c r="CD175" i="12"/>
  <c r="CC175" i="12"/>
  <c r="CB175" i="12"/>
  <c r="CA175" i="12"/>
  <c r="BZ175" i="12"/>
  <c r="BY175" i="12"/>
  <c r="BX175" i="12"/>
  <c r="BW175" i="12"/>
  <c r="BV175" i="12"/>
  <c r="BU175" i="12"/>
  <c r="BT175" i="12"/>
  <c r="BS175" i="12"/>
  <c r="BR175" i="12"/>
  <c r="BQ175" i="12"/>
  <c r="BP175" i="12"/>
  <c r="BO175" i="12"/>
  <c r="BN175" i="12"/>
  <c r="BM175" i="12"/>
  <c r="BL175" i="12"/>
  <c r="BK175" i="12"/>
  <c r="BJ175" i="12"/>
  <c r="BI175" i="12"/>
  <c r="BH175" i="12"/>
  <c r="BG175" i="12"/>
  <c r="BF175" i="12"/>
  <c r="BE175" i="12"/>
  <c r="BD175" i="12"/>
  <c r="BC175" i="12"/>
  <c r="BB175" i="12"/>
  <c r="BA175" i="12"/>
  <c r="AZ175" i="12"/>
  <c r="AY175" i="12"/>
  <c r="AX175" i="12"/>
  <c r="AW175" i="12"/>
  <c r="AV175" i="12"/>
  <c r="AU175" i="12"/>
  <c r="AT175" i="12"/>
  <c r="AS175" i="12"/>
  <c r="AR175" i="12"/>
  <c r="AQ175" i="12"/>
  <c r="AP175" i="12"/>
  <c r="AO175" i="12"/>
  <c r="AN175" i="12"/>
  <c r="AM175" i="12"/>
  <c r="AL175" i="12"/>
  <c r="AK175" i="12"/>
  <c r="AJ175" i="12"/>
  <c r="AI175" i="12"/>
  <c r="AH175" i="12"/>
  <c r="AG175" i="12"/>
  <c r="AF175" i="12"/>
  <c r="AE175" i="12"/>
  <c r="AD175" i="12"/>
  <c r="GF174" i="12"/>
  <c r="GE174" i="12"/>
  <c r="GD174" i="12"/>
  <c r="FD174" i="12"/>
  <c r="FC174" i="12"/>
  <c r="FB174" i="12"/>
  <c r="FA174" i="12"/>
  <c r="EZ174" i="12"/>
  <c r="EY174" i="12"/>
  <c r="EX174" i="12"/>
  <c r="EW174" i="12"/>
  <c r="EV174" i="12"/>
  <c r="EU174" i="12"/>
  <c r="ET174" i="12"/>
  <c r="ES174" i="12"/>
  <c r="ER174" i="12"/>
  <c r="EQ174" i="12"/>
  <c r="EP174" i="12"/>
  <c r="EO174" i="12"/>
  <c r="EN174" i="12"/>
  <c r="EM174" i="12"/>
  <c r="EL174" i="12"/>
  <c r="EK174" i="12"/>
  <c r="EJ174" i="12"/>
  <c r="EI174" i="12"/>
  <c r="EH174" i="12"/>
  <c r="EG174" i="12"/>
  <c r="EF174" i="12"/>
  <c r="EE174" i="12"/>
  <c r="ED174" i="12"/>
  <c r="EC174" i="12"/>
  <c r="EB174" i="12"/>
  <c r="EA174" i="12"/>
  <c r="DZ174" i="12"/>
  <c r="DY174" i="12"/>
  <c r="DX174" i="12"/>
  <c r="DW174" i="12"/>
  <c r="DV174" i="12"/>
  <c r="DU174" i="12"/>
  <c r="DT174" i="12"/>
  <c r="DS174" i="12"/>
  <c r="DR174" i="12"/>
  <c r="DQ174" i="12"/>
  <c r="DP174" i="12"/>
  <c r="DO174" i="12"/>
  <c r="DN174" i="12"/>
  <c r="DM174" i="12"/>
  <c r="DL174" i="12"/>
  <c r="DK174" i="12"/>
  <c r="DJ174" i="12"/>
  <c r="DI174" i="12"/>
  <c r="DH174" i="12"/>
  <c r="DG174" i="12"/>
  <c r="DF174" i="12"/>
  <c r="DE174" i="12"/>
  <c r="DD174" i="12"/>
  <c r="DC174" i="12"/>
  <c r="DB174" i="12"/>
  <c r="DA174" i="12"/>
  <c r="CZ174" i="12"/>
  <c r="CY174" i="12"/>
  <c r="CX174" i="12"/>
  <c r="CW174" i="12"/>
  <c r="CV174" i="12"/>
  <c r="CU174" i="12"/>
  <c r="CT174" i="12"/>
  <c r="CS174" i="12"/>
  <c r="CR174" i="12"/>
  <c r="CQ174" i="12"/>
  <c r="CP174" i="12"/>
  <c r="CO174" i="12"/>
  <c r="CN174" i="12"/>
  <c r="CM174" i="12"/>
  <c r="CL174" i="12"/>
  <c r="CK174" i="12"/>
  <c r="CJ174" i="12"/>
  <c r="CI174" i="12"/>
  <c r="CH174" i="12"/>
  <c r="CG174" i="12"/>
  <c r="CF174" i="12"/>
  <c r="CE174" i="12"/>
  <c r="CD174" i="12"/>
  <c r="CC174" i="12"/>
  <c r="CB174" i="12"/>
  <c r="CA174" i="12"/>
  <c r="BZ174" i="12"/>
  <c r="BY174" i="12"/>
  <c r="BX174" i="12"/>
  <c r="BW174" i="12"/>
  <c r="BV174" i="12"/>
  <c r="BU174" i="12"/>
  <c r="BT174" i="12"/>
  <c r="BS174" i="12"/>
  <c r="BR174" i="12"/>
  <c r="BQ174" i="12"/>
  <c r="BP174" i="12"/>
  <c r="BO174" i="12"/>
  <c r="BN174" i="12"/>
  <c r="BM174" i="12"/>
  <c r="BL174" i="12"/>
  <c r="BK174" i="12"/>
  <c r="BJ174" i="12"/>
  <c r="BI174" i="12"/>
  <c r="BH174" i="12"/>
  <c r="BG174" i="12"/>
  <c r="BF174" i="12"/>
  <c r="BE174" i="12"/>
  <c r="BD174" i="12"/>
  <c r="BC174" i="12"/>
  <c r="BB174" i="12"/>
  <c r="BA174" i="12"/>
  <c r="AZ174" i="12"/>
  <c r="AY174" i="12"/>
  <c r="AX174" i="12"/>
  <c r="AW174" i="12"/>
  <c r="AV174" i="12"/>
  <c r="AU174" i="12"/>
  <c r="AT174" i="12"/>
  <c r="AS174" i="12"/>
  <c r="AR174" i="12"/>
  <c r="AQ174" i="12"/>
  <c r="AP174" i="12"/>
  <c r="AO174" i="12"/>
  <c r="AN174" i="12"/>
  <c r="AM174" i="12"/>
  <c r="AL174" i="12"/>
  <c r="AK174" i="12"/>
  <c r="AJ174" i="12"/>
  <c r="AI174" i="12"/>
  <c r="AH174" i="12"/>
  <c r="AG174" i="12"/>
  <c r="AF174" i="12"/>
  <c r="GF173" i="12"/>
  <c r="GE173" i="12"/>
  <c r="GD173" i="12"/>
  <c r="GC173" i="12"/>
  <c r="FD173" i="12"/>
  <c r="FC173" i="12"/>
  <c r="FB173" i="12"/>
  <c r="FA173" i="12"/>
  <c r="EZ173" i="12"/>
  <c r="EY173" i="12"/>
  <c r="EX173" i="12"/>
  <c r="EW173" i="12"/>
  <c r="EV173" i="12"/>
  <c r="EU173" i="12"/>
  <c r="ET173" i="12"/>
  <c r="ES173" i="12"/>
  <c r="ER173" i="12"/>
  <c r="EQ173" i="12"/>
  <c r="EP173" i="12"/>
  <c r="EO173" i="12"/>
  <c r="EN173" i="12"/>
  <c r="EM173" i="12"/>
  <c r="EL173" i="12"/>
  <c r="EK173" i="12"/>
  <c r="EJ173" i="12"/>
  <c r="EI173" i="12"/>
  <c r="EH173" i="12"/>
  <c r="EG173" i="12"/>
  <c r="EF173" i="12"/>
  <c r="EE173" i="12"/>
  <c r="ED173" i="12"/>
  <c r="EC173" i="12"/>
  <c r="EB173" i="12"/>
  <c r="EA173" i="12"/>
  <c r="DZ173" i="12"/>
  <c r="DY173" i="12"/>
  <c r="DX173" i="12"/>
  <c r="DW173" i="12"/>
  <c r="DV173" i="12"/>
  <c r="DU173" i="12"/>
  <c r="DT173" i="12"/>
  <c r="DS173" i="12"/>
  <c r="DR173" i="12"/>
  <c r="DQ173" i="12"/>
  <c r="DP173" i="12"/>
  <c r="DO173" i="12"/>
  <c r="DN173" i="12"/>
  <c r="DM173" i="12"/>
  <c r="DL173" i="12"/>
  <c r="DK173" i="12"/>
  <c r="DJ173" i="12"/>
  <c r="DI173" i="12"/>
  <c r="DH173" i="12"/>
  <c r="DG173" i="12"/>
  <c r="DF173" i="12"/>
  <c r="DE173" i="12"/>
  <c r="DD173" i="12"/>
  <c r="DC173" i="12"/>
  <c r="DB173" i="12"/>
  <c r="DA173" i="12"/>
  <c r="CZ173" i="12"/>
  <c r="CY173" i="12"/>
  <c r="CX173" i="12"/>
  <c r="CW173" i="12"/>
  <c r="CV173" i="12"/>
  <c r="CU173" i="12"/>
  <c r="CT173" i="12"/>
  <c r="CS173" i="12"/>
  <c r="CR173" i="12"/>
  <c r="CQ173" i="12"/>
  <c r="CP173" i="12"/>
  <c r="CO173" i="12"/>
  <c r="CN173" i="12"/>
  <c r="CM173" i="12"/>
  <c r="CL173" i="12"/>
  <c r="CK173" i="12"/>
  <c r="CJ173" i="12"/>
  <c r="CI173" i="12"/>
  <c r="CH173" i="12"/>
  <c r="CG173" i="12"/>
  <c r="CF173" i="12"/>
  <c r="CE173" i="12"/>
  <c r="CD173" i="12"/>
  <c r="CC173" i="12"/>
  <c r="CB173" i="12"/>
  <c r="CA173" i="12"/>
  <c r="BZ173" i="12"/>
  <c r="BY173" i="12"/>
  <c r="BX173" i="12"/>
  <c r="BW173" i="12"/>
  <c r="BV173" i="12"/>
  <c r="BU173" i="12"/>
  <c r="BT173" i="12"/>
  <c r="BS173" i="12"/>
  <c r="BR173" i="12"/>
  <c r="BQ173" i="12"/>
  <c r="BP173" i="12"/>
  <c r="BO173" i="12"/>
  <c r="BN173" i="12"/>
  <c r="BM173" i="12"/>
  <c r="BL173" i="12"/>
  <c r="BK173" i="12"/>
  <c r="BJ173" i="12"/>
  <c r="BI173" i="12"/>
  <c r="BH173" i="12"/>
  <c r="BG173" i="12"/>
  <c r="BF173" i="12"/>
  <c r="BE173" i="12"/>
  <c r="BD173" i="12"/>
  <c r="BC173" i="12"/>
  <c r="BB173" i="12"/>
  <c r="BA173" i="12"/>
  <c r="AZ173" i="12"/>
  <c r="AY173" i="12"/>
  <c r="AX173" i="12"/>
  <c r="AW173" i="12"/>
  <c r="AV173" i="12"/>
  <c r="AU173" i="12"/>
  <c r="AT173" i="12"/>
  <c r="AS173" i="12"/>
  <c r="AR173" i="12"/>
  <c r="AQ173" i="12"/>
  <c r="AP173" i="12"/>
  <c r="AO173" i="12"/>
  <c r="AN173" i="12"/>
  <c r="AM173" i="12"/>
  <c r="AL173" i="12"/>
  <c r="AK173" i="12"/>
  <c r="AJ173" i="12"/>
  <c r="AI173" i="12"/>
  <c r="AH173" i="12"/>
  <c r="AG173" i="12"/>
  <c r="GF172" i="12"/>
  <c r="GE172" i="12"/>
  <c r="GD172" i="12"/>
  <c r="GC172" i="12"/>
  <c r="FD172" i="12"/>
  <c r="FC172" i="12"/>
  <c r="FB172" i="12"/>
  <c r="FA172" i="12"/>
  <c r="EZ172" i="12"/>
  <c r="EY172" i="12"/>
  <c r="EX172" i="12"/>
  <c r="EW172" i="12"/>
  <c r="EV172" i="12"/>
  <c r="EU172" i="12"/>
  <c r="ET172" i="12"/>
  <c r="ES172" i="12"/>
  <c r="ER172" i="12"/>
  <c r="EQ172" i="12"/>
  <c r="EP172" i="12"/>
  <c r="EO172" i="12"/>
  <c r="EN172" i="12"/>
  <c r="EM172" i="12"/>
  <c r="EL172" i="12"/>
  <c r="EK172" i="12"/>
  <c r="EJ172" i="12"/>
  <c r="EI172" i="12"/>
  <c r="EH172" i="12"/>
  <c r="EG172" i="12"/>
  <c r="EF172" i="12"/>
  <c r="EE172" i="12"/>
  <c r="ED172" i="12"/>
  <c r="EC172" i="12"/>
  <c r="EB172" i="12"/>
  <c r="EA172" i="12"/>
  <c r="DZ172" i="12"/>
  <c r="DY172" i="12"/>
  <c r="DX172" i="12"/>
  <c r="DW172" i="12"/>
  <c r="DV172" i="12"/>
  <c r="DU172" i="12"/>
  <c r="DT172" i="12"/>
  <c r="DS172" i="12"/>
  <c r="DR172" i="12"/>
  <c r="DQ172" i="12"/>
  <c r="DP172" i="12"/>
  <c r="DO172" i="12"/>
  <c r="DN172" i="12"/>
  <c r="DM172" i="12"/>
  <c r="DL172" i="12"/>
  <c r="DK172" i="12"/>
  <c r="DJ172" i="12"/>
  <c r="DI172" i="12"/>
  <c r="DH172" i="12"/>
  <c r="DG172" i="12"/>
  <c r="DF172" i="12"/>
  <c r="DE172" i="12"/>
  <c r="DD172" i="12"/>
  <c r="DC172" i="12"/>
  <c r="DB172" i="12"/>
  <c r="DA172" i="12"/>
  <c r="CZ172" i="12"/>
  <c r="CY172" i="12"/>
  <c r="CX172" i="12"/>
  <c r="CW172" i="12"/>
  <c r="CV172" i="12"/>
  <c r="CU172" i="12"/>
  <c r="CT172" i="12"/>
  <c r="CS172" i="12"/>
  <c r="CR172" i="12"/>
  <c r="CQ172" i="12"/>
  <c r="CP172" i="12"/>
  <c r="CO172" i="12"/>
  <c r="CN172" i="12"/>
  <c r="CM172" i="12"/>
  <c r="CL172" i="12"/>
  <c r="CK172" i="12"/>
  <c r="CJ172" i="12"/>
  <c r="CI172" i="12"/>
  <c r="CH172" i="12"/>
  <c r="CG172" i="12"/>
  <c r="CF172" i="12"/>
  <c r="CE172" i="12"/>
  <c r="CD172" i="12"/>
  <c r="CC172" i="12"/>
  <c r="CB172" i="12"/>
  <c r="CA172" i="12"/>
  <c r="BZ172" i="12"/>
  <c r="BY172" i="12"/>
  <c r="BX172" i="12"/>
  <c r="BW172" i="12"/>
  <c r="BV172" i="12"/>
  <c r="BU172" i="12"/>
  <c r="BT172" i="12"/>
  <c r="BS172" i="12"/>
  <c r="BR172" i="12"/>
  <c r="BQ172" i="12"/>
  <c r="BP172" i="12"/>
  <c r="BO172" i="12"/>
  <c r="BN172" i="12"/>
  <c r="BM172" i="12"/>
  <c r="BL172" i="12"/>
  <c r="BK172" i="12"/>
  <c r="BJ172" i="12"/>
  <c r="BI172" i="12"/>
  <c r="BH172" i="12"/>
  <c r="BG172" i="12"/>
  <c r="BF172" i="12"/>
  <c r="BE172" i="12"/>
  <c r="BD172" i="12"/>
  <c r="BC172" i="12"/>
  <c r="BB172" i="12"/>
  <c r="BA172" i="12"/>
  <c r="AZ172" i="12"/>
  <c r="AY172" i="12"/>
  <c r="AX172" i="12"/>
  <c r="AW172" i="12"/>
  <c r="AV172" i="12"/>
  <c r="AU172" i="12"/>
  <c r="AT172" i="12"/>
  <c r="AS172" i="12"/>
  <c r="AR172" i="12"/>
  <c r="AQ172" i="12"/>
  <c r="AP172" i="12"/>
  <c r="AO172" i="12"/>
  <c r="AN172" i="12"/>
  <c r="AM172" i="12"/>
  <c r="AL172" i="12"/>
  <c r="AK172" i="12"/>
  <c r="AJ172" i="12"/>
  <c r="AI172" i="12"/>
  <c r="AH172" i="12"/>
  <c r="GF171" i="12"/>
  <c r="GE171" i="12"/>
  <c r="GD171" i="12"/>
  <c r="GC171" i="12"/>
  <c r="FD171" i="12"/>
  <c r="FC171" i="12"/>
  <c r="FB171" i="12"/>
  <c r="FA171" i="12"/>
  <c r="EZ171" i="12"/>
  <c r="EY171" i="12"/>
  <c r="EX171" i="12"/>
  <c r="EW171" i="12"/>
  <c r="EV171" i="12"/>
  <c r="EU171" i="12"/>
  <c r="ET171" i="12"/>
  <c r="ES171" i="12"/>
  <c r="ER171" i="12"/>
  <c r="EQ171" i="12"/>
  <c r="EP171" i="12"/>
  <c r="EO171" i="12"/>
  <c r="EN171" i="12"/>
  <c r="EM171" i="12"/>
  <c r="EL171" i="12"/>
  <c r="EK171" i="12"/>
  <c r="EJ171" i="12"/>
  <c r="EI171" i="12"/>
  <c r="EH171" i="12"/>
  <c r="EG171" i="12"/>
  <c r="EF171" i="12"/>
  <c r="EE171" i="12"/>
  <c r="ED171" i="12"/>
  <c r="EC171" i="12"/>
  <c r="EB171" i="12"/>
  <c r="EA171" i="12"/>
  <c r="DZ171" i="12"/>
  <c r="DY171" i="12"/>
  <c r="DX171" i="12"/>
  <c r="DW171" i="12"/>
  <c r="DV171" i="12"/>
  <c r="DU171" i="12"/>
  <c r="DT171" i="12"/>
  <c r="DS171" i="12"/>
  <c r="DR171" i="12"/>
  <c r="DQ171" i="12"/>
  <c r="DP171" i="12"/>
  <c r="DO171" i="12"/>
  <c r="DN171" i="12"/>
  <c r="DM171" i="12"/>
  <c r="DL171" i="12"/>
  <c r="DK171" i="12"/>
  <c r="DJ171" i="12"/>
  <c r="DI171" i="12"/>
  <c r="DH171" i="12"/>
  <c r="DG171" i="12"/>
  <c r="DF171" i="12"/>
  <c r="DE171" i="12"/>
  <c r="DD171" i="12"/>
  <c r="DC171" i="12"/>
  <c r="DB171" i="12"/>
  <c r="DA171" i="12"/>
  <c r="CZ171" i="12"/>
  <c r="CY171" i="12"/>
  <c r="CX171" i="12"/>
  <c r="CW171" i="12"/>
  <c r="CV171" i="12"/>
  <c r="CU171" i="12"/>
  <c r="CT171" i="12"/>
  <c r="CS171" i="12"/>
  <c r="CR171" i="12"/>
  <c r="CQ171" i="12"/>
  <c r="CP171" i="12"/>
  <c r="CO171" i="12"/>
  <c r="CN171" i="12"/>
  <c r="CM171" i="12"/>
  <c r="CL171" i="12"/>
  <c r="CK171" i="12"/>
  <c r="CJ171" i="12"/>
  <c r="CI171" i="12"/>
  <c r="CH171" i="12"/>
  <c r="CG171" i="12"/>
  <c r="CF171" i="12"/>
  <c r="CE171" i="12"/>
  <c r="CD171" i="12"/>
  <c r="CC171" i="12"/>
  <c r="CB171" i="12"/>
  <c r="CA171" i="12"/>
  <c r="BZ171" i="12"/>
  <c r="BY171" i="12"/>
  <c r="BX171" i="12"/>
  <c r="BW171" i="12"/>
  <c r="BV171" i="12"/>
  <c r="BU171" i="12"/>
  <c r="BT171" i="12"/>
  <c r="BS171" i="12"/>
  <c r="BR171" i="12"/>
  <c r="BQ171" i="12"/>
  <c r="BP171" i="12"/>
  <c r="BO171" i="12"/>
  <c r="BN171" i="12"/>
  <c r="BM171" i="12"/>
  <c r="BL171" i="12"/>
  <c r="BK171" i="12"/>
  <c r="BJ171" i="12"/>
  <c r="BI171" i="12"/>
  <c r="BH171" i="12"/>
  <c r="BG171" i="12"/>
  <c r="BF171" i="12"/>
  <c r="BE171" i="12"/>
  <c r="BD171" i="12"/>
  <c r="BC171" i="12"/>
  <c r="BB171" i="12"/>
  <c r="BA171" i="12"/>
  <c r="AZ171" i="12"/>
  <c r="AY171" i="12"/>
  <c r="AX171" i="12"/>
  <c r="AW171" i="12"/>
  <c r="AV171" i="12"/>
  <c r="AU171" i="12"/>
  <c r="AT171" i="12"/>
  <c r="AS171" i="12"/>
  <c r="AR171" i="12"/>
  <c r="AQ171" i="12"/>
  <c r="AP171" i="12"/>
  <c r="AO171" i="12"/>
  <c r="AN171" i="12"/>
  <c r="AM171" i="12"/>
  <c r="AL171" i="12"/>
  <c r="AK171" i="12"/>
  <c r="AJ171" i="12"/>
  <c r="AI171" i="12"/>
  <c r="AH171" i="12"/>
  <c r="AC171" i="12"/>
  <c r="AB171" i="12"/>
  <c r="GF170" i="12"/>
  <c r="GE170" i="12"/>
  <c r="GD170" i="12"/>
  <c r="GC170" i="12"/>
  <c r="GB170" i="12"/>
  <c r="FD170" i="12"/>
  <c r="FC170" i="12"/>
  <c r="FB170" i="12"/>
  <c r="FA170" i="12"/>
  <c r="EZ170" i="12"/>
  <c r="EY170" i="12"/>
  <c r="EX170" i="12"/>
  <c r="EW170" i="12"/>
  <c r="EV170" i="12"/>
  <c r="EU170" i="12"/>
  <c r="ET170" i="12"/>
  <c r="ES170" i="12"/>
  <c r="ER170" i="12"/>
  <c r="EQ170" i="12"/>
  <c r="EP170" i="12"/>
  <c r="EO170" i="12"/>
  <c r="EN170" i="12"/>
  <c r="EM170" i="12"/>
  <c r="EL170" i="12"/>
  <c r="EK170" i="12"/>
  <c r="EJ170" i="12"/>
  <c r="EI170" i="12"/>
  <c r="EH170" i="12"/>
  <c r="EG170" i="12"/>
  <c r="EF170" i="12"/>
  <c r="EE170" i="12"/>
  <c r="ED170" i="12"/>
  <c r="EC170" i="12"/>
  <c r="EB170" i="12"/>
  <c r="EA170" i="12"/>
  <c r="DZ170" i="12"/>
  <c r="DY170" i="12"/>
  <c r="DX170" i="12"/>
  <c r="DW170" i="12"/>
  <c r="DV170" i="12"/>
  <c r="DU170" i="12"/>
  <c r="DT170" i="12"/>
  <c r="DS170" i="12"/>
  <c r="DR170" i="12"/>
  <c r="DQ170" i="12"/>
  <c r="DP170" i="12"/>
  <c r="DO170" i="12"/>
  <c r="DN170" i="12"/>
  <c r="DM170" i="12"/>
  <c r="DL170" i="12"/>
  <c r="DK170" i="12"/>
  <c r="DJ170" i="12"/>
  <c r="DI170" i="12"/>
  <c r="DH170" i="12"/>
  <c r="DG170" i="12"/>
  <c r="DF170" i="12"/>
  <c r="DE170" i="12"/>
  <c r="DD170" i="12"/>
  <c r="DC170" i="12"/>
  <c r="DB170" i="12"/>
  <c r="DA170" i="12"/>
  <c r="CZ170" i="12"/>
  <c r="CY170" i="12"/>
  <c r="CX170" i="12"/>
  <c r="CW170" i="12"/>
  <c r="CV170" i="12"/>
  <c r="CU170" i="12"/>
  <c r="CT170" i="12"/>
  <c r="CS170" i="12"/>
  <c r="CR170" i="12"/>
  <c r="CQ170" i="12"/>
  <c r="CP170" i="12"/>
  <c r="CO170" i="12"/>
  <c r="CN170" i="12"/>
  <c r="CM170" i="12"/>
  <c r="CL170" i="12"/>
  <c r="CK170" i="12"/>
  <c r="CJ170" i="12"/>
  <c r="CI170" i="12"/>
  <c r="CH170" i="12"/>
  <c r="CG170" i="12"/>
  <c r="CF170" i="12"/>
  <c r="CE170" i="12"/>
  <c r="CD170" i="12"/>
  <c r="CC170" i="12"/>
  <c r="CB170" i="12"/>
  <c r="CA170" i="12"/>
  <c r="BZ170" i="12"/>
  <c r="BY170" i="12"/>
  <c r="BX170" i="12"/>
  <c r="BW170" i="12"/>
  <c r="BV170" i="12"/>
  <c r="BU170" i="12"/>
  <c r="BT170" i="12"/>
  <c r="BS170" i="12"/>
  <c r="BR170" i="12"/>
  <c r="BQ170" i="12"/>
  <c r="BP170" i="12"/>
  <c r="BO170" i="12"/>
  <c r="BN170" i="12"/>
  <c r="BM170" i="12"/>
  <c r="BL170" i="12"/>
  <c r="BK170" i="12"/>
  <c r="BJ170" i="12"/>
  <c r="BI170" i="12"/>
  <c r="BH170" i="12"/>
  <c r="BG170" i="12"/>
  <c r="BF170" i="12"/>
  <c r="BE170" i="12"/>
  <c r="BD170" i="12"/>
  <c r="BC170" i="12"/>
  <c r="BB170" i="12"/>
  <c r="BA170" i="12"/>
  <c r="AZ170" i="12"/>
  <c r="AY170" i="12"/>
  <c r="AX170" i="12"/>
  <c r="AW170" i="12"/>
  <c r="AV170" i="12"/>
  <c r="AU170" i="12"/>
  <c r="AT170" i="12"/>
  <c r="AS170" i="12"/>
  <c r="AR170" i="12"/>
  <c r="AQ170" i="12"/>
  <c r="AP170" i="12"/>
  <c r="AO170" i="12"/>
  <c r="AN170" i="12"/>
  <c r="AM170" i="12"/>
  <c r="AL170" i="12"/>
  <c r="AK170" i="12"/>
  <c r="AJ170" i="12"/>
  <c r="AI170" i="12"/>
  <c r="AE170" i="12"/>
  <c r="AD170" i="12"/>
  <c r="AC170" i="12"/>
  <c r="AB170" i="12"/>
  <c r="AA170" i="12"/>
  <c r="GF169" i="12"/>
  <c r="GE169" i="12"/>
  <c r="GD169" i="12"/>
  <c r="GC169" i="12"/>
  <c r="GB169" i="12"/>
  <c r="FD169" i="12"/>
  <c r="FC169" i="12"/>
  <c r="FB169" i="12"/>
  <c r="FA169" i="12"/>
  <c r="EZ169" i="12"/>
  <c r="EY169" i="12"/>
  <c r="EX169" i="12"/>
  <c r="EW169" i="12"/>
  <c r="EV169" i="12"/>
  <c r="EU169" i="12"/>
  <c r="ET169" i="12"/>
  <c r="ES169" i="12"/>
  <c r="ER169" i="12"/>
  <c r="EQ169" i="12"/>
  <c r="EP169" i="12"/>
  <c r="EO169" i="12"/>
  <c r="EN169" i="12"/>
  <c r="EM169" i="12"/>
  <c r="EL169" i="12"/>
  <c r="EK169" i="12"/>
  <c r="EJ169" i="12"/>
  <c r="EI169" i="12"/>
  <c r="EH169" i="12"/>
  <c r="EG169" i="12"/>
  <c r="EF169" i="12"/>
  <c r="EE169" i="12"/>
  <c r="ED169" i="12"/>
  <c r="EC169" i="12"/>
  <c r="EB169" i="12"/>
  <c r="EA169" i="12"/>
  <c r="DZ169" i="12"/>
  <c r="DY169" i="12"/>
  <c r="DX169" i="12"/>
  <c r="DW169" i="12"/>
  <c r="DV169" i="12"/>
  <c r="DU169" i="12"/>
  <c r="DT169" i="12"/>
  <c r="DS169" i="12"/>
  <c r="DR169" i="12"/>
  <c r="DQ169" i="12"/>
  <c r="DP169" i="12"/>
  <c r="DO169" i="12"/>
  <c r="DN169" i="12"/>
  <c r="DM169" i="12"/>
  <c r="DL169" i="12"/>
  <c r="DK169" i="12"/>
  <c r="DJ169" i="12"/>
  <c r="DI169" i="12"/>
  <c r="DH169" i="12"/>
  <c r="DG169" i="12"/>
  <c r="DF169" i="12"/>
  <c r="DE169" i="12"/>
  <c r="DD169" i="12"/>
  <c r="DC169" i="12"/>
  <c r="DB169" i="12"/>
  <c r="DA169" i="12"/>
  <c r="CZ169" i="12"/>
  <c r="CY169" i="12"/>
  <c r="CX169" i="12"/>
  <c r="CW169" i="12"/>
  <c r="CV169" i="12"/>
  <c r="CU169" i="12"/>
  <c r="CT169" i="12"/>
  <c r="CS169" i="12"/>
  <c r="CR169" i="12"/>
  <c r="CQ169" i="12"/>
  <c r="CP169" i="12"/>
  <c r="CO169" i="12"/>
  <c r="CN169" i="12"/>
  <c r="CM169" i="12"/>
  <c r="CL169" i="12"/>
  <c r="CK169" i="12"/>
  <c r="CJ169" i="12"/>
  <c r="CI169" i="12"/>
  <c r="CH169" i="12"/>
  <c r="CG169" i="12"/>
  <c r="CF169" i="12"/>
  <c r="CE169" i="12"/>
  <c r="CD169" i="12"/>
  <c r="CC169" i="12"/>
  <c r="CB169" i="12"/>
  <c r="CA169" i="12"/>
  <c r="BZ169" i="12"/>
  <c r="BY169" i="12"/>
  <c r="BX169" i="12"/>
  <c r="BW169" i="12"/>
  <c r="BV169" i="12"/>
  <c r="BU169" i="12"/>
  <c r="BT169" i="12"/>
  <c r="BS169" i="12"/>
  <c r="BR169" i="12"/>
  <c r="BQ169" i="12"/>
  <c r="BP169" i="12"/>
  <c r="BO169" i="12"/>
  <c r="BN169" i="12"/>
  <c r="BM169" i="12"/>
  <c r="BL169" i="12"/>
  <c r="BK169" i="12"/>
  <c r="BJ169" i="12"/>
  <c r="BI169" i="12"/>
  <c r="BH169" i="12"/>
  <c r="BG169" i="12"/>
  <c r="BF169" i="12"/>
  <c r="BE169" i="12"/>
  <c r="BD169" i="12"/>
  <c r="BC169" i="12"/>
  <c r="BB169" i="12"/>
  <c r="BA169" i="12"/>
  <c r="AZ169" i="12"/>
  <c r="AY169" i="12"/>
  <c r="AX169" i="12"/>
  <c r="AW169" i="12"/>
  <c r="AV169" i="12"/>
  <c r="AU169" i="12"/>
  <c r="AT169" i="12"/>
  <c r="AS169" i="12"/>
  <c r="AR169" i="12"/>
  <c r="AQ169" i="12"/>
  <c r="AP169" i="12"/>
  <c r="AO169" i="12"/>
  <c r="AN169" i="12"/>
  <c r="AM169" i="12"/>
  <c r="AL169" i="12"/>
  <c r="AK169" i="12"/>
  <c r="AJ169" i="12"/>
  <c r="AI169" i="12"/>
  <c r="AG169" i="12"/>
  <c r="AF169" i="12"/>
  <c r="AE169" i="12"/>
  <c r="AD169" i="12"/>
  <c r="AC169" i="12"/>
  <c r="AB169" i="12"/>
  <c r="AA169" i="12"/>
  <c r="Z169" i="12"/>
  <c r="Y169" i="12"/>
  <c r="GF168" i="12"/>
  <c r="GE168" i="12"/>
  <c r="GD168" i="12"/>
  <c r="GC168" i="12"/>
  <c r="GB168" i="12"/>
  <c r="FD168" i="12"/>
  <c r="FC168" i="12"/>
  <c r="FB168" i="12"/>
  <c r="FA168" i="12"/>
  <c r="EZ168" i="12"/>
  <c r="EY168" i="12"/>
  <c r="EX168" i="12"/>
  <c r="EW168" i="12"/>
  <c r="EV168" i="12"/>
  <c r="EU168" i="12"/>
  <c r="ET168" i="12"/>
  <c r="ES168" i="12"/>
  <c r="ER168" i="12"/>
  <c r="EQ168" i="12"/>
  <c r="EP168" i="12"/>
  <c r="EO168" i="12"/>
  <c r="EN168" i="12"/>
  <c r="EM168" i="12"/>
  <c r="EL168" i="12"/>
  <c r="EK168" i="12"/>
  <c r="EJ168" i="12"/>
  <c r="EI168" i="12"/>
  <c r="EH168" i="12"/>
  <c r="EG168" i="12"/>
  <c r="EF168" i="12"/>
  <c r="EE168" i="12"/>
  <c r="ED168" i="12"/>
  <c r="EC168" i="12"/>
  <c r="EB168" i="12"/>
  <c r="EA168" i="12"/>
  <c r="DZ168" i="12"/>
  <c r="DY168" i="12"/>
  <c r="DX168" i="12"/>
  <c r="DW168" i="12"/>
  <c r="DV168" i="12"/>
  <c r="DU168" i="12"/>
  <c r="DT168" i="12"/>
  <c r="DS168" i="12"/>
  <c r="DR168" i="12"/>
  <c r="DQ168" i="12"/>
  <c r="DP168" i="12"/>
  <c r="DO168" i="12"/>
  <c r="DN168" i="12"/>
  <c r="DM168" i="12"/>
  <c r="DL168" i="12"/>
  <c r="DK168" i="12"/>
  <c r="DJ168" i="12"/>
  <c r="DI168" i="12"/>
  <c r="DH168" i="12"/>
  <c r="DG168" i="12"/>
  <c r="DF168" i="12"/>
  <c r="DE168" i="12"/>
  <c r="DD168" i="12"/>
  <c r="DC168" i="12"/>
  <c r="DB168" i="12"/>
  <c r="DA168" i="12"/>
  <c r="CZ168" i="12"/>
  <c r="CY168" i="12"/>
  <c r="CX168" i="12"/>
  <c r="CW168" i="12"/>
  <c r="CV168" i="12"/>
  <c r="CU168" i="12"/>
  <c r="CT168" i="12"/>
  <c r="CS168" i="12"/>
  <c r="CR168" i="12"/>
  <c r="CQ168" i="12"/>
  <c r="CP168" i="12"/>
  <c r="CO168" i="12"/>
  <c r="CN168" i="12"/>
  <c r="CM168" i="12"/>
  <c r="CL168" i="12"/>
  <c r="CK168" i="12"/>
  <c r="CJ168" i="12"/>
  <c r="CI168" i="12"/>
  <c r="CH168" i="12"/>
  <c r="CG168" i="12"/>
  <c r="CF168" i="12"/>
  <c r="CE168" i="12"/>
  <c r="CD168" i="12"/>
  <c r="CC168" i="12"/>
  <c r="CB168" i="12"/>
  <c r="CA168" i="12"/>
  <c r="BZ168" i="12"/>
  <c r="BY168" i="12"/>
  <c r="BX168" i="12"/>
  <c r="BW168" i="12"/>
  <c r="BV168" i="12"/>
  <c r="BU168" i="12"/>
  <c r="BT168" i="12"/>
  <c r="BS168" i="12"/>
  <c r="BR168" i="12"/>
  <c r="BQ168" i="12"/>
  <c r="BP168" i="12"/>
  <c r="BO168" i="12"/>
  <c r="BN168" i="12"/>
  <c r="BM168" i="12"/>
  <c r="BL168" i="12"/>
  <c r="BK168" i="12"/>
  <c r="BJ168" i="12"/>
  <c r="BI168" i="12"/>
  <c r="BH168" i="12"/>
  <c r="BG168" i="12"/>
  <c r="BF168" i="12"/>
  <c r="BE168" i="12"/>
  <c r="BD168" i="12"/>
  <c r="BC168" i="12"/>
  <c r="BB168" i="12"/>
  <c r="BA168" i="12"/>
  <c r="AZ168" i="12"/>
  <c r="AY168" i="12"/>
  <c r="AX168" i="12"/>
  <c r="AW168" i="12"/>
  <c r="AV168" i="12"/>
  <c r="AU168" i="12"/>
  <c r="AT168" i="12"/>
  <c r="AS168" i="12"/>
  <c r="AR168" i="12"/>
  <c r="AQ168" i="12"/>
  <c r="AP168" i="12"/>
  <c r="AO168" i="12"/>
  <c r="AN168" i="12"/>
  <c r="AM168" i="12"/>
  <c r="AL168" i="12"/>
  <c r="AK168" i="12"/>
  <c r="AJ168" i="12"/>
  <c r="AI168" i="12"/>
  <c r="AH168" i="12"/>
  <c r="AG168" i="12"/>
  <c r="AF168" i="12"/>
  <c r="AE168" i="12"/>
  <c r="AD168" i="12"/>
  <c r="AC168" i="12"/>
  <c r="AB168" i="12"/>
  <c r="AA168" i="12"/>
  <c r="Z168" i="12"/>
  <c r="Y168" i="12"/>
  <c r="GF167" i="12"/>
  <c r="GE167" i="12"/>
  <c r="GD167" i="12"/>
  <c r="GC167" i="12"/>
  <c r="GB167" i="12"/>
  <c r="FD167" i="12"/>
  <c r="FC167" i="12"/>
  <c r="FB167" i="12"/>
  <c r="FA167" i="12"/>
  <c r="EZ167" i="12"/>
  <c r="EY167" i="12"/>
  <c r="EX167" i="12"/>
  <c r="EW167" i="12"/>
  <c r="EV167" i="12"/>
  <c r="EU167" i="12"/>
  <c r="ET167" i="12"/>
  <c r="ES167" i="12"/>
  <c r="ER167" i="12"/>
  <c r="EQ167" i="12"/>
  <c r="EP167" i="12"/>
  <c r="EO167" i="12"/>
  <c r="EN167" i="12"/>
  <c r="EM167" i="12"/>
  <c r="EL167" i="12"/>
  <c r="EK167" i="12"/>
  <c r="EJ167" i="12"/>
  <c r="EI167" i="12"/>
  <c r="EH167" i="12"/>
  <c r="EG167" i="12"/>
  <c r="EF167" i="12"/>
  <c r="EE167" i="12"/>
  <c r="ED167" i="12"/>
  <c r="EC167" i="12"/>
  <c r="EB167" i="12"/>
  <c r="EA167" i="12"/>
  <c r="DZ167" i="12"/>
  <c r="DY167" i="12"/>
  <c r="DX167" i="12"/>
  <c r="DW167" i="12"/>
  <c r="DV167" i="12"/>
  <c r="DU167" i="12"/>
  <c r="DT167" i="12"/>
  <c r="DS167" i="12"/>
  <c r="DR167" i="12"/>
  <c r="DQ167" i="12"/>
  <c r="DP167" i="12"/>
  <c r="DO167" i="12"/>
  <c r="DN167" i="12"/>
  <c r="DM167" i="12"/>
  <c r="DL167" i="12"/>
  <c r="DK167" i="12"/>
  <c r="DJ167" i="12"/>
  <c r="DI167" i="12"/>
  <c r="DH167" i="12"/>
  <c r="DG167" i="12"/>
  <c r="DF167" i="12"/>
  <c r="DE167" i="12"/>
  <c r="DD167" i="12"/>
  <c r="DC167" i="12"/>
  <c r="DB167" i="12"/>
  <c r="DA167" i="12"/>
  <c r="CZ167" i="12"/>
  <c r="CY167" i="12"/>
  <c r="CX167" i="12"/>
  <c r="CW167" i="12"/>
  <c r="CV167" i="12"/>
  <c r="CU167" i="12"/>
  <c r="CT167" i="12"/>
  <c r="CS167" i="12"/>
  <c r="CR167" i="12"/>
  <c r="CQ167" i="12"/>
  <c r="CP167" i="12"/>
  <c r="CO167" i="12"/>
  <c r="CN167" i="12"/>
  <c r="CM167" i="12"/>
  <c r="CL167" i="12"/>
  <c r="CK167" i="12"/>
  <c r="CJ167" i="12"/>
  <c r="CI167" i="12"/>
  <c r="CH167" i="12"/>
  <c r="CG167" i="12"/>
  <c r="CF167" i="12"/>
  <c r="CE167" i="12"/>
  <c r="CD167" i="12"/>
  <c r="CC167" i="12"/>
  <c r="CB167" i="12"/>
  <c r="CA167" i="12"/>
  <c r="BZ167" i="12"/>
  <c r="BY167" i="12"/>
  <c r="BX167" i="12"/>
  <c r="BW167" i="12"/>
  <c r="BV167" i="12"/>
  <c r="BU167" i="12"/>
  <c r="BT167" i="12"/>
  <c r="BS167" i="12"/>
  <c r="BR167" i="12"/>
  <c r="BQ167" i="12"/>
  <c r="BP167" i="12"/>
  <c r="BO167" i="12"/>
  <c r="BN167" i="12"/>
  <c r="BM167" i="12"/>
  <c r="BL167" i="12"/>
  <c r="BK167" i="12"/>
  <c r="BJ167" i="12"/>
  <c r="BI167" i="12"/>
  <c r="BH167" i="12"/>
  <c r="BG167" i="12"/>
  <c r="BE167" i="12"/>
  <c r="BD167" i="12"/>
  <c r="BC167" i="12"/>
  <c r="BB167" i="12"/>
  <c r="BA167" i="12"/>
  <c r="AZ167" i="12"/>
  <c r="AY167" i="12"/>
  <c r="AX167" i="12"/>
  <c r="AW167" i="12"/>
  <c r="AV167" i="12"/>
  <c r="AU167" i="12"/>
  <c r="AT167" i="12"/>
  <c r="AS167" i="12"/>
  <c r="AR167" i="12"/>
  <c r="AQ167" i="12"/>
  <c r="AP167" i="12"/>
  <c r="AO167" i="12"/>
  <c r="AN167" i="12"/>
  <c r="AM167" i="12"/>
  <c r="AL167" i="12"/>
  <c r="AK167" i="12"/>
  <c r="AJ167" i="12"/>
  <c r="AI167" i="12"/>
  <c r="AH167" i="12"/>
  <c r="AG167" i="12"/>
  <c r="AF167" i="12"/>
  <c r="AE167" i="12"/>
  <c r="AD167" i="12"/>
  <c r="AC167" i="12"/>
  <c r="AB167" i="12"/>
  <c r="AA167" i="12"/>
  <c r="Z167" i="12"/>
  <c r="Y167" i="12"/>
  <c r="X167" i="12"/>
  <c r="W167" i="12"/>
  <c r="GF166" i="12"/>
  <c r="GE166" i="12"/>
  <c r="GD166" i="12"/>
  <c r="GC166" i="12"/>
  <c r="GB166" i="12"/>
  <c r="FW166" i="12"/>
  <c r="FV166" i="12"/>
  <c r="FD166" i="12"/>
  <c r="FC166" i="12"/>
  <c r="FB166" i="12"/>
  <c r="FA166" i="12"/>
  <c r="EZ166" i="12"/>
  <c r="EY166" i="12"/>
  <c r="EX166" i="12"/>
  <c r="EW166" i="12"/>
  <c r="EV166" i="12"/>
  <c r="EU166" i="12"/>
  <c r="ET166" i="12"/>
  <c r="ES166" i="12"/>
  <c r="ER166" i="12"/>
  <c r="EQ166" i="12"/>
  <c r="EP166" i="12"/>
  <c r="EO166" i="12"/>
  <c r="EN166" i="12"/>
  <c r="EM166" i="12"/>
  <c r="EL166" i="12"/>
  <c r="EK166" i="12"/>
  <c r="EJ166" i="12"/>
  <c r="EI166" i="12"/>
  <c r="EH166" i="12"/>
  <c r="EG166" i="12"/>
  <c r="EF166" i="12"/>
  <c r="EE166" i="12"/>
  <c r="ED166" i="12"/>
  <c r="EC166" i="12"/>
  <c r="EB166" i="12"/>
  <c r="EA166" i="12"/>
  <c r="DZ166" i="12"/>
  <c r="DY166" i="12"/>
  <c r="DX166" i="12"/>
  <c r="DW166" i="12"/>
  <c r="DV166" i="12"/>
  <c r="DU166" i="12"/>
  <c r="DT166" i="12"/>
  <c r="DS166" i="12"/>
  <c r="DR166" i="12"/>
  <c r="DQ166" i="12"/>
  <c r="DP166" i="12"/>
  <c r="DO166" i="12"/>
  <c r="DN166" i="12"/>
  <c r="DM166" i="12"/>
  <c r="DL166" i="12"/>
  <c r="DK166" i="12"/>
  <c r="DJ166" i="12"/>
  <c r="DI166" i="12"/>
  <c r="DH166" i="12"/>
  <c r="DG166" i="12"/>
  <c r="DF166" i="12"/>
  <c r="DE166" i="12"/>
  <c r="DD166" i="12"/>
  <c r="DC166" i="12"/>
  <c r="DB166" i="12"/>
  <c r="DA166" i="12"/>
  <c r="CZ166" i="12"/>
  <c r="CY166" i="12"/>
  <c r="CX166" i="12"/>
  <c r="CW166" i="12"/>
  <c r="CV166" i="12"/>
  <c r="CU166" i="12"/>
  <c r="CT166" i="12"/>
  <c r="CS166" i="12"/>
  <c r="CR166" i="12"/>
  <c r="CQ166" i="12"/>
  <c r="CP166" i="12"/>
  <c r="CO166" i="12"/>
  <c r="CN166" i="12"/>
  <c r="CM166" i="12"/>
  <c r="CL166" i="12"/>
  <c r="CK166" i="12"/>
  <c r="CJ166" i="12"/>
  <c r="CI166" i="12"/>
  <c r="CH166" i="12"/>
  <c r="CG166" i="12"/>
  <c r="CF166" i="12"/>
  <c r="CE166" i="12"/>
  <c r="CD166" i="12"/>
  <c r="CC166" i="12"/>
  <c r="CB166" i="12"/>
  <c r="CA166" i="12"/>
  <c r="BZ166" i="12"/>
  <c r="BY166" i="12"/>
  <c r="BX166" i="12"/>
  <c r="BW166" i="12"/>
  <c r="BV166" i="12"/>
  <c r="BU166" i="12"/>
  <c r="BT166" i="12"/>
  <c r="BS166" i="12"/>
  <c r="BR166" i="12"/>
  <c r="BQ166" i="12"/>
  <c r="BP166" i="12"/>
  <c r="BO166" i="12"/>
  <c r="BN166" i="12"/>
  <c r="BM166" i="12"/>
  <c r="BL166" i="12"/>
  <c r="BK166" i="12"/>
  <c r="BJ166" i="12"/>
  <c r="BI166" i="12"/>
  <c r="BH166" i="12"/>
  <c r="BG166" i="12"/>
  <c r="BF166" i="12"/>
  <c r="BE166" i="12"/>
  <c r="BD166" i="12"/>
  <c r="BC166" i="12"/>
  <c r="BB166" i="12"/>
  <c r="BA166" i="12"/>
  <c r="AZ166" i="12"/>
  <c r="AY166" i="12"/>
  <c r="AX166" i="12"/>
  <c r="AW166" i="12"/>
  <c r="AV166" i="12"/>
  <c r="AU166" i="12"/>
  <c r="AT166" i="12"/>
  <c r="AS166" i="12"/>
  <c r="AR166" i="12"/>
  <c r="AQ166" i="12"/>
  <c r="AP166" i="12"/>
  <c r="AO166" i="12"/>
  <c r="AN166" i="12"/>
  <c r="AM166" i="12"/>
  <c r="AL166" i="12"/>
  <c r="AK166" i="12"/>
  <c r="AJ166" i="12"/>
  <c r="AI166" i="12"/>
  <c r="AH166" i="12"/>
  <c r="AG166" i="12"/>
  <c r="AF166" i="12"/>
  <c r="AE166" i="12"/>
  <c r="AD166" i="12"/>
  <c r="AC166" i="12"/>
  <c r="AB166" i="12"/>
  <c r="AA166" i="12"/>
  <c r="Z166" i="12"/>
  <c r="Y166" i="12"/>
  <c r="X166" i="12"/>
  <c r="W166" i="12"/>
  <c r="GF165" i="12"/>
  <c r="GE165" i="12"/>
  <c r="GD165" i="12"/>
  <c r="GC165" i="12"/>
  <c r="GB165" i="12"/>
  <c r="FW165" i="12"/>
  <c r="FV165" i="12"/>
  <c r="FU165" i="12"/>
  <c r="FC165" i="12"/>
  <c r="FB165" i="12"/>
  <c r="FA165" i="12"/>
  <c r="EZ165" i="12"/>
  <c r="EY165" i="12"/>
  <c r="EX165" i="12"/>
  <c r="EW165" i="12"/>
  <c r="EV165" i="12"/>
  <c r="EU165" i="12"/>
  <c r="ET165" i="12"/>
  <c r="ES165" i="12"/>
  <c r="ER165" i="12"/>
  <c r="EQ165" i="12"/>
  <c r="EP165" i="12"/>
  <c r="EO165" i="12"/>
  <c r="EN165" i="12"/>
  <c r="EM165" i="12"/>
  <c r="EL165" i="12"/>
  <c r="EK165" i="12"/>
  <c r="EJ165" i="12"/>
  <c r="EI165" i="12"/>
  <c r="EH165" i="12"/>
  <c r="EG165" i="12"/>
  <c r="EF165" i="12"/>
  <c r="EE165" i="12"/>
  <c r="ED165" i="12"/>
  <c r="EC165" i="12"/>
  <c r="EB165" i="12"/>
  <c r="EA165" i="12"/>
  <c r="DZ165" i="12"/>
  <c r="DY165" i="12"/>
  <c r="DX165" i="12"/>
  <c r="DW165" i="12"/>
  <c r="DV165" i="12"/>
  <c r="DU165" i="12"/>
  <c r="DT165" i="12"/>
  <c r="DS165" i="12"/>
  <c r="DR165" i="12"/>
  <c r="DQ165" i="12"/>
  <c r="DP165" i="12"/>
  <c r="DO165" i="12"/>
  <c r="DN165" i="12"/>
  <c r="DM165" i="12"/>
  <c r="DL165" i="12"/>
  <c r="DK165" i="12"/>
  <c r="DJ165" i="12"/>
  <c r="DI165" i="12"/>
  <c r="DH165" i="12"/>
  <c r="DG165" i="12"/>
  <c r="DF165" i="12"/>
  <c r="DE165" i="12"/>
  <c r="DD165" i="12"/>
  <c r="DC165" i="12"/>
  <c r="DB165" i="12"/>
  <c r="DA165" i="12"/>
  <c r="CZ165" i="12"/>
  <c r="CY165" i="12"/>
  <c r="CX165" i="12"/>
  <c r="CW165" i="12"/>
  <c r="CV165" i="12"/>
  <c r="CU165" i="12"/>
  <c r="CT165" i="12"/>
  <c r="CS165" i="12"/>
  <c r="CR165" i="12"/>
  <c r="CQ165" i="12"/>
  <c r="CP165" i="12"/>
  <c r="CO165" i="12"/>
  <c r="CN165" i="12"/>
  <c r="CM165" i="12"/>
  <c r="CL165" i="12"/>
  <c r="CK165" i="12"/>
  <c r="CJ165" i="12"/>
  <c r="CI165" i="12"/>
  <c r="CH165" i="12"/>
  <c r="CG165" i="12"/>
  <c r="CF165" i="12"/>
  <c r="CE165" i="12"/>
  <c r="CD165" i="12"/>
  <c r="CC165" i="12"/>
  <c r="CB165" i="12"/>
  <c r="CA165" i="12"/>
  <c r="BZ165" i="12"/>
  <c r="BY165" i="12"/>
  <c r="BX165" i="12"/>
  <c r="BW165" i="12"/>
  <c r="BV165" i="12"/>
  <c r="BU165" i="12"/>
  <c r="BT165" i="12"/>
  <c r="BS165" i="12"/>
  <c r="BR165" i="12"/>
  <c r="BQ165" i="12"/>
  <c r="BP165" i="12"/>
  <c r="BO165" i="12"/>
  <c r="BN165" i="12"/>
  <c r="BM165" i="12"/>
  <c r="BL165" i="12"/>
  <c r="BK165" i="12"/>
  <c r="BJ165" i="12"/>
  <c r="BI165" i="12"/>
  <c r="BH165" i="12"/>
  <c r="BG165" i="12"/>
  <c r="BF165" i="12"/>
  <c r="BE165" i="12"/>
  <c r="BD165" i="12"/>
  <c r="BC165" i="12"/>
  <c r="BB165" i="12"/>
  <c r="BA165" i="12"/>
  <c r="AZ165" i="12"/>
  <c r="AY165" i="12"/>
  <c r="AX165" i="12"/>
  <c r="AW165" i="12"/>
  <c r="AV165" i="12"/>
  <c r="AU165" i="12"/>
  <c r="AT165" i="12"/>
  <c r="AS165" i="12"/>
  <c r="AR165" i="12"/>
  <c r="AQ165" i="12"/>
  <c r="AP165" i="12"/>
  <c r="AO165" i="12"/>
  <c r="AN165" i="12"/>
  <c r="AM165" i="12"/>
  <c r="AL165" i="12"/>
  <c r="AK165" i="12"/>
  <c r="AJ165" i="12"/>
  <c r="AI165" i="12"/>
  <c r="AH165" i="12"/>
  <c r="AG165" i="12"/>
  <c r="AF165" i="12"/>
  <c r="AE165" i="12"/>
  <c r="AD165" i="12"/>
  <c r="AC165" i="12"/>
  <c r="AB165" i="12"/>
  <c r="AA165" i="12"/>
  <c r="Z165" i="12"/>
  <c r="Y165" i="12"/>
  <c r="X165" i="12"/>
  <c r="W165" i="12"/>
  <c r="GG164" i="12"/>
  <c r="GF164" i="12"/>
  <c r="GE164" i="12"/>
  <c r="GD164" i="12"/>
  <c r="GC164" i="12"/>
  <c r="GB164" i="12"/>
  <c r="GA164" i="12"/>
  <c r="FV164" i="12"/>
  <c r="FU164" i="12"/>
  <c r="FB164" i="12"/>
  <c r="FA164" i="12"/>
  <c r="EZ164" i="12"/>
  <c r="EY164" i="12"/>
  <c r="EX164" i="12"/>
  <c r="EW164" i="12"/>
  <c r="EV164" i="12"/>
  <c r="EU164" i="12"/>
  <c r="ET164" i="12"/>
  <c r="ES164" i="12"/>
  <c r="ER164" i="12"/>
  <c r="EQ164" i="12"/>
  <c r="EP164" i="12"/>
  <c r="EO164" i="12"/>
  <c r="EN164" i="12"/>
  <c r="EM164" i="12"/>
  <c r="EL164" i="12"/>
  <c r="EK164" i="12"/>
  <c r="EJ164" i="12"/>
  <c r="EI164" i="12"/>
  <c r="EH164" i="12"/>
  <c r="EG164" i="12"/>
  <c r="EF164" i="12"/>
  <c r="EE164" i="12"/>
  <c r="ED164" i="12"/>
  <c r="EC164" i="12"/>
  <c r="EB164" i="12"/>
  <c r="EA164" i="12"/>
  <c r="DZ164" i="12"/>
  <c r="DY164" i="12"/>
  <c r="DX164" i="12"/>
  <c r="DW164" i="12"/>
  <c r="DV164" i="12"/>
  <c r="DU164" i="12"/>
  <c r="DT164" i="12"/>
  <c r="DS164" i="12"/>
  <c r="DR164" i="12"/>
  <c r="DQ164" i="12"/>
  <c r="DP164" i="12"/>
  <c r="DO164" i="12"/>
  <c r="DN164" i="12"/>
  <c r="DM164" i="12"/>
  <c r="DL164" i="12"/>
  <c r="DK164" i="12"/>
  <c r="DJ164" i="12"/>
  <c r="DI164" i="12"/>
  <c r="DH164" i="12"/>
  <c r="DG164" i="12"/>
  <c r="DF164" i="12"/>
  <c r="DE164" i="12"/>
  <c r="DD164" i="12"/>
  <c r="DC164" i="12"/>
  <c r="DB164" i="12"/>
  <c r="DA164" i="12"/>
  <c r="CZ164" i="12"/>
  <c r="CY164" i="12"/>
  <c r="CX164" i="12"/>
  <c r="CW164" i="12"/>
  <c r="CV164" i="12"/>
  <c r="CU164" i="12"/>
  <c r="CT164" i="12"/>
  <c r="CS164" i="12"/>
  <c r="CR164" i="12"/>
  <c r="CQ164" i="12"/>
  <c r="CP164" i="12"/>
  <c r="CO164" i="12"/>
  <c r="CN164" i="12"/>
  <c r="CM164" i="12"/>
  <c r="CL164" i="12"/>
  <c r="CK164" i="12"/>
  <c r="CJ164" i="12"/>
  <c r="CI164" i="12"/>
  <c r="CH164" i="12"/>
  <c r="CG164" i="12"/>
  <c r="CF164" i="12"/>
  <c r="CE164" i="12"/>
  <c r="CD164" i="12"/>
  <c r="CC164" i="12"/>
  <c r="CB164" i="12"/>
  <c r="CA164" i="12"/>
  <c r="BZ164" i="12"/>
  <c r="BY164" i="12"/>
  <c r="BX164" i="12"/>
  <c r="BW164" i="12"/>
  <c r="BV164" i="12"/>
  <c r="BU164" i="12"/>
  <c r="BT164" i="12"/>
  <c r="BS164" i="12"/>
  <c r="BR164" i="12"/>
  <c r="BQ164" i="12"/>
  <c r="BP164" i="12"/>
  <c r="BO164" i="12"/>
  <c r="BN164" i="12"/>
  <c r="BM164" i="12"/>
  <c r="BL164" i="12"/>
  <c r="BK164" i="12"/>
  <c r="BJ164" i="12"/>
  <c r="BI164" i="12"/>
  <c r="BH164" i="12"/>
  <c r="BG164" i="12"/>
  <c r="BF164" i="12"/>
  <c r="BE164" i="12"/>
  <c r="BD164" i="12"/>
  <c r="BC164" i="12"/>
  <c r="BB164" i="12"/>
  <c r="BA164" i="12"/>
  <c r="AZ164" i="12"/>
  <c r="AY164" i="12"/>
  <c r="AX164" i="12"/>
  <c r="AW164" i="12"/>
  <c r="AV164" i="12"/>
  <c r="AU164" i="12"/>
  <c r="AT164" i="12"/>
  <c r="AS164" i="12"/>
  <c r="AR164" i="12"/>
  <c r="AQ164" i="12"/>
  <c r="AP164" i="12"/>
  <c r="AO164" i="12"/>
  <c r="AN164" i="12"/>
  <c r="AM164" i="12"/>
  <c r="AL164" i="12"/>
  <c r="AK164" i="12"/>
  <c r="AJ164" i="12"/>
  <c r="AI164" i="12"/>
  <c r="AH164" i="12"/>
  <c r="AG164" i="12"/>
  <c r="AF164" i="12"/>
  <c r="AE164" i="12"/>
  <c r="AD164" i="12"/>
  <c r="AC164" i="12"/>
  <c r="AB164" i="12"/>
  <c r="AA164" i="12"/>
  <c r="Z164" i="12"/>
  <c r="Y164" i="12"/>
  <c r="X164" i="12"/>
  <c r="W164" i="12"/>
  <c r="V164" i="12"/>
  <c r="GH163" i="12"/>
  <c r="GG163" i="12"/>
  <c r="GF163" i="12"/>
  <c r="GE163" i="12"/>
  <c r="GD163" i="12"/>
  <c r="GC163" i="12"/>
  <c r="GB163" i="12"/>
  <c r="GA163" i="12"/>
  <c r="FV163" i="12"/>
  <c r="FU163" i="12"/>
  <c r="FT163" i="12"/>
  <c r="FB163" i="12"/>
  <c r="FA163" i="12"/>
  <c r="EZ163" i="12"/>
  <c r="EY163" i="12"/>
  <c r="EX163" i="12"/>
  <c r="EW163" i="12"/>
  <c r="EV163" i="12"/>
  <c r="EU163" i="12"/>
  <c r="ET163" i="12"/>
  <c r="ES163" i="12"/>
  <c r="ER163" i="12"/>
  <c r="EQ163" i="12"/>
  <c r="EP163" i="12"/>
  <c r="EO163" i="12"/>
  <c r="EN163" i="12"/>
  <c r="EM163" i="12"/>
  <c r="EL163" i="12"/>
  <c r="EK163" i="12"/>
  <c r="EJ163" i="12"/>
  <c r="EI163" i="12"/>
  <c r="EH163" i="12"/>
  <c r="EG163" i="12"/>
  <c r="EF163" i="12"/>
  <c r="EE163" i="12"/>
  <c r="ED163" i="12"/>
  <c r="EC163" i="12"/>
  <c r="EB163" i="12"/>
  <c r="EA163" i="12"/>
  <c r="DZ163" i="12"/>
  <c r="DY163" i="12"/>
  <c r="DX163" i="12"/>
  <c r="DW163" i="12"/>
  <c r="DV163" i="12"/>
  <c r="DU163" i="12"/>
  <c r="DT163" i="12"/>
  <c r="DS163" i="12"/>
  <c r="DR163" i="12"/>
  <c r="DQ163" i="12"/>
  <c r="DP163" i="12"/>
  <c r="DO163" i="12"/>
  <c r="DN163" i="12"/>
  <c r="DM163" i="12"/>
  <c r="DL163" i="12"/>
  <c r="DK163" i="12"/>
  <c r="DJ163" i="12"/>
  <c r="DI163" i="12"/>
  <c r="DH163" i="12"/>
  <c r="DG163" i="12"/>
  <c r="DF163" i="12"/>
  <c r="DE163" i="12"/>
  <c r="DD163" i="12"/>
  <c r="DC163" i="12"/>
  <c r="DB163" i="12"/>
  <c r="DA163" i="12"/>
  <c r="CZ163" i="12"/>
  <c r="CY163" i="12"/>
  <c r="CX163" i="12"/>
  <c r="CW163" i="12"/>
  <c r="CV163" i="12"/>
  <c r="CU163" i="12"/>
  <c r="CT163" i="12"/>
  <c r="CS163" i="12"/>
  <c r="CR163" i="12"/>
  <c r="CQ163" i="12"/>
  <c r="CP163" i="12"/>
  <c r="CO163" i="12"/>
  <c r="CN163" i="12"/>
  <c r="CM163" i="12"/>
  <c r="CL163" i="12"/>
  <c r="CK163" i="12"/>
  <c r="CJ163" i="12"/>
  <c r="CI163" i="12"/>
  <c r="CH163" i="12"/>
  <c r="CG163" i="12"/>
  <c r="CF163" i="12"/>
  <c r="CE163" i="12"/>
  <c r="CD163" i="12"/>
  <c r="CC163" i="12"/>
  <c r="CB163" i="12"/>
  <c r="CA163" i="12"/>
  <c r="BZ163" i="12"/>
  <c r="BY163" i="12"/>
  <c r="BX163" i="12"/>
  <c r="BW163" i="12"/>
  <c r="BV163" i="12"/>
  <c r="BU163" i="12"/>
  <c r="BT163" i="12"/>
  <c r="BS163" i="12"/>
  <c r="BR163" i="12"/>
  <c r="BQ163" i="12"/>
  <c r="BP163" i="12"/>
  <c r="BO163" i="12"/>
  <c r="BN163" i="12"/>
  <c r="BM163" i="12"/>
  <c r="BL163" i="12"/>
  <c r="BK163" i="12"/>
  <c r="BJ163" i="12"/>
  <c r="BI163" i="12"/>
  <c r="BH163" i="12"/>
  <c r="BG163" i="12"/>
  <c r="BF163" i="12"/>
  <c r="BE163" i="12"/>
  <c r="BD163" i="12"/>
  <c r="BC163" i="12"/>
  <c r="BB163" i="12"/>
  <c r="BA163" i="12"/>
  <c r="AZ163" i="12"/>
  <c r="AY163" i="12"/>
  <c r="AX163" i="12"/>
  <c r="AW163" i="12"/>
  <c r="AV163" i="12"/>
  <c r="AU163" i="12"/>
  <c r="AT163" i="12"/>
  <c r="AS163" i="12"/>
  <c r="AR163" i="12"/>
  <c r="AQ163" i="12"/>
  <c r="AP163" i="12"/>
  <c r="AO163" i="12"/>
  <c r="AN163" i="12"/>
  <c r="AM163" i="12"/>
  <c r="AL163" i="12"/>
  <c r="AK163" i="12"/>
  <c r="AJ163" i="12"/>
  <c r="AI163" i="12"/>
  <c r="AH163" i="12"/>
  <c r="AG163" i="12"/>
  <c r="AF163" i="12"/>
  <c r="AE163" i="12"/>
  <c r="AD163" i="12"/>
  <c r="AC163" i="12"/>
  <c r="AB163" i="12"/>
  <c r="AA163" i="12"/>
  <c r="Z163" i="12"/>
  <c r="Y163" i="12"/>
  <c r="X163" i="12"/>
  <c r="W163" i="12"/>
  <c r="V163" i="12"/>
  <c r="GH162" i="12"/>
  <c r="GG162" i="12"/>
  <c r="GF162" i="12"/>
  <c r="GE162" i="12"/>
  <c r="GD162" i="12"/>
  <c r="GC162" i="12"/>
  <c r="GB162" i="12"/>
  <c r="GA162" i="12"/>
  <c r="FW162" i="12"/>
  <c r="FV162" i="12"/>
  <c r="FU162" i="12"/>
  <c r="FT162" i="12"/>
  <c r="FB162" i="12"/>
  <c r="FA162" i="12"/>
  <c r="EZ162" i="12"/>
  <c r="EY162" i="12"/>
  <c r="EX162" i="12"/>
  <c r="EW162" i="12"/>
  <c r="EV162" i="12"/>
  <c r="EU162" i="12"/>
  <c r="ET162" i="12"/>
  <c r="ES162" i="12"/>
  <c r="ER162" i="12"/>
  <c r="EQ162" i="12"/>
  <c r="EP162" i="12"/>
  <c r="EO162" i="12"/>
  <c r="EN162" i="12"/>
  <c r="EM162" i="12"/>
  <c r="EL162" i="12"/>
  <c r="EK162" i="12"/>
  <c r="EJ162" i="12"/>
  <c r="EI162" i="12"/>
  <c r="EH162" i="12"/>
  <c r="EG162" i="12"/>
  <c r="EF162" i="12"/>
  <c r="EE162" i="12"/>
  <c r="ED162" i="12"/>
  <c r="EC162" i="12"/>
  <c r="EB162" i="12"/>
  <c r="EA162" i="12"/>
  <c r="DZ162" i="12"/>
  <c r="DY162" i="12"/>
  <c r="DX162" i="12"/>
  <c r="DW162" i="12"/>
  <c r="DV162" i="12"/>
  <c r="DU162" i="12"/>
  <c r="DT162" i="12"/>
  <c r="DS162" i="12"/>
  <c r="DR162" i="12"/>
  <c r="DQ162" i="12"/>
  <c r="DP162" i="12"/>
  <c r="DO162" i="12"/>
  <c r="DN162" i="12"/>
  <c r="DM162" i="12"/>
  <c r="DL162" i="12"/>
  <c r="DK162" i="12"/>
  <c r="DJ162" i="12"/>
  <c r="DI162" i="12"/>
  <c r="DH162" i="12"/>
  <c r="DG162" i="12"/>
  <c r="DF162" i="12"/>
  <c r="DE162" i="12"/>
  <c r="DD162" i="12"/>
  <c r="DC162" i="12"/>
  <c r="DB162" i="12"/>
  <c r="DA162" i="12"/>
  <c r="CZ162" i="12"/>
  <c r="CY162" i="12"/>
  <c r="CX162" i="12"/>
  <c r="CW162" i="12"/>
  <c r="CV162" i="12"/>
  <c r="CU162" i="12"/>
  <c r="CT162" i="12"/>
  <c r="CS162" i="12"/>
  <c r="CR162" i="12"/>
  <c r="CQ162" i="12"/>
  <c r="CP162" i="12"/>
  <c r="CO162" i="12"/>
  <c r="CN162" i="12"/>
  <c r="CM162" i="12"/>
  <c r="CL162" i="12"/>
  <c r="CK162" i="12"/>
  <c r="CJ162" i="12"/>
  <c r="CI162" i="12"/>
  <c r="CH162" i="12"/>
  <c r="CG162" i="12"/>
  <c r="CF162" i="12"/>
  <c r="CE162" i="12"/>
  <c r="CD162" i="12"/>
  <c r="CC162" i="12"/>
  <c r="CB162" i="12"/>
  <c r="CA162" i="12"/>
  <c r="BZ162" i="12"/>
  <c r="BY162" i="12"/>
  <c r="BX162" i="12"/>
  <c r="BW162" i="12"/>
  <c r="BV162" i="12"/>
  <c r="BU162" i="12"/>
  <c r="BT162" i="12"/>
  <c r="BS162" i="12"/>
  <c r="BR162" i="12"/>
  <c r="BQ162" i="12"/>
  <c r="BP162" i="12"/>
  <c r="BO162" i="12"/>
  <c r="BN162" i="12"/>
  <c r="BM162" i="12"/>
  <c r="BL162" i="12"/>
  <c r="BK162" i="12"/>
  <c r="BJ162" i="12"/>
  <c r="BI162" i="12"/>
  <c r="BH162" i="12"/>
  <c r="BG162" i="12"/>
  <c r="BF162" i="12"/>
  <c r="BE162" i="12"/>
  <c r="BD162" i="12"/>
  <c r="BC162" i="12"/>
  <c r="BB162" i="12"/>
  <c r="BA162" i="12"/>
  <c r="AZ162" i="12"/>
  <c r="AY162" i="12"/>
  <c r="AX162" i="12"/>
  <c r="AW162" i="12"/>
  <c r="AV162" i="12"/>
  <c r="AU162" i="12"/>
  <c r="AT162" i="12"/>
  <c r="AS162" i="12"/>
  <c r="AR162" i="12"/>
  <c r="AQ162" i="12"/>
  <c r="AP162" i="12"/>
  <c r="AO162" i="12"/>
  <c r="AN162" i="12"/>
  <c r="AM162" i="12"/>
  <c r="AL162" i="12"/>
  <c r="AK162" i="12"/>
  <c r="AJ162" i="12"/>
  <c r="AI162" i="12"/>
  <c r="AH162" i="12"/>
  <c r="AG162" i="12"/>
  <c r="AF162" i="12"/>
  <c r="AE162" i="12"/>
  <c r="AD162" i="12"/>
  <c r="AC162" i="12"/>
  <c r="AB162" i="12"/>
  <c r="AA162" i="12"/>
  <c r="Z162" i="12"/>
  <c r="Y162" i="12"/>
  <c r="X162" i="12"/>
  <c r="W162" i="12"/>
  <c r="V162" i="12"/>
  <c r="U162" i="12"/>
  <c r="GH161" i="12"/>
  <c r="GG161" i="12"/>
  <c r="GF161" i="12"/>
  <c r="GE161" i="12"/>
  <c r="GD161" i="12"/>
  <c r="GC161" i="12"/>
  <c r="GB161" i="12"/>
  <c r="GA161" i="12"/>
  <c r="FW161" i="12"/>
  <c r="FV161" i="12"/>
  <c r="FU161" i="12"/>
  <c r="FT161" i="12"/>
  <c r="FA161" i="12"/>
  <c r="EZ161" i="12"/>
  <c r="EY161" i="12"/>
  <c r="EX161" i="12"/>
  <c r="EW161" i="12"/>
  <c r="EV161" i="12"/>
  <c r="EU161" i="12"/>
  <c r="ET161" i="12"/>
  <c r="ES161" i="12"/>
  <c r="ER161" i="12"/>
  <c r="EQ161" i="12"/>
  <c r="EP161" i="12"/>
  <c r="EO161" i="12"/>
  <c r="EN161" i="12"/>
  <c r="EM161" i="12"/>
  <c r="EL161" i="12"/>
  <c r="EK161" i="12"/>
  <c r="EJ161" i="12"/>
  <c r="EI161" i="12"/>
  <c r="EH161" i="12"/>
  <c r="EG161" i="12"/>
  <c r="EF161" i="12"/>
  <c r="EE161" i="12"/>
  <c r="ED161" i="12"/>
  <c r="EC161" i="12"/>
  <c r="EB161" i="12"/>
  <c r="EA161" i="12"/>
  <c r="DZ161" i="12"/>
  <c r="DY161" i="12"/>
  <c r="DX161" i="12"/>
  <c r="DW161" i="12"/>
  <c r="DV161" i="12"/>
  <c r="DU161" i="12"/>
  <c r="DT161" i="12"/>
  <c r="DS161" i="12"/>
  <c r="DR161" i="12"/>
  <c r="DQ161" i="12"/>
  <c r="DP161" i="12"/>
  <c r="DO161" i="12"/>
  <c r="DN161" i="12"/>
  <c r="DM161" i="12"/>
  <c r="DL161" i="12"/>
  <c r="DK161" i="12"/>
  <c r="DJ161" i="12"/>
  <c r="DI161" i="12"/>
  <c r="DH161" i="12"/>
  <c r="DG161" i="12"/>
  <c r="DF161" i="12"/>
  <c r="DE161" i="12"/>
  <c r="DD161" i="12"/>
  <c r="DC161" i="12"/>
  <c r="DB161" i="12"/>
  <c r="DA161" i="12"/>
  <c r="CZ161" i="12"/>
  <c r="CY161" i="12"/>
  <c r="CX161" i="12"/>
  <c r="CW161" i="12"/>
  <c r="CV161" i="12"/>
  <c r="CU161" i="12"/>
  <c r="CT161" i="12"/>
  <c r="CS161" i="12"/>
  <c r="CR161" i="12"/>
  <c r="CQ161" i="12"/>
  <c r="CP161" i="12"/>
  <c r="CO161" i="12"/>
  <c r="CN161" i="12"/>
  <c r="CM161" i="12"/>
  <c r="CL161" i="12"/>
  <c r="CK161" i="12"/>
  <c r="CJ161" i="12"/>
  <c r="CI161" i="12"/>
  <c r="CH161" i="12"/>
  <c r="CG161" i="12"/>
  <c r="CF161" i="12"/>
  <c r="CE161" i="12"/>
  <c r="CD161" i="12"/>
  <c r="CC161" i="12"/>
  <c r="CB161" i="12"/>
  <c r="CA161" i="12"/>
  <c r="BZ161" i="12"/>
  <c r="BY161" i="12"/>
  <c r="BX161" i="12"/>
  <c r="BW161" i="12"/>
  <c r="BV161" i="12"/>
  <c r="BU161" i="12"/>
  <c r="BT161" i="12"/>
  <c r="BS161" i="12"/>
  <c r="BR161" i="12"/>
  <c r="BQ161" i="12"/>
  <c r="BP161" i="12"/>
  <c r="BO161" i="12"/>
  <c r="BN161" i="12"/>
  <c r="BM161" i="12"/>
  <c r="BL161" i="12"/>
  <c r="BK161" i="12"/>
  <c r="BJ161" i="12"/>
  <c r="BI161" i="12"/>
  <c r="BH161" i="12"/>
  <c r="BG161" i="12"/>
  <c r="BF161" i="12"/>
  <c r="BE161" i="12"/>
  <c r="BD161" i="12"/>
  <c r="BC161" i="12"/>
  <c r="BB161" i="12"/>
  <c r="BA161" i="12"/>
  <c r="AZ161" i="12"/>
  <c r="AY161" i="12"/>
  <c r="AX161" i="12"/>
  <c r="AW161" i="12"/>
  <c r="AV161" i="12"/>
  <c r="AU161" i="12"/>
  <c r="AT161" i="12"/>
  <c r="AS161" i="12"/>
  <c r="AR161" i="12"/>
  <c r="AQ161" i="12"/>
  <c r="AP161" i="12"/>
  <c r="AO161" i="12"/>
  <c r="AN161" i="12"/>
  <c r="AM161" i="12"/>
  <c r="AL161" i="12"/>
  <c r="AK161" i="12"/>
  <c r="AJ161" i="12"/>
  <c r="AI161" i="12"/>
  <c r="AH161" i="12"/>
  <c r="AG161" i="12"/>
  <c r="AF161" i="12"/>
  <c r="AE161" i="12"/>
  <c r="AD161" i="12"/>
  <c r="AC161" i="12"/>
  <c r="AB161" i="12"/>
  <c r="AA161" i="12"/>
  <c r="Z161" i="12"/>
  <c r="Y161" i="12"/>
  <c r="X161" i="12"/>
  <c r="W161" i="12"/>
  <c r="V161" i="12"/>
  <c r="U161" i="12"/>
  <c r="GH160" i="12"/>
  <c r="GG160" i="12"/>
  <c r="GF160" i="12"/>
  <c r="GE160" i="12"/>
  <c r="GD160" i="12"/>
  <c r="GC160" i="12"/>
  <c r="GB160" i="12"/>
  <c r="GA160" i="12"/>
  <c r="FW160" i="12"/>
  <c r="FV160" i="12"/>
  <c r="FU160" i="12"/>
  <c r="FT160" i="12"/>
  <c r="FS160" i="12"/>
  <c r="FA160" i="12"/>
  <c r="EZ160" i="12"/>
  <c r="EY160" i="12"/>
  <c r="EX160" i="12"/>
  <c r="EW160" i="12"/>
  <c r="EV160" i="12"/>
  <c r="EU160" i="12"/>
  <c r="ET160" i="12"/>
  <c r="ES160" i="12"/>
  <c r="ER160" i="12"/>
  <c r="EQ160" i="12"/>
  <c r="EP160" i="12"/>
  <c r="EO160" i="12"/>
  <c r="EN160" i="12"/>
  <c r="EM160" i="12"/>
  <c r="EL160" i="12"/>
  <c r="EK160" i="12"/>
  <c r="EJ160" i="12"/>
  <c r="EI160" i="12"/>
  <c r="EH160" i="12"/>
  <c r="EG160" i="12"/>
  <c r="EF160" i="12"/>
  <c r="EE160" i="12"/>
  <c r="ED160" i="12"/>
  <c r="EC160" i="12"/>
  <c r="EB160" i="12"/>
  <c r="EA160" i="12"/>
  <c r="DZ160" i="12"/>
  <c r="DY160" i="12"/>
  <c r="DX160" i="12"/>
  <c r="DW160" i="12"/>
  <c r="DV160" i="12"/>
  <c r="DU160" i="12"/>
  <c r="DT160" i="12"/>
  <c r="DS160" i="12"/>
  <c r="DR160" i="12"/>
  <c r="DQ160" i="12"/>
  <c r="DP160" i="12"/>
  <c r="DO160" i="12"/>
  <c r="DN160" i="12"/>
  <c r="DM160" i="12"/>
  <c r="DL160" i="12"/>
  <c r="DK160" i="12"/>
  <c r="DJ160" i="12"/>
  <c r="DI160" i="12"/>
  <c r="DH160" i="12"/>
  <c r="DG160" i="12"/>
  <c r="DF160" i="12"/>
  <c r="DE160" i="12"/>
  <c r="DD160" i="12"/>
  <c r="DC160" i="12"/>
  <c r="DB160" i="12"/>
  <c r="DA160" i="12"/>
  <c r="CZ160" i="12"/>
  <c r="CY160" i="12"/>
  <c r="CX160" i="12"/>
  <c r="CW160" i="12"/>
  <c r="CV160" i="12"/>
  <c r="CU160" i="12"/>
  <c r="CT160" i="12"/>
  <c r="CS160" i="12"/>
  <c r="CR160" i="12"/>
  <c r="CQ160" i="12"/>
  <c r="CP160" i="12"/>
  <c r="CO160" i="12"/>
  <c r="CN160" i="12"/>
  <c r="CM160" i="12"/>
  <c r="CL160" i="12"/>
  <c r="CK160" i="12"/>
  <c r="CJ160" i="12"/>
  <c r="CI160" i="12"/>
  <c r="CH160" i="12"/>
  <c r="CG160" i="12"/>
  <c r="CF160" i="12"/>
  <c r="CE160" i="12"/>
  <c r="CD160" i="12"/>
  <c r="CC160" i="12"/>
  <c r="CB160" i="12"/>
  <c r="CA160" i="12"/>
  <c r="BZ160" i="12"/>
  <c r="BY160" i="12"/>
  <c r="BX160" i="12"/>
  <c r="BW160" i="12"/>
  <c r="BV160" i="12"/>
  <c r="BU160" i="12"/>
  <c r="BT160" i="12"/>
  <c r="BS160" i="12"/>
  <c r="BR160" i="12"/>
  <c r="BQ160" i="12"/>
  <c r="BP160" i="12"/>
  <c r="BO160" i="12"/>
  <c r="BN160" i="12"/>
  <c r="BM160" i="12"/>
  <c r="BL160" i="12"/>
  <c r="BK160" i="12"/>
  <c r="BJ160" i="12"/>
  <c r="BI160" i="12"/>
  <c r="BH160" i="12"/>
  <c r="BG160" i="12"/>
  <c r="BF160" i="12"/>
  <c r="BE160" i="12"/>
  <c r="BD160" i="12"/>
  <c r="BC160" i="12"/>
  <c r="BB160" i="12"/>
  <c r="BA160" i="12"/>
  <c r="AZ160" i="12"/>
  <c r="AY160" i="12"/>
  <c r="AX160" i="12"/>
  <c r="AW160" i="12"/>
  <c r="AV160" i="12"/>
  <c r="AU160" i="12"/>
  <c r="AT160" i="12"/>
  <c r="AS160" i="12"/>
  <c r="AR160" i="12"/>
  <c r="AQ160" i="12"/>
  <c r="AP160" i="12"/>
  <c r="AO160" i="12"/>
  <c r="AN160" i="12"/>
  <c r="AM160" i="12"/>
  <c r="AL160" i="12"/>
  <c r="AK160" i="12"/>
  <c r="AJ160" i="12"/>
  <c r="AI160" i="12"/>
  <c r="AH160" i="12"/>
  <c r="AG160" i="12"/>
  <c r="AF160" i="12"/>
  <c r="AE160" i="12"/>
  <c r="AD160" i="12"/>
  <c r="AC160" i="12"/>
  <c r="AB160" i="12"/>
  <c r="AA160" i="12"/>
  <c r="Z160" i="12"/>
  <c r="Y160" i="12"/>
  <c r="X160" i="12"/>
  <c r="W160" i="12"/>
  <c r="V160" i="12"/>
  <c r="U160" i="12"/>
  <c r="T160" i="12"/>
  <c r="GH159" i="12"/>
  <c r="GG159" i="12"/>
  <c r="GF159" i="12"/>
  <c r="GE159" i="12"/>
  <c r="GD159" i="12"/>
  <c r="GC159" i="12"/>
  <c r="GB159" i="12"/>
  <c r="GA159" i="12"/>
  <c r="FW159" i="12"/>
  <c r="FV159" i="12"/>
  <c r="FU159" i="12"/>
  <c r="FT159" i="12"/>
  <c r="FS159" i="12"/>
  <c r="FA159" i="12"/>
  <c r="EZ159" i="12"/>
  <c r="EY159" i="12"/>
  <c r="EX159" i="12"/>
  <c r="EW159" i="12"/>
  <c r="EV159" i="12"/>
  <c r="EU159" i="12"/>
  <c r="ET159" i="12"/>
  <c r="ES159" i="12"/>
  <c r="ER159" i="12"/>
  <c r="EQ159" i="12"/>
  <c r="EP159" i="12"/>
  <c r="EO159" i="12"/>
  <c r="EN159" i="12"/>
  <c r="EM159" i="12"/>
  <c r="EL159" i="12"/>
  <c r="EK159" i="12"/>
  <c r="EJ159" i="12"/>
  <c r="EI159" i="12"/>
  <c r="EH159" i="12"/>
  <c r="EG159" i="12"/>
  <c r="EF159" i="12"/>
  <c r="EE159" i="12"/>
  <c r="ED159" i="12"/>
  <c r="EC159" i="12"/>
  <c r="EB159" i="12"/>
  <c r="EA159" i="12"/>
  <c r="DZ159" i="12"/>
  <c r="DY159" i="12"/>
  <c r="DX159" i="12"/>
  <c r="DW159" i="12"/>
  <c r="DV159" i="12"/>
  <c r="DU159" i="12"/>
  <c r="DT159" i="12"/>
  <c r="DS159" i="12"/>
  <c r="DR159" i="12"/>
  <c r="DQ159" i="12"/>
  <c r="DP159" i="12"/>
  <c r="DO159" i="12"/>
  <c r="DN159" i="12"/>
  <c r="DM159" i="12"/>
  <c r="DL159" i="12"/>
  <c r="DK159" i="12"/>
  <c r="DJ159" i="12"/>
  <c r="DI159" i="12"/>
  <c r="DH159" i="12"/>
  <c r="DG159" i="12"/>
  <c r="DF159" i="12"/>
  <c r="DE159" i="12"/>
  <c r="DD159" i="12"/>
  <c r="DC159" i="12"/>
  <c r="DB159" i="12"/>
  <c r="DA159" i="12"/>
  <c r="CZ159" i="12"/>
  <c r="CY159" i="12"/>
  <c r="CX159" i="12"/>
  <c r="CW159" i="12"/>
  <c r="CV159" i="12"/>
  <c r="CU159" i="12"/>
  <c r="CT159" i="12"/>
  <c r="CS159" i="12"/>
  <c r="CR159" i="12"/>
  <c r="CQ159" i="12"/>
  <c r="CP159" i="12"/>
  <c r="CO159" i="12"/>
  <c r="CN159" i="12"/>
  <c r="CM159" i="12"/>
  <c r="CL159" i="12"/>
  <c r="CK159" i="12"/>
  <c r="CJ159" i="12"/>
  <c r="CI159" i="12"/>
  <c r="CH159" i="12"/>
  <c r="CG159" i="12"/>
  <c r="CF159" i="12"/>
  <c r="CE159" i="12"/>
  <c r="CD159" i="12"/>
  <c r="CC159" i="12"/>
  <c r="CB159" i="12"/>
  <c r="CA159" i="12"/>
  <c r="BZ159" i="12"/>
  <c r="BY159" i="12"/>
  <c r="BX159" i="12"/>
  <c r="BW159" i="12"/>
  <c r="BV159" i="12"/>
  <c r="BU159" i="12"/>
  <c r="BT159" i="12"/>
  <c r="BS159" i="12"/>
  <c r="BR159" i="12"/>
  <c r="BQ159" i="12"/>
  <c r="BP159" i="12"/>
  <c r="BO159" i="12"/>
  <c r="BN159" i="12"/>
  <c r="BM159" i="12"/>
  <c r="BL159" i="12"/>
  <c r="BK159" i="12"/>
  <c r="BJ159" i="12"/>
  <c r="BI159" i="12"/>
  <c r="BH159" i="12"/>
  <c r="BG159" i="12"/>
  <c r="BF159" i="12"/>
  <c r="BE159" i="12"/>
  <c r="BD159" i="12"/>
  <c r="BC159" i="12"/>
  <c r="BB159" i="12"/>
  <c r="BA159" i="12"/>
  <c r="AZ159" i="12"/>
  <c r="AY159"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GH158" i="12"/>
  <c r="GG158" i="12"/>
  <c r="GF158" i="12"/>
  <c r="GE158" i="12"/>
  <c r="GD158" i="12"/>
  <c r="GC158" i="12"/>
  <c r="GB158" i="12"/>
  <c r="GA158" i="12"/>
  <c r="FX158" i="12"/>
  <c r="FW158" i="12"/>
  <c r="FV158" i="12"/>
  <c r="FU158" i="12"/>
  <c r="FT158" i="12"/>
  <c r="FS158" i="12"/>
  <c r="FA158" i="12"/>
  <c r="EZ158" i="12"/>
  <c r="EY158" i="12"/>
  <c r="EX158" i="12"/>
  <c r="EW158" i="12"/>
  <c r="EV158" i="12"/>
  <c r="EU158" i="12"/>
  <c r="ET158" i="12"/>
  <c r="ES158" i="12"/>
  <c r="ER158" i="12"/>
  <c r="EQ158" i="12"/>
  <c r="EP158" i="12"/>
  <c r="EO158" i="12"/>
  <c r="EN158" i="12"/>
  <c r="EM158" i="12"/>
  <c r="EL158" i="12"/>
  <c r="EK158" i="12"/>
  <c r="EJ158" i="12"/>
  <c r="EI158" i="12"/>
  <c r="EH158" i="12"/>
  <c r="EG158" i="12"/>
  <c r="EF158" i="12"/>
  <c r="EE158" i="12"/>
  <c r="ED158" i="12"/>
  <c r="EC158" i="12"/>
  <c r="EB158" i="12"/>
  <c r="EA158" i="12"/>
  <c r="DZ158" i="12"/>
  <c r="DY158" i="12"/>
  <c r="DX158" i="12"/>
  <c r="DW158" i="12"/>
  <c r="DV158" i="12"/>
  <c r="DU158" i="12"/>
  <c r="DT158" i="12"/>
  <c r="DS158" i="12"/>
  <c r="DR158" i="12"/>
  <c r="DQ158" i="12"/>
  <c r="DP158" i="12"/>
  <c r="DO158" i="12"/>
  <c r="DN158" i="12"/>
  <c r="DM158" i="12"/>
  <c r="DL158" i="12"/>
  <c r="DK158" i="12"/>
  <c r="DJ158" i="12"/>
  <c r="DI158" i="12"/>
  <c r="DH158" i="12"/>
  <c r="DG158" i="12"/>
  <c r="DF158" i="12"/>
  <c r="DE158" i="12"/>
  <c r="DD158" i="12"/>
  <c r="DC158" i="12"/>
  <c r="DB158" i="12"/>
  <c r="DA158" i="12"/>
  <c r="CZ158" i="12"/>
  <c r="CY158" i="12"/>
  <c r="CX158" i="12"/>
  <c r="CW158" i="12"/>
  <c r="CV158" i="12"/>
  <c r="CU158" i="12"/>
  <c r="CT158" i="12"/>
  <c r="CS158" i="12"/>
  <c r="CR158" i="12"/>
  <c r="CQ158" i="12"/>
  <c r="CP158" i="12"/>
  <c r="CO158" i="12"/>
  <c r="CN158" i="12"/>
  <c r="CM158" i="12"/>
  <c r="CL158" i="12"/>
  <c r="CK158" i="12"/>
  <c r="CJ158" i="12"/>
  <c r="CI158" i="12"/>
  <c r="CH158" i="12"/>
  <c r="CG158" i="12"/>
  <c r="CF158" i="12"/>
  <c r="CE158" i="12"/>
  <c r="CD158" i="12"/>
  <c r="CC158" i="12"/>
  <c r="CB158" i="12"/>
  <c r="CA158" i="12"/>
  <c r="BZ158" i="12"/>
  <c r="BY158" i="12"/>
  <c r="BX158" i="12"/>
  <c r="BW158" i="12"/>
  <c r="BV158" i="12"/>
  <c r="BU158" i="12"/>
  <c r="BT158" i="12"/>
  <c r="BS158" i="12"/>
  <c r="BR158" i="12"/>
  <c r="BQ158" i="12"/>
  <c r="BP158" i="12"/>
  <c r="BO158" i="12"/>
  <c r="BN158" i="12"/>
  <c r="BM158" i="12"/>
  <c r="BL158" i="12"/>
  <c r="BK158" i="12"/>
  <c r="BJ158" i="12"/>
  <c r="BI158" i="12"/>
  <c r="BH158" i="12"/>
  <c r="BG158" i="12"/>
  <c r="BF158" i="12"/>
  <c r="BE158" i="12"/>
  <c r="BD158" i="12"/>
  <c r="BC158" i="12"/>
  <c r="BB158" i="12"/>
  <c r="BA158" i="12"/>
  <c r="AZ158" i="12"/>
  <c r="AY158" i="12"/>
  <c r="AX158" i="12"/>
  <c r="AW158" i="12"/>
  <c r="AV158" i="12"/>
  <c r="AU158" i="12"/>
  <c r="AT158" i="12"/>
  <c r="AS158" i="12"/>
  <c r="AR158" i="12"/>
  <c r="AQ158" i="12"/>
  <c r="AP158" i="12"/>
  <c r="AO158" i="12"/>
  <c r="AN158" i="12"/>
  <c r="AM158" i="12"/>
  <c r="AL158" i="12"/>
  <c r="AK158" i="12"/>
  <c r="AJ158" i="12"/>
  <c r="AI158" i="12"/>
  <c r="AH158" i="12"/>
  <c r="AG158" i="12"/>
  <c r="AF158" i="12"/>
  <c r="AE158" i="12"/>
  <c r="AD158" i="12"/>
  <c r="AC158" i="12"/>
  <c r="AB158" i="12"/>
  <c r="AA158" i="12"/>
  <c r="Z158" i="12"/>
  <c r="Y158" i="12"/>
  <c r="X158" i="12"/>
  <c r="GG157" i="12"/>
  <c r="GF157" i="12"/>
  <c r="GE157" i="12"/>
  <c r="GD157" i="12"/>
  <c r="GC157" i="12"/>
  <c r="GB157" i="12"/>
  <c r="GA157" i="12"/>
  <c r="FY157" i="12"/>
  <c r="FX157" i="12"/>
  <c r="FW157" i="12"/>
  <c r="FV157" i="12"/>
  <c r="FU157" i="12"/>
  <c r="FT157" i="12"/>
  <c r="FS157" i="12"/>
  <c r="FB157" i="12"/>
  <c r="FA157" i="12"/>
  <c r="EZ157" i="12"/>
  <c r="EY157" i="12"/>
  <c r="EX157" i="12"/>
  <c r="EW157" i="12"/>
  <c r="EV157" i="12"/>
  <c r="EU157" i="12"/>
  <c r="ET157" i="12"/>
  <c r="ES157" i="12"/>
  <c r="ER157" i="12"/>
  <c r="EQ157" i="12"/>
  <c r="EP157" i="12"/>
  <c r="EO157" i="12"/>
  <c r="EN157" i="12"/>
  <c r="EM157" i="12"/>
  <c r="EL157" i="12"/>
  <c r="EK157" i="12"/>
  <c r="EJ157" i="12"/>
  <c r="EI157" i="12"/>
  <c r="EH157" i="12"/>
  <c r="EG157" i="12"/>
  <c r="EF157" i="12"/>
  <c r="EE157" i="12"/>
  <c r="ED157" i="12"/>
  <c r="EC157" i="12"/>
  <c r="EB157" i="12"/>
  <c r="EA157" i="12"/>
  <c r="DZ157" i="12"/>
  <c r="DY157" i="12"/>
  <c r="DX157" i="12"/>
  <c r="DW157" i="12"/>
  <c r="DV157" i="12"/>
  <c r="DU157" i="12"/>
  <c r="DT157" i="12"/>
  <c r="DS157" i="12"/>
  <c r="DR157" i="12"/>
  <c r="DQ157" i="12"/>
  <c r="DP157" i="12"/>
  <c r="DO157" i="12"/>
  <c r="DN157" i="12"/>
  <c r="DM157" i="12"/>
  <c r="DL157" i="12"/>
  <c r="DK157" i="12"/>
  <c r="DJ157" i="12"/>
  <c r="DI157" i="12"/>
  <c r="DH157" i="12"/>
  <c r="DG157" i="12"/>
  <c r="DF157" i="12"/>
  <c r="DE157" i="12"/>
  <c r="DD157" i="12"/>
  <c r="DC157" i="12"/>
  <c r="DB157" i="12"/>
  <c r="DA157" i="12"/>
  <c r="CZ157" i="12"/>
  <c r="CY157" i="12"/>
  <c r="CX157" i="12"/>
  <c r="CW157" i="12"/>
  <c r="CV157" i="12"/>
  <c r="CU157" i="12"/>
  <c r="CT157" i="12"/>
  <c r="CS157" i="12"/>
  <c r="CR157" i="12"/>
  <c r="CQ157" i="12"/>
  <c r="CP157" i="12"/>
  <c r="CO157" i="12"/>
  <c r="CN157" i="12"/>
  <c r="CM157" i="12"/>
  <c r="CL157" i="12"/>
  <c r="CK157" i="12"/>
  <c r="CJ157" i="12"/>
  <c r="CI157" i="12"/>
  <c r="CH157" i="12"/>
  <c r="CG157" i="12"/>
  <c r="CF157" i="12"/>
  <c r="CE157" i="12"/>
  <c r="CD157" i="12"/>
  <c r="CC157" i="12"/>
  <c r="CB157" i="12"/>
  <c r="CA157" i="12"/>
  <c r="BZ157" i="12"/>
  <c r="BY157" i="12"/>
  <c r="BX157" i="12"/>
  <c r="BW157" i="12"/>
  <c r="BV157" i="12"/>
  <c r="BU157" i="12"/>
  <c r="BT157" i="12"/>
  <c r="BS157" i="12"/>
  <c r="BR157" i="12"/>
  <c r="BQ157" i="12"/>
  <c r="BP157" i="12"/>
  <c r="BO157" i="12"/>
  <c r="BN157" i="12"/>
  <c r="BM157" i="12"/>
  <c r="BL157" i="12"/>
  <c r="BK157" i="12"/>
  <c r="BJ157" i="12"/>
  <c r="BI157" i="12"/>
  <c r="BH157" i="12"/>
  <c r="BG157" i="12"/>
  <c r="BF157" i="12"/>
  <c r="BE157" i="12"/>
  <c r="BD157" i="12"/>
  <c r="BC157" i="12"/>
  <c r="BB157" i="12"/>
  <c r="BA157" i="12"/>
  <c r="AZ157" i="12"/>
  <c r="AY157" i="12"/>
  <c r="AX157" i="12"/>
  <c r="AW157" i="12"/>
  <c r="AV157" i="12"/>
  <c r="AU157" i="12"/>
  <c r="AT157" i="12"/>
  <c r="AS157" i="12"/>
  <c r="AR157" i="12"/>
  <c r="AQ157" i="12"/>
  <c r="AP157" i="12"/>
  <c r="AO157" i="12"/>
  <c r="AN157" i="12"/>
  <c r="AM157" i="12"/>
  <c r="AL157" i="12"/>
  <c r="AK157" i="12"/>
  <c r="AJ157" i="12"/>
  <c r="AI157" i="12"/>
  <c r="AH157" i="12"/>
  <c r="AG157" i="12"/>
  <c r="AF157" i="12"/>
  <c r="AE157" i="12"/>
  <c r="AD157" i="12"/>
  <c r="AC157" i="12"/>
  <c r="AB157" i="12"/>
  <c r="AA157" i="12"/>
  <c r="Z157" i="12"/>
  <c r="Y157" i="12"/>
  <c r="X157" i="12"/>
  <c r="GG156" i="12"/>
  <c r="GF156" i="12"/>
  <c r="GE156" i="12"/>
  <c r="GD156" i="12"/>
  <c r="GC156" i="12"/>
  <c r="GB156" i="12"/>
  <c r="GA156" i="12"/>
  <c r="FZ156" i="12"/>
  <c r="FY156" i="12"/>
  <c r="FX156" i="12"/>
  <c r="FW156" i="12"/>
  <c r="FV156" i="12"/>
  <c r="FU156" i="12"/>
  <c r="FT156" i="12"/>
  <c r="FS156" i="12"/>
  <c r="FB156" i="12"/>
  <c r="FA156" i="12"/>
  <c r="EZ156" i="12"/>
  <c r="EY156" i="12"/>
  <c r="EX156" i="12"/>
  <c r="EW156" i="12"/>
  <c r="EV156" i="12"/>
  <c r="EU156" i="12"/>
  <c r="ET156" i="12"/>
  <c r="ES156" i="12"/>
  <c r="ER156" i="12"/>
  <c r="EQ156" i="12"/>
  <c r="EP156" i="12"/>
  <c r="EO156" i="12"/>
  <c r="EN156" i="12"/>
  <c r="EM156" i="12"/>
  <c r="EL156" i="12"/>
  <c r="EK156" i="12"/>
  <c r="EJ156" i="12"/>
  <c r="EI156" i="12"/>
  <c r="EH156" i="12"/>
  <c r="EG156" i="12"/>
  <c r="EF156" i="12"/>
  <c r="EE156" i="12"/>
  <c r="ED156" i="12"/>
  <c r="EC156" i="12"/>
  <c r="EB156" i="12"/>
  <c r="EA156" i="12"/>
  <c r="DZ156" i="12"/>
  <c r="DY156" i="12"/>
  <c r="DX156" i="12"/>
  <c r="DW156" i="12"/>
  <c r="DV156" i="12"/>
  <c r="DU156" i="12"/>
  <c r="DT156" i="12"/>
  <c r="DS156" i="12"/>
  <c r="DR156" i="12"/>
  <c r="DQ156" i="12"/>
  <c r="DP156" i="12"/>
  <c r="DO156" i="12"/>
  <c r="DN156" i="12"/>
  <c r="DM156" i="12"/>
  <c r="DL156" i="12"/>
  <c r="DK156" i="12"/>
  <c r="DJ156" i="12"/>
  <c r="DI156" i="12"/>
  <c r="DH156" i="12"/>
  <c r="DG156" i="12"/>
  <c r="DF156" i="12"/>
  <c r="DE156" i="12"/>
  <c r="DD156" i="12"/>
  <c r="DC156" i="12"/>
  <c r="DB156" i="12"/>
  <c r="DA156" i="12"/>
  <c r="CZ156" i="12"/>
  <c r="CY156" i="12"/>
  <c r="CX156" i="12"/>
  <c r="CW156" i="12"/>
  <c r="CV156" i="12"/>
  <c r="CU156" i="12"/>
  <c r="CT156" i="12"/>
  <c r="CS156" i="12"/>
  <c r="CR156" i="12"/>
  <c r="CQ156" i="12"/>
  <c r="CP156" i="12"/>
  <c r="CO156" i="12"/>
  <c r="CN156" i="12"/>
  <c r="CM156" i="12"/>
  <c r="CL156" i="12"/>
  <c r="CK156" i="12"/>
  <c r="CJ156" i="12"/>
  <c r="CI156" i="12"/>
  <c r="CH156" i="12"/>
  <c r="CG156" i="12"/>
  <c r="CF156" i="12"/>
  <c r="CE156" i="12"/>
  <c r="CD156" i="12"/>
  <c r="CC156" i="12"/>
  <c r="CB156" i="12"/>
  <c r="CA156" i="12"/>
  <c r="BZ156" i="12"/>
  <c r="BY156" i="12"/>
  <c r="BX156" i="12"/>
  <c r="BW156" i="12"/>
  <c r="BV156" i="12"/>
  <c r="BU156" i="12"/>
  <c r="BT156" i="12"/>
  <c r="BS156" i="12"/>
  <c r="BR156" i="12"/>
  <c r="BQ156" i="12"/>
  <c r="BP156" i="12"/>
  <c r="BO156" i="12"/>
  <c r="BN156" i="12"/>
  <c r="BM156" i="12"/>
  <c r="BL156" i="12"/>
  <c r="BK156" i="12"/>
  <c r="BJ156" i="12"/>
  <c r="BI156" i="12"/>
  <c r="BH156" i="12"/>
  <c r="BG156" i="12"/>
  <c r="BF156" i="12"/>
  <c r="BE156" i="12"/>
  <c r="BD156" i="12"/>
  <c r="BC156" i="12"/>
  <c r="BB156" i="12"/>
  <c r="BA156" i="12"/>
  <c r="AZ156" i="12"/>
  <c r="AY156" i="12"/>
  <c r="AX156" i="12"/>
  <c r="AW156" i="12"/>
  <c r="AV156" i="12"/>
  <c r="AU156" i="12"/>
  <c r="AT156" i="12"/>
  <c r="AS156" i="12"/>
  <c r="AR156" i="12"/>
  <c r="AQ156" i="12"/>
  <c r="AP156" i="12"/>
  <c r="AO156" i="12"/>
  <c r="AN156" i="12"/>
  <c r="AM156" i="12"/>
  <c r="AL156" i="12"/>
  <c r="AI156" i="12"/>
  <c r="AH156" i="12"/>
  <c r="AG156" i="12"/>
  <c r="AD156" i="12"/>
  <c r="AC156" i="12"/>
  <c r="AB156" i="12"/>
  <c r="AA156" i="12"/>
  <c r="Z156" i="12"/>
  <c r="Y156" i="12"/>
  <c r="X156" i="12"/>
  <c r="GG155" i="12"/>
  <c r="GF155" i="12"/>
  <c r="GE155" i="12"/>
  <c r="GD155" i="12"/>
  <c r="GC155" i="12"/>
  <c r="GB155" i="12"/>
  <c r="GA155" i="12"/>
  <c r="FZ155" i="12"/>
  <c r="FY155" i="12"/>
  <c r="FX155" i="12"/>
  <c r="FW155" i="12"/>
  <c r="FV155" i="12"/>
  <c r="FU155" i="12"/>
  <c r="FT155" i="12"/>
  <c r="FB155" i="12"/>
  <c r="FA155" i="12"/>
  <c r="EZ155" i="12"/>
  <c r="EY155" i="12"/>
  <c r="EX155" i="12"/>
  <c r="EW155" i="12"/>
  <c r="EV155" i="12"/>
  <c r="EU155" i="12"/>
  <c r="ET155" i="12"/>
  <c r="ES155" i="12"/>
  <c r="ER155" i="12"/>
  <c r="EQ155" i="12"/>
  <c r="EP155" i="12"/>
  <c r="EO155" i="12"/>
  <c r="EN155" i="12"/>
  <c r="EM155" i="12"/>
  <c r="EL155" i="12"/>
  <c r="EK155" i="12"/>
  <c r="EJ155" i="12"/>
  <c r="EI155" i="12"/>
  <c r="EH155" i="12"/>
  <c r="EG155" i="12"/>
  <c r="EF155" i="12"/>
  <c r="EE155" i="12"/>
  <c r="ED155" i="12"/>
  <c r="EC155" i="12"/>
  <c r="EB155" i="12"/>
  <c r="EA155" i="12"/>
  <c r="DZ155" i="12"/>
  <c r="DY155" i="12"/>
  <c r="DX155" i="12"/>
  <c r="DW155" i="12"/>
  <c r="DV155" i="12"/>
  <c r="DU155" i="12"/>
  <c r="DT155" i="12"/>
  <c r="DS155" i="12"/>
  <c r="DR155" i="12"/>
  <c r="DQ155" i="12"/>
  <c r="DP155" i="12"/>
  <c r="DO155" i="12"/>
  <c r="DN155" i="12"/>
  <c r="DM155" i="12"/>
  <c r="DL155" i="12"/>
  <c r="DK155" i="12"/>
  <c r="DJ155" i="12"/>
  <c r="DI155" i="12"/>
  <c r="DH155" i="12"/>
  <c r="DG155" i="12"/>
  <c r="DF155" i="12"/>
  <c r="DE155" i="12"/>
  <c r="DD155" i="12"/>
  <c r="DC155" i="12"/>
  <c r="DB155" i="12"/>
  <c r="DA155" i="12"/>
  <c r="CZ155" i="12"/>
  <c r="CY155" i="12"/>
  <c r="CX155" i="12"/>
  <c r="CW155" i="12"/>
  <c r="CV155" i="12"/>
  <c r="CU155" i="12"/>
  <c r="CT155" i="12"/>
  <c r="CS155" i="12"/>
  <c r="CR155" i="12"/>
  <c r="CQ155" i="12"/>
  <c r="CP155" i="12"/>
  <c r="CO155" i="12"/>
  <c r="CN155" i="12"/>
  <c r="CM155" i="12"/>
  <c r="CL155" i="12"/>
  <c r="CK155" i="12"/>
  <c r="CJ155" i="12"/>
  <c r="CI155" i="12"/>
  <c r="CH155" i="12"/>
  <c r="CG155" i="12"/>
  <c r="CF155" i="12"/>
  <c r="CE155" i="12"/>
  <c r="CD155" i="12"/>
  <c r="CC155" i="12"/>
  <c r="CB155" i="12"/>
  <c r="CA155" i="12"/>
  <c r="BZ155" i="12"/>
  <c r="BY155" i="12"/>
  <c r="BX155" i="12"/>
  <c r="BW155" i="12"/>
  <c r="BV155" i="12"/>
  <c r="BU155" i="12"/>
  <c r="BT155" i="12"/>
  <c r="BS155" i="12"/>
  <c r="BR155" i="12"/>
  <c r="BQ155" i="12"/>
  <c r="BP155" i="12"/>
  <c r="BO155" i="12"/>
  <c r="BN155" i="12"/>
  <c r="BM155" i="12"/>
  <c r="BL155" i="12"/>
  <c r="BK155" i="12"/>
  <c r="BJ155" i="12"/>
  <c r="BI155" i="12"/>
  <c r="BH155" i="12"/>
  <c r="BG155" i="12"/>
  <c r="BF155" i="12"/>
  <c r="BE155" i="12"/>
  <c r="BD155" i="12"/>
  <c r="BC155" i="12"/>
  <c r="BB155" i="12"/>
  <c r="BA155" i="12"/>
  <c r="AZ155" i="12"/>
  <c r="AY155" i="12"/>
  <c r="AX155" i="12"/>
  <c r="AW155" i="12"/>
  <c r="AV155" i="12"/>
  <c r="AU155" i="12"/>
  <c r="AT155" i="12"/>
  <c r="AS155" i="12"/>
  <c r="AR155" i="12"/>
  <c r="AQ155" i="12"/>
  <c r="AP155" i="12"/>
  <c r="AO155" i="12"/>
  <c r="AN155" i="12"/>
  <c r="AM155" i="12"/>
  <c r="AI155" i="12"/>
  <c r="GG154" i="12"/>
  <c r="GF154" i="12"/>
  <c r="GE154" i="12"/>
  <c r="GD154" i="12"/>
  <c r="GC154" i="12"/>
  <c r="GB154" i="12"/>
  <c r="GA154" i="12"/>
  <c r="FZ154" i="12"/>
  <c r="FY154" i="12"/>
  <c r="FX154" i="12"/>
  <c r="FW154" i="12"/>
  <c r="FV154" i="12"/>
  <c r="FU154" i="12"/>
  <c r="FB154" i="12"/>
  <c r="FA154" i="12"/>
  <c r="EZ154" i="12"/>
  <c r="EY154" i="12"/>
  <c r="EX154" i="12"/>
  <c r="EW154" i="12"/>
  <c r="EV154" i="12"/>
  <c r="EU154" i="12"/>
  <c r="ET154" i="12"/>
  <c r="ES154" i="12"/>
  <c r="ER154" i="12"/>
  <c r="EQ154" i="12"/>
  <c r="EP154" i="12"/>
  <c r="EO154" i="12"/>
  <c r="EN154" i="12"/>
  <c r="EM154" i="12"/>
  <c r="EL154" i="12"/>
  <c r="EK154" i="12"/>
  <c r="EJ154" i="12"/>
  <c r="EI154" i="12"/>
  <c r="EH154" i="12"/>
  <c r="EG154" i="12"/>
  <c r="EF154" i="12"/>
  <c r="EE154" i="12"/>
  <c r="ED154" i="12"/>
  <c r="EC154" i="12"/>
  <c r="DZ154" i="12"/>
  <c r="DY154" i="12"/>
  <c r="DX154" i="12"/>
  <c r="DW154" i="12"/>
  <c r="DV154" i="12"/>
  <c r="DU154" i="12"/>
  <c r="DT154" i="12"/>
  <c r="DS154" i="12"/>
  <c r="DR154" i="12"/>
  <c r="DQ154" i="12"/>
  <c r="DP154" i="12"/>
  <c r="DO154" i="12"/>
  <c r="DN154" i="12"/>
  <c r="DM154" i="12"/>
  <c r="DL154" i="12"/>
  <c r="DK154" i="12"/>
  <c r="DJ154" i="12"/>
  <c r="DI154" i="12"/>
  <c r="DH154" i="12"/>
  <c r="DG154" i="12"/>
  <c r="DF154" i="12"/>
  <c r="DE154" i="12"/>
  <c r="DD154" i="12"/>
  <c r="DC154" i="12"/>
  <c r="DB154" i="12"/>
  <c r="DA154" i="12"/>
  <c r="CZ154" i="12"/>
  <c r="CY154" i="12"/>
  <c r="CX154" i="12"/>
  <c r="CW154" i="12"/>
  <c r="CV154" i="12"/>
  <c r="CU154" i="12"/>
  <c r="CT154" i="12"/>
  <c r="CS154" i="12"/>
  <c r="CR154" i="12"/>
  <c r="CQ154" i="12"/>
  <c r="CP154" i="12"/>
  <c r="CO154" i="12"/>
  <c r="CN154" i="12"/>
  <c r="CM154" i="12"/>
  <c r="CL154" i="12"/>
  <c r="CK154" i="12"/>
  <c r="CJ154" i="12"/>
  <c r="CI154" i="12"/>
  <c r="CH154" i="12"/>
  <c r="CG154" i="12"/>
  <c r="CF154" i="12"/>
  <c r="CE154" i="12"/>
  <c r="CD154" i="12"/>
  <c r="CC154" i="12"/>
  <c r="CB154" i="12"/>
  <c r="CA154" i="12"/>
  <c r="BZ154" i="12"/>
  <c r="BY154" i="12"/>
  <c r="BX154" i="12"/>
  <c r="BW154" i="12"/>
  <c r="BV154" i="12"/>
  <c r="BU154" i="12"/>
  <c r="BT154" i="12"/>
  <c r="BS154" i="12"/>
  <c r="BR154" i="12"/>
  <c r="BQ154" i="12"/>
  <c r="BP154" i="12"/>
  <c r="BO154" i="12"/>
  <c r="BN154" i="12"/>
  <c r="BM154" i="12"/>
  <c r="BL154" i="12"/>
  <c r="BK154" i="12"/>
  <c r="BJ154" i="12"/>
  <c r="BI154" i="12"/>
  <c r="BH154" i="12"/>
  <c r="BG154" i="12"/>
  <c r="BF154" i="12"/>
  <c r="BE154" i="12"/>
  <c r="BD154" i="12"/>
  <c r="BC154" i="12"/>
  <c r="BB154" i="12"/>
  <c r="BA154" i="12"/>
  <c r="AZ154" i="12"/>
  <c r="AY154" i="12"/>
  <c r="AX154" i="12"/>
  <c r="AW154" i="12"/>
  <c r="AV154" i="12"/>
  <c r="AU154" i="12"/>
  <c r="AT154" i="12"/>
  <c r="AS154" i="12"/>
  <c r="AR154" i="12"/>
  <c r="AQ154" i="12"/>
  <c r="AP154" i="12"/>
  <c r="AO154" i="12"/>
  <c r="AN154" i="12"/>
  <c r="AM154" i="12"/>
  <c r="GL153" i="12"/>
  <c r="GK153" i="12"/>
  <c r="GJ153" i="12"/>
  <c r="GI153" i="12"/>
  <c r="GH153" i="12"/>
  <c r="GG153" i="12"/>
  <c r="GF153" i="12"/>
  <c r="GE153" i="12"/>
  <c r="GD153" i="12"/>
  <c r="GC153" i="12"/>
  <c r="GB153" i="12"/>
  <c r="GA153" i="12"/>
  <c r="FZ153" i="12"/>
  <c r="FY153" i="12"/>
  <c r="FX153" i="12"/>
  <c r="FW153" i="12"/>
  <c r="FV153" i="12"/>
  <c r="EY153" i="12"/>
  <c r="EX153" i="12"/>
  <c r="EW153" i="12"/>
  <c r="EV153" i="12"/>
  <c r="EU153" i="12"/>
  <c r="ET153" i="12"/>
  <c r="ES153" i="12"/>
  <c r="ER153" i="12"/>
  <c r="EQ153" i="12"/>
  <c r="EP153" i="12"/>
  <c r="EO153" i="12"/>
  <c r="EN153" i="12"/>
  <c r="EM153" i="12"/>
  <c r="EL153" i="12"/>
  <c r="EK153" i="12"/>
  <c r="EJ153" i="12"/>
  <c r="EI153" i="12"/>
  <c r="EH153" i="12"/>
  <c r="EG153" i="12"/>
  <c r="EF153" i="12"/>
  <c r="EE153" i="12"/>
  <c r="ED153" i="12"/>
  <c r="EC153" i="12"/>
  <c r="EB153" i="12"/>
  <c r="EA153" i="12"/>
  <c r="DZ153" i="12"/>
  <c r="DY153" i="12"/>
  <c r="DX153" i="12"/>
  <c r="DW153" i="12"/>
  <c r="DV153" i="12"/>
  <c r="DU153" i="12"/>
  <c r="DT153" i="12"/>
  <c r="DS153" i="12"/>
  <c r="DR153" i="12"/>
  <c r="DQ153" i="12"/>
  <c r="DP153" i="12"/>
  <c r="DO153" i="12"/>
  <c r="DN153" i="12"/>
  <c r="DM153" i="12"/>
  <c r="DL153" i="12"/>
  <c r="DK153" i="12"/>
  <c r="DJ153" i="12"/>
  <c r="DI153" i="12"/>
  <c r="DH153" i="12"/>
  <c r="DG153" i="12"/>
  <c r="DF153" i="12"/>
  <c r="DE153" i="12"/>
  <c r="DD153" i="12"/>
  <c r="DC153" i="12"/>
  <c r="DB153" i="12"/>
  <c r="DA153" i="12"/>
  <c r="CZ153" i="12"/>
  <c r="CY153" i="12"/>
  <c r="CX153" i="12"/>
  <c r="CW153" i="12"/>
  <c r="CV153" i="12"/>
  <c r="CU153" i="12"/>
  <c r="CT153" i="12"/>
  <c r="CS153" i="12"/>
  <c r="CR153" i="12"/>
  <c r="CQ153" i="12"/>
  <c r="CP153" i="12"/>
  <c r="CO153" i="12"/>
  <c r="CN153" i="12"/>
  <c r="CM153" i="12"/>
  <c r="CL153" i="12"/>
  <c r="CK153" i="12"/>
  <c r="CJ153" i="12"/>
  <c r="CI153" i="12"/>
  <c r="CH153" i="12"/>
  <c r="CG153" i="12"/>
  <c r="CF153" i="12"/>
  <c r="CE153" i="12"/>
  <c r="CD153" i="12"/>
  <c r="CC153" i="12"/>
  <c r="CB153" i="12"/>
  <c r="CA153" i="12"/>
  <c r="BZ153" i="12"/>
  <c r="BY153" i="12"/>
  <c r="BX153" i="12"/>
  <c r="BW153" i="12"/>
  <c r="BV153" i="12"/>
  <c r="BU153" i="12"/>
  <c r="BT153" i="12"/>
  <c r="BS153" i="12"/>
  <c r="BR153" i="12"/>
  <c r="BQ153" i="12"/>
  <c r="BP153" i="12"/>
  <c r="BO153" i="12"/>
  <c r="BN153" i="12"/>
  <c r="BM153" i="12"/>
  <c r="BL153" i="12"/>
  <c r="BK153" i="12"/>
  <c r="BJ153" i="12"/>
  <c r="BI153" i="12"/>
  <c r="BH153" i="12"/>
  <c r="BG153" i="12"/>
  <c r="BF153" i="12"/>
  <c r="BE153" i="12"/>
  <c r="BD153" i="12"/>
  <c r="BC153" i="12"/>
  <c r="BB153" i="12"/>
  <c r="BA153" i="12"/>
  <c r="AZ153" i="12"/>
  <c r="AY153" i="12"/>
  <c r="AX153" i="12"/>
  <c r="AW153" i="12"/>
  <c r="AV153" i="12"/>
  <c r="AU153" i="12"/>
  <c r="AT153" i="12"/>
  <c r="AS153" i="12"/>
  <c r="AR153" i="12"/>
  <c r="AQ153" i="12"/>
  <c r="AP153" i="12"/>
  <c r="AO153" i="12"/>
  <c r="AN153" i="12"/>
  <c r="AM153" i="12"/>
  <c r="GM152" i="12"/>
  <c r="GL152" i="12"/>
  <c r="GK152" i="12"/>
  <c r="GJ152" i="12"/>
  <c r="GI152" i="12"/>
  <c r="GH152" i="12"/>
  <c r="GG152" i="12"/>
  <c r="GF152" i="12"/>
  <c r="GE152" i="12"/>
  <c r="GD152" i="12"/>
  <c r="GC152" i="12"/>
  <c r="GB152" i="12"/>
  <c r="GA152" i="12"/>
  <c r="FZ152" i="12"/>
  <c r="FY152" i="12"/>
  <c r="FX152" i="12"/>
  <c r="EX152" i="12"/>
  <c r="EW152" i="12"/>
  <c r="EV152" i="12"/>
  <c r="EU152" i="12"/>
  <c r="ET152" i="12"/>
  <c r="ES152" i="12"/>
  <c r="ER152" i="12"/>
  <c r="EQ152" i="12"/>
  <c r="EP152" i="12"/>
  <c r="EO152" i="12"/>
  <c r="EN152" i="12"/>
  <c r="EM152" i="12"/>
  <c r="EL152" i="12"/>
  <c r="EK152" i="12"/>
  <c r="EJ152" i="12"/>
  <c r="EI152" i="12"/>
  <c r="EH152" i="12"/>
  <c r="EG152" i="12"/>
  <c r="EF152" i="12"/>
  <c r="EE152" i="12"/>
  <c r="ED152" i="12"/>
  <c r="EC152" i="12"/>
  <c r="EB152" i="12"/>
  <c r="EA152" i="12"/>
  <c r="DZ152" i="12"/>
  <c r="DY152" i="12"/>
  <c r="DX152" i="12"/>
  <c r="DW152" i="12"/>
  <c r="DV152" i="12"/>
  <c r="DU152" i="12"/>
  <c r="DT152" i="12"/>
  <c r="DS152" i="12"/>
  <c r="DR152" i="12"/>
  <c r="DQ152" i="12"/>
  <c r="DP152" i="12"/>
  <c r="DO152" i="12"/>
  <c r="DN152" i="12"/>
  <c r="DM152" i="12"/>
  <c r="DL152" i="12"/>
  <c r="DK152" i="12"/>
  <c r="DJ152" i="12"/>
  <c r="DI152" i="12"/>
  <c r="DH152" i="12"/>
  <c r="DG152" i="12"/>
  <c r="DF152" i="12"/>
  <c r="DE152" i="12"/>
  <c r="DD152" i="12"/>
  <c r="DC152" i="12"/>
  <c r="DB152" i="12"/>
  <c r="DA152" i="12"/>
  <c r="CZ152" i="12"/>
  <c r="CY152" i="12"/>
  <c r="CX152" i="12"/>
  <c r="CW152" i="12"/>
  <c r="CV152" i="12"/>
  <c r="CU152" i="12"/>
  <c r="CT152" i="12"/>
  <c r="CS152" i="12"/>
  <c r="CR152" i="12"/>
  <c r="CQ152" i="12"/>
  <c r="CP152" i="12"/>
  <c r="CO152" i="12"/>
  <c r="CN152" i="12"/>
  <c r="CM152" i="12"/>
  <c r="CL152" i="12"/>
  <c r="CK152" i="12"/>
  <c r="CJ152" i="12"/>
  <c r="CI152" i="12"/>
  <c r="CH152" i="12"/>
  <c r="CG152" i="12"/>
  <c r="CF152" i="12"/>
  <c r="CE152" i="12"/>
  <c r="CD152" i="12"/>
  <c r="CC152" i="12"/>
  <c r="CB152" i="12"/>
  <c r="CA152" i="12"/>
  <c r="BZ152" i="12"/>
  <c r="BY152" i="12"/>
  <c r="BX152" i="12"/>
  <c r="BW152" i="12"/>
  <c r="BV152" i="12"/>
  <c r="BU152" i="12"/>
  <c r="BT152" i="12"/>
  <c r="BS152" i="12"/>
  <c r="BR152" i="12"/>
  <c r="BP152" i="12"/>
  <c r="BO152" i="12"/>
  <c r="BN152" i="12"/>
  <c r="BM152" i="12"/>
  <c r="BL152" i="12"/>
  <c r="BK152" i="12"/>
  <c r="BJ152" i="12"/>
  <c r="BI152" i="12"/>
  <c r="BH152" i="12"/>
  <c r="BG152" i="12"/>
  <c r="BF152" i="12"/>
  <c r="BE152" i="12"/>
  <c r="BD152" i="12"/>
  <c r="BC152" i="12"/>
  <c r="BB152" i="12"/>
  <c r="BA152" i="12"/>
  <c r="AZ152" i="12"/>
  <c r="AY152" i="12"/>
  <c r="AX152" i="12"/>
  <c r="AW152" i="12"/>
  <c r="AV152" i="12"/>
  <c r="AU152" i="12"/>
  <c r="AT152" i="12"/>
  <c r="AS152" i="12"/>
  <c r="AR152" i="12"/>
  <c r="AQ152" i="12"/>
  <c r="AP152" i="12"/>
  <c r="AO152" i="12"/>
  <c r="AN152" i="12"/>
  <c r="AM152" i="12"/>
  <c r="GM151" i="12"/>
  <c r="GL151" i="12"/>
  <c r="GK151" i="12"/>
  <c r="GJ151" i="12"/>
  <c r="GI151" i="12"/>
  <c r="GH151" i="12"/>
  <c r="GG151" i="12"/>
  <c r="GF151" i="12"/>
  <c r="GE151" i="12"/>
  <c r="GD151" i="12"/>
  <c r="GC151" i="12"/>
  <c r="GB151" i="12"/>
  <c r="GA151" i="12"/>
  <c r="FZ151" i="12"/>
  <c r="FY151" i="12"/>
  <c r="FX151" i="12"/>
  <c r="EW151" i="12"/>
  <c r="EV151" i="12"/>
  <c r="EU151" i="12"/>
  <c r="ET151" i="12"/>
  <c r="ES151" i="12"/>
  <c r="ER151" i="12"/>
  <c r="EQ151" i="12"/>
  <c r="EO151" i="12"/>
  <c r="EN151" i="12"/>
  <c r="EM151" i="12"/>
  <c r="EL151" i="12"/>
  <c r="EK151" i="12"/>
  <c r="EJ151" i="12"/>
  <c r="EI151" i="12"/>
  <c r="EH151" i="12"/>
  <c r="EG151" i="12"/>
  <c r="EF151" i="12"/>
  <c r="EE151" i="12"/>
  <c r="ED151" i="12"/>
  <c r="EC151" i="12"/>
  <c r="EB151" i="12"/>
  <c r="EA151" i="12"/>
  <c r="DZ151" i="12"/>
  <c r="DY151" i="12"/>
  <c r="DX151" i="12"/>
  <c r="DW151" i="12"/>
  <c r="DV151" i="12"/>
  <c r="DU151" i="12"/>
  <c r="DT151" i="12"/>
  <c r="DS151" i="12"/>
  <c r="DR151" i="12"/>
  <c r="DQ151" i="12"/>
  <c r="DP151" i="12"/>
  <c r="DO151" i="12"/>
  <c r="DN151" i="12"/>
  <c r="DM151" i="12"/>
  <c r="DL151" i="12"/>
  <c r="DK151" i="12"/>
  <c r="DI151" i="12"/>
  <c r="DH151" i="12"/>
  <c r="DG151" i="12"/>
  <c r="DF151" i="12"/>
  <c r="DE151" i="12"/>
  <c r="DD151" i="12"/>
  <c r="DC151" i="12"/>
  <c r="DB151" i="12"/>
  <c r="DA151" i="12"/>
  <c r="CZ151" i="12"/>
  <c r="CY151" i="12"/>
  <c r="CX151" i="12"/>
  <c r="CW151" i="12"/>
  <c r="CV151" i="12"/>
  <c r="CU151" i="12"/>
  <c r="CT151" i="12"/>
  <c r="CS151" i="12"/>
  <c r="CR151" i="12"/>
  <c r="CQ151" i="12"/>
  <c r="CP151" i="12"/>
  <c r="CO151" i="12"/>
  <c r="CN151" i="12"/>
  <c r="CM151" i="12"/>
  <c r="CL151" i="12"/>
  <c r="CK151" i="12"/>
  <c r="CJ151" i="12"/>
  <c r="CI151" i="12"/>
  <c r="CH151" i="12"/>
  <c r="CG151" i="12"/>
  <c r="CF151" i="12"/>
  <c r="CE151" i="12"/>
  <c r="CD151" i="12"/>
  <c r="CC151" i="12"/>
  <c r="CB151" i="12"/>
  <c r="CA151" i="12"/>
  <c r="BZ151" i="12"/>
  <c r="BY151" i="12"/>
  <c r="BX151" i="12"/>
  <c r="BW151" i="12"/>
  <c r="BV151" i="12"/>
  <c r="BU151" i="12"/>
  <c r="BT151" i="12"/>
  <c r="BS151" i="12"/>
  <c r="BR151" i="12"/>
  <c r="BQ151" i="12"/>
  <c r="BP151" i="12"/>
  <c r="BO151" i="12"/>
  <c r="BN151" i="12"/>
  <c r="BM151" i="12"/>
  <c r="BL151" i="12"/>
  <c r="BK151" i="12"/>
  <c r="BJ151" i="12"/>
  <c r="BI151" i="12"/>
  <c r="BH151" i="12"/>
  <c r="BG151" i="12"/>
  <c r="BF151" i="12"/>
  <c r="BE151" i="12"/>
  <c r="BD151" i="12"/>
  <c r="BC151" i="12"/>
  <c r="BB151" i="12"/>
  <c r="BA151" i="12"/>
  <c r="AZ151" i="12"/>
  <c r="AY151" i="12"/>
  <c r="AX151" i="12"/>
  <c r="AW151" i="12"/>
  <c r="AV151" i="12"/>
  <c r="AU151" i="12"/>
  <c r="AT151" i="12"/>
  <c r="AS151" i="12"/>
  <c r="AR151" i="12"/>
  <c r="AQ151" i="12"/>
  <c r="AP151" i="12"/>
  <c r="AO151" i="12"/>
  <c r="AN151" i="12"/>
  <c r="GM150" i="12"/>
  <c r="GL150" i="12"/>
  <c r="GK150" i="12"/>
  <c r="GJ150" i="12"/>
  <c r="GI150" i="12"/>
  <c r="GH150" i="12"/>
  <c r="GG150" i="12"/>
  <c r="GF150" i="12"/>
  <c r="GE150" i="12"/>
  <c r="GD150" i="12"/>
  <c r="GC150" i="12"/>
  <c r="GB150" i="12"/>
  <c r="GA150" i="12"/>
  <c r="FZ150" i="12"/>
  <c r="FY150" i="12"/>
  <c r="EW150" i="12"/>
  <c r="EV150" i="12"/>
  <c r="EU150" i="12"/>
  <c r="ET150" i="12"/>
  <c r="ES150" i="12"/>
  <c r="ER150" i="12"/>
  <c r="EQ150" i="12"/>
  <c r="EP150" i="12"/>
  <c r="EO150" i="12"/>
  <c r="EN150" i="12"/>
  <c r="EM150" i="12"/>
  <c r="EL150" i="12"/>
  <c r="EK150" i="12"/>
  <c r="EJ150" i="12"/>
  <c r="EI150" i="12"/>
  <c r="EH150" i="12"/>
  <c r="EG150" i="12"/>
  <c r="EF150" i="12"/>
  <c r="EE150" i="12"/>
  <c r="ED150" i="12"/>
  <c r="EC150" i="12"/>
  <c r="EB150" i="12"/>
  <c r="EA150" i="12"/>
  <c r="DZ150" i="12"/>
  <c r="DY150" i="12"/>
  <c r="DX150" i="12"/>
  <c r="DW150" i="12"/>
  <c r="DV150" i="12"/>
  <c r="DU150" i="12"/>
  <c r="DT150" i="12"/>
  <c r="DS150" i="12"/>
  <c r="DR150" i="12"/>
  <c r="DQ150" i="12"/>
  <c r="DP150" i="12"/>
  <c r="DO150" i="12"/>
  <c r="DN150" i="12"/>
  <c r="DM150" i="12"/>
  <c r="DL150" i="12"/>
  <c r="DK150" i="12"/>
  <c r="DJ150" i="12"/>
  <c r="DI150" i="12"/>
  <c r="DH150" i="12"/>
  <c r="DG150" i="12"/>
  <c r="DF150" i="12"/>
  <c r="DE150" i="12"/>
  <c r="DD150" i="12"/>
  <c r="DC150" i="12"/>
  <c r="DB150" i="12"/>
  <c r="DA150" i="12"/>
  <c r="CZ150" i="12"/>
  <c r="CY150" i="12"/>
  <c r="CX150" i="12"/>
  <c r="CW150" i="12"/>
  <c r="CV150" i="12"/>
  <c r="CU150" i="12"/>
  <c r="CT150" i="12"/>
  <c r="CS150" i="12"/>
  <c r="CR150" i="12"/>
  <c r="CQ150" i="12"/>
  <c r="CP150" i="12"/>
  <c r="CO150" i="12"/>
  <c r="CN150" i="12"/>
  <c r="CM150" i="12"/>
  <c r="CL150" i="12"/>
  <c r="CK150" i="12"/>
  <c r="CJ150" i="12"/>
  <c r="CI150" i="12"/>
  <c r="CH150" i="12"/>
  <c r="CG150" i="12"/>
  <c r="CF150" i="12"/>
  <c r="CE150" i="12"/>
  <c r="CD150" i="12"/>
  <c r="CC150" i="12"/>
  <c r="CB150" i="12"/>
  <c r="CA150" i="12"/>
  <c r="BZ150" i="12"/>
  <c r="BY150" i="12"/>
  <c r="BX150" i="12"/>
  <c r="BW150" i="12"/>
  <c r="BV150" i="12"/>
  <c r="BU150" i="12"/>
  <c r="BT150" i="12"/>
  <c r="BS150" i="12"/>
  <c r="BR150" i="12"/>
  <c r="BQ150" i="12"/>
  <c r="BP150" i="12"/>
  <c r="BO150" i="12"/>
  <c r="BL150" i="12"/>
  <c r="BK150" i="12"/>
  <c r="BJ150" i="12"/>
  <c r="BI150" i="12"/>
  <c r="BH150" i="12"/>
  <c r="BG150" i="12"/>
  <c r="BF150" i="12"/>
  <c r="BE150" i="12"/>
  <c r="BD150" i="12"/>
  <c r="BC150" i="12"/>
  <c r="BB150" i="12"/>
  <c r="BA150" i="12"/>
  <c r="AZ150" i="12"/>
  <c r="AY150" i="12"/>
  <c r="AX150" i="12"/>
  <c r="AW150" i="12"/>
  <c r="AV150" i="12"/>
  <c r="AU150" i="12"/>
  <c r="AT150" i="12"/>
  <c r="AS150" i="12"/>
  <c r="AR150" i="12"/>
  <c r="AQ150" i="12"/>
  <c r="AP150" i="12"/>
  <c r="AO150" i="12"/>
  <c r="AN150" i="12"/>
  <c r="AM150" i="12"/>
  <c r="GM149" i="12"/>
  <c r="GL149" i="12"/>
  <c r="GK149" i="12"/>
  <c r="GJ149" i="12"/>
  <c r="GI149" i="12"/>
  <c r="GH149" i="12"/>
  <c r="GG149" i="12"/>
  <c r="GF149" i="12"/>
  <c r="GE149" i="12"/>
  <c r="GD149" i="12"/>
  <c r="GC149" i="12"/>
  <c r="GB149" i="12"/>
  <c r="GA149" i="12"/>
  <c r="FZ149" i="12"/>
  <c r="EW149" i="12"/>
  <c r="EV149" i="12"/>
  <c r="EU149" i="12"/>
  <c r="ET149" i="12"/>
  <c r="ES149" i="12"/>
  <c r="ER149" i="12"/>
  <c r="EQ149" i="12"/>
  <c r="EP149" i="12"/>
  <c r="EO149" i="12"/>
  <c r="EN149" i="12"/>
  <c r="EM149" i="12"/>
  <c r="EL149" i="12"/>
  <c r="EK149" i="12"/>
  <c r="EJ149" i="12"/>
  <c r="EI149" i="12"/>
  <c r="EH149" i="12"/>
  <c r="EG149" i="12"/>
  <c r="EF149" i="12"/>
  <c r="EE149" i="12"/>
  <c r="ED149" i="12"/>
  <c r="EC149" i="12"/>
  <c r="EB149" i="12"/>
  <c r="EA149" i="12"/>
  <c r="DZ149" i="12"/>
  <c r="DY149" i="12"/>
  <c r="DX149" i="12"/>
  <c r="DW149" i="12"/>
  <c r="DV149" i="12"/>
  <c r="DU149" i="12"/>
  <c r="DT149" i="12"/>
  <c r="DS149" i="12"/>
  <c r="DR149" i="12"/>
  <c r="DQ149" i="12"/>
  <c r="DP149" i="12"/>
  <c r="DO149" i="12"/>
  <c r="DN149" i="12"/>
  <c r="DM149" i="12"/>
  <c r="DL149" i="12"/>
  <c r="DK149" i="12"/>
  <c r="DJ149" i="12"/>
  <c r="DI149" i="12"/>
  <c r="DG149" i="12"/>
  <c r="DF149" i="12"/>
  <c r="DE149" i="12"/>
  <c r="DD149" i="12"/>
  <c r="DC149" i="12"/>
  <c r="DB149" i="12"/>
  <c r="DA149" i="12"/>
  <c r="CZ149" i="12"/>
  <c r="CY149" i="12"/>
  <c r="CX149" i="12"/>
  <c r="CW149" i="12"/>
  <c r="CV149" i="12"/>
  <c r="CU149" i="12"/>
  <c r="CT149" i="12"/>
  <c r="CS149" i="12"/>
  <c r="CR149" i="12"/>
  <c r="CQ149" i="12"/>
  <c r="CP149" i="12"/>
  <c r="CO149" i="12"/>
  <c r="CN149" i="12"/>
  <c r="CM149" i="12"/>
  <c r="CL149" i="12"/>
  <c r="CK149" i="12"/>
  <c r="CJ149" i="12"/>
  <c r="CI149" i="12"/>
  <c r="CH149" i="12"/>
  <c r="CG149" i="12"/>
  <c r="CF149" i="12"/>
  <c r="CE149" i="12"/>
  <c r="CD149" i="12"/>
  <c r="CC149" i="12"/>
  <c r="CB149" i="12"/>
  <c r="CA149" i="12"/>
  <c r="BZ149" i="12"/>
  <c r="BY149" i="12"/>
  <c r="BX149" i="12"/>
  <c r="BW149" i="12"/>
  <c r="BV149" i="12"/>
  <c r="BU149" i="12"/>
  <c r="BT149" i="12"/>
  <c r="BS149" i="12"/>
  <c r="BR149" i="12"/>
  <c r="BQ149" i="12"/>
  <c r="BP149" i="12"/>
  <c r="BN149" i="12"/>
  <c r="BM149" i="12"/>
  <c r="BL149" i="12"/>
  <c r="BK149" i="12"/>
  <c r="BJ149" i="12"/>
  <c r="BI149" i="12"/>
  <c r="BH149" i="12"/>
  <c r="BG149" i="12"/>
  <c r="BF149" i="12"/>
  <c r="BE149" i="12"/>
  <c r="BD149" i="12"/>
  <c r="BC149" i="12"/>
  <c r="BB149" i="12"/>
  <c r="BA149" i="12"/>
  <c r="AZ149" i="12"/>
  <c r="AY149" i="12"/>
  <c r="AX149" i="12"/>
  <c r="AW149" i="12"/>
  <c r="AV149" i="12"/>
  <c r="AU149" i="12"/>
  <c r="AT149" i="12"/>
  <c r="AS149" i="12"/>
  <c r="AR149" i="12"/>
  <c r="AQ149" i="12"/>
  <c r="AP149" i="12"/>
  <c r="AO149" i="12"/>
  <c r="AN149" i="12"/>
  <c r="AM149" i="12"/>
  <c r="GM148" i="12"/>
  <c r="GL148" i="12"/>
  <c r="GK148" i="12"/>
  <c r="GJ148" i="12"/>
  <c r="GI148" i="12"/>
  <c r="GH148" i="12"/>
  <c r="GG148" i="12"/>
  <c r="GF148" i="12"/>
  <c r="GE148" i="12"/>
  <c r="GD148" i="12"/>
  <c r="GC148" i="12"/>
  <c r="GB148" i="12"/>
  <c r="GA148" i="12"/>
  <c r="FZ148" i="12"/>
  <c r="EW148" i="12"/>
  <c r="EV148" i="12"/>
  <c r="EU148" i="12"/>
  <c r="ET148" i="12"/>
  <c r="ES148" i="12"/>
  <c r="ER148" i="12"/>
  <c r="EQ148" i="12"/>
  <c r="EP148" i="12"/>
  <c r="EO148" i="12"/>
  <c r="EN148" i="12"/>
  <c r="EM148" i="12"/>
  <c r="EL148" i="12"/>
  <c r="EK148" i="12"/>
  <c r="EJ148" i="12"/>
  <c r="EI148" i="12"/>
  <c r="EH148" i="12"/>
  <c r="EG148" i="12"/>
  <c r="EF148" i="12"/>
  <c r="EE148" i="12"/>
  <c r="ED148" i="12"/>
  <c r="EC148" i="12"/>
  <c r="EB148" i="12"/>
  <c r="EA148" i="12"/>
  <c r="DZ148" i="12"/>
  <c r="DY148" i="12"/>
  <c r="DX148" i="12"/>
  <c r="DW148" i="12"/>
  <c r="DV148" i="12"/>
  <c r="DU148" i="12"/>
  <c r="DT148" i="12"/>
  <c r="DS148" i="12"/>
  <c r="DR148" i="12"/>
  <c r="DQ148" i="12"/>
  <c r="DP148" i="12"/>
  <c r="DO148" i="12"/>
  <c r="DN148" i="12"/>
  <c r="DM148" i="12"/>
  <c r="DL148" i="12"/>
  <c r="DK148" i="12"/>
  <c r="DJ148" i="12"/>
  <c r="DI148" i="12"/>
  <c r="DH148" i="12"/>
  <c r="DG148" i="12"/>
  <c r="DF148" i="12"/>
  <c r="DE148" i="12"/>
  <c r="DD148" i="12"/>
  <c r="DC148" i="12"/>
  <c r="DB148" i="12"/>
  <c r="CZ148" i="12"/>
  <c r="CY148" i="12"/>
  <c r="CW148" i="12"/>
  <c r="CV148" i="12"/>
  <c r="CU148" i="12"/>
  <c r="CT148" i="12"/>
  <c r="CS148" i="12"/>
  <c r="CR148" i="12"/>
  <c r="CQ148" i="12"/>
  <c r="CP148" i="12"/>
  <c r="CO148" i="12"/>
  <c r="CN148" i="12"/>
  <c r="CM148" i="12"/>
  <c r="CL148" i="12"/>
  <c r="CK148" i="12"/>
  <c r="CJ148" i="12"/>
  <c r="CI148" i="12"/>
  <c r="CH148" i="12"/>
  <c r="CG148" i="12"/>
  <c r="CF148" i="12"/>
  <c r="CE148" i="12"/>
  <c r="CD148" i="12"/>
  <c r="CC148" i="12"/>
  <c r="CB148" i="12"/>
  <c r="CA148" i="12"/>
  <c r="BZ148" i="12"/>
  <c r="BY148" i="12"/>
  <c r="BX148" i="12"/>
  <c r="BW148" i="12"/>
  <c r="BV148" i="12"/>
  <c r="BU148" i="12"/>
  <c r="BT148" i="12"/>
  <c r="BS148" i="12"/>
  <c r="BR148" i="12"/>
  <c r="BQ148" i="12"/>
  <c r="BP148" i="12"/>
  <c r="BO148" i="12"/>
  <c r="BN148" i="12"/>
  <c r="BM148" i="12"/>
  <c r="BL148" i="12"/>
  <c r="BK148" i="12"/>
  <c r="BJ148" i="12"/>
  <c r="BI148" i="12"/>
  <c r="BH148" i="12"/>
  <c r="BG148" i="12"/>
  <c r="BF148" i="12"/>
  <c r="BE148" i="12"/>
  <c r="BD148" i="12"/>
  <c r="BC148" i="12"/>
  <c r="BB148" i="12"/>
  <c r="BA148" i="12"/>
  <c r="AZ148" i="12"/>
  <c r="AY148" i="12"/>
  <c r="AX148" i="12"/>
  <c r="AW148" i="12"/>
  <c r="AV148" i="12"/>
  <c r="AU148" i="12"/>
  <c r="AT148" i="12"/>
  <c r="AS148" i="12"/>
  <c r="AR148" i="12"/>
  <c r="AQ148" i="12"/>
  <c r="AP148" i="12"/>
  <c r="AO148" i="12"/>
  <c r="AN148" i="12"/>
  <c r="AM148" i="12"/>
  <c r="AL148" i="12"/>
  <c r="GN147" i="12"/>
  <c r="GM147" i="12"/>
  <c r="GL147" i="12"/>
  <c r="GK147" i="12"/>
  <c r="GJ147" i="12"/>
  <c r="GI147" i="12"/>
  <c r="GH147" i="12"/>
  <c r="GG147" i="12"/>
  <c r="GF147" i="12"/>
  <c r="GE147" i="12"/>
  <c r="GD147" i="12"/>
  <c r="GC147" i="12"/>
  <c r="GB147" i="12"/>
  <c r="GA147" i="12"/>
  <c r="FZ147" i="12"/>
  <c r="EX147" i="12"/>
  <c r="EW147" i="12"/>
  <c r="EV147" i="12"/>
  <c r="EU147" i="12"/>
  <c r="ET147" i="12"/>
  <c r="ES147" i="12"/>
  <c r="ER147" i="12"/>
  <c r="EQ147" i="12"/>
  <c r="EP147" i="12"/>
  <c r="EO147" i="12"/>
  <c r="EN147" i="12"/>
  <c r="EM147" i="12"/>
  <c r="EL147" i="12"/>
  <c r="EK147" i="12"/>
  <c r="EJ147" i="12"/>
  <c r="EI147" i="12"/>
  <c r="EH147" i="12"/>
  <c r="EG147" i="12"/>
  <c r="EF147" i="12"/>
  <c r="EE147" i="12"/>
  <c r="ED147" i="12"/>
  <c r="EC147" i="12"/>
  <c r="EB147" i="12"/>
  <c r="EA147" i="12"/>
  <c r="DZ147" i="12"/>
  <c r="DY147" i="12"/>
  <c r="DX147" i="12"/>
  <c r="DW147" i="12"/>
  <c r="DV147" i="12"/>
  <c r="DU147" i="12"/>
  <c r="DT147" i="12"/>
  <c r="DS147" i="12"/>
  <c r="DR147" i="12"/>
  <c r="DQ147" i="12"/>
  <c r="DP147" i="12"/>
  <c r="DO147" i="12"/>
  <c r="DN147" i="12"/>
  <c r="DM147" i="12"/>
  <c r="DL147" i="12"/>
  <c r="DK147" i="12"/>
  <c r="DJ147" i="12"/>
  <c r="DI147" i="12"/>
  <c r="DH147" i="12"/>
  <c r="DG147" i="12"/>
  <c r="DF147" i="12"/>
  <c r="DE147" i="12"/>
  <c r="DD147" i="12"/>
  <c r="DC147" i="12"/>
  <c r="DB147" i="12"/>
  <c r="DA147" i="12"/>
  <c r="CZ147" i="12"/>
  <c r="CY147" i="12"/>
  <c r="CX147" i="12"/>
  <c r="CW147" i="12"/>
  <c r="CV147" i="12"/>
  <c r="CU147" i="12"/>
  <c r="CT147" i="12"/>
  <c r="CS147" i="12"/>
  <c r="CR147" i="12"/>
  <c r="CQ147" i="12"/>
  <c r="CP147" i="12"/>
  <c r="CN147" i="12"/>
  <c r="CM147" i="12"/>
  <c r="CL147" i="12"/>
  <c r="CK147" i="12"/>
  <c r="CJ147" i="12"/>
  <c r="CI147" i="12"/>
  <c r="CH147" i="12"/>
  <c r="CG147" i="12"/>
  <c r="CF147" i="12"/>
  <c r="CE147" i="12"/>
  <c r="CD147" i="12"/>
  <c r="CC147" i="12"/>
  <c r="CB147" i="12"/>
  <c r="CA147" i="12"/>
  <c r="BZ147" i="12"/>
  <c r="BY147" i="12"/>
  <c r="BX147" i="12"/>
  <c r="BW147" i="12"/>
  <c r="BV147" i="12"/>
  <c r="BU147" i="12"/>
  <c r="BT147" i="12"/>
  <c r="BS147" i="12"/>
  <c r="BR147" i="12"/>
  <c r="BQ147" i="12"/>
  <c r="BP147" i="12"/>
  <c r="BO147" i="12"/>
  <c r="BN147" i="12"/>
  <c r="BM147" i="12"/>
  <c r="BL147" i="12"/>
  <c r="BK147" i="12"/>
  <c r="BJ147" i="12"/>
  <c r="BI147" i="12"/>
  <c r="BH147" i="12"/>
  <c r="BG147" i="12"/>
  <c r="BF147" i="12"/>
  <c r="BE147" i="12"/>
  <c r="BD147" i="12"/>
  <c r="BC147" i="12"/>
  <c r="BB147" i="12"/>
  <c r="BA147" i="12"/>
  <c r="AZ147" i="12"/>
  <c r="AY147" i="12"/>
  <c r="AX147" i="12"/>
  <c r="AW147" i="12"/>
  <c r="AV147" i="12"/>
  <c r="AU147" i="12"/>
  <c r="AT147" i="12"/>
  <c r="AS147" i="12"/>
  <c r="AR147" i="12"/>
  <c r="AQ147" i="12"/>
  <c r="AP147" i="12"/>
  <c r="AO147" i="12"/>
  <c r="AN147" i="12"/>
  <c r="AM147" i="12"/>
  <c r="AL147" i="12"/>
  <c r="GN146" i="12"/>
  <c r="GM146" i="12"/>
  <c r="GL146" i="12"/>
  <c r="GK146" i="12"/>
  <c r="GJ146" i="12"/>
  <c r="GI146" i="12"/>
  <c r="GH146" i="12"/>
  <c r="GG146" i="12"/>
  <c r="GF146" i="12"/>
  <c r="GE146" i="12"/>
  <c r="GD146" i="12"/>
  <c r="GC146" i="12"/>
  <c r="GB146" i="12"/>
  <c r="GA146" i="12"/>
  <c r="FZ146" i="12"/>
  <c r="EY146" i="12"/>
  <c r="EX146" i="12"/>
  <c r="EW146" i="12"/>
  <c r="EV146" i="12"/>
  <c r="EU146" i="12"/>
  <c r="ET146" i="12"/>
  <c r="ES146" i="12"/>
  <c r="ER146" i="12"/>
  <c r="EQ146" i="12"/>
  <c r="EP146" i="12"/>
  <c r="EO146" i="12"/>
  <c r="EN146" i="12"/>
  <c r="EM146" i="12"/>
  <c r="EL146" i="12"/>
  <c r="EK146" i="12"/>
  <c r="EJ146" i="12"/>
  <c r="EI146" i="12"/>
  <c r="EH146" i="12"/>
  <c r="EG146" i="12"/>
  <c r="EF146" i="12"/>
  <c r="EE146" i="12"/>
  <c r="ED146" i="12"/>
  <c r="EC146" i="12"/>
  <c r="EB146" i="12"/>
  <c r="EA146" i="12"/>
  <c r="DZ146" i="12"/>
  <c r="DY146" i="12"/>
  <c r="DX146" i="12"/>
  <c r="DW146" i="12"/>
  <c r="DV146" i="12"/>
  <c r="DU146" i="12"/>
  <c r="DT146" i="12"/>
  <c r="DS146" i="12"/>
  <c r="DR146" i="12"/>
  <c r="DQ146" i="12"/>
  <c r="DP146" i="12"/>
  <c r="DO146" i="12"/>
  <c r="DN146" i="12"/>
  <c r="DM146" i="12"/>
  <c r="DL146" i="12"/>
  <c r="DK146" i="12"/>
  <c r="DJ146" i="12"/>
  <c r="DI146" i="12"/>
  <c r="DH146" i="12"/>
  <c r="DG146" i="12"/>
  <c r="DF146" i="12"/>
  <c r="DE146" i="12"/>
  <c r="DD146" i="12"/>
  <c r="DC146" i="12"/>
  <c r="DB146" i="12"/>
  <c r="DA146" i="12"/>
  <c r="CZ146" i="12"/>
  <c r="CY146" i="12"/>
  <c r="CX146" i="12"/>
  <c r="CW146" i="12"/>
  <c r="CV146" i="12"/>
  <c r="CU146" i="12"/>
  <c r="CT146" i="12"/>
  <c r="CS146" i="12"/>
  <c r="CR146" i="12"/>
  <c r="CQ146" i="12"/>
  <c r="CP146" i="12"/>
  <c r="CO146" i="12"/>
  <c r="CN146" i="12"/>
  <c r="CM146" i="12"/>
  <c r="CL146" i="12"/>
  <c r="CK146" i="12"/>
  <c r="CJ146" i="12"/>
  <c r="CI146" i="12"/>
  <c r="CH146" i="12"/>
  <c r="CG146" i="12"/>
  <c r="CF146" i="12"/>
  <c r="CE146" i="12"/>
  <c r="CD146" i="12"/>
  <c r="CC146" i="12"/>
  <c r="CB146" i="12"/>
  <c r="CA146" i="12"/>
  <c r="BZ146" i="12"/>
  <c r="BY146" i="12"/>
  <c r="BX146" i="12"/>
  <c r="BW146" i="12"/>
  <c r="BV146" i="12"/>
  <c r="BU146" i="12"/>
  <c r="BT146" i="12"/>
  <c r="BS146" i="12"/>
  <c r="BR146" i="12"/>
  <c r="BQ146" i="12"/>
  <c r="BP146" i="12"/>
  <c r="BO146" i="12"/>
  <c r="BN146" i="12"/>
  <c r="BM146" i="12"/>
  <c r="BL146" i="12"/>
  <c r="BK146" i="12"/>
  <c r="BJ146" i="12"/>
  <c r="BI146" i="12"/>
  <c r="BH146" i="12"/>
  <c r="BG146" i="12"/>
  <c r="BF146" i="12"/>
  <c r="BE146" i="12"/>
  <c r="BD146" i="12"/>
  <c r="BC146" i="12"/>
  <c r="BB146" i="12"/>
  <c r="BA146" i="12"/>
  <c r="AZ146" i="12"/>
  <c r="AY146" i="12"/>
  <c r="AX146" i="12"/>
  <c r="AW146" i="12"/>
  <c r="AV146" i="12"/>
  <c r="AU146" i="12"/>
  <c r="AT146" i="12"/>
  <c r="AS146" i="12"/>
  <c r="AR146" i="12"/>
  <c r="AQ146" i="12"/>
  <c r="AP146" i="12"/>
  <c r="AO146" i="12"/>
  <c r="AN146" i="12"/>
  <c r="AM146" i="12"/>
  <c r="AL146" i="12"/>
  <c r="GO145" i="12"/>
  <c r="GN145" i="12"/>
  <c r="GM145" i="12"/>
  <c r="GL145" i="12"/>
  <c r="GK145" i="12"/>
  <c r="GJ145" i="12"/>
  <c r="GI145" i="12"/>
  <c r="GH145" i="12"/>
  <c r="GG145" i="12"/>
  <c r="GF145" i="12"/>
  <c r="GE145" i="12"/>
  <c r="GD145" i="12"/>
  <c r="GC145" i="12"/>
  <c r="GB145" i="12"/>
  <c r="GA145" i="12"/>
  <c r="FZ145" i="12"/>
  <c r="EY145" i="12"/>
  <c r="EX145" i="12"/>
  <c r="EW145" i="12"/>
  <c r="EV145" i="12"/>
  <c r="EU145" i="12"/>
  <c r="ET145" i="12"/>
  <c r="ES145" i="12"/>
  <c r="ER145" i="12"/>
  <c r="EQ145" i="12"/>
  <c r="EP145" i="12"/>
  <c r="EO145" i="12"/>
  <c r="EN145" i="12"/>
  <c r="EM145" i="12"/>
  <c r="EL145" i="12"/>
  <c r="EK145" i="12"/>
  <c r="EJ145" i="12"/>
  <c r="EI145" i="12"/>
  <c r="EH145" i="12"/>
  <c r="EG145" i="12"/>
  <c r="EF145" i="12"/>
  <c r="EE145" i="12"/>
  <c r="ED145" i="12"/>
  <c r="EC145" i="12"/>
  <c r="EB145" i="12"/>
  <c r="EA145" i="12"/>
  <c r="DZ145" i="12"/>
  <c r="DY145" i="12"/>
  <c r="DX145" i="12"/>
  <c r="DW145" i="12"/>
  <c r="DV145" i="12"/>
  <c r="DU145" i="12"/>
  <c r="DT145" i="12"/>
  <c r="DS145" i="12"/>
  <c r="DR145" i="12"/>
  <c r="DQ145" i="12"/>
  <c r="DP145" i="12"/>
  <c r="DO145" i="12"/>
  <c r="DN145" i="12"/>
  <c r="DM145" i="12"/>
  <c r="DL145" i="12"/>
  <c r="DK145" i="12"/>
  <c r="DJ145" i="12"/>
  <c r="DI145" i="12"/>
  <c r="DH145" i="12"/>
  <c r="DG145" i="12"/>
  <c r="DF145" i="12"/>
  <c r="DE145" i="12"/>
  <c r="DD145" i="12"/>
  <c r="DC145" i="12"/>
  <c r="DB145" i="12"/>
  <c r="DA145" i="12"/>
  <c r="CZ145" i="12"/>
  <c r="CY145" i="12"/>
  <c r="CX145" i="12"/>
  <c r="CW145" i="12"/>
  <c r="CV145" i="12"/>
  <c r="CU145" i="12"/>
  <c r="CT145" i="12"/>
  <c r="CS145" i="12"/>
  <c r="CR145" i="12"/>
  <c r="CQ145" i="12"/>
  <c r="CP145" i="12"/>
  <c r="CO145" i="12"/>
  <c r="CN145" i="12"/>
  <c r="CM145" i="12"/>
  <c r="CL145" i="12"/>
  <c r="CK145" i="12"/>
  <c r="CJ145" i="12"/>
  <c r="CI145" i="12"/>
  <c r="CH145" i="12"/>
  <c r="CG145" i="12"/>
  <c r="CF145" i="12"/>
  <c r="CE145" i="12"/>
  <c r="CD145" i="12"/>
  <c r="CC145" i="12"/>
  <c r="CB145" i="12"/>
  <c r="CA145" i="12"/>
  <c r="BZ145" i="12"/>
  <c r="BY145" i="12"/>
  <c r="BX145" i="12"/>
  <c r="BW145" i="12"/>
  <c r="BV145" i="12"/>
  <c r="BU145" i="12"/>
  <c r="BT145" i="12"/>
  <c r="BS145" i="12"/>
  <c r="BR145" i="12"/>
  <c r="BQ145" i="12"/>
  <c r="BP145" i="12"/>
  <c r="BO145" i="12"/>
  <c r="BN145" i="12"/>
  <c r="BM145" i="12"/>
  <c r="BL145" i="12"/>
  <c r="BK145" i="12"/>
  <c r="BJ145" i="12"/>
  <c r="BI145" i="12"/>
  <c r="BH145" i="12"/>
  <c r="BG145" i="12"/>
  <c r="BF145" i="12"/>
  <c r="BE145" i="12"/>
  <c r="BD145" i="12"/>
  <c r="BC145" i="12"/>
  <c r="BB145" i="12"/>
  <c r="BA145" i="12"/>
  <c r="AZ145" i="12"/>
  <c r="AY145" i="12"/>
  <c r="AX145" i="12"/>
  <c r="AW145" i="12"/>
  <c r="AV145" i="12"/>
  <c r="AU145" i="12"/>
  <c r="AT145" i="12"/>
  <c r="AS145" i="12"/>
  <c r="AR145" i="12"/>
  <c r="AQ145" i="12"/>
  <c r="AP145" i="12"/>
  <c r="AO145" i="12"/>
  <c r="AN145" i="12"/>
  <c r="AM145" i="12"/>
  <c r="AL145" i="12"/>
  <c r="GO144" i="12"/>
  <c r="GN144" i="12"/>
  <c r="GM144" i="12"/>
  <c r="GL144" i="12"/>
  <c r="GK144" i="12"/>
  <c r="GJ144" i="12"/>
  <c r="GI144" i="12"/>
  <c r="GH144" i="12"/>
  <c r="GG144" i="12"/>
  <c r="GF144" i="12"/>
  <c r="GE144" i="12"/>
  <c r="GD144" i="12"/>
  <c r="GC144" i="12"/>
  <c r="GB144" i="12"/>
  <c r="GA144" i="12"/>
  <c r="EY144" i="12"/>
  <c r="EX144" i="12"/>
  <c r="EW144" i="12"/>
  <c r="EV144" i="12"/>
  <c r="EU144" i="12"/>
  <c r="ET144" i="12"/>
  <c r="ES144" i="12"/>
  <c r="ER144" i="12"/>
  <c r="EQ144" i="12"/>
  <c r="EP144" i="12"/>
  <c r="EO144" i="12"/>
  <c r="EN144" i="12"/>
  <c r="EM144" i="12"/>
  <c r="EL144" i="12"/>
  <c r="EK144" i="12"/>
  <c r="EJ144" i="12"/>
  <c r="EI144" i="12"/>
  <c r="EH144" i="12"/>
  <c r="EG144" i="12"/>
  <c r="EF144" i="12"/>
  <c r="EE144" i="12"/>
  <c r="ED144" i="12"/>
  <c r="EC144" i="12"/>
  <c r="EB144" i="12"/>
  <c r="EA144" i="12"/>
  <c r="DZ144" i="12"/>
  <c r="DY144" i="12"/>
  <c r="DX144" i="12"/>
  <c r="DW144" i="12"/>
  <c r="DV144" i="12"/>
  <c r="DU144" i="12"/>
  <c r="DT144" i="12"/>
  <c r="DS144" i="12"/>
  <c r="DR144" i="12"/>
  <c r="DQ144" i="12"/>
  <c r="DP144" i="12"/>
  <c r="DO144" i="12"/>
  <c r="DN144" i="12"/>
  <c r="DM144" i="12"/>
  <c r="DL144" i="12"/>
  <c r="DK144" i="12"/>
  <c r="DJ144" i="12"/>
  <c r="DI144" i="12"/>
  <c r="DH144" i="12"/>
  <c r="DG144" i="12"/>
  <c r="DF144" i="12"/>
  <c r="DE144" i="12"/>
  <c r="DD144" i="12"/>
  <c r="DC144" i="12"/>
  <c r="DB144" i="12"/>
  <c r="DA144" i="12"/>
  <c r="CZ144" i="12"/>
  <c r="CY144" i="12"/>
  <c r="CX144" i="12"/>
  <c r="CW144" i="12"/>
  <c r="CV144" i="12"/>
  <c r="CU144" i="12"/>
  <c r="CT144" i="12"/>
  <c r="CS144" i="12"/>
  <c r="CR144" i="12"/>
  <c r="CQ144" i="12"/>
  <c r="CP144" i="12"/>
  <c r="CO144" i="12"/>
  <c r="CN144" i="12"/>
  <c r="CM144" i="12"/>
  <c r="CL144" i="12"/>
  <c r="CK144" i="12"/>
  <c r="CJ144" i="12"/>
  <c r="CI144" i="12"/>
  <c r="CH144" i="12"/>
  <c r="CG144" i="12"/>
  <c r="CF144" i="12"/>
  <c r="CE144" i="12"/>
  <c r="CD144" i="12"/>
  <c r="CC144" i="12"/>
  <c r="CB144" i="12"/>
  <c r="CA144" i="12"/>
  <c r="BZ144" i="12"/>
  <c r="BY144" i="12"/>
  <c r="BX144" i="12"/>
  <c r="BW144" i="12"/>
  <c r="BV144" i="12"/>
  <c r="BU144" i="12"/>
  <c r="BT144" i="12"/>
  <c r="BS144" i="12"/>
  <c r="BR144" i="12"/>
  <c r="BQ144" i="12"/>
  <c r="BP144" i="12"/>
  <c r="BO144" i="12"/>
  <c r="BN144" i="12"/>
  <c r="BM144" i="12"/>
  <c r="BL144" i="12"/>
  <c r="BK144" i="12"/>
  <c r="BJ144" i="12"/>
  <c r="BI144" i="12"/>
  <c r="BH144" i="12"/>
  <c r="BG144" i="12"/>
  <c r="BF144" i="12"/>
  <c r="BE144" i="12"/>
  <c r="BD144" i="12"/>
  <c r="BC144" i="12"/>
  <c r="BB144" i="12"/>
  <c r="BA144" i="12"/>
  <c r="AZ144" i="12"/>
  <c r="AY144" i="12"/>
  <c r="AX144" i="12"/>
  <c r="AW144" i="12"/>
  <c r="AV144" i="12"/>
  <c r="AU144" i="12"/>
  <c r="AT144" i="12"/>
  <c r="AS144" i="12"/>
  <c r="AR144" i="12"/>
  <c r="AQ144" i="12"/>
  <c r="AP144" i="12"/>
  <c r="AO144" i="12"/>
  <c r="AN144" i="12"/>
  <c r="AM144" i="12"/>
  <c r="AL144" i="12"/>
  <c r="AK144" i="12"/>
  <c r="GO143" i="12"/>
  <c r="GN143" i="12"/>
  <c r="GM143" i="12"/>
  <c r="GL143" i="12"/>
  <c r="GK143" i="12"/>
  <c r="GJ143" i="12"/>
  <c r="GI143" i="12"/>
  <c r="GH143" i="12"/>
  <c r="GG143" i="12"/>
  <c r="GF143" i="12"/>
  <c r="GE143" i="12"/>
  <c r="GD143" i="12"/>
  <c r="GC143" i="12"/>
  <c r="GB143" i="12"/>
  <c r="GA143" i="12"/>
  <c r="FC143" i="12"/>
  <c r="FB143" i="12"/>
  <c r="FA143" i="12"/>
  <c r="EZ143" i="12"/>
  <c r="EY143" i="12"/>
  <c r="EX143" i="12"/>
  <c r="EW143" i="12"/>
  <c r="EV143" i="12"/>
  <c r="EU143" i="12"/>
  <c r="ET143" i="12"/>
  <c r="ES143" i="12"/>
  <c r="ER143" i="12"/>
  <c r="EQ143" i="12"/>
  <c r="EP143" i="12"/>
  <c r="EO143" i="12"/>
  <c r="EN143" i="12"/>
  <c r="EM143" i="12"/>
  <c r="EL143" i="12"/>
  <c r="EK143" i="12"/>
  <c r="EJ143" i="12"/>
  <c r="EI143" i="12"/>
  <c r="EH143" i="12"/>
  <c r="EG143" i="12"/>
  <c r="EF143" i="12"/>
  <c r="EE143" i="12"/>
  <c r="ED143" i="12"/>
  <c r="EC143" i="12"/>
  <c r="EB143" i="12"/>
  <c r="EA143" i="12"/>
  <c r="DZ143" i="12"/>
  <c r="DY143" i="12"/>
  <c r="DX143" i="12"/>
  <c r="DW143" i="12"/>
  <c r="DV143" i="12"/>
  <c r="DU143" i="12"/>
  <c r="DT143" i="12"/>
  <c r="DS143" i="12"/>
  <c r="DR143" i="12"/>
  <c r="DQ143" i="12"/>
  <c r="DP143" i="12"/>
  <c r="DO143" i="12"/>
  <c r="DN143" i="12"/>
  <c r="DM143" i="12"/>
  <c r="DL143" i="12"/>
  <c r="DK143" i="12"/>
  <c r="DJ143" i="12"/>
  <c r="DI143" i="12"/>
  <c r="DH143" i="12"/>
  <c r="DG143" i="12"/>
  <c r="DF143" i="12"/>
  <c r="DE143" i="12"/>
  <c r="DD143" i="12"/>
  <c r="DC143" i="12"/>
  <c r="DB143" i="12"/>
  <c r="DA143" i="12"/>
  <c r="CZ143" i="12"/>
  <c r="CY143" i="12"/>
  <c r="CX143" i="12"/>
  <c r="CW143" i="12"/>
  <c r="CV143" i="12"/>
  <c r="CU143" i="12"/>
  <c r="CT143" i="12"/>
  <c r="CS143" i="12"/>
  <c r="CR143" i="12"/>
  <c r="CQ143" i="12"/>
  <c r="CP143" i="12"/>
  <c r="CO143" i="12"/>
  <c r="CN143" i="12"/>
  <c r="CM143" i="12"/>
  <c r="CL143" i="12"/>
  <c r="CJ143" i="12"/>
  <c r="CI143" i="12"/>
  <c r="CH143" i="12"/>
  <c r="CG143" i="12"/>
  <c r="CF143" i="12"/>
  <c r="CE143" i="12"/>
  <c r="CD143" i="12"/>
  <c r="CC143" i="12"/>
  <c r="CB143" i="12"/>
  <c r="CA143" i="12"/>
  <c r="BZ143" i="12"/>
  <c r="BY143" i="12"/>
  <c r="BX143" i="12"/>
  <c r="BW143" i="12"/>
  <c r="BV143" i="12"/>
  <c r="BU143" i="12"/>
  <c r="BT143" i="12"/>
  <c r="BS143" i="12"/>
  <c r="BR143" i="12"/>
  <c r="BQ143" i="12"/>
  <c r="BP143" i="12"/>
  <c r="BO143" i="12"/>
  <c r="BN143" i="12"/>
  <c r="BM143" i="12"/>
  <c r="BL143" i="12"/>
  <c r="BK143" i="12"/>
  <c r="BJ143" i="12"/>
  <c r="BI143" i="12"/>
  <c r="BH143" i="12"/>
  <c r="BG143" i="12"/>
  <c r="BF143" i="12"/>
  <c r="BE143" i="12"/>
  <c r="BD143" i="12"/>
  <c r="BC143" i="12"/>
  <c r="BB143" i="12"/>
  <c r="BA143" i="12"/>
  <c r="AZ143" i="12"/>
  <c r="AY143" i="12"/>
  <c r="AX143" i="12"/>
  <c r="AW143" i="12"/>
  <c r="AV143" i="12"/>
  <c r="AU143" i="12"/>
  <c r="AT143" i="12"/>
  <c r="AS143" i="12"/>
  <c r="AR143" i="12"/>
  <c r="AQ143" i="12"/>
  <c r="AP143" i="12"/>
  <c r="AO143" i="12"/>
  <c r="AN143" i="12"/>
  <c r="AM143" i="12"/>
  <c r="AL143" i="12"/>
  <c r="AK143" i="12"/>
  <c r="GO142" i="12"/>
  <c r="GN142" i="12"/>
  <c r="GM142" i="12"/>
  <c r="GL142" i="12"/>
  <c r="GK142" i="12"/>
  <c r="GJ142" i="12"/>
  <c r="GI142" i="12"/>
  <c r="GH142" i="12"/>
  <c r="GG142" i="12"/>
  <c r="GF142" i="12"/>
  <c r="GE142" i="12"/>
  <c r="GD142" i="12"/>
  <c r="GC142" i="12"/>
  <c r="GB142" i="12"/>
  <c r="GA142" i="12"/>
  <c r="FZ142" i="12"/>
  <c r="FY142" i="12"/>
  <c r="FX142" i="12"/>
  <c r="FW142" i="12"/>
  <c r="FV142" i="12"/>
  <c r="FU142" i="12"/>
  <c r="FT142" i="12"/>
  <c r="FS142" i="12"/>
  <c r="FR142" i="12"/>
  <c r="FQ142" i="12"/>
  <c r="FP142" i="12"/>
  <c r="FO142" i="12"/>
  <c r="FN142" i="12"/>
  <c r="FM142" i="12"/>
  <c r="FL142" i="12"/>
  <c r="FK142" i="12"/>
  <c r="FB142" i="12"/>
  <c r="FA142" i="12"/>
  <c r="EZ142" i="12"/>
  <c r="EY142" i="12"/>
  <c r="EX142" i="12"/>
  <c r="EW142" i="12"/>
  <c r="EV142" i="12"/>
  <c r="EU142" i="12"/>
  <c r="ET142" i="12"/>
  <c r="ES142" i="12"/>
  <c r="ER142" i="12"/>
  <c r="EQ142" i="12"/>
  <c r="EP142" i="12"/>
  <c r="EO142" i="12"/>
  <c r="EN142" i="12"/>
  <c r="EM142" i="12"/>
  <c r="EL142" i="12"/>
  <c r="EK142" i="12"/>
  <c r="EJ142" i="12"/>
  <c r="EI142" i="12"/>
  <c r="EH142" i="12"/>
  <c r="EG142" i="12"/>
  <c r="EF142" i="12"/>
  <c r="EE142" i="12"/>
  <c r="ED142" i="12"/>
  <c r="EC142" i="12"/>
  <c r="EB142" i="12"/>
  <c r="EA142" i="12"/>
  <c r="DZ142" i="12"/>
  <c r="DY142" i="12"/>
  <c r="DX142" i="12"/>
  <c r="DW142" i="12"/>
  <c r="DV142" i="12"/>
  <c r="DU142" i="12"/>
  <c r="DT142" i="12"/>
  <c r="DS142" i="12"/>
  <c r="DR142" i="12"/>
  <c r="DQ142" i="12"/>
  <c r="DP142" i="12"/>
  <c r="DO142" i="12"/>
  <c r="DN142" i="12"/>
  <c r="DM142" i="12"/>
  <c r="DL142" i="12"/>
  <c r="DK142" i="12"/>
  <c r="DJ142" i="12"/>
  <c r="DI142" i="12"/>
  <c r="DH142" i="12"/>
  <c r="DG142" i="12"/>
  <c r="DF142" i="12"/>
  <c r="DE142" i="12"/>
  <c r="DD142" i="12"/>
  <c r="DC142" i="12"/>
  <c r="DB142" i="12"/>
  <c r="DA142" i="12"/>
  <c r="CZ142" i="12"/>
  <c r="CY142" i="12"/>
  <c r="CX142" i="12"/>
  <c r="CW142" i="12"/>
  <c r="CV142" i="12"/>
  <c r="CU142" i="12"/>
  <c r="CT142" i="12"/>
  <c r="CS142" i="12"/>
  <c r="CR142" i="12"/>
  <c r="CQ142" i="12"/>
  <c r="CP142" i="12"/>
  <c r="CO142" i="12"/>
  <c r="CN142" i="12"/>
  <c r="CM142" i="12"/>
  <c r="CL142" i="12"/>
  <c r="CK142" i="12"/>
  <c r="CJ142" i="12"/>
  <c r="CI142" i="12"/>
  <c r="CH142" i="12"/>
  <c r="CG142" i="12"/>
  <c r="CF142" i="12"/>
  <c r="CE142" i="12"/>
  <c r="CD142" i="12"/>
  <c r="CC142" i="12"/>
  <c r="CB142" i="12"/>
  <c r="CA142" i="12"/>
  <c r="BZ142" i="12"/>
  <c r="BY142" i="12"/>
  <c r="BX142" i="12"/>
  <c r="BW142" i="12"/>
  <c r="BV142" i="12"/>
  <c r="BU142" i="12"/>
  <c r="BT142" i="12"/>
  <c r="BS142" i="12"/>
  <c r="BR142" i="12"/>
  <c r="BQ142" i="12"/>
  <c r="BP142" i="12"/>
  <c r="BO142" i="12"/>
  <c r="BN142" i="12"/>
  <c r="BM142" i="12"/>
  <c r="BL142" i="12"/>
  <c r="BK142" i="12"/>
  <c r="BJ142" i="12"/>
  <c r="BI142" i="12"/>
  <c r="BH142" i="12"/>
  <c r="BG142" i="12"/>
  <c r="BF142" i="12"/>
  <c r="BE142" i="12"/>
  <c r="BD142" i="12"/>
  <c r="BC142" i="12"/>
  <c r="BB142" i="12"/>
  <c r="BA142" i="12"/>
  <c r="AZ142" i="12"/>
  <c r="AY142" i="12"/>
  <c r="AX142" i="12"/>
  <c r="AW142" i="12"/>
  <c r="AV142" i="12"/>
  <c r="AU142" i="12"/>
  <c r="AT142" i="12"/>
  <c r="AS142" i="12"/>
  <c r="AR142" i="12"/>
  <c r="AQ142" i="12"/>
  <c r="AP142" i="12"/>
  <c r="AO142" i="12"/>
  <c r="AN142" i="12"/>
  <c r="AM142" i="12"/>
  <c r="AL142" i="12"/>
  <c r="AK142" i="12"/>
  <c r="GO141" i="12"/>
  <c r="GN141" i="12"/>
  <c r="GM141" i="12"/>
  <c r="GL141" i="12"/>
  <c r="GK141" i="12"/>
  <c r="GJ141" i="12"/>
  <c r="GI141" i="12"/>
  <c r="GH141" i="12"/>
  <c r="GG141" i="12"/>
  <c r="GF141" i="12"/>
  <c r="GE141" i="12"/>
  <c r="GD141" i="12"/>
  <c r="GC141" i="12"/>
  <c r="GB141" i="12"/>
  <c r="GA141" i="12"/>
  <c r="FZ141" i="12"/>
  <c r="FY141" i="12"/>
  <c r="FX141" i="12"/>
  <c r="FW141" i="12"/>
  <c r="FV141" i="12"/>
  <c r="FU141" i="12"/>
  <c r="FT141" i="12"/>
  <c r="FS141" i="12"/>
  <c r="FR141" i="12"/>
  <c r="FQ141" i="12"/>
  <c r="FP141" i="12"/>
  <c r="FO141" i="12"/>
  <c r="FN141" i="12"/>
  <c r="FM141" i="12"/>
  <c r="FL141" i="12"/>
  <c r="FK141" i="12"/>
  <c r="FJ141" i="12"/>
  <c r="FB141" i="12"/>
  <c r="FA141" i="12"/>
  <c r="EZ141" i="12"/>
  <c r="EY141" i="12"/>
  <c r="EX141" i="12"/>
  <c r="EW141" i="12"/>
  <c r="EU141" i="12"/>
  <c r="ET141" i="12"/>
  <c r="ES141" i="12"/>
  <c r="ER141" i="12"/>
  <c r="EQ141" i="12"/>
  <c r="EP141" i="12"/>
  <c r="EO141" i="12"/>
  <c r="EN141" i="12"/>
  <c r="EM141" i="12"/>
  <c r="EL141" i="12"/>
  <c r="EK141" i="12"/>
  <c r="EJ141" i="12"/>
  <c r="EI141" i="12"/>
  <c r="EH141" i="12"/>
  <c r="EG141" i="12"/>
  <c r="EF141" i="12"/>
  <c r="EE141" i="12"/>
  <c r="ED141" i="12"/>
  <c r="EC141" i="12"/>
  <c r="EB141" i="12"/>
  <c r="EA141" i="12"/>
  <c r="DZ141" i="12"/>
  <c r="DY141" i="12"/>
  <c r="DX141" i="12"/>
  <c r="DW141" i="12"/>
  <c r="DV141" i="12"/>
  <c r="DU141" i="12"/>
  <c r="DT141" i="12"/>
  <c r="DS141" i="12"/>
  <c r="DR141" i="12"/>
  <c r="DQ141" i="12"/>
  <c r="DP141" i="12"/>
  <c r="DO141" i="12"/>
  <c r="DN141" i="12"/>
  <c r="DM141" i="12"/>
  <c r="DL141" i="12"/>
  <c r="DK141" i="12"/>
  <c r="DJ141" i="12"/>
  <c r="DI141" i="12"/>
  <c r="DH141" i="12"/>
  <c r="DG141" i="12"/>
  <c r="DF141" i="12"/>
  <c r="DE141" i="12"/>
  <c r="DD141" i="12"/>
  <c r="DC141" i="12"/>
  <c r="DB141" i="12"/>
  <c r="DA141" i="12"/>
  <c r="CZ141" i="12"/>
  <c r="CY141" i="12"/>
  <c r="CX141" i="12"/>
  <c r="CW141" i="12"/>
  <c r="CV141" i="12"/>
  <c r="CU141" i="12"/>
  <c r="CT141" i="12"/>
  <c r="CS141" i="12"/>
  <c r="CR141" i="12"/>
  <c r="CQ141" i="12"/>
  <c r="CP141" i="12"/>
  <c r="CO141" i="12"/>
  <c r="CN141" i="12"/>
  <c r="CM141" i="12"/>
  <c r="CL141" i="12"/>
  <c r="CK141" i="12"/>
  <c r="CJ141" i="12"/>
  <c r="CI141" i="12"/>
  <c r="CH141" i="12"/>
  <c r="CG141" i="12"/>
  <c r="CF141" i="12"/>
  <c r="CE141" i="12"/>
  <c r="CD141" i="12"/>
  <c r="CC141" i="12"/>
  <c r="CB141" i="12"/>
  <c r="CA141" i="12"/>
  <c r="BZ141" i="12"/>
  <c r="BY141" i="12"/>
  <c r="BX141" i="12"/>
  <c r="BW141" i="12"/>
  <c r="BV141" i="12"/>
  <c r="BU141" i="12"/>
  <c r="BT141" i="12"/>
  <c r="BS141" i="12"/>
  <c r="BR141" i="12"/>
  <c r="BQ141" i="12"/>
  <c r="BP141" i="12"/>
  <c r="BO141" i="12"/>
  <c r="BN141" i="12"/>
  <c r="BM141" i="12"/>
  <c r="BL141" i="12"/>
  <c r="BK141" i="12"/>
  <c r="BJ141" i="12"/>
  <c r="BI141" i="12"/>
  <c r="BH141"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GO140" i="12"/>
  <c r="GN140" i="12"/>
  <c r="GM140" i="12"/>
  <c r="GL140" i="12"/>
  <c r="GK140" i="12"/>
  <c r="GJ140" i="12"/>
  <c r="GI140" i="12"/>
  <c r="GH140" i="12"/>
  <c r="GG140" i="12"/>
  <c r="GF140" i="12"/>
  <c r="GE140" i="12"/>
  <c r="GD140" i="12"/>
  <c r="GC140" i="12"/>
  <c r="GB140" i="12"/>
  <c r="GA140" i="12"/>
  <c r="FZ140" i="12"/>
  <c r="FY140" i="12"/>
  <c r="FX140" i="12"/>
  <c r="FW140" i="12"/>
  <c r="FV140" i="12"/>
  <c r="FU140" i="12"/>
  <c r="FT140" i="12"/>
  <c r="FS140" i="12"/>
  <c r="FR140" i="12"/>
  <c r="FQ140" i="12"/>
  <c r="FP140" i="12"/>
  <c r="FO140" i="12"/>
  <c r="FN140" i="12"/>
  <c r="FM140" i="12"/>
  <c r="FL140" i="12"/>
  <c r="FK140" i="12"/>
  <c r="FJ140" i="12"/>
  <c r="EZ140" i="12"/>
  <c r="EY140" i="12"/>
  <c r="EX140" i="12"/>
  <c r="EW140" i="12"/>
  <c r="EV140" i="12"/>
  <c r="EU140" i="12"/>
  <c r="ET140" i="12"/>
  <c r="ES140" i="12"/>
  <c r="ER140" i="12"/>
  <c r="EQ140" i="12"/>
  <c r="EP140" i="12"/>
  <c r="EO140" i="12"/>
  <c r="EN140" i="12"/>
  <c r="EM140" i="12"/>
  <c r="EL140" i="12"/>
  <c r="EK140" i="12"/>
  <c r="EJ140" i="12"/>
  <c r="EI140" i="12"/>
  <c r="EH140" i="12"/>
  <c r="EG140" i="12"/>
  <c r="EF140" i="12"/>
  <c r="EE140" i="12"/>
  <c r="ED140" i="12"/>
  <c r="EC140" i="12"/>
  <c r="EB140" i="12"/>
  <c r="EA140" i="12"/>
  <c r="DZ140" i="12"/>
  <c r="DY140" i="12"/>
  <c r="DX140" i="12"/>
  <c r="DW140" i="12"/>
  <c r="DV140" i="12"/>
  <c r="DU140" i="12"/>
  <c r="DT140" i="12"/>
  <c r="DS140" i="12"/>
  <c r="DR140" i="12"/>
  <c r="DQ140" i="12"/>
  <c r="DP140" i="12"/>
  <c r="DO140" i="12"/>
  <c r="DN140" i="12"/>
  <c r="DM140" i="12"/>
  <c r="DL140" i="12"/>
  <c r="DK140" i="12"/>
  <c r="DJ140" i="12"/>
  <c r="DI140" i="12"/>
  <c r="DH140" i="12"/>
  <c r="DG140" i="12"/>
  <c r="DF140" i="12"/>
  <c r="DE140" i="12"/>
  <c r="DD140" i="12"/>
  <c r="DC140" i="12"/>
  <c r="DB140" i="12"/>
  <c r="DA140" i="12"/>
  <c r="CZ140" i="12"/>
  <c r="CY140" i="12"/>
  <c r="CX140" i="12"/>
  <c r="CW140" i="12"/>
  <c r="CV140" i="12"/>
  <c r="CU140" i="12"/>
  <c r="CT140" i="12"/>
  <c r="CS140" i="12"/>
  <c r="CR140" i="12"/>
  <c r="CQ140" i="12"/>
  <c r="CP140" i="12"/>
  <c r="CO140" i="12"/>
  <c r="CN140" i="12"/>
  <c r="CM140" i="12"/>
  <c r="CL140" i="12"/>
  <c r="CK140" i="12"/>
  <c r="CJ140" i="12"/>
  <c r="CI140" i="12"/>
  <c r="CH140" i="12"/>
  <c r="CG140" i="12"/>
  <c r="CF140" i="12"/>
  <c r="CE140" i="12"/>
  <c r="CD140" i="12"/>
  <c r="CC140" i="12"/>
  <c r="CB140" i="12"/>
  <c r="CA140" i="12"/>
  <c r="BZ140" i="12"/>
  <c r="BY140" i="12"/>
  <c r="BX140" i="12"/>
  <c r="BW140" i="12"/>
  <c r="BV140" i="12"/>
  <c r="BU140" i="12"/>
  <c r="BT140" i="12"/>
  <c r="BS140" i="12"/>
  <c r="BR140" i="12"/>
  <c r="BQ140" i="12"/>
  <c r="BP140" i="12"/>
  <c r="BO140" i="12"/>
  <c r="BN140" i="12"/>
  <c r="BM140" i="12"/>
  <c r="BL140" i="12"/>
  <c r="BK140" i="12"/>
  <c r="BJ140" i="12"/>
  <c r="BI140" i="12"/>
  <c r="BH140" i="12"/>
  <c r="BG140" i="12"/>
  <c r="BF140" i="12"/>
  <c r="BE140" i="12"/>
  <c r="BD140" i="12"/>
  <c r="BC140" i="12"/>
  <c r="BB140" i="12"/>
  <c r="BA140" i="12"/>
  <c r="AZ140" i="12"/>
  <c r="AY140" i="12"/>
  <c r="AX140" i="12"/>
  <c r="AW140" i="12"/>
  <c r="AV140" i="12"/>
  <c r="AU140" i="12"/>
  <c r="AT140" i="12"/>
  <c r="AS140" i="12"/>
  <c r="AR140" i="12"/>
  <c r="AQ140" i="12"/>
  <c r="AP140" i="12"/>
  <c r="AO140" i="12"/>
  <c r="AN140" i="12"/>
  <c r="AM140" i="12"/>
  <c r="AL140" i="12"/>
  <c r="AK140" i="12"/>
  <c r="GN139" i="12"/>
  <c r="GM139" i="12"/>
  <c r="GL139" i="12"/>
  <c r="GK139" i="12"/>
  <c r="GJ139" i="12"/>
  <c r="GI139" i="12"/>
  <c r="GH139" i="12"/>
  <c r="GG139" i="12"/>
  <c r="GF139" i="12"/>
  <c r="GE139" i="12"/>
  <c r="GD139" i="12"/>
  <c r="GC139" i="12"/>
  <c r="GB139" i="12"/>
  <c r="GA139" i="12"/>
  <c r="FZ139" i="12"/>
  <c r="FY139" i="12"/>
  <c r="FX139" i="12"/>
  <c r="FW139" i="12"/>
  <c r="FV139" i="12"/>
  <c r="FU139" i="12"/>
  <c r="FT139" i="12"/>
  <c r="FS139" i="12"/>
  <c r="FR139" i="12"/>
  <c r="FQ139" i="12"/>
  <c r="FP139" i="12"/>
  <c r="FO139" i="12"/>
  <c r="FN139" i="12"/>
  <c r="FM139" i="12"/>
  <c r="FL139" i="12"/>
  <c r="FK139" i="12"/>
  <c r="FJ139" i="12"/>
  <c r="EY139" i="12"/>
  <c r="EX139" i="12"/>
  <c r="EW139" i="12"/>
  <c r="EV139" i="12"/>
  <c r="EU139" i="12"/>
  <c r="ET139" i="12"/>
  <c r="ES139" i="12"/>
  <c r="ER139" i="12"/>
  <c r="EQ139" i="12"/>
  <c r="EP139" i="12"/>
  <c r="EO139" i="12"/>
  <c r="EN139" i="12"/>
  <c r="EM139" i="12"/>
  <c r="EL139" i="12"/>
  <c r="EK139" i="12"/>
  <c r="EJ139" i="12"/>
  <c r="EI139" i="12"/>
  <c r="EH139" i="12"/>
  <c r="EG139" i="12"/>
  <c r="EF139" i="12"/>
  <c r="EE139" i="12"/>
  <c r="ED139" i="12"/>
  <c r="EC139" i="12"/>
  <c r="EB139" i="12"/>
  <c r="EA139" i="12"/>
  <c r="DZ139" i="12"/>
  <c r="DY139" i="12"/>
  <c r="DX139" i="12"/>
  <c r="DW139" i="12"/>
  <c r="DV139" i="12"/>
  <c r="DU139" i="12"/>
  <c r="DT139" i="12"/>
  <c r="DS139" i="12"/>
  <c r="DR139" i="12"/>
  <c r="DQ139" i="12"/>
  <c r="DP139" i="12"/>
  <c r="DO139" i="12"/>
  <c r="DN139" i="12"/>
  <c r="DM139" i="12"/>
  <c r="DL139" i="12"/>
  <c r="DK139" i="12"/>
  <c r="DJ139" i="12"/>
  <c r="DI139" i="12"/>
  <c r="DH139" i="12"/>
  <c r="DG139" i="12"/>
  <c r="DF139" i="12"/>
  <c r="DE139" i="12"/>
  <c r="DD139" i="12"/>
  <c r="DC139" i="12"/>
  <c r="DB139" i="12"/>
  <c r="DA139" i="12"/>
  <c r="CZ139" i="12"/>
  <c r="CY139" i="12"/>
  <c r="CX139" i="12"/>
  <c r="CW139" i="12"/>
  <c r="CV139" i="12"/>
  <c r="CU139" i="12"/>
  <c r="CT139" i="12"/>
  <c r="CS139" i="12"/>
  <c r="CR139" i="12"/>
  <c r="CQ139" i="12"/>
  <c r="CP139" i="12"/>
  <c r="CO139" i="12"/>
  <c r="CN139" i="12"/>
  <c r="CM139" i="12"/>
  <c r="CL139" i="12"/>
  <c r="CK139" i="12"/>
  <c r="CJ139" i="12"/>
  <c r="CI139" i="12"/>
  <c r="CH139" i="12"/>
  <c r="CG139" i="12"/>
  <c r="CF139" i="12"/>
  <c r="CE139" i="12"/>
  <c r="CD139" i="12"/>
  <c r="CC139" i="12"/>
  <c r="CB139" i="12"/>
  <c r="CA139" i="12"/>
  <c r="BZ139" i="12"/>
  <c r="BY139" i="12"/>
  <c r="BX139" i="12"/>
  <c r="BW139" i="12"/>
  <c r="BV139" i="12"/>
  <c r="BU139" i="12"/>
  <c r="BT139" i="12"/>
  <c r="BS139" i="12"/>
  <c r="BR139" i="12"/>
  <c r="BQ139" i="12"/>
  <c r="BP139" i="12"/>
  <c r="BO139" i="12"/>
  <c r="BN139" i="12"/>
  <c r="BM139" i="12"/>
  <c r="BL139" i="12"/>
  <c r="BK139" i="12"/>
  <c r="BJ139" i="12"/>
  <c r="BI139" i="12"/>
  <c r="BH139" i="12"/>
  <c r="BG139" i="12"/>
  <c r="BF139" i="12"/>
  <c r="BE139" i="12"/>
  <c r="BD139" i="12"/>
  <c r="BC139" i="12"/>
  <c r="BB139" i="12"/>
  <c r="BA139" i="12"/>
  <c r="AZ139" i="12"/>
  <c r="AY139" i="12"/>
  <c r="AX139" i="12"/>
  <c r="AW139" i="12"/>
  <c r="AV139" i="12"/>
  <c r="AU139" i="12"/>
  <c r="AT139" i="12"/>
  <c r="AS139" i="12"/>
  <c r="AR139" i="12"/>
  <c r="AQ139" i="12"/>
  <c r="AP139" i="12"/>
  <c r="AO139" i="12"/>
  <c r="AN139" i="12"/>
  <c r="AM139" i="12"/>
  <c r="AL139" i="12"/>
  <c r="AK139" i="12"/>
  <c r="AJ139" i="12"/>
  <c r="AI139" i="12"/>
  <c r="AH139" i="12"/>
  <c r="GN138" i="12"/>
  <c r="GM138" i="12"/>
  <c r="GL138" i="12"/>
  <c r="GK138" i="12"/>
  <c r="GJ138" i="12"/>
  <c r="GI138" i="12"/>
  <c r="GH138" i="12"/>
  <c r="GG138" i="12"/>
  <c r="GF138" i="12"/>
  <c r="GE138" i="12"/>
  <c r="GD138" i="12"/>
  <c r="GC138" i="12"/>
  <c r="GB138" i="12"/>
  <c r="GA138" i="12"/>
  <c r="FZ138" i="12"/>
  <c r="FY138" i="12"/>
  <c r="FX138" i="12"/>
  <c r="FW138" i="12"/>
  <c r="FV138" i="12"/>
  <c r="FU138" i="12"/>
  <c r="FT138" i="12"/>
  <c r="FS138" i="12"/>
  <c r="FR138" i="12"/>
  <c r="FQ138" i="12"/>
  <c r="FP138" i="12"/>
  <c r="FO138" i="12"/>
  <c r="FN138" i="12"/>
  <c r="FM138" i="12"/>
  <c r="FL138" i="12"/>
  <c r="FK138" i="12"/>
  <c r="FJ138" i="12"/>
  <c r="EX138" i="12"/>
  <c r="EW138" i="12"/>
  <c r="EV138" i="12"/>
  <c r="EU138" i="12"/>
  <c r="ET138" i="12"/>
  <c r="ES138" i="12"/>
  <c r="ER138" i="12"/>
  <c r="EQ138" i="12"/>
  <c r="EP138" i="12"/>
  <c r="EO138" i="12"/>
  <c r="EN138" i="12"/>
  <c r="EM138" i="12"/>
  <c r="EL138" i="12"/>
  <c r="EK138" i="12"/>
  <c r="EJ138" i="12"/>
  <c r="EI138" i="12"/>
  <c r="EH138" i="12"/>
  <c r="EG138" i="12"/>
  <c r="EF138" i="12"/>
  <c r="EE138" i="12"/>
  <c r="ED138" i="12"/>
  <c r="EC138" i="12"/>
  <c r="EB138" i="12"/>
  <c r="EA138" i="12"/>
  <c r="DZ138" i="12"/>
  <c r="DY138" i="12"/>
  <c r="DX138" i="12"/>
  <c r="DW138" i="12"/>
  <c r="DV138" i="12"/>
  <c r="DU138" i="12"/>
  <c r="DT138" i="12"/>
  <c r="DS138" i="12"/>
  <c r="DR138" i="12"/>
  <c r="DQ138" i="12"/>
  <c r="DP138" i="12"/>
  <c r="DO138" i="12"/>
  <c r="DN138" i="12"/>
  <c r="DM138" i="12"/>
  <c r="DL138" i="12"/>
  <c r="DK138" i="12"/>
  <c r="DJ138" i="12"/>
  <c r="DI138" i="12"/>
  <c r="DH138" i="12"/>
  <c r="DG138" i="12"/>
  <c r="DF138" i="12"/>
  <c r="DE138" i="12"/>
  <c r="DD138" i="12"/>
  <c r="DC138" i="12"/>
  <c r="DB138" i="12"/>
  <c r="DA138" i="12"/>
  <c r="CZ138" i="12"/>
  <c r="CY138" i="12"/>
  <c r="CX138" i="12"/>
  <c r="CW138" i="12"/>
  <c r="CV138" i="12"/>
  <c r="CU138" i="12"/>
  <c r="CT138" i="12"/>
  <c r="CS138" i="12"/>
  <c r="CR138" i="12"/>
  <c r="CQ138" i="12"/>
  <c r="CP138" i="12"/>
  <c r="CO138" i="12"/>
  <c r="CN138" i="12"/>
  <c r="CM138" i="12"/>
  <c r="CL138" i="12"/>
  <c r="CK138" i="12"/>
  <c r="CJ138" i="12"/>
  <c r="CI138" i="12"/>
  <c r="CH138" i="12"/>
  <c r="CG138" i="12"/>
  <c r="CF138" i="12"/>
  <c r="CE138" i="12"/>
  <c r="CD138" i="12"/>
  <c r="CC138" i="12"/>
  <c r="CB138" i="12"/>
  <c r="CA138" i="12"/>
  <c r="BZ138" i="12"/>
  <c r="BY138" i="12"/>
  <c r="BX138" i="12"/>
  <c r="BW138" i="12"/>
  <c r="BV138" i="12"/>
  <c r="BU138" i="12"/>
  <c r="BT138" i="12"/>
  <c r="BS138" i="12"/>
  <c r="BR138" i="12"/>
  <c r="BQ138" i="12"/>
  <c r="BP138" i="12"/>
  <c r="BO138" i="12"/>
  <c r="BN138" i="12"/>
  <c r="BM138" i="12"/>
  <c r="BL138" i="12"/>
  <c r="BK138" i="12"/>
  <c r="BJ138" i="12"/>
  <c r="BI138" i="12"/>
  <c r="BH138" i="12"/>
  <c r="BG138" i="12"/>
  <c r="BF138" i="12"/>
  <c r="BE138" i="12"/>
  <c r="BD138" i="12"/>
  <c r="BC138" i="12"/>
  <c r="BB138" i="12"/>
  <c r="BA138" i="12"/>
  <c r="AZ138" i="12"/>
  <c r="AY138" i="12"/>
  <c r="AX138" i="12"/>
  <c r="AW138" i="12"/>
  <c r="AV138" i="12"/>
  <c r="AU138" i="12"/>
  <c r="AT138" i="12"/>
  <c r="AS138" i="12"/>
  <c r="AR138" i="12"/>
  <c r="AQ138" i="12"/>
  <c r="AP138" i="12"/>
  <c r="AO138" i="12"/>
  <c r="AN138" i="12"/>
  <c r="AM138" i="12"/>
  <c r="AL138" i="12"/>
  <c r="AK138" i="12"/>
  <c r="AJ138" i="12"/>
  <c r="AI138" i="12"/>
  <c r="AH138" i="12"/>
  <c r="GN137" i="12"/>
  <c r="GM137" i="12"/>
  <c r="GL137" i="12"/>
  <c r="GK137" i="12"/>
  <c r="GJ137" i="12"/>
  <c r="GI137" i="12"/>
  <c r="GH137" i="12"/>
  <c r="GG137" i="12"/>
  <c r="GF137" i="12"/>
  <c r="GE137" i="12"/>
  <c r="GD137" i="12"/>
  <c r="GC137" i="12"/>
  <c r="GB137" i="12"/>
  <c r="GA137" i="12"/>
  <c r="FZ137" i="12"/>
  <c r="FY137" i="12"/>
  <c r="FX137" i="12"/>
  <c r="FW137" i="12"/>
  <c r="FV137" i="12"/>
  <c r="FU137" i="12"/>
  <c r="FT137" i="12"/>
  <c r="FS137" i="12"/>
  <c r="FR137" i="12"/>
  <c r="FQ137" i="12"/>
  <c r="FP137" i="12"/>
  <c r="FO137" i="12"/>
  <c r="FN137" i="12"/>
  <c r="FM137" i="12"/>
  <c r="FL137" i="12"/>
  <c r="FK137" i="12"/>
  <c r="FJ137" i="12"/>
  <c r="EW137" i="12"/>
  <c r="EV137" i="12"/>
  <c r="EU137" i="12"/>
  <c r="ET137" i="12"/>
  <c r="ES137" i="12"/>
  <c r="ER137" i="12"/>
  <c r="EQ137" i="12"/>
  <c r="EP137" i="12"/>
  <c r="EO137" i="12"/>
  <c r="EN137" i="12"/>
  <c r="EM137" i="12"/>
  <c r="EL137" i="12"/>
  <c r="EK137" i="12"/>
  <c r="EJ137" i="12"/>
  <c r="EI137" i="12"/>
  <c r="EH137" i="12"/>
  <c r="EG137" i="12"/>
  <c r="EF137" i="12"/>
  <c r="EE137" i="12"/>
  <c r="ED137" i="12"/>
  <c r="EC137" i="12"/>
  <c r="EB137" i="12"/>
  <c r="EA137" i="12"/>
  <c r="DZ137" i="12"/>
  <c r="DY137" i="12"/>
  <c r="DX137" i="12"/>
  <c r="DW137" i="12"/>
  <c r="DV137" i="12"/>
  <c r="DU137" i="12"/>
  <c r="DT137" i="12"/>
  <c r="DS137" i="12"/>
  <c r="DR137" i="12"/>
  <c r="DQ137" i="12"/>
  <c r="DP137" i="12"/>
  <c r="DO137" i="12"/>
  <c r="DN137" i="12"/>
  <c r="DM137" i="12"/>
  <c r="DL137" i="12"/>
  <c r="DK137" i="12"/>
  <c r="DJ137" i="12"/>
  <c r="DI137" i="12"/>
  <c r="DH137" i="12"/>
  <c r="DG137" i="12"/>
  <c r="DF137" i="12"/>
  <c r="DE137" i="12"/>
  <c r="DD137" i="12"/>
  <c r="DC137" i="12"/>
  <c r="DB137" i="12"/>
  <c r="DA137" i="12"/>
  <c r="CZ137" i="12"/>
  <c r="CY137" i="12"/>
  <c r="CX137" i="12"/>
  <c r="CW137" i="12"/>
  <c r="CV137" i="12"/>
  <c r="CU137" i="12"/>
  <c r="CT137" i="12"/>
  <c r="CS137" i="12"/>
  <c r="CR137" i="12"/>
  <c r="CQ137" i="12"/>
  <c r="CP137" i="12"/>
  <c r="CO137" i="12"/>
  <c r="CN137" i="12"/>
  <c r="CM137" i="12"/>
  <c r="CL137" i="12"/>
  <c r="CK137" i="12"/>
  <c r="CJ137" i="12"/>
  <c r="CI137" i="12"/>
  <c r="CH137" i="12"/>
  <c r="CG137" i="12"/>
  <c r="CF137" i="12"/>
  <c r="CE137" i="12"/>
  <c r="CD137" i="12"/>
  <c r="CC137" i="12"/>
  <c r="CB137" i="12"/>
  <c r="CA137" i="12"/>
  <c r="BZ137" i="12"/>
  <c r="BY137" i="12"/>
  <c r="BX137" i="12"/>
  <c r="BW137" i="12"/>
  <c r="BV137" i="12"/>
  <c r="BU137" i="12"/>
  <c r="BT137" i="12"/>
  <c r="BS137" i="12"/>
  <c r="BR137" i="12"/>
  <c r="BQ137" i="12"/>
  <c r="BP137" i="12"/>
  <c r="BO137" i="12"/>
  <c r="BN137" i="12"/>
  <c r="BM137" i="12"/>
  <c r="BL137" i="12"/>
  <c r="BK137" i="12"/>
  <c r="BJ137" i="12"/>
  <c r="BI137" i="12"/>
  <c r="BH137" i="12"/>
  <c r="BG137" i="12"/>
  <c r="BF137" i="12"/>
  <c r="BE137" i="12"/>
  <c r="BD137" i="12"/>
  <c r="BC137" i="12"/>
  <c r="BB137" i="12"/>
  <c r="BA137" i="12"/>
  <c r="AZ137" i="12"/>
  <c r="AY137" i="12"/>
  <c r="AX137" i="12"/>
  <c r="AW137" i="12"/>
  <c r="AV137" i="12"/>
  <c r="AU137" i="12"/>
  <c r="AT137" i="12"/>
  <c r="AS137" i="12"/>
  <c r="AR137" i="12"/>
  <c r="AQ137" i="12"/>
  <c r="AP137" i="12"/>
  <c r="AO137" i="12"/>
  <c r="AN137" i="12"/>
  <c r="AM137" i="12"/>
  <c r="AL137" i="12"/>
  <c r="AK137" i="12"/>
  <c r="AJ137" i="12"/>
  <c r="AI137" i="12"/>
  <c r="AH137" i="12"/>
  <c r="GP136" i="12"/>
  <c r="GO136" i="12"/>
  <c r="GN136" i="12"/>
  <c r="GM136" i="12"/>
  <c r="GL136" i="12"/>
  <c r="GK136" i="12"/>
  <c r="GJ136" i="12"/>
  <c r="GI136" i="12"/>
  <c r="GH136" i="12"/>
  <c r="GG136" i="12"/>
  <c r="GF136" i="12"/>
  <c r="GE136" i="12"/>
  <c r="GD136" i="12"/>
  <c r="GC136" i="12"/>
  <c r="GB136" i="12"/>
  <c r="GA136" i="12"/>
  <c r="FZ136" i="12"/>
  <c r="FY136" i="12"/>
  <c r="FX136" i="12"/>
  <c r="FW136" i="12"/>
  <c r="FV136" i="12"/>
  <c r="FU136" i="12"/>
  <c r="FT136" i="12"/>
  <c r="FS136" i="12"/>
  <c r="FR136" i="12"/>
  <c r="FQ136" i="12"/>
  <c r="FP136" i="12"/>
  <c r="FO136" i="12"/>
  <c r="FN136" i="12"/>
  <c r="FM136" i="12"/>
  <c r="FL136" i="12"/>
  <c r="FK136" i="12"/>
  <c r="FJ136" i="12"/>
  <c r="FI136" i="12"/>
  <c r="EW136" i="12"/>
  <c r="EV136" i="12"/>
  <c r="EU136" i="12"/>
  <c r="ET136" i="12"/>
  <c r="ES136" i="12"/>
  <c r="ER136" i="12"/>
  <c r="EQ136" i="12"/>
  <c r="EP136" i="12"/>
  <c r="EO136" i="12"/>
  <c r="EN136" i="12"/>
  <c r="EM136" i="12"/>
  <c r="EL136" i="12"/>
  <c r="EK136" i="12"/>
  <c r="EJ136" i="12"/>
  <c r="EI136" i="12"/>
  <c r="EH136" i="12"/>
  <c r="EG136" i="12"/>
  <c r="EF136" i="12"/>
  <c r="EE136" i="12"/>
  <c r="ED136" i="12"/>
  <c r="EC136" i="12"/>
  <c r="EB136" i="12"/>
  <c r="EA136" i="12"/>
  <c r="DZ136" i="12"/>
  <c r="DY136" i="12"/>
  <c r="DX136" i="12"/>
  <c r="DW136" i="12"/>
  <c r="DV136" i="12"/>
  <c r="DU136" i="12"/>
  <c r="DT136" i="12"/>
  <c r="DS136" i="12"/>
  <c r="DR136" i="12"/>
  <c r="DQ136" i="12"/>
  <c r="DP136" i="12"/>
  <c r="DO136" i="12"/>
  <c r="DN136" i="12"/>
  <c r="DM136" i="12"/>
  <c r="DL136" i="12"/>
  <c r="DK136" i="12"/>
  <c r="DJ136" i="12"/>
  <c r="DI136" i="12"/>
  <c r="DH136" i="12"/>
  <c r="DG136" i="12"/>
  <c r="DF136" i="12"/>
  <c r="DE136" i="12"/>
  <c r="DD136" i="12"/>
  <c r="DC136" i="12"/>
  <c r="DB136" i="12"/>
  <c r="DA136" i="12"/>
  <c r="CZ136" i="12"/>
  <c r="CY136" i="12"/>
  <c r="CX136" i="12"/>
  <c r="CW136" i="12"/>
  <c r="CV136" i="12"/>
  <c r="CU136" i="12"/>
  <c r="CT136" i="12"/>
  <c r="CS136" i="12"/>
  <c r="CR136" i="12"/>
  <c r="CQ136" i="12"/>
  <c r="CP136" i="12"/>
  <c r="CO136" i="12"/>
  <c r="CN136" i="12"/>
  <c r="CM136" i="12"/>
  <c r="CL136" i="12"/>
  <c r="CK136" i="12"/>
  <c r="CJ136" i="12"/>
  <c r="CI136" i="12"/>
  <c r="CH136" i="12"/>
  <c r="CG136" i="12"/>
  <c r="CF136" i="12"/>
  <c r="CE136" i="12"/>
  <c r="CD136" i="12"/>
  <c r="CC136" i="12"/>
  <c r="CB136" i="12"/>
  <c r="CA136" i="12"/>
  <c r="BZ136" i="12"/>
  <c r="BY136" i="12"/>
  <c r="BX136" i="12"/>
  <c r="BW136" i="12"/>
  <c r="BV136" i="12"/>
  <c r="BU136" i="12"/>
  <c r="BT136" i="12"/>
  <c r="BS136" i="12"/>
  <c r="BR136" i="12"/>
  <c r="BQ136" i="12"/>
  <c r="BP136" i="12"/>
  <c r="BO136" i="12"/>
  <c r="BN136" i="12"/>
  <c r="BM136" i="12"/>
  <c r="BL136" i="12"/>
  <c r="BK136" i="12"/>
  <c r="BJ136" i="12"/>
  <c r="BI136" i="12"/>
  <c r="BH136" i="12"/>
  <c r="BG136" i="12"/>
  <c r="BF136" i="12"/>
  <c r="BE136" i="12"/>
  <c r="BD136" i="12"/>
  <c r="BC136" i="12"/>
  <c r="BB136" i="12"/>
  <c r="BA136" i="12"/>
  <c r="AZ136" i="12"/>
  <c r="AY136" i="12"/>
  <c r="AX136" i="12"/>
  <c r="AW136" i="12"/>
  <c r="AV136" i="12"/>
  <c r="AU136" i="12"/>
  <c r="AT136" i="12"/>
  <c r="AS136" i="12"/>
  <c r="AR136" i="12"/>
  <c r="AQ136" i="12"/>
  <c r="AP136" i="12"/>
  <c r="AO136" i="12"/>
  <c r="AN136" i="12"/>
  <c r="AM136" i="12"/>
  <c r="AL136" i="12"/>
  <c r="AK136" i="12"/>
  <c r="AJ136" i="12"/>
  <c r="AI136" i="12"/>
  <c r="AH136" i="12"/>
  <c r="GP135" i="12"/>
  <c r="GO135" i="12"/>
  <c r="GN135" i="12"/>
  <c r="GM135" i="12"/>
  <c r="GL135" i="12"/>
  <c r="GK135" i="12"/>
  <c r="GJ135" i="12"/>
  <c r="GI135" i="12"/>
  <c r="GH135" i="12"/>
  <c r="GG135" i="12"/>
  <c r="GF135" i="12"/>
  <c r="GE135" i="12"/>
  <c r="GD135" i="12"/>
  <c r="GC135" i="12"/>
  <c r="GB135" i="12"/>
  <c r="GA135" i="12"/>
  <c r="FZ135" i="12"/>
  <c r="FY135" i="12"/>
  <c r="FX135" i="12"/>
  <c r="FW135" i="12"/>
  <c r="FV135" i="12"/>
  <c r="FU135" i="12"/>
  <c r="FT135" i="12"/>
  <c r="FS135" i="12"/>
  <c r="FR135" i="12"/>
  <c r="FQ135" i="12"/>
  <c r="FP135" i="12"/>
  <c r="FO135" i="12"/>
  <c r="FN135" i="12"/>
  <c r="FM135" i="12"/>
  <c r="FL135" i="12"/>
  <c r="FK135" i="12"/>
  <c r="FJ135" i="12"/>
  <c r="EW135" i="12"/>
  <c r="EV135" i="12"/>
  <c r="EU135" i="12"/>
  <c r="ET135" i="12"/>
  <c r="ES135" i="12"/>
  <c r="ER135" i="12"/>
  <c r="EQ135" i="12"/>
  <c r="EP135" i="12"/>
  <c r="EO135" i="12"/>
  <c r="EN135" i="12"/>
  <c r="EM135" i="12"/>
  <c r="EL135" i="12"/>
  <c r="EK135" i="12"/>
  <c r="EJ135" i="12"/>
  <c r="EI135" i="12"/>
  <c r="EH135" i="12"/>
  <c r="EG135" i="12"/>
  <c r="EF135" i="12"/>
  <c r="EE135" i="12"/>
  <c r="ED135" i="12"/>
  <c r="EC135" i="12"/>
  <c r="EB135" i="12"/>
  <c r="EA135" i="12"/>
  <c r="DZ135" i="12"/>
  <c r="DY135" i="12"/>
  <c r="DX135" i="12"/>
  <c r="DW135" i="12"/>
  <c r="DV135" i="12"/>
  <c r="DU135" i="12"/>
  <c r="DT135" i="12"/>
  <c r="DS135" i="12"/>
  <c r="DR135" i="12"/>
  <c r="DQ135" i="12"/>
  <c r="DP135" i="12"/>
  <c r="DO135" i="12"/>
  <c r="DN135" i="12"/>
  <c r="DM135" i="12"/>
  <c r="DL135" i="12"/>
  <c r="DK135" i="12"/>
  <c r="DJ135" i="12"/>
  <c r="DI135" i="12"/>
  <c r="DH135" i="12"/>
  <c r="DG135" i="12"/>
  <c r="DF135" i="12"/>
  <c r="DE135" i="12"/>
  <c r="DD135" i="12"/>
  <c r="DC135" i="12"/>
  <c r="DB135" i="12"/>
  <c r="DA135" i="12"/>
  <c r="CZ135" i="12"/>
  <c r="CY135" i="12"/>
  <c r="CX135" i="12"/>
  <c r="CW135" i="12"/>
  <c r="CV135" i="12"/>
  <c r="CU135" i="12"/>
  <c r="CT135" i="12"/>
  <c r="CS135" i="12"/>
  <c r="CR135" i="12"/>
  <c r="CQ135" i="12"/>
  <c r="CP135" i="12"/>
  <c r="CO135" i="12"/>
  <c r="CN135" i="12"/>
  <c r="CM135" i="12"/>
  <c r="CL135" i="12"/>
  <c r="CK135" i="12"/>
  <c r="CJ135" i="12"/>
  <c r="CI135" i="12"/>
  <c r="CH135" i="12"/>
  <c r="CG135" i="12"/>
  <c r="CF135" i="12"/>
  <c r="CE135" i="12"/>
  <c r="CD135" i="12"/>
  <c r="CC135" i="12"/>
  <c r="CB135" i="12"/>
  <c r="CA135" i="12"/>
  <c r="BZ135" i="12"/>
  <c r="BY135" i="12"/>
  <c r="BX135" i="12"/>
  <c r="BW135" i="12"/>
  <c r="BV135" i="12"/>
  <c r="BU135" i="12"/>
  <c r="BT135" i="12"/>
  <c r="BS135" i="12"/>
  <c r="BR135" i="12"/>
  <c r="BQ135" i="12"/>
  <c r="BP135" i="12"/>
  <c r="BO135" i="12"/>
  <c r="BN135" i="12"/>
  <c r="BM135" i="12"/>
  <c r="BL135" i="12"/>
  <c r="BK135" i="12"/>
  <c r="BJ135" i="12"/>
  <c r="BI135" i="12"/>
  <c r="BH135" i="12"/>
  <c r="BG135" i="12"/>
  <c r="BF135" i="12"/>
  <c r="BE135" i="12"/>
  <c r="BD135" i="12"/>
  <c r="BC135" i="12"/>
  <c r="BB135" i="12"/>
  <c r="BA135" i="12"/>
  <c r="AZ135" i="12"/>
  <c r="AY135" i="12"/>
  <c r="AX135" i="12"/>
  <c r="AW135" i="12"/>
  <c r="AV135" i="12"/>
  <c r="AU135" i="12"/>
  <c r="AT135" i="12"/>
  <c r="AS135" i="12"/>
  <c r="AR135" i="12"/>
  <c r="AQ135" i="12"/>
  <c r="AP135" i="12"/>
  <c r="AO135" i="12"/>
  <c r="AN135" i="12"/>
  <c r="AM135" i="12"/>
  <c r="AL135" i="12"/>
  <c r="AK135" i="12"/>
  <c r="AJ135" i="12"/>
  <c r="AI135" i="12"/>
  <c r="AH135" i="12"/>
  <c r="GP134" i="12"/>
  <c r="GO134" i="12"/>
  <c r="GN134" i="12"/>
  <c r="GM134" i="12"/>
  <c r="GL134" i="12"/>
  <c r="GK134" i="12"/>
  <c r="GJ134" i="12"/>
  <c r="GI134" i="12"/>
  <c r="GH134" i="12"/>
  <c r="GG134" i="12"/>
  <c r="GF134" i="12"/>
  <c r="GE134" i="12"/>
  <c r="GD134" i="12"/>
  <c r="GC134" i="12"/>
  <c r="GB134" i="12"/>
  <c r="GA134" i="12"/>
  <c r="FZ134" i="12"/>
  <c r="FY134" i="12"/>
  <c r="FX134" i="12"/>
  <c r="FW134" i="12"/>
  <c r="FV134" i="12"/>
  <c r="FU134" i="12"/>
  <c r="FT134" i="12"/>
  <c r="FS134" i="12"/>
  <c r="FR134" i="12"/>
  <c r="FQ134" i="12"/>
  <c r="FP134" i="12"/>
  <c r="FO134" i="12"/>
  <c r="FN134" i="12"/>
  <c r="FM134" i="12"/>
  <c r="FL134" i="12"/>
  <c r="FK134" i="12"/>
  <c r="FJ134" i="12"/>
  <c r="FI134" i="12"/>
  <c r="EW134" i="12"/>
  <c r="EV134" i="12"/>
  <c r="EU134" i="12"/>
  <c r="ET134" i="12"/>
  <c r="ES134" i="12"/>
  <c r="ER134" i="12"/>
  <c r="EQ134" i="12"/>
  <c r="EP134" i="12"/>
  <c r="EO134" i="12"/>
  <c r="EN134" i="12"/>
  <c r="EM134" i="12"/>
  <c r="EL134" i="12"/>
  <c r="EK134" i="12"/>
  <c r="EJ134" i="12"/>
  <c r="EI134" i="12"/>
  <c r="EH134" i="12"/>
  <c r="EG134" i="12"/>
  <c r="EF134" i="12"/>
  <c r="EE134" i="12"/>
  <c r="ED134" i="12"/>
  <c r="EC134" i="12"/>
  <c r="EB134" i="12"/>
  <c r="EA134" i="12"/>
  <c r="DZ134" i="12"/>
  <c r="DY134" i="12"/>
  <c r="DX134" i="12"/>
  <c r="DW134" i="12"/>
  <c r="DV134" i="12"/>
  <c r="DU134" i="12"/>
  <c r="DT134" i="12"/>
  <c r="DS134" i="12"/>
  <c r="DR134" i="12"/>
  <c r="DQ134" i="12"/>
  <c r="DP134" i="12"/>
  <c r="DO134" i="12"/>
  <c r="DN134" i="12"/>
  <c r="DM134" i="12"/>
  <c r="DL134" i="12"/>
  <c r="DK134" i="12"/>
  <c r="DJ134" i="12"/>
  <c r="DI134" i="12"/>
  <c r="DH134" i="12"/>
  <c r="DG134" i="12"/>
  <c r="DF134" i="12"/>
  <c r="DE134" i="12"/>
  <c r="DD134" i="12"/>
  <c r="DC134" i="12"/>
  <c r="DB134" i="12"/>
  <c r="DA134" i="12"/>
  <c r="CZ134" i="12"/>
  <c r="CY134" i="12"/>
  <c r="CX134" i="12"/>
  <c r="CW134" i="12"/>
  <c r="CV134" i="12"/>
  <c r="CU134" i="12"/>
  <c r="CT134" i="12"/>
  <c r="CS134" i="12"/>
  <c r="CR134" i="12"/>
  <c r="CQ134" i="12"/>
  <c r="CP134" i="12"/>
  <c r="CO134" i="12"/>
  <c r="CN134" i="12"/>
  <c r="CM134" i="12"/>
  <c r="CL134" i="12"/>
  <c r="CK134" i="12"/>
  <c r="CJ134" i="12"/>
  <c r="CI134" i="12"/>
  <c r="CH134" i="12"/>
  <c r="CG134" i="12"/>
  <c r="CF134" i="12"/>
  <c r="CE134" i="12"/>
  <c r="CD134" i="12"/>
  <c r="CC134" i="12"/>
  <c r="CB134" i="12"/>
  <c r="CA134" i="12"/>
  <c r="BZ134" i="12"/>
  <c r="BY134" i="12"/>
  <c r="BX134" i="12"/>
  <c r="BW134" i="12"/>
  <c r="BV134" i="12"/>
  <c r="BU134" i="12"/>
  <c r="BT134" i="12"/>
  <c r="BS134" i="12"/>
  <c r="BR134" i="12"/>
  <c r="BQ134" i="12"/>
  <c r="BP134" i="12"/>
  <c r="BO134" i="12"/>
  <c r="BN134" i="12"/>
  <c r="BM134" i="12"/>
  <c r="BL134" i="12"/>
  <c r="BK134" i="12"/>
  <c r="BJ134" i="12"/>
  <c r="BI134" i="12"/>
  <c r="BH134" i="12"/>
  <c r="BG134" i="12"/>
  <c r="BF134" i="12"/>
  <c r="BE134" i="12"/>
  <c r="BD134" i="12"/>
  <c r="BC134" i="12"/>
  <c r="BB134" i="12"/>
  <c r="BA134" i="12"/>
  <c r="AZ134" i="12"/>
  <c r="AY134" i="12"/>
  <c r="AX134" i="12"/>
  <c r="AW134" i="12"/>
  <c r="AV134" i="12"/>
  <c r="AU134" i="12"/>
  <c r="AT134" i="12"/>
  <c r="AS134" i="12"/>
  <c r="AR134" i="12"/>
  <c r="AQ134" i="12"/>
  <c r="AP134" i="12"/>
  <c r="AO134" i="12"/>
  <c r="AN134" i="12"/>
  <c r="AM134" i="12"/>
  <c r="AL134" i="12"/>
  <c r="AK134" i="12"/>
  <c r="AJ134" i="12"/>
  <c r="AI134" i="12"/>
  <c r="AH134" i="12"/>
  <c r="GP133" i="12"/>
  <c r="GO133" i="12"/>
  <c r="GN133" i="12"/>
  <c r="GM133" i="12"/>
  <c r="GL133" i="12"/>
  <c r="GK133" i="12"/>
  <c r="GJ133" i="12"/>
  <c r="GI133" i="12"/>
  <c r="GH133" i="12"/>
  <c r="GG133" i="12"/>
  <c r="GF133" i="12"/>
  <c r="GE133" i="12"/>
  <c r="GD133" i="12"/>
  <c r="GC133" i="12"/>
  <c r="GB133" i="12"/>
  <c r="GA133" i="12"/>
  <c r="FZ133" i="12"/>
  <c r="FY133" i="12"/>
  <c r="FX133" i="12"/>
  <c r="FW133" i="12"/>
  <c r="FV133" i="12"/>
  <c r="FU133" i="12"/>
  <c r="FT133" i="12"/>
  <c r="FS133" i="12"/>
  <c r="FR133" i="12"/>
  <c r="FQ133" i="12"/>
  <c r="FP133" i="12"/>
  <c r="FO133" i="12"/>
  <c r="FN133" i="12"/>
  <c r="FM133" i="12"/>
  <c r="FL133" i="12"/>
  <c r="FK133" i="12"/>
  <c r="FJ133" i="12"/>
  <c r="FI133" i="12"/>
  <c r="FF133" i="12"/>
  <c r="FE133" i="12"/>
  <c r="EX133" i="12"/>
  <c r="EW133" i="12"/>
  <c r="EV133" i="12"/>
  <c r="EU133" i="12"/>
  <c r="ET133" i="12"/>
  <c r="ES133" i="12"/>
  <c r="ER133" i="12"/>
  <c r="EQ133" i="12"/>
  <c r="EP133" i="12"/>
  <c r="EO133" i="12"/>
  <c r="EN133" i="12"/>
  <c r="EM133" i="12"/>
  <c r="EL133" i="12"/>
  <c r="EK133" i="12"/>
  <c r="EJ133" i="12"/>
  <c r="EI133" i="12"/>
  <c r="EH133" i="12"/>
  <c r="EG133" i="12"/>
  <c r="EF133" i="12"/>
  <c r="EE133" i="12"/>
  <c r="ED133" i="12"/>
  <c r="EC133" i="12"/>
  <c r="EB133" i="12"/>
  <c r="EA133" i="12"/>
  <c r="DZ133" i="12"/>
  <c r="DY133" i="12"/>
  <c r="DX133" i="12"/>
  <c r="DW133" i="12"/>
  <c r="DV133" i="12"/>
  <c r="DU133" i="12"/>
  <c r="DT133" i="12"/>
  <c r="DS133" i="12"/>
  <c r="DR133" i="12"/>
  <c r="DQ133" i="12"/>
  <c r="DP133" i="12"/>
  <c r="DO133" i="12"/>
  <c r="DN133" i="12"/>
  <c r="DM133" i="12"/>
  <c r="DL133" i="12"/>
  <c r="DK133" i="12"/>
  <c r="DJ133" i="12"/>
  <c r="DI133" i="12"/>
  <c r="DH133" i="12"/>
  <c r="DG133" i="12"/>
  <c r="DF133" i="12"/>
  <c r="DE133" i="12"/>
  <c r="DD133" i="12"/>
  <c r="DC133" i="12"/>
  <c r="DB133" i="12"/>
  <c r="DA133" i="12"/>
  <c r="CZ133" i="12"/>
  <c r="CY133" i="12"/>
  <c r="CX133" i="12"/>
  <c r="CW133" i="12"/>
  <c r="CV133" i="12"/>
  <c r="CU133" i="12"/>
  <c r="CT133" i="12"/>
  <c r="CS133" i="12"/>
  <c r="CR133" i="12"/>
  <c r="CQ133" i="12"/>
  <c r="CP133" i="12"/>
  <c r="CO133" i="12"/>
  <c r="CN133" i="12"/>
  <c r="CM133" i="12"/>
  <c r="CL133" i="12"/>
  <c r="CK133" i="12"/>
  <c r="CJ133" i="12"/>
  <c r="CI133" i="12"/>
  <c r="CH133" i="12"/>
  <c r="CG133" i="12"/>
  <c r="CF133" i="12"/>
  <c r="CE133" i="12"/>
  <c r="CD133" i="12"/>
  <c r="CC133" i="12"/>
  <c r="CB133" i="12"/>
  <c r="CA133" i="12"/>
  <c r="BZ133" i="12"/>
  <c r="BY133" i="12"/>
  <c r="BX133" i="12"/>
  <c r="BW133" i="12"/>
  <c r="BV133" i="12"/>
  <c r="BU133" i="12"/>
  <c r="BT133" i="12"/>
  <c r="BS133" i="12"/>
  <c r="BR133" i="12"/>
  <c r="BQ133" i="12"/>
  <c r="BP133" i="12"/>
  <c r="BO133" i="12"/>
  <c r="BN133" i="12"/>
  <c r="BM133" i="12"/>
  <c r="BL133" i="12"/>
  <c r="BK133" i="12"/>
  <c r="BJ133" i="12"/>
  <c r="BI133" i="12"/>
  <c r="BH133" i="12"/>
  <c r="BG133" i="12"/>
  <c r="BF133" i="12"/>
  <c r="BE133" i="12"/>
  <c r="BD133" i="12"/>
  <c r="BC133" i="12"/>
  <c r="BB133" i="12"/>
  <c r="BA133" i="12"/>
  <c r="AZ133" i="12"/>
  <c r="AY133" i="12"/>
  <c r="AX133" i="12"/>
  <c r="AW133" i="12"/>
  <c r="AV133" i="12"/>
  <c r="AU133" i="12"/>
  <c r="AT133" i="12"/>
  <c r="AS133" i="12"/>
  <c r="AR133" i="12"/>
  <c r="AQ133" i="12"/>
  <c r="AP133" i="12"/>
  <c r="AO133" i="12"/>
  <c r="AN133" i="12"/>
  <c r="AM133" i="12"/>
  <c r="AL133" i="12"/>
  <c r="AK133" i="12"/>
  <c r="AJ133" i="12"/>
  <c r="AI133" i="12"/>
  <c r="AH133" i="12"/>
  <c r="GQ132" i="12"/>
  <c r="GP132" i="12"/>
  <c r="GO132" i="12"/>
  <c r="GN132" i="12"/>
  <c r="GM132" i="12"/>
  <c r="GL132" i="12"/>
  <c r="GK132" i="12"/>
  <c r="GJ132" i="12"/>
  <c r="GI132" i="12"/>
  <c r="GH132" i="12"/>
  <c r="GG132" i="12"/>
  <c r="GF132" i="12"/>
  <c r="GE132" i="12"/>
  <c r="GD132" i="12"/>
  <c r="GC132" i="12"/>
  <c r="GB132" i="12"/>
  <c r="GA132" i="12"/>
  <c r="FZ132" i="12"/>
  <c r="FY132" i="12"/>
  <c r="FX132" i="12"/>
  <c r="FW132" i="12"/>
  <c r="FV132" i="12"/>
  <c r="FU132" i="12"/>
  <c r="FT132" i="12"/>
  <c r="FS132" i="12"/>
  <c r="FR132" i="12"/>
  <c r="FQ132" i="12"/>
  <c r="FP132" i="12"/>
  <c r="FO132" i="12"/>
  <c r="FN132" i="12"/>
  <c r="FM132" i="12"/>
  <c r="FL132" i="12"/>
  <c r="FK132" i="12"/>
  <c r="FJ132" i="12"/>
  <c r="FI132" i="12"/>
  <c r="FG132" i="12"/>
  <c r="FF132" i="12"/>
  <c r="FE132" i="12"/>
  <c r="FD132" i="12"/>
  <c r="EX132" i="12"/>
  <c r="EW132" i="12"/>
  <c r="EV132" i="12"/>
  <c r="EU132" i="12"/>
  <c r="ET132" i="12"/>
  <c r="ES132" i="12"/>
  <c r="ER132" i="12"/>
  <c r="EQ132" i="12"/>
  <c r="EP132" i="12"/>
  <c r="EO132" i="12"/>
  <c r="EN132" i="12"/>
  <c r="EM132" i="12"/>
  <c r="EL132" i="12"/>
  <c r="EK132" i="12"/>
  <c r="EJ132" i="12"/>
  <c r="EI132" i="12"/>
  <c r="EH132" i="12"/>
  <c r="EG132" i="12"/>
  <c r="EF132" i="12"/>
  <c r="EE132" i="12"/>
  <c r="ED132" i="12"/>
  <c r="EC132" i="12"/>
  <c r="EB132" i="12"/>
  <c r="EA132" i="12"/>
  <c r="DZ132" i="12"/>
  <c r="DY132" i="12"/>
  <c r="DX132" i="12"/>
  <c r="DW132" i="12"/>
  <c r="DV132" i="12"/>
  <c r="DU132" i="12"/>
  <c r="DT132" i="12"/>
  <c r="DS132" i="12"/>
  <c r="DR132" i="12"/>
  <c r="DQ132" i="12"/>
  <c r="DP132" i="12"/>
  <c r="DO132" i="12"/>
  <c r="DN132" i="12"/>
  <c r="DM132" i="12"/>
  <c r="DL132" i="12"/>
  <c r="DK132" i="12"/>
  <c r="DJ132" i="12"/>
  <c r="DI132" i="12"/>
  <c r="DH132" i="12"/>
  <c r="DG132" i="12"/>
  <c r="DF132" i="12"/>
  <c r="DE132" i="12"/>
  <c r="DD132" i="12"/>
  <c r="DC132" i="12"/>
  <c r="DB132" i="12"/>
  <c r="DA132" i="12"/>
  <c r="CZ132" i="12"/>
  <c r="CY132" i="12"/>
  <c r="CX132" i="12"/>
  <c r="CW132" i="12"/>
  <c r="CV132" i="12"/>
  <c r="CU132" i="12"/>
  <c r="CT132" i="12"/>
  <c r="CS132" i="12"/>
  <c r="CR132" i="12"/>
  <c r="CQ132" i="12"/>
  <c r="CP132" i="12"/>
  <c r="CO132" i="12"/>
  <c r="CN132" i="12"/>
  <c r="CM132" i="12"/>
  <c r="CL132" i="12"/>
  <c r="CK132" i="12"/>
  <c r="CJ132" i="12"/>
  <c r="CI132" i="12"/>
  <c r="CH132" i="12"/>
  <c r="CG132" i="12"/>
  <c r="CF132" i="12"/>
  <c r="CE132" i="12"/>
  <c r="CD132" i="12"/>
  <c r="CC132" i="12"/>
  <c r="CB132" i="12"/>
  <c r="CA132" i="12"/>
  <c r="BZ132" i="12"/>
  <c r="BY132" i="12"/>
  <c r="BX132" i="12"/>
  <c r="BW132" i="12"/>
  <c r="BV132" i="12"/>
  <c r="BU132" i="12"/>
  <c r="BT132" i="12"/>
  <c r="BS132" i="12"/>
  <c r="BR132" i="12"/>
  <c r="BQ132" i="12"/>
  <c r="BP132" i="12"/>
  <c r="BO132" i="12"/>
  <c r="BN132" i="12"/>
  <c r="BM132" i="12"/>
  <c r="BL132" i="12"/>
  <c r="BK132" i="12"/>
  <c r="BJ132" i="12"/>
  <c r="BI132" i="12"/>
  <c r="BH132" i="12"/>
  <c r="BG132" i="12"/>
  <c r="BF132" i="12"/>
  <c r="BE132" i="12"/>
  <c r="BD132" i="12"/>
  <c r="BC132" i="12"/>
  <c r="BB132" i="12"/>
  <c r="BA132" i="12"/>
  <c r="AZ132" i="12"/>
  <c r="AY132" i="12"/>
  <c r="AX132" i="12"/>
  <c r="AW132" i="12"/>
  <c r="AV132" i="12"/>
  <c r="AU132" i="12"/>
  <c r="AT132" i="12"/>
  <c r="AS132" i="12"/>
  <c r="AR132" i="12"/>
  <c r="AQ132" i="12"/>
  <c r="AP132" i="12"/>
  <c r="AO132" i="12"/>
  <c r="AN132" i="12"/>
  <c r="AM132" i="12"/>
  <c r="AL132" i="12"/>
  <c r="AK132" i="12"/>
  <c r="AJ132" i="12"/>
  <c r="AI132" i="12"/>
  <c r="AH132" i="12"/>
  <c r="GQ131" i="12"/>
  <c r="GP131" i="12"/>
  <c r="GO131" i="12"/>
  <c r="GN131" i="12"/>
  <c r="GM131" i="12"/>
  <c r="GL131" i="12"/>
  <c r="GK131" i="12"/>
  <c r="GJ131" i="12"/>
  <c r="GI131" i="12"/>
  <c r="GH131" i="12"/>
  <c r="GG131" i="12"/>
  <c r="GF131" i="12"/>
  <c r="GE131" i="12"/>
  <c r="GD131" i="12"/>
  <c r="GC131" i="12"/>
  <c r="GB131" i="12"/>
  <c r="GA131" i="12"/>
  <c r="FZ131" i="12"/>
  <c r="FY131" i="12"/>
  <c r="FX131" i="12"/>
  <c r="FW131" i="12"/>
  <c r="FV131" i="12"/>
  <c r="FU131" i="12"/>
  <c r="FT131" i="12"/>
  <c r="FS131" i="12"/>
  <c r="FR131" i="12"/>
  <c r="FQ131" i="12"/>
  <c r="FP131" i="12"/>
  <c r="FO131" i="12"/>
  <c r="FN131" i="12"/>
  <c r="FM131" i="12"/>
  <c r="FL131" i="12"/>
  <c r="FK131" i="12"/>
  <c r="FJ131" i="12"/>
  <c r="FI131" i="12"/>
  <c r="FH131" i="12"/>
  <c r="FG131" i="12"/>
  <c r="FF131" i="12"/>
  <c r="FE131" i="12"/>
  <c r="FD131" i="12"/>
  <c r="FB131" i="12"/>
  <c r="EY131" i="12"/>
  <c r="EX131" i="12"/>
  <c r="EW131" i="12"/>
  <c r="EV131" i="12"/>
  <c r="EU131" i="12"/>
  <c r="ET131" i="12"/>
  <c r="EP131" i="12"/>
  <c r="EO131" i="12"/>
  <c r="EN131" i="12"/>
  <c r="EM131" i="12"/>
  <c r="EL131" i="12"/>
  <c r="EK131" i="12"/>
  <c r="EJ131" i="12"/>
  <c r="EI131" i="12"/>
  <c r="EH131" i="12"/>
  <c r="EG131" i="12"/>
  <c r="EF131" i="12"/>
  <c r="EE131" i="12"/>
  <c r="ED131" i="12"/>
  <c r="EC131" i="12"/>
  <c r="EB131" i="12"/>
  <c r="EA131" i="12"/>
  <c r="DZ131" i="12"/>
  <c r="DY131" i="12"/>
  <c r="DX131" i="12"/>
  <c r="DW131" i="12"/>
  <c r="DV131" i="12"/>
  <c r="DU131" i="12"/>
  <c r="DT131" i="12"/>
  <c r="DS131" i="12"/>
  <c r="DR131" i="12"/>
  <c r="DQ131" i="12"/>
  <c r="DP131" i="12"/>
  <c r="DO131" i="12"/>
  <c r="DN131" i="12"/>
  <c r="DM131" i="12"/>
  <c r="DL131" i="12"/>
  <c r="DK131" i="12"/>
  <c r="DJ131" i="12"/>
  <c r="DI131" i="12"/>
  <c r="DH131" i="12"/>
  <c r="DG131" i="12"/>
  <c r="DF131" i="12"/>
  <c r="DE131" i="12"/>
  <c r="DD131" i="12"/>
  <c r="DC131" i="12"/>
  <c r="DB131" i="12"/>
  <c r="DA131" i="12"/>
  <c r="CZ131" i="12"/>
  <c r="CY131" i="12"/>
  <c r="CX131" i="12"/>
  <c r="CW131" i="12"/>
  <c r="CV131" i="12"/>
  <c r="CU131" i="12"/>
  <c r="CT131" i="12"/>
  <c r="CS131" i="12"/>
  <c r="CR131" i="12"/>
  <c r="CQ131" i="12"/>
  <c r="CP131" i="12"/>
  <c r="CO131" i="12"/>
  <c r="CN131" i="12"/>
  <c r="CM131" i="12"/>
  <c r="CL131" i="12"/>
  <c r="CK131" i="12"/>
  <c r="CJ131" i="12"/>
  <c r="CI131" i="12"/>
  <c r="CH131" i="12"/>
  <c r="CG131" i="12"/>
  <c r="CF131" i="12"/>
  <c r="CE131" i="12"/>
  <c r="CD131" i="12"/>
  <c r="CC131" i="12"/>
  <c r="CB131" i="12"/>
  <c r="CA131" i="12"/>
  <c r="BZ131" i="12"/>
  <c r="BY131" i="12"/>
  <c r="BX131" i="12"/>
  <c r="BW131" i="12"/>
  <c r="BV131" i="12"/>
  <c r="BU131" i="12"/>
  <c r="BT131" i="12"/>
  <c r="BS131" i="12"/>
  <c r="BR131" i="12"/>
  <c r="BQ131" i="12"/>
  <c r="BP131" i="12"/>
  <c r="BO131" i="12"/>
  <c r="BN131" i="12"/>
  <c r="BM131" i="12"/>
  <c r="BL131" i="12"/>
  <c r="BK131" i="12"/>
  <c r="BJ131" i="12"/>
  <c r="BI131" i="12"/>
  <c r="BH131" i="12"/>
  <c r="BG131" i="12"/>
  <c r="BF131" i="12"/>
  <c r="BE131" i="12"/>
  <c r="BD131" i="12"/>
  <c r="BC131" i="12"/>
  <c r="BB131" i="12"/>
  <c r="BA131" i="12"/>
  <c r="AZ131" i="12"/>
  <c r="AY131" i="12"/>
  <c r="AX131" i="12"/>
  <c r="AW131" i="12"/>
  <c r="AV131" i="12"/>
  <c r="AU131" i="12"/>
  <c r="AT131" i="12"/>
  <c r="AS131" i="12"/>
  <c r="AR131" i="12"/>
  <c r="AQ131" i="12"/>
  <c r="AP131" i="12"/>
  <c r="AO131" i="12"/>
  <c r="AN131" i="12"/>
  <c r="AM131" i="12"/>
  <c r="AL131" i="12"/>
  <c r="AK131" i="12"/>
  <c r="AJ131" i="12"/>
  <c r="AI131" i="12"/>
  <c r="AH131" i="12"/>
  <c r="GQ130" i="12"/>
  <c r="GP130" i="12"/>
  <c r="GO130" i="12"/>
  <c r="GN130" i="12"/>
  <c r="GM130" i="12"/>
  <c r="GL130" i="12"/>
  <c r="GK130" i="12"/>
  <c r="GJ130" i="12"/>
  <c r="GI130" i="12"/>
  <c r="GH130" i="12"/>
  <c r="GG130" i="12"/>
  <c r="GF130" i="12"/>
  <c r="GE130" i="12"/>
  <c r="GD130" i="12"/>
  <c r="GC130" i="12"/>
  <c r="GB130" i="12"/>
  <c r="GA130" i="12"/>
  <c r="FZ130" i="12"/>
  <c r="FY130" i="12"/>
  <c r="FX130" i="12"/>
  <c r="FW130" i="12"/>
  <c r="FV130" i="12"/>
  <c r="FU130" i="12"/>
  <c r="FT130" i="12"/>
  <c r="FS130" i="12"/>
  <c r="FR130" i="12"/>
  <c r="FQ130" i="12"/>
  <c r="FP130" i="12"/>
  <c r="FO130" i="12"/>
  <c r="FN130" i="12"/>
  <c r="FM130" i="12"/>
  <c r="FL130" i="12"/>
  <c r="FK130" i="12"/>
  <c r="FJ130" i="12"/>
  <c r="FI130" i="12"/>
  <c r="FH130" i="12"/>
  <c r="FG130" i="12"/>
  <c r="FF130" i="12"/>
  <c r="FE130" i="12"/>
  <c r="FD130" i="12"/>
  <c r="FC130" i="12"/>
  <c r="FB130" i="12"/>
  <c r="FA130" i="12"/>
  <c r="EY130" i="12"/>
  <c r="EX130" i="12"/>
  <c r="EW130" i="12"/>
  <c r="EP130" i="12"/>
  <c r="EK130" i="12"/>
  <c r="EJ130" i="12"/>
  <c r="EI130" i="12"/>
  <c r="EH130" i="12"/>
  <c r="EG130" i="12"/>
  <c r="EF130" i="12"/>
  <c r="EE130" i="12"/>
  <c r="ED130" i="12"/>
  <c r="EC130" i="12"/>
  <c r="EB130" i="12"/>
  <c r="EA130" i="12"/>
  <c r="DZ130" i="12"/>
  <c r="DY130" i="12"/>
  <c r="DX130" i="12"/>
  <c r="DW130" i="12"/>
  <c r="DV130" i="12"/>
  <c r="DU130" i="12"/>
  <c r="DT130" i="12"/>
  <c r="DS130" i="12"/>
  <c r="DR130" i="12"/>
  <c r="DQ130" i="12"/>
  <c r="DP130" i="12"/>
  <c r="DO130" i="12"/>
  <c r="DN130" i="12"/>
  <c r="DM130" i="12"/>
  <c r="DL130" i="12"/>
  <c r="DK130" i="12"/>
  <c r="DJ130" i="12"/>
  <c r="DI130" i="12"/>
  <c r="DH130" i="12"/>
  <c r="DG130" i="12"/>
  <c r="DF130" i="12"/>
  <c r="DE130" i="12"/>
  <c r="DD130" i="12"/>
  <c r="DC130" i="12"/>
  <c r="DB130" i="12"/>
  <c r="DA130" i="12"/>
  <c r="CZ130" i="12"/>
  <c r="CY130" i="12"/>
  <c r="CX130" i="12"/>
  <c r="CW130" i="12"/>
  <c r="CV130" i="12"/>
  <c r="CU130" i="12"/>
  <c r="CT130" i="12"/>
  <c r="CS130" i="12"/>
  <c r="CR130" i="12"/>
  <c r="CQ130" i="12"/>
  <c r="CP130" i="12"/>
  <c r="CO130" i="12"/>
  <c r="CM130" i="12"/>
  <c r="CL130" i="12"/>
  <c r="CK130" i="12"/>
  <c r="CJ130" i="12"/>
  <c r="CI130" i="12"/>
  <c r="CH130" i="12"/>
  <c r="CG130" i="12"/>
  <c r="CF130" i="12"/>
  <c r="CE130" i="12"/>
  <c r="CD130" i="12"/>
  <c r="CC130" i="12"/>
  <c r="CB130" i="12"/>
  <c r="CA130" i="12"/>
  <c r="BZ130" i="12"/>
  <c r="BY130" i="12"/>
  <c r="BX130" i="12"/>
  <c r="BW130" i="12"/>
  <c r="BV130" i="12"/>
  <c r="BU130" i="12"/>
  <c r="BT130" i="12"/>
  <c r="BS130" i="12"/>
  <c r="BR130" i="12"/>
  <c r="BQ130" i="12"/>
  <c r="BP130" i="12"/>
  <c r="BO130" i="12"/>
  <c r="BN130" i="12"/>
  <c r="BM130" i="12"/>
  <c r="BL130" i="12"/>
  <c r="BK130" i="12"/>
  <c r="BJ130" i="12"/>
  <c r="BI130" i="12"/>
  <c r="BH130" i="12"/>
  <c r="BG130" i="12"/>
  <c r="BF130" i="12"/>
  <c r="BE130" i="12"/>
  <c r="BD130" i="12"/>
  <c r="BC130" i="12"/>
  <c r="BB130" i="12"/>
  <c r="BA130" i="12"/>
  <c r="AZ130" i="12"/>
  <c r="AY130" i="12"/>
  <c r="AX130" i="12"/>
  <c r="AW130" i="12"/>
  <c r="AV130" i="12"/>
  <c r="AU130" i="12"/>
  <c r="AT130" i="12"/>
  <c r="AS130" i="12"/>
  <c r="AR130" i="12"/>
  <c r="AQ130" i="12"/>
  <c r="AP130" i="12"/>
  <c r="AO130" i="12"/>
  <c r="AN130" i="12"/>
  <c r="AM130" i="12"/>
  <c r="AL130" i="12"/>
  <c r="AK130" i="12"/>
  <c r="AJ130" i="12"/>
  <c r="AI130" i="12"/>
  <c r="AH130" i="12"/>
  <c r="GQ129" i="12"/>
  <c r="GP129" i="12"/>
  <c r="GO129" i="12"/>
  <c r="GN129" i="12"/>
  <c r="GM129" i="12"/>
  <c r="GL129" i="12"/>
  <c r="GK129" i="12"/>
  <c r="GJ129" i="12"/>
  <c r="GI129" i="12"/>
  <c r="GH129" i="12"/>
  <c r="GG129" i="12"/>
  <c r="GF129" i="12"/>
  <c r="GE129" i="12"/>
  <c r="GD129" i="12"/>
  <c r="GC129" i="12"/>
  <c r="GB129" i="12"/>
  <c r="GA129" i="12"/>
  <c r="FZ129" i="12"/>
  <c r="FY129" i="12"/>
  <c r="FX129" i="12"/>
  <c r="FW129" i="12"/>
  <c r="FV129" i="12"/>
  <c r="FU129" i="12"/>
  <c r="FT129" i="12"/>
  <c r="FS129" i="12"/>
  <c r="FR129" i="12"/>
  <c r="FQ129" i="12"/>
  <c r="FP129" i="12"/>
  <c r="FO129" i="12"/>
  <c r="FN129" i="12"/>
  <c r="FM129" i="12"/>
  <c r="FL129" i="12"/>
  <c r="FK129" i="12"/>
  <c r="FJ129" i="12"/>
  <c r="FI129" i="12"/>
  <c r="FH129" i="12"/>
  <c r="FG129" i="12"/>
  <c r="FF129" i="12"/>
  <c r="FE129" i="12"/>
  <c r="FD129" i="12"/>
  <c r="FC129" i="12"/>
  <c r="FB129" i="12"/>
  <c r="FA129" i="12"/>
  <c r="EZ129" i="12"/>
  <c r="EY129" i="12"/>
  <c r="EX129" i="12"/>
  <c r="EW129" i="12"/>
  <c r="EF129" i="12"/>
  <c r="EE129" i="12"/>
  <c r="ED129" i="12"/>
  <c r="EC129" i="12"/>
  <c r="EB129" i="12"/>
  <c r="EA129" i="12"/>
  <c r="DZ129" i="12"/>
  <c r="DY129" i="12"/>
  <c r="DX129" i="12"/>
  <c r="DW129" i="12"/>
  <c r="DV129" i="12"/>
  <c r="DU129" i="12"/>
  <c r="DT129" i="12"/>
  <c r="DS129" i="12"/>
  <c r="DR129" i="12"/>
  <c r="DQ129" i="12"/>
  <c r="DP129" i="12"/>
  <c r="DO129" i="12"/>
  <c r="DN129" i="12"/>
  <c r="DM129" i="12"/>
  <c r="DL129" i="12"/>
  <c r="DK129" i="12"/>
  <c r="DJ129" i="12"/>
  <c r="DI129" i="12"/>
  <c r="DH129" i="12"/>
  <c r="DG129" i="12"/>
  <c r="DF129" i="12"/>
  <c r="DE129" i="12"/>
  <c r="DD129" i="12"/>
  <c r="DC129" i="12"/>
  <c r="DB129" i="12"/>
  <c r="DA129" i="12"/>
  <c r="CZ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C129" i="12"/>
  <c r="CB129" i="12"/>
  <c r="CA129" i="12"/>
  <c r="BZ129" i="12"/>
  <c r="BY129" i="12"/>
  <c r="BX129" i="12"/>
  <c r="BW129" i="12"/>
  <c r="BV129" i="12"/>
  <c r="BU129" i="12"/>
  <c r="BT129"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GQ128" i="12"/>
  <c r="GP128" i="12"/>
  <c r="GO128" i="12"/>
  <c r="GN128" i="12"/>
  <c r="GM128" i="12"/>
  <c r="GL128" i="12"/>
  <c r="GK128" i="12"/>
  <c r="GJ128" i="12"/>
  <c r="GI128" i="12"/>
  <c r="GH128" i="12"/>
  <c r="GG128" i="12"/>
  <c r="GF128" i="12"/>
  <c r="GE128" i="12"/>
  <c r="GD128" i="12"/>
  <c r="GC128" i="12"/>
  <c r="GB128" i="12"/>
  <c r="GA128" i="12"/>
  <c r="FZ128" i="12"/>
  <c r="FY128" i="12"/>
  <c r="FX128" i="12"/>
  <c r="FW128" i="12"/>
  <c r="FV128" i="12"/>
  <c r="FU128" i="12"/>
  <c r="FT128" i="12"/>
  <c r="FS128" i="12"/>
  <c r="FR128" i="12"/>
  <c r="FQ128" i="12"/>
  <c r="FP128" i="12"/>
  <c r="FO128" i="12"/>
  <c r="FN128" i="12"/>
  <c r="FM128" i="12"/>
  <c r="FL128" i="12"/>
  <c r="FK128" i="12"/>
  <c r="FJ128" i="12"/>
  <c r="FI128" i="12"/>
  <c r="FH128" i="12"/>
  <c r="FG128" i="12"/>
  <c r="FF128" i="12"/>
  <c r="FE128" i="12"/>
  <c r="FD128" i="12"/>
  <c r="FC128" i="12"/>
  <c r="FB128" i="12"/>
  <c r="FA128" i="12"/>
  <c r="EZ128" i="12"/>
  <c r="EY128" i="12"/>
  <c r="EX128" i="12"/>
  <c r="EW128" i="12"/>
  <c r="EG128" i="12"/>
  <c r="EF128" i="12"/>
  <c r="EE128" i="12"/>
  <c r="EC128" i="12"/>
  <c r="EB128" i="12"/>
  <c r="EA128" i="12"/>
  <c r="DZ128" i="12"/>
  <c r="DY128" i="12"/>
  <c r="DX128" i="12"/>
  <c r="DW128" i="12"/>
  <c r="DV128" i="12"/>
  <c r="DU128" i="12"/>
  <c r="DT128" i="12"/>
  <c r="DS128" i="12"/>
  <c r="DR128" i="12"/>
  <c r="DQ128" i="12"/>
  <c r="DP128" i="12"/>
  <c r="DO128" i="12"/>
  <c r="DN128" i="12"/>
  <c r="DM128" i="12"/>
  <c r="DL128" i="12"/>
  <c r="DK128" i="12"/>
  <c r="DJ128" i="12"/>
  <c r="DI128" i="12"/>
  <c r="DH128" i="12"/>
  <c r="DG128" i="12"/>
  <c r="DF128" i="12"/>
  <c r="DE128" i="12"/>
  <c r="DD128" i="12"/>
  <c r="DC128" i="12"/>
  <c r="DB128" i="12"/>
  <c r="DA128" i="12"/>
  <c r="CZ128" i="12"/>
  <c r="CY128" i="12"/>
  <c r="CX128" i="12"/>
  <c r="CW128" i="12"/>
  <c r="CV128" i="12"/>
  <c r="CU128" i="12"/>
  <c r="CT128" i="12"/>
  <c r="CS128" i="12"/>
  <c r="CR128" i="12"/>
  <c r="CQ128" i="12"/>
  <c r="CP128" i="12"/>
  <c r="CO128" i="12"/>
  <c r="CN128" i="12"/>
  <c r="CM128" i="12"/>
  <c r="CL128" i="12"/>
  <c r="CK128" i="12"/>
  <c r="CJ128" i="12"/>
  <c r="CI128" i="12"/>
  <c r="CH128" i="12"/>
  <c r="CG128" i="12"/>
  <c r="CF128" i="12"/>
  <c r="CD128" i="12"/>
  <c r="CC128" i="12"/>
  <c r="CB128" i="12"/>
  <c r="CA128" i="12"/>
  <c r="BZ128" i="12"/>
  <c r="BY128" i="12"/>
  <c r="BX128" i="12"/>
  <c r="BW128" i="12"/>
  <c r="BV128" i="12"/>
  <c r="BU128" i="12"/>
  <c r="BT128"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GQ127" i="12"/>
  <c r="GP127" i="12"/>
  <c r="GO127" i="12"/>
  <c r="GN127" i="12"/>
  <c r="GM127" i="12"/>
  <c r="GL127" i="12"/>
  <c r="GK127" i="12"/>
  <c r="GJ127" i="12"/>
  <c r="GI127" i="12"/>
  <c r="GH127" i="12"/>
  <c r="GG127" i="12"/>
  <c r="GF127" i="12"/>
  <c r="GE127" i="12"/>
  <c r="GD127" i="12"/>
  <c r="GC127" i="12"/>
  <c r="GB127" i="12"/>
  <c r="GA127" i="12"/>
  <c r="FZ127" i="12"/>
  <c r="FY127" i="12"/>
  <c r="FX127" i="12"/>
  <c r="FW127" i="12"/>
  <c r="FV127" i="12"/>
  <c r="FU127" i="12"/>
  <c r="FT127" i="12"/>
  <c r="FS127" i="12"/>
  <c r="FR127" i="12"/>
  <c r="FQ127" i="12"/>
  <c r="FP127" i="12"/>
  <c r="FO127" i="12"/>
  <c r="FN127" i="12"/>
  <c r="FM127" i="12"/>
  <c r="FL127" i="12"/>
  <c r="FK127" i="12"/>
  <c r="FJ127" i="12"/>
  <c r="FI127" i="12"/>
  <c r="FH127" i="12"/>
  <c r="FG127" i="12"/>
  <c r="FF127" i="12"/>
  <c r="FE127" i="12"/>
  <c r="FD127" i="12"/>
  <c r="FC127" i="12"/>
  <c r="FB127" i="12"/>
  <c r="FA127" i="12"/>
  <c r="EZ127" i="12"/>
  <c r="EY127" i="12"/>
  <c r="EX127" i="12"/>
  <c r="EW127" i="12"/>
  <c r="EB127" i="12"/>
  <c r="EA127" i="12"/>
  <c r="DZ127" i="12"/>
  <c r="DY127" i="12"/>
  <c r="DX127" i="12"/>
  <c r="DW127" i="12"/>
  <c r="DV127" i="12"/>
  <c r="DU127" i="12"/>
  <c r="DT127" i="12"/>
  <c r="DS127" i="12"/>
  <c r="DR127" i="12"/>
  <c r="DQ127" i="12"/>
  <c r="DP127" i="12"/>
  <c r="DO127" i="12"/>
  <c r="DN127" i="12"/>
  <c r="DM127" i="12"/>
  <c r="DL127" i="12"/>
  <c r="DK127" i="12"/>
  <c r="DJ127" i="12"/>
  <c r="DI127" i="12"/>
  <c r="DH127" i="12"/>
  <c r="DG127" i="12"/>
  <c r="DF127" i="12"/>
  <c r="DE127" i="12"/>
  <c r="DD127" i="12"/>
  <c r="DC127" i="12"/>
  <c r="DB127" i="12"/>
  <c r="DA127" i="12"/>
  <c r="CZ127" i="12"/>
  <c r="CY127" i="12"/>
  <c r="CX127" i="12"/>
  <c r="CW127" i="12"/>
  <c r="CV127" i="12"/>
  <c r="CU127" i="12"/>
  <c r="CT127" i="12"/>
  <c r="CS127" i="12"/>
  <c r="CR127" i="12"/>
  <c r="CQ127" i="12"/>
  <c r="CP127" i="12"/>
  <c r="CO127" i="12"/>
  <c r="CN127" i="12"/>
  <c r="CM127" i="12"/>
  <c r="CL127" i="12"/>
  <c r="CK127" i="12"/>
  <c r="CJ127" i="12"/>
  <c r="CI127" i="12"/>
  <c r="CH127" i="12"/>
  <c r="CG127" i="12"/>
  <c r="CF127" i="12"/>
  <c r="CE127" i="12"/>
  <c r="CD127" i="12"/>
  <c r="CC127" i="12"/>
  <c r="CB127" i="12"/>
  <c r="CA127" i="12"/>
  <c r="BZ127" i="12"/>
  <c r="BY127" i="12"/>
  <c r="BX127" i="12"/>
  <c r="BW127" i="12"/>
  <c r="BV127" i="12"/>
  <c r="BU127" i="12"/>
  <c r="BT127" i="12"/>
  <c r="BS127" i="12"/>
  <c r="BR127" i="12"/>
  <c r="BQ127" i="12"/>
  <c r="BP127" i="12"/>
  <c r="BO127" i="12"/>
  <c r="BN127" i="12"/>
  <c r="BM127" i="12"/>
  <c r="BL127" i="12"/>
  <c r="BK127" i="12"/>
  <c r="BJ127" i="12"/>
  <c r="BI127" i="12"/>
  <c r="BH127" i="12"/>
  <c r="BG127" i="12"/>
  <c r="BF127" i="12"/>
  <c r="BE127" i="12"/>
  <c r="BD127" i="12"/>
  <c r="BC127" i="12"/>
  <c r="BB127" i="12"/>
  <c r="BA127" i="12"/>
  <c r="AZ127" i="12"/>
  <c r="AY127" i="12"/>
  <c r="AX127" i="12"/>
  <c r="AW127" i="12"/>
  <c r="AV127" i="12"/>
  <c r="AU127" i="12"/>
  <c r="AT127" i="12"/>
  <c r="AS127" i="12"/>
  <c r="AR127" i="12"/>
  <c r="AQ127" i="12"/>
  <c r="AP127" i="12"/>
  <c r="AO127" i="12"/>
  <c r="AN127" i="12"/>
  <c r="AM127" i="12"/>
  <c r="AL127" i="12"/>
  <c r="AK127" i="12"/>
  <c r="AJ127" i="12"/>
  <c r="AI127" i="12"/>
  <c r="AH127" i="12"/>
  <c r="AG127" i="12"/>
  <c r="AF127" i="12"/>
  <c r="AE127" i="12"/>
  <c r="AD127" i="12"/>
  <c r="GQ126" i="12"/>
  <c r="GP126" i="12"/>
  <c r="GO126" i="12"/>
  <c r="GN126" i="12"/>
  <c r="GM126" i="12"/>
  <c r="GL126" i="12"/>
  <c r="GK126" i="12"/>
  <c r="GJ126" i="12"/>
  <c r="GI126" i="12"/>
  <c r="GH126" i="12"/>
  <c r="GG126" i="12"/>
  <c r="GF126" i="12"/>
  <c r="GE126" i="12"/>
  <c r="GD126" i="12"/>
  <c r="GC126" i="12"/>
  <c r="GB126" i="12"/>
  <c r="GA126" i="12"/>
  <c r="FZ126" i="12"/>
  <c r="FY126" i="12"/>
  <c r="FX126" i="12"/>
  <c r="FW126" i="12"/>
  <c r="FV126" i="12"/>
  <c r="FU126" i="12"/>
  <c r="FT126" i="12"/>
  <c r="FS126" i="12"/>
  <c r="FR126" i="12"/>
  <c r="FQ126" i="12"/>
  <c r="FP126" i="12"/>
  <c r="FO126" i="12"/>
  <c r="FN126" i="12"/>
  <c r="FM126" i="12"/>
  <c r="FL126" i="12"/>
  <c r="FK126" i="12"/>
  <c r="FJ126" i="12"/>
  <c r="FI126" i="12"/>
  <c r="FF126" i="12"/>
  <c r="FE126" i="12"/>
  <c r="FD126" i="12"/>
  <c r="FC126" i="12"/>
  <c r="FB126" i="12"/>
  <c r="FA126" i="12"/>
  <c r="EZ126" i="12"/>
  <c r="EY126" i="12"/>
  <c r="EX126" i="12"/>
  <c r="EW126" i="12"/>
  <c r="EA126" i="12"/>
  <c r="DZ126" i="12"/>
  <c r="DY126" i="12"/>
  <c r="DX126" i="12"/>
  <c r="DW126" i="12"/>
  <c r="DV126" i="12"/>
  <c r="DU126" i="12"/>
  <c r="DT126" i="12"/>
  <c r="DS126" i="12"/>
  <c r="DR126" i="12"/>
  <c r="DQ126" i="12"/>
  <c r="DP126" i="12"/>
  <c r="DO126" i="12"/>
  <c r="DN126" i="12"/>
  <c r="DM126" i="12"/>
  <c r="DL126" i="12"/>
  <c r="DK126" i="12"/>
  <c r="DJ126" i="12"/>
  <c r="DI126" i="12"/>
  <c r="DH126" i="12"/>
  <c r="DG126" i="12"/>
  <c r="DF126" i="12"/>
  <c r="DE126" i="12"/>
  <c r="DD126" i="12"/>
  <c r="DC126" i="12"/>
  <c r="DB126" i="12"/>
  <c r="DA126" i="12"/>
  <c r="CZ126" i="12"/>
  <c r="CY126" i="12"/>
  <c r="CX126" i="12"/>
  <c r="CW126" i="12"/>
  <c r="CV126" i="12"/>
  <c r="CU126" i="12"/>
  <c r="CT126" i="12"/>
  <c r="CS126" i="12"/>
  <c r="CR126" i="12"/>
  <c r="CQ126" i="12"/>
  <c r="CP126" i="12"/>
  <c r="CO126" i="12"/>
  <c r="CN126" i="12"/>
  <c r="CM126" i="12"/>
  <c r="CL126" i="12"/>
  <c r="CK126" i="12"/>
  <c r="CJ126" i="12"/>
  <c r="CI126" i="12"/>
  <c r="CH126" i="12"/>
  <c r="CG126" i="12"/>
  <c r="CF126" i="12"/>
  <c r="CE126" i="12"/>
  <c r="CD126" i="12"/>
  <c r="CC126" i="12"/>
  <c r="CB126" i="12"/>
  <c r="CA126" i="12"/>
  <c r="BZ126" i="12"/>
  <c r="BY126" i="12"/>
  <c r="BX126" i="12"/>
  <c r="BW126" i="12"/>
  <c r="BV126" i="12"/>
  <c r="BU126" i="12"/>
  <c r="BT126" i="12"/>
  <c r="BS126" i="12"/>
  <c r="BR126" i="12"/>
  <c r="BQ126" i="12"/>
  <c r="BP126" i="12"/>
  <c r="BO126" i="12"/>
  <c r="BN126" i="12"/>
  <c r="BM126" i="12"/>
  <c r="BL126" i="12"/>
  <c r="BK126" i="12"/>
  <c r="BJ126" i="12"/>
  <c r="BI126" i="12"/>
  <c r="BH126" i="12"/>
  <c r="BG126" i="12"/>
  <c r="BF126" i="12"/>
  <c r="BE126" i="12"/>
  <c r="BD126" i="12"/>
  <c r="BC126" i="12"/>
  <c r="BB126" i="12"/>
  <c r="BA126" i="12"/>
  <c r="AZ126" i="12"/>
  <c r="AY126" i="12"/>
  <c r="AX126" i="12"/>
  <c r="AW126" i="12"/>
  <c r="AV126" i="12"/>
  <c r="AU126" i="12"/>
  <c r="AT126" i="12"/>
  <c r="AS126" i="12"/>
  <c r="AR126" i="12"/>
  <c r="AQ126" i="12"/>
  <c r="AP126" i="12"/>
  <c r="AO126" i="12"/>
  <c r="AN126" i="12"/>
  <c r="AM126" i="12"/>
  <c r="AL126" i="12"/>
  <c r="AK126" i="12"/>
  <c r="AJ126" i="12"/>
  <c r="AI126" i="12"/>
  <c r="AH126" i="12"/>
  <c r="AG126" i="12"/>
  <c r="AF126" i="12"/>
  <c r="AE126" i="12"/>
  <c r="AD126" i="12"/>
  <c r="AC126" i="12"/>
  <c r="GQ125" i="12"/>
  <c r="GP125" i="12"/>
  <c r="GO125" i="12"/>
  <c r="GN125" i="12"/>
  <c r="GM125" i="12"/>
  <c r="GL125" i="12"/>
  <c r="GK125" i="12"/>
  <c r="GJ125" i="12"/>
  <c r="GI125" i="12"/>
  <c r="GH125" i="12"/>
  <c r="GG125" i="12"/>
  <c r="GF125" i="12"/>
  <c r="GE125" i="12"/>
  <c r="GD125" i="12"/>
  <c r="GC125" i="12"/>
  <c r="GB125" i="12"/>
  <c r="GA125" i="12"/>
  <c r="FZ125" i="12"/>
  <c r="FY125" i="12"/>
  <c r="FX125" i="12"/>
  <c r="FW125" i="12"/>
  <c r="FV125" i="12"/>
  <c r="FU125" i="12"/>
  <c r="FT125" i="12"/>
  <c r="FS125" i="12"/>
  <c r="FR125" i="12"/>
  <c r="FQ125" i="12"/>
  <c r="FP125" i="12"/>
  <c r="FO125" i="12"/>
  <c r="FN125" i="12"/>
  <c r="FM125" i="12"/>
  <c r="FL125" i="12"/>
  <c r="FK125" i="12"/>
  <c r="FB125" i="12"/>
  <c r="FA125" i="12"/>
  <c r="EZ125" i="12"/>
  <c r="EY125" i="12"/>
  <c r="EX125" i="12"/>
  <c r="EW125" i="12"/>
  <c r="DZ125" i="12"/>
  <c r="DY125" i="12"/>
  <c r="DX125" i="12"/>
  <c r="DW125" i="12"/>
  <c r="DV125" i="12"/>
  <c r="DU125" i="12"/>
  <c r="DT125" i="12"/>
  <c r="DS125" i="12"/>
  <c r="DR125" i="12"/>
  <c r="DQ125" i="12"/>
  <c r="DP125" i="12"/>
  <c r="DO125" i="12"/>
  <c r="DN125" i="12"/>
  <c r="DM125" i="12"/>
  <c r="DL125" i="12"/>
  <c r="DK125" i="12"/>
  <c r="DJ125" i="12"/>
  <c r="DI125"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BC125" i="12"/>
  <c r="BB125" i="12"/>
  <c r="BA125" i="12"/>
  <c r="AZ125" i="12"/>
  <c r="AY125" i="12"/>
  <c r="AX125" i="12"/>
  <c r="AW125" i="12"/>
  <c r="AV125" i="12"/>
  <c r="AU125" i="12"/>
  <c r="AT125" i="12"/>
  <c r="AS125" i="12"/>
  <c r="AR125" i="12"/>
  <c r="AQ125" i="12"/>
  <c r="AP125" i="12"/>
  <c r="AO125" i="12"/>
  <c r="AN125" i="12"/>
  <c r="AM125" i="12"/>
  <c r="AL125" i="12"/>
  <c r="AK125" i="12"/>
  <c r="AJ125" i="12"/>
  <c r="AI125" i="12"/>
  <c r="AH125" i="12"/>
  <c r="AG125" i="12"/>
  <c r="AF125" i="12"/>
  <c r="AE125" i="12"/>
  <c r="AD125" i="12"/>
  <c r="GQ124" i="12"/>
  <c r="GP124" i="12"/>
  <c r="GO124" i="12"/>
  <c r="GN124" i="12"/>
  <c r="GM124" i="12"/>
  <c r="GL124" i="12"/>
  <c r="GK124" i="12"/>
  <c r="GJ124" i="12"/>
  <c r="GI124" i="12"/>
  <c r="GH124" i="12"/>
  <c r="GG124" i="12"/>
  <c r="GF124" i="12"/>
  <c r="GE124" i="12"/>
  <c r="GD124" i="12"/>
  <c r="GC124" i="12"/>
  <c r="GB124" i="12"/>
  <c r="GA124" i="12"/>
  <c r="FZ124" i="12"/>
  <c r="FY124" i="12"/>
  <c r="FX124" i="12"/>
  <c r="FW124" i="12"/>
  <c r="FV124" i="12"/>
  <c r="FU124" i="12"/>
  <c r="FT124" i="12"/>
  <c r="FL124" i="12"/>
  <c r="FK124" i="12"/>
  <c r="FA124" i="12"/>
  <c r="EZ124" i="12"/>
  <c r="EY124" i="12"/>
  <c r="EX124" i="12"/>
  <c r="EW124" i="12"/>
  <c r="DZ124" i="12"/>
  <c r="DY124" i="12"/>
  <c r="DX124" i="12"/>
  <c r="DW124" i="12"/>
  <c r="DV124" i="12"/>
  <c r="DU124" i="12"/>
  <c r="DT124" i="12"/>
  <c r="DS124" i="12"/>
  <c r="DR124" i="12"/>
  <c r="DQ124" i="12"/>
  <c r="DP124" i="12"/>
  <c r="DO124" i="12"/>
  <c r="DN124" i="12"/>
  <c r="DM124" i="12"/>
  <c r="DL124" i="12"/>
  <c r="DK124" i="12"/>
  <c r="DJ124" i="12"/>
  <c r="DI124" i="12"/>
  <c r="DH124" i="12"/>
  <c r="DG124" i="12"/>
  <c r="DF124" i="12"/>
  <c r="DE124" i="12"/>
  <c r="DD124" i="12"/>
  <c r="DC124" i="12"/>
  <c r="DB124" i="12"/>
  <c r="DA124" i="12"/>
  <c r="CZ124" i="12"/>
  <c r="CY124" i="12"/>
  <c r="CX124" i="12"/>
  <c r="CW124" i="12"/>
  <c r="CV124" i="12"/>
  <c r="CU124" i="12"/>
  <c r="CT124" i="12"/>
  <c r="CS124" i="12"/>
  <c r="CR124" i="12"/>
  <c r="CQ124" i="12"/>
  <c r="CP124" i="12"/>
  <c r="CO124" i="12"/>
  <c r="CN124" i="12"/>
  <c r="CM124" i="12"/>
  <c r="CL124" i="12"/>
  <c r="CK124" i="12"/>
  <c r="CJ124" i="12"/>
  <c r="CI124" i="12"/>
  <c r="CH124" i="12"/>
  <c r="CG124" i="12"/>
  <c r="CF124" i="12"/>
  <c r="CE124" i="12"/>
  <c r="CD124" i="12"/>
  <c r="CC124" i="12"/>
  <c r="CB124" i="12"/>
  <c r="CA124" i="12"/>
  <c r="BZ124" i="12"/>
  <c r="BY124" i="12"/>
  <c r="BX124" i="12"/>
  <c r="BW124" i="12"/>
  <c r="BV124" i="12"/>
  <c r="BU124" i="12"/>
  <c r="BT124" i="12"/>
  <c r="BS124" i="12"/>
  <c r="BR124" i="12"/>
  <c r="BQ124" i="12"/>
  <c r="BP124" i="12"/>
  <c r="BO124" i="12"/>
  <c r="BN124" i="12"/>
  <c r="BM124" i="12"/>
  <c r="BL124" i="12"/>
  <c r="BK124" i="12"/>
  <c r="BJ124" i="12"/>
  <c r="BI124" i="12"/>
  <c r="BH124" i="12"/>
  <c r="BG124" i="12"/>
  <c r="BF124" i="12"/>
  <c r="BE124" i="12"/>
  <c r="BD124" i="12"/>
  <c r="BC124" i="12"/>
  <c r="BB124" i="12"/>
  <c r="BA124" i="12"/>
  <c r="AZ124" i="12"/>
  <c r="AY124" i="12"/>
  <c r="AX124" i="12"/>
  <c r="AW124" i="12"/>
  <c r="AV124" i="12"/>
  <c r="AU124" i="12"/>
  <c r="AT124" i="12"/>
  <c r="AS124" i="12"/>
  <c r="AR124" i="12"/>
  <c r="AQ124" i="12"/>
  <c r="AP124" i="12"/>
  <c r="AO124" i="12"/>
  <c r="AN124" i="12"/>
  <c r="AM124" i="12"/>
  <c r="AL124" i="12"/>
  <c r="AK124" i="12"/>
  <c r="AJ124" i="12"/>
  <c r="AI124" i="12"/>
  <c r="AH124" i="12"/>
  <c r="AG124" i="12"/>
  <c r="AF124" i="12"/>
  <c r="AE124" i="12"/>
  <c r="AD124" i="12"/>
  <c r="GQ123" i="12"/>
  <c r="GP123" i="12"/>
  <c r="GO123" i="12"/>
  <c r="GN123" i="12"/>
  <c r="GM123" i="12"/>
  <c r="GL123" i="12"/>
  <c r="GK123" i="12"/>
  <c r="GJ123" i="12"/>
  <c r="GI123" i="12"/>
  <c r="GH123" i="12"/>
  <c r="GG123" i="12"/>
  <c r="GF123" i="12"/>
  <c r="GE123" i="12"/>
  <c r="GD123" i="12"/>
  <c r="GC123" i="12"/>
  <c r="GB123" i="12"/>
  <c r="GA123" i="12"/>
  <c r="FZ123" i="12"/>
  <c r="FY123" i="12"/>
  <c r="FX123" i="12"/>
  <c r="FA123" i="12"/>
  <c r="EZ123" i="12"/>
  <c r="EY123" i="12"/>
  <c r="EX123" i="12"/>
  <c r="EW123" i="12"/>
  <c r="DZ123" i="12"/>
  <c r="DY123" i="12"/>
  <c r="DX123" i="12"/>
  <c r="DW123" i="12"/>
  <c r="DV123" i="12"/>
  <c r="DU123" i="12"/>
  <c r="DT123" i="12"/>
  <c r="DS123" i="12"/>
  <c r="DR123" i="12"/>
  <c r="DQ123" i="12"/>
  <c r="DP123" i="12"/>
  <c r="DO123" i="12"/>
  <c r="DN123" i="12"/>
  <c r="DM123" i="12"/>
  <c r="DL123" i="12"/>
  <c r="DK123" i="12"/>
  <c r="DJ123" i="12"/>
  <c r="DI123" i="12"/>
  <c r="DH123" i="12"/>
  <c r="DG123" i="12"/>
  <c r="DF123" i="12"/>
  <c r="DE123" i="12"/>
  <c r="DD123" i="12"/>
  <c r="DC123" i="12"/>
  <c r="DB123" i="12"/>
  <c r="DA123" i="12"/>
  <c r="CZ123" i="12"/>
  <c r="CY123" i="12"/>
  <c r="CX123" i="12"/>
  <c r="CW123" i="12"/>
  <c r="CV123" i="12"/>
  <c r="CU123" i="12"/>
  <c r="CT123" i="12"/>
  <c r="CS123" i="12"/>
  <c r="CR123" i="12"/>
  <c r="CQ123" i="12"/>
  <c r="CP123" i="12"/>
  <c r="CO123" i="12"/>
  <c r="CN123" i="12"/>
  <c r="CM123" i="12"/>
  <c r="CL123" i="12"/>
  <c r="CK123" i="12"/>
  <c r="CJ123" i="12"/>
  <c r="CI123" i="12"/>
  <c r="CH123" i="12"/>
  <c r="CG123" i="12"/>
  <c r="CF123" i="12"/>
  <c r="CE123" i="12"/>
  <c r="CD123" i="12"/>
  <c r="CC123" i="12"/>
  <c r="CB123" i="12"/>
  <c r="CA123" i="12"/>
  <c r="BZ123" i="12"/>
  <c r="BY123" i="12"/>
  <c r="BX123" i="12"/>
  <c r="BW123" i="12"/>
  <c r="BV123" i="12"/>
  <c r="BU123" i="12"/>
  <c r="BT123" i="12"/>
  <c r="BS123" i="12"/>
  <c r="BR123" i="12"/>
  <c r="BQ123" i="12"/>
  <c r="BP123" i="12"/>
  <c r="BO123" i="12"/>
  <c r="BN123" i="12"/>
  <c r="BM123" i="12"/>
  <c r="BL123" i="12"/>
  <c r="BK123" i="12"/>
  <c r="BJ123" i="12"/>
  <c r="BI123" i="12"/>
  <c r="BH123" i="12"/>
  <c r="BG123" i="12"/>
  <c r="BF123" i="12"/>
  <c r="BE123" i="12"/>
  <c r="BD123" i="12"/>
  <c r="BC123" i="12"/>
  <c r="BB123" i="12"/>
  <c r="BA123" i="12"/>
  <c r="AZ123" i="12"/>
  <c r="AY123" i="12"/>
  <c r="AX123" i="12"/>
  <c r="AW123" i="12"/>
  <c r="AV123" i="12"/>
  <c r="AU123" i="12"/>
  <c r="AT123" i="12"/>
  <c r="AS123" i="12"/>
  <c r="AR123" i="12"/>
  <c r="AQ123" i="12"/>
  <c r="AP123" i="12"/>
  <c r="AO123" i="12"/>
  <c r="AN123" i="12"/>
  <c r="AM123" i="12"/>
  <c r="AL123" i="12"/>
  <c r="AK123" i="12"/>
  <c r="AJ123" i="12"/>
  <c r="AI123" i="12"/>
  <c r="AH123" i="12"/>
  <c r="AG123" i="12"/>
  <c r="AF123" i="12"/>
  <c r="AE123" i="12"/>
  <c r="AD123" i="12"/>
  <c r="GS122" i="12"/>
  <c r="GR122" i="12"/>
  <c r="GQ122" i="12"/>
  <c r="GP122" i="12"/>
  <c r="GO122" i="12"/>
  <c r="GN122" i="12"/>
  <c r="GM122" i="12"/>
  <c r="GL122" i="12"/>
  <c r="GK122" i="12"/>
  <c r="GJ122" i="12"/>
  <c r="GI122" i="12"/>
  <c r="GH122" i="12"/>
  <c r="GG122" i="12"/>
  <c r="GF122" i="12"/>
  <c r="GE122" i="12"/>
  <c r="GD122" i="12"/>
  <c r="GC122" i="12"/>
  <c r="GB122" i="12"/>
  <c r="GA122" i="12"/>
  <c r="FZ122" i="12"/>
  <c r="FY122" i="12"/>
  <c r="FX122" i="12"/>
  <c r="FA122" i="12"/>
  <c r="EZ122" i="12"/>
  <c r="EY122" i="12"/>
  <c r="EX122" i="12"/>
  <c r="EW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GT121" i="12"/>
  <c r="GS121" i="12"/>
  <c r="GR121" i="12"/>
  <c r="GQ121" i="12"/>
  <c r="GP121" i="12"/>
  <c r="GO121" i="12"/>
  <c r="GN121" i="12"/>
  <c r="GM121" i="12"/>
  <c r="GL121" i="12"/>
  <c r="GK121" i="12"/>
  <c r="GJ121" i="12"/>
  <c r="GI121" i="12"/>
  <c r="GH121" i="12"/>
  <c r="GG121" i="12"/>
  <c r="GF121" i="12"/>
  <c r="GE121" i="12"/>
  <c r="GD121" i="12"/>
  <c r="GC121" i="12"/>
  <c r="GB121" i="12"/>
  <c r="GA121" i="12"/>
  <c r="FZ121" i="12"/>
  <c r="FY121" i="12"/>
  <c r="FX121" i="12"/>
  <c r="FW121" i="12"/>
  <c r="FA121" i="12"/>
  <c r="EZ121" i="12"/>
  <c r="EY121" i="12"/>
  <c r="EX121" i="12"/>
  <c r="EW121" i="12"/>
  <c r="EV121" i="12"/>
  <c r="DW121" i="12"/>
  <c r="DV121" i="12"/>
  <c r="DU121" i="12"/>
  <c r="DS121" i="12"/>
  <c r="DR121" i="12"/>
  <c r="DO121" i="12"/>
  <c r="DN121" i="12"/>
  <c r="DM121" i="12"/>
  <c r="DL121" i="12"/>
  <c r="DK121" i="12"/>
  <c r="DJ121" i="12"/>
  <c r="DI121" i="12"/>
  <c r="DH121" i="12"/>
  <c r="DG121" i="12"/>
  <c r="DF121" i="12"/>
  <c r="DE121" i="12"/>
  <c r="DD121" i="12"/>
  <c r="DC121" i="12"/>
  <c r="DB121" i="12"/>
  <c r="DA121" i="12"/>
  <c r="CZ121" i="12"/>
  <c r="CY121" i="12"/>
  <c r="CX121" i="12"/>
  <c r="CW121" i="12"/>
  <c r="CV121" i="12"/>
  <c r="CU121" i="12"/>
  <c r="CT121" i="12"/>
  <c r="CS121" i="12"/>
  <c r="CR121" i="12"/>
  <c r="CQ121" i="12"/>
  <c r="CP121" i="12"/>
  <c r="CO121" i="12"/>
  <c r="CN121" i="12"/>
  <c r="CM121" i="12"/>
  <c r="CL121" i="12"/>
  <c r="CK121" i="12"/>
  <c r="CJ121" i="12"/>
  <c r="CI121" i="12"/>
  <c r="CH121" i="12"/>
  <c r="CG121" i="12"/>
  <c r="CF121" i="12"/>
  <c r="CE121" i="12"/>
  <c r="CD121" i="12"/>
  <c r="CC121" i="12"/>
  <c r="CB121" i="12"/>
  <c r="CA121" i="12"/>
  <c r="BZ121" i="12"/>
  <c r="BY121" i="12"/>
  <c r="BX121" i="12"/>
  <c r="BW121" i="12"/>
  <c r="BV121" i="12"/>
  <c r="BU121" i="12"/>
  <c r="BT121" i="12"/>
  <c r="BS121" i="12"/>
  <c r="BR121" i="12"/>
  <c r="BQ121" i="12"/>
  <c r="BP121" i="12"/>
  <c r="BO121" i="12"/>
  <c r="BN121" i="12"/>
  <c r="BM121" i="12"/>
  <c r="BL121" i="12"/>
  <c r="BK121" i="12"/>
  <c r="BJ121" i="12"/>
  <c r="BI121" i="12"/>
  <c r="BH121" i="12"/>
  <c r="BG121" i="12"/>
  <c r="BF121" i="12"/>
  <c r="BE121" i="12"/>
  <c r="BD121" i="12"/>
  <c r="BC121" i="12"/>
  <c r="BB121" i="12"/>
  <c r="BA121" i="12"/>
  <c r="AZ121" i="12"/>
  <c r="AY121" i="12"/>
  <c r="AX121" i="12"/>
  <c r="AW121" i="12"/>
  <c r="AV121" i="12"/>
  <c r="AU121" i="12"/>
  <c r="AT121" i="12"/>
  <c r="AS121" i="12"/>
  <c r="AR121" i="12"/>
  <c r="AQ121" i="12"/>
  <c r="AP121" i="12"/>
  <c r="AO121" i="12"/>
  <c r="AN121" i="12"/>
  <c r="AM121" i="12"/>
  <c r="AL121" i="12"/>
  <c r="AK121" i="12"/>
  <c r="AJ121" i="12"/>
  <c r="AI121" i="12"/>
  <c r="AH121" i="12"/>
  <c r="AG121" i="12"/>
  <c r="AF121" i="12"/>
  <c r="GU120" i="12"/>
  <c r="GT120" i="12"/>
  <c r="GS120" i="12"/>
  <c r="GR120" i="12"/>
  <c r="GQ120" i="12"/>
  <c r="GP120" i="12"/>
  <c r="GO120" i="12"/>
  <c r="GN120" i="12"/>
  <c r="GM120" i="12"/>
  <c r="GL120" i="12"/>
  <c r="GK120" i="12"/>
  <c r="GJ120" i="12"/>
  <c r="GI120" i="12"/>
  <c r="GH120" i="12"/>
  <c r="GG120" i="12"/>
  <c r="GF120" i="12"/>
  <c r="GE120" i="12"/>
  <c r="GD120" i="12"/>
  <c r="GC120" i="12"/>
  <c r="GB120" i="12"/>
  <c r="GA120" i="12"/>
  <c r="FZ120" i="12"/>
  <c r="FY120" i="12"/>
  <c r="FX120" i="12"/>
  <c r="FW120" i="12"/>
  <c r="FA120" i="12"/>
  <c r="EZ120" i="12"/>
  <c r="EY120" i="12"/>
  <c r="EX120" i="12"/>
  <c r="EW120" i="12"/>
  <c r="EV120" i="12"/>
  <c r="DM120" i="12"/>
  <c r="DL120" i="12"/>
  <c r="DK120" i="12"/>
  <c r="DJ120" i="12"/>
  <c r="DI120" i="12"/>
  <c r="DH120" i="12"/>
  <c r="DG120" i="12"/>
  <c r="DF120" i="12"/>
  <c r="DE120" i="12"/>
  <c r="DD120" i="12"/>
  <c r="DC120" i="12"/>
  <c r="DB120" i="12"/>
  <c r="DA120" i="12"/>
  <c r="CZ120" i="12"/>
  <c r="CY120" i="12"/>
  <c r="CX120" i="12"/>
  <c r="CW120" i="12"/>
  <c r="CV120" i="12"/>
  <c r="CU120" i="12"/>
  <c r="CT120" i="12"/>
  <c r="CS120" i="12"/>
  <c r="CR120" i="12"/>
  <c r="CQ120" i="12"/>
  <c r="CP120" i="12"/>
  <c r="CO120" i="12"/>
  <c r="CN120" i="12"/>
  <c r="CM120" i="12"/>
  <c r="CL120" i="12"/>
  <c r="CK120" i="12"/>
  <c r="CJ120" i="12"/>
  <c r="CI120" i="12"/>
  <c r="CH120" i="12"/>
  <c r="CG120" i="12"/>
  <c r="CF120" i="12"/>
  <c r="CE120" i="12"/>
  <c r="CD120" i="12"/>
  <c r="CB120" i="12"/>
  <c r="CA120" i="12"/>
  <c r="BZ120" i="12"/>
  <c r="BY120" i="12"/>
  <c r="BX120" i="12"/>
  <c r="BW120" i="12"/>
  <c r="BV120" i="12"/>
  <c r="BU120" i="12"/>
  <c r="BT120" i="12"/>
  <c r="BS120" i="12"/>
  <c r="BR120" i="12"/>
  <c r="BQ120" i="12"/>
  <c r="BP120" i="12"/>
  <c r="BO120" i="12"/>
  <c r="BN120" i="12"/>
  <c r="BM120" i="12"/>
  <c r="BL120" i="12"/>
  <c r="BK120" i="12"/>
  <c r="BJ120" i="12"/>
  <c r="BI120" i="12"/>
  <c r="BH120" i="12"/>
  <c r="BG120" i="12"/>
  <c r="BF120" i="12"/>
  <c r="BE120" i="12"/>
  <c r="BD120" i="12"/>
  <c r="BC120" i="12"/>
  <c r="BB120" i="12"/>
  <c r="BA120" i="12"/>
  <c r="AZ120" i="12"/>
  <c r="AY120" i="12"/>
  <c r="AX120" i="12"/>
  <c r="AW120" i="12"/>
  <c r="AV120" i="12"/>
  <c r="AU120" i="12"/>
  <c r="AT120" i="12"/>
  <c r="AS120" i="12"/>
  <c r="AR120" i="12"/>
  <c r="AQ120" i="12"/>
  <c r="AP120" i="12"/>
  <c r="AO120" i="12"/>
  <c r="AN120" i="12"/>
  <c r="AM120" i="12"/>
  <c r="AL120" i="12"/>
  <c r="AK120" i="12"/>
  <c r="AJ120" i="12"/>
  <c r="AI120" i="12"/>
  <c r="AH120" i="12"/>
  <c r="AG120" i="12"/>
  <c r="GU119" i="12"/>
  <c r="GT119" i="12"/>
  <c r="GS119" i="12"/>
  <c r="GR119" i="12"/>
  <c r="GQ119" i="12"/>
  <c r="GP119" i="12"/>
  <c r="GO119" i="12"/>
  <c r="GN119" i="12"/>
  <c r="GM119" i="12"/>
  <c r="GL119" i="12"/>
  <c r="GK119" i="12"/>
  <c r="GJ119" i="12"/>
  <c r="GI119" i="12"/>
  <c r="GH119" i="12"/>
  <c r="GG119" i="12"/>
  <c r="GF119" i="12"/>
  <c r="GE119" i="12"/>
  <c r="GD119" i="12"/>
  <c r="GC119" i="12"/>
  <c r="GB119" i="12"/>
  <c r="GA119" i="12"/>
  <c r="FZ119" i="12"/>
  <c r="FY119" i="12"/>
  <c r="FX119" i="12"/>
  <c r="FW119" i="12"/>
  <c r="FA119" i="12"/>
  <c r="EZ119" i="12"/>
  <c r="EY119" i="12"/>
  <c r="EX119" i="12"/>
  <c r="EW119" i="12"/>
  <c r="EV119" i="12"/>
  <c r="DM119" i="12"/>
  <c r="DL119" i="12"/>
  <c r="DK119" i="12"/>
  <c r="DJ119" i="12"/>
  <c r="DI119" i="12"/>
  <c r="DH119" i="12"/>
  <c r="DG119" i="12"/>
  <c r="DF119" i="12"/>
  <c r="DE119" i="12"/>
  <c r="DD119" i="12"/>
  <c r="DC119" i="12"/>
  <c r="DB119" i="12"/>
  <c r="DA119" i="12"/>
  <c r="CZ119" i="12"/>
  <c r="CY119" i="12"/>
  <c r="CX119" i="12"/>
  <c r="CW119" i="12"/>
  <c r="CV119" i="12"/>
  <c r="CU119" i="12"/>
  <c r="CT119" i="12"/>
  <c r="CS119" i="12"/>
  <c r="CR119" i="12"/>
  <c r="CQ119" i="12"/>
  <c r="CP119" i="12"/>
  <c r="CO119" i="12"/>
  <c r="CN119" i="12"/>
  <c r="CM119" i="12"/>
  <c r="CL119" i="12"/>
  <c r="CK119" i="12"/>
  <c r="CJ119" i="12"/>
  <c r="CI119" i="12"/>
  <c r="CH119" i="12"/>
  <c r="CG119" i="12"/>
  <c r="CF119" i="12"/>
  <c r="CE119" i="12"/>
  <c r="CD119" i="12"/>
  <c r="CC119" i="12"/>
  <c r="CB119" i="12"/>
  <c r="BZ119" i="12"/>
  <c r="BY119" i="12"/>
  <c r="BX119" i="12"/>
  <c r="BW119" i="12"/>
  <c r="BV119" i="12"/>
  <c r="BU119" i="12"/>
  <c r="BT119" i="12"/>
  <c r="BS119" i="12"/>
  <c r="BR119" i="12"/>
  <c r="BQ119" i="12"/>
  <c r="BP119" i="12"/>
  <c r="BO119" i="12"/>
  <c r="BN119" i="12"/>
  <c r="BM119" i="12"/>
  <c r="BL119" i="12"/>
  <c r="BK119" i="12"/>
  <c r="BJ119" i="12"/>
  <c r="BI119" i="12"/>
  <c r="BH119" i="12"/>
  <c r="BG119" i="12"/>
  <c r="BF119" i="12"/>
  <c r="BE119" i="12"/>
  <c r="BD119" i="12"/>
  <c r="BC119" i="12"/>
  <c r="BB119" i="12"/>
  <c r="BA119" i="12"/>
  <c r="AZ119" i="12"/>
  <c r="AY119" i="12"/>
  <c r="AX119" i="12"/>
  <c r="AW119" i="12"/>
  <c r="AV119" i="12"/>
  <c r="AU119" i="12"/>
  <c r="AT119" i="12"/>
  <c r="AS119" i="12"/>
  <c r="AR119" i="12"/>
  <c r="AQ119" i="12"/>
  <c r="AP119" i="12"/>
  <c r="AO119" i="12"/>
  <c r="AN119" i="12"/>
  <c r="AM119" i="12"/>
  <c r="AL119" i="12"/>
  <c r="AK119" i="12"/>
  <c r="AJ119" i="12"/>
  <c r="AI119" i="12"/>
  <c r="AH119" i="12"/>
  <c r="AG119" i="12"/>
  <c r="GU118" i="12"/>
  <c r="GT118" i="12"/>
  <c r="GS118" i="12"/>
  <c r="GR118" i="12"/>
  <c r="GQ118" i="12"/>
  <c r="GP118" i="12"/>
  <c r="GO118" i="12"/>
  <c r="GN118" i="12"/>
  <c r="GM118" i="12"/>
  <c r="GL118" i="12"/>
  <c r="GK118" i="12"/>
  <c r="GJ118" i="12"/>
  <c r="GI118" i="12"/>
  <c r="GH118" i="12"/>
  <c r="GG118" i="12"/>
  <c r="GF118" i="12"/>
  <c r="GE118" i="12"/>
  <c r="GD118" i="12"/>
  <c r="GC118" i="12"/>
  <c r="GB118" i="12"/>
  <c r="GA118" i="12"/>
  <c r="FZ118" i="12"/>
  <c r="FY118" i="12"/>
  <c r="FX118" i="12"/>
  <c r="FW118" i="12"/>
  <c r="FA118" i="12"/>
  <c r="EZ118" i="12"/>
  <c r="EY118" i="12"/>
  <c r="EX118" i="12"/>
  <c r="EW118" i="12"/>
  <c r="DJ118" i="12"/>
  <c r="DI118" i="12"/>
  <c r="DH118" i="12"/>
  <c r="DG118" i="12"/>
  <c r="DF118" i="12"/>
  <c r="DE118" i="12"/>
  <c r="DD118" i="12"/>
  <c r="DC118" i="12"/>
  <c r="DB118" i="12"/>
  <c r="DA118" i="12"/>
  <c r="CZ118" i="12"/>
  <c r="CY118" i="12"/>
  <c r="CX118" i="12"/>
  <c r="CW118" i="12"/>
  <c r="CV118" i="12"/>
  <c r="CU118" i="12"/>
  <c r="CT118"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GV117" i="12"/>
  <c r="GU117" i="12"/>
  <c r="GT117" i="12"/>
  <c r="GS117" i="12"/>
  <c r="GR117" i="12"/>
  <c r="GQ117" i="12"/>
  <c r="GP117" i="12"/>
  <c r="GO117" i="12"/>
  <c r="GN117" i="12"/>
  <c r="GM117" i="12"/>
  <c r="GL117" i="12"/>
  <c r="GK117" i="12"/>
  <c r="GJ117" i="12"/>
  <c r="GI117" i="12"/>
  <c r="GH117" i="12"/>
  <c r="GG117" i="12"/>
  <c r="GF117" i="12"/>
  <c r="GE117" i="12"/>
  <c r="GD117" i="12"/>
  <c r="GC117" i="12"/>
  <c r="GB117" i="12"/>
  <c r="GA117" i="12"/>
  <c r="FZ117" i="12"/>
  <c r="FY117" i="12"/>
  <c r="FX117" i="12"/>
  <c r="FW117" i="12"/>
  <c r="FA117" i="12"/>
  <c r="EZ117" i="12"/>
  <c r="EY117" i="12"/>
  <c r="EX117" i="12"/>
  <c r="EW117" i="12"/>
  <c r="DI117" i="12"/>
  <c r="DH117" i="12"/>
  <c r="DG117" i="12"/>
  <c r="DF117" i="12"/>
  <c r="DE117" i="12"/>
  <c r="DD117" i="12"/>
  <c r="DC117" i="12"/>
  <c r="DB117" i="12"/>
  <c r="DA117" i="12"/>
  <c r="CZ117" i="12"/>
  <c r="CY117" i="12"/>
  <c r="CX117" i="12"/>
  <c r="CW117" i="12"/>
  <c r="CV117" i="12"/>
  <c r="CU117" i="12"/>
  <c r="CT117" i="12"/>
  <c r="CS117" i="12"/>
  <c r="CR117" i="12"/>
  <c r="CQ117" i="12"/>
  <c r="CP117" i="12"/>
  <c r="CO117" i="12"/>
  <c r="CN117" i="12"/>
  <c r="CM117" i="12"/>
  <c r="CL117" i="12"/>
  <c r="CK117" i="12"/>
  <c r="CJ117" i="12"/>
  <c r="CI117" i="12"/>
  <c r="CH117" i="12"/>
  <c r="CG117" i="12"/>
  <c r="CF117" i="12"/>
  <c r="CE117" i="12"/>
  <c r="CD117" i="12"/>
  <c r="CC117" i="12"/>
  <c r="CB117" i="12"/>
  <c r="CA117" i="12"/>
  <c r="BZ117" i="12"/>
  <c r="BY117" i="12"/>
  <c r="BX117" i="12"/>
  <c r="BW117" i="12"/>
  <c r="BV117" i="12"/>
  <c r="BU117" i="12"/>
  <c r="BT117"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K117" i="12"/>
  <c r="AJ117" i="12"/>
  <c r="AI117" i="12"/>
  <c r="AH117" i="12"/>
  <c r="GW116" i="12"/>
  <c r="GV116" i="12"/>
  <c r="GU116" i="12"/>
  <c r="GT116" i="12"/>
  <c r="GS116" i="12"/>
  <c r="GR116" i="12"/>
  <c r="GQ116" i="12"/>
  <c r="GP116" i="12"/>
  <c r="GO116" i="12"/>
  <c r="GN116" i="12"/>
  <c r="GM116" i="12"/>
  <c r="GL116" i="12"/>
  <c r="GK116" i="12"/>
  <c r="GJ116" i="12"/>
  <c r="GI116" i="12"/>
  <c r="GH116" i="12"/>
  <c r="GG116" i="12"/>
  <c r="GF116" i="12"/>
  <c r="GE116" i="12"/>
  <c r="GD116" i="12"/>
  <c r="GC116" i="12"/>
  <c r="GB116" i="12"/>
  <c r="GA116" i="12"/>
  <c r="FZ116" i="12"/>
  <c r="FY116" i="12"/>
  <c r="FX116" i="12"/>
  <c r="FW116" i="12"/>
  <c r="FV116" i="12"/>
  <c r="FU116" i="12"/>
  <c r="FT116" i="12"/>
  <c r="FA116" i="12"/>
  <c r="EZ116" i="12"/>
  <c r="EY116" i="12"/>
  <c r="EX116" i="12"/>
  <c r="EW116" i="12"/>
  <c r="DF116" i="12"/>
  <c r="DE116" i="12"/>
  <c r="DD116" i="12"/>
  <c r="DC116" i="12"/>
  <c r="DB116" i="12"/>
  <c r="DA116" i="12"/>
  <c r="CZ116" i="12"/>
  <c r="CY116" i="12"/>
  <c r="CX116" i="12"/>
  <c r="CW116" i="12"/>
  <c r="CV116" i="12"/>
  <c r="CU116" i="12"/>
  <c r="CT116" i="12"/>
  <c r="CS116" i="12"/>
  <c r="CR116" i="12"/>
  <c r="CQ116" i="12"/>
  <c r="CP116" i="12"/>
  <c r="CO116" i="12"/>
  <c r="CN116" i="12"/>
  <c r="CM116" i="12"/>
  <c r="CL116" i="12"/>
  <c r="CK116" i="12"/>
  <c r="CJ116" i="12"/>
  <c r="CI116" i="12"/>
  <c r="CH116" i="12"/>
  <c r="CG116" i="12"/>
  <c r="CF116" i="12"/>
  <c r="CE116" i="12"/>
  <c r="CD116" i="12"/>
  <c r="CC116" i="12"/>
  <c r="CB116" i="12"/>
  <c r="CA116" i="12"/>
  <c r="BZ116" i="12"/>
  <c r="BY116" i="12"/>
  <c r="BX116" i="12"/>
  <c r="BW116" i="12"/>
  <c r="BV116" i="12"/>
  <c r="BU116" i="12"/>
  <c r="BT116" i="12"/>
  <c r="BS116" i="12"/>
  <c r="BR116" i="12"/>
  <c r="BQ116" i="12"/>
  <c r="BP116" i="12"/>
  <c r="BO116" i="12"/>
  <c r="BN116" i="12"/>
  <c r="BM116" i="12"/>
  <c r="BL116" i="12"/>
  <c r="BK116" i="12"/>
  <c r="BJ116" i="12"/>
  <c r="BI116" i="12"/>
  <c r="BH116" i="12"/>
  <c r="BG116" i="12"/>
  <c r="BF116" i="12"/>
  <c r="BE116" i="12"/>
  <c r="BD116" i="12"/>
  <c r="BC116" i="12"/>
  <c r="BB116" i="12"/>
  <c r="BA116" i="12"/>
  <c r="AZ116" i="12"/>
  <c r="AY116" i="12"/>
  <c r="AX116" i="12"/>
  <c r="AW116" i="12"/>
  <c r="AV116" i="12"/>
  <c r="AU116" i="12"/>
  <c r="AT116" i="12"/>
  <c r="AS116" i="12"/>
  <c r="AK116" i="12"/>
  <c r="AJ116" i="12"/>
  <c r="AI116" i="12"/>
  <c r="AH116" i="12"/>
  <c r="HD115" i="12"/>
  <c r="GX115" i="12"/>
  <c r="GW115" i="12"/>
  <c r="GV115" i="12"/>
  <c r="GU115" i="12"/>
  <c r="GT115" i="12"/>
  <c r="GS115" i="12"/>
  <c r="GR115" i="12"/>
  <c r="GQ115" i="12"/>
  <c r="GP115" i="12"/>
  <c r="GO115" i="12"/>
  <c r="GN115" i="12"/>
  <c r="GM115" i="12"/>
  <c r="GL115" i="12"/>
  <c r="GK115" i="12"/>
  <c r="GJ115" i="12"/>
  <c r="GI115" i="12"/>
  <c r="GH115" i="12"/>
  <c r="GG115" i="12"/>
  <c r="GF115" i="12"/>
  <c r="GE115" i="12"/>
  <c r="GD115" i="12"/>
  <c r="GC115" i="12"/>
  <c r="GB115" i="12"/>
  <c r="GA115" i="12"/>
  <c r="FZ115" i="12"/>
  <c r="FY115" i="12"/>
  <c r="FX115" i="12"/>
  <c r="FW115" i="12"/>
  <c r="FV115" i="12"/>
  <c r="FU115" i="12"/>
  <c r="FT115" i="12"/>
  <c r="FA115" i="12"/>
  <c r="EZ115" i="12"/>
  <c r="EY115" i="12"/>
  <c r="EX115" i="12"/>
  <c r="EW115" i="12"/>
  <c r="DE115" i="12"/>
  <c r="DD115" i="12"/>
  <c r="DC115" i="12"/>
  <c r="DB115" i="12"/>
  <c r="DA115" i="12"/>
  <c r="CZ115" i="12"/>
  <c r="CY115" i="12"/>
  <c r="CX115" i="12"/>
  <c r="CW115" i="12"/>
  <c r="CV115" i="12"/>
  <c r="CU115" i="12"/>
  <c r="CT115" i="12"/>
  <c r="CS115" i="12"/>
  <c r="CR115" i="12"/>
  <c r="CQ115" i="12"/>
  <c r="CP115" i="12"/>
  <c r="CO115" i="12"/>
  <c r="CN115" i="12"/>
  <c r="CM115" i="12"/>
  <c r="CL115" i="12"/>
  <c r="CK115" i="12"/>
  <c r="CJ115" i="12"/>
  <c r="CI115" i="12"/>
  <c r="CH115" i="12"/>
  <c r="CG115" i="12"/>
  <c r="CF115" i="12"/>
  <c r="CE115" i="12"/>
  <c r="CD115" i="12"/>
  <c r="CC115" i="12"/>
  <c r="CB115" i="12"/>
  <c r="CA115" i="12"/>
  <c r="BZ115" i="12"/>
  <c r="BY115" i="12"/>
  <c r="BX115" i="12"/>
  <c r="BW115" i="12"/>
  <c r="BV115" i="12"/>
  <c r="BU115" i="12"/>
  <c r="BT115" i="12"/>
  <c r="BS115" i="12"/>
  <c r="BR115" i="12"/>
  <c r="BQ115" i="12"/>
  <c r="BP115" i="12"/>
  <c r="BO115" i="12"/>
  <c r="BN115" i="12"/>
  <c r="BM115" i="12"/>
  <c r="BL115" i="12"/>
  <c r="BK115" i="12"/>
  <c r="BJ115" i="12"/>
  <c r="BI115" i="12"/>
  <c r="BH115" i="12"/>
  <c r="BG115" i="12"/>
  <c r="BF115" i="12"/>
  <c r="BE115" i="12"/>
  <c r="BD115" i="12"/>
  <c r="BC115" i="12"/>
  <c r="BB115" i="12"/>
  <c r="BA115" i="12"/>
  <c r="AZ115" i="12"/>
  <c r="AY115" i="12"/>
  <c r="AX115" i="12"/>
  <c r="AW115" i="12"/>
  <c r="AV115" i="12"/>
  <c r="AU115" i="12"/>
  <c r="AT115" i="12"/>
  <c r="AK115" i="12"/>
  <c r="AJ115" i="12"/>
  <c r="HC114" i="12"/>
  <c r="GZ114" i="12"/>
  <c r="GY114" i="12"/>
  <c r="GX114" i="12"/>
  <c r="GW114" i="12"/>
  <c r="GV114" i="12"/>
  <c r="GU114" i="12"/>
  <c r="GT114" i="12"/>
  <c r="GS114" i="12"/>
  <c r="GR114" i="12"/>
  <c r="GQ114" i="12"/>
  <c r="GP114" i="12"/>
  <c r="GO114" i="12"/>
  <c r="GN114" i="12"/>
  <c r="GM114" i="12"/>
  <c r="GL114" i="12"/>
  <c r="GK114" i="12"/>
  <c r="GJ114" i="12"/>
  <c r="GI114" i="12"/>
  <c r="GH114" i="12"/>
  <c r="GG114" i="12"/>
  <c r="GF114" i="12"/>
  <c r="GE114" i="12"/>
  <c r="GD114" i="12"/>
  <c r="GC114" i="12"/>
  <c r="GB114" i="12"/>
  <c r="GA114" i="12"/>
  <c r="FZ114" i="12"/>
  <c r="FY114" i="12"/>
  <c r="FX114" i="12"/>
  <c r="FW114" i="12"/>
  <c r="FV114" i="12"/>
  <c r="FU114" i="12"/>
  <c r="FT114" i="12"/>
  <c r="FA114" i="12"/>
  <c r="EZ114" i="12"/>
  <c r="EY114" i="12"/>
  <c r="EX114" i="12"/>
  <c r="EW114" i="12"/>
  <c r="DD114" i="12"/>
  <c r="DC114" i="12"/>
  <c r="DB114" i="12"/>
  <c r="DA114" i="12"/>
  <c r="CZ114" i="12"/>
  <c r="CY114" i="12"/>
  <c r="CX114" i="12"/>
  <c r="CW114" i="12"/>
  <c r="CV114" i="12"/>
  <c r="CU114" i="12"/>
  <c r="CT114" i="12"/>
  <c r="CS114" i="12"/>
  <c r="CR114" i="12"/>
  <c r="CQ114" i="12"/>
  <c r="CP114" i="12"/>
  <c r="CO114" i="12"/>
  <c r="CN114" i="12"/>
  <c r="CM114" i="12"/>
  <c r="CL114" i="12"/>
  <c r="CK114" i="12"/>
  <c r="CJ114" i="12"/>
  <c r="CI114" i="12"/>
  <c r="CH114" i="12"/>
  <c r="CG114" i="12"/>
  <c r="CF114" i="12"/>
  <c r="CE114" i="12"/>
  <c r="CD114" i="12"/>
  <c r="CC114" i="12"/>
  <c r="CB114" i="12"/>
  <c r="CA114" i="12"/>
  <c r="BZ114" i="12"/>
  <c r="BY114" i="12"/>
  <c r="BX114" i="12"/>
  <c r="BV114" i="12"/>
  <c r="BU114" i="12"/>
  <c r="BT114" i="12"/>
  <c r="BS114" i="12"/>
  <c r="BR114" i="12"/>
  <c r="BQ114" i="12"/>
  <c r="BP114" i="12"/>
  <c r="BO114" i="12"/>
  <c r="BN114" i="12"/>
  <c r="BM114" i="12"/>
  <c r="BL114" i="12"/>
  <c r="BK114" i="12"/>
  <c r="BJ114" i="12"/>
  <c r="BI114" i="12"/>
  <c r="BH114" i="12"/>
  <c r="BG114" i="12"/>
  <c r="BF114" i="12"/>
  <c r="BE114" i="12"/>
  <c r="BD114" i="12"/>
  <c r="BC114" i="12"/>
  <c r="BB114" i="12"/>
  <c r="BA114" i="12"/>
  <c r="AZ114" i="12"/>
  <c r="AY114" i="12"/>
  <c r="AX114" i="12"/>
  <c r="AW114" i="12"/>
  <c r="AV114" i="12"/>
  <c r="AU114" i="12"/>
  <c r="AT114" i="12"/>
  <c r="HC113" i="12"/>
  <c r="HB113" i="12"/>
  <c r="HA113" i="12"/>
  <c r="GZ113" i="12"/>
  <c r="GY113" i="12"/>
  <c r="GX113" i="12"/>
  <c r="GW113" i="12"/>
  <c r="GV113" i="12"/>
  <c r="GU113" i="12"/>
  <c r="GT113" i="12"/>
  <c r="GS113" i="12"/>
  <c r="GR113" i="12"/>
  <c r="GQ113" i="12"/>
  <c r="GP113" i="12"/>
  <c r="GO113" i="12"/>
  <c r="GN113" i="12"/>
  <c r="GM113" i="12"/>
  <c r="GL113" i="12"/>
  <c r="GK113" i="12"/>
  <c r="GJ113" i="12"/>
  <c r="GI113" i="12"/>
  <c r="GH113" i="12"/>
  <c r="GG113" i="12"/>
  <c r="GF113" i="12"/>
  <c r="GE113" i="12"/>
  <c r="GD113" i="12"/>
  <c r="GC113" i="12"/>
  <c r="GB113" i="12"/>
  <c r="GA113" i="12"/>
  <c r="FZ113" i="12"/>
  <c r="FY113" i="12"/>
  <c r="FX113" i="12"/>
  <c r="FW113" i="12"/>
  <c r="FU113" i="12"/>
  <c r="FT113" i="12"/>
  <c r="FA113" i="12"/>
  <c r="EZ113" i="12"/>
  <c r="EY113" i="12"/>
  <c r="DC113" i="12"/>
  <c r="DB113" i="12"/>
  <c r="DA113" i="12"/>
  <c r="CZ113" i="12"/>
  <c r="CY113" i="12"/>
  <c r="CX113" i="12"/>
  <c r="CW113" i="12"/>
  <c r="CV113" i="12"/>
  <c r="CU113" i="12"/>
  <c r="CT113" i="12"/>
  <c r="CS113" i="12"/>
  <c r="CR113" i="12"/>
  <c r="CQ113" i="12"/>
  <c r="CP113" i="12"/>
  <c r="CO113" i="12"/>
  <c r="CN113" i="12"/>
  <c r="CM113" i="12"/>
  <c r="CL113" i="12"/>
  <c r="CK113" i="12"/>
  <c r="CJ113" i="12"/>
  <c r="CI113" i="12"/>
  <c r="CH113" i="12"/>
  <c r="CG113" i="12"/>
  <c r="CF113" i="12"/>
  <c r="CE113" i="12"/>
  <c r="CD113" i="12"/>
  <c r="CC113" i="12"/>
  <c r="CB113" i="12"/>
  <c r="CA113" i="12"/>
  <c r="BZ113" i="12"/>
  <c r="BY113" i="12"/>
  <c r="BX113" i="12"/>
  <c r="BW113" i="12"/>
  <c r="BV113" i="12"/>
  <c r="BU113" i="12"/>
  <c r="BT113" i="12"/>
  <c r="BS113" i="12"/>
  <c r="BR113" i="12"/>
  <c r="BQ113" i="12"/>
  <c r="BP113" i="12"/>
  <c r="BO113" i="12"/>
  <c r="BN113" i="12"/>
  <c r="BM113" i="12"/>
  <c r="BL113" i="12"/>
  <c r="BK113" i="12"/>
  <c r="BJ113" i="12"/>
  <c r="BI113" i="12"/>
  <c r="BH113" i="12"/>
  <c r="BG113" i="12"/>
  <c r="BF113" i="12"/>
  <c r="BE113" i="12"/>
  <c r="BD113" i="12"/>
  <c r="BC113" i="12"/>
  <c r="BB113" i="12"/>
  <c r="BA113" i="12"/>
  <c r="AZ113" i="12"/>
  <c r="AY113" i="12"/>
  <c r="AX113" i="12"/>
  <c r="AW113" i="12"/>
  <c r="AV113" i="12"/>
  <c r="AU113" i="12"/>
  <c r="HB112" i="12"/>
  <c r="HA112" i="12"/>
  <c r="GZ112" i="12"/>
  <c r="GY112" i="12"/>
  <c r="GX112" i="12"/>
  <c r="GW112" i="12"/>
  <c r="GV112" i="12"/>
  <c r="GU112" i="12"/>
  <c r="GT112" i="12"/>
  <c r="GS112" i="12"/>
  <c r="GR112" i="12"/>
  <c r="GQ112" i="12"/>
  <c r="GP112" i="12"/>
  <c r="GO112" i="12"/>
  <c r="GN112" i="12"/>
  <c r="GM112" i="12"/>
  <c r="GL112" i="12"/>
  <c r="GK112" i="12"/>
  <c r="GJ112" i="12"/>
  <c r="GI112" i="12"/>
  <c r="GH112" i="12"/>
  <c r="GG112" i="12"/>
  <c r="GF112" i="12"/>
  <c r="GE112" i="12"/>
  <c r="GD112" i="12"/>
  <c r="GC112" i="12"/>
  <c r="GB112" i="12"/>
  <c r="GA112" i="12"/>
  <c r="FZ112" i="12"/>
  <c r="FY112" i="12"/>
  <c r="FX112" i="12"/>
  <c r="EZ112" i="12"/>
  <c r="EY112" i="12"/>
  <c r="DC112" i="12"/>
  <c r="DB112" i="12"/>
  <c r="DA112" i="12"/>
  <c r="CZ112" i="12"/>
  <c r="CY112" i="12"/>
  <c r="CX112" i="12"/>
  <c r="CW112" i="12"/>
  <c r="CV112" i="12"/>
  <c r="CU112" i="12"/>
  <c r="CT112" i="12"/>
  <c r="CS112" i="12"/>
  <c r="CR112" i="12"/>
  <c r="CQ112" i="12"/>
  <c r="CP112" i="12"/>
  <c r="CO112" i="12"/>
  <c r="CN112" i="12"/>
  <c r="CM112" i="12"/>
  <c r="CL112" i="12"/>
  <c r="CK112" i="12"/>
  <c r="CJ112" i="12"/>
  <c r="CI112" i="12"/>
  <c r="CH112" i="12"/>
  <c r="CG112" i="12"/>
  <c r="CF112" i="12"/>
  <c r="CE112" i="12"/>
  <c r="CD112" i="12"/>
  <c r="CC112" i="12"/>
  <c r="CB112" i="12"/>
  <c r="CA112" i="12"/>
  <c r="BZ112" i="12"/>
  <c r="BY112" i="12"/>
  <c r="BX112" i="12"/>
  <c r="BW112" i="12"/>
  <c r="BV112" i="12"/>
  <c r="BU112" i="12"/>
  <c r="BT112" i="12"/>
  <c r="BS112" i="12"/>
  <c r="BR112" i="12"/>
  <c r="BQ112" i="12"/>
  <c r="BP112" i="12"/>
  <c r="BO112" i="12"/>
  <c r="BN112" i="12"/>
  <c r="BM112" i="12"/>
  <c r="BL112" i="12"/>
  <c r="BK112" i="12"/>
  <c r="BJ112" i="12"/>
  <c r="BI112" i="12"/>
  <c r="BH112" i="12"/>
  <c r="BG112" i="12"/>
  <c r="BF112" i="12"/>
  <c r="BE112" i="12"/>
  <c r="BD112" i="12"/>
  <c r="BC112" i="12"/>
  <c r="BB112" i="12"/>
  <c r="BA112" i="12"/>
  <c r="AZ112" i="12"/>
  <c r="AY112" i="12"/>
  <c r="AX112" i="12"/>
  <c r="AW112" i="12"/>
  <c r="AV112" i="12"/>
  <c r="AU112" i="12"/>
  <c r="HB111" i="12"/>
  <c r="HA111" i="12"/>
  <c r="GZ111" i="12"/>
  <c r="GY111" i="12"/>
  <c r="GX111" i="12"/>
  <c r="GW111" i="12"/>
  <c r="GV111" i="12"/>
  <c r="GU111" i="12"/>
  <c r="GT111" i="12"/>
  <c r="GS111" i="12"/>
  <c r="GR111" i="12"/>
  <c r="GQ111" i="12"/>
  <c r="GP111" i="12"/>
  <c r="GO111" i="12"/>
  <c r="GN111" i="12"/>
  <c r="GM111" i="12"/>
  <c r="GL111" i="12"/>
  <c r="GK111" i="12"/>
  <c r="GJ111" i="12"/>
  <c r="GI111" i="12"/>
  <c r="GH111" i="12"/>
  <c r="GG111" i="12"/>
  <c r="GF111" i="12"/>
  <c r="GE111" i="12"/>
  <c r="GD111" i="12"/>
  <c r="GC111" i="12"/>
  <c r="GB111" i="12"/>
  <c r="GA111" i="12"/>
  <c r="DA111" i="12"/>
  <c r="CZ111" i="12"/>
  <c r="CY111" i="12"/>
  <c r="CX111" i="12"/>
  <c r="CW111" i="12"/>
  <c r="CV111" i="12"/>
  <c r="CU111" i="12"/>
  <c r="CT111" i="12"/>
  <c r="CS111" i="12"/>
  <c r="CR111" i="12"/>
  <c r="CQ111" i="12"/>
  <c r="CP111" i="12"/>
  <c r="CO111" i="12"/>
  <c r="CN111" i="12"/>
  <c r="CM111" i="12"/>
  <c r="CL111" i="12"/>
  <c r="CK111" i="12"/>
  <c r="CJ111" i="12"/>
  <c r="CI111" i="12"/>
  <c r="CH111" i="12"/>
  <c r="CG111" i="12"/>
  <c r="CF111" i="12"/>
  <c r="CE111" i="12"/>
  <c r="CD111" i="12"/>
  <c r="CC111" i="12"/>
  <c r="CB111" i="12"/>
  <c r="CA111" i="12"/>
  <c r="BZ111" i="12"/>
  <c r="BY111" i="12"/>
  <c r="BX111" i="12"/>
  <c r="BW111" i="12"/>
  <c r="BV111" i="12"/>
  <c r="BU111" i="12"/>
  <c r="BT111" i="12"/>
  <c r="BS111" i="12"/>
  <c r="BR111" i="12"/>
  <c r="BQ111" i="12"/>
  <c r="BP111" i="12"/>
  <c r="BO111" i="12"/>
  <c r="BN111" i="12"/>
  <c r="BM111" i="12"/>
  <c r="BL111" i="12"/>
  <c r="BK111" i="12"/>
  <c r="BJ111" i="12"/>
  <c r="BI111" i="12"/>
  <c r="BH111" i="12"/>
  <c r="BG111" i="12"/>
  <c r="BF111" i="12"/>
  <c r="BE111" i="12"/>
  <c r="BD111" i="12"/>
  <c r="BC111" i="12"/>
  <c r="BB111" i="12"/>
  <c r="BA111" i="12"/>
  <c r="AZ111" i="12"/>
  <c r="AY111" i="12"/>
  <c r="AX111" i="12"/>
  <c r="AW111" i="12"/>
  <c r="AV111" i="12"/>
  <c r="HB110" i="12"/>
  <c r="HA110" i="12"/>
  <c r="GZ110" i="12"/>
  <c r="GY110" i="12"/>
  <c r="GX110" i="12"/>
  <c r="GW110" i="12"/>
  <c r="GV110" i="12"/>
  <c r="GU110" i="12"/>
  <c r="GT110" i="12"/>
  <c r="GS110" i="12"/>
  <c r="GR110" i="12"/>
  <c r="GQ110" i="12"/>
  <c r="GP110" i="12"/>
  <c r="GO110" i="12"/>
  <c r="GN110" i="12"/>
  <c r="GM110" i="12"/>
  <c r="GL110" i="12"/>
  <c r="GK110" i="12"/>
  <c r="GJ110" i="12"/>
  <c r="GI110" i="12"/>
  <c r="GH110" i="12"/>
  <c r="GG110" i="12"/>
  <c r="GF110" i="12"/>
  <c r="GE110" i="12"/>
  <c r="GD110" i="12"/>
  <c r="GC110" i="12"/>
  <c r="GB110" i="12"/>
  <c r="GA110" i="12"/>
  <c r="CZ110" i="12"/>
  <c r="CY110" i="12"/>
  <c r="CX110" i="12"/>
  <c r="CW110" i="12"/>
  <c r="CV110" i="12"/>
  <c r="CU110" i="12"/>
  <c r="CT110" i="12"/>
  <c r="CS110" i="12"/>
  <c r="CR110" i="12"/>
  <c r="CQ110" i="12"/>
  <c r="CP110" i="12"/>
  <c r="CO110" i="12"/>
  <c r="CN110" i="12"/>
  <c r="CM110" i="12"/>
  <c r="CL110" i="12"/>
  <c r="CK110" i="12"/>
  <c r="CJ110" i="12"/>
  <c r="CI110" i="12"/>
  <c r="CH110" i="12"/>
  <c r="CG110" i="12"/>
  <c r="CF110" i="12"/>
  <c r="CE110" i="12"/>
  <c r="CD110" i="12"/>
  <c r="CC110" i="12"/>
  <c r="CB110" i="12"/>
  <c r="CA110" i="12"/>
  <c r="BZ110" i="12"/>
  <c r="BY110" i="12"/>
  <c r="BX110" i="12"/>
  <c r="BW110" i="12"/>
  <c r="BV110" i="12"/>
  <c r="BU110" i="12"/>
  <c r="BT110" i="12"/>
  <c r="BS110" i="12"/>
  <c r="BR110" i="12"/>
  <c r="BQ110" i="12"/>
  <c r="BP110" i="12"/>
  <c r="BO110" i="12"/>
  <c r="BN110" i="12"/>
  <c r="BM110" i="12"/>
  <c r="BL110" i="12"/>
  <c r="BK110" i="12"/>
  <c r="BJ110" i="12"/>
  <c r="BI110" i="12"/>
  <c r="BH110" i="12"/>
  <c r="BG110" i="12"/>
  <c r="BF110" i="12"/>
  <c r="BE110" i="12"/>
  <c r="BD110" i="12"/>
  <c r="BC110" i="12"/>
  <c r="BB110" i="12"/>
  <c r="BA110" i="12"/>
  <c r="AZ110" i="12"/>
  <c r="AY110" i="12"/>
  <c r="AX110" i="12"/>
  <c r="AW110" i="12"/>
  <c r="AV110" i="12"/>
  <c r="HC109" i="12"/>
  <c r="HB109" i="12"/>
  <c r="HA109" i="12"/>
  <c r="GZ109" i="12"/>
  <c r="GY109" i="12"/>
  <c r="GX109" i="12"/>
  <c r="GW109" i="12"/>
  <c r="GV109" i="12"/>
  <c r="GU109" i="12"/>
  <c r="GT109" i="12"/>
  <c r="GS109" i="12"/>
  <c r="GR109" i="12"/>
  <c r="GQ109" i="12"/>
  <c r="GP109" i="12"/>
  <c r="GO109" i="12"/>
  <c r="GN109" i="12"/>
  <c r="GM109" i="12"/>
  <c r="GL109" i="12"/>
  <c r="GK109" i="12"/>
  <c r="GJ109" i="12"/>
  <c r="GI109" i="12"/>
  <c r="GH109" i="12"/>
  <c r="GG109" i="12"/>
  <c r="GF109" i="12"/>
  <c r="GE109" i="12"/>
  <c r="GD109" i="12"/>
  <c r="GC109" i="12"/>
  <c r="GB109" i="12"/>
  <c r="GA109" i="12"/>
  <c r="CY109" i="12"/>
  <c r="CX109" i="12"/>
  <c r="CW109" i="12"/>
  <c r="CV109" i="12"/>
  <c r="CU109" i="12"/>
  <c r="CT109" i="12"/>
  <c r="CS109" i="12"/>
  <c r="CR109" i="12"/>
  <c r="CQ109" i="12"/>
  <c r="CP109" i="12"/>
  <c r="CO109" i="12"/>
  <c r="CN109" i="12"/>
  <c r="CM109" i="12"/>
  <c r="CL109" i="12"/>
  <c r="CK109" i="12"/>
  <c r="CJ109" i="12"/>
  <c r="CI109" i="12"/>
  <c r="CH109" i="12"/>
  <c r="CG109" i="12"/>
  <c r="CF109" i="12"/>
  <c r="CE109" i="12"/>
  <c r="CD109" i="12"/>
  <c r="CC109" i="12"/>
  <c r="CB109" i="12"/>
  <c r="CA109" i="12"/>
  <c r="BZ109" i="12"/>
  <c r="BY109" i="12"/>
  <c r="BX109" i="12"/>
  <c r="BW109" i="12"/>
  <c r="BV109" i="12"/>
  <c r="BU109" i="12"/>
  <c r="BT109" i="12"/>
  <c r="BS109" i="12"/>
  <c r="BR109" i="12"/>
  <c r="BQ109" i="12"/>
  <c r="BP109" i="12"/>
  <c r="BO109" i="12"/>
  <c r="BN109" i="12"/>
  <c r="BM109" i="12"/>
  <c r="BL109" i="12"/>
  <c r="BK109" i="12"/>
  <c r="BJ109" i="12"/>
  <c r="BI109" i="12"/>
  <c r="BH109" i="12"/>
  <c r="BG109" i="12"/>
  <c r="BF109" i="12"/>
  <c r="BE109" i="12"/>
  <c r="BD109" i="12"/>
  <c r="BC109" i="12"/>
  <c r="BB109" i="12"/>
  <c r="BA109" i="12"/>
  <c r="AZ109" i="12"/>
  <c r="AY109" i="12"/>
  <c r="AX109" i="12"/>
  <c r="AW109" i="12"/>
  <c r="HC108" i="12"/>
  <c r="HB108" i="12"/>
  <c r="HA108" i="12"/>
  <c r="GZ108" i="12"/>
  <c r="GY108" i="12"/>
  <c r="GX108" i="12"/>
  <c r="GW108" i="12"/>
  <c r="GV108" i="12"/>
  <c r="GU108" i="12"/>
  <c r="GT108" i="12"/>
  <c r="GS108" i="12"/>
  <c r="GR108" i="12"/>
  <c r="GQ108" i="12"/>
  <c r="GP108" i="12"/>
  <c r="GO108" i="12"/>
  <c r="GN108" i="12"/>
  <c r="GM108" i="12"/>
  <c r="GL108" i="12"/>
  <c r="GK108" i="12"/>
  <c r="GJ108" i="12"/>
  <c r="GI108" i="12"/>
  <c r="GH108" i="12"/>
  <c r="GG108" i="12"/>
  <c r="GF108" i="12"/>
  <c r="GE108" i="12"/>
  <c r="GD108" i="12"/>
  <c r="GC108" i="12"/>
  <c r="GB108" i="12"/>
  <c r="GA108" i="12"/>
  <c r="CV108" i="12"/>
  <c r="CU108" i="12"/>
  <c r="CT108" i="12"/>
  <c r="CS108" i="12"/>
  <c r="CR108" i="12"/>
  <c r="CQ108" i="12"/>
  <c r="CP108" i="12"/>
  <c r="CO108" i="12"/>
  <c r="CN108" i="12"/>
  <c r="CM108" i="12"/>
  <c r="CL108" i="12"/>
  <c r="CK108" i="12"/>
  <c r="CJ108" i="12"/>
  <c r="CI108" i="12"/>
  <c r="CH108" i="12"/>
  <c r="CG108" i="12"/>
  <c r="CF108" i="12"/>
  <c r="CE108" i="12"/>
  <c r="CD108" i="12"/>
  <c r="CC108" i="12"/>
  <c r="CB108" i="12"/>
  <c r="CA108" i="12"/>
  <c r="BZ108" i="12"/>
  <c r="BY108" i="12"/>
  <c r="BX108" i="12"/>
  <c r="BW108" i="12"/>
  <c r="BV108" i="12"/>
  <c r="BU108" i="12"/>
  <c r="BT108" i="12"/>
  <c r="BS108" i="12"/>
  <c r="BR108" i="12"/>
  <c r="BQ108" i="12"/>
  <c r="BP108" i="12"/>
  <c r="BO108" i="12"/>
  <c r="BN108" i="12"/>
  <c r="BM108" i="12"/>
  <c r="BL108" i="12"/>
  <c r="BK108" i="12"/>
  <c r="BJ108" i="12"/>
  <c r="BI108" i="12"/>
  <c r="BH108" i="12"/>
  <c r="BG108" i="12"/>
  <c r="BF108" i="12"/>
  <c r="BE108" i="12"/>
  <c r="BD108" i="12"/>
  <c r="BC108" i="12"/>
  <c r="BB108" i="12"/>
  <c r="BA108" i="12"/>
  <c r="AZ108" i="12"/>
  <c r="AY108" i="12"/>
  <c r="AX108" i="12"/>
  <c r="AW108" i="12"/>
  <c r="HD107" i="12"/>
  <c r="HC107" i="12"/>
  <c r="HB107" i="12"/>
  <c r="HA107" i="12"/>
  <c r="GZ107" i="12"/>
  <c r="GY107" i="12"/>
  <c r="GX107" i="12"/>
  <c r="GW107" i="12"/>
  <c r="GV107" i="12"/>
  <c r="GU107" i="12"/>
  <c r="GT107" i="12"/>
  <c r="GS107" i="12"/>
  <c r="GR107" i="12"/>
  <c r="GQ107" i="12"/>
  <c r="GP107" i="12"/>
  <c r="GO107" i="12"/>
  <c r="GN107" i="12"/>
  <c r="GM107" i="12"/>
  <c r="GL107" i="12"/>
  <c r="GK107" i="12"/>
  <c r="GJ107" i="12"/>
  <c r="GI107" i="12"/>
  <c r="GH107" i="12"/>
  <c r="GG107" i="12"/>
  <c r="GF107" i="12"/>
  <c r="GE107" i="12"/>
  <c r="GD107" i="12"/>
  <c r="GC107" i="12"/>
  <c r="CU107" i="12"/>
  <c r="CT107" i="12"/>
  <c r="CS107" i="12"/>
  <c r="CR107" i="12"/>
  <c r="CQ107" i="12"/>
  <c r="CP107" i="12"/>
  <c r="CO107" i="12"/>
  <c r="CN107" i="12"/>
  <c r="CM107" i="12"/>
  <c r="CL107" i="12"/>
  <c r="CK107" i="12"/>
  <c r="CJ107" i="12"/>
  <c r="CI107" i="12"/>
  <c r="CH107" i="12"/>
  <c r="CG107" i="12"/>
  <c r="CF107" i="12"/>
  <c r="CE107" i="12"/>
  <c r="CD107" i="12"/>
  <c r="CC107" i="12"/>
  <c r="CB107" i="12"/>
  <c r="CA107" i="12"/>
  <c r="BZ107" i="12"/>
  <c r="BY107" i="12"/>
  <c r="BX107" i="12"/>
  <c r="BW107" i="12"/>
  <c r="BV107" i="12"/>
  <c r="BU107" i="12"/>
  <c r="BT107" i="12"/>
  <c r="BS107" i="12"/>
  <c r="BR107" i="12"/>
  <c r="BQ107" i="12"/>
  <c r="BP107" i="12"/>
  <c r="BO107" i="12"/>
  <c r="BN107" i="12"/>
  <c r="BM107" i="12"/>
  <c r="BL107" i="12"/>
  <c r="BK107" i="12"/>
  <c r="BJ107" i="12"/>
  <c r="BI107" i="12"/>
  <c r="BH107" i="12"/>
  <c r="BG107" i="12"/>
  <c r="BF107" i="12"/>
  <c r="BE107" i="12"/>
  <c r="BD107" i="12"/>
  <c r="BC107" i="12"/>
  <c r="BB107" i="12"/>
  <c r="BA107" i="12"/>
  <c r="AZ107" i="12"/>
  <c r="AY107" i="12"/>
  <c r="AX107" i="12"/>
  <c r="AW107" i="12"/>
  <c r="HE106" i="12"/>
  <c r="HD106" i="12"/>
  <c r="HC106" i="12"/>
  <c r="HB106" i="12"/>
  <c r="HA106" i="12"/>
  <c r="GZ106" i="12"/>
  <c r="GY106" i="12"/>
  <c r="GX106" i="12"/>
  <c r="GW106" i="12"/>
  <c r="GV106" i="12"/>
  <c r="GU106" i="12"/>
  <c r="GT106" i="12"/>
  <c r="GS106" i="12"/>
  <c r="GR106" i="12"/>
  <c r="GQ106" i="12"/>
  <c r="GP106" i="12"/>
  <c r="GO106" i="12"/>
  <c r="GN106" i="12"/>
  <c r="GM106" i="12"/>
  <c r="GL106" i="12"/>
  <c r="GK106" i="12"/>
  <c r="GJ106" i="12"/>
  <c r="GI106" i="12"/>
  <c r="GH106" i="12"/>
  <c r="GG106" i="12"/>
  <c r="GF106" i="12"/>
  <c r="GE106" i="12"/>
  <c r="GD106" i="12"/>
  <c r="CU106" i="12"/>
  <c r="CT106" i="12"/>
  <c r="CS106" i="12"/>
  <c r="CR106" i="12"/>
  <c r="CQ106" i="12"/>
  <c r="CP106" i="12"/>
  <c r="CO106" i="12"/>
  <c r="CN106" i="12"/>
  <c r="CM106" i="12"/>
  <c r="CL106" i="12"/>
  <c r="CK106" i="12"/>
  <c r="CJ106" i="12"/>
  <c r="CI106" i="12"/>
  <c r="CH106" i="12"/>
  <c r="CG106" i="12"/>
  <c r="CF106" i="12"/>
  <c r="CE106" i="12"/>
  <c r="CD106" i="12"/>
  <c r="CC106" i="12"/>
  <c r="CB106" i="12"/>
  <c r="CA106" i="12"/>
  <c r="BZ106" i="12"/>
  <c r="BY106" i="12"/>
  <c r="BX106" i="12"/>
  <c r="BW106" i="12"/>
  <c r="BV106" i="12"/>
  <c r="BU106" i="12"/>
  <c r="BT106" i="12"/>
  <c r="BS106" i="12"/>
  <c r="BR106" i="12"/>
  <c r="BQ106" i="12"/>
  <c r="BP106" i="12"/>
  <c r="BO106" i="12"/>
  <c r="BN106" i="12"/>
  <c r="BM106" i="12"/>
  <c r="BL106" i="12"/>
  <c r="BK106" i="12"/>
  <c r="BJ106" i="12"/>
  <c r="BI106" i="12"/>
  <c r="BH106" i="12"/>
  <c r="BG106" i="12"/>
  <c r="BF106" i="12"/>
  <c r="BE106" i="12"/>
  <c r="BD106" i="12"/>
  <c r="BC106" i="12"/>
  <c r="BB106" i="12"/>
  <c r="BA106" i="12"/>
  <c r="AZ106" i="12"/>
  <c r="AY106" i="12"/>
  <c r="HE105" i="12"/>
  <c r="HD105" i="12"/>
  <c r="HC105" i="12"/>
  <c r="HB105" i="12"/>
  <c r="HA105" i="12"/>
  <c r="GZ105" i="12"/>
  <c r="GY105" i="12"/>
  <c r="GX105" i="12"/>
  <c r="GW105" i="12"/>
  <c r="GV105" i="12"/>
  <c r="GU105" i="12"/>
  <c r="GT105" i="12"/>
  <c r="GS105" i="12"/>
  <c r="GR105" i="12"/>
  <c r="GQ105" i="12"/>
  <c r="GP105" i="12"/>
  <c r="GO105" i="12"/>
  <c r="GN105" i="12"/>
  <c r="GM105" i="12"/>
  <c r="GL105" i="12"/>
  <c r="GK105" i="12"/>
  <c r="GJ105" i="12"/>
  <c r="GI105" i="12"/>
  <c r="GH105" i="12"/>
  <c r="GG105" i="12"/>
  <c r="GF105" i="12"/>
  <c r="GE105" i="12"/>
  <c r="GD105" i="12"/>
  <c r="CU105" i="12"/>
  <c r="CT105" i="12"/>
  <c r="CS105" i="12"/>
  <c r="CR105" i="12"/>
  <c r="CQ105" i="12"/>
  <c r="CP105" i="12"/>
  <c r="CO105" i="12"/>
  <c r="CN105" i="12"/>
  <c r="CM105" i="12"/>
  <c r="CL105" i="12"/>
  <c r="CK105" i="12"/>
  <c r="CJ105" i="12"/>
  <c r="CI105" i="12"/>
  <c r="CH105" i="12"/>
  <c r="CG105" i="12"/>
  <c r="CF105" i="12"/>
  <c r="CE105" i="12"/>
  <c r="CD105" i="12"/>
  <c r="CC105" i="12"/>
  <c r="CB105" i="12"/>
  <c r="CA105" i="12"/>
  <c r="BZ105" i="12"/>
  <c r="BY105" i="12"/>
  <c r="BX105" i="12"/>
  <c r="BW105" i="12"/>
  <c r="BV105" i="12"/>
  <c r="BU105" i="12"/>
  <c r="BT105" i="12"/>
  <c r="BS105" i="12"/>
  <c r="BR105" i="12"/>
  <c r="BQ105" i="12"/>
  <c r="BP105" i="12"/>
  <c r="BO105" i="12"/>
  <c r="BN105" i="12"/>
  <c r="BM105" i="12"/>
  <c r="BL105" i="12"/>
  <c r="BK105" i="12"/>
  <c r="BJ105" i="12"/>
  <c r="BI105" i="12"/>
  <c r="BH105" i="12"/>
  <c r="BG105" i="12"/>
  <c r="BF105" i="12"/>
  <c r="BE105" i="12"/>
  <c r="BD105" i="12"/>
  <c r="BC105" i="12"/>
  <c r="BB105" i="12"/>
  <c r="BA105" i="12"/>
  <c r="AZ105" i="12"/>
  <c r="AY105" i="12"/>
  <c r="HE104" i="12"/>
  <c r="HD104" i="12"/>
  <c r="HC104" i="12"/>
  <c r="HB104" i="12"/>
  <c r="HA104" i="12"/>
  <c r="GZ104" i="12"/>
  <c r="GY104" i="12"/>
  <c r="GX104" i="12"/>
  <c r="GW104" i="12"/>
  <c r="GV104" i="12"/>
  <c r="GU104" i="12"/>
  <c r="GT104" i="12"/>
  <c r="GS104" i="12"/>
  <c r="GR104" i="12"/>
  <c r="GQ104" i="12"/>
  <c r="GP104" i="12"/>
  <c r="GO104" i="12"/>
  <c r="GN104" i="12"/>
  <c r="GM104" i="12"/>
  <c r="GL104" i="12"/>
  <c r="GK104" i="12"/>
  <c r="GJ104" i="12"/>
  <c r="GI104" i="12"/>
  <c r="GH104" i="12"/>
  <c r="GG104" i="12"/>
  <c r="GF104" i="12"/>
  <c r="GE104" i="12"/>
  <c r="GD104" i="12"/>
  <c r="CU104" i="12"/>
  <c r="CT104" i="12"/>
  <c r="CS104" i="12"/>
  <c r="CR104" i="12"/>
  <c r="CQ104" i="12"/>
  <c r="CP104" i="12"/>
  <c r="CO104" i="12"/>
  <c r="CN104" i="12"/>
  <c r="CM104" i="12"/>
  <c r="CL104" i="12"/>
  <c r="CK104" i="12"/>
  <c r="CJ104" i="12"/>
  <c r="CI104" i="12"/>
  <c r="CH104" i="12"/>
  <c r="CG104" i="12"/>
  <c r="CF104" i="12"/>
  <c r="CE104" i="12"/>
  <c r="CD104" i="12"/>
  <c r="CC104" i="12"/>
  <c r="CB104" i="12"/>
  <c r="CA104" i="12"/>
  <c r="BZ104" i="12"/>
  <c r="BY104" i="12"/>
  <c r="BX104" i="12"/>
  <c r="BW104" i="12"/>
  <c r="BV104" i="12"/>
  <c r="BU104" i="12"/>
  <c r="BT104" i="12"/>
  <c r="BS104" i="12"/>
  <c r="BR104" i="12"/>
  <c r="BP104" i="12"/>
  <c r="BO104" i="12"/>
  <c r="BN104" i="12"/>
  <c r="BM104" i="12"/>
  <c r="BL104" i="12"/>
  <c r="BK104" i="12"/>
  <c r="BJ104" i="12"/>
  <c r="BI104" i="12"/>
  <c r="BH104" i="12"/>
  <c r="BG104" i="12"/>
  <c r="BF104" i="12"/>
  <c r="BE104" i="12"/>
  <c r="BD104" i="12"/>
  <c r="BC104" i="12"/>
  <c r="BB104" i="12"/>
  <c r="BA104" i="12"/>
  <c r="HE103" i="12"/>
  <c r="HD103" i="12"/>
  <c r="HC103" i="12"/>
  <c r="HB103" i="12"/>
  <c r="HA103" i="12"/>
  <c r="GZ103" i="12"/>
  <c r="GY103" i="12"/>
  <c r="GX103" i="12"/>
  <c r="GW103" i="12"/>
  <c r="GV103" i="12"/>
  <c r="GU103" i="12"/>
  <c r="GT103" i="12"/>
  <c r="GS103" i="12"/>
  <c r="GR103" i="12"/>
  <c r="GQ103" i="12"/>
  <c r="GP103" i="12"/>
  <c r="GO103" i="12"/>
  <c r="GN103" i="12"/>
  <c r="GM103" i="12"/>
  <c r="GL103" i="12"/>
  <c r="GK103" i="12"/>
  <c r="GJ103" i="12"/>
  <c r="GI103" i="12"/>
  <c r="GH103" i="12"/>
  <c r="GG103" i="12"/>
  <c r="GF103" i="12"/>
  <c r="GE103" i="12"/>
  <c r="CV103" i="12"/>
  <c r="CU103" i="12"/>
  <c r="CT103" i="12"/>
  <c r="CS103" i="12"/>
  <c r="CR103" i="12"/>
  <c r="CQ103" i="12"/>
  <c r="CP103" i="12"/>
  <c r="CO103" i="12"/>
  <c r="CN103" i="12"/>
  <c r="CM103" i="12"/>
  <c r="CL103" i="12"/>
  <c r="CK103" i="12"/>
  <c r="CJ103" i="12"/>
  <c r="CI103" i="12"/>
  <c r="CH103" i="12"/>
  <c r="CG103" i="12"/>
  <c r="CF103" i="12"/>
  <c r="CE103" i="12"/>
  <c r="CD103" i="12"/>
  <c r="CC103" i="12"/>
  <c r="CB103" i="12"/>
  <c r="CA103" i="12"/>
  <c r="BZ103" i="12"/>
  <c r="BY103" i="12"/>
  <c r="BX103" i="12"/>
  <c r="BW103" i="12"/>
  <c r="BV103" i="12"/>
  <c r="BU103" i="12"/>
  <c r="BT103" i="12"/>
  <c r="BS103" i="12"/>
  <c r="BR103" i="12"/>
  <c r="BQ103" i="12"/>
  <c r="BP103" i="12"/>
  <c r="BO103" i="12"/>
  <c r="BN103" i="12"/>
  <c r="BM103" i="12"/>
  <c r="BL103" i="12"/>
  <c r="BK103" i="12"/>
  <c r="BJ103" i="12"/>
  <c r="BI103" i="12"/>
  <c r="BH103" i="12"/>
  <c r="BG103" i="12"/>
  <c r="BF103" i="12"/>
  <c r="BE103" i="12"/>
  <c r="BD103" i="12"/>
  <c r="BC103" i="12"/>
  <c r="BB103" i="12"/>
  <c r="BA103" i="12"/>
  <c r="HC102" i="12"/>
  <c r="HB102" i="12"/>
  <c r="HA102" i="12"/>
  <c r="GZ102" i="12"/>
  <c r="GW102" i="12"/>
  <c r="GV102" i="12"/>
  <c r="GU102" i="12"/>
  <c r="GT102" i="12"/>
  <c r="GS102" i="12"/>
  <c r="GR102" i="12"/>
  <c r="GQ102" i="12"/>
  <c r="GP102" i="12"/>
  <c r="GO102" i="12"/>
  <c r="GN102" i="12"/>
  <c r="GM102" i="12"/>
  <c r="GL102" i="12"/>
  <c r="GK102" i="12"/>
  <c r="GJ102" i="12"/>
  <c r="GI102" i="12"/>
  <c r="GH102" i="12"/>
  <c r="GG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GZ101" i="12"/>
  <c r="GW101" i="12"/>
  <c r="GV101" i="12"/>
  <c r="GU101" i="12"/>
  <c r="GT101" i="12"/>
  <c r="GS101" i="12"/>
  <c r="GR101" i="12"/>
  <c r="GQ101" i="12"/>
  <c r="GP101" i="12"/>
  <c r="GO101" i="12"/>
  <c r="GN101" i="12"/>
  <c r="GM101" i="12"/>
  <c r="GL101" i="12"/>
  <c r="GK101" i="12"/>
  <c r="GJ101" i="12"/>
  <c r="GI101" i="12"/>
  <c r="CV101" i="12"/>
  <c r="CU101" i="12"/>
  <c r="CT101" i="12"/>
  <c r="CS101" i="12"/>
  <c r="CR101" i="12"/>
  <c r="CQ101" i="12"/>
  <c r="CP101" i="12"/>
  <c r="CO101" i="12"/>
  <c r="CN101" i="12"/>
  <c r="CM101" i="12"/>
  <c r="CL101" i="12"/>
  <c r="CK101" i="12"/>
  <c r="CJ101" i="12"/>
  <c r="CI101" i="12"/>
  <c r="CH101" i="12"/>
  <c r="CG101" i="12"/>
  <c r="CF101" i="12"/>
  <c r="CE101" i="12"/>
  <c r="CD101" i="12"/>
  <c r="CC101" i="12"/>
  <c r="CB101" i="12"/>
  <c r="CA101" i="12"/>
  <c r="BZ101" i="12"/>
  <c r="BY101" i="12"/>
  <c r="BX101" i="12"/>
  <c r="BW101" i="12"/>
  <c r="BV101" i="12"/>
  <c r="BU101" i="12"/>
  <c r="BT101" i="12"/>
  <c r="BS101" i="12"/>
  <c r="BR101" i="12"/>
  <c r="BQ101" i="12"/>
  <c r="BP101" i="12"/>
  <c r="BO101" i="12"/>
  <c r="BN101" i="12"/>
  <c r="BM101" i="12"/>
  <c r="BL101" i="12"/>
  <c r="BK101" i="12"/>
  <c r="BJ101" i="12"/>
  <c r="BI101" i="12"/>
  <c r="BH101" i="12"/>
  <c r="BG101" i="12"/>
  <c r="BF101" i="12"/>
  <c r="BE101" i="12"/>
  <c r="BD101" i="12"/>
  <c r="BC101" i="12"/>
  <c r="BB101" i="12"/>
  <c r="GX100" i="12"/>
  <c r="GW100" i="12"/>
  <c r="GV100" i="12"/>
  <c r="GU100" i="12"/>
  <c r="GT100" i="12"/>
  <c r="GS100" i="12"/>
  <c r="GR100" i="12"/>
  <c r="GQ100" i="12"/>
  <c r="GP100" i="12"/>
  <c r="GO100" i="12"/>
  <c r="GN100" i="12"/>
  <c r="GM100" i="12"/>
  <c r="GL100" i="12"/>
  <c r="GK100" i="12"/>
  <c r="GJ100" i="12"/>
  <c r="GI100" i="12"/>
  <c r="CV100" i="12"/>
  <c r="CU100" i="12"/>
  <c r="CT100" i="12"/>
  <c r="CS100" i="12"/>
  <c r="CR100" i="12"/>
  <c r="CQ100" i="12"/>
  <c r="CP100" i="12"/>
  <c r="CO100" i="12"/>
  <c r="CN100" i="12"/>
  <c r="CM100" i="12"/>
  <c r="CL100" i="12"/>
  <c r="CK100" i="12"/>
  <c r="CJ100" i="12"/>
  <c r="CI100" i="12"/>
  <c r="CH100" i="12"/>
  <c r="CG100" i="12"/>
  <c r="CF100" i="12"/>
  <c r="CE100" i="12"/>
  <c r="CD100" i="12"/>
  <c r="CC100" i="12"/>
  <c r="CB100" i="12"/>
  <c r="CA100" i="12"/>
  <c r="BZ100" i="12"/>
  <c r="BY100" i="12"/>
  <c r="BX100" i="12"/>
  <c r="BW100" i="12"/>
  <c r="BV100" i="12"/>
  <c r="BU100" i="12"/>
  <c r="BT100" i="12"/>
  <c r="BS100" i="12"/>
  <c r="BR100" i="12"/>
  <c r="BQ100" i="12"/>
  <c r="BP100" i="12"/>
  <c r="BO100" i="12"/>
  <c r="BN100" i="12"/>
  <c r="BM100" i="12"/>
  <c r="BL100" i="12"/>
  <c r="BK100" i="12"/>
  <c r="BJ100" i="12"/>
  <c r="BI100" i="12"/>
  <c r="BH100" i="12"/>
  <c r="BG100" i="12"/>
  <c r="BF100" i="12"/>
  <c r="BE100" i="12"/>
  <c r="BD100" i="12"/>
  <c r="BC100" i="12"/>
  <c r="GX99" i="12"/>
  <c r="GW99" i="12"/>
  <c r="GV99" i="12"/>
  <c r="GU99" i="12"/>
  <c r="GT99" i="12"/>
  <c r="GS99" i="12"/>
  <c r="GR99" i="12"/>
  <c r="GQ99" i="12"/>
  <c r="GP99" i="12"/>
  <c r="GO99" i="12"/>
  <c r="GN99" i="12"/>
  <c r="GM99" i="12"/>
  <c r="GL99" i="12"/>
  <c r="GK99" i="12"/>
  <c r="GJ99" i="12"/>
  <c r="GI99" i="12"/>
  <c r="CV99" i="12"/>
  <c r="CU99" i="12"/>
  <c r="CT99" i="12"/>
  <c r="CS99" i="12"/>
  <c r="CR99" i="12"/>
  <c r="CQ99" i="12"/>
  <c r="CP99" i="12"/>
  <c r="CO99" i="12"/>
  <c r="CN99" i="12"/>
  <c r="CM99" i="12"/>
  <c r="CL99" i="12"/>
  <c r="CK99" i="12"/>
  <c r="CJ99" i="12"/>
  <c r="CI99" i="12"/>
  <c r="CH99" i="12"/>
  <c r="CG99" i="12"/>
  <c r="CF99" i="12"/>
  <c r="CE99" i="12"/>
  <c r="CD99" i="12"/>
  <c r="CC99" i="12"/>
  <c r="CB99" i="12"/>
  <c r="CA99" i="12"/>
  <c r="BZ99" i="12"/>
  <c r="BY99" i="12"/>
  <c r="BX99" i="12"/>
  <c r="BW99" i="12"/>
  <c r="BV99" i="12"/>
  <c r="BU99" i="12"/>
  <c r="BT99" i="12"/>
  <c r="BS99" i="12"/>
  <c r="BR99" i="12"/>
  <c r="BQ99" i="12"/>
  <c r="BP99" i="12"/>
  <c r="BO99" i="12"/>
  <c r="BN99" i="12"/>
  <c r="BM99" i="12"/>
  <c r="BL99" i="12"/>
  <c r="BK99" i="12"/>
  <c r="BJ99" i="12"/>
  <c r="BI99" i="12"/>
  <c r="BH99" i="12"/>
  <c r="BG99" i="12"/>
  <c r="BF99" i="12"/>
  <c r="BE99" i="12"/>
  <c r="BD99" i="12"/>
  <c r="BC99" i="12"/>
  <c r="GY98" i="12"/>
  <c r="GX98" i="12"/>
  <c r="GW98" i="12"/>
  <c r="GV98" i="12"/>
  <c r="GU98" i="12"/>
  <c r="GT98" i="12"/>
  <c r="GS98" i="12"/>
  <c r="GR98" i="12"/>
  <c r="GQ98" i="12"/>
  <c r="GP98" i="12"/>
  <c r="GO98" i="12"/>
  <c r="GN98" i="12"/>
  <c r="GM98" i="12"/>
  <c r="GL98" i="12"/>
  <c r="GK98" i="12"/>
  <c r="GJ98" i="12"/>
  <c r="CW98" i="12"/>
  <c r="CV98" i="12"/>
  <c r="CU98" i="12"/>
  <c r="CT98" i="12"/>
  <c r="CS98" i="12"/>
  <c r="CR98" i="12"/>
  <c r="CQ98" i="12"/>
  <c r="CP98" i="12"/>
  <c r="CO98" i="12"/>
  <c r="CN98" i="12"/>
  <c r="CM98" i="12"/>
  <c r="CL98" i="12"/>
  <c r="CK98" i="12"/>
  <c r="CJ98" i="12"/>
  <c r="CI98" i="12"/>
  <c r="CH98" i="12"/>
  <c r="CG98" i="12"/>
  <c r="CF98" i="12"/>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GY97" i="12"/>
  <c r="GX97" i="12"/>
  <c r="GW97" i="12"/>
  <c r="GV97" i="12"/>
  <c r="GU97" i="12"/>
  <c r="GT97" i="12"/>
  <c r="GS97" i="12"/>
  <c r="GR97" i="12"/>
  <c r="GQ97" i="12"/>
  <c r="GP97" i="12"/>
  <c r="GO97" i="12"/>
  <c r="GN97" i="12"/>
  <c r="GM97" i="12"/>
  <c r="GL97" i="12"/>
  <c r="GK97" i="12"/>
  <c r="GJ97" i="12"/>
  <c r="CW97" i="12"/>
  <c r="CV97" i="12"/>
  <c r="CU97" i="12"/>
  <c r="CT97" i="12"/>
  <c r="CS97" i="12"/>
  <c r="CR97" i="12"/>
  <c r="CQ97" i="12"/>
  <c r="CP97" i="12"/>
  <c r="CO97" i="12"/>
  <c r="CN97" i="12"/>
  <c r="CM97" i="12"/>
  <c r="CL97" i="12"/>
  <c r="CK97" i="12"/>
  <c r="CJ97" i="12"/>
  <c r="CI97" i="12"/>
  <c r="CH97" i="12"/>
  <c r="CG97" i="12"/>
  <c r="CF97" i="12"/>
  <c r="CE97" i="12"/>
  <c r="CD97"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GX96" i="12"/>
  <c r="GV96" i="12"/>
  <c r="GU96" i="12"/>
  <c r="GT96" i="12"/>
  <c r="GS96" i="12"/>
  <c r="GR96" i="12"/>
  <c r="GQ96" i="12"/>
  <c r="GP96" i="12"/>
  <c r="GO96" i="12"/>
  <c r="GN96" i="12"/>
  <c r="GM96" i="12"/>
  <c r="GL96" i="12"/>
  <c r="GK96" i="12"/>
  <c r="CW96" i="12"/>
  <c r="CV96" i="12"/>
  <c r="CU96" i="12"/>
  <c r="CT96" i="12"/>
  <c r="CS96" i="12"/>
  <c r="CR96" i="12"/>
  <c r="CQ96" i="12"/>
  <c r="CP96" i="12"/>
  <c r="CO96" i="12"/>
  <c r="CN96" i="12"/>
  <c r="CM96" i="12"/>
  <c r="CL96" i="12"/>
  <c r="CK96" i="12"/>
  <c r="CJ96" i="12"/>
  <c r="CI96" i="12"/>
  <c r="CH96" i="12"/>
  <c r="CG96" i="12"/>
  <c r="CF96"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GX95" i="12"/>
  <c r="GV95" i="12"/>
  <c r="GU95" i="12"/>
  <c r="GT95" i="12"/>
  <c r="GS95" i="12"/>
  <c r="GM95" i="12"/>
  <c r="GL95" i="12"/>
  <c r="CW95" i="12"/>
  <c r="CV95" i="12"/>
  <c r="CU95" i="12"/>
  <c r="CT95" i="12"/>
  <c r="CS95" i="12"/>
  <c r="CR95" i="12"/>
  <c r="CQ95" i="12"/>
  <c r="CP95" i="12"/>
  <c r="CO95" i="12"/>
  <c r="CN95" i="12"/>
  <c r="CM95" i="12"/>
  <c r="CL95" i="12"/>
  <c r="CK95" i="12"/>
  <c r="CJ95" i="12"/>
  <c r="CI95" i="12"/>
  <c r="CH95" i="12"/>
  <c r="CG95" i="12"/>
  <c r="CF95" i="12"/>
  <c r="CE95" i="12"/>
  <c r="CD95"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GW94" i="12"/>
  <c r="GV94" i="12"/>
  <c r="GU94" i="12"/>
  <c r="GT94" i="12"/>
  <c r="GS94" i="12"/>
  <c r="GM94" i="12"/>
  <c r="GL94" i="12"/>
  <c r="CX94" i="12"/>
  <c r="CW94" i="12"/>
  <c r="CV94"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GX93" i="12"/>
  <c r="GW93" i="12"/>
  <c r="GV93" i="12"/>
  <c r="GU93" i="12"/>
  <c r="GT93" i="12"/>
  <c r="GS93" i="12"/>
  <c r="CX93" i="12"/>
  <c r="CW93" i="12"/>
  <c r="CV93"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GV92" i="12"/>
  <c r="GU92" i="12"/>
  <c r="GT92" i="12"/>
  <c r="CY92" i="12"/>
  <c r="CX92" i="12"/>
  <c r="CW92" i="12"/>
  <c r="CV92" i="12"/>
  <c r="CU92" i="12"/>
  <c r="CT92" i="12"/>
  <c r="CS92" i="12"/>
  <c r="CR92" i="12"/>
  <c r="CQ92" i="12"/>
  <c r="CP92" i="12"/>
  <c r="CO92" i="12"/>
  <c r="CN92" i="12"/>
  <c r="CM92" i="12"/>
  <c r="CL92" i="12"/>
  <c r="CK92" i="12"/>
  <c r="CJ92" i="12"/>
  <c r="CI92" i="12"/>
  <c r="CH92" i="12"/>
  <c r="CG92" i="12"/>
  <c r="CF92" i="12"/>
  <c r="CE92" i="12"/>
  <c r="CD92" i="12"/>
  <c r="CC92" i="12"/>
  <c r="CB92" i="12"/>
  <c r="CA92" i="12"/>
  <c r="BZ92" i="12"/>
  <c r="BY92" i="12"/>
  <c r="BX92" i="12"/>
  <c r="BV92" i="12"/>
  <c r="BU92" i="12"/>
  <c r="BT92" i="12"/>
  <c r="BS92" i="12"/>
  <c r="BR92" i="12"/>
  <c r="BQ92" i="12"/>
  <c r="BP92" i="12"/>
  <c r="BO92" i="12"/>
  <c r="BN92" i="12"/>
  <c r="BM92" i="12"/>
  <c r="BL92" i="12"/>
  <c r="BK92" i="12"/>
  <c r="BJ92" i="12"/>
  <c r="BI92" i="12"/>
  <c r="BH92" i="12"/>
  <c r="BG92" i="12"/>
  <c r="BF92" i="12"/>
  <c r="GV91" i="12"/>
  <c r="GU91" i="12"/>
  <c r="GT91" i="12"/>
  <c r="CZ91" i="12"/>
  <c r="CY91" i="12"/>
  <c r="CX91" i="12"/>
  <c r="CW91" i="12"/>
  <c r="CV91" i="12"/>
  <c r="CU91" i="12"/>
  <c r="CT91" i="12"/>
  <c r="CS91" i="12"/>
  <c r="CR91" i="12"/>
  <c r="CQ91" i="12"/>
  <c r="CP91" i="12"/>
  <c r="CO91" i="12"/>
  <c r="CN91" i="12"/>
  <c r="CM91" i="12"/>
  <c r="CL91" i="12"/>
  <c r="CK91" i="12"/>
  <c r="CJ91" i="12"/>
  <c r="CI91" i="12"/>
  <c r="CH91" i="12"/>
  <c r="CG91" i="12"/>
  <c r="CF91" i="12"/>
  <c r="CE91" i="12"/>
  <c r="CD91" i="12"/>
  <c r="CC91" i="12"/>
  <c r="CB91" i="12"/>
  <c r="CA91" i="12"/>
  <c r="BZ91" i="12"/>
  <c r="BY91" i="12"/>
  <c r="BX91" i="12"/>
  <c r="BW91" i="12"/>
  <c r="BV91" i="12"/>
  <c r="BU91" i="12"/>
  <c r="BT91" i="12"/>
  <c r="BS91" i="12"/>
  <c r="BR91" i="12"/>
  <c r="BQ91" i="12"/>
  <c r="BP91" i="12"/>
  <c r="BO91" i="12"/>
  <c r="BN91" i="12"/>
  <c r="BM91" i="12"/>
  <c r="BL91" i="12"/>
  <c r="BK91" i="12"/>
  <c r="BJ91" i="12"/>
  <c r="BI91" i="12"/>
  <c r="BH91"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CY89" i="12"/>
  <c r="CX89" i="12"/>
  <c r="CW89" i="12"/>
  <c r="CV89" i="12"/>
  <c r="CU89" i="12"/>
  <c r="CT89" i="12"/>
  <c r="CS89" i="12"/>
  <c r="CR89" i="12"/>
  <c r="CQ89" i="12"/>
  <c r="CP89" i="12"/>
  <c r="CO89" i="12"/>
  <c r="CN89" i="12"/>
  <c r="CM89" i="12"/>
  <c r="CL89" i="12"/>
  <c r="CK89" i="12"/>
  <c r="CJ89" i="12"/>
  <c r="CI89" i="12"/>
  <c r="CH89" i="12"/>
  <c r="CG89" i="12"/>
  <c r="CF89" i="12"/>
  <c r="CE89" i="12"/>
  <c r="CD89"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CX88" i="12"/>
  <c r="CW88" i="12"/>
  <c r="CV88" i="12"/>
  <c r="CU88" i="12"/>
  <c r="CT88" i="12"/>
  <c r="CS88" i="12"/>
  <c r="CR88" i="12"/>
  <c r="CQ88" i="12"/>
  <c r="CP88" i="12"/>
  <c r="CO88" i="12"/>
  <c r="CN88" i="12"/>
  <c r="CM88" i="12"/>
  <c r="CL88" i="12"/>
  <c r="CK88" i="12"/>
  <c r="CJ88" i="12"/>
  <c r="CI88" i="12"/>
  <c r="CH88" i="12"/>
  <c r="CG88" i="12"/>
  <c r="CF88"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CV87" i="12"/>
  <c r="CU87" i="12"/>
  <c r="CT87" i="12"/>
  <c r="CS87" i="12"/>
  <c r="CR87" i="12"/>
  <c r="CQ87" i="12"/>
  <c r="CP87" i="12"/>
  <c r="CO87" i="12"/>
  <c r="CN87" i="12"/>
  <c r="CM87" i="12"/>
  <c r="CL87" i="12"/>
  <c r="CK87" i="12"/>
  <c r="CJ87" i="12"/>
  <c r="CI87" i="12"/>
  <c r="CH87" i="12"/>
  <c r="CG87" i="12"/>
  <c r="CF87"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CU86" i="12"/>
  <c r="CT86" i="12"/>
  <c r="CS86" i="12"/>
  <c r="CR86" i="12"/>
  <c r="CQ86" i="12"/>
  <c r="CP86" i="12"/>
  <c r="CO86" i="12"/>
  <c r="CN86" i="12"/>
  <c r="CM86" i="12"/>
  <c r="CL86" i="12"/>
  <c r="CK86" i="12"/>
  <c r="CJ86" i="12"/>
  <c r="CI86" i="12"/>
  <c r="CH86" i="12"/>
  <c r="CG86" i="12"/>
  <c r="CF86"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CU85" i="12"/>
  <c r="CT85" i="12"/>
  <c r="CS85" i="12"/>
  <c r="CR85" i="12"/>
  <c r="CQ85" i="12"/>
  <c r="CP85" i="12"/>
  <c r="CO85" i="12"/>
  <c r="CN85" i="12"/>
  <c r="CM85" i="12"/>
  <c r="CL85" i="12"/>
  <c r="CK85" i="12"/>
  <c r="CJ85" i="12"/>
  <c r="CI85" i="12"/>
  <c r="CH85" i="12"/>
  <c r="CG85" i="12"/>
  <c r="CF85" i="12"/>
  <c r="CE85" i="12"/>
  <c r="CD85" i="12"/>
  <c r="CC85" i="12"/>
  <c r="CB85" i="12"/>
  <c r="CA85" i="12"/>
  <c r="BZ85" i="12"/>
  <c r="BY85" i="12"/>
  <c r="BX85" i="12"/>
  <c r="BW85" i="12"/>
  <c r="BV85" i="12"/>
  <c r="BU85" i="12"/>
  <c r="BT85" i="12"/>
  <c r="BS85" i="12"/>
  <c r="BR85" i="12"/>
  <c r="BQ85" i="12"/>
  <c r="BP85" i="12"/>
  <c r="BO85" i="12"/>
  <c r="BN85" i="12"/>
  <c r="BM85" i="12"/>
  <c r="BL85" i="12"/>
  <c r="BK85" i="12"/>
  <c r="BJ85" i="12"/>
  <c r="BI85" i="12"/>
  <c r="CT84" i="12"/>
  <c r="CS84" i="12"/>
  <c r="CR84" i="12"/>
  <c r="CQ84" i="12"/>
  <c r="CP84" i="12"/>
  <c r="CO84" i="12"/>
  <c r="CN84" i="12"/>
  <c r="CM84" i="12"/>
  <c r="CL84" i="12"/>
  <c r="CK84" i="12"/>
  <c r="CJ84" i="12"/>
  <c r="CI84" i="12"/>
  <c r="CH84" i="12"/>
  <c r="CG84" i="12"/>
  <c r="CF84" i="12"/>
  <c r="CE84" i="12"/>
  <c r="CD84" i="12"/>
  <c r="CC84" i="12"/>
  <c r="CB84" i="12"/>
  <c r="CA84" i="12"/>
  <c r="BZ84" i="12"/>
  <c r="BY84" i="12"/>
  <c r="BX84" i="12"/>
  <c r="BW84" i="12"/>
  <c r="BV84" i="12"/>
  <c r="BU84" i="12"/>
  <c r="BT84" i="12"/>
  <c r="BS84" i="12"/>
  <c r="BR84" i="12"/>
  <c r="BQ84" i="12"/>
  <c r="BP84" i="12"/>
  <c r="BO84" i="12"/>
  <c r="BN84" i="12"/>
  <c r="BM84" i="12"/>
  <c r="BL84" i="12"/>
  <c r="BK84" i="12"/>
  <c r="BJ84" i="12"/>
  <c r="CS83" i="12"/>
  <c r="CR83" i="12"/>
  <c r="CQ83" i="12"/>
  <c r="CP83" i="12"/>
  <c r="CO83" i="12"/>
  <c r="CN83" i="12"/>
  <c r="CM83" i="12"/>
  <c r="CL83" i="12"/>
  <c r="CK83" i="12"/>
  <c r="CJ83" i="12"/>
  <c r="CI83" i="12"/>
  <c r="CH83" i="12"/>
  <c r="CG83" i="12"/>
  <c r="CF83" i="12"/>
  <c r="CE83" i="12"/>
  <c r="CD83" i="12"/>
  <c r="CC83" i="12"/>
  <c r="CB83" i="12"/>
  <c r="CA83" i="12"/>
  <c r="BZ83" i="12"/>
  <c r="BY83" i="12"/>
  <c r="BX83" i="12"/>
  <c r="BW83" i="12"/>
  <c r="BV83" i="12"/>
  <c r="BU83" i="12"/>
  <c r="BT83" i="12"/>
  <c r="BS83" i="12"/>
  <c r="BR83" i="12"/>
  <c r="BQ83" i="12"/>
  <c r="BP83" i="12"/>
  <c r="BO83" i="12"/>
  <c r="BN83" i="12"/>
  <c r="BM83" i="12"/>
  <c r="BL83" i="12"/>
  <c r="BK83" i="12"/>
  <c r="CQ82" i="12"/>
  <c r="CP82" i="12"/>
  <c r="CO82" i="12"/>
  <c r="CN82" i="12"/>
  <c r="CM82" i="12"/>
  <c r="CL82" i="12"/>
  <c r="CK82" i="12"/>
  <c r="CJ82" i="12"/>
  <c r="CI82" i="12"/>
  <c r="CH82" i="12"/>
  <c r="CG82" i="12"/>
  <c r="CF82" i="12"/>
  <c r="CE82" i="12"/>
  <c r="CD82" i="12"/>
  <c r="CC82" i="12"/>
  <c r="CB82" i="12"/>
  <c r="CA82" i="12"/>
  <c r="BZ82" i="12"/>
  <c r="BY82" i="12"/>
  <c r="BX82" i="12"/>
  <c r="BW82" i="12"/>
  <c r="BV82" i="12"/>
  <c r="BU82" i="12"/>
  <c r="BT82" i="12"/>
  <c r="BS82" i="12"/>
  <c r="BR82" i="12"/>
  <c r="BQ82" i="12"/>
  <c r="BP82" i="12"/>
  <c r="BO82" i="12"/>
  <c r="BN82" i="12"/>
  <c r="BM82" i="12"/>
  <c r="BL82" i="12"/>
  <c r="BK82" i="12"/>
  <c r="CP81" i="12"/>
  <c r="CO81" i="12"/>
  <c r="CN81" i="12"/>
  <c r="CM81" i="12"/>
  <c r="CL81" i="12"/>
  <c r="CK81" i="12"/>
  <c r="CJ81" i="12"/>
  <c r="CI81" i="12"/>
  <c r="CH81" i="12"/>
  <c r="CG81" i="12"/>
  <c r="CF81" i="12"/>
  <c r="CE81" i="12"/>
  <c r="CD81" i="12"/>
  <c r="CC81" i="12"/>
  <c r="CB81" i="12"/>
  <c r="CA81" i="12"/>
  <c r="BZ81" i="12"/>
  <c r="BY81" i="12"/>
  <c r="BX81" i="12"/>
  <c r="BW81" i="12"/>
  <c r="BV81" i="12"/>
  <c r="BU81" i="12"/>
  <c r="BT81" i="12"/>
  <c r="BS81" i="12"/>
  <c r="BR81" i="12"/>
  <c r="BQ81" i="12"/>
  <c r="BP81" i="12"/>
  <c r="BO81" i="12"/>
  <c r="BN81" i="12"/>
  <c r="BM81" i="12"/>
  <c r="BL81" i="12"/>
  <c r="CP80" i="12"/>
  <c r="CO80" i="12"/>
  <c r="CN80" i="12"/>
  <c r="CM80" i="12"/>
  <c r="CL80" i="12"/>
  <c r="CK80" i="12"/>
  <c r="CJ80" i="12"/>
  <c r="CI80" i="12"/>
  <c r="CH80" i="12"/>
  <c r="CG80" i="12"/>
  <c r="CF80" i="12"/>
  <c r="CE80" i="12"/>
  <c r="CD80" i="12"/>
  <c r="CC80" i="12"/>
  <c r="CB80" i="12"/>
  <c r="CA80" i="12"/>
  <c r="BZ80" i="12"/>
  <c r="BY80" i="12"/>
  <c r="BX80" i="12"/>
  <c r="BW80" i="12"/>
  <c r="BV80" i="12"/>
  <c r="BU80" i="12"/>
  <c r="BT80" i="12"/>
  <c r="BS80" i="12"/>
  <c r="BR80" i="12"/>
  <c r="BQ80" i="12"/>
  <c r="BP80" i="12"/>
  <c r="BO80" i="12"/>
  <c r="BN80" i="12"/>
  <c r="BM80" i="12"/>
  <c r="BL80" i="12"/>
  <c r="CO79" i="12"/>
  <c r="CN79" i="12"/>
  <c r="CM79" i="12"/>
  <c r="CL79" i="12"/>
  <c r="CK79" i="12"/>
  <c r="CJ79" i="12"/>
  <c r="CI79" i="12"/>
  <c r="CH79" i="12"/>
  <c r="CG79" i="12"/>
  <c r="CF79" i="12"/>
  <c r="CE79" i="12"/>
  <c r="CD79" i="12"/>
  <c r="CC79" i="12"/>
  <c r="CB79" i="12"/>
  <c r="CA79" i="12"/>
  <c r="BZ79" i="12"/>
  <c r="BY79" i="12"/>
  <c r="BX79" i="12"/>
  <c r="BW79" i="12"/>
  <c r="BV79" i="12"/>
  <c r="BU79" i="12"/>
  <c r="BT79" i="12"/>
  <c r="BS79" i="12"/>
  <c r="BR79" i="12"/>
  <c r="BQ79" i="12"/>
  <c r="BP79" i="12"/>
  <c r="BO79" i="12"/>
  <c r="BN79" i="12"/>
  <c r="BM79" i="12"/>
  <c r="BL79" i="12"/>
  <c r="CO78" i="12"/>
  <c r="CM78" i="12"/>
  <c r="CL78" i="12"/>
  <c r="CK78" i="12"/>
  <c r="CJ78" i="12"/>
  <c r="CI78" i="12"/>
  <c r="CH78" i="12"/>
  <c r="CG78" i="12"/>
  <c r="CF78" i="12"/>
  <c r="CE78" i="12"/>
  <c r="CD78" i="12"/>
  <c r="CC78" i="12"/>
  <c r="CB78" i="12"/>
  <c r="CA78" i="12"/>
  <c r="BZ78" i="12"/>
  <c r="BY78" i="12"/>
  <c r="BX78" i="12"/>
  <c r="BW78" i="12"/>
  <c r="BV78" i="12"/>
  <c r="BU78" i="12"/>
  <c r="BT78" i="12"/>
  <c r="BS78" i="12"/>
  <c r="BR78" i="12"/>
  <c r="BQ78" i="12"/>
  <c r="BP78" i="12"/>
  <c r="BO78" i="12"/>
  <c r="BN78" i="12"/>
  <c r="BM78" i="12"/>
  <c r="BL78" i="12"/>
  <c r="CL77" i="12"/>
  <c r="CK77" i="12"/>
  <c r="CJ77" i="12"/>
  <c r="CI77" i="12"/>
  <c r="CH77" i="12"/>
  <c r="CG77" i="12"/>
  <c r="CF77" i="12"/>
  <c r="CE77" i="12"/>
  <c r="CD77" i="12"/>
  <c r="CC77" i="12"/>
  <c r="CB77" i="12"/>
  <c r="CA77" i="12"/>
  <c r="BZ77" i="12"/>
  <c r="BY77" i="12"/>
  <c r="BX77" i="12"/>
  <c r="BW77" i="12"/>
  <c r="BV77" i="12"/>
  <c r="BU77" i="12"/>
  <c r="BT77" i="12"/>
  <c r="BS77" i="12"/>
  <c r="BR77" i="12"/>
  <c r="BQ77" i="12"/>
  <c r="BP77" i="12"/>
  <c r="BO77" i="12"/>
  <c r="BN77" i="12"/>
  <c r="BM77" i="12"/>
  <c r="BL77" i="12"/>
  <c r="CL76" i="12"/>
  <c r="CK76" i="12"/>
  <c r="CJ76" i="12"/>
  <c r="CI76" i="12"/>
  <c r="CH76" i="12"/>
  <c r="CG76" i="12"/>
  <c r="CF76" i="12"/>
  <c r="CE76" i="12"/>
  <c r="CD76" i="12"/>
  <c r="CC76" i="12"/>
  <c r="CB76" i="12"/>
  <c r="CA76" i="12"/>
  <c r="BZ76" i="12"/>
  <c r="BY76" i="12"/>
  <c r="BX76" i="12"/>
  <c r="BW76" i="12"/>
  <c r="BV76" i="12"/>
  <c r="BU76" i="12"/>
  <c r="BT76" i="12"/>
  <c r="BS76" i="12"/>
  <c r="BR76" i="12"/>
  <c r="BQ76" i="12"/>
  <c r="BP76" i="12"/>
  <c r="BO76" i="12"/>
  <c r="BN76" i="12"/>
  <c r="BM76" i="12"/>
  <c r="BL76" i="12"/>
  <c r="CL75" i="12"/>
  <c r="CK75" i="12"/>
  <c r="CJ75" i="12"/>
  <c r="CI75" i="12"/>
  <c r="CH75" i="12"/>
  <c r="CG75" i="12"/>
  <c r="CF75" i="12"/>
  <c r="CE75" i="12"/>
  <c r="CD75" i="12"/>
  <c r="CC75" i="12"/>
  <c r="CB75" i="12"/>
  <c r="CA75" i="12"/>
  <c r="BZ75" i="12"/>
  <c r="BY75" i="12"/>
  <c r="BX75" i="12"/>
  <c r="BW75" i="12"/>
  <c r="BV75" i="12"/>
  <c r="BU75" i="12"/>
  <c r="BT75" i="12"/>
  <c r="BS75" i="12"/>
  <c r="BR75" i="12"/>
  <c r="BQ75" i="12"/>
  <c r="BP75" i="12"/>
  <c r="BO75" i="12"/>
  <c r="BN75" i="12"/>
  <c r="BM75" i="12"/>
  <c r="BL75" i="12"/>
  <c r="CL74" i="12"/>
  <c r="CK74" i="12"/>
  <c r="CJ74" i="12"/>
  <c r="CI74" i="12"/>
  <c r="CH74" i="12"/>
  <c r="CG74" i="12"/>
  <c r="CF74" i="12"/>
  <c r="CE74" i="12"/>
  <c r="CD74" i="12"/>
  <c r="CC74" i="12"/>
  <c r="CB74" i="12"/>
  <c r="CA74" i="12"/>
  <c r="BZ74" i="12"/>
  <c r="BY74" i="12"/>
  <c r="BX74" i="12"/>
  <c r="BW74" i="12"/>
  <c r="BV74" i="12"/>
  <c r="BU74" i="12"/>
  <c r="BT74" i="12"/>
  <c r="BS74" i="12"/>
  <c r="BR74" i="12"/>
  <c r="BQ74" i="12"/>
  <c r="BP74" i="12"/>
  <c r="BO74" i="12"/>
  <c r="BN74" i="12"/>
  <c r="BM74" i="12"/>
  <c r="BL74" i="12"/>
  <c r="CL73" i="12"/>
  <c r="CK73" i="12"/>
  <c r="CJ73" i="12"/>
  <c r="CI73" i="12"/>
  <c r="CH73" i="12"/>
  <c r="CG73" i="12"/>
  <c r="CF73" i="12"/>
  <c r="CE73" i="12"/>
  <c r="CD73" i="12"/>
  <c r="CC73" i="12"/>
  <c r="CB73" i="12"/>
  <c r="CA73" i="12"/>
  <c r="BZ73" i="12"/>
  <c r="BY73" i="12"/>
  <c r="BX73" i="12"/>
  <c r="BW73" i="12"/>
  <c r="BV73" i="12"/>
  <c r="BU73" i="12"/>
  <c r="BT73" i="12"/>
  <c r="BS73" i="12"/>
  <c r="BR73" i="12"/>
  <c r="BQ73" i="12"/>
  <c r="BP73" i="12"/>
  <c r="BO73" i="12"/>
  <c r="BN73" i="12"/>
  <c r="BM73" i="12"/>
  <c r="BL73" i="12"/>
  <c r="CL72" i="12"/>
  <c r="CK72" i="12"/>
  <c r="CJ72" i="12"/>
  <c r="CI72" i="12"/>
  <c r="CH72" i="12"/>
  <c r="CG72" i="12"/>
  <c r="CF72" i="12"/>
  <c r="CE72" i="12"/>
  <c r="CD72" i="12"/>
  <c r="CC72" i="12"/>
  <c r="CB72" i="12"/>
  <c r="CA72" i="12"/>
  <c r="BZ72" i="12"/>
  <c r="BY72" i="12"/>
  <c r="BX72" i="12"/>
  <c r="BW72" i="12"/>
  <c r="BV72" i="12"/>
  <c r="BU72" i="12"/>
  <c r="BT72" i="12"/>
  <c r="BS72" i="12"/>
  <c r="BR72" i="12"/>
  <c r="BQ72" i="12"/>
  <c r="BP72" i="12"/>
  <c r="BO72" i="12"/>
  <c r="BN72" i="12"/>
  <c r="BM72" i="12"/>
  <c r="BL72" i="12"/>
  <c r="CL71" i="12"/>
  <c r="CK71" i="12"/>
  <c r="CJ71" i="12"/>
  <c r="CI71" i="12"/>
  <c r="CH71" i="12"/>
  <c r="CG71" i="12"/>
  <c r="CF71" i="12"/>
  <c r="CE71" i="12"/>
  <c r="CD71" i="12"/>
  <c r="CC71" i="12"/>
  <c r="CB71" i="12"/>
  <c r="CA71" i="12"/>
  <c r="BZ71" i="12"/>
  <c r="BY71" i="12"/>
  <c r="BX71" i="12"/>
  <c r="BW71" i="12"/>
  <c r="BV71" i="12"/>
  <c r="BU71" i="12"/>
  <c r="BT71" i="12"/>
  <c r="BS71" i="12"/>
  <c r="BR71" i="12"/>
  <c r="BQ71" i="12"/>
  <c r="BP71" i="12"/>
  <c r="BO71" i="12"/>
  <c r="BN71" i="12"/>
  <c r="CK70" i="12"/>
  <c r="CJ70" i="12"/>
  <c r="CI70" i="12"/>
  <c r="CH70" i="12"/>
  <c r="CG70" i="12"/>
  <c r="CF70" i="12"/>
  <c r="CE70" i="12"/>
  <c r="CD70" i="12"/>
  <c r="CC70" i="12"/>
  <c r="CB70" i="12"/>
  <c r="CA70" i="12"/>
  <c r="BZ70" i="12"/>
  <c r="BY70" i="12"/>
  <c r="BX70" i="12"/>
  <c r="BW70" i="12"/>
  <c r="BV70" i="12"/>
  <c r="BU70" i="12"/>
  <c r="BT70" i="12"/>
  <c r="BS70" i="12"/>
  <c r="BR70" i="12"/>
  <c r="BQ70" i="12"/>
  <c r="BP70" i="12"/>
  <c r="BO70" i="12"/>
  <c r="CK69" i="12"/>
  <c r="CJ69" i="12"/>
  <c r="CI69" i="12"/>
  <c r="CH69" i="12"/>
  <c r="CG69" i="12"/>
  <c r="CF69" i="12"/>
  <c r="CE69" i="12"/>
  <c r="CD69" i="12"/>
  <c r="CC69" i="12"/>
  <c r="CB69" i="12"/>
  <c r="CA69" i="12"/>
  <c r="BZ69" i="12"/>
  <c r="BY69" i="12"/>
  <c r="BX69" i="12"/>
  <c r="BW69" i="12"/>
  <c r="BV69" i="12"/>
  <c r="BU69" i="12"/>
  <c r="BT69" i="12"/>
  <c r="BS69" i="12"/>
  <c r="BR69" i="12"/>
  <c r="BQ69" i="12"/>
  <c r="CJ68" i="12"/>
  <c r="CI68" i="12"/>
  <c r="CH68" i="12"/>
  <c r="CG68" i="12"/>
  <c r="CF68" i="12"/>
  <c r="CE68" i="12"/>
  <c r="CD68" i="12"/>
  <c r="CC68" i="12"/>
  <c r="CB68" i="12"/>
  <c r="CA68" i="12"/>
  <c r="BZ68" i="12"/>
  <c r="BY68" i="12"/>
  <c r="BX68" i="12"/>
  <c r="BW68" i="12"/>
  <c r="BV68" i="12"/>
  <c r="BU68" i="12"/>
  <c r="BT68" i="12"/>
  <c r="BS68" i="12"/>
  <c r="BR68" i="12"/>
  <c r="BQ68" i="12"/>
  <c r="CJ67" i="12"/>
  <c r="CI67" i="12"/>
  <c r="CH67" i="12"/>
  <c r="CG67" i="12"/>
  <c r="CF67" i="12"/>
  <c r="CE67" i="12"/>
  <c r="CD67" i="12"/>
  <c r="CC67" i="12"/>
  <c r="CB67" i="12"/>
  <c r="CA67" i="12"/>
  <c r="BZ67" i="12"/>
  <c r="BY67" i="12"/>
  <c r="BX67" i="12"/>
  <c r="BW67" i="12"/>
  <c r="BV67" i="12"/>
  <c r="BU67" i="12"/>
  <c r="BT67" i="12"/>
  <c r="BS67" i="12"/>
  <c r="BR67" i="12"/>
  <c r="BQ67" i="12"/>
  <c r="CO66" i="12"/>
  <c r="CN66" i="12"/>
  <c r="CJ66" i="12"/>
  <c r="CI66" i="12"/>
  <c r="CH66" i="12"/>
  <c r="CG66" i="12"/>
  <c r="CF66" i="12"/>
  <c r="CE66" i="12"/>
  <c r="CD66" i="12"/>
  <c r="CC66" i="12"/>
  <c r="CB66" i="12"/>
  <c r="CA66" i="12"/>
  <c r="BZ66" i="12"/>
  <c r="BY66" i="12"/>
  <c r="BX66" i="12"/>
  <c r="BW66" i="12"/>
  <c r="BV66" i="12"/>
  <c r="BU66" i="12"/>
  <c r="BT66" i="12"/>
  <c r="BS66" i="12"/>
  <c r="BR66" i="12"/>
  <c r="BQ66" i="12"/>
  <c r="BP66" i="12"/>
  <c r="CO65" i="12"/>
  <c r="CN65" i="12"/>
  <c r="CJ65" i="12"/>
  <c r="CI65" i="12"/>
  <c r="CH65" i="12"/>
  <c r="CG65" i="12"/>
  <c r="CF65" i="12"/>
  <c r="CE65" i="12"/>
  <c r="CD65" i="12"/>
  <c r="CC65" i="12"/>
  <c r="CB65" i="12"/>
  <c r="CA65" i="12"/>
  <c r="BZ65" i="12"/>
  <c r="BY65" i="12"/>
  <c r="BX65" i="12"/>
  <c r="BW65" i="12"/>
  <c r="BV65" i="12"/>
  <c r="BU65" i="12"/>
  <c r="BT65" i="12"/>
  <c r="BS65" i="12"/>
  <c r="BR65" i="12"/>
  <c r="BQ65" i="12"/>
  <c r="BP65" i="12"/>
  <c r="BO65" i="12"/>
  <c r="BN65" i="12"/>
  <c r="BM65" i="12"/>
  <c r="CQ64" i="12"/>
  <c r="CP64" i="12"/>
  <c r="CO64" i="12"/>
  <c r="CN64" i="12"/>
  <c r="CM64" i="12"/>
  <c r="CJ64" i="12"/>
  <c r="CI64" i="12"/>
  <c r="CH64" i="12"/>
  <c r="CG64" i="12"/>
  <c r="CF64" i="12"/>
  <c r="CE64" i="12"/>
  <c r="CD64" i="12"/>
  <c r="CC64" i="12"/>
  <c r="CB64" i="12"/>
  <c r="CA64" i="12"/>
  <c r="BZ64" i="12"/>
  <c r="BY64" i="12"/>
  <c r="BX64" i="12"/>
  <c r="BW64" i="12"/>
  <c r="BV64" i="12"/>
  <c r="BU64" i="12"/>
  <c r="BT64" i="12"/>
  <c r="BS64" i="12"/>
  <c r="BR64" i="12"/>
  <c r="BQ64" i="12"/>
  <c r="BP64" i="12"/>
  <c r="BO64" i="12"/>
  <c r="BN64" i="12"/>
  <c r="BM64" i="12"/>
  <c r="BL64" i="12"/>
  <c r="CQ63" i="12"/>
  <c r="CP63" i="12"/>
  <c r="CO63" i="12"/>
  <c r="CN63" i="12"/>
  <c r="CM63" i="12"/>
  <c r="CL63" i="12"/>
  <c r="CK63" i="12"/>
  <c r="CJ63" i="12"/>
  <c r="CI63" i="12"/>
  <c r="CH63" i="12"/>
  <c r="CG63" i="12"/>
  <c r="CF63" i="12"/>
  <c r="CE63" i="12"/>
  <c r="CD63" i="12"/>
  <c r="CC63" i="12"/>
  <c r="CB63" i="12"/>
  <c r="CA63" i="12"/>
  <c r="BZ63" i="12"/>
  <c r="BY63" i="12"/>
  <c r="BX63" i="12"/>
  <c r="BW63" i="12"/>
  <c r="BV63" i="12"/>
  <c r="BU63" i="12"/>
  <c r="BT63" i="12"/>
  <c r="BS63" i="12"/>
  <c r="BR63" i="12"/>
  <c r="BQ63" i="12"/>
  <c r="BP63" i="12"/>
  <c r="BO63" i="12"/>
  <c r="BN63" i="12"/>
  <c r="BM63" i="12"/>
  <c r="BL63" i="12"/>
  <c r="CQ62" i="12"/>
  <c r="CP62" i="12"/>
  <c r="CO62" i="12"/>
  <c r="CN62" i="12"/>
  <c r="CM62" i="12"/>
  <c r="CL62" i="12"/>
  <c r="CK62" i="12"/>
  <c r="CJ62" i="12"/>
  <c r="CI62" i="12"/>
  <c r="CH62" i="12"/>
  <c r="CG62" i="12"/>
  <c r="CF62" i="12"/>
  <c r="CE62" i="12"/>
  <c r="CD62" i="12"/>
  <c r="CC62" i="12"/>
  <c r="CB62" i="12"/>
  <c r="CA62" i="12"/>
  <c r="BZ62" i="12"/>
  <c r="BY62" i="12"/>
  <c r="BX62" i="12"/>
  <c r="BW62" i="12"/>
  <c r="BV62" i="12"/>
  <c r="BU62" i="12"/>
  <c r="BT62" i="12"/>
  <c r="BS62" i="12"/>
  <c r="BR62" i="12"/>
  <c r="BQ62" i="12"/>
  <c r="BP62" i="12"/>
  <c r="BO62" i="12"/>
  <c r="BN62" i="12"/>
  <c r="BM62" i="12"/>
  <c r="BL62" i="12"/>
  <c r="CQ61" i="12"/>
  <c r="CP61" i="12"/>
  <c r="CO61" i="12"/>
  <c r="CN61" i="12"/>
  <c r="CM61" i="12"/>
  <c r="CL61" i="12"/>
  <c r="CK61" i="12"/>
  <c r="CJ61" i="12"/>
  <c r="CI61" i="12"/>
  <c r="CH61" i="12"/>
  <c r="CG61" i="12"/>
  <c r="CF61" i="12"/>
  <c r="CE61" i="12"/>
  <c r="CD61" i="12"/>
  <c r="CC61" i="12"/>
  <c r="CB61" i="12"/>
  <c r="CA61" i="12"/>
  <c r="BZ61" i="12"/>
  <c r="BY61" i="12"/>
  <c r="BX61" i="12"/>
  <c r="BW61" i="12"/>
  <c r="BV61" i="12"/>
  <c r="BU61" i="12"/>
  <c r="BT61" i="12"/>
  <c r="BS61" i="12"/>
  <c r="BR61" i="12"/>
  <c r="BQ61" i="12"/>
  <c r="BP61" i="12"/>
  <c r="BO61" i="12"/>
  <c r="BN61" i="12"/>
  <c r="BM61" i="12"/>
  <c r="BL61" i="12"/>
  <c r="BK61" i="12"/>
  <c r="BJ61" i="12"/>
  <c r="CP60" i="12"/>
  <c r="CO60" i="12"/>
  <c r="CN60" i="12"/>
  <c r="CM60" i="12"/>
  <c r="CL60" i="12"/>
  <c r="CK60" i="12"/>
  <c r="CJ60" i="12"/>
  <c r="CI60" i="12"/>
  <c r="CH60" i="12"/>
  <c r="CG60"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CP59" i="12"/>
  <c r="CO59" i="12"/>
  <c r="CN59" i="12"/>
  <c r="CM59" i="12"/>
  <c r="CL59" i="12"/>
  <c r="CK59" i="12"/>
  <c r="CJ59" i="12"/>
  <c r="CI59" i="12"/>
  <c r="CH59"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CP58" i="12"/>
  <c r="CO58" i="12"/>
  <c r="CN58" i="12"/>
  <c r="CM58" i="12"/>
  <c r="CL58" i="12"/>
  <c r="CK58" i="12"/>
  <c r="CJ58" i="12"/>
  <c r="CI58" i="12"/>
  <c r="CH58" i="12"/>
  <c r="CG58"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CP57" i="12"/>
  <c r="CO57" i="12"/>
  <c r="CN57" i="12"/>
  <c r="CM57" i="12"/>
  <c r="CL57" i="12"/>
  <c r="CK57" i="12"/>
  <c r="CJ57" i="12"/>
  <c r="CI57" i="12"/>
  <c r="CH57"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CO56" i="12"/>
  <c r="CN56" i="12"/>
  <c r="CM56" i="12"/>
  <c r="CL56" i="12"/>
  <c r="CK56" i="12"/>
  <c r="CJ56" i="12"/>
  <c r="CI56" i="12"/>
  <c r="CH56" i="12"/>
  <c r="CG56"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CM55" i="12"/>
  <c r="CL55" i="12"/>
  <c r="CK55" i="12"/>
  <c r="CJ55" i="12"/>
  <c r="CI55" i="12"/>
  <c r="CH55" i="12"/>
  <c r="CG55" i="12"/>
  <c r="CF55" i="12"/>
  <c r="CE55" i="12"/>
  <c r="CD55" i="12"/>
  <c r="CC55" i="12"/>
  <c r="CB55" i="12"/>
  <c r="CA55" i="12"/>
  <c r="BZ55" i="12"/>
  <c r="BY55" i="12"/>
  <c r="BX55" i="12"/>
  <c r="BW55" i="12"/>
  <c r="BV55" i="12"/>
  <c r="BU55" i="12"/>
  <c r="BT55" i="12"/>
  <c r="BS55" i="12"/>
  <c r="BR55" i="12"/>
  <c r="BQ55" i="12"/>
  <c r="BP55" i="12"/>
  <c r="BO55" i="12"/>
  <c r="BN55" i="12"/>
  <c r="BM55" i="12"/>
  <c r="BL55" i="12"/>
  <c r="BK55" i="12"/>
  <c r="BJ55" i="12"/>
  <c r="BI55" i="12"/>
  <c r="BH55" i="12"/>
  <c r="BG55" i="12"/>
  <c r="BF55" i="12"/>
  <c r="CM54" i="12"/>
  <c r="CL54" i="12"/>
  <c r="CK54" i="12"/>
  <c r="CJ54" i="12"/>
  <c r="CI54" i="12"/>
  <c r="CH54" i="12"/>
  <c r="CG54" i="12"/>
  <c r="CF54" i="12"/>
  <c r="CE54" i="12"/>
  <c r="CD54" i="12"/>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CM53" i="12"/>
  <c r="CL53" i="12"/>
  <c r="CK53" i="12"/>
  <c r="CJ53" i="12"/>
  <c r="CI53" i="12"/>
  <c r="CH53" i="12"/>
  <c r="CG53" i="12"/>
  <c r="CF53" i="12"/>
  <c r="CE53" i="12"/>
  <c r="CD53" i="12"/>
  <c r="CC53" i="12"/>
  <c r="CB53" i="12"/>
  <c r="CA53" i="12"/>
  <c r="BZ53" i="12"/>
  <c r="BY53" i="12"/>
  <c r="BX53" i="12"/>
  <c r="BW53" i="12"/>
  <c r="BV53" i="12"/>
  <c r="BU53" i="12"/>
  <c r="BT53" i="12"/>
  <c r="BS53" i="12"/>
  <c r="BR53" i="12"/>
  <c r="BQ53" i="12"/>
  <c r="BP53" i="12"/>
  <c r="BO53" i="12"/>
  <c r="BN53" i="12"/>
  <c r="BM53" i="12"/>
  <c r="BL53" i="12"/>
  <c r="BK53" i="12"/>
  <c r="BJ53" i="12"/>
  <c r="BI53" i="12"/>
  <c r="BH53" i="12"/>
  <c r="BG53" i="12"/>
  <c r="BF53" i="12"/>
  <c r="CN52" i="12"/>
  <c r="CM52" i="12"/>
  <c r="CL52" i="12"/>
  <c r="CK52" i="12"/>
  <c r="CJ52" i="12"/>
  <c r="CI52" i="12"/>
  <c r="CH52" i="12"/>
  <c r="CG52" i="12"/>
  <c r="CF52" i="12"/>
  <c r="CE52" i="12"/>
  <c r="CD52" i="12"/>
  <c r="CC52" i="12"/>
  <c r="CB52" i="12"/>
  <c r="CA52" i="12"/>
  <c r="BZ52" i="12"/>
  <c r="BY52" i="12"/>
  <c r="BX52" i="12"/>
  <c r="BW52" i="12"/>
  <c r="BV52" i="12"/>
  <c r="BU52" i="12"/>
  <c r="BT52" i="12"/>
  <c r="BS52" i="12"/>
  <c r="BR52" i="12"/>
  <c r="BQ52" i="12"/>
  <c r="BP52" i="12"/>
  <c r="BO52" i="12"/>
  <c r="BN52" i="12"/>
  <c r="BM52" i="12"/>
  <c r="BL52" i="12"/>
  <c r="BK52" i="12"/>
  <c r="BJ52" i="12"/>
  <c r="BI52" i="12"/>
  <c r="BH52" i="12"/>
  <c r="BG52" i="12"/>
  <c r="BF52" i="12"/>
  <c r="CN51" i="12"/>
  <c r="CM51" i="12"/>
  <c r="CL51" i="12"/>
  <c r="CK51" i="12"/>
  <c r="CJ51" i="12"/>
  <c r="CI51" i="12"/>
  <c r="CH51" i="12"/>
  <c r="CG51" i="12"/>
  <c r="CF51" i="12"/>
  <c r="CE51" i="12"/>
  <c r="CD51" i="12"/>
  <c r="CC51" i="12"/>
  <c r="CB51" i="12"/>
  <c r="CA51" i="12"/>
  <c r="BZ51" i="12"/>
  <c r="BY51" i="12"/>
  <c r="BX51" i="12"/>
  <c r="BW51" i="12"/>
  <c r="BV51" i="12"/>
  <c r="BU51" i="12"/>
  <c r="BT51" i="12"/>
  <c r="BS51" i="12"/>
  <c r="BR51" i="12"/>
  <c r="BQ51" i="12"/>
  <c r="BP51" i="12"/>
  <c r="BO51" i="12"/>
  <c r="BN51" i="12"/>
  <c r="BM51" i="12"/>
  <c r="BL51" i="12"/>
  <c r="BK51" i="12"/>
  <c r="BJ51" i="12"/>
  <c r="BI51" i="12"/>
  <c r="BH51" i="12"/>
  <c r="BG51" i="12"/>
  <c r="BF51" i="12"/>
  <c r="CN50" i="12"/>
  <c r="CM50" i="12"/>
  <c r="CL50" i="12"/>
  <c r="CK50" i="12"/>
  <c r="CJ50" i="12"/>
  <c r="CI50" i="12"/>
  <c r="CH50" i="12"/>
  <c r="CG50" i="12"/>
  <c r="CF50" i="12"/>
  <c r="CE50" i="12"/>
  <c r="CD50" i="12"/>
  <c r="CC50" i="12"/>
  <c r="CB50" i="12"/>
  <c r="CA50" i="12"/>
  <c r="BZ50" i="12"/>
  <c r="BY50" i="12"/>
  <c r="BX50" i="12"/>
  <c r="BW50" i="12"/>
  <c r="BV50" i="12"/>
  <c r="BU50" i="12"/>
  <c r="BT50" i="12"/>
  <c r="BS50" i="12"/>
  <c r="BR50" i="12"/>
  <c r="BQ50" i="12"/>
  <c r="BP50" i="12"/>
  <c r="BO50" i="12"/>
  <c r="BN50" i="12"/>
  <c r="BM50" i="12"/>
  <c r="BL50" i="12"/>
  <c r="BK50" i="12"/>
  <c r="BJ50" i="12"/>
  <c r="BI50" i="12"/>
  <c r="BH50" i="12"/>
  <c r="BG50" i="12"/>
  <c r="BF50" i="12"/>
  <c r="CM49" i="12"/>
  <c r="CL49" i="12"/>
  <c r="CK49" i="12"/>
  <c r="CJ49" i="12"/>
  <c r="CI49" i="12"/>
  <c r="CH49" i="12"/>
  <c r="CG49" i="12"/>
  <c r="CF49" i="12"/>
  <c r="CE49" i="12"/>
  <c r="CD49" i="12"/>
  <c r="CC49" i="12"/>
  <c r="CB49" i="12"/>
  <c r="CA49" i="12"/>
  <c r="BZ49" i="12"/>
  <c r="BY49" i="12"/>
  <c r="BX49" i="12"/>
  <c r="BW49" i="12"/>
  <c r="BV49" i="12"/>
  <c r="BU49" i="12"/>
  <c r="BT49" i="12"/>
  <c r="BS49" i="12"/>
  <c r="BR49" i="12"/>
  <c r="BQ49" i="12"/>
  <c r="BP49" i="12"/>
  <c r="BO49" i="12"/>
  <c r="BN49" i="12"/>
  <c r="BM49" i="12"/>
  <c r="BL49" i="12"/>
  <c r="BK49" i="12"/>
  <c r="BJ49" i="12"/>
  <c r="BI49" i="12"/>
  <c r="BH49" i="12"/>
  <c r="BG49" i="12"/>
  <c r="BF49" i="12"/>
  <c r="CM48" i="12"/>
  <c r="CL48" i="12"/>
  <c r="CK48" i="12"/>
  <c r="CJ48" i="12"/>
  <c r="CI48" i="12"/>
  <c r="CH48" i="12"/>
  <c r="CG48" i="12"/>
  <c r="CF48" i="12"/>
  <c r="CE48" i="12"/>
  <c r="CD48" i="12"/>
  <c r="CC48" i="12"/>
  <c r="CB48" i="12"/>
  <c r="CA48" i="12"/>
  <c r="BZ48" i="12"/>
  <c r="BY48" i="12"/>
  <c r="BX48" i="12"/>
  <c r="BW48" i="12"/>
  <c r="BV48" i="12"/>
  <c r="BU48" i="12"/>
  <c r="BT48" i="12"/>
  <c r="BS48" i="12"/>
  <c r="BR48" i="12"/>
  <c r="BQ48" i="12"/>
  <c r="BP48" i="12"/>
  <c r="BO48" i="12"/>
  <c r="BN48" i="12"/>
  <c r="BM48" i="12"/>
  <c r="BL48" i="12"/>
  <c r="BK48" i="12"/>
  <c r="BJ48" i="12"/>
  <c r="BI48" i="12"/>
  <c r="BH48" i="12"/>
  <c r="BG48" i="12"/>
  <c r="BF48" i="12"/>
  <c r="BE48" i="12"/>
  <c r="CP47" i="12"/>
  <c r="CO47" i="12"/>
  <c r="CN47" i="12"/>
  <c r="CM47" i="12"/>
  <c r="CL47" i="12"/>
  <c r="CK47" i="12"/>
  <c r="CJ47" i="12"/>
  <c r="CI47" i="12"/>
  <c r="CH47" i="12"/>
  <c r="CG47" i="12"/>
  <c r="CF47" i="12"/>
  <c r="CE47" i="12"/>
  <c r="CD47" i="12"/>
  <c r="CC47" i="12"/>
  <c r="CB47" i="12"/>
  <c r="CA47" i="12"/>
  <c r="BZ47" i="12"/>
  <c r="BY47" i="12"/>
  <c r="BX47" i="12"/>
  <c r="BW47" i="12"/>
  <c r="BV47" i="12"/>
  <c r="BU47" i="12"/>
  <c r="BT47" i="12"/>
  <c r="BS47" i="12"/>
  <c r="BR47" i="12"/>
  <c r="BQ47" i="12"/>
  <c r="BP47" i="12"/>
  <c r="BO47" i="12"/>
  <c r="BN47" i="12"/>
  <c r="BM47" i="12"/>
  <c r="BL47" i="12"/>
  <c r="BK47" i="12"/>
  <c r="BJ47" i="12"/>
  <c r="BI47" i="12"/>
  <c r="BH47" i="12"/>
  <c r="BG47" i="12"/>
  <c r="BF47" i="12"/>
  <c r="BE47" i="12"/>
  <c r="CP46" i="12"/>
  <c r="CO46" i="12"/>
  <c r="CN46" i="12"/>
  <c r="CM46" i="12"/>
  <c r="CL46" i="12"/>
  <c r="CK46" i="12"/>
  <c r="CJ46" i="12"/>
  <c r="CI46" i="12"/>
  <c r="CH46" i="12"/>
  <c r="CG46" i="12"/>
  <c r="CF46" i="12"/>
  <c r="CE46" i="12"/>
  <c r="CD46" i="12"/>
  <c r="CC46" i="12"/>
  <c r="CB46" i="12"/>
  <c r="CA46" i="12"/>
  <c r="BZ46" i="12"/>
  <c r="BY46" i="12"/>
  <c r="BX46" i="12"/>
  <c r="BW46" i="12"/>
  <c r="BV46" i="12"/>
  <c r="BU46" i="12"/>
  <c r="BT46" i="12"/>
  <c r="BS46" i="12"/>
  <c r="BR46" i="12"/>
  <c r="BQ46" i="12"/>
  <c r="BP46" i="12"/>
  <c r="BO46" i="12"/>
  <c r="BN46" i="12"/>
  <c r="BM46" i="12"/>
  <c r="BL46" i="12"/>
  <c r="BK46" i="12"/>
  <c r="BJ46" i="12"/>
  <c r="BI46" i="12"/>
  <c r="BH46" i="12"/>
  <c r="BG46" i="12"/>
  <c r="BF46" i="12"/>
  <c r="BE46" i="12"/>
  <c r="CQ45" i="12"/>
  <c r="CP45" i="12"/>
  <c r="CO45" i="12"/>
  <c r="CN45" i="12"/>
  <c r="CM45" i="12"/>
  <c r="CL45" i="12"/>
  <c r="CK45" i="12"/>
  <c r="CJ45" i="12"/>
  <c r="CI45" i="12"/>
  <c r="CH45" i="12"/>
  <c r="CG45" i="12"/>
  <c r="CF45" i="12"/>
  <c r="CE45" i="12"/>
  <c r="CD45" i="12"/>
  <c r="CC45" i="12"/>
  <c r="CB45" i="12"/>
  <c r="CA45" i="12"/>
  <c r="BZ45" i="12"/>
  <c r="BY45" i="12"/>
  <c r="BX45" i="12"/>
  <c r="BW45" i="12"/>
  <c r="BV45" i="12"/>
  <c r="BU45" i="12"/>
  <c r="BT45" i="12"/>
  <c r="BS45" i="12"/>
  <c r="BR45" i="12"/>
  <c r="BQ45" i="12"/>
  <c r="BP45" i="12"/>
  <c r="BO45" i="12"/>
  <c r="BN45" i="12"/>
  <c r="BM45" i="12"/>
  <c r="BL45" i="12"/>
  <c r="BK45" i="12"/>
  <c r="BJ45" i="12"/>
  <c r="BI45" i="12"/>
  <c r="BH45" i="12"/>
  <c r="BG45" i="12"/>
  <c r="BF45" i="12"/>
  <c r="BE45" i="12"/>
  <c r="CQ44" i="12"/>
  <c r="CP44" i="12"/>
  <c r="CO44" i="12"/>
  <c r="CN44" i="12"/>
  <c r="CM44" i="12"/>
  <c r="CL44" i="12"/>
  <c r="CK44" i="12"/>
  <c r="CJ44" i="12"/>
  <c r="CI44" i="12"/>
  <c r="CH44" i="12"/>
  <c r="CG44" i="12"/>
  <c r="CF44" i="12"/>
  <c r="CE44" i="12"/>
  <c r="CD44" i="12"/>
  <c r="CC44" i="12"/>
  <c r="CB44" i="12"/>
  <c r="CA44" i="12"/>
  <c r="BZ44" i="12"/>
  <c r="BY44" i="12"/>
  <c r="BX44" i="12"/>
  <c r="BW44" i="12"/>
  <c r="BV44" i="12"/>
  <c r="BU44" i="12"/>
  <c r="BT44" i="12"/>
  <c r="BS44" i="12"/>
  <c r="BR44" i="12"/>
  <c r="BQ44" i="12"/>
  <c r="BP44" i="12"/>
  <c r="BO44" i="12"/>
  <c r="BN44" i="12"/>
  <c r="BM44" i="12"/>
  <c r="BL44" i="12"/>
  <c r="BK44" i="12"/>
  <c r="BJ44" i="12"/>
  <c r="BI44" i="12"/>
  <c r="BH44" i="12"/>
  <c r="BG44" i="12"/>
  <c r="BF44" i="12"/>
  <c r="BE44" i="12"/>
  <c r="CQ43" i="12"/>
  <c r="CP43" i="12"/>
  <c r="CO43" i="12"/>
  <c r="CN43" i="12"/>
  <c r="CM43" i="12"/>
  <c r="CL43" i="12"/>
  <c r="CK43" i="12"/>
  <c r="CJ43" i="12"/>
  <c r="CI43" i="12"/>
  <c r="CH43" i="12"/>
  <c r="CG43" i="12"/>
  <c r="CF43" i="12"/>
  <c r="CE43" i="12"/>
  <c r="CD43" i="12"/>
  <c r="CC43" i="12"/>
  <c r="CB43" i="12"/>
  <c r="CA43" i="12"/>
  <c r="BZ43" i="12"/>
  <c r="BY43" i="12"/>
  <c r="BX43" i="12"/>
  <c r="BW43" i="12"/>
  <c r="BV43" i="12"/>
  <c r="BU43" i="12"/>
  <c r="BT43" i="12"/>
  <c r="BS43" i="12"/>
  <c r="BR43" i="12"/>
  <c r="BQ43" i="12"/>
  <c r="BP43" i="12"/>
  <c r="BO43" i="12"/>
  <c r="BN43" i="12"/>
  <c r="BM43" i="12"/>
  <c r="BL43" i="12"/>
  <c r="BK43" i="12"/>
  <c r="BJ43" i="12"/>
  <c r="BI43" i="12"/>
  <c r="BH43" i="12"/>
  <c r="BG43" i="12"/>
  <c r="BF43" i="12"/>
  <c r="BE43" i="12"/>
  <c r="CQ42" i="12"/>
  <c r="CP42" i="12"/>
  <c r="CO42" i="12"/>
  <c r="CN42" i="12"/>
  <c r="CM42" i="12"/>
  <c r="CL42" i="12"/>
  <c r="CK42" i="12"/>
  <c r="CJ42" i="12"/>
  <c r="CI42" i="12"/>
  <c r="CH42" i="12"/>
  <c r="CG42" i="12"/>
  <c r="CF42" i="12"/>
  <c r="CE42" i="12"/>
  <c r="CD42" i="12"/>
  <c r="CC42" i="12"/>
  <c r="CB42" i="12"/>
  <c r="CA42" i="12"/>
  <c r="BZ42" i="12"/>
  <c r="BY42" i="12"/>
  <c r="BX42" i="12"/>
  <c r="BW42" i="12"/>
  <c r="BV42" i="12"/>
  <c r="BU42" i="12"/>
  <c r="BT42" i="12"/>
  <c r="BS42" i="12"/>
  <c r="BR42" i="12"/>
  <c r="BQ42" i="12"/>
  <c r="BP42" i="12"/>
  <c r="BO42" i="12"/>
  <c r="BN42" i="12"/>
  <c r="BM42" i="12"/>
  <c r="BL42" i="12"/>
  <c r="BK42" i="12"/>
  <c r="BJ42" i="12"/>
  <c r="BI42" i="12"/>
  <c r="BH42" i="12"/>
  <c r="BG42" i="12"/>
  <c r="BF42" i="12"/>
  <c r="BE42" i="12"/>
  <c r="CR41" i="12"/>
  <c r="CQ41" i="12"/>
  <c r="CP41" i="12"/>
  <c r="CO41" i="12"/>
  <c r="CN41" i="12"/>
  <c r="CM41" i="12"/>
  <c r="CL41" i="12"/>
  <c r="CK41" i="12"/>
  <c r="CJ41" i="12"/>
  <c r="CI41" i="12"/>
  <c r="CH41" i="12"/>
  <c r="CG41" i="12"/>
  <c r="CF41" i="12"/>
  <c r="CE41" i="12"/>
  <c r="CD41" i="12"/>
  <c r="CC41" i="12"/>
  <c r="CB41" i="12"/>
  <c r="CA41" i="12"/>
  <c r="BZ41" i="12"/>
  <c r="BY41" i="12"/>
  <c r="BX41" i="12"/>
  <c r="BW41" i="12"/>
  <c r="BV41" i="12"/>
  <c r="BU41" i="12"/>
  <c r="BT41" i="12"/>
  <c r="BS41" i="12"/>
  <c r="BR41" i="12"/>
  <c r="BQ41" i="12"/>
  <c r="BP41" i="12"/>
  <c r="BO41" i="12"/>
  <c r="BN41" i="12"/>
  <c r="BM41" i="12"/>
  <c r="BL41" i="12"/>
  <c r="BK41" i="12"/>
  <c r="BJ41" i="12"/>
  <c r="BI41" i="12"/>
  <c r="BH41" i="12"/>
  <c r="BG41" i="12"/>
  <c r="BF41" i="12"/>
  <c r="BE41" i="12"/>
  <c r="CS40" i="12"/>
  <c r="CR40" i="12"/>
  <c r="CQ40" i="12"/>
  <c r="CP40" i="12"/>
  <c r="CO40" i="12"/>
  <c r="CN40" i="12"/>
  <c r="CM40" i="12"/>
  <c r="CL40" i="12"/>
  <c r="CK40" i="12"/>
  <c r="CJ40" i="12"/>
  <c r="CI40" i="12"/>
  <c r="CH40" i="12"/>
  <c r="CG40" i="12"/>
  <c r="CF40" i="12"/>
  <c r="CE40" i="12"/>
  <c r="CD40" i="12"/>
  <c r="CC40" i="12"/>
  <c r="CB40" i="12"/>
  <c r="CA40" i="12"/>
  <c r="BZ40" i="12"/>
  <c r="BY40" i="12"/>
  <c r="BX40" i="12"/>
  <c r="BW40" i="12"/>
  <c r="BV40" i="12"/>
  <c r="BU40" i="12"/>
  <c r="BT40" i="12"/>
  <c r="BS40" i="12"/>
  <c r="BR40" i="12"/>
  <c r="BQ40" i="12"/>
  <c r="BP40" i="12"/>
  <c r="BO40" i="12"/>
  <c r="BN40" i="12"/>
  <c r="BM40" i="12"/>
  <c r="BL40" i="12"/>
  <c r="BK40" i="12"/>
  <c r="BJ40" i="12"/>
  <c r="BI40" i="12"/>
  <c r="BH40" i="12"/>
  <c r="BG40" i="12"/>
  <c r="CT39" i="12"/>
  <c r="CS39" i="12"/>
  <c r="CR39" i="12"/>
  <c r="CQ39" i="12"/>
  <c r="CP39" i="12"/>
  <c r="CO39" i="12"/>
  <c r="CN39" i="12"/>
  <c r="CM39" i="12"/>
  <c r="CL39" i="12"/>
  <c r="CK39" i="12"/>
  <c r="CJ39" i="12"/>
  <c r="CI39" i="12"/>
  <c r="CH39" i="12"/>
  <c r="CG39" i="12"/>
  <c r="CF39" i="12"/>
  <c r="CE39" i="12"/>
  <c r="CD39" i="12"/>
  <c r="CC39" i="12"/>
  <c r="CB39" i="12"/>
  <c r="CA39" i="12"/>
  <c r="BZ39" i="12"/>
  <c r="BY39" i="12"/>
  <c r="BX39" i="12"/>
  <c r="BW39" i="12"/>
  <c r="BV39" i="12"/>
  <c r="BU39" i="12"/>
  <c r="BT39" i="12"/>
  <c r="BS39" i="12"/>
  <c r="BR39" i="12"/>
  <c r="BQ39" i="12"/>
  <c r="BP39" i="12"/>
  <c r="BO39" i="12"/>
  <c r="BN39" i="12"/>
  <c r="BM39" i="12"/>
  <c r="BL39" i="12"/>
  <c r="BK39" i="12"/>
  <c r="BJ39" i="12"/>
  <c r="BI39" i="12"/>
  <c r="BH39" i="12"/>
  <c r="BG39"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CU37" i="12"/>
  <c r="CT37" i="12"/>
  <c r="CS37" i="12"/>
  <c r="CR37" i="12"/>
  <c r="CQ37" i="12"/>
  <c r="CP37" i="12"/>
  <c r="CO37" i="12"/>
  <c r="CN37" i="12"/>
  <c r="CM37" i="12"/>
  <c r="CL37" i="12"/>
  <c r="CK37" i="12"/>
  <c r="CJ37" i="12"/>
  <c r="CI37" i="12"/>
  <c r="CH37" i="12"/>
  <c r="CG37" i="12"/>
  <c r="CF37" i="12"/>
  <c r="CE37" i="12"/>
  <c r="CD37" i="12"/>
  <c r="CC37" i="12"/>
  <c r="CB37" i="12"/>
  <c r="CA37" i="12"/>
  <c r="BZ37" i="12"/>
  <c r="BY37" i="12"/>
  <c r="BX37" i="12"/>
  <c r="BW37" i="12"/>
  <c r="BV37" i="12"/>
  <c r="BU37" i="12"/>
  <c r="BT37" i="12"/>
  <c r="BS37" i="12"/>
  <c r="BR37" i="12"/>
  <c r="BQ37" i="12"/>
  <c r="BP37" i="12"/>
  <c r="BO37" i="12"/>
  <c r="BN37" i="12"/>
  <c r="BM37" i="12"/>
  <c r="BL37" i="12"/>
  <c r="BK37" i="12"/>
  <c r="BJ37" i="12"/>
  <c r="BI37" i="12"/>
  <c r="CU36" i="12"/>
  <c r="CT36" i="12"/>
  <c r="CS36" i="12"/>
  <c r="CR36" i="12"/>
  <c r="CQ36" i="12"/>
  <c r="CP36" i="12"/>
  <c r="CO36" i="12"/>
  <c r="CN36" i="12"/>
  <c r="CM36" i="12"/>
  <c r="CL36" i="12"/>
  <c r="CK36" i="12"/>
  <c r="CJ36" i="12"/>
  <c r="CI36" i="12"/>
  <c r="CH36" i="12"/>
  <c r="CG36" i="12"/>
  <c r="CF36" i="12"/>
  <c r="CE36" i="12"/>
  <c r="CD36" i="12"/>
  <c r="CC36" i="12"/>
  <c r="CB36" i="12"/>
  <c r="CA36" i="12"/>
  <c r="BZ36" i="12"/>
  <c r="BY36" i="12"/>
  <c r="BX36" i="12"/>
  <c r="BW36" i="12"/>
  <c r="BV36" i="12"/>
  <c r="BU36" i="12"/>
  <c r="BT36" i="12"/>
  <c r="BS36" i="12"/>
  <c r="BR36" i="12"/>
  <c r="BQ36" i="12"/>
  <c r="BP36" i="12"/>
  <c r="BO36" i="12"/>
  <c r="BN36" i="12"/>
  <c r="BM36" i="12"/>
  <c r="BL36" i="12"/>
  <c r="BK36" i="12"/>
  <c r="BJ36" i="12"/>
  <c r="BI36" i="12"/>
  <c r="CU35" i="12"/>
  <c r="CT35" i="12"/>
  <c r="CS35" i="12"/>
  <c r="CR35" i="12"/>
  <c r="CQ35" i="12"/>
  <c r="CP35" i="12"/>
  <c r="CO35" i="12"/>
  <c r="CN35" i="12"/>
  <c r="CM35" i="12"/>
  <c r="CL35" i="12"/>
  <c r="CK35" i="12"/>
  <c r="CJ35" i="12"/>
  <c r="CI35" i="12"/>
  <c r="CH35" i="12"/>
  <c r="CG35" i="12"/>
  <c r="CF35" i="12"/>
  <c r="CE35" i="12"/>
  <c r="CD35" i="12"/>
  <c r="CC35" i="12"/>
  <c r="CB35" i="12"/>
  <c r="CA35" i="12"/>
  <c r="BZ35" i="12"/>
  <c r="BY35" i="12"/>
  <c r="BX35" i="12"/>
  <c r="BW35" i="12"/>
  <c r="BV35" i="12"/>
  <c r="BU35" i="12"/>
  <c r="BT35" i="12"/>
  <c r="BS35" i="12"/>
  <c r="BR35" i="12"/>
  <c r="BQ35" i="12"/>
  <c r="BP35" i="12"/>
  <c r="BO35" i="12"/>
  <c r="BN35" i="12"/>
  <c r="BM35" i="12"/>
  <c r="BL35" i="12"/>
  <c r="BK35" i="12"/>
  <c r="BJ35" i="12"/>
  <c r="BI35" i="12"/>
  <c r="CU34" i="12"/>
  <c r="CT34" i="12"/>
  <c r="CS34" i="12"/>
  <c r="CR34" i="12"/>
  <c r="CQ34" i="12"/>
  <c r="CP34" i="12"/>
  <c r="CO34" i="12"/>
  <c r="CN34" i="12"/>
  <c r="CM34" i="12"/>
  <c r="CL34" i="12"/>
  <c r="CK34" i="12"/>
  <c r="CJ34" i="12"/>
  <c r="CI34" i="12"/>
  <c r="CH34" i="12"/>
  <c r="CG34" i="12"/>
  <c r="CF34" i="12"/>
  <c r="CE34" i="12"/>
  <c r="CD34" i="12"/>
  <c r="CC34" i="12"/>
  <c r="CB34" i="12"/>
  <c r="CA34" i="12"/>
  <c r="BZ34" i="12"/>
  <c r="BY34" i="12"/>
  <c r="BX34" i="12"/>
  <c r="BW34" i="12"/>
  <c r="BV34" i="12"/>
  <c r="BU34" i="12"/>
  <c r="BT34" i="12"/>
  <c r="BS34" i="12"/>
  <c r="BR34" i="12"/>
  <c r="BQ34" i="12"/>
  <c r="BP34" i="12"/>
  <c r="BO34" i="12"/>
  <c r="BN34" i="12"/>
  <c r="BM34" i="12"/>
  <c r="BL34" i="12"/>
  <c r="BK34" i="12"/>
  <c r="BJ34" i="12"/>
  <c r="BI34" i="12"/>
  <c r="CU33" i="12"/>
  <c r="CT33" i="12"/>
  <c r="CS33" i="12"/>
  <c r="CR33" i="12"/>
  <c r="CQ33" i="12"/>
  <c r="CP33" i="12"/>
  <c r="CO33" i="12"/>
  <c r="CN33" i="12"/>
  <c r="CM33" i="12"/>
  <c r="CL33" i="12"/>
  <c r="CK33" i="12"/>
  <c r="CJ33" i="12"/>
  <c r="CI33" i="12"/>
  <c r="CH33" i="12"/>
  <c r="CG33" i="12"/>
  <c r="CF33" i="12"/>
  <c r="CE33" i="12"/>
  <c r="CD33" i="12"/>
  <c r="CC33" i="12"/>
  <c r="CB33" i="12"/>
  <c r="CA33" i="12"/>
  <c r="BZ33" i="12"/>
  <c r="BY33" i="12"/>
  <c r="BX33" i="12"/>
  <c r="BW33" i="12"/>
  <c r="BV33" i="12"/>
  <c r="BU33" i="12"/>
  <c r="BT33" i="12"/>
  <c r="BS33" i="12"/>
  <c r="BR33" i="12"/>
  <c r="BQ33" i="12"/>
  <c r="BP33" i="12"/>
  <c r="BO33" i="12"/>
  <c r="BN33" i="12"/>
  <c r="BM33" i="12"/>
  <c r="BL33" i="12"/>
  <c r="BK33" i="12"/>
  <c r="BJ33" i="12"/>
  <c r="BI33" i="12"/>
  <c r="BH33" i="12"/>
  <c r="BG33" i="12"/>
  <c r="CU32" i="12"/>
  <c r="CT32" i="12"/>
  <c r="CS32" i="12"/>
  <c r="CR32" i="12"/>
  <c r="CQ32" i="12"/>
  <c r="CP32" i="12"/>
  <c r="CO32" i="12"/>
  <c r="CN32" i="12"/>
  <c r="CM32" i="12"/>
  <c r="CL32" i="12"/>
  <c r="CK32" i="12"/>
  <c r="CJ32" i="12"/>
  <c r="CI32" i="12"/>
  <c r="CH32" i="12"/>
  <c r="CG32" i="12"/>
  <c r="CF32" i="12"/>
  <c r="CE32" i="12"/>
  <c r="CD32" i="12"/>
  <c r="CC32" i="12"/>
  <c r="CB32" i="12"/>
  <c r="CA32" i="12"/>
  <c r="BZ32" i="12"/>
  <c r="BY32" i="12"/>
  <c r="BX32" i="12"/>
  <c r="BW32" i="12"/>
  <c r="BV32" i="12"/>
  <c r="BU32" i="12"/>
  <c r="BT32" i="12"/>
  <c r="BS32" i="12"/>
  <c r="BR32" i="12"/>
  <c r="BQ32" i="12"/>
  <c r="BP32" i="12"/>
  <c r="BO32" i="12"/>
  <c r="BN32" i="12"/>
  <c r="BM32" i="12"/>
  <c r="BL32" i="12"/>
  <c r="BK32" i="12"/>
  <c r="BJ32" i="12"/>
  <c r="BI32" i="12"/>
  <c r="BH32" i="12"/>
  <c r="BG32" i="12"/>
  <c r="CU31" i="12"/>
  <c r="CT31" i="12"/>
  <c r="CS31" i="12"/>
  <c r="CR31" i="12"/>
  <c r="CQ31" i="12"/>
  <c r="CP31" i="12"/>
  <c r="CO31" i="12"/>
  <c r="CN31" i="12"/>
  <c r="CM31" i="12"/>
  <c r="CL31" i="12"/>
  <c r="CK31" i="12"/>
  <c r="CJ31" i="12"/>
  <c r="CI31" i="12"/>
  <c r="CH31" i="12"/>
  <c r="CC31" i="12"/>
  <c r="CB31" i="12"/>
  <c r="CA31" i="12"/>
  <c r="BZ31" i="12"/>
  <c r="BY31" i="12"/>
  <c r="BX31" i="12"/>
  <c r="BW31" i="12"/>
  <c r="BV31" i="12"/>
  <c r="BU31" i="12"/>
  <c r="BT31" i="12"/>
  <c r="BS31" i="12"/>
  <c r="BR31" i="12"/>
  <c r="BQ31" i="12"/>
  <c r="BP31" i="12"/>
  <c r="BO31" i="12"/>
  <c r="BN31" i="12"/>
  <c r="BM31" i="12"/>
  <c r="BL31" i="12"/>
  <c r="BK31" i="12"/>
  <c r="BJ31" i="12"/>
  <c r="BI31" i="12"/>
  <c r="BH31" i="12"/>
  <c r="BG31" i="12"/>
  <c r="CU30" i="12"/>
  <c r="CT30" i="12"/>
  <c r="CS30" i="12"/>
  <c r="CR30" i="12"/>
  <c r="CQ30" i="12"/>
  <c r="CP30" i="12"/>
  <c r="CO30" i="12"/>
  <c r="CN30" i="12"/>
  <c r="CM30" i="12"/>
  <c r="CL30" i="12"/>
  <c r="CK30" i="12"/>
  <c r="CJ30" i="12"/>
  <c r="CI30" i="12"/>
  <c r="CH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CU29" i="12"/>
  <c r="CT29" i="12"/>
  <c r="CS29" i="12"/>
  <c r="CR29" i="12"/>
  <c r="CQ29" i="12"/>
  <c r="CP29" i="12"/>
  <c r="CO29" i="12"/>
  <c r="CN29" i="12"/>
  <c r="CM29" i="12"/>
  <c r="CL29" i="12"/>
  <c r="CK29" i="12"/>
  <c r="CJ29" i="12"/>
  <c r="CI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CT28" i="12"/>
  <c r="CS28" i="12"/>
  <c r="CR28" i="12"/>
  <c r="CQ28" i="12"/>
  <c r="CP28" i="12"/>
  <c r="CO28" i="12"/>
  <c r="CN28" i="12"/>
  <c r="CM28" i="12"/>
  <c r="CL28" i="12"/>
  <c r="CK28" i="12"/>
  <c r="CJ28" i="12"/>
  <c r="BZ28" i="12"/>
  <c r="BY28" i="12"/>
  <c r="BX28" i="12"/>
  <c r="BW28" i="12"/>
  <c r="BV28" i="12"/>
  <c r="BU28" i="12"/>
  <c r="BT28" i="12"/>
  <c r="BS28" i="12"/>
  <c r="BR28" i="12"/>
  <c r="BQ28" i="12"/>
  <c r="BP28" i="12"/>
  <c r="BO28" i="12"/>
  <c r="BN28" i="12"/>
  <c r="BM28" i="12"/>
  <c r="BL28" i="12"/>
  <c r="BK28" i="12"/>
  <c r="BJ28" i="12"/>
  <c r="BI28" i="12"/>
  <c r="BH28" i="12"/>
  <c r="BG28" i="12"/>
  <c r="BF28" i="12"/>
  <c r="BE28" i="12"/>
  <c r="CR27" i="12"/>
  <c r="CQ27" i="12"/>
  <c r="CP27" i="12"/>
  <c r="CO27" i="12"/>
  <c r="CN27" i="12"/>
  <c r="CM27" i="12"/>
  <c r="CL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CP26" i="12"/>
  <c r="CO26" i="12"/>
  <c r="BY26" i="12"/>
  <c r="BX26" i="12"/>
  <c r="BW26" i="12"/>
  <c r="BV26" i="12"/>
  <c r="BU26" i="12"/>
  <c r="BT26" i="12"/>
  <c r="BS26" i="12"/>
  <c r="BR26" i="12"/>
  <c r="BQ26" i="12"/>
  <c r="BP26" i="12"/>
  <c r="BO26" i="12"/>
  <c r="BN26" i="12"/>
  <c r="BM26" i="12"/>
  <c r="BL26" i="12"/>
  <c r="BK26" i="12"/>
  <c r="BJ26" i="12"/>
  <c r="BI26" i="12"/>
  <c r="BH26" i="12"/>
  <c r="BG26" i="12"/>
  <c r="BF26" i="12"/>
  <c r="BE26" i="12"/>
  <c r="BD26" i="12"/>
  <c r="CO25" i="12"/>
  <c r="BY25" i="12"/>
  <c r="BX25" i="12"/>
  <c r="BW25" i="12"/>
  <c r="BV25" i="12"/>
  <c r="BU25" i="12"/>
  <c r="BT25" i="12"/>
  <c r="BS25" i="12"/>
  <c r="BR25" i="12"/>
  <c r="BQ25" i="12"/>
  <c r="BP25" i="12"/>
  <c r="BO25" i="12"/>
  <c r="BN25" i="12"/>
  <c r="BM25" i="12"/>
  <c r="BL25" i="12"/>
  <c r="BK25" i="12"/>
  <c r="BJ25" i="12"/>
  <c r="BI25" i="12"/>
  <c r="BH25" i="12"/>
  <c r="BG25" i="12"/>
  <c r="BF25" i="12"/>
  <c r="BE25" i="12"/>
  <c r="BD25" i="12"/>
  <c r="BC25" i="12"/>
  <c r="BB25" i="12"/>
  <c r="BA25" i="12"/>
  <c r="AZ25"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BU20" i="12"/>
  <c r="BT20" i="12"/>
  <c r="BS20" i="12"/>
  <c r="BR20" i="12"/>
  <c r="BQ20" i="12"/>
  <c r="BP20" i="12"/>
  <c r="BO20" i="12"/>
  <c r="BN20" i="12"/>
  <c r="BM20" i="12"/>
  <c r="BL20" i="12"/>
  <c r="BK20" i="12"/>
  <c r="BJ20" i="12"/>
  <c r="BI20" i="12"/>
  <c r="BH20" i="12"/>
  <c r="BG20" i="12"/>
  <c r="BF20" i="12"/>
  <c r="BE20" i="12"/>
  <c r="BD20" i="12"/>
  <c r="BC20" i="12"/>
  <c r="BB20" i="12"/>
  <c r="BT19" i="12"/>
  <c r="BS19" i="12"/>
  <c r="BR19" i="12"/>
  <c r="BQ19" i="12"/>
  <c r="BP19" i="12"/>
  <c r="BO19" i="12"/>
  <c r="BN19" i="12"/>
  <c r="BM19" i="12"/>
  <c r="BL19" i="12"/>
  <c r="BK19" i="12"/>
  <c r="BJ19" i="12"/>
  <c r="BI19" i="12"/>
  <c r="BH19" i="12"/>
  <c r="BG19" i="12"/>
  <c r="BF19" i="12"/>
  <c r="BE19" i="12"/>
  <c r="BD19" i="12"/>
  <c r="BC19" i="12"/>
  <c r="BS18" i="12"/>
  <c r="BR18" i="12"/>
  <c r="BQ18" i="12"/>
  <c r="BP18" i="12"/>
  <c r="BO18" i="12"/>
  <c r="BN18" i="12"/>
  <c r="BM18" i="12"/>
  <c r="BL18" i="12"/>
  <c r="BK18" i="12"/>
  <c r="BJ18" i="12"/>
  <c r="BI18" i="12"/>
  <c r="BH18" i="12"/>
  <c r="BG18" i="12"/>
  <c r="BF18" i="12"/>
  <c r="BE18" i="12"/>
  <c r="BD18" i="12"/>
  <c r="BR17" i="12"/>
  <c r="BQ17" i="12"/>
  <c r="BP17" i="12"/>
  <c r="BO17" i="12"/>
  <c r="BN17" i="12"/>
  <c r="BM17" i="12"/>
  <c r="BL17" i="12"/>
  <c r="BK17" i="12"/>
  <c r="BJ17" i="12"/>
  <c r="BI17" i="12"/>
  <c r="BH17" i="12"/>
  <c r="BG17" i="12"/>
  <c r="BF17" i="12"/>
  <c r="BE17" i="12"/>
  <c r="BD17" i="12"/>
  <c r="BR16" i="12"/>
  <c r="BQ16" i="12"/>
  <c r="BP16" i="12"/>
  <c r="BO16" i="12"/>
  <c r="BN16" i="12"/>
  <c r="BM16" i="12"/>
  <c r="BL16" i="12"/>
  <c r="BK16" i="12"/>
  <c r="BJ16" i="12"/>
  <c r="BI16" i="12"/>
  <c r="BH16" i="12"/>
  <c r="BG16" i="12"/>
  <c r="BF16" i="12"/>
  <c r="BE16" i="12"/>
  <c r="BD16" i="12"/>
  <c r="BQ15" i="12"/>
  <c r="BP15" i="12"/>
  <c r="BO15" i="12"/>
  <c r="BN15" i="12"/>
  <c r="BM15" i="12"/>
  <c r="BL15" i="12"/>
  <c r="BK15" i="12"/>
  <c r="BJ15" i="12"/>
  <c r="BI15" i="12"/>
  <c r="BQ14" i="12"/>
  <c r="BP14" i="12"/>
  <c r="BO14" i="12"/>
  <c r="BN14" i="12"/>
  <c r="BM14" i="12"/>
  <c r="BL14" i="12"/>
  <c r="BM13" i="12"/>
  <c r="G17" i="4" l="1"/>
  <c r="F17" i="4"/>
  <c r="E17" i="4"/>
  <c r="D17" i="4"/>
  <c r="C17" i="4"/>
  <c r="G16" i="4"/>
  <c r="F16" i="4"/>
  <c r="E16" i="4"/>
  <c r="D16" i="4"/>
  <c r="C16" i="4"/>
  <c r="G15" i="4"/>
  <c r="F15" i="4"/>
  <c r="E15" i="4"/>
  <c r="D15" i="4"/>
  <c r="C15" i="4"/>
  <c r="G14" i="4"/>
  <c r="F14" i="4"/>
  <c r="E14" i="4"/>
  <c r="D14" i="4"/>
  <c r="C14" i="4"/>
  <c r="G13" i="4"/>
  <c r="F13" i="4"/>
  <c r="E13" i="4"/>
  <c r="D13" i="4"/>
  <c r="C13" i="4"/>
  <c r="G12" i="4"/>
  <c r="F12" i="4"/>
  <c r="E12" i="4"/>
  <c r="D12" i="4"/>
  <c r="C12" i="4"/>
  <c r="G11" i="4"/>
  <c r="F11" i="4"/>
  <c r="E11" i="4"/>
  <c r="D11" i="4"/>
  <c r="C11" i="4"/>
  <c r="G10" i="4"/>
  <c r="F10" i="4"/>
  <c r="E10" i="4"/>
  <c r="D10" i="4"/>
  <c r="C10" i="4"/>
  <c r="G9" i="4"/>
  <c r="F9" i="4"/>
  <c r="E9" i="4"/>
  <c r="D9" i="4"/>
  <c r="C9" i="4"/>
  <c r="G8" i="4"/>
  <c r="F8" i="4"/>
  <c r="E8" i="4"/>
  <c r="D8" i="4"/>
  <c r="C8" i="4"/>
  <c r="G7" i="4"/>
  <c r="F7" i="4"/>
  <c r="E7" i="4"/>
  <c r="D7" i="4"/>
  <c r="C7" i="4"/>
  <c r="G6" i="4"/>
  <c r="F6" i="4"/>
  <c r="E6" i="4"/>
  <c r="D6" i="4"/>
  <c r="C6" i="4"/>
  <c r="G5" i="4"/>
  <c r="F5" i="4"/>
  <c r="E5" i="4"/>
  <c r="D5" i="4"/>
  <c r="C5" i="4"/>
  <c r="G4" i="4"/>
  <c r="F4" i="4"/>
  <c r="E4" i="4"/>
  <c r="D4" i="4"/>
  <c r="C4" i="4"/>
  <c r="G3" i="4"/>
  <c r="F3" i="4"/>
  <c r="E3" i="4"/>
  <c r="D3" i="4"/>
  <c r="C3" i="4"/>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3019365-9389-47DE-A50F-AAF654AE225A}" keepAlive="1" name="Query - List[edit]" description="Connection to the 'List[edit]' query in the workbook." type="5" refreshedVersion="8" background="1" saveData="1">
    <dbPr connection="Provider=Microsoft.Mashup.OleDb.1;Data Source=$Workbook$;Location=List[edit];Extended Properties=&quot;&quot;" command="SELECT * FROM [List[edit]]]"/>
  </connection>
</connections>
</file>

<file path=xl/sharedStrings.xml><?xml version="1.0" encoding="utf-8"?>
<sst xmlns="http://schemas.openxmlformats.org/spreadsheetml/2006/main" count="9084" uniqueCount="2109">
  <si>
    <t>loiyiu</t>
  </si>
  <si>
    <t>kjhjkl</t>
  </si>
  <si>
    <t>lkjg</t>
  </si>
  <si>
    <t>weew</t>
  </si>
  <si>
    <t>tyurtyu</t>
  </si>
  <si>
    <t>qwertre</t>
  </si>
  <si>
    <t>ewqqwas</t>
  </si>
  <si>
    <t>qwer</t>
  </si>
  <si>
    <t>qreqwreqwr</t>
  </si>
  <si>
    <t>tyu</t>
  </si>
  <si>
    <t>mjt</t>
  </si>
  <si>
    <t>uiytui</t>
  </si>
  <si>
    <t>ytuiyui</t>
  </si>
  <si>
    <t>yet</t>
  </si>
  <si>
    <t>oyuioyu</t>
  </si>
  <si>
    <t>rtyu</t>
  </si>
  <si>
    <t>iuoyuio</t>
  </si>
  <si>
    <t>opt</t>
  </si>
  <si>
    <t>ptui</t>
  </si>
  <si>
    <t>prrytu</t>
  </si>
  <si>
    <t>puio</t>
  </si>
  <si>
    <t>oiuy</t>
  </si>
  <si>
    <t>yuio</t>
  </si>
  <si>
    <t>ouy</t>
  </si>
  <si>
    <t>jyui</t>
  </si>
  <si>
    <t>yjn</t>
  </si>
  <si>
    <t>mngf</t>
  </si>
  <si>
    <t>jyn</t>
  </si>
  <si>
    <t>yhh</t>
  </si>
  <si>
    <t>mnvfgh</t>
  </si>
  <si>
    <t>zvd</t>
  </si>
  <si>
    <t>zcv</t>
  </si>
  <si>
    <t>mjyuio</t>
  </si>
  <si>
    <t>nm,b</t>
  </si>
  <si>
    <t>vvb</t>
  </si>
  <si>
    <t>zxc</t>
  </si>
  <si>
    <t>mfgsg</t>
  </si>
  <si>
    <t>iok</t>
  </si>
  <si>
    <t>yui</t>
  </si>
  <si>
    <t>milsgdf</t>
  </si>
  <si>
    <t>uy</t>
  </si>
  <si>
    <t>kjh</t>
  </si>
  <si>
    <t>mdsg</t>
  </si>
  <si>
    <t>j</t>
  </si>
  <si>
    <t>metrydf</t>
  </si>
  <si>
    <t>ghjgfhj</t>
  </si>
  <si>
    <t>ghfj</t>
  </si>
  <si>
    <t>erq</t>
  </si>
  <si>
    <t>ghgh</t>
  </si>
  <si>
    <t>wre</t>
  </si>
  <si>
    <t>sqr</t>
  </si>
  <si>
    <t>qe</t>
  </si>
  <si>
    <t>sfer</t>
  </si>
  <si>
    <t>mzcvv</t>
  </si>
  <si>
    <t>qwerqr</t>
  </si>
  <si>
    <t>werqwr</t>
  </si>
  <si>
    <t>dfdf</t>
  </si>
  <si>
    <t>zvbvbnh</t>
  </si>
  <si>
    <t>sa</t>
  </si>
  <si>
    <t>a</t>
  </si>
  <si>
    <t>Transid</t>
  </si>
  <si>
    <t>Date</t>
  </si>
  <si>
    <t>Place</t>
  </si>
  <si>
    <t>Product</t>
  </si>
  <si>
    <t>Display</t>
  </si>
  <si>
    <t>QUANTITY</t>
  </si>
  <si>
    <t>REVENUE</t>
  </si>
  <si>
    <t>Paris</t>
  </si>
  <si>
    <t>Exploring in 10 Easy Lessons</t>
  </si>
  <si>
    <t>Store</t>
  </si>
  <si>
    <t>London</t>
  </si>
  <si>
    <t>Camel saddle</t>
  </si>
  <si>
    <t>Catalog</t>
  </si>
  <si>
    <t>Compass</t>
  </si>
  <si>
    <t>Geo positioning system</t>
  </si>
  <si>
    <t>Hammock</t>
  </si>
  <si>
    <t>Boots - snakeproof</t>
  </si>
  <si>
    <t>How to Win Foreign Friends</t>
  </si>
  <si>
    <t>New York</t>
  </si>
  <si>
    <t>Map case</t>
  </si>
  <si>
    <t>Elephant polo stick</t>
  </si>
  <si>
    <t>Tokyo</t>
  </si>
  <si>
    <t>Web</t>
  </si>
  <si>
    <t>Hat - polar explorer</t>
  </si>
  <si>
    <t>Sydney</t>
  </si>
  <si>
    <t>EmpID</t>
  </si>
  <si>
    <t>Full Name</t>
  </si>
  <si>
    <t>Supervisor</t>
  </si>
  <si>
    <t>Company</t>
  </si>
  <si>
    <t>Date Hired</t>
  </si>
  <si>
    <t>Yrs Service</t>
  </si>
  <si>
    <t>Dept Code</t>
  </si>
  <si>
    <t>Type</t>
  </si>
  <si>
    <t>Region</t>
  </si>
  <si>
    <t>City</t>
  </si>
  <si>
    <t>State</t>
  </si>
  <si>
    <t>Postal</t>
  </si>
  <si>
    <t>Country</t>
  </si>
  <si>
    <t>Email</t>
  </si>
  <si>
    <t>Akyuz,Aaron Spencer</t>
  </si>
  <si>
    <t>Flores,John Markham</t>
  </si>
  <si>
    <t>Marsh</t>
  </si>
  <si>
    <t>CTI302</t>
  </si>
  <si>
    <t>E</t>
  </si>
  <si>
    <t>EMEA</t>
  </si>
  <si>
    <t>Edinburgh</t>
  </si>
  <si>
    <t xml:space="preserve"> </t>
  </si>
  <si>
    <t>EH3 9EP</t>
  </si>
  <si>
    <t>United Kingdom</t>
  </si>
  <si>
    <t>aaron.spencer.akyuz@marsh.com</t>
  </si>
  <si>
    <t>Anderson,Abdrahman</t>
  </si>
  <si>
    <t>Kelly,Daniel</t>
  </si>
  <si>
    <t>Guy Carpenter</t>
  </si>
  <si>
    <t>Americas</t>
  </si>
  <si>
    <t>NY</t>
  </si>
  <si>
    <t>10036-2708</t>
  </si>
  <si>
    <t>United States</t>
  </si>
  <si>
    <t>abdrahman.anderson@guycarp.com</t>
  </si>
  <si>
    <t>Ashoka,Abhishek</t>
  </si>
  <si>
    <t>Tallinn</t>
  </si>
  <si>
    <t>Estonia</t>
  </si>
  <si>
    <t>abhishek.ashoka@guycarp.com</t>
  </si>
  <si>
    <t>Childs,Adam</t>
  </si>
  <si>
    <t>Lenton,Samuel</t>
  </si>
  <si>
    <t>Mercer</t>
  </si>
  <si>
    <t>N</t>
  </si>
  <si>
    <t>Yerwada</t>
  </si>
  <si>
    <t>India</t>
  </si>
  <si>
    <t>adam.childs@mercer.com</t>
  </si>
  <si>
    <t>Earnhardt,Adam T.</t>
  </si>
  <si>
    <t>CTI331</t>
  </si>
  <si>
    <t>Melbourne</t>
  </si>
  <si>
    <t>VIC</t>
  </si>
  <si>
    <t>Australia</t>
  </si>
  <si>
    <t>adam.t.earnhardt@marsh.com</t>
  </si>
  <si>
    <t>Foley,Alain</t>
  </si>
  <si>
    <t>Hamilton</t>
  </si>
  <si>
    <t>HM12</t>
  </si>
  <si>
    <t>Bermuda</t>
  </si>
  <si>
    <t>alain.foley@mercer.com</t>
  </si>
  <si>
    <t>Kumar,Aldo</t>
  </si>
  <si>
    <t>Manama</t>
  </si>
  <si>
    <t>Bahrain</t>
  </si>
  <si>
    <t>aldo.kumar@marsh.com</t>
  </si>
  <si>
    <t>LeCompte,Alexander T</t>
  </si>
  <si>
    <t>Cruz,Kathleen M</t>
  </si>
  <si>
    <t>Oliver Wyman Group</t>
  </si>
  <si>
    <t>D08708</t>
  </si>
  <si>
    <t>Cape Town</t>
  </si>
  <si>
    <t>South Africa</t>
  </si>
  <si>
    <t>alexander.t.lecompte@oliverwyman.com</t>
  </si>
  <si>
    <t>Marcuse,Alexandre Penha</t>
  </si>
  <si>
    <t>Asia Pacific</t>
  </si>
  <si>
    <t>NSW</t>
  </si>
  <si>
    <t>alexandre.penha.marcuse@guycarp.com</t>
  </si>
  <si>
    <t>Olson,Alexey</t>
  </si>
  <si>
    <t>Hoboken</t>
  </si>
  <si>
    <t>NJ</t>
  </si>
  <si>
    <t>07030-5792</t>
  </si>
  <si>
    <t>alexey.olson@marsh.com</t>
  </si>
  <si>
    <t>Padmanabhan,Andrew</t>
  </si>
  <si>
    <t>Madrid</t>
  </si>
  <si>
    <t>Spain</t>
  </si>
  <si>
    <t>andrew.padmanabhan@marsh.com</t>
  </si>
  <si>
    <t>Philip,Andrew D</t>
  </si>
  <si>
    <t>Sao Paulo</t>
  </si>
  <si>
    <t>04583-904</t>
  </si>
  <si>
    <t>Brazil</t>
  </si>
  <si>
    <t>andrew.d.philip@marsh.com</t>
  </si>
  <si>
    <t>Rajendran,Anil</t>
  </si>
  <si>
    <t>Riyadh</t>
  </si>
  <si>
    <t>Saudi Arabia</t>
  </si>
  <si>
    <t>anil.rajendran@marsh.com</t>
  </si>
  <si>
    <t>Thangavelu,Anthony Vaughan</t>
  </si>
  <si>
    <t>W1U 8EW</t>
  </si>
  <si>
    <t>anthony.vaughan.thangavelu@marsh.com</t>
  </si>
  <si>
    <t>Trivedi,Anupama</t>
  </si>
  <si>
    <t>EC3R 5BU</t>
  </si>
  <si>
    <t>anupama.trivedi@marsh.com</t>
  </si>
  <si>
    <t>Trotter,Arethea Y</t>
  </si>
  <si>
    <t>arethea.y.trotter@mercer.com</t>
  </si>
  <si>
    <t>Vashishtha,Arun</t>
  </si>
  <si>
    <t>Kuala Lumpur</t>
  </si>
  <si>
    <t>Malaysia</t>
  </si>
  <si>
    <t>arun.vashishtha@marsh.com</t>
  </si>
  <si>
    <t>Adams,Augustine C.</t>
  </si>
  <si>
    <t>Smith,Ellen</t>
  </si>
  <si>
    <t>Corporate</t>
  </si>
  <si>
    <t>CTI316</t>
  </si>
  <si>
    <t>Austin</t>
  </si>
  <si>
    <t>TX</t>
  </si>
  <si>
    <t>augustine.c.adams@mmc.com</t>
  </si>
  <si>
    <t>Andrew,Augustus M</t>
  </si>
  <si>
    <t>Khator,Daniel M</t>
  </si>
  <si>
    <t>King of Prussia</t>
  </si>
  <si>
    <t>PA</t>
  </si>
  <si>
    <t>augustus.m.andrew@oliverwyman.com</t>
  </si>
  <si>
    <t>Arms,Balaji</t>
  </si>
  <si>
    <t>CTI319</t>
  </si>
  <si>
    <t>Espoo</t>
  </si>
  <si>
    <t>Finland</t>
  </si>
  <si>
    <t>balaji.arms@mercer.com</t>
  </si>
  <si>
    <t>Bacon,Borja</t>
  </si>
  <si>
    <t>Stergiou,Omar Farooq</t>
  </si>
  <si>
    <t>borja.bacon@mercer.com</t>
  </si>
  <si>
    <t>Baker,Brian</t>
  </si>
  <si>
    <t>Gildea,Christine</t>
  </si>
  <si>
    <t>D08709</t>
  </si>
  <si>
    <t>Winnipeg</t>
  </si>
  <si>
    <t>MB</t>
  </si>
  <si>
    <t>R3B 0X3</t>
  </si>
  <si>
    <t>Canada</t>
  </si>
  <si>
    <t>brian.baker@mercer.com</t>
  </si>
  <si>
    <t>Battula,Brian</t>
  </si>
  <si>
    <t>Sharma,Elizabeth B</t>
  </si>
  <si>
    <t>brian.battula@marsh.com</t>
  </si>
  <si>
    <t>Bellanti,Brian T</t>
  </si>
  <si>
    <t>Bogota</t>
  </si>
  <si>
    <t>Colombia</t>
  </si>
  <si>
    <t>brian.t.bellanti@marsh.com</t>
  </si>
  <si>
    <t>Brunaccini,Bunyamin</t>
  </si>
  <si>
    <t>Frankfurt</t>
  </si>
  <si>
    <t>Germany</t>
  </si>
  <si>
    <t>bunyamin.brunaccini@marsh.com</t>
  </si>
  <si>
    <t>Burg,Calvin</t>
  </si>
  <si>
    <t>K70784</t>
  </si>
  <si>
    <t>Rotterdam</t>
  </si>
  <si>
    <t>3013AP</t>
  </si>
  <si>
    <t>Netherlands</t>
  </si>
  <si>
    <t>calvin.burg@marsh.com</t>
  </si>
  <si>
    <t>Cam,Heloise E</t>
  </si>
  <si>
    <t>CTI320</t>
  </si>
  <si>
    <t>catherine.e.cam@mercer.com</t>
  </si>
  <si>
    <t>Chung,Chandresh</t>
  </si>
  <si>
    <t>chandresh.chung@mercer.com</t>
  </si>
  <si>
    <t>Dhadwal,Chau</t>
  </si>
  <si>
    <t>Hayward</t>
  </si>
  <si>
    <t>WI</t>
  </si>
  <si>
    <t>chau.dhadwal@mercer.com</t>
  </si>
  <si>
    <t>Dutta,Chris</t>
  </si>
  <si>
    <t>Poznan</t>
  </si>
  <si>
    <t>PL61771</t>
  </si>
  <si>
    <t>Poland</t>
  </si>
  <si>
    <t>chris.dutta@marsh.com</t>
  </si>
  <si>
    <t>Genberg,Chrisovalandis</t>
  </si>
  <si>
    <t>CTI334</t>
  </si>
  <si>
    <t>Bangkok</t>
  </si>
  <si>
    <t>Thailand</t>
  </si>
  <si>
    <t>chrisovalandis.genberg@oliverwyman.com</t>
  </si>
  <si>
    <t>christine.gildea@marsh.com</t>
  </si>
  <si>
    <t>Gmoser,Christopher D</t>
  </si>
  <si>
    <t>DEU240</t>
  </si>
  <si>
    <t>Seattle</t>
  </si>
  <si>
    <t>WA</t>
  </si>
  <si>
    <t>christopher.d.gmoser@mercer.com</t>
  </si>
  <si>
    <t>Gosain,C-John</t>
  </si>
  <si>
    <t>Kitchener</t>
  </si>
  <si>
    <t>ON</t>
  </si>
  <si>
    <t>N2G 2W1</t>
  </si>
  <si>
    <t>c-john.gosain@mmc.com</t>
  </si>
  <si>
    <t>Gupta,Clayton</t>
  </si>
  <si>
    <t>Los Angeles</t>
  </si>
  <si>
    <t>CA</t>
  </si>
  <si>
    <t>90017-5822</t>
  </si>
  <si>
    <t>clayton.gupta@marsh.com</t>
  </si>
  <si>
    <t>Hadley,Clinton</t>
  </si>
  <si>
    <t>MX0144</t>
  </si>
  <si>
    <t>clinton.hadley@mmc.com</t>
  </si>
  <si>
    <t>Hicks,Cody Elwood</t>
  </si>
  <si>
    <t>Bryant,Ivan</t>
  </si>
  <si>
    <t>Tunis</t>
  </si>
  <si>
    <t>Tunisia</t>
  </si>
  <si>
    <t>cody.elwood.hicks@mercer.com</t>
  </si>
  <si>
    <t>Isoor,Colette</t>
  </si>
  <si>
    <t>colette.isoor@marsh.com</t>
  </si>
  <si>
    <t>Jackson,Corey</t>
  </si>
  <si>
    <t>Cairo</t>
  </si>
  <si>
    <t>Egypt</t>
  </si>
  <si>
    <t>corey.jackson@mercer.com</t>
  </si>
  <si>
    <t>Jamil,Courtney</t>
  </si>
  <si>
    <t>Jakarta</t>
  </si>
  <si>
    <t>Indonesia</t>
  </si>
  <si>
    <t>courtney.jamil@mercer.com</t>
  </si>
  <si>
    <t>Jones,Cynthia</t>
  </si>
  <si>
    <t>cynthia.jones@guycarp.com</t>
  </si>
  <si>
    <t>Keefe,Dan</t>
  </si>
  <si>
    <t>Dallas</t>
  </si>
  <si>
    <t>dan.keefe@marsh.com</t>
  </si>
  <si>
    <t>daniel.kelly@mercer.com</t>
  </si>
  <si>
    <t>Taipei</t>
  </si>
  <si>
    <t>Taiwan</t>
  </si>
  <si>
    <t>daniel.m.khator@mercer.com</t>
  </si>
  <si>
    <t>Kinsley,Darlene J</t>
  </si>
  <si>
    <t>EC3M 6BV</t>
  </si>
  <si>
    <t>darlene.j.kinsley@mercer.com</t>
  </si>
  <si>
    <t>Kroussoratis,David</t>
  </si>
  <si>
    <t>Denver</t>
  </si>
  <si>
    <t>CO</t>
  </si>
  <si>
    <t>80202-5534</t>
  </si>
  <si>
    <t>david.kroussoratis@mercer.com</t>
  </si>
  <si>
    <t>Kuykendall,David</t>
  </si>
  <si>
    <t>Amstelveen</t>
  </si>
  <si>
    <t>1185 XR</t>
  </si>
  <si>
    <t>david.kuykendall@marsh.com</t>
  </si>
  <si>
    <t>Lee,David</t>
  </si>
  <si>
    <t>david.lee@marsh.com</t>
  </si>
  <si>
    <t>Livingston,David</t>
  </si>
  <si>
    <t>Urbandale</t>
  </si>
  <si>
    <t>IA</t>
  </si>
  <si>
    <t>david.livingston@guycarp.com</t>
  </si>
  <si>
    <t>Milagres,David</t>
  </si>
  <si>
    <t>david.milagres@mercer.com</t>
  </si>
  <si>
    <t>Mishra,David Alan</t>
  </si>
  <si>
    <t>Noida</t>
  </si>
  <si>
    <t>UP</t>
  </si>
  <si>
    <t>david.alan.mishra@mercer.com</t>
  </si>
  <si>
    <t>Moilan,David William James</t>
  </si>
  <si>
    <t>david.william.james.moilan@marsh.com</t>
  </si>
  <si>
    <t>Nasim,Dean</t>
  </si>
  <si>
    <t>CTI308</t>
  </si>
  <si>
    <t>dean.nasim@oliverwyman.com</t>
  </si>
  <si>
    <t>Nepecks,Debbie L</t>
  </si>
  <si>
    <t>Monterrey</t>
  </si>
  <si>
    <t>Mexico</t>
  </si>
  <si>
    <t>debbie.l.nepecks@marsh.com</t>
  </si>
  <si>
    <t>Nguyen,Denis</t>
  </si>
  <si>
    <t>Geneva</t>
  </si>
  <si>
    <t>Switzerland</t>
  </si>
  <si>
    <t>denis.nguyen@mercer.com</t>
  </si>
  <si>
    <t>Osborne,Dennis</t>
  </si>
  <si>
    <t>Hong Kong</t>
  </si>
  <si>
    <t>H</t>
  </si>
  <si>
    <t>NA</t>
  </si>
  <si>
    <t>dennis.osborne@marsh.com</t>
  </si>
  <si>
    <t>Osinski,Dennis William</t>
  </si>
  <si>
    <t>CTI322</t>
  </si>
  <si>
    <t>Kolkata</t>
  </si>
  <si>
    <t>dennis.william.osinski@marsh.com</t>
  </si>
  <si>
    <t>Palmgren,Diane G</t>
  </si>
  <si>
    <t>Dalian</t>
  </si>
  <si>
    <t>China</t>
  </si>
  <si>
    <t>diane.g.palmgren@mercer.com</t>
  </si>
  <si>
    <t>River,Sam</t>
  </si>
  <si>
    <t>CTI326</t>
  </si>
  <si>
    <t>Montreal</t>
  </si>
  <si>
    <t>QC</t>
  </si>
  <si>
    <t>H3A 3T4</t>
  </si>
  <si>
    <t>sam.river@marsh.com</t>
  </si>
  <si>
    <t>Quinn,Donald W.</t>
  </si>
  <si>
    <t>donald.w.quinn@marsh.com</t>
  </si>
  <si>
    <t>Qurashi,Donnell</t>
  </si>
  <si>
    <t>Dubai</t>
  </si>
  <si>
    <t>United Arab Emirates</t>
  </si>
  <si>
    <t>donnell.qurashi@marsh.com</t>
  </si>
  <si>
    <t>Reade,Duncan</t>
  </si>
  <si>
    <t>Bilbao</t>
  </si>
  <si>
    <t>duncan.reade@oliverwyman.com</t>
  </si>
  <si>
    <t>Reeves,Dustin</t>
  </si>
  <si>
    <t>Lima</t>
  </si>
  <si>
    <t>Peru</t>
  </si>
  <si>
    <t>dustin.reeves@marsh.com</t>
  </si>
  <si>
    <t>Rigsby,Dwyane</t>
  </si>
  <si>
    <t>Pune</t>
  </si>
  <si>
    <t>dwyane.rigsby@mmc.com</t>
  </si>
  <si>
    <t>Rodrigues,Eduardo</t>
  </si>
  <si>
    <t>eduardo.rodrigues@mmc.com</t>
  </si>
  <si>
    <t>Rooney,Edwin</t>
  </si>
  <si>
    <t>Milan</t>
  </si>
  <si>
    <t>Italy</t>
  </si>
  <si>
    <t>edwin.rooney@marsh.com</t>
  </si>
  <si>
    <t>Saini,Eliezer</t>
  </si>
  <si>
    <t>Avis,Harry G</t>
  </si>
  <si>
    <t>Reading</t>
  </si>
  <si>
    <t>BERKS</t>
  </si>
  <si>
    <t>RG7 4BY</t>
  </si>
  <si>
    <t>eliezer.saini@marsh.com</t>
  </si>
  <si>
    <t>Sofia</t>
  </si>
  <si>
    <t>BL113</t>
  </si>
  <si>
    <t>Bulgaria</t>
  </si>
  <si>
    <t>elizabeth.b.sharma@mercer.com</t>
  </si>
  <si>
    <t>CTI335</t>
  </si>
  <si>
    <t>ellen.smith@marsh.com</t>
  </si>
  <si>
    <t>Srinivasan,Emma</t>
  </si>
  <si>
    <t>France</t>
  </si>
  <si>
    <t>emma.srinivasan@mercer.com</t>
  </si>
  <si>
    <t>Tam,Emmanuel</t>
  </si>
  <si>
    <t>Singapore</t>
  </si>
  <si>
    <t>emmanuel.tam@mercer.com</t>
  </si>
  <si>
    <t>Teh,Eric</t>
  </si>
  <si>
    <t>64057&amp;1019</t>
  </si>
  <si>
    <t>eric.teh@marsh.com</t>
  </si>
  <si>
    <t>Trampler,Eugene</t>
  </si>
  <si>
    <t>eugene.trampler@marsh.com</t>
  </si>
  <si>
    <t>Warrington,Fabio</t>
  </si>
  <si>
    <t>IRL140</t>
  </si>
  <si>
    <t>Witham</t>
  </si>
  <si>
    <t>CM8 2UP</t>
  </si>
  <si>
    <t>fabio.warrington@marsh.com</t>
  </si>
  <si>
    <t>Wasik,Fayth Ema</t>
  </si>
  <si>
    <t>Croydon</t>
  </si>
  <si>
    <t>SURREY</t>
  </si>
  <si>
    <t>CR0 2AQ</t>
  </si>
  <si>
    <t>fayth.ema.wasik@guycarp.com</t>
  </si>
  <si>
    <t>Witcher,Fernando</t>
  </si>
  <si>
    <t>Brisbane</t>
  </si>
  <si>
    <t>QLD</t>
  </si>
  <si>
    <t>fernando.witcher@mmc.com</t>
  </si>
  <si>
    <t>Woods-Smith,Florian</t>
  </si>
  <si>
    <t>K70795</t>
  </si>
  <si>
    <t>florian.woods-smith@mercer.com</t>
  </si>
  <si>
    <t>Afzal,Frederic</t>
  </si>
  <si>
    <t>Hagler,Ka Man</t>
  </si>
  <si>
    <t>D08808</t>
  </si>
  <si>
    <t>frederic.afzal@marsh.com</t>
  </si>
  <si>
    <t>Al-Jalili,Gary George</t>
  </si>
  <si>
    <t>Johannesburg</t>
  </si>
  <si>
    <t>gary.george.al-jalili@marsh.com</t>
  </si>
  <si>
    <t>Alvarez Pless,George</t>
  </si>
  <si>
    <t>george.alvarez.pless@mmc.com</t>
  </si>
  <si>
    <t>Amezquita Coy,Gian E</t>
  </si>
  <si>
    <t>CO0195</t>
  </si>
  <si>
    <t>Warsaw</t>
  </si>
  <si>
    <t>PL00807</t>
  </si>
  <si>
    <t>gian.e.amezquita.coy@marsh.com</t>
  </si>
  <si>
    <t>Amiss,Giane</t>
  </si>
  <si>
    <t>Shanghai</t>
  </si>
  <si>
    <t>giane.amiss@marsh.com</t>
  </si>
  <si>
    <t>Araujo,Giles Stanley</t>
  </si>
  <si>
    <t>BR0022</t>
  </si>
  <si>
    <t>Bangalore</t>
  </si>
  <si>
    <t>giles.stanley.araujo@mercer.com</t>
  </si>
  <si>
    <t>Arima,Gowhar</t>
  </si>
  <si>
    <t>CTI323</t>
  </si>
  <si>
    <t>gowhar.arima@mercer.com</t>
  </si>
  <si>
    <t>Atweri,Hareesh</t>
  </si>
  <si>
    <t>hareesh.atweri@marsh.com</t>
  </si>
  <si>
    <t>Audley,Haroutioun</t>
  </si>
  <si>
    <t>San Francisco</t>
  </si>
  <si>
    <t>haroutioun.audley@guycarp.com</t>
  </si>
  <si>
    <t>D08805</t>
  </si>
  <si>
    <t>Caracas</t>
  </si>
  <si>
    <t>DF</t>
  </si>
  <si>
    <t>Venezuela</t>
  </si>
  <si>
    <t>harry.g.avis@mercer.com</t>
  </si>
  <si>
    <t>Pond,Bree</t>
  </si>
  <si>
    <t>bree.pond@marsh.com</t>
  </si>
  <si>
    <t>Bailey,Herbert</t>
  </si>
  <si>
    <t>Toronto</t>
  </si>
  <si>
    <t>M5J 2M4</t>
  </si>
  <si>
    <t>herbert.bailey@marsh.com</t>
  </si>
  <si>
    <t>Bakali,Howard K</t>
  </si>
  <si>
    <t>howard.k.bakali@mercer.com</t>
  </si>
  <si>
    <t>Barnett,Miguel</t>
  </si>
  <si>
    <t>miguel.barnett@mercer.com</t>
  </si>
  <si>
    <t>Becket,Ibrahime</t>
  </si>
  <si>
    <t>ibrahime.becket@guycarp.com</t>
  </si>
  <si>
    <t>Beesley,Imran Abdul Hamid</t>
  </si>
  <si>
    <t>imran.abdul.hamid.beesley@oliverwyman.com</t>
  </si>
  <si>
    <t>Bradbury,Irene E.</t>
  </si>
  <si>
    <t>Mexico City</t>
  </si>
  <si>
    <t>irene.e.bradbury@marsh.com</t>
  </si>
  <si>
    <t>Brook,Irshad</t>
  </si>
  <si>
    <t>Curitiba - Parana</t>
  </si>
  <si>
    <t>80410-180</t>
  </si>
  <si>
    <t>irshad.brook@marsh.com</t>
  </si>
  <si>
    <t>Brown,Israel</t>
  </si>
  <si>
    <t>israel.brown@marsh.com</t>
  </si>
  <si>
    <t>Quincy,Adam</t>
  </si>
  <si>
    <t>163-1438</t>
  </si>
  <si>
    <t>Japan</t>
  </si>
  <si>
    <t>adam.quincy@marsh.com</t>
  </si>
  <si>
    <t>Busek,Ivan-Ernesto</t>
  </si>
  <si>
    <t>Fitzgerald,Jerry B</t>
  </si>
  <si>
    <t>ivan-ernesto.busek@guycarp.com</t>
  </si>
  <si>
    <t>Camargo,J Paul</t>
  </si>
  <si>
    <t>j.paul.camargo@mercer.com</t>
  </si>
  <si>
    <t>Ng,Brunella Q</t>
  </si>
  <si>
    <t>Glasgow</t>
  </si>
  <si>
    <t>G2 1AL</t>
  </si>
  <si>
    <t>brunella.q.ng@marsh.com</t>
  </si>
  <si>
    <t>Carrico,Jagdeep</t>
  </si>
  <si>
    <t>CTI346</t>
  </si>
  <si>
    <t>jagdeep.carrico@mercer.com</t>
  </si>
  <si>
    <t>Cheng,James Gerard</t>
  </si>
  <si>
    <t>Muscat</t>
  </si>
  <si>
    <t>Oman</t>
  </si>
  <si>
    <t>james.gerard.cheng@marsh.com</t>
  </si>
  <si>
    <t>Cohen,James J</t>
  </si>
  <si>
    <t>Israel</t>
  </si>
  <si>
    <t>james.j.cohen@mmc.com</t>
  </si>
  <si>
    <t>Couture,Janet</t>
  </si>
  <si>
    <t>CTI325</t>
  </si>
  <si>
    <t>Lille</t>
  </si>
  <si>
    <t>janet.couture@mercer.com</t>
  </si>
  <si>
    <t>De Luis Romero,Jason</t>
  </si>
  <si>
    <t>Leeds</t>
  </si>
  <si>
    <t>LS1 4HR</t>
  </si>
  <si>
    <t>jason.de.luis.romero@marsh.com</t>
  </si>
  <si>
    <t>Ding,Jason John</t>
  </si>
  <si>
    <t>jason.john.ding@marsh.com</t>
  </si>
  <si>
    <t>Doyle,Jayant Kumar</t>
  </si>
  <si>
    <t>Scott,Niraj</t>
  </si>
  <si>
    <t>jayant.kumar.doyle@marsh.com</t>
  </si>
  <si>
    <t>Duguay,Jeanette</t>
  </si>
  <si>
    <t>FRA240</t>
  </si>
  <si>
    <t>jeanette.duguay@mercer.com</t>
  </si>
  <si>
    <t>Eugenio,Jeffrey A</t>
  </si>
  <si>
    <t>jeffrey.a.eugenio@mercer.com</t>
  </si>
  <si>
    <t>Fear,Jeffrey L</t>
  </si>
  <si>
    <t>Brussels</t>
  </si>
  <si>
    <t>Belgium</t>
  </si>
  <si>
    <t>jeffrey.l.fear@marsh.com</t>
  </si>
  <si>
    <t>jerry.b.fitzgerald@mercer.com</t>
  </si>
  <si>
    <t>john.markham.flores@mercer.com</t>
  </si>
  <si>
    <t>Foster,Jose</t>
  </si>
  <si>
    <t>jose.foster@marsh.com</t>
  </si>
  <si>
    <t>Foster,Jose G</t>
  </si>
  <si>
    <t>Cali</t>
  </si>
  <si>
    <t>jose.g.foster@marsh.com</t>
  </si>
  <si>
    <t>Freeman,Josee</t>
  </si>
  <si>
    <t>josee.freeman@marsh.com</t>
  </si>
  <si>
    <t>Galus,Joseph</t>
  </si>
  <si>
    <t>joseph.galus@mercer.com</t>
  </si>
  <si>
    <t>Garay,Joseph E</t>
  </si>
  <si>
    <t>DEU244</t>
  </si>
  <si>
    <t>Stockholm</t>
  </si>
  <si>
    <t>S11357</t>
  </si>
  <si>
    <t>Sweden</t>
  </si>
  <si>
    <t>joseph.e.garay@guycarp.com</t>
  </si>
  <si>
    <t>Giles,Josh</t>
  </si>
  <si>
    <t>Vancouver</t>
  </si>
  <si>
    <t>BC</t>
  </si>
  <si>
    <t>V6C 3S8</t>
  </si>
  <si>
    <t>josh.giles@marsh.com</t>
  </si>
  <si>
    <t>Gomez,Joshua A</t>
  </si>
  <si>
    <t>joshua.a.gomez@mercer.com</t>
  </si>
  <si>
    <t>Grewal,Julie Unrue</t>
  </si>
  <si>
    <t>julie.unrue.grewal@marsh.com</t>
  </si>
  <si>
    <t>ka.man.hagler@mercer.com</t>
  </si>
  <si>
    <t>Hahn,Karin</t>
  </si>
  <si>
    <t>karin.hahn@marsh.com</t>
  </si>
  <si>
    <t>Hargreaves,Karissa</t>
  </si>
  <si>
    <t>CTI324</t>
  </si>
  <si>
    <t>Belfast</t>
  </si>
  <si>
    <t>BT1 3BG</t>
  </si>
  <si>
    <t>karissa.hargreaves@marsh.com</t>
  </si>
  <si>
    <t>Hawks,Karl</t>
  </si>
  <si>
    <t>karl.hawks@guycarp.com</t>
  </si>
  <si>
    <t>Hermosura,Karl J</t>
  </si>
  <si>
    <t>Charlotte</t>
  </si>
  <si>
    <t>NC</t>
  </si>
  <si>
    <t>karl.j.hermosura@mmc.com</t>
  </si>
  <si>
    <t>Hill,Kashyap B.</t>
  </si>
  <si>
    <t>kashyap.b.hill@mercer.com</t>
  </si>
  <si>
    <t>Hodgson,Kasim</t>
  </si>
  <si>
    <t>kasim.hodgson@marsh.com</t>
  </si>
  <si>
    <t>Birmingham</t>
  </si>
  <si>
    <t>B1 2JQ</t>
  </si>
  <si>
    <t>kathleen.m.cruz@mercer.com</t>
  </si>
  <si>
    <t>Inoue,Kevin</t>
  </si>
  <si>
    <t>kevin.inoue@marsh.com</t>
  </si>
  <si>
    <t>Johansen,Kevin</t>
  </si>
  <si>
    <t>kevin.johansen@marsh.com</t>
  </si>
  <si>
    <t>Juggan Jr.,Kevin A</t>
  </si>
  <si>
    <t>Auckland</t>
  </si>
  <si>
    <t>New Zealand</t>
  </si>
  <si>
    <t>kevin.a.juggan.jr.@marsh.com</t>
  </si>
  <si>
    <t>Kemp,Khuram</t>
  </si>
  <si>
    <t>khuram.kemp@marsh.com</t>
  </si>
  <si>
    <t>Khan,Kin</t>
  </si>
  <si>
    <t>kin.khan@oliverwyman.com</t>
  </si>
  <si>
    <t>Woods-Smith,Vern</t>
  </si>
  <si>
    <t>vern.woods-smith@marsh.com</t>
  </si>
  <si>
    <t>Kosary Sr.,Kumara</t>
  </si>
  <si>
    <t>kumara.kosary.sr.@mercer.com</t>
  </si>
  <si>
    <t>Magongoa,Latosha A.</t>
  </si>
  <si>
    <t>ZOU011</t>
  </si>
  <si>
    <t>Chicago</t>
  </si>
  <si>
    <t>IL</t>
  </si>
  <si>
    <t>latosha.a.magongoa@oliverwyman.com</t>
  </si>
  <si>
    <t>Mangano,Lee</t>
  </si>
  <si>
    <t>Norwalk</t>
  </si>
  <si>
    <t>CT</t>
  </si>
  <si>
    <t>lee.mangano@marsh.com</t>
  </si>
  <si>
    <t>Martinez,Li Hui John</t>
  </si>
  <si>
    <t>li.hui.john.martinez@guycarp.com</t>
  </si>
  <si>
    <t>Martinho,Lian Hwa</t>
  </si>
  <si>
    <t>lian.hwa.martinho@mercer.com</t>
  </si>
  <si>
    <t>Martins,Linda J.</t>
  </si>
  <si>
    <t>linda.j.martins@marsh.com</t>
  </si>
  <si>
    <t>Martucci,Lori</t>
  </si>
  <si>
    <t>lori.martucci@marsh.com</t>
  </si>
  <si>
    <t>McConnaughhay,Magnus</t>
  </si>
  <si>
    <t>magnus.mcconnaughhay@marsh.com</t>
  </si>
  <si>
    <t>McNulty,Mahendra</t>
  </si>
  <si>
    <t>Dublin</t>
  </si>
  <si>
    <t>Ireland</t>
  </si>
  <si>
    <t>mahendra.mcnulty@marsh.com</t>
  </si>
  <si>
    <t>Mejias,Manuel</t>
  </si>
  <si>
    <t>VE0050</t>
  </si>
  <si>
    <t>manuel.mejias@mercer.com</t>
  </si>
  <si>
    <t>Metcalf,Manuel A</t>
  </si>
  <si>
    <t>Windsor</t>
  </si>
  <si>
    <t>SL4 1QN</t>
  </si>
  <si>
    <t>manuel.a.metcalf@marsh.com</t>
  </si>
  <si>
    <t>Miller,Marcos</t>
  </si>
  <si>
    <t>marcos.miller@mmc.com</t>
  </si>
  <si>
    <t>Miok,Maria</t>
  </si>
  <si>
    <t>maria.miok@mercer.com</t>
  </si>
  <si>
    <t>Montilla Zapata,Marinela</t>
  </si>
  <si>
    <t>CO0194</t>
  </si>
  <si>
    <t>Cork</t>
  </si>
  <si>
    <t>marinela.montilla.zapata@marsh.com</t>
  </si>
  <si>
    <t>Morales,Mark W.</t>
  </si>
  <si>
    <t>Minneapolis</t>
  </si>
  <si>
    <t>MN</t>
  </si>
  <si>
    <t>mark.w.morales@mercer.com</t>
  </si>
  <si>
    <t>Moss,Matsobane Gerson</t>
  </si>
  <si>
    <t>matsobane.gerson.moss@marsh.com</t>
  </si>
  <si>
    <t>Nzilo,Matthew</t>
  </si>
  <si>
    <t>matthew.nzilo@guycarp.com</t>
  </si>
  <si>
    <t>Osborn,Matthew</t>
  </si>
  <si>
    <t>B16 8TP</t>
  </si>
  <si>
    <t>matthew.osborn@mmc.com</t>
  </si>
  <si>
    <t>Palermo,Matthew</t>
  </si>
  <si>
    <t>matthew.palermo@marsh.com</t>
  </si>
  <si>
    <t>Andropov,Hillary</t>
  </si>
  <si>
    <t>Beijing</t>
  </si>
  <si>
    <t>hillary.andropov@mercer.com</t>
  </si>
  <si>
    <t>Poole,Michael</t>
  </si>
  <si>
    <t>Shenzhen</t>
  </si>
  <si>
    <t>michael.poole@marsh.com</t>
  </si>
  <si>
    <t>Pozzuto,Michael</t>
  </si>
  <si>
    <t>Mumbai</t>
  </si>
  <si>
    <t>michael.pozzuto@mercer.com</t>
  </si>
  <si>
    <t>Pratt,Michael</t>
  </si>
  <si>
    <t>michael.pratt@mercer.com</t>
  </si>
  <si>
    <t>Prymus,Michael</t>
  </si>
  <si>
    <t>michael.prymus@mercer.com</t>
  </si>
  <si>
    <t>Rajendran,Michael B</t>
  </si>
  <si>
    <t>michael.b.rajendran@marsh.com</t>
  </si>
  <si>
    <t>Ramos,Michael Patrick</t>
  </si>
  <si>
    <t>michael.patrick.ramos@mercer.com</t>
  </si>
  <si>
    <t>Robb,Michael W</t>
  </si>
  <si>
    <t>Boston</t>
  </si>
  <si>
    <t>MA</t>
  </si>
  <si>
    <t>michael.w.robb@marsh.com</t>
  </si>
  <si>
    <t>Romero,Michael W</t>
  </si>
  <si>
    <t>Fukuoka</t>
  </si>
  <si>
    <t>802-0005</t>
  </si>
  <si>
    <t>michael.w.romero@mercer.com</t>
  </si>
  <si>
    <t>Rutledge,Mohammad</t>
  </si>
  <si>
    <t>mohammad.rutledge@guycarp.com</t>
  </si>
  <si>
    <t>Sadesky,Mohammad</t>
  </si>
  <si>
    <t>mohammad.sadesky@marsh.com</t>
  </si>
  <si>
    <t>Sanchez Gonzalez,Nazrin</t>
  </si>
  <si>
    <t>nazrin.sanchez.gonzalez@marsh.com</t>
  </si>
  <si>
    <t>Sangtae,Nicholas</t>
  </si>
  <si>
    <t>nicholas.sangtae@mmc.com</t>
  </si>
  <si>
    <t>Santos,Nicholas Murdoch</t>
  </si>
  <si>
    <t>nicholas.murdoch.santos@mercer.com</t>
  </si>
  <si>
    <t>Scherer,Nigel B</t>
  </si>
  <si>
    <t>nigel.b.scherer@mercer.com</t>
  </si>
  <si>
    <t>Schramm,Nigel Eric</t>
  </si>
  <si>
    <t>Zurich</t>
  </si>
  <si>
    <t>nigel.eric.schramm@oliverwyman.com</t>
  </si>
  <si>
    <t>Schulz,Nikkia</t>
  </si>
  <si>
    <t>nikkia.schulz@marsh.com</t>
  </si>
  <si>
    <t>niraj.scott@marsh.com</t>
  </si>
  <si>
    <t>Sheppard,Obrien Cabrera</t>
  </si>
  <si>
    <t>obrien.cabrera.sheppard@marsh.com</t>
  </si>
  <si>
    <t>Shoaib,Oladipo</t>
  </si>
  <si>
    <t>oladipo.shoaib@marsh.com</t>
  </si>
  <si>
    <t>Sotny,Olga</t>
  </si>
  <si>
    <t>olga.sotny@mercer.com</t>
  </si>
  <si>
    <t>Puebla</t>
  </si>
  <si>
    <t>PUE</t>
  </si>
  <si>
    <t>omar.farooq.stergiou@mercer.com</t>
  </si>
  <si>
    <t>Takvorian,Otis E</t>
  </si>
  <si>
    <t>otis.e.takvorian@marsh.com</t>
  </si>
  <si>
    <t>Taylor,Pakiso Happy</t>
  </si>
  <si>
    <t>pakiso.happy.taylor@mercer.com</t>
  </si>
  <si>
    <t>Thapa,Patricia</t>
  </si>
  <si>
    <t>patricia.thapa@marsh.com</t>
  </si>
  <si>
    <t>Rodriguez,Ian</t>
  </si>
  <si>
    <t>ian.rodriguez@marsh.com</t>
  </si>
  <si>
    <t>Vassallo,Paul</t>
  </si>
  <si>
    <t>paul.peter.vassallo@oliverwyman.com</t>
  </si>
  <si>
    <t>Verga,Peter</t>
  </si>
  <si>
    <t>peter.verga@oliverwyman.com</t>
  </si>
  <si>
    <t>Waine,Peter</t>
  </si>
  <si>
    <t>peter.waine@mercer.com</t>
  </si>
  <si>
    <t>Wallin,Peter</t>
  </si>
  <si>
    <t>SWE026</t>
  </si>
  <si>
    <t>peter.wallin@marsh.com</t>
  </si>
  <si>
    <t>Weaver,Philip</t>
  </si>
  <si>
    <t>philip.weaver@mercer.com</t>
  </si>
  <si>
    <t>Welfare,Phillip</t>
  </si>
  <si>
    <t>phillip.welfare@marsh.com</t>
  </si>
  <si>
    <t>West,Pilar M</t>
  </si>
  <si>
    <t>CTI359</t>
  </si>
  <si>
    <t>pilar.m.west@guycarp.com</t>
  </si>
  <si>
    <t>Cooper,Josephine</t>
  </si>
  <si>
    <t>Rio de Janeiro</t>
  </si>
  <si>
    <t>20040-006</t>
  </si>
  <si>
    <t>josephine.cooper@mercer.com</t>
  </si>
  <si>
    <t>Willenborg,Rajat</t>
  </si>
  <si>
    <t>rajat.willenborg@mercer.com</t>
  </si>
  <si>
    <t>Wone,Ram Prakash</t>
  </si>
  <si>
    <t>ram.prakash.wone@marsh.com</t>
  </si>
  <si>
    <t>Wong,Renganathan</t>
  </si>
  <si>
    <t>HK0011</t>
  </si>
  <si>
    <t>renganathan.wong@marsh.com</t>
  </si>
  <si>
    <t>Xu,Richard</t>
  </si>
  <si>
    <t>Troy</t>
  </si>
  <si>
    <t>MI</t>
  </si>
  <si>
    <t>richard.xu@marsh.com</t>
  </si>
  <si>
    <t>Zahani,Richard</t>
  </si>
  <si>
    <t>richard.zahani@oliverwyman.com</t>
  </si>
  <si>
    <t>Zeng,Richard Keith</t>
  </si>
  <si>
    <t>richard.keith.zeng@mercer.com</t>
  </si>
  <si>
    <t>Cowherd,Richard V.</t>
  </si>
  <si>
    <t>CTI330</t>
  </si>
  <si>
    <t>richard.v.cowherd@guycarp.com</t>
  </si>
  <si>
    <t>Ajenifuja,Richel</t>
  </si>
  <si>
    <t>D08701</t>
  </si>
  <si>
    <t>richel.ajenifuja@guycarp.com</t>
  </si>
  <si>
    <t>Hiles,Robert D</t>
  </si>
  <si>
    <t>robert.d.hiles@mmc.com</t>
  </si>
  <si>
    <t>Kellerman,Robert Henry</t>
  </si>
  <si>
    <t>robert.henry.kellerman@mercer.com</t>
  </si>
  <si>
    <t>Kirkby,Robert J</t>
  </si>
  <si>
    <t>robert.j.kirkby@mercer.com</t>
  </si>
  <si>
    <t>Levesque,Robert Paul</t>
  </si>
  <si>
    <t>Norwich</t>
  </si>
  <si>
    <t>NR1 3QQ</t>
  </si>
  <si>
    <t>robert.paul.levesque@marsh.com</t>
  </si>
  <si>
    <t>O'gorman,Rochan</t>
  </si>
  <si>
    <t>rochan.o'gorman@mercer.com</t>
  </si>
  <si>
    <t>Shamsee,Rodney K.</t>
  </si>
  <si>
    <t>rodney.k.shamsee@marsh.com</t>
  </si>
  <si>
    <t>Smith,Jennifer</t>
  </si>
  <si>
    <t>jennifer.smith@mmc.com</t>
  </si>
  <si>
    <t>Andreyev,Roger</t>
  </si>
  <si>
    <t>CTI311</t>
  </si>
  <si>
    <t>Halifax</t>
  </si>
  <si>
    <t>NS</t>
  </si>
  <si>
    <t>B3J 3N4</t>
  </si>
  <si>
    <t>roger.andreyev@marsh.com</t>
  </si>
  <si>
    <t>Bramwell,Roland</t>
  </si>
  <si>
    <t>roland.bramwell@mercer.com</t>
  </si>
  <si>
    <t>Contreras,Roland R</t>
  </si>
  <si>
    <t>Padova</t>
  </si>
  <si>
    <t>roland.r.contreras@marsh.com</t>
  </si>
  <si>
    <t>Horton,Roland Stuart</t>
  </si>
  <si>
    <t>roland.stuart.horton@marsh.com</t>
  </si>
  <si>
    <t>Jones,Antoinette P</t>
  </si>
  <si>
    <t>Perth</t>
  </si>
  <si>
    <t>antoinette.p.jones@marsh.com</t>
  </si>
  <si>
    <t>Choy,Roy A</t>
  </si>
  <si>
    <t>roy.a.choy@marsh.com</t>
  </si>
  <si>
    <t>Clarke,Ruben Dario</t>
  </si>
  <si>
    <t>Liverpool</t>
  </si>
  <si>
    <t>L2 2QH</t>
  </si>
  <si>
    <t>ruben.dario.clarke@mercer.com</t>
  </si>
  <si>
    <t>Jones,Rune</t>
  </si>
  <si>
    <t>CTI307</t>
  </si>
  <si>
    <t>rune.jones@marsh.com</t>
  </si>
  <si>
    <t>Juliano,Ryan B</t>
  </si>
  <si>
    <t>ryan.b.juliano@mercer.com</t>
  </si>
  <si>
    <t>Landry,SambathKumar</t>
  </si>
  <si>
    <t>sambathkumar.landry@oliverwyman.com</t>
  </si>
  <si>
    <t>paul.peter.vassallo@mmc.com</t>
  </si>
  <si>
    <t>D08723</t>
  </si>
  <si>
    <t>samuel.lenton@marsh.com</t>
  </si>
  <si>
    <t>Leshaw,Sarah Elizabeth</t>
  </si>
  <si>
    <t>CTI310</t>
  </si>
  <si>
    <t>sarah.elizabeth.leshaw@marsh.com</t>
  </si>
  <si>
    <t>Ng,Saravanakumar</t>
  </si>
  <si>
    <t>saravanakumar.ng@marsh.com</t>
  </si>
  <si>
    <t>Novreske,Saurabh</t>
  </si>
  <si>
    <t>Houston</t>
  </si>
  <si>
    <t>saurabh.novreske@mmc.com</t>
  </si>
  <si>
    <t>Palmer,Scott</t>
  </si>
  <si>
    <t>scott.palmer@marsh.com</t>
  </si>
  <si>
    <t>Rozek,Scott B</t>
  </si>
  <si>
    <t>scott.b.rozek@marsh.com</t>
  </si>
  <si>
    <t>Ryals,Sean</t>
  </si>
  <si>
    <t>sean.ryals@oliverwyman.com</t>
  </si>
  <si>
    <t>Tai,Sharon L</t>
  </si>
  <si>
    <t>sharon.l.tai@oliverwyman.com</t>
  </si>
  <si>
    <t>Taylor,Shaukat A</t>
  </si>
  <si>
    <t>shaukat.a.taylor@marsh.com</t>
  </si>
  <si>
    <t>Barros,Shawn</t>
  </si>
  <si>
    <t>BR0080</t>
  </si>
  <si>
    <t>shawn.barros@oliverwyman.com</t>
  </si>
  <si>
    <t>Brunini,Sheila L.</t>
  </si>
  <si>
    <t>CTI328</t>
  </si>
  <si>
    <t>sheila.l.brunini@oliverwyman.com</t>
  </si>
  <si>
    <t>Campbell,Stephen B.</t>
  </si>
  <si>
    <t>stephen.b.campbell@marsh.com</t>
  </si>
  <si>
    <t>Chambers,Stephen John</t>
  </si>
  <si>
    <t>K70792</t>
  </si>
  <si>
    <t>stephen.john.chambers@marsh.com</t>
  </si>
  <si>
    <t>Cullen,Stephen Michael</t>
  </si>
  <si>
    <t>D08720</t>
  </si>
  <si>
    <t>stephen.michael.cullen@marsh.com</t>
  </si>
  <si>
    <t>Davis,Stephen William George</t>
  </si>
  <si>
    <t>Princeton</t>
  </si>
  <si>
    <t>stephen.william.george.davis@mercer.com</t>
  </si>
  <si>
    <t>Deneault,Steve</t>
  </si>
  <si>
    <t>steve.deneault@marsh.com</t>
  </si>
  <si>
    <t>Geurkink,Steven Harry</t>
  </si>
  <si>
    <t>steven.harry.geurkink@mercer.com</t>
  </si>
  <si>
    <t>Hatcher,Steven William</t>
  </si>
  <si>
    <t>Anchorage</t>
  </si>
  <si>
    <t>AK</t>
  </si>
  <si>
    <t>steven.william.hatcher@marsh.com</t>
  </si>
  <si>
    <t>Jefferies,Sunita</t>
  </si>
  <si>
    <t>Deerfield</t>
  </si>
  <si>
    <t>sunita.jefferies@marsh.com</t>
  </si>
  <si>
    <t>Khan,Surachai</t>
  </si>
  <si>
    <t>Hamburg</t>
  </si>
  <si>
    <t>D20457</t>
  </si>
  <si>
    <t>surachai.khan@oliverwyman.com</t>
  </si>
  <si>
    <t>Kuhn,Takahiro</t>
  </si>
  <si>
    <t>Westminster</t>
  </si>
  <si>
    <t>takahiro.kuhn@marsh.com</t>
  </si>
  <si>
    <t>Lopes,Thomas</t>
  </si>
  <si>
    <t>thomas.lopes@marsh.com</t>
  </si>
  <si>
    <t>Norton,Tieisha N</t>
  </si>
  <si>
    <t>tieisha.n.norton@mercer.com</t>
  </si>
  <si>
    <t>Peterson,Timothy</t>
  </si>
  <si>
    <t>timothy.peterson@mmc.com</t>
  </si>
  <si>
    <t>Randall,Todd M</t>
  </si>
  <si>
    <t>todd.m.randall@mercer.com</t>
  </si>
  <si>
    <t>Sokolov,Tomislav</t>
  </si>
  <si>
    <t>SYMGTI</t>
  </si>
  <si>
    <t>tomislav.sokolov@mercer.com</t>
  </si>
  <si>
    <t>Zeng,Tony</t>
  </si>
  <si>
    <t>Chennai</t>
  </si>
  <si>
    <t>tony.zeng@guycarp.com</t>
  </si>
  <si>
    <t>Zasada,Travis R.</t>
  </si>
  <si>
    <t>travis.r.zasada@marsh.com</t>
  </si>
  <si>
    <t>Zahani,Umesh</t>
  </si>
  <si>
    <t>umesh.zahani@mmc.com</t>
  </si>
  <si>
    <t>Hill,Sergi</t>
  </si>
  <si>
    <t>sergi.hill@mercer.com</t>
  </si>
  <si>
    <t>Chen,Franklin</t>
  </si>
  <si>
    <t>franklin.chen@mercer.com</t>
  </si>
  <si>
    <t>Magnolia,Vincent</t>
  </si>
  <si>
    <t>vincent.magnolia@guycarp.com</t>
  </si>
  <si>
    <t>Fox,Annmarie</t>
  </si>
  <si>
    <t>annmarie.fox@oliverwyman.com</t>
  </si>
  <si>
    <t>Allen,Gemma</t>
  </si>
  <si>
    <t>gemma.allen@mmc.com</t>
  </si>
  <si>
    <t>Jarsinsky,Nigel</t>
  </si>
  <si>
    <t>Saskatoon</t>
  </si>
  <si>
    <t>SK</t>
  </si>
  <si>
    <t>S7K 7E5</t>
  </si>
  <si>
    <t>nigel.jarsinsky@marsh.com</t>
  </si>
  <si>
    <t>Plant,Nick</t>
  </si>
  <si>
    <t>nick.plant@marsh.com</t>
  </si>
  <si>
    <t>Deo,Ritika</t>
  </si>
  <si>
    <t>ritika.deo@marsh.com</t>
  </si>
  <si>
    <t>Data Bars</t>
  </si>
  <si>
    <t>Color Scales</t>
  </si>
  <si>
    <t>Icon Sets</t>
  </si>
  <si>
    <t>Below Average</t>
  </si>
  <si>
    <t>Color Highlight</t>
  </si>
  <si>
    <t>Name</t>
  </si>
  <si>
    <t xml:space="preserve">Achievement </t>
  </si>
  <si>
    <t>Rank</t>
  </si>
  <si>
    <t>Status</t>
  </si>
  <si>
    <t>Amarjeet Singh</t>
  </si>
  <si>
    <t>RANK</t>
  </si>
  <si>
    <t>Sachin Kumar Sharma</t>
  </si>
  <si>
    <t>&gt;10</t>
  </si>
  <si>
    <t>red</t>
  </si>
  <si>
    <t>Mohit Malik</t>
  </si>
  <si>
    <t>5-10</t>
  </si>
  <si>
    <t>yellow</t>
  </si>
  <si>
    <t>Deepak Sharma</t>
  </si>
  <si>
    <t>&lt;5</t>
  </si>
  <si>
    <t>green</t>
  </si>
  <si>
    <t>Kratika Bhatnagar</t>
  </si>
  <si>
    <t>Gaurav Khanna</t>
  </si>
  <si>
    <t>Asif Khan</t>
  </si>
  <si>
    <t>&gt;=80</t>
  </si>
  <si>
    <t>Ajaj Kumar Rana</t>
  </si>
  <si>
    <t>&lt;80 and &gt;=60</t>
  </si>
  <si>
    <t>Aakash Bhutani</t>
  </si>
  <si>
    <t>&lt;60</t>
  </si>
  <si>
    <t>Praveen Sharma</t>
  </si>
  <si>
    <t>Ravi Ranjan</t>
  </si>
  <si>
    <t>Vivek Pant</t>
  </si>
  <si>
    <t>A</t>
  </si>
  <si>
    <t>Pallavi Srivastava</t>
  </si>
  <si>
    <t>B</t>
  </si>
  <si>
    <t>Anoop Kumar Singh</t>
  </si>
  <si>
    <t>C</t>
  </si>
  <si>
    <t>Shivam Kumar Gupta</t>
  </si>
  <si>
    <t>Year</t>
  </si>
  <si>
    <t>Sales</t>
  </si>
  <si>
    <t>Emp Code</t>
  </si>
  <si>
    <t xml:space="preserve">Employee Name </t>
  </si>
  <si>
    <t>Department</t>
  </si>
  <si>
    <t>Basic</t>
  </si>
  <si>
    <t>Hire Date</t>
  </si>
  <si>
    <t>S109</t>
  </si>
  <si>
    <t>Michael Jones</t>
  </si>
  <si>
    <t>HR</t>
  </si>
  <si>
    <t>North</t>
  </si>
  <si>
    <t>S064</t>
  </si>
  <si>
    <t>Roger Jones</t>
  </si>
  <si>
    <t>S049</t>
  </si>
  <si>
    <t>Jim Motts</t>
  </si>
  <si>
    <t>S164</t>
  </si>
  <si>
    <t>Luke Morris</t>
  </si>
  <si>
    <t>S129</t>
  </si>
  <si>
    <t>Rebecca Van Hof</t>
  </si>
  <si>
    <t>S149</t>
  </si>
  <si>
    <t>Mary Johnson</t>
  </si>
  <si>
    <t>S029</t>
  </si>
  <si>
    <t>Eleonora Morrell</t>
  </si>
  <si>
    <t>S173</t>
  </si>
  <si>
    <t>Admin</t>
  </si>
  <si>
    <t>S153</t>
  </si>
  <si>
    <t>Nancy Lee</t>
  </si>
  <si>
    <t>S073</t>
  </si>
  <si>
    <t>Michael Morgan</t>
  </si>
  <si>
    <t>S053</t>
  </si>
  <si>
    <t>Spencer Morgan</t>
  </si>
  <si>
    <t>S018</t>
  </si>
  <si>
    <t>Adam Long</t>
  </si>
  <si>
    <t>S033</t>
  </si>
  <si>
    <t>Lisa Ryan</t>
  </si>
  <si>
    <t>S017</t>
  </si>
  <si>
    <t>Kevin Mayers</t>
  </si>
  <si>
    <t>S113</t>
  </si>
  <si>
    <t>S193</t>
  </si>
  <si>
    <t>Kendra Morgan</t>
  </si>
  <si>
    <t>S077</t>
  </si>
  <si>
    <t>Adam marks</t>
  </si>
  <si>
    <t>Accts</t>
  </si>
  <si>
    <t>S177</t>
  </si>
  <si>
    <t>Thomas lee</t>
  </si>
  <si>
    <t>S157</t>
  </si>
  <si>
    <t>Jacob long</t>
  </si>
  <si>
    <t>S097</t>
  </si>
  <si>
    <t>Shannon ryan</t>
  </si>
  <si>
    <t>S117</t>
  </si>
  <si>
    <t>Jesse carter</t>
  </si>
  <si>
    <t>S016</t>
  </si>
  <si>
    <t>Naveen mishra</t>
  </si>
  <si>
    <t>S197</t>
  </si>
  <si>
    <t>Maureen marks</t>
  </si>
  <si>
    <t>Mktg</t>
  </si>
  <si>
    <t>S181</t>
  </si>
  <si>
    <t>James Roberts</t>
  </si>
  <si>
    <t>S041</t>
  </si>
  <si>
    <t>Jessica Roberts</t>
  </si>
  <si>
    <t>S061</t>
  </si>
  <si>
    <t>Shannon Kelly</t>
  </si>
  <si>
    <t>S121</t>
  </si>
  <si>
    <t>James Anderson</t>
  </si>
  <si>
    <t>S161</t>
  </si>
  <si>
    <t>Tina Bennet</t>
  </si>
  <si>
    <t>S081</t>
  </si>
  <si>
    <t>Jesse Light</t>
  </si>
  <si>
    <t>S101</t>
  </si>
  <si>
    <t>Annie Thomas</t>
  </si>
  <si>
    <t>S065</t>
  </si>
  <si>
    <t>Annie Gregory</t>
  </si>
  <si>
    <t>S015</t>
  </si>
  <si>
    <t>Sandra Lawrence</t>
  </si>
  <si>
    <t>S125</t>
  </si>
  <si>
    <t>Mary Miller</t>
  </si>
  <si>
    <t>S085</t>
  </si>
  <si>
    <t>Jim Young</t>
  </si>
  <si>
    <t>S165</t>
  </si>
  <si>
    <t>Mark Jones</t>
  </si>
  <si>
    <t>S013</t>
  </si>
  <si>
    <t>Cynthia Roberts</t>
  </si>
  <si>
    <t>S045</t>
  </si>
  <si>
    <t>Samuel Gregory</t>
  </si>
  <si>
    <t>S105</t>
  </si>
  <si>
    <t>Trevor Thompson</t>
  </si>
  <si>
    <t>S025</t>
  </si>
  <si>
    <t>Jim Jones</t>
  </si>
  <si>
    <t>S145</t>
  </si>
  <si>
    <t>Jeffrey Philips</t>
  </si>
  <si>
    <t>S185</t>
  </si>
  <si>
    <t>Mary Gregory</t>
  </si>
  <si>
    <t>S059</t>
  </si>
  <si>
    <t>Thomas Carroll</t>
  </si>
  <si>
    <t>South</t>
  </si>
  <si>
    <t>S119</t>
  </si>
  <si>
    <t>Shannon Jones</t>
  </si>
  <si>
    <t>S079</t>
  </si>
  <si>
    <t>Maureen Carroll</t>
  </si>
  <si>
    <t>S179</t>
  </si>
  <si>
    <t>Shannon Schmidt</t>
  </si>
  <si>
    <t>S139</t>
  </si>
  <si>
    <t>Jesse Gregory</t>
  </si>
  <si>
    <t>S039</t>
  </si>
  <si>
    <t>Jacob Schmidt</t>
  </si>
  <si>
    <t>S159</t>
  </si>
  <si>
    <t>Jessica O'Connor</t>
  </si>
  <si>
    <t>S099</t>
  </si>
  <si>
    <t>James Thomas</t>
  </si>
  <si>
    <t>S083</t>
  </si>
  <si>
    <t>Mark Morrison</t>
  </si>
  <si>
    <t>S163</t>
  </si>
  <si>
    <t>Samuel Carter</t>
  </si>
  <si>
    <t>S143</t>
  </si>
  <si>
    <t>Jim Overmire</t>
  </si>
  <si>
    <t>S063</t>
  </si>
  <si>
    <t>James Adams</t>
  </si>
  <si>
    <t>S123</t>
  </si>
  <si>
    <t>Annie Morrell</t>
  </si>
  <si>
    <t>S043</t>
  </si>
  <si>
    <t>Tina Adams</t>
  </si>
  <si>
    <t>S003</t>
  </si>
  <si>
    <t>Melinda McGregor</t>
  </si>
  <si>
    <t>S103</t>
  </si>
  <si>
    <t>Mary Goldstein</t>
  </si>
  <si>
    <t>S183</t>
  </si>
  <si>
    <t>Annie Adams</t>
  </si>
  <si>
    <t>S027</t>
  </si>
  <si>
    <t>Mickey anderson</t>
  </si>
  <si>
    <t>S067</t>
  </si>
  <si>
    <t>Mary fulkerson</t>
  </si>
  <si>
    <t>S167</t>
  </si>
  <si>
    <t>Jim anderson</t>
  </si>
  <si>
    <t>S087</t>
  </si>
  <si>
    <t>Aiden owens</t>
  </si>
  <si>
    <t>S127</t>
  </si>
  <si>
    <t>Trevor Ryan</t>
  </si>
  <si>
    <t>S187</t>
  </si>
  <si>
    <t>Trevor Fulkerson</t>
  </si>
  <si>
    <t>S147</t>
  </si>
  <si>
    <t>Eleonora Smith</t>
  </si>
  <si>
    <t>S111</t>
  </si>
  <si>
    <t>Kendra Long</t>
  </si>
  <si>
    <t>S091</t>
  </si>
  <si>
    <t>Joe Robertson</t>
  </si>
  <si>
    <t>S191</t>
  </si>
  <si>
    <t>Michael Kiln</t>
  </si>
  <si>
    <t>S031</t>
  </si>
  <si>
    <t>S071</t>
  </si>
  <si>
    <t>Rebecca Kiln</t>
  </si>
  <si>
    <t>S171</t>
  </si>
  <si>
    <t>Spencer Miller</t>
  </si>
  <si>
    <t>S151</t>
  </si>
  <si>
    <t>Lisa Austin</t>
  </si>
  <si>
    <t>S131</t>
  </si>
  <si>
    <t>Michael Lee</t>
  </si>
  <si>
    <t>S051</t>
  </si>
  <si>
    <t>Aiden Kiln</t>
  </si>
  <si>
    <t>S155</t>
  </si>
  <si>
    <t>Donald James</t>
  </si>
  <si>
    <t>S135</t>
  </si>
  <si>
    <t>Adam Roberts</t>
  </si>
  <si>
    <t>S195</t>
  </si>
  <si>
    <t>Adam Pecks</t>
  </si>
  <si>
    <t>S175</t>
  </si>
  <si>
    <t>Debbie Van Hof</t>
  </si>
  <si>
    <t>S021</t>
  </si>
  <si>
    <t>Jesse Bennet</t>
  </si>
  <si>
    <t>S115</t>
  </si>
  <si>
    <t>Maureen Bennet</t>
  </si>
  <si>
    <t>S075</t>
  </si>
  <si>
    <t>Kendra Pecks</t>
  </si>
  <si>
    <t>S095</t>
  </si>
  <si>
    <t>Thomas Gable</t>
  </si>
  <si>
    <t>S035</t>
  </si>
  <si>
    <t>Nancy Van Hof</t>
  </si>
  <si>
    <t>S055</t>
  </si>
  <si>
    <t>Joe Pecks</t>
  </si>
  <si>
    <t>S006</t>
  </si>
  <si>
    <t>Annie Philips</t>
  </si>
  <si>
    <t>West</t>
  </si>
  <si>
    <t>S124</t>
  </si>
  <si>
    <t>Melissa Gable</t>
  </si>
  <si>
    <t>S104</t>
  </si>
  <si>
    <t>Rita Perry</t>
  </si>
  <si>
    <t>S084</t>
  </si>
  <si>
    <t>Kaylen O'Connor</t>
  </si>
  <si>
    <t>S044</t>
  </si>
  <si>
    <t>Jackie Jones</t>
  </si>
  <si>
    <t>S144</t>
  </si>
  <si>
    <t>Michael Williams</t>
  </si>
  <si>
    <t>S088</t>
  </si>
  <si>
    <t>William Carter</t>
  </si>
  <si>
    <t>S168</t>
  </si>
  <si>
    <t>Greg Owens</t>
  </si>
  <si>
    <t>S148</t>
  </si>
  <si>
    <t>Kate Greg</t>
  </si>
  <si>
    <t>S068</t>
  </si>
  <si>
    <t>Rita Knapp</t>
  </si>
  <si>
    <t>S128</t>
  </si>
  <si>
    <t>Paul Thomas</t>
  </si>
  <si>
    <t>S028</t>
  </si>
  <si>
    <t>Lila Owens</t>
  </si>
  <si>
    <t>S108</t>
  </si>
  <si>
    <t>Cynthia Adams</t>
  </si>
  <si>
    <t>S188</t>
  </si>
  <si>
    <t>Paul Knapp</t>
  </si>
  <si>
    <t>S192</t>
  </si>
  <si>
    <t>Sandra Tate</t>
  </si>
  <si>
    <t>S023</t>
  </si>
  <si>
    <t>Pamela Carter</t>
  </si>
  <si>
    <t>S112</t>
  </si>
  <si>
    <t>Kevin Morrison</t>
  </si>
  <si>
    <t>S132</t>
  </si>
  <si>
    <t>Sandra Goldstein</t>
  </si>
  <si>
    <t>S024</t>
  </si>
  <si>
    <t>Anna Morris</t>
  </si>
  <si>
    <t>S092</t>
  </si>
  <si>
    <t>Carla Anderson</t>
  </si>
  <si>
    <t>S032</t>
  </si>
  <si>
    <t>Kelly Ryan</t>
  </si>
  <si>
    <t>S172</t>
  </si>
  <si>
    <t>Minnie Ryan</t>
  </si>
  <si>
    <t>S152</t>
  </si>
  <si>
    <t>Carol Roberts</t>
  </si>
  <si>
    <t>S072</t>
  </si>
  <si>
    <t>Cynthia Tate</t>
  </si>
  <si>
    <t>S056</t>
  </si>
  <si>
    <t>Carla Johnson</t>
  </si>
  <si>
    <t>S136</t>
  </si>
  <si>
    <t>Jamie Taylor</t>
  </si>
  <si>
    <t>S116</t>
  </si>
  <si>
    <t>Stuart Owens</t>
  </si>
  <si>
    <t>S156</t>
  </si>
  <si>
    <t>Simon Mayers</t>
  </si>
  <si>
    <t>S196</t>
  </si>
  <si>
    <t>Jamie Johnson</t>
  </si>
  <si>
    <t>S022</t>
  </si>
  <si>
    <t>James Owens</t>
  </si>
  <si>
    <t>S176</t>
  </si>
  <si>
    <t>Denise Thomas</t>
  </si>
  <si>
    <t>S036</t>
  </si>
  <si>
    <t>Mickey Thomas</t>
  </si>
  <si>
    <t>S180</t>
  </si>
  <si>
    <t>Melinda Thompson</t>
  </si>
  <si>
    <t>S100</t>
  </si>
  <si>
    <t>Roger Van Hof</t>
  </si>
  <si>
    <t>S160</t>
  </si>
  <si>
    <t>Zachary Young</t>
  </si>
  <si>
    <t>S080</t>
  </si>
  <si>
    <t>Stuart James</t>
  </si>
  <si>
    <t>S140</t>
  </si>
  <si>
    <t>James Pingault</t>
  </si>
  <si>
    <t>S120</t>
  </si>
  <si>
    <t>Melinda Robertson</t>
  </si>
  <si>
    <t>S040</t>
  </si>
  <si>
    <t>Jennifer Thompson</t>
  </si>
  <si>
    <t>S014</t>
  </si>
  <si>
    <t>S0123</t>
  </si>
  <si>
    <t>Amit</t>
  </si>
  <si>
    <t xml:space="preserve">Sales </t>
  </si>
  <si>
    <t>S001</t>
  </si>
  <si>
    <t>Malcom Pingault</t>
  </si>
  <si>
    <t>East</t>
  </si>
  <si>
    <t>S034</t>
  </si>
  <si>
    <t>Carol Thomas</t>
  </si>
  <si>
    <t>S134</t>
  </si>
  <si>
    <t>Kevin Thompson</t>
  </si>
  <si>
    <t>S094</t>
  </si>
  <si>
    <t>Denise Morrell</t>
  </si>
  <si>
    <t>S020</t>
  </si>
  <si>
    <t>Maureen O'Connor</t>
  </si>
  <si>
    <t>S114</t>
  </si>
  <si>
    <t>Jamie Young</t>
  </si>
  <si>
    <t>S074</t>
  </si>
  <si>
    <t>Sandra Dungen</t>
  </si>
  <si>
    <t>S154</t>
  </si>
  <si>
    <t>Mickey Lawrence</t>
  </si>
  <si>
    <t>S054</t>
  </si>
  <si>
    <t>Minnie Dungen</t>
  </si>
  <si>
    <t>S174</t>
  </si>
  <si>
    <t>Carla Thomas</t>
  </si>
  <si>
    <t>S019</t>
  </si>
  <si>
    <t>Jamie Morrison</t>
  </si>
  <si>
    <t>S194</t>
  </si>
  <si>
    <t>Kevin Dungen</t>
  </si>
  <si>
    <t>S158</t>
  </si>
  <si>
    <t>Jennifer Morrison</t>
  </si>
  <si>
    <t>S078</t>
  </si>
  <si>
    <t>Jamie Ryan</t>
  </si>
  <si>
    <t>S138</t>
  </si>
  <si>
    <t>Stuart Jones</t>
  </si>
  <si>
    <t>S118</t>
  </si>
  <si>
    <t>Malcom Morris</t>
  </si>
  <si>
    <t>S058</t>
  </si>
  <si>
    <t>Denise Ryan</t>
  </si>
  <si>
    <t>S038</t>
  </si>
  <si>
    <t>Simon Goldstein</t>
  </si>
  <si>
    <t>S098</t>
  </si>
  <si>
    <t>Melinda Ryan</t>
  </si>
  <si>
    <t>S178</t>
  </si>
  <si>
    <t>Ryan Goldstein</t>
  </si>
  <si>
    <t>S122</t>
  </si>
  <si>
    <t>Roger owens</t>
  </si>
  <si>
    <t>S182</t>
  </si>
  <si>
    <t>Roger james</t>
  </si>
  <si>
    <t>S142</t>
  </si>
  <si>
    <t>Anna mcgregor</t>
  </si>
  <si>
    <t>S007</t>
  </si>
  <si>
    <t>Melissa james</t>
  </si>
  <si>
    <t>S082</t>
  </si>
  <si>
    <t>Luke long</t>
  </si>
  <si>
    <t>S102</t>
  </si>
  <si>
    <t>Melissa lee</t>
  </si>
  <si>
    <t>S026</t>
  </si>
  <si>
    <t>Michael Robertson</t>
  </si>
  <si>
    <t>S066</t>
  </si>
  <si>
    <t>Melissa Linden</t>
  </si>
  <si>
    <t>S106</t>
  </si>
  <si>
    <t>Paul Roberts</t>
  </si>
  <si>
    <t>S046</t>
  </si>
  <si>
    <t>Luke Linden</t>
  </si>
  <si>
    <t>S166</t>
  </si>
  <si>
    <t>Kaylen Robertson</t>
  </si>
  <si>
    <t>S086</t>
  </si>
  <si>
    <t>Greg Bennet</t>
  </si>
  <si>
    <t>S162</t>
  </si>
  <si>
    <t>Jackie owens</t>
  </si>
  <si>
    <t xml:space="preserve">Mktg </t>
  </si>
  <si>
    <t>S190</t>
  </si>
  <si>
    <t>Cynthia Hope</t>
  </si>
  <si>
    <t>S150</t>
  </si>
  <si>
    <t>Kelly Anderson</t>
  </si>
  <si>
    <t>S110</t>
  </si>
  <si>
    <t>Sandra Gregory</t>
  </si>
  <si>
    <t>S009</t>
  </si>
  <si>
    <t>Rita Greg</t>
  </si>
  <si>
    <t>S030</t>
  </si>
  <si>
    <t>Kate Gable</t>
  </si>
  <si>
    <t>S070</t>
  </si>
  <si>
    <t>Paul Hope</t>
  </si>
  <si>
    <t>S050</t>
  </si>
  <si>
    <t>Greg Hope</t>
  </si>
  <si>
    <t>S130</t>
  </si>
  <si>
    <t>Cynthia Thomas</t>
  </si>
  <si>
    <t>S170</t>
  </si>
  <si>
    <t>William Gable</t>
  </si>
  <si>
    <t>S090</t>
  </si>
  <si>
    <t>Minnie Jones</t>
  </si>
  <si>
    <t>Performance Point</t>
  </si>
  <si>
    <t>Ecode</t>
  </si>
  <si>
    <t>First Name</t>
  </si>
  <si>
    <t>Last Name</t>
  </si>
  <si>
    <t>Raja</t>
  </si>
  <si>
    <t>Ray</t>
  </si>
  <si>
    <t>Kuldeep</t>
  </si>
  <si>
    <t>Sharma</t>
  </si>
  <si>
    <t>Suman</t>
  </si>
  <si>
    <t>Shinde</t>
  </si>
  <si>
    <t>Beena</t>
  </si>
  <si>
    <t>Mavadia</t>
  </si>
  <si>
    <t>Seema</t>
  </si>
  <si>
    <t>Ranganathan</t>
  </si>
  <si>
    <t>Deepak</t>
  </si>
  <si>
    <t>Jain</t>
  </si>
  <si>
    <t>Julie</t>
  </si>
  <si>
    <t>D'Souza</t>
  </si>
  <si>
    <t>Neena</t>
  </si>
  <si>
    <t>Mukherjee</t>
  </si>
  <si>
    <t>Pankaj</t>
  </si>
  <si>
    <t>Sutradhar</t>
  </si>
  <si>
    <t>Andre</t>
  </si>
  <si>
    <t>Fernendes</t>
  </si>
  <si>
    <t>Sujay</t>
  </si>
  <si>
    <t>Madhrani</t>
  </si>
  <si>
    <t>Shilpa</t>
  </si>
  <si>
    <t>Lele</t>
  </si>
  <si>
    <t>Meera</t>
  </si>
  <si>
    <t>Lalwani</t>
  </si>
  <si>
    <t>Sheetal</t>
  </si>
  <si>
    <t>Desai</t>
  </si>
  <si>
    <t>K. Sita</t>
  </si>
  <si>
    <t>Narayanan</t>
  </si>
  <si>
    <t>Priya</t>
  </si>
  <si>
    <t>Shirodkar</t>
  </si>
  <si>
    <t>Aalok</t>
  </si>
  <si>
    <t>Trivedi</t>
  </si>
  <si>
    <t>Aakash</t>
  </si>
  <si>
    <t>Dixit</t>
  </si>
  <si>
    <t>Parvati</t>
  </si>
  <si>
    <t>Khanna</t>
  </si>
  <si>
    <t>Farhan</t>
  </si>
  <si>
    <t>Sadiq</t>
  </si>
  <si>
    <t>Satinder Kaur</t>
  </si>
  <si>
    <t>Sasan</t>
  </si>
  <si>
    <t>Suchita</t>
  </si>
  <si>
    <t>Panchal</t>
  </si>
  <si>
    <t>Shazia</t>
  </si>
  <si>
    <t>Sheikh</t>
  </si>
  <si>
    <t>Pooja</t>
  </si>
  <si>
    <t>Nimkar</t>
  </si>
  <si>
    <t>Jasbinder</t>
  </si>
  <si>
    <t>Khurana</t>
  </si>
  <si>
    <t>Bharat</t>
  </si>
  <si>
    <t>Shetty</t>
  </si>
  <si>
    <t>Rishi</t>
  </si>
  <si>
    <t>Malik</t>
  </si>
  <si>
    <t>Mala</t>
  </si>
  <si>
    <t>Bhaduri</t>
  </si>
  <si>
    <t>Hajra</t>
  </si>
  <si>
    <t>Hoonjan</t>
  </si>
  <si>
    <t>Ahuja</t>
  </si>
  <si>
    <t>Giriraj</t>
  </si>
  <si>
    <t>Gupta</t>
  </si>
  <si>
    <t>Ankur</t>
  </si>
  <si>
    <t>Joshi</t>
  </si>
  <si>
    <t>Tapan</t>
  </si>
  <si>
    <t>Ghoshal</t>
  </si>
  <si>
    <t>Zarina</t>
  </si>
  <si>
    <t>Vora</t>
  </si>
  <si>
    <t>Arun</t>
  </si>
  <si>
    <t>Khetan</t>
  </si>
  <si>
    <t>Parikh</t>
  </si>
  <si>
    <t>Chitra</t>
  </si>
  <si>
    <t>Pednekar</t>
  </si>
  <si>
    <t>Dodhia</t>
  </si>
  <si>
    <t>Richa</t>
  </si>
  <si>
    <t>Raje</t>
  </si>
  <si>
    <t>Kirtikar</t>
  </si>
  <si>
    <t>Sardesai</t>
  </si>
  <si>
    <t>Gokhale</t>
  </si>
  <si>
    <t>Piyush</t>
  </si>
  <si>
    <t>Surti</t>
  </si>
  <si>
    <t>Shaheen</t>
  </si>
  <si>
    <t>Khan</t>
  </si>
  <si>
    <t>Kinnari</t>
  </si>
  <si>
    <t>Mehta</t>
  </si>
  <si>
    <t>Jeena</t>
  </si>
  <si>
    <t>Baig</t>
  </si>
  <si>
    <t>Vicky</t>
  </si>
  <si>
    <t>Neha</t>
  </si>
  <si>
    <t>Rakesh</t>
  </si>
  <si>
    <t>Kumar</t>
  </si>
  <si>
    <t>Ruheal</t>
  </si>
  <si>
    <t>Mario</t>
  </si>
  <si>
    <t>Fernandes</t>
  </si>
  <si>
    <t>Heena</t>
  </si>
  <si>
    <t>Godbole</t>
  </si>
  <si>
    <t>Mehul</t>
  </si>
  <si>
    <t>Sheth</t>
  </si>
  <si>
    <t>Vishal</t>
  </si>
  <si>
    <t>Virsinghani</t>
  </si>
  <si>
    <t>Lalita</t>
  </si>
  <si>
    <t>Rao</t>
  </si>
  <si>
    <t>Kajal</t>
  </si>
  <si>
    <t>Joglekar</t>
  </si>
  <si>
    <t>Katti</t>
  </si>
  <si>
    <t>Maya</t>
  </si>
  <si>
    <t>Disha</t>
  </si>
  <si>
    <t>Parmar</t>
  </si>
  <si>
    <t>Geeta</t>
  </si>
  <si>
    <t>Darekar</t>
  </si>
  <si>
    <t>Anuradha</t>
  </si>
  <si>
    <t>Zha</t>
  </si>
  <si>
    <t>Asha</t>
  </si>
  <si>
    <t>Waheda</t>
  </si>
  <si>
    <t>Veena</t>
  </si>
  <si>
    <t>Patil</t>
  </si>
  <si>
    <t>Timsi</t>
  </si>
  <si>
    <t>Parul</t>
  </si>
  <si>
    <t>Shah</t>
  </si>
  <si>
    <t>Uday</t>
  </si>
  <si>
    <t>Naik</t>
  </si>
  <si>
    <t>Mandakini</t>
  </si>
  <si>
    <t>Pravin</t>
  </si>
  <si>
    <t>Reeta</t>
  </si>
  <si>
    <t>Surendra</t>
  </si>
  <si>
    <t>Godse</t>
  </si>
  <si>
    <t>Yamini</t>
  </si>
  <si>
    <t>Laveena</t>
  </si>
  <si>
    <t>Shenoy</t>
  </si>
  <si>
    <t>Nita</t>
  </si>
  <si>
    <t>Pandhya</t>
  </si>
  <si>
    <t>Suraj</t>
  </si>
  <si>
    <t>Saksena</t>
  </si>
  <si>
    <t>Nayeem</t>
  </si>
  <si>
    <t>Drishti</t>
  </si>
  <si>
    <t>Deep</t>
  </si>
  <si>
    <t>Chhaya</t>
  </si>
  <si>
    <t>Sagar</t>
  </si>
  <si>
    <t>Bidkar</t>
  </si>
  <si>
    <t>Dayanand</t>
  </si>
  <si>
    <t>Gandhi</t>
  </si>
  <si>
    <t>Tara</t>
  </si>
  <si>
    <t>Phule</t>
  </si>
  <si>
    <t>Kalpana</t>
  </si>
  <si>
    <t>Shirishkar</t>
  </si>
  <si>
    <t>Kunal</t>
  </si>
  <si>
    <t>Pinky</t>
  </si>
  <si>
    <t>Robert</t>
  </si>
  <si>
    <t>Ruby</t>
  </si>
  <si>
    <t>Joseph</t>
  </si>
  <si>
    <t>Sonia</t>
  </si>
  <si>
    <t>Jignesh</t>
  </si>
  <si>
    <t>Tripathi</t>
  </si>
  <si>
    <t>Vinit</t>
  </si>
  <si>
    <t>Shrivastava</t>
  </si>
  <si>
    <t>Tejal</t>
  </si>
  <si>
    <t>Patel</t>
  </si>
  <si>
    <t>Priyanka</t>
  </si>
  <si>
    <t>Niki</t>
  </si>
  <si>
    <t>Digaria</t>
  </si>
  <si>
    <t>Payal</t>
  </si>
  <si>
    <t>Singhani</t>
  </si>
  <si>
    <t>Harsha</t>
  </si>
  <si>
    <t>Radhika</t>
  </si>
  <si>
    <t>Kulkarni</t>
  </si>
  <si>
    <t>Kabir</t>
  </si>
  <si>
    <t>Pushpa</t>
  </si>
  <si>
    <t>Raut</t>
  </si>
  <si>
    <t>Chetan</t>
  </si>
  <si>
    <t>Dalvi</t>
  </si>
  <si>
    <t>Indu</t>
  </si>
  <si>
    <t>Rupesh</t>
  </si>
  <si>
    <t>Sawant</t>
  </si>
  <si>
    <t>Feedback Point</t>
  </si>
  <si>
    <t>Population</t>
  </si>
  <si>
    <t>Rural population</t>
  </si>
  <si>
    <t>Urban population</t>
  </si>
  <si>
    <t>Sex ratio</t>
  </si>
  <si>
    <t>Uttar Pradesh</t>
  </si>
  <si>
    <t>912</t>
  </si>
  <si>
    <t>Maharashtra</t>
  </si>
  <si>
    <t>929</t>
  </si>
  <si>
    <t>Bihar</t>
  </si>
  <si>
    <t>918</t>
  </si>
  <si>
    <t>West Bengal</t>
  </si>
  <si>
    <t>953</t>
  </si>
  <si>
    <t>Madhya Pradesh</t>
  </si>
  <si>
    <t>931</t>
  </si>
  <si>
    <t>Tamil Nadu</t>
  </si>
  <si>
    <t>996</t>
  </si>
  <si>
    <t>Rajasthan</t>
  </si>
  <si>
    <t>928</t>
  </si>
  <si>
    <t>Karnataka</t>
  </si>
  <si>
    <t>979</t>
  </si>
  <si>
    <t>Gujarat</t>
  </si>
  <si>
    <t>919</t>
  </si>
  <si>
    <t>Andhra Pradesh</t>
  </si>
  <si>
    <t>993</t>
  </si>
  <si>
    <t>Odisha</t>
  </si>
  <si>
    <t>Telangana</t>
  </si>
  <si>
    <t>988</t>
  </si>
  <si>
    <t>Kerala</t>
  </si>
  <si>
    <t>1,084</t>
  </si>
  <si>
    <t>Jharkhand</t>
  </si>
  <si>
    <t>948</t>
  </si>
  <si>
    <t>Assam</t>
  </si>
  <si>
    <t>958</t>
  </si>
  <si>
    <t>Punjab</t>
  </si>
  <si>
    <t>895</t>
  </si>
  <si>
    <t>Chhattisgarh</t>
  </si>
  <si>
    <t>991</t>
  </si>
  <si>
    <t>Haryana</t>
  </si>
  <si>
    <t>879</t>
  </si>
  <si>
    <t>NCT of Delhi</t>
  </si>
  <si>
    <t>868</t>
  </si>
  <si>
    <t>Jammu and Kashmir</t>
  </si>
  <si>
    <t>890</t>
  </si>
  <si>
    <t>Uttarakhand</t>
  </si>
  <si>
    <t>963</t>
  </si>
  <si>
    <t>Himachal Pradesh</t>
  </si>
  <si>
    <t>972</t>
  </si>
  <si>
    <t>Tripura</t>
  </si>
  <si>
    <t>960</t>
  </si>
  <si>
    <t>Meghalaya</t>
  </si>
  <si>
    <t>989</t>
  </si>
  <si>
    <t>Manipur</t>
  </si>
  <si>
    <t>992</t>
  </si>
  <si>
    <t>Nagaland</t>
  </si>
  <si>
    <t>Goa</t>
  </si>
  <si>
    <t>973</t>
  </si>
  <si>
    <t>Arunachal Pradesh</t>
  </si>
  <si>
    <t>938</t>
  </si>
  <si>
    <t>Puducherry</t>
  </si>
  <si>
    <t>1,037</t>
  </si>
  <si>
    <t>Mizoram</t>
  </si>
  <si>
    <t>976</t>
  </si>
  <si>
    <t>Chandigarh</t>
  </si>
  <si>
    <t>818</t>
  </si>
  <si>
    <t>Sikkim</t>
  </si>
  <si>
    <t>Dadra and Nagar Haveli and Daman and Diu</t>
  </si>
  <si>
    <t>711</t>
  </si>
  <si>
    <t>Andaman and Nicobar Islands</t>
  </si>
  <si>
    <t>876</t>
  </si>
  <si>
    <t>Ladakh</t>
  </si>
  <si>
    <t>853</t>
  </si>
  <si>
    <t>Lakshadweep</t>
  </si>
  <si>
    <t>946</t>
  </si>
  <si>
    <t>Sales Rep</t>
  </si>
  <si>
    <t>Customer</t>
  </si>
  <si>
    <t>COGS</t>
  </si>
  <si>
    <t>NorthEast</t>
  </si>
  <si>
    <t>Chin</t>
  </si>
  <si>
    <t>Nature Company</t>
  </si>
  <si>
    <t>HLL Item</t>
  </si>
  <si>
    <t>Yahoo</t>
  </si>
  <si>
    <t>WKL Item</t>
  </si>
  <si>
    <t>MidWest</t>
  </si>
  <si>
    <t>Sherman Williams</t>
  </si>
  <si>
    <t>BPZ Item</t>
  </si>
  <si>
    <t>CSJ Item</t>
  </si>
  <si>
    <t>Home Depot</t>
  </si>
  <si>
    <t>AUW Item</t>
  </si>
  <si>
    <t>Amazon.com</t>
  </si>
  <si>
    <t>KEI Item</t>
  </si>
  <si>
    <t>Whole Foods</t>
  </si>
  <si>
    <t>FKD Item</t>
  </si>
  <si>
    <t>ExcelIsVeryFun.com</t>
  </si>
  <si>
    <t>MWN Item</t>
  </si>
  <si>
    <t>HAI Item</t>
  </si>
  <si>
    <t>Google</t>
  </si>
  <si>
    <t>WPF Item</t>
  </si>
  <si>
    <t>FEK Item</t>
  </si>
  <si>
    <t>XNB Item</t>
  </si>
  <si>
    <t>Costco</t>
  </si>
  <si>
    <t>YWP Item</t>
  </si>
  <si>
    <t>LOP Item</t>
  </si>
  <si>
    <t>SouthEast</t>
  </si>
  <si>
    <t>Peet's Coffee</t>
  </si>
  <si>
    <t>UXD Item</t>
  </si>
  <si>
    <t>TGL Item</t>
  </si>
  <si>
    <t>RCA Item</t>
  </si>
  <si>
    <t>AIL Item</t>
  </si>
  <si>
    <t>SVF Item</t>
  </si>
  <si>
    <t>Solar and Wind Inc.</t>
  </si>
  <si>
    <t>PET Item</t>
  </si>
  <si>
    <t>McLendon's Hardware</t>
  </si>
  <si>
    <t>TMF Item</t>
  </si>
  <si>
    <t>YVD Item</t>
  </si>
  <si>
    <t>CNG Item</t>
  </si>
  <si>
    <t>CVY Item</t>
  </si>
  <si>
    <t>The Economist</t>
  </si>
  <si>
    <t>KYW Item</t>
  </si>
  <si>
    <t>RHM Item</t>
  </si>
  <si>
    <t>FMP Item</t>
  </si>
  <si>
    <t>JLK Item</t>
  </si>
  <si>
    <t>JXK Item</t>
  </si>
  <si>
    <t>WLY Item</t>
  </si>
  <si>
    <t>BNH Item</t>
  </si>
  <si>
    <t>STR Item</t>
  </si>
  <si>
    <t>KST Item</t>
  </si>
  <si>
    <t>VBF Item</t>
  </si>
  <si>
    <t>VYV Item</t>
  </si>
  <si>
    <t>OLN Item</t>
  </si>
  <si>
    <t>VPY Item</t>
  </si>
  <si>
    <t>EYP Item</t>
  </si>
  <si>
    <t>AYF Item</t>
  </si>
  <si>
    <t>VNQ Item</t>
  </si>
  <si>
    <t>LEO Item</t>
  </si>
  <si>
    <t>Office Depot</t>
  </si>
  <si>
    <t>ICN Item</t>
  </si>
  <si>
    <t>LFI Item</t>
  </si>
  <si>
    <t>WXR Item</t>
  </si>
  <si>
    <t>PUJ Item</t>
  </si>
  <si>
    <t>QRV Item</t>
  </si>
  <si>
    <t>Jeri</t>
  </si>
  <si>
    <t>NEE Item</t>
  </si>
  <si>
    <t>ZLA Item</t>
  </si>
  <si>
    <t>NJY Item</t>
  </si>
  <si>
    <t>QLL Item</t>
  </si>
  <si>
    <t>KSG Item</t>
  </si>
  <si>
    <t>Jon</t>
  </si>
  <si>
    <t>ZJS Item</t>
  </si>
  <si>
    <t>YGP Item</t>
  </si>
  <si>
    <t>PTH Item</t>
  </si>
  <si>
    <t>IQG Item</t>
  </si>
  <si>
    <t>VMC Item</t>
  </si>
  <si>
    <t>SHA Item</t>
  </si>
  <si>
    <t>LOI Item</t>
  </si>
  <si>
    <t>XOU Item</t>
  </si>
  <si>
    <t>BYE Item</t>
  </si>
  <si>
    <t>JYF Item</t>
  </si>
  <si>
    <t>OYO Item</t>
  </si>
  <si>
    <t>YQS Item</t>
  </si>
  <si>
    <t>NBK Item</t>
  </si>
  <si>
    <t>VIN Item</t>
  </si>
  <si>
    <t>MSH Item</t>
  </si>
  <si>
    <t>NWT Item</t>
  </si>
  <si>
    <t>EWM Item</t>
  </si>
  <si>
    <t>UBV Item</t>
  </si>
  <si>
    <t>MYE Item</t>
  </si>
  <si>
    <t>KHA Item</t>
  </si>
  <si>
    <t>TGO Item</t>
  </si>
  <si>
    <t>ILP Item</t>
  </si>
  <si>
    <t>HGQ Item</t>
  </si>
  <si>
    <t>EZU Item</t>
  </si>
  <si>
    <t>YIP Item</t>
  </si>
  <si>
    <t>EIE Item</t>
  </si>
  <si>
    <t>WWB Item</t>
  </si>
  <si>
    <t>JZS Item</t>
  </si>
  <si>
    <t>PQT Item</t>
  </si>
  <si>
    <t>XHR Item</t>
  </si>
  <si>
    <t>IAG Item</t>
  </si>
  <si>
    <t>UGN Item</t>
  </si>
  <si>
    <t>FLS Item</t>
  </si>
  <si>
    <t>LRH Item</t>
  </si>
  <si>
    <t>QDA Item</t>
  </si>
  <si>
    <t>MQP Item</t>
  </si>
  <si>
    <t>ATV Item</t>
  </si>
  <si>
    <t>UZP Item</t>
  </si>
  <si>
    <t>UDH Item</t>
  </si>
  <si>
    <t>QJV Item</t>
  </si>
  <si>
    <t>KVA Item</t>
  </si>
  <si>
    <t>TLQ Item</t>
  </si>
  <si>
    <t>Luke</t>
  </si>
  <si>
    <t>MME Item</t>
  </si>
  <si>
    <t>BJH Item</t>
  </si>
  <si>
    <t>ZEI Item</t>
  </si>
  <si>
    <t>CLN Item</t>
  </si>
  <si>
    <t>ZMF Item</t>
  </si>
  <si>
    <t>VRK Item</t>
  </si>
  <si>
    <t>MQW Item</t>
  </si>
  <si>
    <t>LFD Item</t>
  </si>
  <si>
    <t>JTV Item</t>
  </si>
  <si>
    <t>MOQ Item</t>
  </si>
  <si>
    <t>TTM Item</t>
  </si>
  <si>
    <t>NSN Item</t>
  </si>
  <si>
    <t>JUE Item</t>
  </si>
  <si>
    <t>XZF Item</t>
  </si>
  <si>
    <t>YHI Item</t>
  </si>
  <si>
    <t>SRN Item</t>
  </si>
  <si>
    <t>CCV Item</t>
  </si>
  <si>
    <t>YNQ Item</t>
  </si>
  <si>
    <t>UCA Item</t>
  </si>
  <si>
    <t>ETU Item</t>
  </si>
  <si>
    <t>WVS Item</t>
  </si>
  <si>
    <t>AIM Item</t>
  </si>
  <si>
    <t>HAK Item</t>
  </si>
  <si>
    <t>BCD Item</t>
  </si>
  <si>
    <t>CNN Item</t>
  </si>
  <si>
    <t>LVD Item</t>
  </si>
  <si>
    <t>XVI Item</t>
  </si>
  <si>
    <t>ZFB Item</t>
  </si>
  <si>
    <t>VDA Item</t>
  </si>
  <si>
    <t>KBY Item</t>
  </si>
  <si>
    <t>ULJ Item</t>
  </si>
  <si>
    <t>ENW Item</t>
  </si>
  <si>
    <t>EXM Item</t>
  </si>
  <si>
    <t>QDR Item</t>
  </si>
  <si>
    <t>YAK Item</t>
  </si>
  <si>
    <t>RYV Item</t>
  </si>
  <si>
    <t>Rhonda</t>
  </si>
  <si>
    <t>MKO Item</t>
  </si>
  <si>
    <t>WHF Item</t>
  </si>
  <si>
    <t>MHX Item</t>
  </si>
  <si>
    <t>TIH Item</t>
  </si>
  <si>
    <t>XMY Item</t>
  </si>
  <si>
    <t>NZX Item</t>
  </si>
  <si>
    <t>XZI Item</t>
  </si>
  <si>
    <t>DIO Item</t>
  </si>
  <si>
    <t>PEN Item</t>
  </si>
  <si>
    <t>KFE Item</t>
  </si>
  <si>
    <t>XFU Item</t>
  </si>
  <si>
    <t>XWP Item</t>
  </si>
  <si>
    <t>OAP Item</t>
  </si>
  <si>
    <t>THO Item</t>
  </si>
  <si>
    <t>FFT Item</t>
  </si>
  <si>
    <t>EFD Item</t>
  </si>
  <si>
    <t>SNK Item</t>
  </si>
  <si>
    <t>FSD Item</t>
  </si>
  <si>
    <t>UMN Item</t>
  </si>
  <si>
    <t>WBN Item</t>
  </si>
  <si>
    <t>IWN Item</t>
  </si>
  <si>
    <t>ITT Item</t>
  </si>
  <si>
    <t>MKA Item</t>
  </si>
  <si>
    <t>LVG Item</t>
  </si>
  <si>
    <t>QSA Item</t>
  </si>
  <si>
    <t>EYG Item</t>
  </si>
  <si>
    <t>VCN Item</t>
  </si>
  <si>
    <t>JUV Item</t>
  </si>
  <si>
    <t>SWQ Item</t>
  </si>
  <si>
    <t>FZK Item</t>
  </si>
  <si>
    <t>BUZ Item</t>
  </si>
  <si>
    <t>FPF Item</t>
  </si>
  <si>
    <t>UVO Item</t>
  </si>
  <si>
    <t>UNH Item</t>
  </si>
  <si>
    <t>UDS Item</t>
  </si>
  <si>
    <t>QTS Item</t>
  </si>
  <si>
    <t>CJK Item</t>
  </si>
  <si>
    <t>WWU Item</t>
  </si>
  <si>
    <t>IZV Item</t>
  </si>
  <si>
    <t>DNA Item</t>
  </si>
  <si>
    <t>RFR Item</t>
  </si>
  <si>
    <t>EAR Item</t>
  </si>
  <si>
    <t>ZAH Item</t>
  </si>
  <si>
    <t>ESJ Item</t>
  </si>
  <si>
    <t>Sheliadawn</t>
  </si>
  <si>
    <t>WEW Item</t>
  </si>
  <si>
    <t>QHO Item</t>
  </si>
  <si>
    <t>AIQ Item</t>
  </si>
  <si>
    <t>ONY Item</t>
  </si>
  <si>
    <t>RGS Item</t>
  </si>
  <si>
    <t>MFB Item</t>
  </si>
  <si>
    <t>IAF Item</t>
  </si>
  <si>
    <t>SBX Item</t>
  </si>
  <si>
    <t>JZO Item</t>
  </si>
  <si>
    <t>CRF Item</t>
  </si>
  <si>
    <t>SCW Item</t>
  </si>
  <si>
    <t>GLG Item</t>
  </si>
  <si>
    <t>NGZ Item</t>
  </si>
  <si>
    <t>KKF Item</t>
  </si>
  <si>
    <t>PKE Item</t>
  </si>
  <si>
    <t>HMW Item</t>
  </si>
  <si>
    <t>KQN Item</t>
  </si>
  <si>
    <t>BPJ Item</t>
  </si>
  <si>
    <t>ONK Item</t>
  </si>
  <si>
    <t>KNX Item</t>
  </si>
  <si>
    <t>PBH Item</t>
  </si>
  <si>
    <t>QGM Item</t>
  </si>
  <si>
    <t>NCH Item</t>
  </si>
  <si>
    <t>VGE Item</t>
  </si>
  <si>
    <t>JGS Item</t>
  </si>
  <si>
    <t>TBQ Item</t>
  </si>
  <si>
    <t>WWD Item</t>
  </si>
  <si>
    <t>HQT Item</t>
  </si>
  <si>
    <t>PUD Item</t>
  </si>
  <si>
    <t>IYT Item</t>
  </si>
  <si>
    <t>QBL Item</t>
  </si>
  <si>
    <t>JFF Item</t>
  </si>
  <si>
    <t>LCU Item</t>
  </si>
  <si>
    <t>XYL Item</t>
  </si>
  <si>
    <t>NIV Item</t>
  </si>
  <si>
    <t>HUO Item</t>
  </si>
  <si>
    <t>Steven</t>
  </si>
  <si>
    <t>OQM Item</t>
  </si>
  <si>
    <t>HPF Item</t>
  </si>
  <si>
    <t>VDD Item</t>
  </si>
  <si>
    <t>QIL Item</t>
  </si>
  <si>
    <t>FZS Item</t>
  </si>
  <si>
    <t>DKM Item</t>
  </si>
  <si>
    <t>LGZ Item</t>
  </si>
  <si>
    <t>BAN Item</t>
  </si>
  <si>
    <t>OCL Item</t>
  </si>
  <si>
    <t>MTL Item</t>
  </si>
  <si>
    <t>SMX Item</t>
  </si>
  <si>
    <t>DRK Item</t>
  </si>
  <si>
    <t>XLF Item</t>
  </si>
  <si>
    <t>III Item</t>
  </si>
  <si>
    <t>FPO Item</t>
  </si>
  <si>
    <t>LXS Item</t>
  </si>
  <si>
    <t>WPE Item</t>
  </si>
  <si>
    <t>MGO Item</t>
  </si>
  <si>
    <t>RDD Item</t>
  </si>
  <si>
    <t>RGD Item</t>
  </si>
  <si>
    <t>GYH Item</t>
  </si>
  <si>
    <t>HKD Item</t>
  </si>
  <si>
    <t>GYK Item</t>
  </si>
  <si>
    <t>UPA Item</t>
  </si>
  <si>
    <t>QPM Item</t>
  </si>
  <si>
    <t>XIM Item</t>
  </si>
  <si>
    <t>EAP Item</t>
  </si>
  <si>
    <t>UWT Item</t>
  </si>
  <si>
    <t>MPS Item</t>
  </si>
  <si>
    <t>ACF Item</t>
  </si>
  <si>
    <t>ZCL Item</t>
  </si>
  <si>
    <t>AWF Item</t>
  </si>
  <si>
    <t>TYZ Item</t>
  </si>
  <si>
    <t>OGH Item</t>
  </si>
  <si>
    <t>VYM Item</t>
  </si>
  <si>
    <t>WIP Item</t>
  </si>
  <si>
    <t>WMW Item</t>
  </si>
  <si>
    <t>MQT Item</t>
  </si>
  <si>
    <t>ILS Item</t>
  </si>
  <si>
    <t>XXH Item</t>
  </si>
  <si>
    <t>BTJ Item</t>
  </si>
  <si>
    <t>SXT Item</t>
  </si>
  <si>
    <t>DRO Item</t>
  </si>
  <si>
    <t>Troung</t>
  </si>
  <si>
    <t>WIL Item</t>
  </si>
  <si>
    <t>EIS Item</t>
  </si>
  <si>
    <t>TTK Item</t>
  </si>
  <si>
    <t>UBW Item</t>
  </si>
  <si>
    <t>GMO Item</t>
  </si>
  <si>
    <t>XLN Item</t>
  </si>
  <si>
    <t>BSV Item</t>
  </si>
  <si>
    <t>IKV Item</t>
  </si>
  <si>
    <t>PXE Item</t>
  </si>
  <si>
    <t>KKL Item</t>
  </si>
  <si>
    <t>RRT Item</t>
  </si>
  <si>
    <t>ZMY Item</t>
  </si>
  <si>
    <t>YTX Item</t>
  </si>
  <si>
    <t>CMU Item</t>
  </si>
  <si>
    <t>EVO Item</t>
  </si>
  <si>
    <t>PUA Item</t>
  </si>
  <si>
    <t>BJI Item</t>
  </si>
  <si>
    <t>FZY Item</t>
  </si>
  <si>
    <t>AEW Item</t>
  </si>
  <si>
    <t>KXJ Item</t>
  </si>
  <si>
    <t>NFU Item</t>
  </si>
  <si>
    <t>YHA Item</t>
  </si>
  <si>
    <t>CNH Item</t>
  </si>
  <si>
    <t>KFB Item</t>
  </si>
  <si>
    <t>ZQH Item</t>
  </si>
  <si>
    <t>EUH Item</t>
  </si>
  <si>
    <t>XBY Item</t>
  </si>
  <si>
    <t>GAK Item</t>
  </si>
  <si>
    <t>SQZ Item</t>
  </si>
  <si>
    <t>KPO Item</t>
  </si>
  <si>
    <t>EHO Item</t>
  </si>
  <si>
    <t>GPQ Item</t>
  </si>
  <si>
    <t>DVC Item</t>
  </si>
  <si>
    <t>PJA Item</t>
  </si>
  <si>
    <t>WCX Item</t>
  </si>
  <si>
    <t>YGD Item</t>
  </si>
  <si>
    <t>ZAW Item</t>
  </si>
  <si>
    <t>WJP Item</t>
  </si>
  <si>
    <t>YIT Item</t>
  </si>
  <si>
    <t>KJV Item</t>
  </si>
  <si>
    <t>PAY Item</t>
  </si>
  <si>
    <t>GHH Item</t>
  </si>
  <si>
    <t>TUL Item</t>
  </si>
  <si>
    <t>Geographic Heat Map (India)</t>
  </si>
  <si>
    <t xml:space="preserve">Enter your data below. The spelling of state/UT names should be consistent with what you see below. However, you can enter the states/UTs in any order. </t>
  </si>
  <si>
    <t>State/UT Name</t>
  </si>
  <si>
    <t>Data</t>
  </si>
  <si>
    <t>Dadra and Nagar Haveli</t>
  </si>
  <si>
    <t>Daman and Diu</t>
  </si>
  <si>
    <t>Delhi</t>
  </si>
  <si>
    <t>Lowest (Red) to Highest (Green)</t>
  </si>
  <si>
    <t>State Name</t>
  </si>
  <si>
    <t>Oil Production in thousands of barrels per day</t>
  </si>
  <si>
    <t>Nigeria</t>
  </si>
  <si>
    <t>Africa</t>
  </si>
  <si>
    <t>Angola</t>
  </si>
  <si>
    <t>Algeria</t>
  </si>
  <si>
    <t>Libya</t>
  </si>
  <si>
    <t>Congo Republic</t>
  </si>
  <si>
    <t>Gabon</t>
  </si>
  <si>
    <t>South Sudan</t>
  </si>
  <si>
    <t>Chad</t>
  </si>
  <si>
    <t>Iran</t>
  </si>
  <si>
    <t>Asia &amp; Pacific</t>
  </si>
  <si>
    <t>Vietnam</t>
  </si>
  <si>
    <t>Brunei</t>
  </si>
  <si>
    <t>Syria</t>
  </si>
  <si>
    <t>Norway</t>
  </si>
  <si>
    <t>Europe</t>
  </si>
  <si>
    <t>Denmark</t>
  </si>
  <si>
    <t>Romania</t>
  </si>
  <si>
    <t>Middle East</t>
  </si>
  <si>
    <t>Iraq</t>
  </si>
  <si>
    <t>Kuwait</t>
  </si>
  <si>
    <t>Qatar</t>
  </si>
  <si>
    <t>Yemen</t>
  </si>
  <si>
    <t>North America</t>
  </si>
  <si>
    <t>Russia</t>
  </si>
  <si>
    <t>Russia and Central Asia</t>
  </si>
  <si>
    <t>Kazakhstan</t>
  </si>
  <si>
    <t>Azerbaijan</t>
  </si>
  <si>
    <t>Turkmenistan</t>
  </si>
  <si>
    <t>Uzbekistan</t>
  </si>
  <si>
    <t>South and Central America</t>
  </si>
  <si>
    <t>Argentina</t>
  </si>
  <si>
    <t>Ecuador</t>
  </si>
  <si>
    <t>Trinidad &amp; Tobago</t>
  </si>
  <si>
    <t xml:space="preserve">Desktop </t>
  </si>
  <si>
    <t>Laptop</t>
  </si>
  <si>
    <t>Tablet</t>
  </si>
  <si>
    <t>2010</t>
  </si>
  <si>
    <t>2011</t>
  </si>
  <si>
    <t>2012</t>
  </si>
  <si>
    <t>2013</t>
  </si>
  <si>
    <t>2014</t>
  </si>
  <si>
    <t>2015</t>
  </si>
  <si>
    <t>2016</t>
  </si>
  <si>
    <t>2017</t>
  </si>
  <si>
    <t>2018</t>
  </si>
  <si>
    <t>2019</t>
  </si>
  <si>
    <t>2020</t>
  </si>
  <si>
    <t>2021</t>
  </si>
  <si>
    <t>2022</t>
  </si>
  <si>
    <t>Revinue</t>
  </si>
  <si>
    <t xml:space="preserve">New Customers </t>
  </si>
  <si>
    <t>school_code</t>
  </si>
  <si>
    <t>P00669</t>
  </si>
  <si>
    <t>P00678</t>
  </si>
  <si>
    <t>P00680</t>
  </si>
  <si>
    <t>P00682</t>
  </si>
  <si>
    <t>P00753</t>
  </si>
  <si>
    <t>P00673</t>
  </si>
  <si>
    <t>P00670</t>
  </si>
  <si>
    <t>P00750</t>
  </si>
  <si>
    <t>P00675</t>
  </si>
  <si>
    <t>P00748</t>
  </si>
  <si>
    <t>P00676</t>
  </si>
  <si>
    <t>P00672</t>
  </si>
  <si>
    <t>P00751</t>
  </si>
  <si>
    <t>P00756</t>
  </si>
  <si>
    <t>P00740</t>
  </si>
  <si>
    <t>P00734</t>
  </si>
  <si>
    <t>P00738</t>
  </si>
  <si>
    <t>P00737</t>
  </si>
  <si>
    <t>P00732</t>
  </si>
  <si>
    <t>P00742</t>
  </si>
  <si>
    <t>P00795</t>
  </si>
  <si>
    <t>P00721</t>
  </si>
  <si>
    <t>P00711</t>
  </si>
  <si>
    <t>P00698</t>
  </si>
  <si>
    <t>P00703</t>
  </si>
  <si>
    <t>P00716</t>
  </si>
  <si>
    <t>P00719</t>
  </si>
  <si>
    <t>P00731</t>
  </si>
  <si>
    <t>P00733</t>
  </si>
  <si>
    <t>P00713</t>
  </si>
  <si>
    <t>P00714</t>
  </si>
  <si>
    <t>P00801</t>
  </si>
  <si>
    <t>P00705</t>
  </si>
  <si>
    <t>P00763</t>
  </si>
  <si>
    <t>P00796</t>
  </si>
  <si>
    <t>P00769</t>
  </si>
  <si>
    <t>P00770</t>
  </si>
  <si>
    <t>P00771</t>
  </si>
  <si>
    <t>P00765</t>
  </si>
  <si>
    <t>P00764</t>
  </si>
  <si>
    <t>P00766</t>
  </si>
  <si>
    <t>P00768</t>
  </si>
  <si>
    <t>P00767</t>
  </si>
  <si>
    <t>P00773</t>
  </si>
  <si>
    <t>P00797</t>
  </si>
  <si>
    <t>P00707</t>
  </si>
  <si>
    <t>P00715</t>
  </si>
  <si>
    <t>P00708</t>
  </si>
  <si>
    <t>P00700</t>
  </si>
  <si>
    <t>P00792</t>
  </si>
  <si>
    <t>P00718</t>
  </si>
  <si>
    <t>P00739</t>
  </si>
  <si>
    <t>P00778</t>
  </si>
  <si>
    <t>P00785</t>
  </si>
  <si>
    <t>P00800</t>
  </si>
  <si>
    <t>P00699</t>
  </si>
  <si>
    <t>P00736</t>
  </si>
  <si>
    <t>P00735</t>
  </si>
  <si>
    <t>P00786</t>
  </si>
  <si>
    <t>P00789</t>
  </si>
  <si>
    <t>P00793</t>
  </si>
  <si>
    <t>P00784</t>
  </si>
  <si>
    <t>P00781</t>
  </si>
  <si>
    <t>P00779</t>
  </si>
  <si>
    <t>P00780</t>
  </si>
  <si>
    <t>P00782</t>
  </si>
  <si>
    <t>P00783</t>
  </si>
  <si>
    <t>P00722</t>
  </si>
  <si>
    <t>P00660</t>
  </si>
  <si>
    <t>P00749</t>
  </si>
  <si>
    <t>P00752</t>
  </si>
  <si>
    <t>P00759</t>
  </si>
  <si>
    <t>P00754</t>
  </si>
  <si>
    <t>P00758</t>
  </si>
  <si>
    <t>P00790</t>
  </si>
  <si>
    <t>School</t>
  </si>
  <si>
    <t>Report Submission Date</t>
  </si>
  <si>
    <t>Activity Type</t>
  </si>
  <si>
    <t>Indicator</t>
  </si>
  <si>
    <t>GSSS KK Bas Phalodi</t>
  </si>
  <si>
    <t>Club Activity</t>
  </si>
  <si>
    <t>Events/Activity</t>
  </si>
  <si>
    <t>GSSS Bavdi Khurd</t>
  </si>
  <si>
    <t>GSSS Kundal</t>
  </si>
  <si>
    <t>GSSS Rajala nada</t>
  </si>
  <si>
    <t>GSSS MALAWALA</t>
  </si>
  <si>
    <t>Non Club Activity</t>
  </si>
  <si>
    <t>Workshops</t>
  </si>
  <si>
    <t>GSSS Jaton Ki Dhani</t>
  </si>
  <si>
    <t>GSSS Meghwal Basti</t>
  </si>
  <si>
    <t>GSSS BASNA</t>
  </si>
  <si>
    <t xml:space="preserve">UPS Pabro Ki Dhani Jatawas </t>
  </si>
  <si>
    <t>GSSS BHANPUR KALAN</t>
  </si>
  <si>
    <t xml:space="preserve">UPS Magra </t>
  </si>
  <si>
    <t xml:space="preserve">UPS Kali Mali  Amla </t>
  </si>
  <si>
    <t>GSSS INDRAGARH</t>
  </si>
  <si>
    <t>GSSS NONPURA</t>
  </si>
  <si>
    <t>School Processes</t>
  </si>
  <si>
    <t>GSSS Ratan Singh Ki Dhani</t>
  </si>
  <si>
    <t>GSSS Naya Bera</t>
  </si>
  <si>
    <t>GSSS Ketu Vishnoiya</t>
  </si>
  <si>
    <t>GSSS Dheerpura</t>
  </si>
  <si>
    <t>GSSS DHARMADIYA BERA</t>
  </si>
  <si>
    <t>GGSSS Ganderon ki Dhani</t>
  </si>
  <si>
    <t>GSSS Paota</t>
  </si>
  <si>
    <t>Government Senior Secondary School Sumer</t>
  </si>
  <si>
    <t>GSSS Chhoda</t>
  </si>
  <si>
    <t>GSSS Kui Jodha</t>
  </si>
  <si>
    <t>GUPS Desuri No.3</t>
  </si>
  <si>
    <t>GUPS Guda Bhop Singh</t>
  </si>
  <si>
    <t>GSSS Dudabera</t>
  </si>
  <si>
    <t>GSSS KUI INDA</t>
  </si>
  <si>
    <t>GSSS BHANGARH</t>
  </si>
  <si>
    <t>GUPS Girasiya Colony</t>
  </si>
  <si>
    <t>GSSS GUDHA AKHERAJ</t>
  </si>
  <si>
    <t>GSSS Bagol</t>
  </si>
  <si>
    <t>GUPS Lampi</t>
  </si>
  <si>
    <t>GUPS Ambedkar Colony</t>
  </si>
  <si>
    <t>GSSS Tewali</t>
  </si>
  <si>
    <t>GSSS Sodawas</t>
  </si>
  <si>
    <t>GSSS Hemawas</t>
  </si>
  <si>
    <t>GSSS Sonaimanjhi</t>
  </si>
  <si>
    <t>GSSS Kandra</t>
  </si>
  <si>
    <t>GSSS Nimbada</t>
  </si>
  <si>
    <t>GSSS Indra Nagar</t>
  </si>
  <si>
    <t>GSSS Vaderwas</t>
  </si>
  <si>
    <t>GSSS Thakurla</t>
  </si>
  <si>
    <t>GUPS Sapuni</t>
  </si>
  <si>
    <t>GUPS Rampura</t>
  </si>
  <si>
    <t>GUPS Sutharon Ka Guda</t>
  </si>
  <si>
    <t>GGUPS Mada</t>
  </si>
  <si>
    <t>GUPS JOBA</t>
  </si>
  <si>
    <t>GASSS Guda Jatan</t>
  </si>
  <si>
    <t>GSSS Sau Seera</t>
  </si>
  <si>
    <t>Government Senior Secondary School Sekhala Baori</t>
  </si>
  <si>
    <t>GSSS Sekhala</t>
  </si>
  <si>
    <t>GUPS Jherandi Nadi</t>
  </si>
  <si>
    <t>GUPS Sansiyon Ka Tala</t>
  </si>
  <si>
    <t>GSSS Daylana Kalan</t>
  </si>
  <si>
    <t>GUPS Narayan Nagar</t>
  </si>
  <si>
    <t>GUPS Ajbar Hanwant Nagar</t>
  </si>
  <si>
    <t>GSSS Jiya Beri</t>
  </si>
  <si>
    <t>Campaign</t>
  </si>
  <si>
    <t>GSSS Nimbi</t>
  </si>
  <si>
    <t>GSSS Nayawas</t>
  </si>
  <si>
    <t>GSSS Booj</t>
  </si>
  <si>
    <t>GSSS Martala Gala</t>
  </si>
  <si>
    <t>GSSS Dundha</t>
  </si>
  <si>
    <t>GUPS Devaniyon ki Dhani</t>
  </si>
  <si>
    <t>GUPS Mithdi Khurd</t>
  </si>
  <si>
    <t>GUPS Nagneshiyon Dundha</t>
  </si>
  <si>
    <t>GUPS Manoniyon Ki Dhani</t>
  </si>
  <si>
    <t>GSSS Ghanerao</t>
  </si>
  <si>
    <t>GSSS Radwa</t>
  </si>
  <si>
    <t>GSSS BADIYAWALA</t>
  </si>
  <si>
    <t>GSSS KOLYANA</t>
  </si>
  <si>
    <t>GUPS LANGADIYAWAS</t>
  </si>
  <si>
    <t>GSSS DHAUPURA</t>
  </si>
  <si>
    <t>GUPS DEEPOLA JAMWARAMGARH</t>
  </si>
  <si>
    <t>GSSS Nagal Tulsidas</t>
  </si>
  <si>
    <t>Admission Date</t>
  </si>
  <si>
    <t>Grand Total</t>
  </si>
  <si>
    <t>Sum of Sales</t>
  </si>
  <si>
    <t>Customers Name</t>
  </si>
  <si>
    <t xml:space="preserve">Total Sales </t>
  </si>
  <si>
    <t>2004</t>
  </si>
  <si>
    <t>Jun</t>
  </si>
  <si>
    <t>Jul</t>
  </si>
  <si>
    <t>Aug</t>
  </si>
  <si>
    <t>Sep</t>
  </si>
  <si>
    <t>Oct</t>
  </si>
  <si>
    <t>Nov</t>
  </si>
  <si>
    <t>Dec</t>
  </si>
  <si>
    <t>2005</t>
  </si>
  <si>
    <t>Jan</t>
  </si>
  <si>
    <t>Feb</t>
  </si>
  <si>
    <t>Mar</t>
  </si>
  <si>
    <t>Apr</t>
  </si>
  <si>
    <t>May</t>
  </si>
  <si>
    <t>2006</t>
  </si>
  <si>
    <t>Years</t>
  </si>
  <si>
    <t>2004 Total</t>
  </si>
  <si>
    <t>2005 Total</t>
  </si>
  <si>
    <t>2006 Total</t>
  </si>
  <si>
    <t>•What is likely to happen (Future)</t>
  </si>
  <si>
    <t xml:space="preserve">Status </t>
  </si>
  <si>
    <t>Project</t>
  </si>
  <si>
    <t>Project 1</t>
  </si>
  <si>
    <t>Project 2</t>
  </si>
  <si>
    <t>Project 3</t>
  </si>
  <si>
    <t>Project 4</t>
  </si>
  <si>
    <t>Project 5</t>
  </si>
  <si>
    <t>Project 6</t>
  </si>
  <si>
    <t>Project 7</t>
  </si>
  <si>
    <t>Project 8</t>
  </si>
  <si>
    <t>Project 9</t>
  </si>
  <si>
    <t>Project 10</t>
  </si>
  <si>
    <t>Project 11</t>
  </si>
  <si>
    <t>Completed</t>
  </si>
  <si>
    <t>Inprogress</t>
  </si>
  <si>
    <t>Not Started</t>
  </si>
  <si>
    <t>Product 1</t>
  </si>
  <si>
    <t>Product 2</t>
  </si>
  <si>
    <t>Product 3</t>
  </si>
  <si>
    <t>Product 4</t>
  </si>
  <si>
    <t>Product 5</t>
  </si>
  <si>
    <t>Product 6</t>
  </si>
  <si>
    <t>Product 7</t>
  </si>
  <si>
    <t>Product 8</t>
  </si>
  <si>
    <t>Product 9</t>
  </si>
  <si>
    <t>Product 10</t>
  </si>
  <si>
    <t>Product 11</t>
  </si>
  <si>
    <t>Product 12</t>
  </si>
  <si>
    <t>Product 13</t>
  </si>
  <si>
    <t>Product 14</t>
  </si>
  <si>
    <t>Product 15</t>
  </si>
  <si>
    <t>Product 16</t>
  </si>
  <si>
    <t>Product 17</t>
  </si>
  <si>
    <t>Product 18</t>
  </si>
  <si>
    <t>Products</t>
  </si>
  <si>
    <t>Dispatch Date</t>
  </si>
  <si>
    <t>Qty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</si>
</sst>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quot;$&quot;#,##0.00"/>
    <numFmt numFmtId="165" formatCode="[$-409]d\-mmm\-yy;@"/>
    <numFmt numFmtId="166" formatCode="_(&quot;$&quot;* #,##0.00_);_(&quot;$&quot;* \(#,##0.00\);_(&quot;$&quot;* &quot;-&quot;??_);_(@_)"/>
    <numFmt numFmtId="167" formatCode="&quot;₹&quot;\ #,##0.00"/>
    <numFmt numFmtId="168" formatCode="[$-14009]dd/mmm/yyyy;@"/>
    <numFmt numFmtId="169" formatCode="[$$-45C]#,##0.00"/>
    <numFmt numFmtId="170" formatCode="[$-14009]dd/mm/yyyy;@"/>
  </numFmts>
  <fonts count="2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1"/>
      <color theme="1"/>
      <name val="Calibri"/>
      <family val="2"/>
      <scheme val="minor"/>
    </font>
    <font>
      <sz val="10"/>
      <color theme="1"/>
      <name val="Arial"/>
      <family val="2"/>
    </font>
    <font>
      <sz val="9"/>
      <name val="Geneva"/>
    </font>
    <font>
      <b/>
      <sz val="11"/>
      <color rgb="FFC00000"/>
      <name val="Calibri"/>
      <family val="2"/>
      <scheme val="minor"/>
    </font>
    <font>
      <b/>
      <sz val="8"/>
      <color theme="0"/>
      <name val="Verdana"/>
      <family val="2"/>
    </font>
    <font>
      <sz val="8"/>
      <name val="Tahoma"/>
      <family val="2"/>
    </font>
    <font>
      <sz val="8"/>
      <name val="Verdana"/>
      <family val="2"/>
    </font>
    <font>
      <sz val="10"/>
      <color indexed="8"/>
      <name val="Arial"/>
      <family val="2"/>
    </font>
    <font>
      <sz val="9"/>
      <name val="Verdana"/>
      <family val="2"/>
    </font>
    <font>
      <sz val="11"/>
      <name val="Calibri"/>
      <family val="2"/>
      <scheme val="minor"/>
    </font>
    <font>
      <sz val="8"/>
      <color theme="1"/>
      <name val="Tahoma"/>
      <family val="2"/>
    </font>
    <font>
      <b/>
      <sz val="18"/>
      <color theme="0"/>
      <name val="Calibri"/>
      <family val="2"/>
      <scheme val="minor"/>
    </font>
    <font>
      <b/>
      <sz val="14"/>
      <color theme="1"/>
      <name val="Calibri"/>
      <family val="2"/>
      <scheme val="minor"/>
    </font>
    <font>
      <sz val="8"/>
      <name val="Arial"/>
      <family val="2"/>
    </font>
  </fonts>
  <fills count="15">
    <fill>
      <patternFill patternType="none"/>
    </fill>
    <fill>
      <patternFill patternType="gray125"/>
    </fill>
    <fill>
      <patternFill patternType="solid">
        <fgColor indexed="9"/>
        <bgColor indexed="64"/>
      </patternFill>
    </fill>
    <fill>
      <patternFill patternType="solid">
        <fgColor theme="8" tint="0.39997558519241921"/>
        <bgColor indexed="65"/>
      </patternFill>
    </fill>
    <fill>
      <patternFill patternType="solid">
        <fgColor rgb="FFFFFF00"/>
        <bgColor indexed="64"/>
      </patternFill>
    </fill>
    <fill>
      <patternFill patternType="solid">
        <fgColor rgb="FF0070C0"/>
        <bgColor indexed="64"/>
      </patternFill>
    </fill>
    <fill>
      <patternFill patternType="solid">
        <fgColor theme="5" tint="0.39997558519241921"/>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9" tint="0.79998168889431442"/>
        <bgColor theme="9" tint="0.79998168889431442"/>
      </patternFill>
    </fill>
    <fill>
      <patternFill patternType="solid">
        <fgColor rgb="FFFF0066"/>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indexed="64"/>
      </left>
      <right style="thin">
        <color indexed="64"/>
      </right>
      <top/>
      <bottom/>
      <diagonal/>
    </border>
  </borders>
  <cellStyleXfs count="8">
    <xf numFmtId="0" fontId="0" fillId="0" borderId="0"/>
    <xf numFmtId="43" fontId="4" fillId="0" borderId="0" applyFont="0" applyFill="0" applyBorder="0" applyAlignment="0" applyProtection="0"/>
    <xf numFmtId="0" fontId="3" fillId="3" borderId="0" applyNumberFormat="0" applyBorder="0" applyAlignment="0" applyProtection="0"/>
    <xf numFmtId="0" fontId="8" fillId="0" borderId="0"/>
    <xf numFmtId="166" fontId="3" fillId="0" borderId="0" applyFont="0" applyFill="0" applyBorder="0" applyAlignment="0" applyProtection="0"/>
    <xf numFmtId="0" fontId="3" fillId="0" borderId="0"/>
    <xf numFmtId="0" fontId="11" fillId="0" borderId="0"/>
    <xf numFmtId="0" fontId="13" fillId="0" borderId="0"/>
  </cellStyleXfs>
  <cellXfs count="91">
    <xf numFmtId="0" fontId="0" fillId="0" borderId="0" xfId="0"/>
    <xf numFmtId="164" fontId="0" fillId="0" borderId="0" xfId="0" applyNumberFormat="1" applyAlignment="1">
      <alignment vertical="center"/>
    </xf>
    <xf numFmtId="0" fontId="4" fillId="0" borderId="0" xfId="0" applyFont="1"/>
    <xf numFmtId="0" fontId="5" fillId="0" borderId="0" xfId="0" applyFont="1"/>
    <xf numFmtId="164" fontId="0" fillId="2" borderId="0" xfId="0" applyNumberFormat="1" applyFill="1" applyAlignment="1">
      <alignment vertical="center"/>
    </xf>
    <xf numFmtId="11" fontId="0" fillId="2" borderId="0" xfId="0" applyNumberFormat="1" applyFill="1" applyAlignment="1">
      <alignment vertical="center"/>
    </xf>
    <xf numFmtId="11" fontId="0" fillId="0" borderId="0" xfId="0" applyNumberFormat="1"/>
    <xf numFmtId="0" fontId="8" fillId="0" borderId="0" xfId="3"/>
    <xf numFmtId="1" fontId="8" fillId="0" borderId="0" xfId="3" applyNumberFormat="1"/>
    <xf numFmtId="14" fontId="8" fillId="0" borderId="0" xfId="3" applyNumberFormat="1"/>
    <xf numFmtId="0" fontId="5"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165" fontId="0" fillId="0" borderId="0" xfId="0" applyNumberFormat="1"/>
    <xf numFmtId="1" fontId="0" fillId="0" borderId="0" xfId="4" applyNumberFormat="1" applyFont="1" applyAlignment="1">
      <alignment horizontal="center"/>
    </xf>
    <xf numFmtId="0" fontId="9" fillId="0" borderId="0" xfId="0" applyFont="1" applyAlignment="1">
      <alignment horizontal="left"/>
    </xf>
    <xf numFmtId="0" fontId="0" fillId="4" borderId="0" xfId="0" applyFill="1" applyAlignment="1">
      <alignment horizontal="left"/>
    </xf>
    <xf numFmtId="0" fontId="4" fillId="4" borderId="0" xfId="0" applyFont="1" applyFill="1" applyAlignment="1">
      <alignment horizontal="left"/>
    </xf>
    <xf numFmtId="0" fontId="3" fillId="0" borderId="0" xfId="5"/>
    <xf numFmtId="0" fontId="10" fillId="5" borderId="1" xfId="5" applyFont="1" applyFill="1" applyBorder="1" applyAlignment="1">
      <alignment horizontal="center" vertical="center"/>
    </xf>
    <xf numFmtId="0" fontId="11" fillId="0" borderId="0" xfId="6"/>
    <xf numFmtId="0" fontId="10" fillId="5" borderId="1" xfId="5" applyFont="1" applyFill="1" applyBorder="1" applyAlignment="1">
      <alignment vertical="center"/>
    </xf>
    <xf numFmtId="0" fontId="3" fillId="6" borderId="1" xfId="5" applyFill="1" applyBorder="1"/>
    <xf numFmtId="0" fontId="3" fillId="6" borderId="1" xfId="5" applyFill="1" applyBorder="1" applyAlignment="1">
      <alignment horizontal="center"/>
    </xf>
    <xf numFmtId="0" fontId="12" fillId="0" borderId="1" xfId="5" applyFont="1" applyBorder="1" applyAlignment="1">
      <alignment vertical="center"/>
    </xf>
    <xf numFmtId="0" fontId="12" fillId="0" borderId="1" xfId="5" applyFont="1" applyBorder="1" applyAlignment="1">
      <alignment horizontal="center" vertical="center"/>
    </xf>
    <xf numFmtId="0" fontId="3" fillId="0" borderId="1" xfId="6" applyFont="1" applyBorder="1"/>
    <xf numFmtId="0" fontId="3" fillId="7" borderId="1" xfId="6" applyFont="1" applyFill="1" applyBorder="1"/>
    <xf numFmtId="17" fontId="3" fillId="0" borderId="1" xfId="6" quotePrefix="1" applyNumberFormat="1" applyFont="1" applyBorder="1"/>
    <xf numFmtId="0" fontId="3" fillId="4" borderId="1" xfId="6" applyFont="1" applyFill="1" applyBorder="1"/>
    <xf numFmtId="0" fontId="3" fillId="8" borderId="1" xfId="6" applyFont="1" applyFill="1" applyBorder="1"/>
    <xf numFmtId="0" fontId="3" fillId="6" borderId="2" xfId="5" applyFill="1" applyBorder="1" applyAlignment="1">
      <alignment horizontal="center"/>
    </xf>
    <xf numFmtId="0" fontId="3" fillId="0" borderId="1" xfId="5" applyBorder="1"/>
    <xf numFmtId="0" fontId="11" fillId="0" borderId="1" xfId="6" applyBorder="1"/>
    <xf numFmtId="0" fontId="3" fillId="9" borderId="0" xfId="5" applyFill="1"/>
    <xf numFmtId="0" fontId="3" fillId="10" borderId="0" xfId="5" applyFill="1"/>
    <xf numFmtId="0" fontId="3" fillId="7" borderId="0" xfId="5" applyFill="1"/>
    <xf numFmtId="167" fontId="3" fillId="0" borderId="0" xfId="5" applyNumberFormat="1"/>
    <xf numFmtId="0" fontId="7" fillId="0" borderId="4" xfId="7" applyFont="1" applyBorder="1" applyAlignment="1">
      <alignment wrapText="1"/>
    </xf>
    <xf numFmtId="0" fontId="7" fillId="0" borderId="4" xfId="7" applyFont="1" applyBorder="1" applyAlignment="1" applyProtection="1">
      <alignment horizontal="center" wrapText="1"/>
      <protection locked="0"/>
    </xf>
    <xf numFmtId="0" fontId="7" fillId="0" borderId="5" xfId="7" applyFont="1" applyBorder="1" applyAlignment="1" applyProtection="1">
      <alignment horizontal="center" wrapText="1"/>
      <protection locked="0"/>
    </xf>
    <xf numFmtId="43" fontId="7" fillId="0" borderId="4" xfId="1" applyFont="1" applyFill="1" applyBorder="1" applyAlignment="1" applyProtection="1">
      <alignment horizontal="left" wrapText="1"/>
      <protection locked="0"/>
    </xf>
    <xf numFmtId="168" fontId="7" fillId="0" borderId="4" xfId="7" applyNumberFormat="1" applyFont="1" applyBorder="1" applyAlignment="1">
      <alignment horizontal="right" wrapText="1"/>
    </xf>
    <xf numFmtId="43" fontId="7" fillId="0" borderId="4" xfId="1" applyFont="1" applyFill="1" applyBorder="1" applyAlignment="1" applyProtection="1">
      <alignment horizontal="center" wrapText="1"/>
      <protection locked="0"/>
    </xf>
    <xf numFmtId="0" fontId="7" fillId="0" borderId="4" xfId="7" applyFont="1" applyBorder="1" applyAlignment="1" applyProtection="1">
      <alignment wrapText="1"/>
      <protection locked="0"/>
    </xf>
    <xf numFmtId="168" fontId="7" fillId="0" borderId="4" xfId="7" applyNumberFormat="1" applyFont="1" applyBorder="1" applyAlignment="1">
      <alignment wrapText="1"/>
    </xf>
    <xf numFmtId="0" fontId="5" fillId="0" borderId="3" xfId="7" applyFont="1" applyBorder="1" applyAlignment="1">
      <alignment horizontal="center"/>
    </xf>
    <xf numFmtId="0" fontId="5" fillId="0" borderId="3" xfId="7" applyFont="1" applyBorder="1" applyAlignment="1">
      <alignment horizontal="center" wrapText="1"/>
    </xf>
    <xf numFmtId="168" fontId="5" fillId="0" borderId="3" xfId="7" applyNumberFormat="1" applyFont="1" applyBorder="1" applyAlignment="1">
      <alignment horizontal="center"/>
    </xf>
    <xf numFmtId="0" fontId="0" fillId="0" borderId="0" xfId="0" applyAlignment="1">
      <alignment horizontal="center"/>
    </xf>
    <xf numFmtId="0" fontId="14" fillId="11" borderId="0" xfId="5" applyFont="1" applyFill="1"/>
    <xf numFmtId="0" fontId="14" fillId="11" borderId="6" xfId="5" applyFont="1" applyFill="1" applyBorder="1"/>
    <xf numFmtId="0" fontId="14" fillId="0" borderId="0" xfId="5" applyFont="1"/>
    <xf numFmtId="0" fontId="14" fillId="0" borderId="6" xfId="5" applyFont="1" applyBorder="1"/>
    <xf numFmtId="0" fontId="15" fillId="3" borderId="0" xfId="2" applyNumberFormat="1" applyFont="1" applyBorder="1" applyAlignment="1"/>
    <xf numFmtId="14" fontId="16" fillId="0" borderId="1" xfId="0" applyNumberFormat="1" applyFont="1" applyBorder="1" applyAlignment="1">
      <alignment horizontal="center" vertical="center"/>
    </xf>
    <xf numFmtId="0" fontId="16" fillId="0" borderId="1" xfId="0" applyFont="1" applyBorder="1"/>
    <xf numFmtId="0" fontId="0" fillId="0" borderId="1" xfId="0" applyBorder="1"/>
    <xf numFmtId="0" fontId="7" fillId="0" borderId="1" xfId="0" applyFont="1" applyBorder="1"/>
    <xf numFmtId="0" fontId="5" fillId="0" borderId="1" xfId="0" applyFont="1" applyBorder="1" applyAlignment="1">
      <alignment horizontal="center" vertical="center"/>
    </xf>
    <xf numFmtId="0" fontId="5" fillId="0" borderId="1" xfId="0" applyFont="1" applyBorder="1"/>
    <xf numFmtId="0" fontId="3" fillId="14" borderId="0" xfId="5" applyFill="1"/>
    <xf numFmtId="0" fontId="18" fillId="14" borderId="0" xfId="5" applyFont="1" applyFill="1" applyAlignment="1">
      <alignment horizontal="center"/>
    </xf>
    <xf numFmtId="3" fontId="3" fillId="0" borderId="0" xfId="5" applyNumberFormat="1"/>
    <xf numFmtId="14" fontId="3" fillId="14" borderId="0" xfId="5" applyNumberFormat="1" applyFill="1"/>
    <xf numFmtId="43" fontId="0" fillId="0" borderId="0" xfId="1" applyFont="1" applyAlignment="1">
      <alignment horizontal="center"/>
    </xf>
    <xf numFmtId="0" fontId="7" fillId="12" borderId="7" xfId="5" applyFont="1" applyFill="1" applyBorder="1"/>
    <xf numFmtId="0" fontId="7" fillId="12" borderId="8" xfId="5" applyFont="1" applyFill="1" applyBorder="1" applyAlignment="1">
      <alignment horizontal="center"/>
    </xf>
    <xf numFmtId="0" fontId="7" fillId="0" borderId="7" xfId="5" applyFont="1" applyBorder="1"/>
    <xf numFmtId="0" fontId="7" fillId="0" borderId="8" xfId="5" applyFont="1" applyBorder="1" applyAlignment="1">
      <alignment horizontal="center"/>
    </xf>
    <xf numFmtId="3" fontId="7" fillId="12" borderId="8" xfId="5" applyNumberFormat="1" applyFont="1" applyFill="1" applyBorder="1" applyAlignment="1">
      <alignment horizontal="center"/>
    </xf>
    <xf numFmtId="3" fontId="7" fillId="0" borderId="8" xfId="5" applyNumberFormat="1" applyFont="1" applyBorder="1" applyAlignment="1">
      <alignment horizontal="center"/>
    </xf>
    <xf numFmtId="0" fontId="3" fillId="4" borderId="1" xfId="5" applyFill="1" applyBorder="1"/>
    <xf numFmtId="0" fontId="3" fillId="4" borderId="1" xfId="5" applyFill="1" applyBorder="1" applyAlignment="1">
      <alignment horizontal="center"/>
    </xf>
    <xf numFmtId="0" fontId="3" fillId="4" borderId="9" xfId="5" applyFill="1" applyBorder="1"/>
    <xf numFmtId="0" fontId="6" fillId="0" borderId="0" xfId="5" applyFont="1"/>
    <xf numFmtId="169" fontId="3" fillId="0" borderId="0" xfId="5" applyNumberFormat="1"/>
    <xf numFmtId="0" fontId="3" fillId="0" borderId="0" xfId="5" quotePrefix="1"/>
    <xf numFmtId="0" fontId="2" fillId="0" borderId="0" xfId="5" applyFont="1"/>
    <xf numFmtId="14" fontId="0" fillId="0" borderId="0" xfId="0" applyNumberFormat="1"/>
    <xf numFmtId="170" fontId="4" fillId="0" borderId="0" xfId="0" applyNumberFormat="1" applyFont="1"/>
    <xf numFmtId="170" fontId="0" fillId="0" borderId="0" xfId="0" applyNumberFormat="1"/>
    <xf numFmtId="14" fontId="4" fillId="0" borderId="0" xfId="0" applyNumberFormat="1" applyFont="1"/>
    <xf numFmtId="164" fontId="0" fillId="0" borderId="0" xfId="0" applyNumberFormat="1"/>
    <xf numFmtId="0" fontId="0" fillId="0" borderId="0" xfId="0" pivotButton="1"/>
    <xf numFmtId="0" fontId="0" fillId="0" borderId="0" xfId="0" applyAlignment="1">
      <alignment horizontal="left" vertical="center" indent="3"/>
    </xf>
    <xf numFmtId="0" fontId="1" fillId="0" borderId="0" xfId="5" applyFont="1"/>
    <xf numFmtId="14" fontId="0" fillId="0" borderId="1" xfId="0" applyNumberFormat="1" applyBorder="1"/>
    <xf numFmtId="0" fontId="3" fillId="0" borderId="1" xfId="6" applyFont="1" applyBorder="1" applyAlignment="1">
      <alignment horizontal="center"/>
    </xf>
    <xf numFmtId="0" fontId="17" fillId="13" borderId="0" xfId="5" applyFont="1" applyFill="1" applyAlignment="1">
      <alignment horizontal="center"/>
    </xf>
    <xf numFmtId="0" fontId="3" fillId="14" borderId="0" xfId="5" applyFill="1" applyAlignment="1">
      <alignment horizontal="center" wrapText="1"/>
    </xf>
  </cellXfs>
  <cellStyles count="8">
    <cellStyle name="60% - Accent5" xfId="2" builtinId="48"/>
    <cellStyle name="Comma" xfId="1" builtinId="3"/>
    <cellStyle name="Currency 2" xfId="4" xr:uid="{431A003C-79D6-400B-85E8-85398DCD1792}"/>
    <cellStyle name="Normal" xfId="0" builtinId="0"/>
    <cellStyle name="Normal 2" xfId="3" xr:uid="{1C710DCC-99A6-4B75-9AEA-3BA41A5CB60D}"/>
    <cellStyle name="Normal 3" xfId="5" xr:uid="{3EC04064-16A3-47E3-A339-600EC2EE2CC5}"/>
    <cellStyle name="Normal 3 4" xfId="6" xr:uid="{C66B854F-9081-482C-BB5E-FA48EADCAF4E}"/>
    <cellStyle name="Normal_Employees" xfId="7" xr:uid="{0253F1DE-AFC7-43FA-A854-DCAE75AD95CE}"/>
  </cellStyles>
  <dxfs count="14">
    <dxf>
      <font>
        <b/>
        <i val="0"/>
        <strike val="0"/>
        <condense val="0"/>
        <extend val="0"/>
        <outline val="0"/>
        <shadow val="0"/>
        <u val="none"/>
        <vertAlign val="baseline"/>
        <sz val="11"/>
        <color theme="1"/>
        <name val="Calibri"/>
        <scheme val="minor"/>
      </font>
    </dxf>
    <dxf>
      <numFmt numFmtId="0" formatCode="General"/>
    </dxf>
    <dxf>
      <numFmt numFmtId="0" formatCode="General"/>
    </dxf>
    <dxf>
      <numFmt numFmtId="0" formatCode="General"/>
    </dxf>
    <dxf>
      <alignment horizontal="center" vertical="bottom" textRotation="0" wrapText="0" indent="0" justifyLastLine="0" shrinkToFit="0" readingOrder="0"/>
    </dxf>
    <dxf>
      <numFmt numFmtId="0" formatCode="General"/>
    </dxf>
    <dxf>
      <fill>
        <patternFill>
          <bgColor rgb="FFFFFF00"/>
        </patternFill>
      </fill>
    </dxf>
    <dxf>
      <fill>
        <patternFill>
          <bgColor rgb="FF0070C0"/>
        </patternFill>
      </fill>
    </dxf>
    <dxf>
      <fill>
        <patternFill>
          <bgColor rgb="FF00B05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Diagnostics Analytics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'Diagnostics Analytics '!$D$3</c:f>
              <c:strCache>
                <c:ptCount val="1"/>
                <c:pt idx="0">
                  <c:v>New Customers </c:v>
                </c:pt>
              </c:strCache>
            </c:strRef>
          </c:tx>
          <c:spPr>
            <a:solidFill>
              <a:schemeClr val="accent1"/>
            </a:solidFill>
            <a:ln>
              <a:noFill/>
            </a:ln>
            <a:effectLst>
              <a:outerShdw blurRad="63500" sx="102000" sy="102000" algn="ctr"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'Diagnostics Analytics '!$C$4:$C$16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'Diagnostics Analytics '!$D$4:$D$16</c:f>
              <c:numCache>
                <c:formatCode>General</c:formatCode>
                <c:ptCount val="13"/>
                <c:pt idx="0">
                  <c:v>100</c:v>
                </c:pt>
                <c:pt idx="1">
                  <c:v>120</c:v>
                </c:pt>
                <c:pt idx="2">
                  <c:v>130</c:v>
                </c:pt>
                <c:pt idx="3">
                  <c:v>134</c:v>
                </c:pt>
                <c:pt idx="4">
                  <c:v>120</c:v>
                </c:pt>
                <c:pt idx="5">
                  <c:v>160</c:v>
                </c:pt>
                <c:pt idx="6">
                  <c:v>170</c:v>
                </c:pt>
                <c:pt idx="7">
                  <c:v>130</c:v>
                </c:pt>
                <c:pt idx="8">
                  <c:v>120</c:v>
                </c:pt>
                <c:pt idx="9">
                  <c:v>100</c:v>
                </c:pt>
                <c:pt idx="10">
                  <c:v>90</c:v>
                </c:pt>
                <c:pt idx="11">
                  <c:v>100</c:v>
                </c:pt>
                <c:pt idx="12">
                  <c:v>100</c:v>
                </c:pt>
              </c:numCache>
            </c:numRef>
          </c:val>
          <c:extLst>
            <c:ext xmlns:c16="http://schemas.microsoft.com/office/drawing/2014/chart" uri="{C3380CC4-5D6E-409C-BE32-E72D297353CC}">
              <c16:uniqueId val="{00000000-CCBE-4557-8C4A-55DF3BEE6A19}"/>
            </c:ext>
          </c:extLst>
        </c:ser>
        <c:dLbls>
          <c:showLegendKey val="0"/>
          <c:showVal val="0"/>
          <c:showCatName val="0"/>
          <c:showSerName val="0"/>
          <c:showPercent val="0"/>
          <c:showBubbleSize val="0"/>
        </c:dLbls>
        <c:gapWidth val="219"/>
        <c:axId val="349590960"/>
        <c:axId val="349590304"/>
      </c:barChart>
      <c:lineChart>
        <c:grouping val="standard"/>
        <c:varyColors val="0"/>
        <c:ser>
          <c:idx val="1"/>
          <c:order val="1"/>
          <c:tx>
            <c:strRef>
              <c:f>'Diagnostics Analytics '!$E$3</c:f>
              <c:strCache>
                <c:ptCount val="1"/>
                <c:pt idx="0">
                  <c:v>Revinue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'Diagnostics Analytics '!$C$4:$C$16</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'Diagnostics Analytics '!$E$4:$E$16</c:f>
              <c:numCache>
                <c:formatCode>[$$-45C]#,##0.00</c:formatCode>
                <c:ptCount val="13"/>
                <c:pt idx="0">
                  <c:v>30000</c:v>
                </c:pt>
                <c:pt idx="1">
                  <c:v>35000</c:v>
                </c:pt>
                <c:pt idx="2">
                  <c:v>30000</c:v>
                </c:pt>
                <c:pt idx="3">
                  <c:v>40000</c:v>
                </c:pt>
                <c:pt idx="4">
                  <c:v>71118</c:v>
                </c:pt>
                <c:pt idx="5">
                  <c:v>65000</c:v>
                </c:pt>
                <c:pt idx="6">
                  <c:v>72896</c:v>
                </c:pt>
                <c:pt idx="7">
                  <c:v>80000</c:v>
                </c:pt>
                <c:pt idx="8">
                  <c:v>28000</c:v>
                </c:pt>
                <c:pt idx="9">
                  <c:v>26000</c:v>
                </c:pt>
                <c:pt idx="10">
                  <c:v>20000</c:v>
                </c:pt>
                <c:pt idx="11">
                  <c:v>20103</c:v>
                </c:pt>
                <c:pt idx="12">
                  <c:v>18000</c:v>
                </c:pt>
              </c:numCache>
            </c:numRef>
          </c:val>
          <c:smooth val="0"/>
          <c:extLst>
            <c:ext xmlns:c16="http://schemas.microsoft.com/office/drawing/2014/chart" uri="{C3380CC4-5D6E-409C-BE32-E72D297353CC}">
              <c16:uniqueId val="{00000001-CCBE-4557-8C4A-55DF3BEE6A19}"/>
            </c:ext>
          </c:extLst>
        </c:ser>
        <c:dLbls>
          <c:showLegendKey val="0"/>
          <c:showVal val="0"/>
          <c:showCatName val="0"/>
          <c:showSerName val="0"/>
          <c:showPercent val="0"/>
          <c:showBubbleSize val="0"/>
        </c:dLbls>
        <c:marker val="1"/>
        <c:smooth val="0"/>
        <c:axId val="349588336"/>
        <c:axId val="349588664"/>
      </c:lineChart>
      <c:catAx>
        <c:axId val="34958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588664"/>
        <c:crosses val="autoZero"/>
        <c:auto val="1"/>
        <c:lblAlgn val="ctr"/>
        <c:lblOffset val="100"/>
        <c:noMultiLvlLbl val="0"/>
      </c:catAx>
      <c:valAx>
        <c:axId val="349588664"/>
        <c:scaling>
          <c:orientation val="minMax"/>
        </c:scaling>
        <c:delete val="0"/>
        <c:axPos val="l"/>
        <c:majorGridlines>
          <c:spPr>
            <a:ln w="9525" cap="flat" cmpd="sng" algn="ctr">
              <a:solidFill>
                <a:schemeClr val="tx1">
                  <a:lumMod val="15000"/>
                  <a:lumOff val="85000"/>
                </a:schemeClr>
              </a:solidFill>
              <a:round/>
            </a:ln>
            <a:effectLst/>
          </c:spPr>
        </c:majorGridlines>
        <c:numFmt formatCode="[$$-45C]#,##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588336"/>
        <c:crosses val="autoZero"/>
        <c:crossBetween val="between"/>
      </c:valAx>
      <c:valAx>
        <c:axId val="3495903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9590960"/>
        <c:crosses val="max"/>
        <c:crossBetween val="between"/>
      </c:valAx>
      <c:catAx>
        <c:axId val="349590960"/>
        <c:scaling>
          <c:orientation val="minMax"/>
        </c:scaling>
        <c:delete val="1"/>
        <c:axPos val="b"/>
        <c:numFmt formatCode="General" sourceLinked="1"/>
        <c:majorTickMark val="out"/>
        <c:minorTickMark val="none"/>
        <c:tickLblPos val="nextTo"/>
        <c:crossAx val="349590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63500" sx="102000" sy="102000" algn="ctr"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Predictive analytics Forcast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'Predictive analytics Forcast'!$T$2</c:f>
              <c:strCache>
                <c:ptCount val="1"/>
                <c:pt idx="0">
                  <c:v>Desktop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'Predictive analytics Forcast'!$S$3:$S$15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'Predictive analytics Forcast'!$T$3:$T$15</c:f>
              <c:numCache>
                <c:formatCode>[$$-45C]#,##0.00</c:formatCode>
                <c:ptCount val="13"/>
                <c:pt idx="0">
                  <c:v>100000</c:v>
                </c:pt>
                <c:pt idx="1">
                  <c:v>80000</c:v>
                </c:pt>
                <c:pt idx="2">
                  <c:v>70000</c:v>
                </c:pt>
                <c:pt idx="3">
                  <c:v>50000</c:v>
                </c:pt>
                <c:pt idx="4">
                  <c:v>40000</c:v>
                </c:pt>
                <c:pt idx="5">
                  <c:v>35000</c:v>
                </c:pt>
                <c:pt idx="6">
                  <c:v>30000</c:v>
                </c:pt>
                <c:pt idx="7">
                  <c:v>28000</c:v>
                </c:pt>
                <c:pt idx="8">
                  <c:v>26000</c:v>
                </c:pt>
                <c:pt idx="9">
                  <c:v>20000</c:v>
                </c:pt>
                <c:pt idx="10">
                  <c:v>20103</c:v>
                </c:pt>
                <c:pt idx="11">
                  <c:v>18000</c:v>
                </c:pt>
                <c:pt idx="12">
                  <c:v>10000</c:v>
                </c:pt>
              </c:numCache>
            </c:numRef>
          </c:val>
          <c:smooth val="0"/>
          <c:extLst>
            <c:ext xmlns:c16="http://schemas.microsoft.com/office/drawing/2014/chart" uri="{C3380CC4-5D6E-409C-BE32-E72D297353CC}">
              <c16:uniqueId val="{00000000-0257-463A-B508-4B6723639B34}"/>
            </c:ext>
          </c:extLst>
        </c:ser>
        <c:ser>
          <c:idx val="1"/>
          <c:order val="1"/>
          <c:tx>
            <c:strRef>
              <c:f>'Predictive analytics Forcast'!$U$2</c:f>
              <c:strCache>
                <c:ptCount val="1"/>
                <c:pt idx="0">
                  <c:v>Laptop</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'Predictive analytics Forcast'!$S$3:$S$15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'Predictive analytics Forcast'!$U$3:$U$15</c:f>
              <c:numCache>
                <c:formatCode>[$$-45C]#,##0.00</c:formatCode>
                <c:ptCount val="13"/>
                <c:pt idx="0">
                  <c:v>30000</c:v>
                </c:pt>
                <c:pt idx="1">
                  <c:v>35000</c:v>
                </c:pt>
                <c:pt idx="2">
                  <c:v>30000</c:v>
                </c:pt>
                <c:pt idx="3">
                  <c:v>40000</c:v>
                </c:pt>
                <c:pt idx="4">
                  <c:v>71118</c:v>
                </c:pt>
                <c:pt idx="5">
                  <c:v>65000</c:v>
                </c:pt>
                <c:pt idx="6">
                  <c:v>72896</c:v>
                </c:pt>
                <c:pt idx="7">
                  <c:v>65000</c:v>
                </c:pt>
                <c:pt idx="8">
                  <c:v>64705</c:v>
                </c:pt>
                <c:pt idx="9">
                  <c:v>71704</c:v>
                </c:pt>
                <c:pt idx="10">
                  <c:v>66000</c:v>
                </c:pt>
                <c:pt idx="11">
                  <c:v>70000</c:v>
                </c:pt>
                <c:pt idx="12">
                  <c:v>80000</c:v>
                </c:pt>
              </c:numCache>
            </c:numRef>
          </c:val>
          <c:smooth val="0"/>
          <c:extLst>
            <c:ext xmlns:c16="http://schemas.microsoft.com/office/drawing/2014/chart" uri="{C3380CC4-5D6E-409C-BE32-E72D297353CC}">
              <c16:uniqueId val="{00000001-0257-463A-B508-4B6723639B34}"/>
            </c:ext>
          </c:extLst>
        </c:ser>
        <c:ser>
          <c:idx val="2"/>
          <c:order val="2"/>
          <c:tx>
            <c:strRef>
              <c:f>'Predictive analytics Forcast'!$V$2</c:f>
              <c:strCache>
                <c:ptCount val="1"/>
                <c:pt idx="0">
                  <c:v>Tablet</c:v>
                </c:pt>
              </c:strCache>
            </c:strRef>
          </c:tx>
          <c:spPr>
            <a:ln w="28575" cap="rnd">
              <a:solidFill>
                <a:srgbClr val="00B050"/>
              </a:solidFill>
              <a:round/>
            </a:ln>
            <a:effectLst/>
          </c:spPr>
          <c:marker>
            <c:symbol val="circle"/>
            <c:size val="5"/>
            <c:spPr>
              <a:solidFill>
                <a:schemeClr val="accent3"/>
              </a:solidFill>
              <a:ln w="9525">
                <a:solidFill>
                  <a:srgbClr val="00B050"/>
                </a:solidFill>
              </a:ln>
              <a:effectLst/>
            </c:spPr>
          </c:marker>
          <c:cat>
            <c:strRef>
              <c:f>'Predictive analytics Forcast'!$S$3:$S$15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'Predictive analytics Forcast'!$V$3:$V$15</c:f>
              <c:numCache>
                <c:formatCode>[$$-45C]#,##0.00</c:formatCode>
                <c:ptCount val="13"/>
                <c:pt idx="0">
                  <c:v>13000</c:v>
                </c:pt>
                <c:pt idx="1">
                  <c:v>15000</c:v>
                </c:pt>
                <c:pt idx="2">
                  <c:v>18000</c:v>
                </c:pt>
                <c:pt idx="3">
                  <c:v>35000</c:v>
                </c:pt>
                <c:pt idx="4">
                  <c:v>45000</c:v>
                </c:pt>
                <c:pt idx="5">
                  <c:v>40000</c:v>
                </c:pt>
                <c:pt idx="6">
                  <c:v>70000</c:v>
                </c:pt>
                <c:pt idx="7">
                  <c:v>80000</c:v>
                </c:pt>
                <c:pt idx="8">
                  <c:v>78000</c:v>
                </c:pt>
                <c:pt idx="9">
                  <c:v>90000</c:v>
                </c:pt>
                <c:pt idx="10">
                  <c:v>120000</c:v>
                </c:pt>
                <c:pt idx="11">
                  <c:v>130000</c:v>
                </c:pt>
                <c:pt idx="12">
                  <c:v>120000</c:v>
                </c:pt>
              </c:numCache>
            </c:numRef>
          </c:val>
          <c:smooth val="0"/>
          <c:extLst>
            <c:ext xmlns:c16="http://schemas.microsoft.com/office/drawing/2014/chart" uri="{C3380CC4-5D6E-409C-BE32-E72D297353CC}">
              <c16:uniqueId val="{00000002-0257-463A-B508-4B6723639B34}"/>
            </c:ext>
          </c:extLst>
        </c:ser>
        <c:dLbls>
          <c:showLegendKey val="0"/>
          <c:showVal val="0"/>
          <c:showCatName val="0"/>
          <c:showSerName val="0"/>
          <c:showPercent val="0"/>
          <c:showBubbleSize val="0"/>
        </c:dLbls>
        <c:marker val="1"/>
        <c:smooth val="0"/>
        <c:axId val="792984856"/>
        <c:axId val="792990432"/>
      </c:lineChart>
      <c:catAx>
        <c:axId val="792984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990432"/>
        <c:crosses val="autoZero"/>
        <c:auto val="1"/>
        <c:lblAlgn val="ctr"/>
        <c:lblOffset val="100"/>
        <c:noMultiLvlLbl val="0"/>
      </c:catAx>
      <c:valAx>
        <c:axId val="792990432"/>
        <c:scaling>
          <c:orientation val="minMax"/>
        </c:scaling>
        <c:delete val="0"/>
        <c:axPos val="l"/>
        <c:majorGridlines>
          <c:spPr>
            <a:ln w="9525" cap="flat" cmpd="sng" algn="ctr">
              <a:solidFill>
                <a:schemeClr val="tx1">
                  <a:lumMod val="15000"/>
                  <a:lumOff val="85000"/>
                </a:schemeClr>
              </a:solidFill>
              <a:round/>
            </a:ln>
            <a:effectLst/>
          </c:spPr>
        </c:majorGridlines>
        <c:numFmt formatCode="[$$-45C]#,##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984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63500" sx="102000" sy="102000" algn="ctr"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[Data Management and Analysis.xlsx]Sheet1!PivotTable2</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Sheet1!$B$3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Sheet1!$A$4:$A$14</c:f>
              <c:strCache>
                <c:ptCount val="10"/>
                <c:pt idx="0">
                  <c:v>Yahoo</c:v>
                </c:pt>
                <c:pt idx="1">
                  <c:v>Solar and Wind Inc.</c:v>
                </c:pt>
                <c:pt idx="2">
                  <c:v>The Economist</c:v>
                </c:pt>
                <c:pt idx="3">
                  <c:v>Costco</c:v>
                </c:pt>
                <c:pt idx="4">
                  <c:v>Whole Foods</c:v>
                </c:pt>
                <c:pt idx="5">
                  <c:v>Home Depot</c:v>
                </c:pt>
                <c:pt idx="6">
                  <c:v>ExcelIsVeryFun.com</c:v>
                </c:pt>
                <c:pt idx="7">
                  <c:v>Nature Company</c:v>
                </c:pt>
                <c:pt idx="8">
                  <c:v>Sherman Williams</c:v>
                </c:pt>
                <c:pt idx="9">
                  <c:v>Office Depot</c:v>
                </c:pt>
              </c:strCache>
            </c:strRef>
          </c:cat>
          <c:val>
            <c:numRef>
              <c:f>Sheet1!$B$4:$B$14</c:f>
              <c:numCache>
                <c:formatCode>General</c:formatCode>
                <c:ptCount val="10"/>
                <c:pt idx="0">
                  <c:v>160000.19</c:v>
                </c:pt>
                <c:pt idx="1">
                  <c:v>139404.46</c:v>
                </c:pt>
                <c:pt idx="2">
                  <c:v>132494.08999999997</c:v>
                </c:pt>
                <c:pt idx="3">
                  <c:v>122087.84000000003</c:v>
                </c:pt>
                <c:pt idx="4">
                  <c:v>119578.82000000002</c:v>
                </c:pt>
                <c:pt idx="5">
                  <c:v>119354.29</c:v>
                </c:pt>
                <c:pt idx="6">
                  <c:v>118521.3</c:v>
                </c:pt>
                <c:pt idx="7">
                  <c:v>113785.33</c:v>
                </c:pt>
                <c:pt idx="8">
                  <c:v>113557.82000000004</c:v>
                </c:pt>
                <c:pt idx="9">
                  <c:v>107106.05999999998</c:v>
                </c:pt>
              </c:numCache>
            </c:numRef>
          </c:val>
          <c:extLst>
            <c:ext xmlns:c16="http://schemas.microsoft.com/office/drawing/2014/chart" uri="{C3380CC4-5D6E-409C-BE32-E72D297353CC}">
              <c16:uniqueId val="{00000000-22A6-41B7-832B-9118023AB60B}"/>
            </c:ext>
          </c:extLst>
        </c:ser>
        <c:dLbls>
          <c:showLegendKey val="0"/>
          <c:showVal val="0"/>
          <c:showCatName val="0"/>
          <c:showSerName val="0"/>
          <c:showPercent val="0"/>
          <c:showBubbleSize val="0"/>
        </c:dLbls>
        <c:gapWidth val="219"/>
        <c:overlap val="-27"/>
        <c:axId val="602521344"/>
        <c:axId val="602520360"/>
      </c:barChart>
      <c:catAx>
        <c:axId val="60252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520360"/>
        <c:crosses val="autoZero"/>
        <c:auto val="1"/>
        <c:lblAlgn val="ctr"/>
        <c:lblOffset val="100"/>
        <c:noMultiLvlLbl val="0"/>
      </c:catAx>
      <c:valAx>
        <c:axId val="602520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521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[Data Management and Analysis.xlsx]Sheet2!PivotTable3</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Sheet2!$C$3</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Sheet2!$A$4:$B$32</c:f>
              <c:multiLvlStrCache>
                <c:ptCount val="25"/>
                <c:lvl>
                  <c:pt idx="0">
                    <c:v>Jun</c:v>
                  </c:pt>
                  <c:pt idx="1">
                    <c:v>Jul</c:v>
                  </c:pt>
                  <c:pt idx="2">
                    <c:v>Aug</c:v>
                  </c:pt>
                  <c:pt idx="3">
                    <c:v>Sep</c:v>
                  </c:pt>
                  <c:pt idx="4">
                    <c:v>Oct</c:v>
                  </c:pt>
                  <c:pt idx="5">
                    <c:v>Nov</c:v>
                  </c:pt>
                  <c:pt idx="6">
                    <c:v>Dec</c:v>
                  </c:pt>
                  <c:pt idx="7">
                    <c:v>Jan</c:v>
                  </c:pt>
                  <c:pt idx="8">
                    <c:v>Feb</c:v>
                  </c:pt>
                  <c:pt idx="9">
                    <c:v>Mar</c:v>
                  </c:pt>
                  <c:pt idx="10">
                    <c:v>Apr</c:v>
                  </c:pt>
                  <c:pt idx="11">
                    <c:v>May</c:v>
                  </c:pt>
                  <c:pt idx="12">
                    <c:v>Jun</c:v>
                  </c:pt>
                  <c:pt idx="13">
                    <c:v>Jul</c:v>
                  </c:pt>
                  <c:pt idx="14">
                    <c:v>Aug</c:v>
                  </c:pt>
                  <c:pt idx="15">
                    <c:v>Sep</c:v>
                  </c:pt>
                  <c:pt idx="16">
                    <c:v>Oct</c:v>
                  </c:pt>
                  <c:pt idx="17">
                    <c:v>Nov</c:v>
                  </c:pt>
                  <c:pt idx="18">
                    <c:v>Dec</c:v>
                  </c:pt>
                  <c:pt idx="19">
                    <c:v>Jan</c:v>
                  </c:pt>
                  <c:pt idx="20">
                    <c:v>Feb</c:v>
                  </c:pt>
                  <c:pt idx="21">
                    <c:v>Mar</c:v>
                  </c:pt>
                  <c:pt idx="22">
                    <c:v>Apr</c:v>
                  </c:pt>
                  <c:pt idx="23">
                    <c:v>May</c:v>
                  </c:pt>
                  <c:pt idx="24">
                    <c:v>Jun</c:v>
                  </c:pt>
                </c:lvl>
                <c:lvl>
                  <c:pt idx="0">
                    <c:v>2004</c:v>
                  </c:pt>
                  <c:pt idx="7">
                    <c:v>2005</c:v>
                  </c:pt>
                  <c:pt idx="19">
                    <c:v>2006</c:v>
                  </c:pt>
                </c:lvl>
              </c:multiLvlStrCache>
            </c:multiLvlStrRef>
          </c:cat>
          <c:val>
            <c:numRef>
              <c:f>Sheet2!$C$4:$C$32</c:f>
              <c:numCache>
                <c:formatCode>General</c:formatCode>
                <c:ptCount val="25"/>
                <c:pt idx="0">
                  <c:v>14791.11</c:v>
                </c:pt>
                <c:pt idx="1">
                  <c:v>41243.590000000004</c:v>
                </c:pt>
                <c:pt idx="2">
                  <c:v>81033.459999999992</c:v>
                </c:pt>
                <c:pt idx="3">
                  <c:v>51053.130000000005</c:v>
                </c:pt>
                <c:pt idx="4">
                  <c:v>58524.41</c:v>
                </c:pt>
                <c:pt idx="5">
                  <c:v>53156.009999999995</c:v>
                </c:pt>
                <c:pt idx="6">
                  <c:v>118432.71999999999</c:v>
                </c:pt>
                <c:pt idx="7">
                  <c:v>89534.12</c:v>
                </c:pt>
                <c:pt idx="8">
                  <c:v>77758.55</c:v>
                </c:pt>
                <c:pt idx="9">
                  <c:v>56911.590000000004</c:v>
                </c:pt>
                <c:pt idx="10">
                  <c:v>65963.34</c:v>
                </c:pt>
                <c:pt idx="11">
                  <c:v>64086.86</c:v>
                </c:pt>
                <c:pt idx="12">
                  <c:v>61822.089999999989</c:v>
                </c:pt>
                <c:pt idx="13">
                  <c:v>70773.98000000001</c:v>
                </c:pt>
                <c:pt idx="14">
                  <c:v>90547.46</c:v>
                </c:pt>
                <c:pt idx="15">
                  <c:v>65605.240000000005</c:v>
                </c:pt>
                <c:pt idx="16">
                  <c:v>86295.57</c:v>
                </c:pt>
                <c:pt idx="17">
                  <c:v>48708.939999999995</c:v>
                </c:pt>
                <c:pt idx="18">
                  <c:v>60082.159999999996</c:v>
                </c:pt>
                <c:pt idx="19">
                  <c:v>33650.89</c:v>
                </c:pt>
                <c:pt idx="20">
                  <c:v>34981.369999999995</c:v>
                </c:pt>
                <c:pt idx="21">
                  <c:v>71391.459999999992</c:v>
                </c:pt>
                <c:pt idx="22">
                  <c:v>37589.310000000005</c:v>
                </c:pt>
                <c:pt idx="23">
                  <c:v>61961.789999999994</c:v>
                </c:pt>
                <c:pt idx="24">
                  <c:v>26613.43</c:v>
                </c:pt>
              </c:numCache>
            </c:numRef>
          </c:val>
          <c:smooth val="0"/>
          <c:extLst>
            <c:ext xmlns:c16="http://schemas.microsoft.com/office/drawing/2014/chart" uri="{C3380CC4-5D6E-409C-BE32-E72D297353CC}">
              <c16:uniqueId val="{00000000-A5CC-468B-8B54-F82FF43DD867}"/>
            </c:ext>
          </c:extLst>
        </c:ser>
        <c:dLbls>
          <c:showLegendKey val="0"/>
          <c:showVal val="0"/>
          <c:showCatName val="0"/>
          <c:showSerName val="0"/>
          <c:showPercent val="0"/>
          <c:showBubbleSize val="0"/>
        </c:dLbls>
        <c:marker val="1"/>
        <c:smooth val="0"/>
        <c:axId val="825218448"/>
        <c:axId val="825218776"/>
      </c:lineChart>
      <c:catAx>
        <c:axId val="82521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218776"/>
        <c:crosses val="autoZero"/>
        <c:auto val="1"/>
        <c:lblAlgn val="ctr"/>
        <c:lblOffset val="100"/>
        <c:noMultiLvlLbl val="0"/>
      </c:catAx>
      <c:valAx>
        <c:axId val="825218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218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_xlchart.v5.2</cx:f>
      </cx:numDim>
    </cx:data>
  </cx:chartData>
  <cx:chart>
    <cx:title pos="t" align="ctr" overlay="0">
      <cx:tx>
        <cx:txData>
          <cx:v>OIL MAP</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OIL MAP</a:t>
          </a:r>
        </a:p>
      </cx:txPr>
    </cx:title>
    <cx:plotArea>
      <cx:plotAreaRegion>
        <cx:series layoutId="regionMap" uniqueId="{00000000-431A-4673-B4E9-494EFC9B58DE}">
          <cx:tx>
            <cx:txData>
              <cx:f/>
              <cx:v>OIL MAP</cx:v>
            </cx:txData>
          </cx:tx>
          <cx:dataLabels/>
          <cx:dataId val="0"/>
          <cx:layoutPr>
            <cx:geography cultureLanguage="en-US" cultureRegion="IT" attribution="Powered by Bing">
              <cx:geoCache provider="{E9337A44-BEBE-4D9F-B70C-5C5E7DAFC167}">
                <cx:binary>7H1bc9u4su5fSc3DeTr0EHdwnbV2VUjJji05ie1c54WlsR3eAd5vv/60YssjY0TJy+Oq+GFrHlID
GkLj6+4PjUaD+vd1/6/r9HZVvumzVFX/uu7/81tY1/m/fv+9ug5vs1V1lEXXpa70j/roWme/6x8/
ouvb32/KVRep4HdsI/r7dbgq69v+t//5N3xbcKuX+npVR1pdNLflcHlbNWld7Xm289Gba92oet09
gG/6z2/L6M9h9dubW1VH9fBpyG//89ujv/jtze/m9/xtzDcpiFU3N9AX8yOJCaUcC/vnB//2JtUq
uH+M5BHChAtMnbvHaDP0+1UG3Q9K81OW1c1NeVtVb+7/fej2SPCH1qjS3t2cPb0Wcfn955x+f4zp
//zbaIBZGi1bsJuQHHpkov4+Cm7L6AVxd444AEoYv4fdZo9wF0cOfASSm8f0Me5PkGc38g8dDewf
2k3035/8evTnwZDXGwBexOaZjTGlDnsw6i2bx86RFBQhKe+e2uASd+52Z/MHpdmN/H03A/f7VhP1
+StA/a0KdPqCJm8hBMAKJrgku3BH4ohxB2GK0dr44fMY98Py7AZ+089AftNsQv/2w683+LfpC9MN
lkdryDHnd8iusd02+Z90A2rZerxt8k+QZwL7zURM8DftJvqzP349+h6sf/rN5W3e/JlG1xsj/Oe8
Y9lHAnNKsLNhFhuW0y01IHbEKXIQI/jBQbbVsBHpjf7xpg5v3/wUdJ98u5Uy8TWGiib+ylSY9wqY
6mT1p1b7cPjvYiLQkwQ32Sy9a1U8Xp2ByDj8BfzBbj0dlGe3Xu67GXq4bzVxP3n76x3lSjd1+Oaq
uVm9IPriSAILUYLonQ+sl98tH4HVmXMuIBwF39l2jicKsxv6R50NBTx6Zqrh6urXq8ELVzcbLP45
S61JCBGKiEQPJLSFP3KObMQ4EuTePww1HBJmN/53vQzg7xpNxD/Nfj3ii9W4SsKqfkm7p7DVshF2
GL1fhMUju+f8SAhpS7JZO4CSts3/aSLtRn+7r6GD7UemJhavYK3+1KioesmNGSFHkhKH2oI8wt85
Aj5CZE08dx9Qzzb+TxBkN/gPHQ3kH9pN2D+9//UOcFq+pOkTDHGPYGD7O6NTRmFjQAkD+B8YaRv6
Q8Lsxv2ulwH6XaOJ+Onlr0fcCyO12pjcP2d5wo8Yc4hADr3H/JG1I5scCUYIdcALtrE+KMZusO+7
GWjft5pwe6/BwNWNVrcvyiwQVsLGlguyMXL49zHoiMIuDeJKBxvkfvoUaXYjv9XVQH/riamB01ew
xn4qIxXdrG7e/J9Vlv+/N5/0n6tAb4zxnzsAgs0Yhe2wLXYmgSyOjmwJlA87ts2gd+mfB7lW6uYJ
Uu3Wys4vMfSz829MTX369OupCQzpJVdgjI8Iwwzyzpvl4JGXCOeIcMIlxKB3q8HffWW/NLs1cj8J
Qwf3rSbqp6+Aoc5X6Wp4UYIikJPGlIm/+OkR8AjoSdiQNbW54RJPEWU36n/1NID/64GJ/fkrOA74
FK6iFPx/wwwvQEfsCBEkpIN377psoCMkIfy8f27sup4i0G4N/NXT0MBfD0wNfHr36znn8/jnbRK9
8A4MHRFMBLHpX1vbrZ0vJ0cOwz+3YBu9360IT5NlN/zbfQ0FbD8yVfD5FWy93jZVXa7S/WT7X2be
MIMUKSQeCKePuYfQIyAeOJNZH5vBx7D/J8myWwNbXQ0FbD0x8X/7+de7wJfotlarbGOLL8BB5Ihi
Anvf+6ymmZ225RFmnGNMDPSfIMlu7B86Gsg/tJu4f3kFC69bNuo2ejnY15YNGTfb2WwMYHXdop31
ssvhyEAwJDeD3vHOYUF2o77pZ4C+aTYxd18B5lfDi56+A5twCmzCAfWfn8e5NgI5TurAEbDYnIc9
Bv6gNLtxv+9mwH7faqJ+9QrCnPe67FbDZu7/nGA4PkKQWGZkE7qbKTZuIzB1vIn7jdzDYXF2477p
ZwC/aTaRf/8KDoA/q6i+vXmzgNKiG/2CFM8ghoHEveDsPsR5fLhi4SNgGVDCfRD6t3X26XLtVoXZ
31CJ+dhUzYn765fd2a3KVmXycl7B+JFNqLQddE9GQPNb/A/bXQRbLhuOje8+oLLtjNwT5Nmti4eO
hhIe2k30Z4tfj/5pvUpfkJEoOYJUA4OA/x7dx9gjIKyfZCTNJMMhMXZDfi+9Afh9qwn36StI7Vzq
bKVeMsKn7EgSR3BB70n+8cqL6ZEjKQN6Mrj/CYLshvyhowH6Q7sJ++UroP+rVXMTvXlbrv58SewB
XIQ5bK/E480VhfMVKuEkQK7LHuBjxJlPlWa3Ah73NrTw+KGpiqu3r4BwylWxIdx/HgHB6aLtMAY7
XCCULZIHFYBWwC/glGvX/hbOpfZKsRv6u14G5HeNJtSnF78e6vvV/6pe1bfVC2IOR7dQdMU4EWD6
5DHDW46ErI4gkHDADJ4T2zjXfbJQu1VgdDd0YTw1lfL56tUoZc1Fb+ZZVL6sboCSwNwxFQ9Hv4/c
Yh2uQi2QRJuKUIOZ7vF7snB7dWR8y25VGX9kauzt/Ndr7O14W/65iuKXPKGn9hFx4NjFhsPJn5/H
XkTFkZACM5vtLoh7mki7tbPd19DJ9qO/aeIVZEgXTbeK6pdjMqh9w0BVsIBsUkWPvAW0AEuIQ6HA
+k5JBpUdFme3Bjb9DPQ3zSbyi6+/3gc+3pbNy+FuwSUZyARxCE3vVmf7cQBlCQYJIyYZ5vdRLTzf
3qMdEmc37ne9DNTvGk3MP74C3rlY1atyM+9/HirBUQCBZdmR+K8k3FbExNARhoIhYpP7oiBjw3BQ
mt2Y33czQL9vNVG/eAXx6QfYoL0g6HDMuF6Q5SYDhB4xDBPwGM7epYT2bQM/JMVusO96GVjfNZpQ
fzj/9aTy/Ta7fUGsET8iVMB9l/u0z3rbtWXgwOYSrgJgtnUzbxvyg9Lsxvy+mwH6fauJ+vdXQCve
Sq1uVhtz++e8AkloCbk0e538h/o3qLl9BLvlsCMHEbK+HybXZ8GOsYoelmc38Jt+BvKbZhN67+2v
N/jLpnrRAhOoqYLSfbiFxB6nnR04b3GgoIei3bvfw3LshnzTz4B802xCfvn510P+qSkTYJkXrmyA
Ay0CuQXIMd/H57BYblENg8cOVP7AIeNdfGOspU8VarcWHvc2dPH4oamRT6+A9d1yNUbpy/GPBZWH
ENjAx7jZYsFu90494r7Iwcj0H5ZktwI2/QzoN80m6O7lr3eD89s+un7Bak+8PveCekIoodq1fwWd
wMmXDRE+/LdR9d0h+2FJdoO+6WeAvmk2QT//9utB/3Krbsfm9iXv/K6vncIldlhl72BfL6ZbxGPB
rZb1M4I2G1ojwfMkkXYrYKuroYOtJ6YavryGgEenOnvRxD8k2QB+xNfF/NvoC3wEcRAkPeH08efH
sH3vCZLsBv+vngb2fz0wofdewbnL2zJYh9gvedHCgloTSB1QB3L+D1mZbSVweM6h6I2he9Y3Ft8n
ybRbC1tdDTVsPTH18PYV0P/8ulnd6HLDxP886LegtHN97AjphDtLN6P+n1Xl69vxeHcG8wkS7dbB
Q0dDAw/tJv5z79evBBN3v++2ny+gjf+9CL/77UA/Tei/eGS+pmbnlZGX0tr/3ph5eIvTvlcNPbxt
aQb50PnP1zRtvW1o/9ON/o2u96m2nY53p93TG3iVkw0rx8PLn9Zf8ShFt9n1Gh1uV1X9n98sCA6O
OIPiOyZgo8jhXuBvb7rb9SO48M2pZLAzhwAaQggCQYLSZR3+5zcJL3RhULNnU6gpg2rJdadq/U6A
//xG0RGUV9pMwoURuo686cNbsT7qdAi0ekDi/v/fqCb7qCNVVzAm7Hzyuz9bz8zCiApKBUE2tF+v
LqEsbv1X/7eRZRUnFY2XtJNN4M91VOKKzpvEDtKvftBjaxbzUKxQ1hZR4mrhlFbrVSOtaH2RKkXS
P4OedXxZ5TTtr7fw2yEVJPV3CWXDrLeF6klacy1ytUx5mXxndok/p73+uP/L2cSXQ0C8/eW8xGGP
dZct06opq1kQ9I5HQlSiWVxR/3j/IFMzgKh8exBtSR9XA86WYYaywC3C2ipmVVf4kId7sLAdCIFp
7ERo3b6ltkw0Sg0qyZaVbLJ5mAbjSeSMFwVNhwtcFAegmhplDeHWKG0p4njssmwZBDi5TDW+sAPW
nKFeUS9v9af9c5lSyBrDrVGU7jQZIaO1jOOosWcWzkn0zu9IG7ghq0Q52z/M1GTAl7eHKSPHHosu
TJcpHhS6EkjZ2YmPBUaZF/XcVq7IuRVrd/9wU561zkVsj1cxq1RBqP1lWwWclh6vxjE7qX3eWB/i
sIgtOnMqJHV2MpAqC0/hr3lKj4XlD/25xUZaDzObtwOd6aYpmbjL5Ny9w+2/sBxIzm6LhUpH0LbX
yVJn1Xtll46HutyeNUE/eFLZ4QG018rbwSu2wSvpaFdRIFO5sIbwa4ci7AYcxtqP7e4vh8LCx3Pw
xaADSttkiUPKZlGXJOdO+kzfhYsBj7897StcID+UC1aNg1czqWI3tRC9Ow+fVMBuc8frDfu2Amzh
h60WMVlWWLDimoT1oOM5iVESzWNHFW39TJQMjqhzJ7KzoYiXYdImrVv7YZbPFMnt4oCJT6nBoAfc
yz5FeRcvhUjTfCZFXlszm/T4wAR2eyyGFe4RUkr51EcoFwunAl7IdMRmpLa+Bdjxz0PRfd9vTFP6
MHghw1HSqK4TC8VzPaNDUcz8KM9nUaqiA0CtVft3Z4D6+8cTyf06LiOC0qWTlswlRfvJqdv8WxI0
3Uzn+hjrPsoPjDWlFMO/7TBPiGJ9uswtVZ04Ogm+qaANzvaDNaUSw61zTPI2aOx0qUhgz62+ijyb
YuEFmgduGwzZ8f5xJpQiDQ9vUTBqX7digWlIXcqq5MQXpJmLtImW+4eYAEoabl5DiWxq2UgtHdXF
Vx21wg9Nm1w978sNJ++FX8Ukk/0iQFH/hWaj0O+Q9Jk83f/9aAogw7kxqyvb7p1wWee5JYWHfa75
sRWOTvepFCKuyVzjwkKfwo4E9Y+kraT9vRq16D2e1g2+KgtIWlE3smwuv0epBfv2d01fjuijw5lq
1Ml+QafkXLdvLe7Mj3AqrcJeWLL60dt5cGXV9Juo4/GZAxgk4SRJ61uYo0WfWGjZ4rQ7iROELpPU
Cp5pKQZDOIMKfRGXeDFkpDotLVb8IRNcHpjAlB0a5DB2OFGoU/WS2DVxw2KwvrGxiLIDfLA25x3c
s64r2FZAwf1C1lSkS8tqEfM938+kX7tD6JPcDW3ltytnSJP+BkMpCB3dLk6LQc73a3+CLqRBF07J
rcrCabPsajt3dSOD2zx3LkglgsuCh/G7Zw0jDLYglYZNlZ81yzwufY+3KHMlH+vTIim+W2XtH1iP
JjQlDMaATUkQ2nbWLroxjpvTQtg5K1zGMFbsmUMYvGGNZdHztPQXsFMcPC15eZn5ogwPGMPUDAzW
oLore2lZziLuo5bPO6vh7XHW+endxZTJ2GZC38Lw9gHXQVMnMdhyLYP6S4FoGp6EuOVSzFmnpFrp
rsYdOqD3CXJZV91v23bHG1/3XdsusrjKP40WG5aFH6GLKM2cA0Q+NSPD96VV97ywi3FBncb2eoZb
D5buZqai/GJgcXiABKZmYpBAyCAGVyWNzvMi+2w19JP0dTlrA/t5ux8sDBoYo2zIbB3E520UfZUp
nxGWjy6LYCfXlZU83u+IU/Zl+LuvaytssiBcxj2vlqjE+kyUtjoU26y9YAeXccPPgxConpSWfZmM
/WepMjXrQv+mIYXl+UpBdDh2s/0T+Zn/2DWU4esdLkI/UDo+TyP7C02E25TvIxFol8q2ckkmvqCE
uLx3tFs0Mj7gnxPWxg33z+JRJThIw6VOfeY2cY0936k6b8j7d32Ex+epaf22kW2/KXJrLGKe4ks7
69OPVZaHX4UT2we8csIIuEECaRcEJelIuEzUYKUzjJMoPxE9rg+hNDXAun0rpghIUJCaRWShLUf9
gVsFCJWBhb/v1/2UEgyXD0MRjsUYhssmzKwTlLTEdYY6OqkbEsw7rZ/HLNxwed8p7dEiKjzP2pLO
hj7/wKIgmwmZ1F5biPSAJU+BZTh+7IS1IFwn5zKs0pM6JtHXASLrA7w1hZXh8CHrRRlIPziHBdHx
IpUuNHKs444H37NGCO9ZGmGG35ehtJQTEb1M20Y4Z6AXMp70QwoDH1OSOXHojrB/puWBXc4EZsxw
ftyPFS0oCs7bzsEe6SRapJChfZ73McPJ4TA/DkiI7csmKPsVnGlGyAsTAdnV56FleLekOPM5ykEn
EBV5tp98xUnMFyrPvtUxRwd0MrFiMcPLQ5kLB+Kg4ByCuvCkITaaB2FFvRgNer5/InjtcTtImBmO
3qdRQsa0pwvla4dAArVJcDXO0445g3hX1b3Wg8sQSZo/+qBS1Tvqx5ABPVNVJfLAK8fYYieSJ2kR
uXApr+w6dwwzGRWzWKYDmTdjV4iV3VXd8EEUcL/pzMnSJP2axp3dnAnI4DnC9VlNEXYHieFtan6u
Gnn3OofJYGltvbtmt571Fo0llMgW8zY9L1r9BZfpZWL73mA17RlN628psU9EU/eu8qtD4d+UzgzK
6UgsuDVEwbm2rc9RNQQzTELhOUWeH1DZ1AgG2yS8UjztHGvZ+MPodY0Vz3yrik/icmwOUM4UbAbl
0KaifZYP6XlVox9cdYFr55bbdEXn0oARbw1czbvBVRbjB4x9ghCoQUAdXB9vo9y3lrSs00vaE9S6
rWj088JmavJNwmjkhEFwPvBAn/iW+JhYOaShMi29dD3D/f40oRxqEE8XjuXoozBadrkus29OSJL2
vRMHugi9vgj81j4w0FruHZZNTQYCvUNCP8jO13FaE6APftCqeYKai6p3vvQtbG6ddcv+aa3F3zXa
erpbflTkXdalI7OWOg+TGS9q5mUM9G/H0vZs2NZ6ZT6s9o81sd5Rg5FQCimSwYbYpms7OatRfm4H
fTorifbnViSd5y0R1KCGqlFlE7Akv6yaSLnaF/2V6FDwZf8kpqzZoIECVb4Tpba+xLTVSxkrOc8Q
bQ6oY0r5BgX4qq/a1qJyETqxCtRssJyKnRKiuuRH1gkWfu9ZGgh9MsZMiWEWMt123YHBp6ZmkEMS
j0SQeMwvJavCiwZmCkkO3+7f7UdubVI7TI0YPJBYAmmSF/mlDxvnUwznNsrLqzhz+9J/rpuu79Nu
23PSEaZDyKUvxEBS6mUtTfSJnYVp6FaJH5PZ/rlMQEVMNvCrkTkpB6gSDdln3Qb6tFIsunre1xsc
gHGVJEmal5dwCUCecknrxMsbPAwHOGbC64nh9QGjGg0p6hftiOVslI30GGGD1zRN5GYN/a5g4T/Z
P5cpta8h3GIYGkMSLRhYcZk5yjpec3Pokj6IT3vaiuvnjWG4fFYwXcI7mqPl2EIO4xNyfJmszyCw
hKBF1WBu+8eZUrvh/D68ATECwy0vIwsPc9uySeHlcVYF3v7vn8LKcP8BkotNipMRYraBwcG3U3uJ
aisPdu7JAcudGsJwcszCDljYaS6HwceLTPj+H0k9kLMyhEX0gHlNwIQNT4+aPmSlQNVlJsdhpkVr
LfIksw7w+4TxYsPFbaqteggqftY7nUySGZhwV3hWCb/eo9yqDph/KqKMj9WsKLmtb/erZi37DvbC
hsdHVhr2fTSyi9Hqw6Y/Rt2Q1p2bxkKE6z2u5TvFDFvAn827qo8ki7x8HHvxgUG8xbPnZdPXb//d
dqasS6Q/BimEvT0NIbvZiHfwarbggG2sv2XXHNc2s+WqmvdjPXCZnEeA8fGAxbFsw+EshtC6bbvP
+4GcUt/aaLYGiXjpW36vYQpZi70gK8MTDWdHXmAPP3oYUgmLHlhxpnRm0AIVqs51DpsEDfetPD/L
zxoNK41OILZZD4WH9PvYh8pt/fHH/tlNmb7BEJoUUOkzdtbCl3DKeqpRK/FXUgiqDlDQhP9igyIU
FIjWdBjYsrW61tMJHOUfJ/5gx27ekBYd8OApJRksUbVD3RUtDZfMTyKnce1SFlV2JmuHNcdOGzP7
thsHGfbHNOiIdYg40HoWOyxwXbK1bRwQerIgKYdqGThKi3qW6IKx8NiKiJTzKEsachZCYQ1q5sgO
uiZ5P5Y6bmJIMBZR+o0JXLEZ6isVOAdMaALu9UsOtwWyUTpGyG/yZYhiu3PjNqxPspL3zI37XJ7s
Nxo04XjIIBcocoHUmOqcRZm1kD95JyQvmqskLHL6TTsNr7XHw5GmsH2ndcNzt05jOjRuYUMo1Zzi
oef+1ZC3PXuXDaNdlCeDn+fJtz5RSV673C6RnI+DlrV9vF/kCQP5OZNtL64G32kLNX4AMkw0PauT
siUK6uuhUiI5C6gl03BWtLCRoV5ZUVkdSmdN+PTPM92tgcPAYjIMs2BZF73dq+MwlmCSQL4Czawi
VPYPKmJZRsc5RqKB1QfXmX+SFlIOxQGbmFSXQWGqHJOaKadZRKSJ228sG6q2c1mOQY3HxMd9dErj
vB6rZZcGuLfcKozi+Kxq2jL/7PAY0q/uULdQe+2uKwd/RFXT9Tfwgossj+bJIGziRlmPDnrzBCkh
gwe7gRR1R0h4mVTDMLpDGfba5Y7mz1uVflZxbekksEhT5KWTXFV4dJYJ1ESlc6XDyp/tNzY8NQGD
9KJE+DoaEVvYtCtUNyNdF1gaaiYKFZwN1K79JVSDBbhbjGlXx4WbOLwvk3lOUquG6ik/qGU3x8hX
o+W2g4J3+Z74VYfszPObKB29iseqSWcSWM/5XDYObwI4HsnjMHOtzvGBATG2YnZS9Y3D6nct94XK
vDStstjykoTa0ff9U52aqUG8RShJn+KRLyGaHfAs4cyn87atu4/7v3+Cz8zq0KboiROFUXoVRAHL
XRvKXb5AhUvTuaWdNAdSMhPkYBuk2aVqlEom0bKxWTTTQyndhNXKI7ofjrEs3kOqqz8QMv9cGnYs
Ges3JG0zNMOhqjRkOJdjpuBnWo5ZE9X1Rx/zBsvTqirbwZpLDImt+mQQLIeyxWhQ9Kauiwyf132f
iz+7LoLNnJsKK7HVrI1tJ5SenckAfenjrmO9y3UYQ/HmEESdlbxXKSG3uo6akD0vaW6vF4YtD9JR
5jRjTeKrxu8if9YULSsXogfbO7CgT6ww6xd8bQ8wwJpZ8SqKlizQdK5F9VX1oJuxoVca1tADypiw
3vWLSLZHgYKgKkVZ40DBCk1OyjzOiSfiCh0qjJyahUFkgSN1PUC2b1n7veUJ7l/IkaLTQCanBJXF
gVmgqWkYQVxAyjENkhEtcJ7Rrj/2caEgL6ot4fyhaBspPuv6vqnQcZnlo/rsVEMkYq+IwhHSgEh0
Tvo5g12vyudB1Ft27Y4CF8LLaju2Dwg5JaNBiXETVFUi1LCM4Qcbj23pO6kr0dB92c8TUy5s8FAS
CohD0NgvrWFwPkCd1FVL2tsSleNxNvrag3cTHFhNd+sUXqX12GaiPMNO5ahwycth7F3dZ016wtJE
QfKOQDhE3o1I5WF/wBF2EyAyC1T7UDcosrJyUVrwEx8e6QVKvCRIZOkJPRbPC6DR3wpVgz4ZfBUK
qGEL+5HCTCD8uhmiSsChhOPEejiVUKfXXbRorNLwWUaB1reFt/2PFz6FpN0QXkaOb5dfo7Iqw0ta
6v5ZCz1yDBbJGllDNOU7CxWG5RXzSf+5TINP+01uSjMGeWSFX6RVYUMQLKzhhEfVKdRe6atGh+UB
eNbrz9+XCrS+cLoNzzDwqs6GPFtYXGn/nOhG5Kuwsoqmd2MH5egMeNgJWzdsA0m/qhCurXbPtDuD
U0JJ+36oCFp0KbzaewG/hRs6biWHqLiK20S0x/tBnPImgxbq9R3zNAAN0cJpPQhhPsu4/jTGgCG2
DxVoTg1ikAP8OA5ofRzrxSBbyr/gjmRR5AZdNqrvcagcMqddQuJDfLy+y7NLb2ZBax/SqIJ67PhM
cVX3t7n0m/FEah+PVz2CIjm3aG24xOpaIiid1i38MG4jr+7zjq4yWmORurFfWPSizVDXfhnDNpaQ
ibSdInE7NfSdnsXg+jw5TaAM1/bSQgep9EYZyuFiGElIP5RlF2EFudHKAqYPc5WlfO5HVRq8R61C
+M+OJW07H3nZW+p7Yw1Nzq714IeF1/gV1JiqHOq40AwFcFjwDce80d/GJg/izosQL9uzpFS8PeCm
E9cn4HcpHht6AsU3Q8OSYmHZvqwzl+Jcjx9oGZARSsnyPBxcDVD0q6TmMg/dkCNO35dDWkXvMIbt
7udBRtbwhx+zkNbz/aa5e8WCe/ePhbJFCvvAJOIX0WAH59EgInSimgalB0x/6vvX1rMVQ/EEa8hR
IH6BLTg+O4Y30XUnUEqDi9l++aes0CA/i8GZ2FDDyuFHZcqVq+AKAj0mA5ZO4hb1gILSg5f6sOxZ
oTqSBh+KzA60tmi9bOKqgNrTpGDfAj8tUhe1YXxgUlOgmZSYoxFHQV4uZFi08xw2Tdc2Jod2G2TN
CDsYVxqs1/gjJGkDWS5HxRLWuWEjo+g9l1BQd55AJmeIPCychCxt2QqCZ1ZH7LR3LUvmDZzfyUx9
q/oW2d03qOxsKPUsZfsKLEjbUQN5DUfROeDf5F5TMLjsIypCTuMm6bPKbVif9ec6qy3wcqhE66+y
VthjeNz5IaQfK1qWde9hmifUTcI+xjGcelfg5/MxqiEL6Q64JHI8YP0Tq5tZSkwr5XQ4b+qlSsPo
s4BMhUdbP49c1pT5Mz3A4GWHQ+32wHC5gHWzt240hq3eiud1cbPfA3YHhcgsFW6JHfdlaA0LOKbo
5LnVCFV9hOuZoc/dHA4q7bmGS2CFG2ctsrLnWahZOFzDvrzNFIPbgDqBtL87DLitlmE0BMXV/mlN
+IAwiIm33Cq7MamWg1OgqxrDPglucyXs+nlfb/BSLHMoVim6cslK9LXOVfV+ZFDl+7wvN0hJVQ2i
LBzlWSSs8asfwj1Dd2xjTp8XtphVwigUg50TP1j02RCoj6x1CpnN7CCJhbeu81y/rmXfncwpHRg8
ZA+693s/1lAe3iXcA6cs+cfRkWF54OrehP8Jg4ngXLjMM62CJc+LgLiZqKPIyywUwdmGg8ShGp6p
eRjxF7zEvKwsv/EvmziJqzkkcFP1Dn7MGh+6GjmxCgnDx+EHI2WUR1a8VE38rc+xPR9Trr3Oh9I+
1o+n+9UxgZZZLMxhd+vADPzLInNSL/PbaGaPmZzrZBwPWNZEMM6NGIXaUHQalFW9CIOiSdCssAIk
rzOWhQ6DXKrjtO8aPqgBcqRcqi8N1RLO9543PcPjC6uLg9BJ5WUyjIlXBZbzjhZQ62LppDh53hCG
1/uc04Rb0rks/LE9s5kIz36CF6L2ULZlSkmG7weZpQBAKmC3VzEvceCqJU818+Ai5POqhSEINGKq
rKcJVCMlS4jzm49x36S1ZzVddqgofWoKhttHllVVcS/FpZ+WsReMPhQd0Z67tX0QpSk7Mxw/C9sh
gJIzvRC6cq7qtnGia1vL0j626toKftDeD8frsWQaSvsU3N96po0ZTABXsMuiaW18Bpf+xdnQYXyR
O0N4Wis4HdxvYxPrMTe4IONBafdtrc7gxfK9N6h2lhY4nYmuGTwSdMcJe+Z9WPjZkceGkNijbwVg
axeY1tatTsvuM24hetk/kQkzMGuGeQ97p5jV2bJkThxfxUmmyNco8+3q3TDWYXrInH8eqO2IR83y
YVi1MjihHZNFXfJI3bZN0slFAPGLf+zXUC/7kVldiNGxGnOEQxcpbrVflB9S/YH5KipHN+l4EX+U
dRTw0z6uk+5HMcRBDrW7eaqb87h0oE5wBulku+DPSg4jZlBJNeR2XteCXtq0xf5pUkGC2w20LdTs
efAbRGLzmtQZJCcvG9oN/afBLpRzEkAxmpzHiWZf/j9nV9bkKM5sfxERQoAQrxjbVa6lu8ru9YXo
ZQYEiE0IIX79Pe64DzV8jYmomJeZiglkLZlKZZ5z8vYoK1fjEpDc5TorK7jZF4EH96N1o/6lrlp1
eN/XF56E8Zl2fG4zQPLyXn7RtgjJkVDRm3cOsPAjxNVh0fWGvkqk/4s99AYidgByequItlLIcIOF
wwC1rAj8oAgfhrkY/Zch14TN+1Ix7iXozDG7O+NPZsp3yFTwB98p7aiODeAANQ6D51wTi+mYATLE
+5n9ELX16mzXBil8xOcO+H6QW9smTB0Ru9VAgJjPiSThxzFvfKSlbu/CmiEvPJJVlR6BKcrOsoyc
J59H4jnjqv9a+bndCKdXnN4STtxOXuj0WZY/jKFUuzLNsyNhkzl5XTPuo0n3O4MXwu5d81mCi/3Z
4p9RuCffJ7D3YXa9GPoP00n6JN3KFa8s2hJajFo/MbJ3ynNXd6WKaT1WYawCLzdxGMybkeOK/S2B
xZOl+VD4tXNynaJygfCVWu9VRFK14cWv/ugvztVfuJGGFBXXaeGcqt6bcfLcf3iXd6c+SpFhks1W
KWulPOMuccSMjG0f2IE8ZEPUBMjGWaRJ7spSh+4jpWKO7koCwZIsNk1Z5m6cIvWGQ6+blrLEaZwi
7Hf52KZFHU8RhBh2beMyWyYBUgJedX7fyVn6owCAukwM1TmVuRCJRH7jjlSNHZKiBOTp9iB/Enp/
W/KFU2qV62bUEe0phHRBxFHC9AP3VbEm6mVssoCJn82QCXsIm1x2xZ4Al8Bi16eqyWKa6bn4SgEO
MYd5bsSYJRl1lUlyp3S5jF1HpPN+6qy2w6NEkDkNMSHCtB/nlgtd3fl+ror0VADQW/8bdCLlyViB
YvgDATudx73lfp2zQyZ4Kw94dZnsU+Vr6X6qho5X6dEJUc1/mfzQyatdNA5Bd+Ag2wf0OIzSmN/N
5NOUP7vcyPoFYTQd+z1TpSv+ETOUPWkCcQhg8X0HOiBsP7Uqz38WYGWQF+E5XfHbC2lU3COp48si
Dpu2ox/NOIROnbQWLzKUzgAgOPIBSeN258smc55bpK+7L3jvcG93VSTuyl3aNX5+VwvIofdxJZqA
nuZZp9Eznqetb0HU8PTkHb1OizF4aJTo2u8lDVJ+7EB+8b+Ek5fWQ2KU7d37AgvQ1UnlQ/3pS+5k
6XAipChSkkQOID0PQ9P6/BmlMC89DB0Z1BdV8qLp9n2hh0bv8Eo2Y6K80qHYYCIy1e3CaXCumeXK
mZ9KSYucJVKO7fCCd42oUdoACMWL4rRxWFHFpC7qYuP8XaO/vx2/xZXlo/nBXAw5OQ1jDSdZRMay
r23Jc3mv59EteFxY4jOxM4NFfBfXHEFUtffqoao/3jaBNa+2uHFcJPxairr9A2vTbqe4QbJ/apt3
6rRACfa/ga+Ts5JEqZkfAj2m4S4FDKRMrJuWGzfMyu9fAtaF51NfNKXz4mtmzAEP3kFiCQGOv3vX
Ai2h6j7wWaKr/OKhhNufjzZi+QUcBhzC299fub3+FG3epN1JL4O2m1xzGoyYvHxXs7KIvBhc9hF5
zkHQYCODs7ZSi+uFRI7iym/tA2eCqX1IYEIJ+P16YydWri/vOu6biWRjn2qvdtuzFkG2QzmB3knO
hx3hxXgHPaAtUYm1BVvcDAMweZAqSMdTRHnLDkWeRdHX2viF2ftzUW3xotaWa3E1NK1gTSVN+9rV
XokEUQ1wWSwy4fy8ve9/qqZ/Mf5r2+2365UqpYImlPI1Gnk48ntZVqqk3xtWZlmV1JzUBk8oQ7qu
6eM007zB8CSoaByVqiuPs8x7HBRb8qn4F8bF+WmA72g+GqT13UQhknDjNnML7wnJB50fZBr56Vfo
jPUvflrp+crxQBTQASNAEy6CcTqL0Gb0E3FtNj2ltYvKeixo2QZ5DB1AQhLRQedv2jXBmNHvVpNe
I7E06i4xfciGU+bIou2Peo6GHsIzmNDZl0irfU0hliUBExiAJNpxhNlef48omhUPXoRaqL+3jTWo
lKlcWje2TT/Wc2IQkQzZXjHner8pOwxtnEYsk0cAJ8FPjytKhi7pEJGYgwJynJwEz3qgevGW6T9l
gDVlA5zZPHmvstEkO7bg6NQJj2qKYkfGSdDskV0QiOUzaYk9+WEbefV9yqUsp5gAldgcuqoFgvW+
54PrPNOqh8Ts3pdskGqfI7vTOgDVuSlqhNwqIMKAhAvLVzC06uofvEfq6GM5SsZ/mc6ScMBqRm6k
d4z4HequWekh96ja1NTNUXSRbD+FCI9dEJN4GZbBPq2ggAdqaajaYhcACN/sdc5HreLZBMBhP47D
WDbtR3foi7SKEcGF40Y0unI3/SlJvTFnWjh5QHHyX0UBcyYhj3YljcCqy0PobGmQKgBy30G68EMk
0i2liD+Qyr8YxZL6QDPL2sk3wUmJtAk+mIAYBvk66U3kWKZQtUtjFWmBshLxJVYl5nVr6R3j1PAK
cijd1O6tcGvo2ED20D+GJbQnx9cNk/37db1kTkxIFGfKg0JCHo3qmdJO9jYuHZ2F2H6BLpx3jkP9
VCS9aRVSR5TNdGLIkkeQpXhfMmPJo4gc3VDobBaPkAPKh8dCiindF0Wn7f72JFfeh0uKRFSIKZJw
IQ9Fzy37pxrcQHxrM5XWn3sVsMLCVYxhBw8PWNFVa/sd5Qu6uJsGZ4RwQ4Nc0gyNmDzWGvzZWJM0
fV+Z5w8w9s1hVtDVMzNz1RnPKJ5oN8/YDqqpZkud58/5/Nu5XVxKcF9BTXMU55tBVSR40nk4uGEC
ZUmope4tQuggvyORrxxvl41tw+nOTDaECEZnZBCXXtDhT0yg3CqO2oWOmk1qCHmNZex4WWuPyM+M
4c9qDKZ2jFO40KiIi7onXye43rzc10GeAb0JL5hKGlMlB7XjkRMZHc/+FHG89EPl3vs1LcQ+96eC
nBpSVe5zZdUczhsxwEqymC4uTap1G9Z1QV9YyXFRQSKnnwj0kEhRljGnsxYnRkrHp/eOQgbrwUWG
o97iX64EIEtqRxpWNc9ao84sdIadGYvh3oYy27sMyfCW6i3O70pkQBchM7Ng+bYj78+lmnAX5G30
6EQt3WDmr8xiSeHgULSoC0ewZ5a1zoH27JIO8HplL6q4pfXn2wa3NsqiegTU9lSInrDnzpuaXRqA
1gN5A7InQ3CPTGy9cR7Whrk6mTd2h6ea5X3RsWc8K4aYQlNmnxkxxB4zn6I2CDfuqpVjt2RTmJZ5
qp1Vd1ZDWUFYwK3C7oHTjigZK5d4/Ve/JFbuOyVaPsVzEA4qub2QK4dhyacABhJY+gloPurW0b/A
ZdswqSs8FDdWcO3717+/WUGFSQBuRflLVoHKWjY6/TD3eFy/79d7//26CRGACFV3Z0R/2b1ReXes
2KQ2jvJKpL7kNZh+MMiF8/yVoDvOByqueTnhQCupjnjx6/YM1sZYRNG8rkZnUKJ4BSJs+G6jGTJy
LHDtvwPxM75xvtYGWVg8LekQ1k4zvRjWtGEiNBgsh75osjapRNS+T5wFHSX+uxusnUkbgvz5Sms/
eE7b0pLYQ/h9ub1UK7qN7pJXwPUkoxxwpQ/pcJX7A2TAteS+ox2Q87iOqqJ9hDSTujS2TScRU7dR
UxJKXQNSpEnhobbH65lUx6oXcwP1OderQrKbZy6bJwDdBiR2b//UFYNekhJ44KRF4ajsVTdhGINr
8YVN0GzwI8OQh8Fd0jfBfqDdlvTdStCz5A8YFvmOgSG/Av6jnlUKByhqv9inLqhjtAKNZazY+wQ9
/jQLf2vSTINTNhUwCwFwA0+ySqMexXCnbGV411Zv6TNkkLd4tZIX64nKnw4WoJk82gNuxKwAOLcx
IT8g29AJinQDqB6IJHJavjPpfxWufzs/rQvuF1a7L6nOq+nZmmwOE8/xPP+urgJR3d8+Iyt3y1Lj
2kZD2Ju6a8/ECuebFIFFdkYYHp4aO/ckrsGW2fLCa+dj4WVomYWKNoH/wtIIp8J3yL1t1c+mMPSF
m/HTMGwqMKyl55fq1RoKEkzKOnyRjcyar2RSqtkRz6+YgsBARccx4RJs3xeqG3+odhDTLGv/iFUe
isTnrC6/SicY1QFMJQjW7TgFe/AU0CnPNjJJf3eHEIn67wazhuetaqBjXoYIRrtitnsT9RPy4mxL
yGNtiEV8Ivx8lKiCNGe8gJ17K8urv0KDl7segcs7p7EITrCsKJ+mRXsWNFMJaeFo2wlP2cJ13kco
QAuy/64U78fBG6HJfAbpdH7RQVF/LSCNfLhtAWuLdP37m9jgSlcYChPYM+8rsRdTA0g1Q8CLKv2W
iOrKnYEXyn/HaGjmznxsy1epShmnBpxz6QFckF6rw8i1XP+DO+MhhYZVzHGvJzL3/vnzLzrFVX8l
v8/wpRs38d+NHr3FFj+nIkjG5JE9p1qZmBv9VQbqKvXgh3EUvPv4Ld4xjagK3nWMnokcQEJCoeyR
dA5Lxk5VG0/Stc1buJQ0wC1rglCeed2RpATI0b/zCFT7waa3YkuBb229FpFLU0XhbDI3PXccSv8J
s5FDY6VyFBPKMFd6P9ZdHry86zwueQa+nbsmYHV6ZoN5huxfv08d3J9DzdTd7RH+7ofJEpgvIwAb
O63TM+Bs4iCrUO+zeiB7NCp5nbve38+hZRtHbWWDlnh7wOUmNpdZeuaO/dH5c3qMkA/cgfxa7W/P
5mpD/5s0gIbCfw+zbCMkWgeVnlPr+C5ykGOe76IyKoaN5VqbwvXvbxwE2BHo2JpiQ4B1qSFMhXck
9Bed3dxnW7HG2hAL/8CjmciI1hHqtJ1zUPmUJrzum4dBuFvCRytnmC9sXvMR6TOughcmp/orKUve
RUCkaxFlu4FELfmGOp1fN8ntXVmb0cL2WQ+o67VJxaVJRzBXr+4F0JV+52SG7G8PsaLwSpZodiqd
arSQw7xkXd9e0qab+qPQxCl2yhsbB3Q3+BldVeQRGhEh4prxCjgZW7d658lY+IV0nJEVQc36In2/
esja5iNXbXcHTM7l9hRXzvYS6y5Bf5kjl4oL78v+qr6dnwqvHjd+/trX+X8Ptu8oXESRP71CHqn9
3Wl/+AJ/mouNI7D2+UVkoJEDtWkg7Guj7PSdi6bd977KL+9bmoXZoxo/a9pSeUnDsijjAd0GVNw0
Q7lxulYO8FIIW2feYCMSlRfwaMtqlxl0wE2YnHs3znsXAJ/3TeO6eG+cC58bCyWdLnolpQiTDlWV
uyvv/33BWbgweuamiMWk9l51qp2foPCoo6nKvoFuCLTCbs+A/sEh/cUDL1Ht4PoJxwjOXq3rquKx
8U1dH4UAsKDajxmOwfeCuF35QaT+VN2XbAgF+GipE+k9CFge3aco4RRH4vh+lCCpGtiYCx/QRjHl
BF0pINzVPmVFFzgf8KCNomzvs6gwIoawkxzu3Q7VOxajAKT2kZxFfsCliSqXDamTPqbtEH4b3X4a
7jgYCZ+sVyr6aIIC3WaQDULyuutU1166Ii/5gzIFsX0sNICYceNVY3dvfUPaX0iA1fWeVQ4wDJnb
shA/cYq8g83K6QGh/PDLpqFM77Ngrr5xD71C9uTKRjlA/EmEgMXOjfvIWZ6+0Jzy6di0LeEPCJLD
f5wh881PPYu2/KI9UHSOpALBG3IiU8c+GA3x+J8ygt5OFxsmcbmpYtAdBP9qT+7AG8RbDapybMeG
qURwIsLml+zl1J46h+JBxcO+f2RQJ3tSWPHprGpp+m5PU6jgXTJRVcUHAKZmJ2EjgCTfICrdVMem
pJKOexkM6WB3CgVLcBW137d3aQ7drhgJeUV3VE6Z/d6E9Rh8ZF43v7CmmaNDJru+OGaeoNPeRkEw
H8oSD8sYanJFdkfyULqJH1FFYz7NvXOCnFQPKkRMctuJwxy1qBEzkKGq+6GY7JPB28g/yBHI6TbW
UTd3EsLalIRzAlIlGJC6AN/tyKEqDRUiCb6VBsl9CjqUdVUz+o+Tr/tp381N8yOcppHddVe4UVyD
S8di6iNSOOZ1WcgPllv+qXQLaJ5Onmj/5WSYcSaw31+cfvagpyTHef4Bxq7Q903lmfKiUCuFBEsG
XXOciMF+GXM9/9bQZvHj1Jl0moz5XPPYcN/5lvm9aD80uuzaHWsdUezB2zPyUQ9uNiaA11YkFlPQ
tNDADGi0a0CA8I55KKYHn0QuZDApOrvlNpyiR5RGhU08sD+BdKK2swd/Um15wqXUQViqg8jUrxbQ
nWGXqR7HNbOmKI/e7Aj1C7y17nfkabpzZCDkHW2z0H4w7gC5VX/uQzx+CrwW7401Tpr0GlqWD7K9
rlkfMdlDNiaT0Q6U7nFXSMa6MbEeAK+H4Apl3gVqRErEOqz9ptD1rohnPVQfZyB+6q9Z6w7kLqj7
yccc59GJib5e1XVezhUaTF21JhyFV8K+aQGSTizp239duPbPvCImP0W5mEWCTLv/u8wM/gANRCjK
hKLu4xZFTvrQpm5Jdv4Qgj9VlxbDZx3AALs6x/+fCO63now9iEueQLLLy+dOcnkmk4hG/CAIDj70
1VAX+xEyT+U96viWHCakdZ9458zizteeJ2Fjspof29KpfRqXGrofX/sogKJsKVHLfpwr252d2VV0
jyNf54kXORYdqCSpvnQym9BnB7qw8zHK9RDet0Yjp4AuKwHAblkLSb9Sjfjxnp5d/9BBe/NzJXpU
QNOO6ijJCCMKZTcDBi8Sw+7w2dW0+mIExEUdMasIKH8BKbq8Afj7Yt0rTNhEtT1NhaJf0Ia6mhFI
gE/x4DgmZRuXwNpt+T/vMA0J+qnjr35QKrNn1Im8pCxMC6Gu0JX8nSHFIuCSJekL3y+8VyVcKRPo
0nvRjtX6fPsqW4lYloQjPwx57udDBCJIYHYlcj7PgeNu6TaurNGSa6QKzlTU1/mZXZlMKgVcFK3/
ingawmIjaFmbwCLkUp52vdEU+TntjXsk1xd3a713xvTLpgMk1NAk8RvvdaJ+dfa0do5D5I31TufD
VqeetUW6/v1NPMRyRVtS1t7rGNC2PcKm3LCUHx05z1sU6rVFuv79zRDgqqAYX8381aODOWlngJzy
kOqNB+81ffeXYIgtQq6SAZtathN/tXM7JlS8KAUvh758aMwzovpoSLGvPefbiG7Y7xxy8dbiyqWA
sGoOaoZ5Ydh4iz4HO6hskxguzu7gWpIhQPk2N8Ymt01lbZ8WBi/q7grpdcNXGZRCAxBr6iFueIa7
YITC+lamam2vFgZPPMh21wWoWUrkVMUkFKF3h/6ScktCbmWAJaUIYqduOvAmfM1kC+yPUp7TJCNR
8+/b67T2/eUbK0gLVtoK3LIQlMkdJ/NoDnlIIOd0e4CVZE6wMPmU8DD0s0xfzBhUewHo7XfQZ5oX
qKDpo0Rdr0vGIBTvolaQJQuIBV7apKnGaAGYBzofRxhQJuMw2+QsXlfmLwa0bEugbdlF4ejpC8/S
32oM/DYWpldHf5DQRJknm0xotfPBZdn0zkld9+6NQyB26otaCH2x0OUBtRtGogfQc/PrsLd3aSX7
Eiy8AhT4rF8FDSYl/Wqvh/5J8i68g6bTUwW6U3J7lBWjDBaOgBopWDDy4QLslo554Cl0eh2fZ5jL
xggr3m1JD7r2N0XTPe2+UtwwQAXwdkc6G4srOMSQeoy5r1+4rY8Qv9x4w64NuXABDVoU67YT/z8k
8eYfFv1eswFe9c+IEBTpY+n28YRzvmFUK1a7pPdkQVWnfTShiMsEtSdbCqH2ckRZYGOAlZ1aUnos
VXwyVTFesrFEi9KsCKbsNKNBEDk6qFq9j5xLlqQeiY6kWcHr4UJynn3uoDz3zc7cOdVzHW0UmdeW
apGHcfFOYg6AWy+R8ebsmUL409kBNIuM/+1DveIPloQeU7cTmjSN84UMiL+hrnlkEChNShN99mr2
WLehSYa22hJ2XlF/RW/uhTcwqp+VDrqLsqY3rxxULwSDvcOJvZfZrFgCPhEJzwaCiPwH5x4NPpS2
BhAozsLa5XGIztrOh9uTX/HuyzYCWgJ2I1KNEko+e/dyVE8+nraAybrioeLhR0SsG2a2tswL39Eh
G+AWg6RIoyu+o1n3mDVYWRrQf7I63SHj9dST8X01Dn8RPTRT0U8VymAXTsr0RQ9d+C2NIvvkGBps
xPJrFrZwG3yaqBuG2lzQgKF4JloBHkDc0t4jUGq2UPRrKeglMUOMCFVDbsllDrvPM5/TGCBa54nW
6GWCAP/iR2k8TDiuUTEHz2giu7FbK/fJkrABaUanQ/vn4KXsKfTqxBiVc8J85qJ4LVwIwjvQw2Uf
bx/ClaOxJG90AAKnc1iRM2TxauA+6Q7kCher6QAYRlGsdEzwOpFoC7+84vGXZA4ukVjwkYg7E/Cd
4hLipszBx//UKAHhrneQk9rnFA1C0A11s1/c9Sr+S9yxbEegaDqqvo6mC+r+ZU12yLSBBROLOgDg
NI4Gjfc5JFyJFyWoNLjzI0T4m+wbsmLUeaiaqMnHBAJfhQ33lnlcvEB9FLHexhasbfjCK/FOzrIE
SeNVj5lQF+4xp3oyKsrDp1kFyDQg+yHd78jFdqFMTCvGOf1RjtAOEqexQOfduxK4UgY+wLWlRxwC
N4VlDWTzA73ahfki2gjw5F1tulL8UqyvSw1RoCgDggmQYiQ9ToCPX0vVVReUzr2AuA46OrO+Fci2
pSVB4iQbcqcJYmhqjH6V+H1lx0/TDLw5li2duwt0YSqVNEQ3FUCMJYQP4s7tnOl36VS+A0hSgJcD
4PysoNE5CwJ0pYqBC3OyRNfQUm5Qa5WNd49XLe1+GIhNomFkONgWoiAz9fuYchKSM7XYqb2GWC8a
TEFVJ6eHEuQKV+3LgjDwdFI0Bq/LRBaMmhcaoq2diEng++qThHovKohpAyzWhfnQVr0AFOw5X0BH
yIpyJ+tsguSW7io66LggY9C+AGaKXlY7dJkcvYcpLCv2VSgQm3ksuzJnd0445CW7Y9ZBRTIRIwju
+KWpA1Iq0lNo3XPXd13RW8hUG5l9QFI3o35ieCahu6v8IZAHl6HDwxF3OUWLBw+SHvV9UwzTqGLI
EkHbn6ZR6/pALnDTs30+TiT95/apWzt0i6iVkdY3IWH12fLyYNE3NSH14AChos8tdAs3zvZKBOEt
bh4imS2oK8IzCcjQQiauGuQRtcIySt43jcVt0419ICZikbIABm6+q6zTfmwg/vXYQHBruit4swX0
WJvK4tIpra1LUwOO4E/IaO+zMuyc09h66NR6eyorAyyZHRzhXBYGojkrL3R/gNpb9K9hC4mP9+Ep
luQMimYfxEdP3Be/IiA+dWM7Fs9RVcn0qh6Lp9jtaawcrCX/QjIUIpALyy+mVuOOM4gkl0Wa73KO
EH7IBrGx8ys315KG0UEAteB6zi4QXgSHDszY69OrJEWd0Iihr0kIo5WcbZzklYtrScBA6wNjOnTk
PHOo88WkUe0eKZIrwq35lfngWnWubb+lkDC7p9UW3nVt0OtRefN6BdUhHXPhmrMN6353tVRoPH7U
6LUImkS0Q3/oXcubU15uxR5rAy68QubpkGS9MmejgYe4DthUzUd97aKFd24fs9DdhXj+BU211RBx
JZhbMiIadOno6yIUl1Rk4UFmKTkhvaX36Ifm3N8+kmuWtXASqQBbuZfUnCUfijtjg/EZYf4WH2ht
zRaOwaRodal6bs5ENL+4Nn/2iE14KpGh+tX5xSG4RvPIFm2c/BULWxIglAAFqTNcXjg6Xd/7ucfv
07bP7qsAkWkRbo6zYmH/05oCnS+MZ9rhDGix8zOr7ZWqLlQsqZ6RmR/pyeTkrvZgcbf3aeVFtOxS
Qa2T1+ns15fGUC+xAN4j4sDXSedHu54BIxdBhXF3e7CVc7ekRDQFUlFq1tOHlM9VQvKJHIiffqt4
tZUuXpvOdeQ31ptSWWluWvtBdlle/8zI6PnHqAtSCE8bBQ4qAm7QkGyiFOf+Vo+dlcP+BzX7ZlRZ
jJMqIIhwMS560pisb15miyNye9XWvr5wEKRzaevKHEnCfGifaVqIQ6WYv6XTtLZky3ghrIeaQyn0
bF2ImpkZW97NQX1UCt0YJqbPEV6vGxfV2lQWXqHsSjRTQtXpjB6i0Wc5Qy8ISn0IIDdO85qZLvyC
HfO68EA+vaRsCsmdhE6NyqD5KXuQhlF+9dsacJNJNxv5hJUDvSRHGFGnukOt4FLaBoBovLScn8Lz
y981MeHru7Z/SZBIRSCiGiLaZ6iPQWlehyoLfuaANk+X2wOsHIAlr0GznFlw5KoL5KeuUbm2KPsj
K3LNTsZeU9aJm2+GEGsrdt25N6bC0S/F6XUVvVoyOGgtgzx3pgLIk+SEboQNK4ds2Rah9Imcvdqr
LmLW7EXKUI/HUHTBlkDL2vevf38zBZKlzHEhTHEpJ78CTmKI0BklqyH0cHs/1pZoYe92zkwlUTS/
qAp096TpuUrRFYgH/DDVLNqiWa1t+8LuISDTqhC9fF54N1ePEmTlXQp1Ykjs9uwE3bPPde37G1O6
7u5fkgFkYffEEaBe9CZ/oSo3QWxyodJTYJswe7BlEDlJPlKX391ev7X9WTgBlP6RzGxY+BF9HoIn
/wo5oJary+2v/3V3AO6/hiRvdt8MQrE5z4oLUCvsSHhLkmZi0Z2o0Jv29hB/XS0McQ0O3gzBIw+E
cyisXKwTcrSsYY/dNQvsB1Cz9DKgaW4P89d1wjDXg/FmGC1YBM58ml+gg0XtHVrtjuWTx5GL2tj1
tQGu83szgF9GjS8BC7lo9DtEmx1wX4Nhsht3ydpGXP/+5uuadQp9vUV2IZSjNEtHjTa3ngnyfd+i
UP++NbpO7c0gJfpcGn+YnDPilLGLoa2E/qmAsWX7299f2+qFrXNCO11Blv1MRlbhyvXde4gHxKDT
7zpT/rw9yF8tHRu9sHTegS2hgqy/qGAownqv5qjTB6bGmnU7H7gr+wHaQ3z8R3NnNlt6rGu7v7B5
W9eDtn3KX7Ou0fUuo0Mel2yWW1DPtf1fmDlgPq4sjM0vHTrbEah9N56/Ay05Yqe5noqNG35lFkv6
AJsNBO84kDhy7CCEg8RhPsTWwQP+9t6sfX9h68bUvc3DOXxtJPc+lP2U+YAz9einevv7f6+/MKhb
LU7wCCgdYa73UauqcI9tlEKgHTC9tnOgu113UfRIIRE5fnUBetNffCJGD5IgrB10GQuoc6eXInL8
LUDK2nwXPkFDxrotq8o70wl1EQ6M4snFmzu5Pdu1ry98QglhGVkPvnf2C2l30AQlj23wvjctlvI6
6htnkCJnGCiTeWc81KFnzEuwvmhb1l9v//iVA72kFAgfMDzrdvTMR2dWT8zB83UnRY1SBFfy1+1B
VhzOUry/QV/wBvRwD5AmH6CWqSWP4No+9WEPxVmvfecVtuQSMLSPi1poCH0UVQdqikLHZvcLLaLB
uwvRhCl/Giudde+pmWJflp7Ac1QLWqJ3Loss+sobhfYT4CbM72rLxKIlbWBggLTMVmf/QvCIph9C
yKp8Bf6HO59v78nKqV2q4VuZlY4qKgHuLe57kEa/G55vPYlWTlW4sP8MYno5bb38bCckYiBBB+ij
YIWn9gN6DR3eN4OFVfMMqVkjR31hwLDUhzTvh+9+77bFeyAl2IGFXbMx7SnRbnTW8yweRZq635lV
9T5o5vLT+6awMO5GelGAfvXOI1qqdYlAZLR33S1li783O8QEFve8dRtU/JzC/Vi6nipOGjorBHKg
lSi/ZTILi6csH8EjyBExBUnKBrSq+z/Orq1JTpxZ/iIihAAhXvs2d0/3eMZe+4UYr3cFCBAgxO3X
n2x/L7Oy1ZzoN8eEA7UuVSpVZWUKXid7NUB97G6RS8du4hJvSlMFsrlLe7yjn5nqGm8nTIdnITfa
zAByg6iwQc1yiOVNnrYBclWimwD8CzhYqaYe3C/fAYDv1ohBXEfXCi0kWOJkVqTiRUdmegShV3vf
RPW3y1viiFtiK4JoeWe09IRADI9XDy3ZDkCcL/OAaE+Da9Dv27UciMtILA+igY5OMnA4vYpmWkaU
twP0arehDxx8r+ar+h5ZYuNhjYkCnw6peBrnWhzOsJsqhc609usWgtfeyqo55mLjYqECn/tNOUXH
lJvuIUxAGyD6YHyeWLMWtbqGsHwK6/NFoM8xOo6CFk9kiYG/b2u+bVWer3iUs+f47cWItbI8SghJ
7KYRjXj6ZY5iMH+FAs+flgfxJgM/2+7yEXOcX3ae4YcrnQ/odiki6p1mzqr5Dq0E1WHMBpavvB8c
R9jm2m9ZhDpzrNvXMNDzXZ4lR5GiK0BqYR50MxyuTa5ixWwXUzR0JEHUv7Isj83t3NehRJwXjHCT
UVus0a27VsyyeB2HHm1BEfGiIb/zwPjAX7MIPLiX9+PP4kKYhWXzcqinABWR5ASl8gqEJh5qsv0t
sqtesiEiLDkozmQ1o6ElYNWDhGeMbsXgZY3Yjn4TfcmTMIMoI3jg0q2pA6VRK57PgsWqKdMKjeAl
g+p0WAs0XRzqKc/voQo2s1cpILT8gAeQ6e5FMqmHLMv0sonYUCaIk/sIjIUoJRPS7EbVg4IvBxFW
djNXSRWBDrtHY8TlFXAdfNsVocAQRVOmX9p2ip5UWr6ymZMvKixelxqy5pdHcViwjdMFIRHkgr05
PZEKDFX3QkvxXTDZJJ+6Rl+lLMgSWwFAS9AflX3WvaQqlvdV7EXvNajirosJfkPq9gUhkwzkiwBO
aCfwqgDuYCpvwSOeby+vkuOs2/BcNIqjABma4UWwPPnERq0/RVkXrfgeh2+wkbmizoPctEK8jJk5
d8ABRD8EX5VYgPowSxfQ53nuM/5tChnoNlc23jWl898/OLwRF+eYsE5i0BotQmkNUc5NObbemrCf
awDLDY10ImzOouQEuikR3Us05SCd2Bv/n8t74rCP30C56BIa41EkJ59lbyiIeY9owoFgXxiUwOGo
bFVP5vwC/8MNFFmeiKfcg/ySV74wHg13baPRuohe9bHMxIEG5bewHw5Fhzz5dfOy7J70EA6bAUID
pwVYl9u8qDYUSL47PaEGnAWIeS6P47B8G4vLy060QQ460JTWtdgoNHD2Wwa1RwGltGUerzMdG5Gb
1t0AyEOTvyAD2MhbHWb+eON53pVvMhuKO3slwBXogX4BLUUIVJtp8ZgpOxJdVUUA1ZIVgAARGEN3
nNYvgGHT7GkGS+x4AvsVm69cISv0UKBd7AIzJ6eQA84OIpkOyMM6h2zp5Y12GIoNvJ2jcQE9/KTQ
L55ntyOkY3SLPLWmKOsVsV5LMDns3YbUggqAUXRnVi8mIRTqTmj/8bro5fIcXB+n//VW6Bqe2OBh
lwXIh3YGBBtACw90Jdhwfd22cCQ7hadrqOmmaf5AEOnfqaR4ve6nW/YMWfISajNx96+MVPXTED5l
N77iCD6u+r4NlQVbFtqiUYl6NVBtzXcyYUP4AOJKxD2XB3A4ChsTm+dirpOiE28aqL0dh8rihky8
vovNKleQYwNsJCwDe3IB8lD/BPFI7W+wRg2goVXw9fIMXJ+3TJh4JG8i8DS/tf7IHtW5p8aYYM2R
ur5u2a+E35nLWnivnEL7gavOBwEyS1fz2w77Dc7jfripVdPVuGaW9iXVM/e3M1Qesq0KQJX6JQIG
z2x65Au7FUNzbbZ1a88ZGik9E/NT26F/F/f3dxkF+eeFzO+X98I1gGXJaJBtaxx/ejKx3961dRdt
+UDCA3Iiy+byEI4L2+YuZ3mWJXHZei+jAS90uMg9ztP0qHgD1QbwCm06LpJDM45rxLLnkt8fIgSb
jVqCJB9v7CJ4lXJ6AyU3yNBTULM8yTG4XxrvzHErt0GyoC0e/cxrTH2OadqYRQiYQsgDXK+voMyv
N2nePAC8+9OgLrlBIhFAWhPe9z4ilcur6jjmNoQxjJYpy0s9vDI/UjsRTf2uTLKf133cSiSAcgY9
BEMVnELpTcWBzYpVNyWP5Jfrvm95gG6G4D00ZIq3oQGRw5Px6rRF07wXD9WKl3TthuUFtB+YfEzF
8Era6EGAT1lKNeB16tUbbnDTejUoGqdzyuq6GVleYRZdypquik7gaFaPo2jpJ5/BmK77uuUGKDTT
AooE3gv4+4MG0WESeybZ121k0Cdw3RiWJ8hB/QGf7CGkAsX/gaGL77CU6ubyx//cQcISm29ZLE04
DcjkPgHRcj+HzWO4jDsl1FF4/Kk6QyhnujxHSfUNtQixMiWHc7PJl6uJgecRrBonU9bVIYQaBNg/
QCER02ItWnQ8Fm0A4qgVD6pk9F5I2+mDCs9N0ArpADlxvQetxLcCdbu7y4vomI4NQlSMA+If9x0o
cv30GS0i8t8ReiCfPeJRb+UcuzbKBh4KuVSpJqF5paP/DOmI6PYXIkhE8/tsKvWImgK8W90A95CE
9156lbYMS2wMIltCTcRc+CcRgC8SumuLP7xEZdSsMTg6HKZNvjzmxaQFBHJOdMnz7sBUtiR7Yjhd
ye+6vm95gNHrKk/Uhp5AwgkBDbGwJblZPGH+vW73LR/QhmGMakuRnBQ0iCGrAdqh+p5Lv6+3XRRI
vsLD7JqG5QYUiIokGGDDEzcD/YRcO/KIDJjny5NwBE+/quEfgqdWNXEZxmAtrlAJBr2NBgtlFn/H
EctewPTSrZxi1ySsID+EjjJqMC3SaH1sloNA407+2HVp01yX5LIBhhCaMBmIddRLy9PxRovkZxoC
m7mMZGW3HTP4DV1oWh+NWQa0vGBvTW45IaB87MewXQuSHM7ERhfOZVsISnGlCKiMv4cUXkr2HQTw
4rYif13ebdckrGseJfJx8qB5+JbHCai2U9DaRJshWiVHdjhfG1E4S9JLBSWDv3PAF7vq4MV17pUg
YGoNv0+iOU7/8jVHWHTX5knC1kq3jkNMztP9cIh1mIO+ugHpLugu+incgBXTL/+O/ZAE38aQAhUY
GdBfrVTRXRtl2T2pJaOkmdQb+MrLHfjGxIPIUXJZ+LTWFOsawrJ55gtIPNTTdIIXrv6HzNPpnL5P
aTyuBACuo2C96XO/UywY4d7NNFL1tQqhbn4SiQpWCjquKVgWTxmJh6gqyAk6SHN/m4eJzr4QvgTd
vllSPq/Y/Z+3ntsoQzVxFo2ayzfo79EHCDx+UR4ib2CBW8j+AUl12XBcw5yj2g8nLMx7UEyVAT0B
Y76Af1uIFJ2MGw5hIbUDC4Eegk03QJdxd3m8P+8OtyGHdAjDUcZ++TZCGzregjk6Ug/gQBjkyvb/
+UnGE8sTAM/i1zSFZBEfJNppx1jPn/OWmeIphTTVfTaa4qXQeVRrhE9h592OPSSPLk/uz0eDJ+e/
f1jMVoHfI5Z5elJF9YpKorjLOv95ATXr7eUBXLtl+QMKuWmNVij/xHklDwgy0t1ocBaECPPPAzUr
3vS8+b8/a4E2/e88cl1Vrd+M9csMwPntDIo3raEoFCJuzoqC4bKToML+NGeVyTeFNzVRubKCruNh
+QdMKF9iIbo3NhjgIGaxmJ/xgNLcVYEtTyznkOYFNLbqAKBwZC0fQ93X0ZYA73ObBYPhV07C8hCE
oX3Uz/sAzLAwnX1bmQJKj0bNK37asT02IhHMTUOpZIb3UwkEvWjABwtpgo3upEArlwTxXcV2JS6J
lfk4jrVNb5x2S6ETkPMCsW+WGJpSorjjIH1UUH5hVzGRoQJ7vnk/2I6JFoVnm1xOlPhgsGQkCsJl
6xXsrJVz2Xp+KXz84VzbzMasZzTivk7xdAaW94X3IAkGSV6OmKTczCANrO5RnKfJPx1I8LItBcdT
tkPnIc/vtFeFZhdVaZN9RSU66Q+Xf5PjwHPLZXA2dZFJceBNeBbAm5QZISDH5VqJ0fV9y2OIoCVd
0nTJqdVd64EPVQDDKidB+pWXr2sAy1cAw5dAF6jt3ij0Yu/NDLJz8G1PPy4vj+voWf5Ah1VjINyE
p5QIwY8poh4YKcjroWIVcRAWXXnCLbcAWhKjoL4VnfQi6vgxVY33z1j5fvoQTaFeeyu4JmP5BdGi
mjGXCqPQbHqGZiPZzkC63fStfxVWmds4RVovHbhSRHiCdgp4D0WTVuCKzgJ/ZTsc94+NUzRpIGLQ
eXZvBCqEtzrLm80YQZaAjJHYddmwxkLvOFQ2ZDFFLrrOMh/z8KAGcsjzeWB3xXSuV18+V3+O53ls
RQltF4BEPYj7Nzrq7gF8FIs649MjsE96S7KcQAyhxpuGhYDeXjeiZejor4iLNDprx3h++Bfk+JqN
TCFPLYhf7/K0QdGMrNKfu9bv/PcPzhR3aEpGn4SnsfTjeZdyCc7CNAYD8OXJOE6yDWbEQydJAgLg
AqtUt8WSzbdqKsV2wP29MoRrCpblM1MlLISffQPc0QdXxuw9BX0QXHeF2sBCqYpghNxc/YicGroE
G9reVWWmNlXY0D2Oy9nhQzqk71YzhA5cE6pl/90T5qEhGuxCDUKbzjsDmoo5ezNm8tsNaxueig04
he/RxJJ/6iGw97T0+R3NSNLuvWLx+g0wamLPwbW+DSGmsqf9oF5pwsGAyEaidmcOYgbFiT5pARwf
2HIAUrYH6MsrwIOdA3aYbbwxBm/JGLMg+zQpLvsnMhSh+tYYqMeJTVZkRN80I83TlXjVsYk23hFs
DS2QpvnwNnpecgLGZMzuvM6b6DWsPYzbSEdVD3FZQDb1JGlJXuaxB5NOpvnTvECMCfmANc/t8HvM
Ck7yoBRpouvhjYRoKpwhHGEU2rGDBXlJVOiOV1mVjXiUgBhVPSLvE8Vrfzjk0NOdt0YgaN34ixet
PJBcc7EcETQslyhhbfmSe171PJYsuJFQfNpqeuYx9yXEJK6bjuWESA6SnHLO6UnpDkzjBDRe8UaC
zaG5CUGtsqYm4TpjVgCie+TD0mWoH8emnLeAUpt9r9cgZq6PW14IYOppYqUJTsqE5iZv5r7bT0T1
wf7yGrm+bwUelHIQoPnD8JYukt3NqQeojyej1VKhw1Ezy+nQruoFmOSbt1EtwXygLOlGYFz5pL4s
gWj16app2GBCM7SNKgRPTk1MqocuGPOvZbjK9ei4rG0UIQtLAD4riP0A1T5t1DIezmjFgzBDD/6c
dBsEOVlxWI71siGFECkAJfTcD29q6sEABLTu6OH1DhHTr9etlBV4oH4S0gl59ZdQxOw75Wxk22Ra
sqsUqoBLs6x7TkUd5jyTLzIqwb6KrptDCizpps8gh3V5Cq41suyaNgjvdYXywxyr6tO8oKVwQ1KV
PHY9Vd8vj+FwUja959z0ddwpg/iM+c85uKnBtZ/X2zJA86ivAu+6+8OGEpJkoNGksd1hNirUakE1
13zVpFPzDShS8nk75AmJ1grproWzjZ37vGyaYjkJ6AOU+zDOmg2ZqSA7gUbc67xuZFn83ADBTMiC
B1864BkdjJ/msivvmmW1VcKxNzZ+UBQUhOhTWnxWTNGnUaZJvmkKv3zIUch/WqA6fl2DJ7chhBip
78DpXrzoHqwaCnTxClmUO2/ha7wdji2xQYQ6ygv0jQH1oosum/YsBilF3kW+d7Pky2Ku2xMbSYiH
XwmV4yg4kSiKANZg0YOc4umz0Jk8XDYYx0Vik3qyvJkkALACfqWW6PzxSCCmbVKVUN9YmYXDDdtw
QlbGPleC+u/57HU++o0qlh8K46toO7QMTHY6ImkG9EklrswW29BCGYDT1zMkeKiQAP8OKPbSf8n8
QsiViMu1atb1LqcpA9cbDx7ScPLLcUNokgaPlCRTvOJhXAfMsvlxZFJmzbicSFyocCe6kX4alcjZ
Tsrwukoqet3/+7TgikxZVYNwTy8kAmt42kKHADSnWb+/6nTZUENeZklGGiMeeRGXYDHjgClvJzSS
ruyDw6XYSEMzgHgmj7v0oQURPno6xt08cX8nkZM5eNFa56ujNGCDDasp8Evor5gX2nU5WC7CcdtG
0T9nsi3GIZHSqrjbzZG5RUPE35cXzjWx898/PMTbOZ6TJq+nl7E9062nSV+NO6ZL6MronM0T5Lsy
bw3+5jjNNuEmbcaq5xrZHzU1xV+E4O7nQ7z2IHecZBuNWKg+JeHSTKfBK/W2onW3Nzonz7lnVhbL
NUJgLVbXefWZNvwkigUy8RxkaLIru8eBp18ub4drhSx7J1kWtWFdNG8a5m52slzYVwWBimZz+fuu
E2ZZuwQePSWDIqewMNAICuIRCsbKTN4/fKAhQ2yPcqHEIygZZLbRcS3yr32iWvDaXf4BrglanoCG
xnQeINgns8Bfb3jax1+hfsJXipL+eSv+kEG3oYdtN9XDFKTeidCgMOiHKIn+N8wibW4h6CWj7xWE
mcDHvkQzTCxoYi8+okjh8V3UFZmP4C1s6bhPkYYPvU08NNmwMnMHnAhSIv89PVBKVgWhw/gC2eRg
WyWg7iRJtFcgzmuT4B8lofXGi5BtG2I+l6m/1ufgMHGbepHJOOSznvsTxOXQR8GTErK4A9m3nJLN
FKwBJV3DWJ6kqqXXtrNGWVs1pj3RJizzGyFYR/ajRKPw0+IhxFvZZ8cxsnkXOW28aBQhf++Z122i
85ziIV0LUR2BxK8W6Q9OkQQqCwLqxe9gn01vRIky2aaaafaChtLsJdZq/tp6Pnu/bBIOr0ItrwLg
xpIk1UhOMvPJQUTwimORi0PhjWuaF79oE/9kFpZfgWpX6lcQIDlxr8jmLynLhsLfBAZFOo0M+dzK
+yauTfSNYRnlIUf+I78jnm7Np7TMIZi70WnlSWCtimWCgBqkaSuoNCCVNd1wwH18MEF2ZQSOG9Pl
wZc2kCiOcr+Zsx/U8wPUuXkMbbPp4M3+laQK3AZS6oK1YO+p5xfoJIGRhuQQnts1ak7YymPbdcos
Z+VFyagrMAX/hExZDQQwyGpzulEAG/RrzW6Oo2aDJqUcplHpeHoBfvWzLlmC/uGi258FXPwEjEp1
ulqbd5wzGzMZeotIqa/j906a5QYcSqjMQhMw6ZsV4ImrfGkDJmWCVl4OHooXHfj/jiS/hVYJFL9n
8KbppCxALhs+pWjmA7//6xK202OUQAipK8OVpLnDBdnAyTZjPPC4nh4o7gAt92AN7UDBwFHfFm+p
gTrb+0LNGs7GNdp5nT94CeO1lfbiLgTpNvJ6iD63pZcm+7zoju2YXCVMwXDr/HcUifdf3wcoM4gS
TzOVe8vtYIY1sRrXmbB8zziCiIrXfvhOQO2yn8thn0JiE+rG+XUFv19H5cMikSKhSxjU0fsIRqp0
y5e2bz4DHhSSlUPn2gUroulqsBT7ywJffb7ddNyWm6xM203mob5Y8ut0ibAPli9QIB/n5dInp7RI
+Os8i0ltalTJVrCmjo2wUZTQ7sNnEfG/t6mO8HLxfs4iDvbCBOX28jXjcGY2jBLS3AFYg6v8BExz
8WMekKPSXmauu5BtDGXOoUYHEM78EvqUQQlhNMbsAFwu1zAlrp9vhRchrZBi1SV/lw3ULfuZm9tW
K/Hl8uI4TpENnwQrCPjj+1I/jEZEzYbGULbP57xCQ38MRYKgRibs8kiOCNxGTIJgOCqSgHvHFNCO
7UzmeRPW0Z4qDDb7YKhmntCbqaHbOIS6zuVBXYtnmXliZp4UCLXfpwwaza9dw4GXIwTClTeXB3Bc
Y8SKL5DwkNPIJvmehCU46JrxU5zKYlMPSItpxY6+ki+XR3Ktn2Xv0NRTZTn56bGtJDBfUu4hefUp
pcu45QEqogsaVaeqe1pwd69Yjss2LdNvRQl5sE5iSBGRNzD0ZuDimNURhfg18//zBsU2mBJdi0s+
j6I4qa5rXiFXkr1C90quTMD1devlQUA/jZQOFSdQBObBvh1yiDf0fRTJ3eVN+bP5xDZoslRZV/Ap
DN9Z3ke7gnfDrmxBnqYb74mZiV45D8sHMAn1XiNyaPDICXyglWaP/w+euz9vc2yDI0MD/qE6m/oH
ik76/p6DEvA+7FJYfuqbeE1tyLUX579/uBBV7AdCJtI80Jhk0LvQ4wztU2CUwmUlo+faDMvYz0QN
41mD4qUVSIG0M/ueM0CTqhTPPajUnC5vuWselsXrapDtBGWNF4HmzzuadMWPpDNrpDSuvbCsXIUT
SyHmk55A4xMOZKt8AtzTBtJWJffvsrBI1oz7bAO/v4zixDJuISjkVYH1PWH39UEkyZPhR01Qmf/l
kgnEEbZDL1+vWjUbGakTXkEi2JQnWihomEMvGRdkAOqWemXzHQtnQyFZNk+pz8z4gJkEcL3JrWAQ
qEc3xnVJvNjGQUrfj9FPL8oTFLnZTRUO9Njl8rqLJLYRkLRMDGSAqTxJZQAbxnYoMZ5GBjIATZMv
6KA4XrcT5wX8YIdoHwk5J705hf45l5ehIS4mIGi5/HXHqbJ5GFVhJjUJrwauP3liQ447cfJv2kL/
4DMuKQW9PEgir+y5wxRtVsYUyjcNdPnM2zgQVWwgMiCiB6jOJPHKu8o1G8vWeai6oC/T/qRyn23C
CZEKdD83c2DqvYoLfTjTKUBsuFmZkCNVFtvcjG2Yt1CR7/RD3iFLNofo9jAm1bc5hcw0Ov73kA1P
99AeKPc06iFzOqwKTzjHthxC3mU5A9ApPzGfH88MaKmnCnDQgtSYVUW3NeHyPFUAoaDJDUJYbTOs
3G6OVbaxkZXpwiqdeXYKKXuUXeZvWclfFUFaK/fVuJnmFKBSBDuXj6hrojZWUtc9GkVoqJ9lMRMA
/kpIIN5AOLqR7y1g1MNDBXnCcN9EFBJItCJMjzfUyA5MRllM2jU9BOfvOMeUHywRyMm+oN6kcWTz
+QbM98VOUv/f1DP7OY6PYQhY2awLoARDwMjick1m8s8xa2xDLCla7hKyzNlJjV0CVYHXCoIcAH73
/7sqU6/aXV5px4VsU0O2cdLzUKKI3wO1fcxY197MJcJ9XJ/1z0lk7f7yOA7fH5/9w4eFTGejoMTQ
De9thGbCCjKdBzFGj0MN6bbLIzg8jQ2rTPuC94tom2fQNJNy1488/dqzyvtx3ectP8OagpWMFO2D
FAqiY3vmURAWQAUOFdXD5SFcRmYFFiHQlJPxTHpUTRNuBJI2WkDjAwKm7c5TZrtIdRz8ao0CxbUl
tjM5q1uD0LJ7IFGGjm8SeHVwx5M56r92hkNA7PKs/vwoim0YYys64qOLvDqxoLtLJSCvavgbIcaD
KUax+eU9fGL23TmsuTyi40zbwMZc87riS1c/0wpgBHIn0YMhQRGEbmi0fLeyyuOHTkSjXGs3c03R
8hIpstPDjJfYW8qCrxQci994EyBlZVS+gR3dg3Dk8xRFyAPX07Wxjg14JIkIBQOc7tSaugtvSFNq
qLNBEv2vy6vocEE2t2MYgpbPb1v5BqWgZqt9ZNY9Mt2mEWLDntxH9apQlcNybZbHeZ4gFF3n5Qn9
D+VrSgt2AkP0z8vTcH3cenHkXQ3NbkaLZ4nmQwRqraDxYaFg891dHsBhRsxyDLoCJy2ekeUp9dIM
JBZtVRbPqkO6F6DgRBB2lUovi3/jdtQ81sTHMpki5nKb48SRzRyX3UPk+Ws9Xo48efwb6JHRHtj3
Xj2MYzOAwQLkgDnA0NucjJ8AuanxzjnrxlcEhciwL25U/9qr7skb1oAGjg2z4ZDe7FGod3Tx9wDc
q5sll9lNgyrhim9w7JYNh9RRx9GrVFdvIpzQ9dUuwc60XfTkh0K9Xz4QDm9gwyBZHWmkG6R3ZMmM
dUv7H7qYdhVCaiq6u7GLfcAwKySgVkWpXUt2doQfLteq4NkcUUAiWZqF+g5ikZCplHM1jl8uT8m1
aue/fxiAQnIzUnJMjxXYcUOkIJvlBL5fhFvoBl1z2651O8/uwyBmUcEQgtbiKCYQEIF86jhnGlAT
jXBkjJZ/QyqeaS9+lkv4z3XTsnxDAuqXfGqE/NH6/bhfAgZ0jqYI5ePRWwmcXZOyvIMg6KWfaOgd
wdKv0GzAD4CtQSBAnu8+yo6mITd+L1+G8yvy8qxcJmxTL6KJCXK7fjf/rNJWPOfgb91WJFM3wgNS
vWogFwDKHbQ1NGN6440V3ULlqdukOvkWA6O94hZdZ9KKLlLZkgAsjPM76SP1lp7lRGkY1zeX5+g4
kL/BKHXSFIZV2Q+0E5gDEu71PpR5v6kpDPq6Ic5R2ofjGEG6ti6SMfsByZ3H3B/Smz6GHqSe0mbl
bLgmYYUNM6tHAsnP+shz1d4QU833FToaN30/1PvLk3CElDZ4UosgHkDuGx/VgGzLWcbtjABHMxNe
yAokSzoKIb609mpx7LmNoxwjHRAvo9kPjQ7ePSnb5lNBQRt3eS6ur5///mFDRjTv++jQ645h2qOX
jRSlr/HQzdIrEyM2YNK0aZMgux0fdcAexyV94rRAa+t5nfgS3U0Ref5/mKlr9y3PwOJFlWE7Nkfi
Ay1fna9whl6PjcdW1QldK2Y9KKAVJod58vqjakt1Z5AYI5uoTud/L2+IawaWic9Z7UGcWuij1EhE
I8c+PFEVvUKifliJQR3H14ZOpoBmiqUm/EinCf7SxK+M6B8VdGG3M8Aav15E0zndc3lCjvWykZRA
Z/aACqnlvfcIlw+kHCZUjISa42wlNnAsmY2ipBVSiH3aVP+LDRC576psnPd9y16vm4IVCugYHF0i
UiBKz6CYqwACvlv8kay4E9fPP//9owlCIKoCt011rFhZ5TeV18BADDxx/RIFJXjFr5uEZem4CuuY
BfV8nOPga5pBWg29UFcWnALr0ueknQrB9HwEqftPw6DbDjjGmgs5L/MfMva2ejRfPCY7b56PkFht
70kMFCao/tlxFkZtA7P6xHWdVNuy9dibSCbTUfvqTO0+JcG/UtfX6VLENjUjlxKy6uMgf0zh9F5I
2u2aaVVlyPGwtGGQUMrNWI5Y76jBtwplPglZe/SrPArFybbGPdXxdFjJ1joOrI1rTBPZjlMT9kcT
QJ0zXCiwNsEk7z1BxrfLh9U1hHWLyx5nKdLdiCFqUN6DwURVGzn6ZvrcnMl3VwzbNYxl2OkSNaJK
clAFeNgJSG9TsempRBMB9eofl6fiOFU2cjFtUrQ1otXtSJNBPapx0u99y6/jFopt5CJanzrlI491
VAvo91rOjlMO07780x2GZwMVW1UU0BIth2NLzoVFiv656nybZhkIzIpFrEEkXNtg3drnR0pIJTfH
No3+GWdkc8Kh/wvJnTVMlWsilmVnAI+Ck2QWP6YS5gBIhN7GTfBCCpo/qCBeQSa5dtq6uiswVeWA
qLbHahluiY/e+Qi6SZe3wvFtGzYYNp0/cm/At0EAjuw4yh9o2FlL8zpCAhspKJcMCg+GVn+ffzmk
pO6Lit54Mnz8NdDCh7/amqx14bqmYtl2OvqlP1ayRcgJVSMIYwp0IZTfrlsny6JZBSKyGJoFD63v
jTdkGaPPSZesvZBcP/18gD9c1RS4cdMlVXsEs/IiUG2dfLBMqPI6UBVY0/77fTk1WWcMb75z+NIH
0XnLS9CvtpY5ns2/IPQffj2BYyiyemy+q16Onb9J2p753T7xp7lhB0PruH/gZJj7Qwrlx2hEtjwF
f9gm4HGfruyP6zdYph6MqWSB6eTfjfCB4pnATarZazWZz8UIChKIN4Hki0BmdGqvs0qbdtEUlQJB
CJd/A1AWbFqQDxzwoFpLVLpOhGXz0kRFBp36+JlmgxdukdWLpk0IloHby+fZca/bMEE1V4pkXhM/
g40cWkCifPkVuiF/k+6rpf98fZ3fxguClGXo+5EtD6RJbtsY+KqkXiW/dKyTDRdkLPLwDGgYqFuD
VD4Z3zcRirokYNeFt8Q2fAgA5XlhyqPSot+nQD/+gMds1l4xjhvkN7xgTkAZ2S/mb3TMtpsWYhVb
eb4Ai5DTzRCAbf3yfrvWyfIAJAP1XTUP+bPRRGZPyjAoOU/pkBf7ywO4JmJF6uPCRlN2izwC84T2
wvMtZQJQJM0xqtxBTO4uD+Oah2XnKvSyydNliUcNW+IngQSPOdCqLK/TwYlt+eZKC6bkkOfPqfBh
eBAyS8hu8clcrSyUawaWZVfahCTlpDzmQrE7qOCKL1FWxGsw6XPo8fujBgq4/3X1BKUeP+iRfYUq
e+5/U0NZmX9y6OLp2ywqQY4zLiZOb5cgHL2nvCm875OC0RwqkNR+FeOAPkSIYbdDg3y7T4LdmAt/
uZ/RcoN/Sxbm+3no0di0IFnqbcGkqMwT+hjK5ibNqrzZUjoHyXbwWFk/QWQwDItNI7nOnikyqPxA
QjX4T1UUF+yvMPhVd+FJneB/ITPQJs8AznV4BUveNLegr6vlodVFqk8wh5Hv6OKH8h+FJcTlrpO2
ivD6H0T6wysqn8sVk//zUYbI5n+XMCx7niwqkUdaZf5r253hoY18DSet3sZ4eLt8kh1wBQgl/neY
jodlXPi593fflP6eaJruuqn/HLVoRMrwoN4Cbqm3kzcn2ySpdxTtcysTPIcVfzojlk8b5wE88QIT
VDW4qH/ZKtiNBnTurGZnXGt4HvpDTFBlvAcpZZz9EBF78fuSb0G3mu5JoZJD3vC1CpFrGMutJbqo
w3rEGsZeVyBHD1SPD3EAljOIyYtqrTDgGsZybmwy3ZBRNT10gym2SaYe/4+zL+uxE+e6/kVIxhgw
t2esKUUlqUolubGSTseYeTJgfv23qNYnVfyEw6tzE6mrJXw8bA97ryHMGEpqkzwWjG28iv5+JEPP
/c8hyzlSzNBmE//MkbiJHKfZ9aO3z9v+EawuXMujcgOFtTb91qtlBHLbMGTrYoqI40foQdRZzBs1
Zh/rpoTRysYy+/tOB2GHPzvU9YkcoQs5gubMp30t5HTQhLxeDp+Vj9sAyMntoDjpqOznbCqv2NMh
LR6hr89/Xfd5ew+oJ1aEgqoXA8no+o5HI3WPunbSq95dgQ1+ZAlsY+u+oT8gWSN2shTBoU+TrVvF
2uBYAa6cypsCrvzYQC6hgFyBg+pf3bXYZq8bHiu8E8464+WN+yOtDSFPJB29h3lGbuXluu8vHXu3
ffg94FM0n70fbleJuA56XTz0ni7KjevvSkDbSEdpctipC1H8yKooWqjp5b6sIFSHFNRdg81/I6RX
Is12oBYE+SZIoPlxBmORvcKK3VW9bGD7QTbudWsdsWJZhhODmF5Z/gjbPDhObHk9BjiA09r9ntUQ
7r5uPqxQloqAf9snfkzqALRuAlx7v0tJ4m/Mx8pA2ZBFPtNk7EJV/pAi+NRD6OoE8/RTrTt3Y5zW
GrDiWRu37Cs3ZzEzwaeRhLBX7Vl6dMNab7wHly/95VC1lRyTKIJhCe/KH2WSjp9Skv2CCIMZIGsW
lGfZGnbswtYcZFVMG3e9lQPDxh0WE26RcPgpfvI2+ASJ5N/Gw+Mqy/gHheoRUv3hdaYfgQ08LIrZ
MVPa03jkKH+NCcDBWegFe6+eNgJ+rS9WwLdG6RRQveIn3OZhvlWi7D41KtuVHLmcDkIMO2+Cw9BV
q9lGH9JJlWr0Qv+ucwCpA3s1NM5+ZvAWuy5cQvrn9jVOkWz1pJOfblR+mgI4nYdwyrjy11shT13H
HXVTyp+gmDi7aU692Kml2rgcrBwdtngj9PGKlgDJCABA3Q3HIgU3+yXtRTlcF+o2xFAWRjVJqJ0f
fk4pjlRklV1ofOOyswVIXol1G1IIed4KIDIaxhVBDupAMB0evEmkA0JXmXTT4apVZEsl6rwYygSy
ljHAhGVxB1x+6yLanTm76q0b2KDBYPJMOA3axEE/PtJ0KR+E7Xi6/OvXBmn5+7sTtpsGMtC+oP8d
TYUeblSvS4AyXAPk3XVtWEHd4Uaj6tqwGA9eeahy8a0h7qsvxnRjV19ZrLYPtPRT5E3bjMRBkev2
Bq9WqPWwIoG09HU9sAI5cyXkPNOWxdkIlC+MjsZdg2rUfi43M31vpPK/HBw2VFAR168Z5GviqixC
GXdTPo1fdOiX49PEvQnAPgPBYZRxu47XH2AOWZSvY50EPt8HEm7ue9NxN/wadRBm+EnwVpnKwwCY
sHotOJ1nsnN5Z+iWm/LakFs3ATUFDj69HKQEZPWKgoA2qJYdL4/3ytdtPGHUgjslBlL8cJl+eIMO
oHTWb0zm2setO0BByZQjgWdiQl0kM4qhU3sYzgxX3rptLCFRi8Ze5rJ4oa0CCE4/+ChCbBRH1368
daV3TAfPTtMWPxKlin1tauLtItGTK1e6Lac4Fo6HDE1EYmmmiD4wpWl+QmluKfvWTqeLjUn4e6I+
8Jf+vdt3FFRL024q6B1gKKAYke4DD/2HDFnuXVGV99XkP4T4Q9ttveRWNjpbYJHPkSc7Y8ZYtAPS
AyE5F6p1bl2tzcZWujY11iZRjXzws5qMMfMIOQWz7x7gafJ8OSLWfr512je9CjgbG9y8xwoQNCB6
PbfTu67sYMzukarZtF9aIvgv+5Ctp1imBHuLMeYf+KxlQPO6sOxO1K5QIk2j+ySIVPZp9MAKrA+t
k0U6NhXkMeE2PzeB+wT39mIYD5GmKb2Z27kTzzrpyBB9CGWlzXRkNVP1OVI8dD8Oqeewzy3OIBpD
MEI00U7NteGwKED6NTaO18zOQWd4E4y72k/K3Oyg5Zr+LEsYq8u+neIigNzyCfo6hOxmNzDqEwRn
wuL7BK18CBbj7dgtHsM6qqKz7w0m/Dw0RHYf6rn0SLr3o7SoPzq8L9xHJVSTn+AwS5vfMNLQ6Q/u
0aI8CuH73a8RPkc5GCTprKJv0oc1DbxjRFAy7xxlBQuiW5J5De03nhEr8WGDJSuoXMy1TOZ/ckA6
9kkYPRcgJLQ9cc8hQNY7t0x/SeCUd0HfbKn6rDxdbPXJLuFB4HF/RkKIEnabUd62t6wegu/N1M/+
cPDDoIraIw9cUiI1FSAXfHl1r4SOrUo5dnUhg0YGdwpqWh/GEY5ZdPSvk4gNbEAlEs7JSAr0q8p9
flsMyfzI+s4DOHBRH77cgxUAb2DjKE3dmZD6it6RVN3QCsWPN+CwGD6ywL/tALWXAb/JvOHFBO5+
ITjmEvrrl1unbzjhv0StrVVZLchEkJyc74rMXNwlBunq53ASiZMfOaTC/HPTdXl1CooxaO4F/LfZ
LvezkqvdMAnz5JcNax+irIUSszMIGG2BpWfMIZBF3+3HCWbpL7QLZ3MnWxm1T4EuQ3VfkAjdfhlT
SMemZwMjquxQ9R2fX5Qp0ulc9GDyQ49CTdk/kZxoedcmXYmhgVMVXlkClFLnRHQoB7lD8gXLTYxe
yveZpvgd81T6o3dM4YZT/CZgzKRqIVFP0Q2dwqj8KDIQbj+N0LsaP2TBgGcE5NpG8xPGfSA+zD2K
FS880+38tUHFwHzgeVeX/3aKYtfZy56Pvr/L26SEsECa1KUTmxZ6uJ8T6vvsk9cEEnSJPs2ghQ1A
Adu3ZU8/F4MDibvZ9JncB6Sg7nMyTkp9SZyscx+iEcKRLzUMC0EwhVYQ3QvoV4mzH5gZ9sWQ4+j5
bYB/mzPEU7zgUIO7xY9lC1z+2ZcOUN8RrjztvtS5Th9DQuFpo1EKABehc51b2Tkm+zeo6Vzvgkp0
OqZtHXkPFSUDP9G88ppzqZgvISHYJRAeyTzK3JuJVpGzQ0/87idqrqzOdhPSQ91xwN7Gb9MGVKsP
cgihKV7OC7YLKrq9OOuuyqrfcx0OXB1ZOg7tOXdRLmjLKMoeNPCW1U52uHGTfR92IBxAqL8oxc+y
McSHP+A4oz4Kua+Un7wceii7vuCCdcdaTKyad2MJo6PnkPme/9EfATbnQJKlZngaEj9EnoylimMc
g1mJ8p9mKPAqEVXI1A6atVH4rwFGX34c/dT37oyM0p9YRxqAby1DYH6FCub+hNU5eN23KtEle02T
Ip3P0JUJx70RXQ8+eF1F9YTDtKIMjJjIFQcPGMD8ABi0yI5wJqDkzEfg9W4VHFyXDESEuibyEn37
MINj6rq7PM/7LNuXbuI0d62hIp7gFj7sRSKH5i4NIP5/EtCMFfuWZOaz55uBf/VAMeoPwSS5c0qA
7g1ukNREzBWVM1evEMqmzaF0ZCEPXMJ36Fh60Gy6Gbsy706BV7VVBdWwmh1lB3WfU+M5MthnQVin
t2NedTDo671+PnRpVOr7WgHdcw6qmtGj7xre3Oetqp8DGYETVLoy+6fDYT1+ROIQcj7w84Z44EMF
l7TgbpJZqO9CDjG5aecTgiWs6Qy4S1jUQf2hQuVNjlBia2iiDnRy/AZ6pnMD6CeyBvSTMF41fgzd
wIPBGisjjTwFNFo7vU8SRl54C0SkswN7chAT+ClD5GBIaipObukEP3IxDPmH0Keifsn82o8OaaMj
/VgVeZ9/hqw4TvSCga4Q5/VQ0Ufc6+foc0OmMj2nqDm036GrV2fDboBt1/gblm958lxUo5nvUBN1
fQAYee6f/UZK5ygxwPSQ5ImXnvPKyOAAY8AKZSuP+f4RIRWoOyJSCKh1vif5WaLyKG4ytwzKW3+G
jMieNUC6/46yunfuQBgMgdqvlRMmuzavx+RuFuBqPumQpf1NWaVlrU7IBSftt8DpoAbh8AFMiLyl
/EXk3vB1LtpQqB2kNDtxGEypu4PrkmT6iq9B8XLHeoUE3wllWrzCDpGY860U7NpR7P15MR9DAY9i
mbRxMY8oRYJwmlVgfybZ78tH1dr3rVtyA6RGWfTEec60afv7InexdunUhOK6zBWzbsrSDdJuhJhu
DNKyQfGsgJ3SnYPqcbTxOF3RBA1s9WHAU/MQN4ninoDztqMLV0cq+aoIVk1UPcCi9gYk82KHbVXv
qjH8pTx9k4A96/j8uuyZDbJnIiMNDvopZi4SEsjiODsY/Mp9r6crkyo2sL7RVHVOkMyxVjJ6wb7O
8wNOH3cr+7q8WP9yY7Fh9Tj0o7zV6RAHExKjUI6EQnDOx0NBdHM7ZcPny+tt5SLtWQ9mAp5lyqQq
7rmb9zsWTS8c8sdNl/xa7mPg4yLDqR9LugnzXnmp2aLEldRRkCKzuYDNOATWsWfQHnwB8Kq2eFpr
Q7fE1vvHM51LOsH9Op5n4E3Dwj+oPten1NOHiDhb2f6VXLwNuocvC5iwSTU9sxLWkjso+AcgjBB+
HrNWfpR5+GuCnMLlWVrZFWwMPuOwJ0yaTMd86CvY+iBhQJfg5cTb0oVYWwjWvgBBde55Y0vuCFHx
QtSHG+Y9yxaAUlLdLbYavQbstd0kxa4tBCtFVvVzNHSaDHHTivQIiRYGYjmI2Om0xd1aw478Lyw/
gz9fH+b3QYEHh05rcTSQQwXRoznJxH+gvjaHxoDSnif8KccFdqP4sDKYNkY/8wrH5FEwPOL6FhUn
D+KIDd8Jp6zZTVdVDKVOPPZnvCEli24nAZXzXc2gos83fsDKgrFFiEc/rxwBsex7uCeO2Vl4RiS3
XhJCqfvyilwdW2vjgIs2TJbDyb1jHaCEanzUIX/SLt2P3H94e8/pKdhNEHSB5/1WgXVtXJe19C6y
kTUcZqci+b3EIgUYPt1XPvRaaIR1ExT+M5v5hzRCcxCN+3W5oythbkP8VR2lujfLSIYu3nCDizdx
gRPF3wWp73734EIBW8oBKh0bI7s2dd6ffaykcNxGchelkoyovUwInHfdEu5PG6/htQasK4YKnSFH
hkI/a2SRHait1QHSTi7dcr1d+761k2S0kshNmxmBjd8sWgj34wW3BZZfWwLWttEEjPWZCEwM4EkS
8l1DkV2HRitUOpId6G1suoU+RRr5OwK5Vf+rKut8gCut5tkWKnhl57LZADzNDZQ2wiEeu5lALqmG
9nJbDns3otXh8qpba8JKwo/EA3KQzyPyzHBrwXM8BaoGyQN/bodfEAQU9e/LDa0sb1tDuOCuy7Rb
6FhMnL8Qp88feAHUeZ9M1R45ivzeDYdh4+651pi1Z9B5GCZZuMW9riHGqefxEXK7901TQBXflE9D
taVMvDZ81j4hm9wrSY2zhac14HuQeRbjolsFoMnGDXNt//sfsgDcIl3wzskdW17KEiSNRbwqCEiM
/MKNHJKbZmzVYc6iD64oN4RnVkLL5hAwUSBzJacmFgBoGGCgnczbJwYOlRsNrOQ439J37zZYwG6d
pOJudv9GZCPQ5F9myOA9hToTCmZJ8FB7lT5dXnxr3bF2iqKeB8IGqNSjWhbIfVZlUBT3hzb8dvn7
y7r6yx36be7e9WZsgnQIG9XH4CDMeKNHWoQAjFPtI7EA72yhhlPJYfG6xUdYWxU2YSDrwBJSZZnd
V3073AjF/tVR+AT26jmby3RXLXhFXA9h/CCnl3baqt6sDOT/kAeIUydRqFG9YXKmahdAq8CvDnOL
h/O/l8dyrYklpt+NZZH5BSdMY66avjvLEE5FU0rE+bqvWzsDA8UF+YESCzuHMIsckIny5aZv1Npv
t7YDVSPD3UwyiEdikmfoh+tvYYLnznW/fWn13cgAAg3UQT/g67whOxCg2uOcQDT5uq9b1wFZFljC
Uub3RQSl0R11HFrfI4FF5JVDb10HRt3NNYOc1L3SSOruQCbGws18ow6XO7CyF9tUgYxkYRa43RBD
FZk/y0Q1zb1BZB6djkXBxk6ycrIQ61agZ5mrfGLJS4bbaNawe+LiFriwKqBwFs/qSliRbxMHNO8c
cGIHbJCCOPeZ79UfRpOTjbH6ezd8G1NPoBoMs/g5eSkC/iRDdt/UfriDLlYMwcxvfQU8/zWTAt3/
P9csTNr8oI0iFAihqnik/jjvq6lNdmUEka/rmrBCOtBt46aNP8W0qx9U0Pzs8vIJSyG46p7s2/rB
agTuG5zuIWZ0DBsY501E3noUCe+NDvz99PAjK64JvHmk1LSH32DtnLJIfBFTb06jWURZtvvx9/jw
IyvA1Tw0A6qnOlYUuqVm7n5S5LCfIniifLpuJqwIX6oiqPGx9J61agS71OTyp19N3vytnh0vvb3c
ysrZ50fWaV55BvJatMXiRd56T5NG7DoHppNcOl9GB1pABe4rH0Ya/lrkWaK0+3m54WU+/veUB9Ho
z7XcJCneol2t7qE80jSQ1PBRBwdX2916MP39UgR3mz8b4AKVE6KFfCkYyBmZM3wdcVNd9Jsal/7b
jEkBq+TrHGZ9W1FYSEf1YZaVz5nP7jnm6hhGcA+6PFQra83G02sipErNiKSirL90qO3tKEk/lWJT
qGllLmw94UqgruYWTL5oDfPqLB+9A/j3W6iqtZ+//P3dSatbWUdu1wwx7E36XSPw3DI5BNtQafI3
LsBrHbCCnuHKC7VZf37pdBiBKyOJ/2iGib9cnoC1z1vBHgxd6Jbl1Me84vUrkWQudijcXmmb4dtQ
egDhUi2HQb6oIJ/uDezHwJrg0cajZ2VH5FaEs84bhjJPNZCKEBX7QqcRjukuhSopBSWOn/C/IE1w
eaTW2rKiWkam81LPzC8cCZ8DTdNqR13IRABxxQ+9dyUJxLcx9drpQ0w6G3F7I7+rDCJ2HtAqG2fU
yoK1NX85IA9FUPAxnqpkunGGwdspPKZeI4Zj/fI4rTVhn+QJ9ojJUfNLE8wGiW5G73FMfXZhDXa+
rgXrIO9yeD3mgT89w9cAkNEMasHmpmB1+K0XNKEbuYEVhIhvo+cl6qqkq7V5MWA8yr0GIM0cg6nT
YpcZuOScChREs3PtTGo6s7aYyV01QRnowJy6Gm8Ag0A53RcySI6X+70Sq7a+L7yBEhdlfR3jEib3
Kkdh1wGLZGPeVg4VG10vogSPahSon6lXNScu/buMIAU+ivn3WIPnBBHKpFHeRmtrq4T+uXN2Pliu
ZeGgL2YOb5qegCevRc9f6kkDwHJ5wNa6ZG0PQk+D53vokmqQ3sny+kmpj2832C5Ly73JUO8DiSg8
XG5urU/WDiHauhRAWbQxjKbKozJQ0Mq009164O5uLP2VTchG4YvCq+AP08v7LIRfE+xHv5MWLZAI
2h9pDenByz1ZWWk2FD/wHA1VIpR3oO5Ldl0H5EG9HG7Xfd3aITrYj6ESn0x32LR9OMpl+ZMPYdfv
l7++NkTW7mDCshkajutrB1efM1y5ox1NRA8LiYl+hJDdFt14bYyWVfDu7DfN1EDYsRribEjbHdy4
yWHwNmdgrRdLq+++DmXOQLucOHckKOEkD3oVB8f6LA1MwP8Pxc+VCLGR+I0jTMWbYbobB9SlF91C
FvEbjs10v2zaAFL+dDLz4/LMrMSHreIblFQnkW9wWnfQ7MJziRxZsaSe6nmLu7osob9cvW1QfgVl
xMFzEx2PURoeYHfzK6pCKCbkytsjB5XtIgKe8eXurE2RFe7G9KZnOfIIGVOLfkoBJZsEQvkDTGP2
LZgAdQm/5swLni63t7LgbJC90dqBxgHs5kFP9M661vlrDxXVjZ1l7evLCnm34JRMnQFCVMgWL+nj
DvYkAMTMvy//9JWhsiH23dy6wKkLpFyist2LovfhBYj9ZLnsh4CpHy83s7LA/KX5d30QsGcrZtO6
wMIMzm1TBAdeQdd9dFH4u9zCWkesoJcud2huhAscB0SbTUbm/dtLkpeTfx9NzVa5dO3y4VvxD38L
A/2d0tyZwP+uMFhgyEOFFS4FCpAV0ZJzQ3p6Q0sPaWqHPThAZl3NRPZt9H2TlXlWGkpQhck/FZVq
Tq10841p+nvFzPfts38mbTpzF9DUpjrD44IfxrA6q84LdyaSECJ2xTfkL0/bL/K1VMAbDPfdyjBh
I9Akx3BK9/zmycLcWPXdbRb5D0GHes8ixs/08BHgrS229dpisTYIDW7nUAPQcmdSVGeLAeljcA6c
+z4sNOB5KthIdKwsext7bsKRQRqCkFhXYbiDD8CBLmMJVunhqlVvA82zYApGt0IDgpYaSUwk5zLY
FZ5CWf4zi6I7XW5mZfO2UeU8wpEj5fz/t6AeLiiKsWeS464WOsmNM3nOt8tNrex2NsQ8G2hJvVaT
GMll7yEITPKp7nDVufx1uszwX44hG1w+QtYfukZt+AxArjtXB91nQ31IAbSAGUNeNt8buHTpGzgl
y+qrbnvWfBI+gRPYoTQ6J/mtR/oo4EeQyTznM6xzCXvkgaEFRLggAkJ+D3jElaDZpjxo233UUTnQ
HZxrqoQAQefB/Py6m6CNUwew0EvzoAFVby4nucsAElaoxY5b4slrE+H9uWUTAWTUVNY0Lmq/NSc2
Dp18znlVyY1yxVpwWJuNLr0kdYUAScLNP8mF/zemw8ep35SyWmvAemTIOiCzl7biDiADcgLqGVZr
gZa7kPdbhMy1QbI2EjxzOTKlZI67noIewEfnW+nzZCv3vvJ5G5zYRI5Q2i39eBTQXIPfBf/tjhO9
uRwMK7u9jUuEo/niIJT5cZf59wsmB8eJtytaYJeBy3agrPDsYUX3GrCMyy2uzIiNVMymaPqP0Ff4
wAzQWX/WJEyeIqcNNhbVCvnTt1GKgjsNsO7A/FS4lhXnIKUwlc8c4GQPnIokeyR1qu5qwMbNHtZr
Jb9Jgap2HoHHC76zXjr1c+WYIvvaiLHRX7oyKsevCrWP5oNXjLN35TPbBjeaGVJhY8/Eo0egb/A6
tyYARb9ygJT/p55pz7c0O9fW0PL39wcsSq95UhNxB0MW848CASnbjfOQbtAo16bU2ibgtutLAkZv
TD1Vfxrr+qmAaswpS0y+sUzXOmDtEwqO5bhXQ3uFOMP0s0kih+6SAonR69aktUuIGXSMKvfq2PBM
3pMWGT3V1OohnKFpcV0T1i4RjOHcMijA/ncNaHR1DzcTdnN9CzZ8kU+DqtuKNpATMS8CuclTpox3
rgEyeb6qDzZOUfGhdqh06zgQCF1wij9mMEU5gh24Rb1aWUk2EDGj/WJSTqoYyWJ6LHrsCQwP7T30
/LyNzOHKvY8uf38XC9XcFiyHGmssh6jeVwYfLlTg75gbfE4qkr1cHquVFWsrCRMuJEBEnRsLYeQt
1xNO5hwGDRtTsdaLpdl3vQCTIgAu2tCYhS0/8jA1eyY1OYW8JIdy8Uu83I2VW5+tKqwG1wlCGMaD
hjtnYK7hwxoFO+Bui/nH0Nfmth82D6O12beivGFDMdZehNkv5/yWuNq7VRyH9QChjI3L39q0WJGe
ZR7RmcjbeASPxANDxglRKQi7bmPaV1I2b3fOd/NiHCVak+dQgCjhrlNkOvwGftb3oPeDU9RUX6Z0
DO4SB1y2y/Oz0h8bXGiE9D3lGuxcs1EPkHTCWyZEdeX1us9beYfCaLj1GFHHVaBiPHthi4eK8+Vv
ryxhG0uosr4TZsBLT2Z5diIZSQEnGdgnPKz5MSyyzbTAyrJ6uya8m5NxSiNZdtKNGz7k1QE8wzw8
dq1yOUz+FnmO6/qzNP+uGRY5Oa5SisaGaMB9oUbVhBDh7nrCTv4w+xvOkGszvvz9fTMkyidA4d24
EoX+PcrJA4OSKLJx0q4NlnWWd/6AJKYHyQKT4gmjoyL40YeY9zoLuo3rwsqeYqMGmQ5JNdbYu7iP
C2aL9KJaAmJ5EYfLf9UZcvOX52StN1a4i3CEUhj4HVi7eNXzJQ3sY2LmWciN8VqbDutcZ6xsa4Ii
15sGFk+0iD2Dfy7//JWP2/hAVhSpngpIREnlteZIkkL+SqMmKTaGZ+37VngzuAXnTYvJhhDf8BEe
CvQbJBm3Mkkrg2/LCLNZeF3pFF6sICN+FoOrvC8pTaPw4NSeGs7XjZF1nkMnmhoD5NWdSkj6M8tb
Axopb9qNCv/KYrW1hMnYY/0kPp7AJc7xxnUhhmMqGZ7EOKf0AFXY/CYdnK49XdcdK7yLspzbALcd
YJFL8lXIdgr2PrTvt2pUa1NuxTeE5ljReBT3kqQvHsnYTukpqTK2hetZ2dWJdYbTBsZ4Oa29/8oI
IEc/cz6NL8sjcgZX/LpLnI0SrHoxgiudeDE4OcAQZG050TsYM7r/RtLQGz9L8/H5ugmxAnw0fJGP
6NNX6ElC4G6xGxZhslWm+HuMMBsgSB0DReGqwm6uWPejc2jxr8mZPiZ51h4vd+DvKxgVIuvAcBqk
A0VXQgbYCep7qAh4+ihCcHz+VaAVlWAaqcSjh6mDFP9WUvLvy4zZiEHuDTNUaYkbZ1VdnYqapt3O
dzj/fblPa8NmBT1tg1E2I0Ta3nKecKOo7gepbkC5bq6KQ2bjBUXZmyqTrnoVPAkB0EZF3NvrJHWa
jb13rQtWoOuh7EXBB5yCPTQyx8yRN7R36l3fNOnG2fT3WGQ2VnAsczCZcxenH8oU4wi39qgytywU
32po6F21/zJbYbcDyD8ZyDjHHBVEMCc8x0MhrypNe7g812vr1zrDqaZhCQUo9fp2IxnTzntYrtSs
QLHV9VGsgsjdFuVkbVKsYK+qoM8dAjLSm5qVgeDQW35b5+yq+jezwYHQnUiaErT/mHvt8Jb9Mu5I
TzWqYRC8ExtX0ZXos1GBRZLNaZI5WFuhNrciCWaxyysZbUE31r6/TNW7Oyhs4oSsskUDJkqiR2Uq
/RkGXnxjwte+bgV35bhctDpLX00kxnOmQF86QUICehKXF9Ta95fJf//rqyTJocGAvYmmpX7RNSwz
un0e9FJ/va6FpeV3LdBIDVWIm8OrRE7vrilmGB/XGan+ufz5lbi2hXYhFpOHNInm2IMi8XFuph8j
6eFkgVfz2Qfz98pVZB3lXYrqUdvmbmyKxgSnigVD+wFGAYBbXe7H2kRYkd2VLhTmnbp/hXQcvw8C
2n5M2ZWAH8atWFZwgkaq3+9eu6KYvjCGbAKdKn+f9/XGLWRlt7DBgKop3Ijh2gmHUehN644/jfBf
P8PMfovdudaCdXbTIWeS6obfVXVXH5um/Ab5/Pbo8a2VutaAFcmQEuI8C0X7KnLHPYiK7uUE90UU
w647Hmw93TFpheC81q+oIMBPolJDpKE7RKKny2torQPL39+FmtEqTAePtK+auvQGSYMHXlb5A8TY
/73cwDLU/1stZDaub+RpM9KhQwNIFt2yivrJ4zjkfvIM8wSo2BS+IeELnzKnPCct2UokvVne/K1d
66IOramhzUsv+0HZXMLlJwD8L24SlQ3dmUR4Dzbgvo8OvD/rNg0679SHrmY/OCvGCYD2jhB+78OA
ot+i/K+NtLUd0HqcYMXj6ldo4gTjDsre+ScIAonv9dxcR/FjobUjcIgvw+7IJTEc6xsQdFWQ6n1J
XffH5clc2XFsId5xytsGykzDK5ur7gn6axNcTUVjuo3kzMpdxUYAmqFwk7Yh6jtEgFRyV+WDqYM7
KKP5XbdLaNHRB1f4lJmTgMoXRP+u6paNCNRD0lOmmH7tYIABUpmAdqj0gp5tnAQrU2+r8gZBiR8N
CeM4Q9Y3G8vu5AjyG4tTXnfbDqwjX7kOvMAi1vyQhc4/9a1TvsDNagscvvbzl7+/2yNUVEPaLJr6
14BxxU/GDaFHFZQO+VJ3myY6a1NvnflMG6g8taJ4bRZ86YCM40lDAd8g6X+qWnCkVQUHzMvzvdYh
a2/oRMQjnkXhHfGS7NCMKNmOCjiMSWxmzlYixYYD0mACrzsUVazabvCPXVK16R3cDq7MXDMbDMgh
YNWnPileSRd1d0aJ/LF3N59vK1ekwDr8jcPh1wkJrldooXDvJoNPZPbIyoL7HwLlZL8mCjeEjcW7
Mhs29K+CatZActW/imnKIUiHioUk3bTz4INw3U3Dt+4BunL7pp5199oIgIg4uDhnrKlkP2mU+S6v
qZX1a6MAeRiCLJotB2mv5uIDbVBPfIZiGRRRSVsX3Rcw9LIEuTWQ6PCcuNzoyiqzMYF8gHxkClXE
1zRIxW1ee/DsafiXyx9fWQO2+m6HY6kyUG957eTs3TZEfx6XqFQzpEzDZNOpb60ZK/CV30MRQSXF
q+wp1FGJB/mtPWP8pk/Lb75JmivXgBX0II5B3EPS6rVhi/tzpuWt304z5N+uLMAxG/vXdHnv5p5b
/pfrgr4a2b3xPP0c6ZvLk7IWLNYJj/q9O6lela8Z7hPBjiHZ+cI9EaldxxbD5sutrM2JFf6jk5VB
5ur29e1mDhOeU5Y56raR9biLVH8d14XZ2D4c4HBkEn35ylQlTx3B2wWW4+Uu2karrUSIje5jjUF+
MBPNq6G++SarCUYUTraV5VqZDRvURwYz5tovS2xdrcID0p13FYNbmQ87y42zaq0DyxS9O3wJ7cEm
6bL6NYOpEEzrSwPxdY+R6xLazEbzBTVx8WIh1auZxuCBVCK6CYLiy+V1tDY+VmwbGkZ14VGMfgeQ
r7OUDGcKpN3/wTB7rQkrrMX/4+zKmtvWmeUvYhUBbuArtXi3kzhHUvLCyklOuIIgCG7gr78tfy8O
Yoi39GpXEcIyg8FMT/esPXCBFXiBdWiDgYOa9hXY97dQ9lrLoNm2gP65BcWsmwBqW+3Rdxj9XPng
/xB+RVfKebavGxadBi0v+kU1R5eHeAjI1AluQmhUzbvLe2D7vmHLfuGFpEFodaQOauch98i/XXVl
hds34XUZqQraE18cp7AmTZL2gIcmfdyBp/Hyz7e4IhNhV9W4rHmsyyNPkc3SDrAyQyyjWzrJpyWe
rkxqmbA6iH3kU4yk+IsvwHVF4m4bX53jNQF14BwXkaqW6ogMtbqd8r5zE2BlkNW6bo3OtvHeR/R5
CI9dyRcZi4fJKftEselHV4pP81k8+fIglgDHM2yZhv4UCyX4scrL9Jaf82Sqb9tdWqHeErHgS1dX
1f7yWLZNN4y6aoJijthcHt8EHVQW/3KHXN+XffHy9jK4PIrFdZg8f8XAkcoE/TFS76B61I4DWls0
0o9oRAaQYg0EbBvFsO/QhUgRylQ4wAG4nScZTVuBKzxpQyDNL0/EYuKeYeKsQhQAEcryWGSeJPvJ
YWCUDZEov047yDexcVmv8nomi0Q3EJrAQF/+2I3tuPLrLZttwuJc7i2k4mF11AIkBhSX/1Nx7vwo
snpIUFMLXi+v0sdYXd8Ex0Eke3HAyx2+8mLu6g1X4L7hDoh7MgdBQRul5WYoPXUryvwl78Kvl0e1
mI2Jl0PxdtZV7OLpoZtiX6Cq8DD1AEi+vXN06+jPSL8tKzZqOQgmao6G4F2r54L/GJYxunVH3u5m
IeqVqdi+fv77OzfDIYYlZuGWR6Bm/GADFgi0hKXUZcGVP98we6bBv1MxWR+1V8nmBdx8bnoXjz7I
wa/bDPrnDNwAOlVpyPmR4Qa8qeBO4B+rPdhl0100x7/qM1fl5aFsi2WY/SBAAA2uV9S9HW/+jv4G
tfFj99qcjAmUQzEdJ3mg3X2aikNRSpDR+yiE9e1YrzTeWCZgQuOKeYgaAoLs+1S1D1OGVsYAyZiV
nbZYBTEe5OgcbECCTMkRANIlqbKyix/dAh3ZHhiFFtbE9yUd0+t6iHwTKqeXSY5OldeIIfJpBJXF
6J8gw84eILqQ/3fVfpsoOQCZsojHZXEUeOCDonCkGvrBi5pXKp+Wa4Sc//7O+KgUPEJOdIRtQEc+
lOOzKqG8HmnQilw3A8O8IZ00YwJVd585pP4W5sKH5m9f8etyuyabHgoXSHxXYjoOVSFutA6/Chfq
eeCI7ja8gsjvKKp+5ezaFsuwc9DUt/OYjvxY1Omy/HCHLuJ3jKmgeJ1L1df/Xrdiho2HXlczTUJ5
D2nfl4JMGqzwqxpctjkYlzqnHhKTo3aPUgLAxmR+U1f1l65ACuaqX2+i49TiTPM0RdnR1axZ0NHg
U5I+uGBimm4vj2CZgkmUxwinQ5bG47HodfQNym7jVksJKv8RaMLrhjg7mHdmEWokWfHMXF6BaXoa
QE20nxvUbxpoMK+MYPGD7jlseTcCmlDnLgMq+fw+G8pbHxvDz0oIw7fLM7C4QhMhB8i2AptaVv0Q
Ufwrn4JHdqb/5oT8InR8JWcWlssD2SZi2LfIdaajrq+Ofg4R0y+CVxTwgLIe+O/LA9i227i+wdoE
jXKqltfJmT6jTlRvFGmmfY8k1Uprkm0Khl2nlGsf3YD5UaHodC+HIBw3LY2i6+DtvomLgxBbGLF0
Ho+yLGpMwasO6D2+9tI2efOmYdF5IHr9yiVkjGiD8AlikOVN7A5rCJyPV8gzAXEy1y4kfUL9mrGl
ohvfLTS59zgZwxWbtg1g3NxymF3IE2OAQtTgGx5cEF/qK2nmPBP3lnqtQ/qmn4+pJ3K5cbso7hI8
96/DxnixYczKy0CJO/vZkddgmUYPzlAsN3k+RteVEj0T9+ZKxy1jcAO9hmh4e+ZL5v9CnMP/u8bC
PJMkT/t1JPjQ6VdoKC4bBt2vLVeZl3gUD/HLQ9j21zBi4WpB2y7PjoI6bbmRYTvs6dxf6U49E++G
RIgLQcVpeE45/DR3FFh73VWl2I9dkGey4kF5mLjAFgzPKk+fwjoadoWM9og19eby8nz8iASQ/8/b
gEd4WQ1h1D8XslIJCBPYHVgclUxaNvOdiIfPgYKIn6jiF0hGZ8XKsOfz+TeawfsL9zZo6LQ4GTmG
oCtKaKvrrRRt9yDi8mtQp+5KjcSy+SbwDSJhpIRdICQ4FxWVyJDSAz48XImXLLtjEuKlUyMha6fz
Uya94UZk02dWjGrDVHq4vDu232+YN6jI0xYJ1BDPinNEw9oxiu6gTDIs++sGOM/sXTAgMxG4YDlI
j1XUhv7TgBau7EcsOyZW3Kttic4zezeAnmg+Zx7O15sUpUY9P3mLm0boOq3MwTaEYeFDN4J4vNX6
mMkQOP/JGzpnBx0KQXnSyWwV+XNe9I/OrHFZ89rzSdNGy3FC4uBG5u23olrEJwBs/gFR5VoP/8fh
k2ey5A1zXRLtT/kpHAPebLKwIJsMPHPf/E75O/CIyLsKQcmVBmKYP2NhFKO4k+J+6qvvRVCPeTKO
1XJz1fEyEXEDGmmdOvdx/bU91Ck0mj36bdlAZ+Hy9y1bbzLkpU3rOLls8xNn3hFFV6RwYyFfy54H
h+tGMOJxAmGRifXB8LyknQy2fjuE6b9Tqpx44+KR3/26PIzF0E1YHHNd4oPaPju5bhvK14JGsvxW
T5DlXDES2wCGoVPRzxOywPmJRpnaZqR0t2RYA6dZLMPExMkuakpcqdlRh8032Q7/igalTz+ufQDP
VukQbVMw7LxYur6ou845qEyV3k6ggjtuIoI2xO3lTTiHfB8YuKko77twIMuQpq++Ir8LKGntkRJ8
PJfugXG9hWQ33xO/Wzm6ttkYb21dpnXP3dI7MgcUTkPm/zc7qwTNto8bZl0RSaKcNN4xG8nyCzo/
6r5y0jWAi+XrJqrNTVGKlET0z5xH7B9gm3tv05QptPuu2gcTvibQVYUCbpWDdQEcLFUR3HOnS7IZ
maEBL5pdA3qZsYYq1+XhLE7kLzQbyYIYZXt6VIr3CbZkAtMZSPRKCBhe52ZNPJuqW1p1os+/gimu
uof0jHPXaZB2XTcBw7YrLrJ6REfEqehqcUtTiAt6KTTJ2VKspSUsFh6ej8K7azyrgqgJPO0csnLs
HoWXTts0nuZb3U3pTcTWmH5sW2GYOAgYh1pmvX8sHHCfgvuZo+dN9GGTOF7ATpeXy3LDmlC2tOBo
sVhyoJlEXexckBknwUSD/dKPD7PMbsiYrkXXtmUzjLwa/HkaJ+wM9HchMliO5aaACvCNExTlhrSr
9m5bN8PefQU4cJ2KAlqsKthqnQ47SE3q+zj2f11eNMsIJqgN+ovglKJnhUiFRwBzoullnCHLs/j1
8um6IYyXOBeu06E9NDjS0u3zmwnKJMNGy2ZuN2W9rLWwW7bExLVBECcFLIvkp07yeufhNGzP0isB
pMo3ESo2K5GPbb3Ow78zGMDlgFrNVXGCoGixAz6bPUAn+AvecmtsMRaaNM/Es9E6biU4c3AfqvFE
KRLobTY9sRiVIAGdzkQOTnDXZOQ3ySh/6hW6ti9vlMX/m3R34CWOA7euxmfoCdN9kaInPIrZmoiM
7euGD5Blt2TQ2StPcgKAB6qh47Yse7m9/NstZECeiWnjQzgV8eQ2928dDqBhAa9lV3nfls71XtAi
V9z70A+poSan5V06gGmZgfn0h5uDUS8LajSbqbL+Sqbwq1oadOrFmXMdLsczee+mmJBhyUl4pHhY
tAluCbTc93jTrHlx29IabqLo+7BGA2v/DAniM7OeR8aERICLX3cwTPwbD/JMjHFXnDgGihK1eEsi
oxaatZc3zxKgmeC3sEbrWl549JjVYO/KvJxswKg2bmUNHi8wrv4aSNRv8ETKV6zYsmAmHo4UWe+x
sSxPLS8DlL+8oan2jKOXdWVGlrvoL2o7l+H5mvlIv0DuKUmD4TUrG/WpArdho6Nsu8QQqLu8eLa5
nD3VO4/kRrKGGjIpT26NMx9lOVopCuBh1/yR7fvnv7/7/oC04MTmyDkwLm6AyxufFyeNP1/34w2n
oBTauuOiHZ59h3g3YzSc3pbnuo/TP3+5X5ZKZ2ymRxRwQW0HOGijxHVVKaQI/vx4VYvJ4Ro24Y4O
NN1Z9GlohbNSF7StuWHQVcYF9AZgEAq0O0k2QTeonLO13n3LHWZi4QqkY0HlFAdP2Vw34ncWBxUj
kP0uSKX3c9UhdLrOcZiguJ5VBW/j1PvhnrWWgzxHxKecDpTsV+2wiYZL4Zg6oWp6rEBd/l2WZ5dK
Zoev/X5LUPEXII6BjE/EeG8JBm3JWwh3994uJMvS3/VOVJXbfGLZfOVkDEMuwFmHNGPj/AOdcAoW
kLqdl9uYthXdXl4tW2RhQuOGUgV0CWf9pELS/ywmIT2eKNBLaaTOl1iMG1nE8OqsZ16GQKNlMeTF
K+QQy2kzNmW05h5tJ9Aw+zTWUoBlkhx5B+WILfp0hvu57oNpE6chXaH0sG2eYf7D5PO+wJqiU5CE
SVZMOdlNKGGCm9MPIGOvXdVduXWGM1Aun8NYx+RYxNyPHv0StY+dnsdlLa9ucQgmcs5nXp3zsnYO
tG/UvE0dwKZK2abu/vLRsGzIX8C5rC1AJ+pXJ5dAwErRrrnvu8hBKyq9rsfVM+Fzfuh2SOlA7IuF
hD25XhNmL2Paz0PSLXoIVs64ZaFM8Fw9AEFMg6g6pYOv9mdtkJ3j5WvyDLavG9G/C9ER1J06MEZS
7qZJGS2A/kUyvg7aAlmqPy8VWsQemD8FzhHx2fQQjrVX3mTT4KyJlNomcP77u8ucUUH91PfEvU8m
77EQvvjy/3iuWuI4k0UOSKg2VAVDKOI3Yh+06H+MeN/s0jPNuJD1/Ahcpp/EdK1p13ZsDRPPyiCu
wnFO/3GHvisgIMqDItEecYPPDlrN1mCltmEM8xZpXaS5pwQqTZH4Dl0Y9pSB4Pcxy0j64zoDNG78
ctEZNmMuT07mg5Z0iOqb7E0HqOzKFZYpiz80gXJMghZGkqI+FTMQnpojqw4NALmV8MN1jg6jq2Zi
Qua0K4vO92V9Ugted13Nm23B6m/DQq4d4Rx0vzvEENmtGJdteap77WzSpfoCbxNulqn6et0UDDNn
fsD6LBrLEymYP9wvoGsVm9BB08kuhKjOvOJ0bRtiWDsECeOa9KG4B1xkeshaPu9CyCE+pCgY7GS4
Jg9rOb2mJi2u91YVYVyeqOs2d3wo3d0IweDbjPRrwbBtJsZ97pSaVD5xqhMLPGcj2yrdlOMIDr7R
+x133Rrxv20mhrlTukRzPi71iZUFHeF+4R43IHevH1q3dr5c3nyLi3xr1H93uuQiC3emKfIUFPoF
OhxeFWX5dQnjt8js3cepT9GU4HTRY6bbrm8TKDgD6wdBvIWsOSvL7zfhchyt+kPm9LijYtV7Sd13
QZuAl1CtYWItXv4vtFw8omOYLvz5jSt0YJ/OYsBiym9FnX57o+vxiJOveBPbbAxbr3yACeZW8Wda
9wxQ7ix78aS/Via1HCgTMzf3DvFBFsBP8VL3t0U9FI90IEdG2n8vHybbAOe/v9vvxlmWCVTG/ETc
/NjyBfoQ57BKuNNaW5Yl0+CeF+7dCHSE8Hja+PwEANVNNwADxtr+rnS/TghEu3yV/tw2jmHi/cSb
uG0EP+FtMP8AlQLbQDNo3NSzpkeRgR+4Unl35a4bhs5ckglg3Pmpq6GDmXglcf4rqtJZcby2XTHu
c0V15Pkx1sx3pn/AQFpvZ7f60oE6YHt5222LZdzmrh68OfY77wfrUAQEWuwRzPFiUxOpNnH2FZRm
a6hPy5uO/gWki0rqDr6fHqSHhkUgiAWaYGvuQZIUTFAJEmrRz64sA50EyCCA0BcQc5K00KC+PNWP
DZSatHPaCYYmXbLhWVM27KZ+9F5IsKzRK3+8U9TE2YkwKHmWOfy0+LxJorovEmh76WQISLxy1mxD
nO+0dwakUqCjoy4dnsPBnzY6gBxFFmW3DWNrXcq2JTqP/G4EvoBOoQvL5iRQKvwsoEo5+WN2uG79
Dfv369gBl1lWPVPtZnjn8mEiHqSwSIhe6+uGMEw/Kko3b3LGTwNK5f/lJQ/vAYxZ41J5e2P+XZ6n
JtIuZe0y1ZF0fwCS64mtQ7t4UUk8soXphM3MF6ceohoKxWhRNYImbV4M4a7kQTZuB9TAu3wfduDw
j+4kwJjV9Igsnx/85nHnI7lbk6nLjwWlXgDZOTcsPkdOR+VZ2AbyjqVqdAIpgDILbkYEd/Vyg3O8
uHVSuK5XVaBrQ1eG3NC0AbwzEYFHaPOlbno0Fv7MQib9fMVn2E6J4ZS4Vs485TE/6R7ZnyBUeseH
NbHfjwM0asIBC2cEBDlfmoMASdMGLI0ElCWIE5IacgE3rYpXU2YWczIRgGnNgz5G2/FBe+FXBCNR
kslx72RyrdLzsW+lJvZPM8iLiVLV37KM602Yc2c/kaotkNBZwOdPQvWzFSBNuHz2LQtnQgF93cZZ
65biIMfgP6Civ6djrbJN73VPEJoAlfXlYSyb/5dCbqCiRoeyOnDKyh1Yk8NkbtFbeN3XDQfkLlEQ
q4HXh0nD91exmL87wCn8c/nrtg0xPJBbu16I6ps4+G9c6K76Ny1i8i/k5fzd2WK3UevTn5fHsq2T
4YpCdCs5fbzwUzZPQ4Sc4cjPEGalr8tSUVMql8LTxCnxyoPPQFHteghkUzR2J7FePVI2CzEMvSh7
UpReEz++1YZQJ3pmRd5sHagrrey3bQQj/PBrRqU/u/wURHrYR2VAb33RjJtRrLLuWTbiLwRg1EdL
PBbxY5Wlt3TEg7UO0Yx+eZctJ8qE//m4epFoydoDPRPuVTL44lKHz0laCWezhABJLwO606+zvej8
K95dz7KiUQ7Wc/cpDNzU/UIBldU75jij2F2ejsWHmCBAzVuQTnZDeygc8oIaey2SYqrTpJHT53oM
riwg0L+0ctHdxZzUY48iV8unSTFRJJGbjivINsupMtGARR/QHgRL4kDxot9NaJYBlz+SO3yNNNV2
pkzjJkJ7mnbVATgB0BVPQ0glOtXStRyb7fvGq4LKbkmnuagOEq19n7Ssi2hTdmDQWzm2tgUyDBvd
ml7d+nFzCHuoh4UT6Hu4wqOlhku8fJJsMzANu81z0rt5/DhBUvXBbaBB5TWjt3LXWb5u4v9UVjm8
884RSOSlbRKhMaBPaDBPK3Zg+74BBBKicIMx7coD82M8H+UM5p4NmjndlQSn7fuGIUc1VWJxCD95
Wv4MXS9G30O90hVqsWET6ZfWEH0Fx5M4oGNT3maBc4euFrEji/ccsjVYguUAhee/v/NEzHeqKXB5
c5AT469DvlSffb87I7fZr6sOkIn388cQdNd51qDOI9nOL+v2eZwqeXP56x9nhqgpZMuGFplZUvtP
RZAXTkKznsX3+NvSbFNdQQ5lTwhIb3ZhMHXTNwpounsdOQM1wX9+DHW2rJ3FKeNIOPc03kNbfdxC
TGrcOGwVbGHbIcPEQ6U6Dspz/8mNaf0NClJ3TC7tr25azbPYDrFh4inIKjWkGvKDj+xKDO1qNc+P
ns/T6zS2qIn4G3jcF14w+gdQPgz+rqrymG0E69ZKTJYlMjnsNKTWKesjcSocvKcnjdtaeo1zt6Sr
4iUWYzSxfkWVOWiXlvkBZDXuTo7AW9LAVU+RFJ8av1xrQLFshclaB26ac9uglx+yUDX30gvc+7hB
ZHvZWGzrZBi7Ruum00yh94RmOchAjNO0Z26s66Spm5Vo2RJHmYA+RZagEPMoTlMATUEZUXnnTq28
FakS3x23+hp0oH67PB2L7ZtitYxWUrNyjB8pEw/noFC24mHQ0tkAvpInszO8RqQS+8uj2bbGuMqn
cq7SRpDiIAFK0LcSucnpB+QP4mqlg/fj/jlqYvZo1gRchSE5VHH8ixafRRQ8iq4Zbwe8PLsKndv4
QxSuHmnbhAyz9/2q7/og8w+c9eXtW3jIqmWNb8ViMCaATy9lxaPYFScRtWiVC33/PzLJ5SYmjD5S
f1i5JC1H+i8cn4ReHKhQmpMKPDrvWqBzds6ZlTuVDauue9yY2D1oZwDSK8vgoLjgICvJFZm38GVj
vvNqx+e3V52wvxB8EUhR+4AEB9xlCkjEltyUy+JtL3/dYpkmmx2NJcdiaXEQ09jcD+jg+RTK9jCh
WvCtYEQ9keVKiXT6l3psGHkQXh7ze9AsTzvWxe0TMFjLJzqn5Xeejuyfy3OyHGHfCN+zQaMnjCtx
QMER0l6ZG9ZqE4LvIFtZNItN+obRZxzeMh9ickidaO9DBjHhEHkKm+5JlM0No3AzZ9WnsvWvqtZR
E+MnySgbFSzeQSw+0uo+Q7L78wLMSn/lITOsXhNZFTMdggPTs3vCNVmOCTh/NV1xyhaDNJF+WcVm
H0nQ4KCnlIPPa9Fxmeg+lvOu1JNea4ewDXO+E97FrRQtlIDfl+0hRccmNNJruT8rvHnDldxb1AT6
VYGruahgL9rXIAdsKpS5xmh+TV2ohs/zqmqtxVGagD8oohVz29Xt/zASQyi+oXdluW1EPkC7pfp2
2VJso5zX8d16sdrpAlqzANnYqvrJSziYqYzK30PR0U05rMEYLPZiwv3wyWlpakoOPAu/n5X92Bg/
VbAODsSkcL2HPqu/oFN/5cq0nQLD/kOCZo42iJGtT+dgU/quTlQV/XIC9/flZbM4GJMHT0BTOIB8
EjkoKNA8hs3EX/NAOmt5INvvN2J7PqiuHHvRnlSRZ0+08Oe7pu34Czp71sr/tiEMe1eBk3ZCV+FB
O6r6Ho5ZeMOdGspW6OtYI5GyHC4TylfEoCjX+dycMtBdHOPS9b++8ZKHUzX968GFrjz2LKfLxPOl
UAxBi8TgHgTJvhdu+9bMp+HQ9kUHxD7CJNawpz4FoOWq7TehfbLwIt8LkGemQRDXW1rWhN87JXIW
K5GF5XyZFHhTJJRbxLo5hciC6AeBFgcQSxQBr47XzcCweyCHdCvjOjyEGhywaQYG1XK4so+W0vO0
3nkVkIGKTjFQVKgAV24xS72vz63Tl3+77VgZ1u1yAYlWl7cnUUz0uWAuf6lpCBECEDEkzdx8vjzM
mzrkB9VAalzyYeOFEcrX7cmNm59QFPw0zfxuquZ0y2rxyZX6x1SDNhddZTcSYBAW59+jEv+9PLxt
loYP0F6QDVDMFiftznpfFO1jGMjxHokNSO5eWxA2SfGmsUOVNm+L+3NfdTqouwziKSv7ZDnEJsov
YNFSiIK1p9Lzf49D0e8culpYsH3cuOh96DxCnYuJw5CpKEsY1zA+Mjdr3Yi275/D5XdHWI3g2GRB
FxwmEJPs2eLoG6idnC7vre3j5z1/93Ed0ajufFYf/NxNoXcA9vsZyl/XfdwwbZBt6VCETnt6Q8bE
4A0E+TVbwwVb7g0TwhcuEVWzzJuT7D3cFk7eeMmZIhCSqjReE+W2mZ7JfMdRivAjMAwfJtI1YbAL
W5RCHqcR7Ea3Ux2E7ZIAChCoMkFHdddGSVo2TroDVk6Vj1mnGvfLWOe58zrpsVoL+i0vJVNFFlVr
wBadtjkxr0q9G7DFBt1egXdCbeeBxo8OZJOcrRsiSru8kzZEjQkAzJYs5byGD1A5OB9B9h4eIY4N
AZ4o9fWbJtNbEkVCLPKGh034mPZqjVnUttFGgJCnEwOMI29PEcQMbmod+fumShNwdF53x5noQFkH
M5k5FSeWU03OeIavbgs1m5XPW36/iQ0MlqBrkJ5rTp0fts9ibOpvIs1eID5b7i9vj8VDm2qztAl6
HXgDP4TRSHeU1F+4XPSu6uFB52pVv+Ds0T64hkxkIM81QzSby1O4BNW9qMomoSRCad5RpwESPDvF
003ejCuZE8spN8n1fDlWcTarFk12VbQNa0C5eCXZxh0BRVra+LYZnDVyWYsf/AsxCFIrJwoEPwxQ
CkXjjxY/FxAoXXkBuUagkIfTIIAAFycviKC8nmvnyWcVu/KAGeFB1S6Ic2bWnNCjDHoKnbtx+Bl8
yYGLZMAIOunLp8y2RkYcAELfym/YQA/DNBbbIgMwdJRXssfBf/15E0GQA1LoYmgOU4lIbcJUnIco
9ji/Km9BTExgBSR8VgMjf5pY/AuMHiWQh9WXyyvzsf0RE+9H506iz94jhwHP/HvtMTV8wenNvfvU
J0wdliKPV0z9400gJvjPrwsVyLR2D0NUzQ/uuTq5aVMwTK1ssm0q57+/Cwjccg7qnLjAenRh8JD2
QwVzKLyx/TbXNFWfQUnNrrMKYvLtoR3Xo81ctnCMafoCgGZzQPQ8rFjFW4fN3+4KcoR/TmWYqqJp
2sl9BFlm/8Id5N1vSenE3kseVsz/PTThHCw3M1caEn1TFnrBLV4Q6t8QKwDOo6Hnuv6dptGMljUm
oR79D40JbtqwzHO9cxw6ic8hClLQvBrkmA4E+6EL8Qp64qn96pHM88ekWLy2u6dznkYrE7MdAcOZ
MJAI+npAxlJ6E92plmQH4vLsqoIxMZGHRQW+vbqX5AAEk3czKFmHJ7zGF7IScX78RCZ/sfxFuhoF
Om0fFQHqbvLPAsBxDhp/F/3zohq31cJuvTC4612+klqyLZjhWhSyFhBZKOVJxFK+gOEgeNLjVG8v
G//H1zsxwX1ZqirPh0bcQTOv9J/DEPrcoG+X0EzudCNXtsU2yvlOfmeX4PtVeIVn0QHZJGefkcmF
jvU83mVQ+15xLbYhjIdGJloGUE7YPo2gU9mPTf4fn8CjgbB2rQz68Y1OTESfGwP063ONVE9QeqDs
GdyTYmm2B/35cJcGTnvfR8F1dKGEnaf5bsWC3NW+cBEkkxmV6Fso/UTha6lke504C2GGf3EDN6sm
z2ufmEQnQ1JxcB45gstm5WBZLMWUuiVNrSYRDXCPadhvqtF/KNxo3Pmh39/SQuCeaR9aDeHkpaf1
zeXDbDEVE+o3MJ42ZI7IQTYP6O8+6mb+9/KXbafLiB4Cj+uFe3hBSBn735jDZohbCpEscvJ+XR7C
9uNNO6/RfKEaxEHUJaz8LTwWDp9lr7q1K8UygAnwAwVfGbnQIUNfgabpFpqWuBkcnpcrEa/t+4aR
FyG04/u5aU+I5Ue6jUgU8FfHS68s4BET1hemFcBeYlz+Fz3onIX7qV6tqFq22MT0heXURLwNEIeK
acq3c4TnR1wtEO3Ncb2uBCiWpyiW4E+7rqTnhWAYU0+aI9UmA5Q9CoqLsPLAS6oI0Hd+2s2Jmrn4
rAk5Nuss+xaLNNF+S8h7tx+79jRJUn0F+p0/nZO8uF0+NXOXJlMaxBvtDKNKpgZ9TVcd68i476eK
pz7k/MKD6FHt21U+OCl23dyxFZu3hHwmFeBQxjQCUVB0kB1I9Cb3t4g9f88b8RghaXp7eRK2s2GY
fyp57PYFvPGEd9wGTRnxhvZxe99m/to83pIRHwR8psJt5kJ5ssqlPlSuQgsvdOVTQqeNOB8ASKmT
RFP63+R6917hHPoaT8kmVfl1u2QCBQuAiV1o7SBDkoE+blN4NXF2uUQp+8oBDOfgdx0ks3yUkiQD
oDLB4S/hIly+1jRnMyyTG1DPAHKVE063pwd3W3NHJDxG20XsBA8zuJOT0RX6dSLpN0SF9/+P1K/l
bJg4QjrJcRzRTHLS2uEvrhjBFtgOzI+Sicv8yrDZBBLi6UeGuEQSfagU+nHBUndXxu28UuizuG4T
RMjFwFs/U+opzJDmSQbugtCl6YpgxX7Ou/zB2TZhhBLMfVHVDOpJoFiZVHX7KSNuuh2gsylEXu2n
JZi27bD2orVNh/7pZF3qyrTnOGxxAzGfjuXtzxJ4ld1lZ2CbjOEMgLhUpTtQ9aSKae9DRv52osPp
XIEtEHdo1RXbuV1LI9lOlxEVFCx3UuHjVtJMuC+DArqLtdx94J5aa220rJYJHyxnyEHjahAnGrSk
ThZ3uMvzdPl9ebVsXzcMv0cGL1tA0HmCugfbqCF1bj2i1367xfubuEFkXESF3hr1BLaIcgO8yC9Z
ivuM9qc4Wy2UWfbARA3qSi2A243yaWig2QXsW5vQEhl0p0IrzHWrdB76Xbiv0zBunBL+t2jVsB9q
NLCeXdV1Hz9vzbuPy1F2ld9T/jx4xS9fowtGDmsIbYsxmCBBPObl4stIP6qon5OwC9VtNvGfIstQ
LqmBoY0biNyO59Di8mRsAxq2TX2GkVqNZOTEvixjBSJpia5YpuN8087hV7QSjdtgWXt924YzjH0A
zDInEbLrIS1+aaESwfKXEJ/H4+k+dfi2m9eQ3Jb3ZWCYOhdBLqOY8OdzVJbGQFiDB+MM7hhyelyH
QFnCQBM5SHQd8siDc/RLUm9qXSEcA3mvEzMQQgf1ZkJH8J62fEMztgYltTgBE0YonLho0r7vnt7c
5TDhhY6y5srL37JuJnwQWI6+pXWjntAdEyfFnItEq2ifniWDIemxLZGOuersmQjCM42h5MhkPOoO
qChRQ2tG5b9cUf9M5/61wcmo/bXWGcvBM/GEshfdWATwCOUiHoN0nv6Psy/rjRsHuv1DVwC1UdSr
ur2043YcJ447eSHiZEYbKWqnpF//Hfm7F/AwZuuiB5gXBxCbSxWLVafO2bWSfQ+od6OC4rNeehRr
USk/PzHbEhoegvhIhTcz746yBiGtFPSfLgTZLhmg89XHBGWrTf0121Ew3gPD0E4zBErg6cD7nwSR
nO/qses2XgO2VTO8Ay/HqEO36nzfBEOIswBanDX1sBqs4j7dkTp4Ws/2+WWzzcVwDvnMandKEda8
XQzNUO11M2wBF2wfN9yBKvoKgA+Qcsylx2/QzzsmWYbyzvmfbrk4TRxhRLMpDDhFXJFHzZVL02bX
g2oA7qzvZCIL7X6/bKB1p95dPpByc1Lo23ZH0jFoT8Lq/98tnZPi6fwYlgvaxBKCFYGVXbMuVTWn
CS2rcU9jqHnX3qaElW2IdR3fTYO7XLf96LRHqWoKtWewaSPnj57/Zk6XjXa8t7L8B2Gyb0YB4GrX
6ULaIxejN1wTlVXyTkJZBu886Om6zTMa6kFHn9Dc0Rw0kl0aFL9Jk5L+uyNq3vA9AYFOeyXVHDm7
gk/I6l+2xIaHgMpvOGeBlg967uurBmQTqV/VV5eyTri+4ReAaEbJxomBNMdDFI2tYP/6p5pC/Xz+
99vOu+EYIHmMHDR0ok9O5pMExaDfQ0bIt3HB63qq62HjIWXxP77hETgpO92DgeAErZbThPztLl6m
Mt+VNeX19VqzA/EY63Yiq5f6+vzULI7CZBIEuxG2vESEHfaku2Mz50uCkKzZyg3YntYm/rCM5qhy
SjwQVgBX1cynrKCfQDTmHQetZ6SO8daO5vApdN3pNgIx1WXu1cQjlrFonKEf5QND7iUJXASY4GfY
MDbLqpnYQ4iGp7Go/eqEemH8pQ84c5LQB6Xk/qJdMaGHYVOnfeaX1WkUVbjPy0zdQiF3i57SEsSZ
tIKtE5Sk6j1AQis17Jx6SZEyZH/We25NE2VtvHsLEVRALozhTDAidJ69uPXb6lR6Wb7zNMBWIgIu
/Pxy2SZkmH/Te2GxyDS+Z9Ai7AT5d5jS+TeYvfN9UC3ipoCA5/XcLekxg6PYsFbbGTCcAlpvw4n0
tDyNOW9/qqjt+0RloX97fk6WO8MznEEXMx0Ar5096Ex8W6NFBQztvZN64YZTtv1+I0Rgoq3YyHOc
sQ4NJr4j3FdgW7Y6siw/38QdegS8MxySJw+oqT6Dj6G+UnXRH6CTu6XvYBvBiA0iTXvGFRioHN/1
85cmQN/fK0hc0+meDx0PHi/ah79EeHNdVWDswcNqhHIagGDgFG5CFe7dqqz/PT+GZStMEV4ZcYdl
ZChPi8/LO6iZ8QNdCNr1L/v8uoLvwg/Zy5RFUYV7pSRBfJjqKhfPlKnwMpZV18QjQg1PCjdi2OwQ
bcTShSx1jNf0+V9vMW4ThthVIVeoMDR3a8YszflR0zS+DpCpvUHy/rFHr8lu/SeItF2YsTdBhgCt
61jlkTyhFaNIcqcWCbAsSAdTsRVC206vYd5pOPMeP788dV1W7l2naP9BajkE0b3uLzxVhoFHKsAN
hcjvNLY6TJ8ZGcHFuZMiTKMv57fGMgkTPdgxUU49COdOfH0weUN7RNQij+jJ2Xo0UxzRD4JaE0Co
ZEGaunfL/1VWyRel+A59ZMUri7LuRJqFbAmyWWzQBBKWYGiDeNYkT6Dg8HfaXbDzac3oj8uWap3g
OxsEZ2HksZGKE5kaliYzBHaSOhLOrlXOlsymbQqGnUc0HVpRzSsbTvoEOOpy48PyN64L206sg76b
QN70Q5+BW+xU9vSpLNH6OKMifKhwM9WRrza8rW0Kxk2ummmgqQQ32lSMf8qAJ9FmK4HtsBr3dY1o
MBUavKcTBQsOYL3qQPgMRC/igstiTlOHt8oV7bsog9+oIYKMa6KD0G85yy32KdsUDIsmUDIqlyAS
wFKG3VXotf6PekGHzVQ31en8Of14A4iJFQxKmcmcCJxTOT23kITfQbOs2EiwWMqUxEQL5gvoi6s2
RaUQDptRdcMAbk76pW1uJiq9q2V9IwTBfhymbteHOF8ZSNv356f28eoREz+4BJXvuiiTnkY/7PeZ
yyP0JnUyggaBC3Dk+UFs62fYuYebvK56Xp7KSDdfywwt4buqzDaZ2dfo5m+HSEzgoLO04DpsK3Vy
O+d3t3JEARR3WjNT6/tQLXmZZH59GbyWmDhCDwxCVZERcdKB6+8XPWiaqBkqbUB21xue0bZihsl3
LlBvoQgAXfGRGE08rxcvUV2r+cJtN+xekWCIfKrWpwcUfJNOtfWtYqF7SwOut565trNlXOdzpKtu
kUH2QAYodHAPLHqcEL2Lgk3de9sQhvErRhZ0BMMBeyO6xUQY3fd9MN+4S51eXXR2TThfkRc091HN
PQlkIm4qPMq7vNvCClq22eTpS6kTBP2AHEo+VD+YhrBYXLbx98t++Zqafnc5KTA5xb5fwTE6xa0T
RmofNhBRPv9xy8L/Bd0rI1lA1xv0aRMyFKUn9kVdXhUgidw4oR9HuMSE60k2MOSZ0SXBJnoI8mmv
18SSmvh3DhnYORxuUwgwwC3PGw+Cj+9yYsL3ZAjgCzKquGUr9o9e2jKpa5Lu0egiQKXabrhCS+qH
mCg+7pZlCU4TWB5ChmECoJIpCHLnwDB9hyTx/VIidkANBJDe9j7qy/T6sg0zLR775XYY5NT1zbjT
hUu+C1IUbDcGaOHfWMOPqx7EFPCFKEufN8KXpw5Yuzdz9MXY3bk+a5I2Cx6bYipuL5uPYfmpM/t5
j/8fungpd90U6b2Oa/palKl3IbaMmAA/ReP/a59rk0DUF0/TWiXiiyOOTtzJX6ETAbGoIMeZNRn5
ruOuvKg9gZj0fqGTCXdEfvUUBS5HB+nAaLvHIzJ4Or98Fs9jIv9I74QwYLDRl0WuDgvarH8EoR/+
Ov91i/GayL/OSRelUyTT1vo4NIqTdGZ/+lbPQHHnv4vu95yXf0STb/Vz22azeql3rk4PPvAQDuIV
CaL7KKlLWvNr0G0608bBtg2w/v3dAApAuwDcMPLE+na6hxQByrpZ00f1/vyC2b5v3Pe+GlGaDJCN
qElDb8I0b24jT2wk5SxWaQL6IP6hQrrUKObwyb1B10bnXgHs4oMyq+uiRMou30PSaMtqLNFYZFz7
cQ05JsanCtlz8cdbkZ75vPCbESZE5pexiBvoEdCti8g2OcMPBL5Lq66by4cU5VZnALBv9sqfskLL
o7r2tHZdfpzwkCX1DjUztw82LkDLuCa+ryRN1gy0ESAmDePxMJe1cx1EU4mX+Kzce9BiffHB5rYx
muV8mLLA1ZKjmxN1xFMl3fHEllL6yaxicdE7lphQv3yIW6i4O+XDvATzD6AxoRlC80zGuzpdugco
C3b9xkxsF6CJ7pNRkPexH6XHTuGO0DG6r1dC8Zk1YaKK6ReUT8UeGl+f3L58coE/usjCTLif7qD5
BxVzJH5EFDZX6TLE4rZxqib6dn4Ay7E3EX8lKGmI45L0SAC9u9LLt3VWHm1edQ89Hzk2B7e6jOOS
mOg/kdKlBYefPHkFFJxk49HHkV8I+icmT+CMLPs4zggc23aufzQsIsENIaTo9udXavXKHzzXqOEg
2FjJefR7KErMSFVWkXhEQyc5EOivbIxgPWSGVyAOOM/bOKtOEnRbuwz9EkU1/Yu8GXTNqzg/CtYe
OqH3Mc+nXxEei+dnZnvLm8g/d5gDGg4e7onG/bcFcC4Iv/G1uTBtAakCKqTcrRAnN1J3sij/1Bra
WOeHDj5eVJNSMK85TnSYilMGAoorPkXZI3Dh6ub81y3BsYkKZC7VPHYK0NsjaQ5RmVSAg6lpbkBa
+L3O6mEjSLVNYh3+3TXLKw5mFncN+mVco8duLVMN4rJsJjFFg3nGGwc3tzxRSJkieR1HN0q7dOO3
W+zfJBJE138ZIExA7Jvx41sKZw16ZJb+gcxFMlAhk8sVkIkJE3RCUS2tEtWpwgiqV781y9qEA0Yw
jl19BXDL3kmn52VyfmifXBbXmQLCVZ5XBci4IHCShvdNqT4VvnJeoqkW+4Vkt61q9XXWg9M3iF2y
cWHYzoThLVTXxWJQOj7wbNJPDO1n927Tv54/17aPG35iLkE3rWM/Pkh3ol/K0vP/nUbU3C/6+l/A
QGjhKb+fsFw5AQ2f5zVD/WMoXWjvXWb1Jgyw5jOvIRIJq/c9aFlAI7DSSd5k42WL/xcSkIMluxvh
VeoqC72k41U7fulcfxSH80tkuQtMACBeIE3b5blE2aJ2v0K7an6eJcF+zFW98ZSy+C4T99fxqAUn
tCdOAMDk+U50nnxCZ+PwnOV14OzDwGPfLpvMesreuS8qa+JFlZse52wWWQL5Q3Kn6QIBLmiBpFtp
NYujMTkEZYr3el0hIwXmGi9xkDMQAahUoCjzQuPmNXCLK1QjN3CMFgMx+QSpYGhcqKH+BGRbu2vC
YbzzxSaVkO3rhm2XAH4P0xiFR1rl7l3TgX8vF3IrzrB93TBuAv74KHf89Jg7XbjvRshrNC5EMM5v
tmUbTLwfC0fG+iZMj2XO/7BpAFY7pNdDh5dhUI9fRq6fo+12IsshNlWCOz1nvQ6hGPhWVUQE3e+g
6iE/A9EjknLKL1NVJibwbxA1XYq4gjboWr0kyOHut3kRLMZuMgfOntO6zVCUp7nSDz6LKKgv2v4z
NHfrl/ObYtlyE+9HQBOcsbgrQM8ejY9NhKRaEWzKqth+/zrqO/tuXIQncbUUpzeCc1G6aVIBVHwr
pf/PZb/fyAMUPZLA+YxyjBt67KHoaI/sqkslvTr/fdsMPGMGQM+E/aCyY1EEvn8NMnBafBn72qmv
0Uy0bNXAbdtg2HXnq6kvUVk8sbZsk5mB0i2p3c6/MNg1AXpdlY4p6ACrUxDo7As+LEBtsuj59/lV
svx8E56nXMlj4St+8FD6S/Kxq66K9Wl/2ddXh/LuFJWVLGUQo+YqM+bQfRG7LntMK7CAb0SiFl9h
AvF4PqcTywGjAGgV6kWk965dTy4Pa1kakYi4zNZMPB5pWl23PWxNyzCAIHcc1f/Us4sy3/l1sk1j
PcPv1ilHYiVrqjI/0R61nRyHaj+BLAmiAkIfSq+GZONlA5lmTWqEHZnOT3xqih3P23DXtFlztwi0
c3iVDJ7Pj2M7VoZxz2JYAKcu+KGrR3aTlgv/FfEq+3L+67blMkw7cECfMgV+Dkyp+68cndhJVBM8
FbiMdi4itm5jtWyzMGy7DSrtQ4cJx7ersmanwr4qr2Ougd04PxFL8thk/gMxjyokyHlO7jIKjc7Z
cXgEb0vzuYCA6c866ryXyK1qso9mcDUTuJjLzN6E583lIsUcd9lJTcL/0Tkk/R61abk/Py3Lupma
v6jk00xVJS4PbxL30F/mbkJ7tYVzsXh2E5JXcy0K7IU4hdWkHpAQlXdeFkG1AGRAG47LNsR68t4Z
ZDfQupbDEh/eJIdkFf7MJ2iXAXbxen6JLEfYNSzeHfNx9nqenyJAoj3GHS9ZhZfH2ckPjacukwMk
JjKPSice/dHJTmTW0IGs2c0YqvmyB42JzFOi7hcnKoqTggbzvoJTvG4H+jSNYbRhH7Zt8P67DSQN
U03DMQM9XSCuaD97ez7Scr8EAJRethGGjTPdpa4/dPlbLmOOCXsm7VpWA/JhT3q0MV9oE0aEvoKa
ZrT3xgey8D9dnUG0akKV9/wkLAZnAvGCVJLcWXh2apCW+dJNmrp7dPmLfMMcbN837nE094Mp00dG
2Q2yeK8Gt03B+FDGXy/7+Wvh4Z21DdB5BKNMmJ1oPfWfRVayk0bqYAuWZUtV/sXehwhnmOZ2PEIZ
Lr9fC3UpgRDrkFU7gu7yRPvgiieqEveBlAUkRdFPjrr0ZZMzLb1a3LQXIj+FcUofOamV3DWZ52w4
EtvWrH9/t3ZeQCXvU2Sww7Kv45tqGdr+voZUlr5w7/3/DkBB9hPnAns/d+F0m8atQrfX4s5bYIR1
kz9IkRPDxucUhF45IJ0nqcPyucJ7476fqyc6F+gXAvPmcxxfxidLTHzeILOg8JcMuuSqiiuIQ7JU
X8WD2toLWy7eZPKT1OdO3SNf4Q3qew2my5UfZXLLcB+t6I2VpRiZmHsXTYzJhScsjE3Mnu+Hri+a
EHdJEYqD4zb1t3YMB7HhXD68qvB5w/hlHEZ0DifcIaSN7+Zs7ZWno9opVulrAnmKjXE+dPYYx/QC
KtZ+AIlWVHqauzxdn1CULZ/jORRbAggfnjUMYVzr0whFWGfUGGLWQaIq+SmbpU8Tr3fgBajb7SIw
/l2UscRohuX7PF+ikffZCcyagbwWjnKnA2tleFF6DAOYtp8t6HwDOP5eLVom6SjmREUR5IS/pika
9YMiHz5VfXNRHRjDGZ4gZzpL0xhXZe9MDsiferRlrhxgbVDvlFc9Fih2bSQyP3bZGMvwCkvvlHED
Sv9ThIR4spTerzgevmSe/BYq7iW0hipat3ZpKvEIKuc7XTuX+GuMbAQEaRX0JUO39smrg+5BZSPl
SDjOw8bnbUfQiAOC2SdNIDAxoOGyBJe2TKjnQed4Wn6BM7pMBpfL/QVXTwilkP+6buQO2hDKbsAj
ow18EirfI0exdRrWQ/aX38bHDbeA8nmgWTGixNSoH10HYFBdhVv9YutHPvq44QsauYTKCecYUi78
iMbsq1w1eaJG/1O8qE9RSu9Fv0UBYDtrJsAPVVLQvAdVc6dn4O9GPSUzHb4OstEQR8EZo5G7W6Ls
s7sCPAo2/1prmpftkOEiiAxSDnEBoOq9WCyJElxOSVEGWxqLHz4wsUnr5r2LDmYZT6KoObJTKNKu
1BDQrvJk8I+uhtMQQfC5AXvDNFwmLYzxDBcRgbg+6hz/f8dzp4XtIdW61bf48fWKrxtOwUMWspjl
IE6ib+8rXKakKvsE3Yz/1g4ohaHP9LkOgIevmbpr/WJLCcRyAZpQvyFfOjKmHjvwGlFPzqE2VCLR
6jnwTG/tR+fPguX+Y4Zn6MKuklNetA+gwuseu7Ytvc9FXjlL4tA2cG7Pj2IxWxPnx+tsLMpGxUct
YV0teOoqH8Rx5z9uWSkTyteAp8N3HMUOgEaObE/1mN6C5ay7ykdEc15P4sfzA9lmYfgH3lWt9Bo0
gzUDc46Av+mnIs7zq8u+boQJ0omCMeuBOWlF6jy1EBuarns/nC6CpIexyeMHZRGX6HxiB91kP4MR
QGJvhtQPIvit16blLJl0fXyByHc0Cn5Ei0sx7pqCIcrJx2l8hEzeRdKRmIZh7DR2qV95jkCah7vL
TkRUHps15tmd3wbbJAxzV3VZD6PXsINS6UsOCO6+i8dngBm2hKVtAxhXfVAO7iBmHh1K3o67wIuP
QRXFt/8fD3ObQRg2nfJp9JHZjY5lH8F/oClynsC+xkL+o1Dzr/PrZBnExOcptHbyDJwlqDNNRYIK
U5qAhfnUxNS/cmO0R54fxmJzJjBvnkPGls4dHuTcv0rOqpvoYs9hwvJIVruBDsPoQMaqOOXSFS/g
/Gu+NlKCRnCZy01uWdstYqLyCM/TogYa/eQ485e2bLovHV8JOWrQMEcrWUCJ2vLXdpyLI5fln5xu
AeJtC7gew3eXcQBIyTApsLupjsdfSI/KSxI59XwRsjaMTVgeUmVTR7yWHoMYJVpZdTkeNpm8vmz7
DWtXC8u7ZeTdKx4z4Fwn6NP5kYvLQF348Yaxg2nZ61IohTzMFFKH4N5GXEI3GQJsS29Y+tD5jSaC
jg9o9ap34KovigQebTydXxtLUE8NM0dvsFwWmuoHPYCnBqFcu1MDQIpdHh7wToIQ4cWu3cTd5X4W
zNVYdQ9eVfxhM7om8nZMAc3f7DSyLJaJr5tjOnCAFvUD4F23XQkJqWXQziX42xC5g/8aQYo3iazy
iRznBVIKhGXuLidkvuLj0D1s59dtczCv8IxDWM1b2gevifkLuPazHKTCU7wld2a5OkyAnaZdE2RD
4B55w7pXUqGvBfhv+XXMynnD39reJSbMjgparITx7rFjJB9HUAbNPv/k5jXurcRd4pH1ST6gjnCr
QS3e+9dAFw0K1F7EGVl+F8RlJyi42ULoSZw/57ZZGz6ALxPrnbl1jx5jj6wDXHEAW8jXlupu4y6z
7ZvhBpQ7t6BcE+6RVG6/lzE6i7MQchvnf7/t64YbECnk7LsWCUCIljWHVHN0k+fV1vvE9nXDCwyT
Zq0a5fyg68n5JKCRsAvB/re/6LebCLugnGadtnl5ChyAHjvW+AdnfXVf9nXjNd+0BH3o4MB/nUo5
7YrFj24z2QQbv91255rgOlfGgvNRAlyHpCjxwicohsXfw54yyMKD7bYS8VFCjfSazGF9t+jp9bJp
GW6gozPPJc1xYKvWQds68T/P2n05/3GLNZhoO1W3OVQv4GNy0KCeynJ6Tnm0fBoopBwuG2E9ae8i
Bh0Q2P9E6WGg41cSl81NXkueVLm35ccsCQITYScC9JSKInZ+ZYDaXRfoRcgn91NbghPIxZW2Q1Lx
jxOJT4TUF26JYeFeECKzH9XeEbD1mV3xUNH0U+Y14FU5v2iWcNiU6c0XN4/d1iPHt6g+1/Rb0C0t
2ovTP8s4b3GC2TbfMHaNUhXqBwWcs6jnr+nA9Tfw44d90kqUSDauAMsgJvDOow6CbrcnR/D0lIm3
PoHy0icHwd3x8fxqrUfpg0ybibZTXdXFKfPJMXD08zAipSGmyzqKQ7S6/Pf8krboAWpn/ZF1FJha
FiMblESeE28kMyyn10TZjbkeeerr8pS2zEsmX6hkKPI/XHWvc5b6Seo4EpzE4SeHFlu8jbY9Wf/+
ziab2Cn7MMfxUqs219ueBG0VXLl+595ctieG2SseVunsDuQIZfbsqaGeA+7ragt0YpuAcYmjaasp
/IH3R/ip4E/OwvixySjIxqesFt8um4Fh5LTPorbqMYMmqgZ0BIC8m6pmf9nHjVtc6nlSA+CPxzyW
3k/a6Wj8VIHiet5YfosDMSF3eVTGMZj+6MGL8iaZY2RHidM4n6p4GW6cVWbhonn8hb3r0O9B+5qg
jDKKe6D/1ZeIDd1WsWs9LR9YtsmAx2Qga18TeuBNqEHIC8hu1YNX47Ifb5p2KqoxjCt8feTOcW58
54i0fPj1sq//994+/w3LOTdp7rzZCf0IjIIQClp54wNXXA3cTXdilfY5P4QtrjF57dD6WMwTn/JX
7UCedmUP1k5Zf/PWHFXVoOnPd+I2qRukDkfuhp9AArzF32Y5pW/aX+/8EBsHcN75TniQ/apdMT2/
JRLxlPp3CuUWTZXtDBl2nHaiGaIoo4cuSNOfdF7U7zjzsqfzy2f7umHITUVklS2L979+DmU8aAMi
6tjYHMvlYILroGQonEHPwWGlVSid5V/iyt+EaXK90rz3TN0Xbt/c+viXi6bzF6iujl0Uj0l44LRQ
t6guew/AssgNhRzLcTZBdWxSkhQLyV/BHAtkf6U42FIK0O9/W0a5CfW3bImJrcsXL0d3RZa/0px2
zyhEeb8FcIgb97VtDv816/8DQTnQGEBt8qAY13tkFEkSiIDu4o5fhNwLIUr33+uZxbqGAK0bHhDP
VHdK9aBlHFDB24egO9xI99jM3oTVNalbI8u6rhJBEsP1vDlp+2q3tkfMVauTAYdLl/0Jkai+L0fx
/fwBsy2fcXOnA8IYkA3QAxX19zfyH+rK7+24SZpqG8Awd3CCTK6YwN6mOHyXR6vvnMhi5xOksM5P
wXa+DJMHxgdclqTLXpGdAYubQ2eR1GEkL9GKw+4bUbnHgxFwwSXEg6ljbxMgTVHtig40UxdN4C+o
nWgUeip9LJHspjihsqz6ZBrRQXL+++v9+cGtbTLe9VFDVrmW8pV2nkf2TjClUzJ6aXxy4qy7YVMZ
RTtHzc/nh7Ps+F+0d6zU4MD31ANikSEhYGQhPhFX7tp1c9kIhs3PfUFjXi7qIWDDqdF62cVympPC
3QxoLWfKVMsl0OyB9JEEQMlDchc5sPTQs828i22F1lHf3bOxX6jSRf7wNELbK+kzXieFcOkXlB/l
y/klsk3AsGuJNhi98LR8lV6YPfV1/TtqeXhZzsvE1zFSCE+FWj0Qry6gQIHw1eGg77vspxv27IXA
ROTQIj+VrSLgb56Ak6euIFsvYNvSGAaNhnxPNVEBBDCdmls25BEgGJKrp/M/fz2Ef1sbM6FzqvdG
MiDN/aKq6ZlAIu5bQ6tPjgOgdO103tX5UT6eBDMRdE7uFbPyKXuJ5iC/L0XvgGYpizdM2PZ1IxKf
BfRDxzGOX1IPTQKOLr1H7W1yDtq+bpgvo1naEhHELyuUcUZWdkfpuNUE/7FtMRMhx0o/FpNK+csw
QxMDNf1H0UIlx1nlYM4vvW2D12m9s968mYkXjGP0kpfRN537C3ICOPyBxAhTldGb88PYVsmwYKpb
z4eMV3OUrQft47yvhbpiNVJdG/OwDeD9dx6D4BSKOCR+kc0Q7kPVu6+NbObLoIrMBL2NdQysoKjj
F5WG4jbugv63zhx/A+X0cSSOLM9/f7wcezn7HfSs86oe90E6fdH+sUSYwQb9rJyC7DNwxzpLdlGY
yUzc2xATGaUyj05Bx7o71eXlnqG8/L0F2m9jPywn9y/0WwS+/Iyo6ASl9OC2XmJx7TaOBFd/tdV1
+0Y3/IFzYoZhU/C4ZLpn4s5r6D4fwn9YUT8O7NED/EyP+pkUIZg9qkdVsVsvRPsbCNzPH2fb7Ayj
H/XQDDH6tV7DEYHAPuMrz0YBnEoe9o6zPz+I5UibtHdEkW5wu5ieUkm930p7+rMfoYJyUdzBTOhb
w5u8paUfvVRl+zvz0mwPHMZrtIiLSPqBfTBsHv2S1C+Wgr3wIh1ehprctFCo+3bZ4pj23leKeR4r
fxYY+OBOQy2TUWV863DZFt+4t/NlADXSPIifswSeOx3Gfi/Q47ZhHbavGwbvgkSwXKpZ/KxGEVx5
btYlpW634FOWwihI/f/rT/KMsWhw4vIn6QT0TNJq14761i+gWuEv07MzyhveRtdjRu9X/aa+qb6f
3xXLw4+ZALceKsHDMDXiJzqTfnZdd8tI8DkDOyNeM30ypvpa+3rfEvl7pWzcGHTd8w/8gElgRzt8
3HUEqL6C8Xb2EaeHb20qHvSPaUh2XTb9ylZ2ehxymazgVMGHa+rprTeJxX+bHHcF5VPQ1OAag1De
Ma2H3SAomuFS8T1AKi0EznO3rvNcsY11ttzaJkBucKd6EH4THNPA+a6EeqRZ711xr//aBt4WNtZy
SE2MHEnrNAdZSXXXNFDTpRxwXx1CjeT8rtm+bngHx+V+gMd0+TOPVZukrcMeM9QJf53/+ls646Mz
YfiHslkQ2JR1+XOuARxcj0NVT9eVHq/fbKIqIMFewx7QV693Yhlvo17eT0H0g2YQmlK4pEJnqwnb
cluYLHhuFHu1QyR9Rd9cVu7qSsNNgX/O/aWVii67002F247Nlcd04x+7fk1N5OmwyxeUwiK5Rfxk
2TETRsfRmREEKvaOrM5+Nk0fPgiJwsX5DbOskQmeUy73IuS84lfsh87uZpZG15mTBR4Eor1yK+Vp
m4IRMRARjk208ODgueKJtAC0gb1oC5Nv+7gRFIAd2k2XBh9/02FldP5VcrxkLlufdd3exelIkHuT
kzJ8nOEN3xXOd02BG64AcrpwhHVa70bQBQMxZIERPL/mCXeiR3A19/tWAkJ+fg7sYz9tUtU1ZTkI
V9Lg0DjtgQZ3HkrPKgquFDAPgpLPYx1s4HDW/fzA+k2wHBSxg6Gew+BA4B87iXd95/Id+DmeOfX+
GZi7EUNZ/LBJXweuUfSRRdL7RX0KslEnlXXiFmmwC7I+eOZi3qKPsg1kBAxZ2/j9kE/lz6kd5PWw
QDFwZApKKx5ChwXkYud3yGKFJnau79AztNQzhgnT+Zbm4hqYyfoIaqmtyMcyERM7R0bZRz31yKvI
0jBOWjHopKsYgbAH6F8oG7aCINtUDFPX/jQ3KVgDfpYjaFkaf4huvbwsk6gD+9751bIYfGgYfByx
GBrzuPZrBa06UrbOp1CPF/oqE0GXQ3u3g8wUeUVKuD9QHN671UjO/3Tb6hjGnodKER5U4mcsc/E0
tXN+oC3oii4fwbjf0xwl7q51ip9yAk1gjvfrDGj3oY43UQAWIzcZ6Ma4yXQBiOFrM5XX0xwsu3Bw
d3ETHcDKXENdQm8EE7Z9Nt4CXtiXQw+F8Nc8H92bpnEgqlI1zeJseBGLXzS1adFOl/PS9+PXPnW8
68JNIQ9eOeyO+e2EDriZ7+dyXFbNMe/6ou03sXJlGTRsiqbgF4spfalnsDEzKOddMVC/bhiH5YSZ
dHR8mmM3g0m8OhOtbibUea9av6rAhgra7POzsOyLCZqT2dw1w+Kyl9FJy8/oIu9IsuC/C9+AJiHd
LHTv9ABBvmKz3ZuOVtETdYeteqXt168L9+6+nUkzKtcpg3uGktI31oBSOnH8TRyxbf0NC3dKnfoO
BEV+goP2M1n5IDI9OgcvbINvly2/YeFep3UO0KX7Oiz96zIyvetxsW+cUItxm2RzUNYb04gVwT24
DIFX8nakW9uASoCWxi79GZNmy/ps+2BYt4amIwZr+Q/hDnl1LQN0lO0XnwUbM7FthHF1K4jw8r5N
ndcuRns4jxDYNr4r02TMsq2byDKGiYOLR1D7FI12Xmuo1n1+42R1facDDDncSuhZlsnEwdH5fzi7
siY5cWb7i4gAIQS8Ukt3VdvjfSm/EHZ7hkUIsQkBv/4ePPehrbGKL3jr6AdUUiqlVObJc2gdFbpP
f0TjWL2PpiD66eSA8d7fS+uV+YeAzQTC6aIOPWdZnB/tCIn2vGkv3YCHmXYQgQ7oRdk4MWzDrP9/
4XMlBKaKvuydHznqJgd0yYELMIbOfNH/e77uouwPwPzx+zjSbehQ9d50A59d5x5UWqb9O2fyyy1g
n83ghndrqOyhFYc7PwI+oiI5la+n3OmOM8QBNi4lm70N727Rz6caqelFz0v/vYnc6Gl3Z1nkk98X
qPSWUKD7Nf1R9CBLDzzdf1YTWvz6hrgbaSHbBAy/jmpFYhqktAQZY6ofXCX03zkWbVfZEADQ32eg
ZvQozVOePXcliLYgUMceBsAcf973B4t9TeibnvjioSoZlBCbjT3/0Doc2aUZcic9c/LT/UEsK2QC
4NhIe2CLR1ImM6I15AQd3ZSvHTAKLFuPSktoY/LP8Qz4ftnxEEM0C/kytgDkyz54lZVl+qh1Db7i
uoyvQVFvZOYtqTiTiW6mqp1ZE8435JLYq6bxSoLuzkW9UhBHL16BKF2UEDeL6wG6WnPasWPFy8Hf
OF9sZlv//+J8Kdqpb6JFzbcWPIrnuk/fOlkVPeVjsTWCzWbr/1+M0Begk4asCmyW1aDL/wXXQg5r
Y1PbzGU4vRrQgamLAT6jwoouR77KAkMxoXrUla9PQVqMhykd6+AMENHobOxDm82MwwDiBbVyh2K5
ZaU+O9HyEHS3ijaXGHF9CiiaH3xsSbPvpjF1Y9vCDXrdjNlzFpXxGQJiJ1fH42tRgzu3mbbUnGwb
wTgd4iktWh4s6Y/RA7QKwgbNfJyGkL+fdS12sX8B576u54u9ECvegw50mm81eAoThyKdCc1VNFpB
mX1jQ1u2mwmqm92F1wv1HKQuHUgDEWDJPzMXU9p1AploOjayCCJIcfqjTZ2FnxdI54AxIA+2OKst
ZviPcOySZaVHMr9MSK3JSQeA7iiBLMA4i+f7U7ANsf7/hREy4bgd2P2dHyX0dj/9EgWC9kfzOsvp
vovsP2A6nvaM0QGl8gJ4ZTEcUgX9jwNU+hx/CzJucUGTqo5P3C15E5BXgkVvJeEf0wFl9CLDuUXX
yo3s6vFQhO1lEVP+Zd/KGW7fIxc7zDKKf0Sl49xmL/zYV6n82Lbo4Lk/giXc+1Ufe2EbUWZMz00X
XdRUH3kfnFpoICd+rs8rXcn9MWz2Nzw9iiCm5Q9u+iVE/v2YCSkPnQtpmbotwn1eYkLqZCvDQfop
uXAX3de4TutjGGZb3HWWRTIBdcCEeT1PgwpCTOBJHiEGeCw1/SZWXt0kBiRkwxiWhTKRdD6ECRS6
BKIfXa3luQHTWEKzMDvm+ZYSsuWwMmns3HKYgnn2ySt0zfLjTHx1Gsjm28H2dcPRI95CympUDBgx
7vKDdnE1RtFWwcq2OuuoL7ZqO4Q9ixeS/lj9gNd4rmcieDUUKOvt2qeuebXjxePmOiaXLCPA96CZ
CRIE8xGKae/vD2BbH8OdiYCUcjnPzo9Coxx6TGVQNpdSQSd4Ywa2AYyAXs1++W8ajtfo2P0eTVU/
PWWIiduHfTMwXFm6I/ch+9DcusnXDwuvyKNTbin3/jmhEZpIOgbQdc3qkbwq6v41H1FU0RKlRpYO
p7VJoetD/7BnGqGJpiMIt+NcOsVXUpQqP8tsCfskTpWmG1Hinw0RmkR0kImboRvWNzc+hfJbCPbi
4RgVtd6qEfzZF0KThU4UqUfK2gHXRciLU+rXaRJVoZdsJ6dtxlhHfuFtfJaFG6PYddFRmh2RvSeJ
BEfOmWvUt6EVBy4Y4u5cLcOzeURUVpM4e0a+zIEwe+8E+avFaUE7c9/eFtBF+B/eOceBtBkBq9Aa
PxOQWKGN500BHkWBEvas2ougw4exEwnYjB7vj/nnhwIK2L8vYKspgsy4z55naF6DWCryk1pDgLFe
+vci7erTUhaPY+1AiOT+gLY9Zzg/xTU19oWILnTxwEfYgAOj4WIfvC+MDc9vHaoKb2nJba0L5ykd
DgWttuxj+ekm2q5t3cIPwZL3o6gi8QHRdI1eSD97d39hLM7yH6BdXYga8lZxmXBv+Q6oS3qkKnq9
ZJtQPtvvX53ohbOwufenAuI4t5aAE10VI7tCZnmLJs/2+42UnFwApiwp9S8gqo8PDOK0aFFFlnfJ
45/7Vshw9nkCj20AB7kRQFxpzyuoM7Pq1ApvPu8bYV25FyuENHXBkNhFircI37vOXD2s299Jy303
U/gfKB2av71O9qpM0s7t/s6mqqDxIa5cIOOP9+fw5zAwNLnjWmhaeoppcpMDuJ4QxqbJTMH27HfL
97IFjeX9YWzmNvw48yjjUCUonqlwWYKscnRs6lIk9UrUsm8Iw5ljl8qh6AS5VeCyfRAz705hJ6OT
aPQWLtviEibATsgwB9yrz58BJm8/0K6SZYL2h13E4UFooui04lq4MvUv647tXfcfGsT5IQ5w6N1f
IouxTcScnmgP3fiO3Drlf0MbcnagASD91UDlseo2W1tsw6z/f+EXxVQXfuvT4mub1jdR6/JRdeRL
ROfqEfS7xYa9bcYw/JtDvDzq2zgqE0hH99E3wQPBv0Cuait0tlx2JhBujmpo1dcdcCtu+LENIvcC
Tbr4wEscgs4IVgvixwenKOSP+9axTcgI1QGTnrsYVCbPMW/aY+DT7gg+JrlxdduMYlzdmlYzC4Wg
F4oX0hFigdE/aQEWTy8GUU4O0aINT7fEWCbqbQkKnaN4J28Nh3BN1f7IihHhD5/OY8rYAY3v++rA
oQl9a102+pMk8qa6CShvrwekZOm26AAs8zBhb3lMGHTfx+K5bRpeoAUMkp6NH+SHsC3jv7widE79
kKWn+7a3nI8mDo4Lp4tRMcP5yHnwSLJIQZ+U9+fGR+/0viGM+5yDSGoheNffAOabynMvguohhBo3
e5oJ2UlOGJoscjr3ypTrMryQAR0rcqzUU+qu1dui2jroLX5i6ri2gRMEXiv828yjEH0rrLj8Dzxi
tq+v/39xeEWIXYlfpPQWAPWhvvsuGYNr4KjQ2UpP2Wxt+LnrR3mdhymKI5mqc5q4Dfk3ydc/5ssm
LaEFDR6aYDgeqUB1nNe3rvK+UJBincsljT8M0J8/hBmQXdrzn/wKL1LPl+qDZPV8TnP+8/5usy2j
ceHjkY4+CT2I21zL/FhG7TWIybzhLbaPG1e94HqGFGTILiJrPrcd0Ycx3mRwsJjHBMO1DiSAgqZk
F4C8REJGkZ5W9GCFjtBdmd3QBMOpHMWixi/YrUWHxAH1Yv8ai30KqkFoMsn1nZxoVdT1LXWH7ok7
qv2wu4UhNMFvFVSM6xq1thuAqTMgiOMCtclMZHTjlLKY1oS/RVFUz8Hils+pVyMhDHlt8Fz2UETb
eDXbrLuO+8K9dVv4Asmv8Ear9PGXWnfgdxfPhUDvro0fGN49NYUEWj4Xt0h5KDY6vsPyRLcRfdj3
feMeF84MwrMS5xOJfF+cCRDU5UPouHT5sm8Aw3MDv8azL+YlOt3a6TGH8vcHhLzDxt63XKsm6E2F
nKcjqGSefUe7aVKEPqqOUSjHpB/hawcHUp1/jYRtbiiLwU3MW9zPEeNC8ucRYhrJ2E1L4ldkSVLt
Z8f7K2YJrUzMWzZkIRiwWXBzmdO8rrospK+hpz7TIx3VmB8qKLa3G+tnm45xiwMyOIbcw3TWzGIy
avZzLigk56Foen8yFgc00W9uEIX5hA6u5xaJq/YAeEY6Hf1CZjvjEJMermkcyMblhN18TOZEqPqg
46x9iMZu6wyxrZHh4xR6uAjPfP6MFtqfQuJkZY7/bcwQfu5bI8PHScqrpWa8eM5qFcgHWQU0fwwb
3u8MbU0YnB+1fGFuVj2Dp9q9OgAFv4sWWW5Qptj2q+HhWdtAHyObq2eJjfluLlv4IXSYvjYsyx/a
vtzSkLJtJeOaDvD8A9lQRW+iQbf0sc+UJy/geZZ831Fl4t+Il2UgtcjLZ9DkZaeayua9O8/plsKL
ZR+Z2LdA1t0UiY7dUr+P3rdDReoknyL9DeSi4Oe4v5f+XIINTQgc81o/rPrYvei8+rgqLawtCy6X
b1sdvlWD+ivqX9eZfnd/NItJTGY4p+5CwcmcPweQwKhBfV6NeQIFk+B4//uWrWUi4KCrNgSjR6tn
MhOohGgGyGA5H8TS9z9KZ9ylCB7gjvj9Fi+hiMNxqvq3X6XRbo6nqxqyceOpbFskw71x8IEyDySz
z1FYLMuhn/plSrKiived4SYKLnNDAGgr7t/8EfegBG1AlQuVhNWmepvllvUNDxcqSLNK5P5FLsv3
bAreZ6R+SAGxWXtg/HirHGCztuHgqhOjwvMoR7CGFHcQLU4yZ+yzM6FzAb2K+yopJiiOQuReyLwP
blnfo5U81RD3epgGiMJvbFqLvU1AXAs+rDZFU+KtQ5fIZc0pPMdpnm/x31qOERMMF4HPCZRbdYc4
B9aQTd2/rdGdBxhkcbnvdZZMlYl+i1KSV2HllM9sHFP/CM3g/J3j4f7LUQ2IIuldAoAKZ1TrtsAp
lg1mksitKstaZx64AJGqzIq8vMyzgjKVZultpPglkGDayh3bzLP+/0XI7klWSYfiMmzn3IUUVRQ0
gAvVKtq4Dm3fN9w9jjq07bZcPKOFq30DVR2QVjMl29t949g+bwTsDDIZLIfo4LPXVN54rGLgd881
VO83kCi27xu+PjpzzlWJW5bnJcyQM/5PQ9p2I51n27yGi/dQrhkFLfhzUAXeeELTytghfdBT+p6M
05YJLAeJCWljkFYOCejIbr6WUYZuHjDqaZ7A0KCpOvJ88agDeefGzeINl7Gsmolwqz0fdT8ti+cy
TecwkfGKJ2AhBN2Pu8xuYtxkP8iIdQPiaN0uTeIGgz6rDMWhjRjUYhgT49aFcR0uVIrbVFDnAl34
pj3QrG4+A5yypXFoiU1M0jhVCMBHqonf6IAehvX0okQd2kGyk0Tj0q8O+wLcyI529jmLCXqDUvHU
e8jrXuZOfu6rCM/AGITuW8LbtkUzXJ13yC2s4MZnfwg+dmukm4Jc+394Gdg2suHsoecFQwlKwmca
E+fQ1cGXMO6aLxWHonTdKHa+v7ls8zB8Hjf5BLVwKm4QOfyCQ548iUGzQ6GXLbJXywFvMsa1AOGG
XYdLN8arvD4Nwdw/siEFv1stGRLtBDAoSJJAEfb+jCz+aILdBHi20QA3Zc/ErwsHMrPDZfRbVW94
i+3z68354g4huJxqJXt2A/lA+SaTQ/7RgbDiPl83MW4UPP+LDFC4KyISfer7Or4OabVsAX5tP37d
bC9+fFS1k0SHxL/pTtKDdzfMdvYQhSZLHPVrRItQUgfMFEa4QqgszDkazCF0MR1rBKpbzUq2Waz/
fzGLbFEKzDbgw9Cp019Z5U7NoUJRKtowgsUnTKRbDNYnhG/Apri9Kx8r9DS+lQB7/1MN89YmtQ1h
ePfYgStz9pb8uXTbvn2n0PytHtMsArtAgjScv+V8tnEM9+6H2S3jtqifUQT+XqRt/BnVqI8AsG5h
cC3HlCnI2rlOrpREqTEvRfRAWVknqcuGg2Kyf+iBJt/l1cxEv2m8QXSXD9GNNR67stQNcGrQGNKR
90+NP8+DmZi3TtZo6MpTdiOh6p6ggQekRDZnR6G6GnDWbth4Ef7ZIMyEvvVOVdFKxsFtESR/6Ef+
cXRJ+bruQZ58fyZ/9g5mgt9S9F1EaKP0igRk8xIxNUT1muOQN0G71Zr76xL9b7cdM2nlUlDjNoMj
q9vcQrAPUA/0ZqMtMYV0JF3rQHhdjb/udJD0vF0JRBQt39dj/FgWzmcKHPW+qRoHgRtkYVpIFVyY
N8tXZNFgCu3SYdmnax2w/wDjmrH2I4FUSqHl8po2A9SYZK7b8ahLh/uHvNBem2QIy8bE7wgEJmek
cM/oEgMipYwEmTZmatuexnnByRBFmJ/3WhcLP0S6XB4A5qkPi4h/Oo1Kd70AoC/3+8na+/nSeSVn
t0lASSvxmHJ+dJ1bbjwBbFvTeAI4gcYJRIf6WSuytojFU8HUtx6cy81W2sjiXyZWTjk8XAij9XPd
hE91T+ZjXUdYtpDtbGlhJmCuH9wmdJuU31qvDY7ZUH4MSvyxa0tHaxT14m5r2QxLFzMort26Ay4A
YDPWFFsSY5ZtZAqxkrkXuZJYHUa9N4he24dW9217jsL6CqZRFT3cn4XNCuv/X8wCGk0OMix+/TzN
TnMQzBsvqnblMZsLbx/RMTPp5zKUe5aSBsGtqdWojx4vQUFMEdC+vz8Hy2Y1IXMQXi7zrOyim04b
F/SGeQFJZjmjl/L+9//8JGImXo4JSNXRcUHio6T9J6HrqfuuRrTPHYJ5EvoYhSCgOqCr30F1dEG5
6U1T1qHa6GKzzc7wdFdCRnSmiMKVH/JPbIRa5kM5QkbofH92f476mam1qnAyFroGVXtG2/GgaDZ8
bCvxvkeAcCxj2Z+d1Im3Mt+WbW2i6TSEYlz0fq9LCejOClwuMoD2ZiFfORWEZO9PybJkJqiuLxTU
e+I17Azn7wLv+4OXTeWGx9imYPh9JUr0doMD4eaXgXv6xeqX4wxONNfDsW89tXGRWOxiMs1F6VgJ
6lTyuYccdioASQB9a38dRhEeZycVr/0BcnT3F8xyCpgkcxFyCr3DKG6TvskfKrf1/x8gSDZLgDab
rP9/cdA0eAuIUdfBba58JHaqvFu19FS9Jclpm4LxzO8dyllIQnbT8fIhox74FslhWNx9DzJ86vff
33ZgHikg1nibYxC3KhcE2H0Q7btuTQBdr0UXoEme3nqgcc/M1XOihnHeiJhtS29c5pMj3YiWqGmh
+1X4Z6CwU/E2bVPONxJrf85Fs//g5lbWHDkH7OaV4ieLxvBRj+UpHeS1V+OJOVCpp+Wwczombq6e
elVPjiefa5Dep4luqO+8FR5aen7e9wbLepkCrBxS2jOpmn8T3VLWKEA0eAywfeYw4XKRE6C7gSl2
CyAyNyDhmTny2GmH7l0g405XdZB1UDmWz2h8GaGOoaufYFMPd6Xr0I76uyOIKltqLpCZ+EVPN6eQ
d4m32zMsp6tJHDcOriB1qnDqCQA2xnigCfX1+C6V6yu1T8XXfTY23Bngx1IB/QY1lLGIk3aayOME
+oXj/a/bZmHc2S2kuDwNnNZlbdHhddceQRXwLmPR67gdyEZYYhvEcGuqhDP1cR9eWgoWP7dEVTft
859p6+qD1wTf7k/Fcq6a0DiXdan0Ji+89OX86Ze4Zzq1r+N82GJUtXibiYxLAevkohnDC9J0/8xx
7ic5xDbu/3jbt427WhZpN9WiB6n6gmJl0eagf+jUTuE7ZgLjAN5VeUB0+mWK8vydjib3DAaxoUqQ
mlje7ZuC4cwCvJhSOhodXw2I+ZM0Z1N28nrKN5bIZl/DnelSQMaBAPpYlPTLL/sKkf0s1aaCvGWb
muA4SLRq0DuhbCiyNXUmxqyKn3yBFTozcFoGwFVDznHjWWybjeHWLUPbK0rRkFFqoVdGJvaNsSV9
yONNr7NtKcO1ae+Tosii6IIerP5AcFiBZnjcVZYEYfHvZ6vygShDsib7mpOgQnvG7NNDRYJo68iw
LI8JjKO0KxtXRsFTr1z3zFrCr1HLsiMqyVtxmGV9TGAcyWnRQr+NvIZOJywwgANwDJ0tFLBtAoZD
91Gw0CGdyWtMAEhLN62Xt0p3ujxMkxd9uu9ytkHWnfwiVJUgksjmeAkvECjHmSri+mHxdJEMUbgc
7w9hW6V16JdDLENQxoV2vujSS980Re6+aqKuPe/7+jrqi6/3KuJpXKTOFwTczmWRIfD49Vazh211
jEA744CnzQsLL8DtQmJGtkUC6PzHztspjMRMJJzsHD6KHvFX0XlvUgKORJSFdr4NTUlURgjJoVYJ
uYCSo/lXjvWsD7uRC4waLlzzUkBFVjlfurEQD6oo2zNoaD7cN6yF65qZ6LdCoV4jCuq/ws2GCzN+
LWtXPaQsfKtLIc8pETcy1dGBpew8he7DoNFLkpcIbJYMzRiTN9anRnQbcb9lK5hgORdkEqofc/Ez
5g5JcGdMD6FeO6WKTdilbYj/OLxPm6mJ+c+5LD2atMP4FwtpC/pSD+2j91fVckOZADkIOYRR0WXi
J8BNJU+0n37GzRQdU7r4771NzgrbMIbPiyHQPIK86GXmDOIoPhidQJGVNeltcVBZ3TcXw/VTEXZB
l9fNcx+mXsIZk59nrlydOA7ahfNuWLZEJSxHmG+cA21cldOwjPSJuIgFBcAbCRhj3I0j7BcdzR8K
FyZgLiW4BvvG9S80DcMS+qZuQDK0kkVDgQMn1jn7TNysLeRTl81t95TFdTrnIOwIgR85VhEV4w/W
xqKaE7fTkIs5pTwY2YYj2iZvRAF5WAUq8kX6syw5VLC0qtQtXMpsw7FsnzcOERX2tJFc0SeIxczd
UeVT56HrifT78j0mvK6VQBC5XkWfotCJ6jrhnVrkR4iwah4mC4fO64YZLRMxYXa9GwbCJzV9akUw
gVks1McCfRL397rt48bZAJgSyHTRUf7Eluo9WlzHC4qcW/g628dXL35xh6q+Y4Po4wZYHif0DhQb
qn7IReQV7+//ekvSxITT0SWiUIsY1zYwZJberqW5vnDTN/PI38vYRxewXIoqCZudwvbMVGhVjLRL
N3Pv7wANJOeOlMHj7i4hZoqw+t5S+12Mrqm5V5n+K844iE8X1XR8oyBrs4gR28uyjutZEPKsctqC
GCKSIDupPbmvhYCZdHEKOpazCxrB5wBCrIlbQd2nczz/GGhdbfi15TYzdViRZkdtZYi85wFN38ib
NCEJDo3T9VfiFFsiKb+8+A9Hp4msC2Uw+oi+3TKZwIiefUQ6pUlPsH4rm4THzJO3fhRQ7vsCBqVJ
BydAWKRbPpB6HDs8CGTXuI9Iycv0QCHh+beYqOTHjA/h8ol4o+M/ZV45eAgsx7J7T+jcAaIHNQSJ
z6MEi/QTVAuaSuhD1kFQbkFRpOuyJ5XRkgFNL7WHBoqApN08nvuIVuys+0Y755VZ09/YLJbL1sT6
6RRMhqug45OLIgOyj86haNSHgntfam+fthYz4X4sGkoJTAiaaSXVh2jR516jq8VbQ+L7Z4Rly5uA
vwLSJsUUpIB6VbGi3/uBotNd5FlYbxxCtgGMmIQFBQRR2DA849EfyhMIRur5cZz0tJE9sn1//f+L
U5SLEbx/EAF46heFpgOt5+P/ELjZvm6EIGWolE6jWX5divHTOIAtpovAYHd/7W07yDhuwLPYLSOo
2J5Sb2FX0KYGoF2J8quk5clpN5HitmGMSGJAowOrG2f4O2jaOj4tnaPjZF64P5YH7K8ofkuJaD7f
n5NtwYy4gucRvCF0/SeSBt78wGPeF4dGOLXaKGRYhNqYielz2axwY4EJLJGhlrwF5WbZ4hqbRetH
/tH3F6icgZ5VO8Ujjys1kbMLMa+MXlgwdEw9Rah+sOII981LDnKSvIjOuyZvst8RkMOkaSXx8lvY
+3QApC6AXMhh38eNWCQsAl+3QnDo7M0/VICbqXIxwr6Pr3vnhRf1RFHJpCuubQWFsh5CYgngHxsm
s+wJEwyIQhZ3aNPFF73gpEw90LQgG74FJ7Z9ff3/i58+V25XRYyxJ9mDfgtx+JJoTTdOL8t1asL/
OFU1iylrr6saYDq55LzKO3Xtpgi07dcbZ4AjPJpW2iN/99kIPre5LgJyiVk4Lvs6I5lruD9dZDwG
SNhcSDv8gFBjcYpS+h6sJluUKbY1Mlye+MJzkPdDazsFh5Ys9FcuEIUHQf/j/ub88wCBifeToo6n
uiLVleV9dnI9/lEJGQBTtqXw82cjBCbgL/OKfBjQGHmdteMd3a4BZ1G81etg+7jhtyQtiZjBOn+F
KAaYSpg7PQ463Krh29bGcNxi6KmSvCR/yxlMS30ZvI2C2PncaW8LqGUbYf3/C/9iKhvl0ob5tZ+A
b8ajH++Jzh1jlXRU7x3EcGKieCzQlJ8iZzaCCRP3IdIWE25bPCST+7vIZgfjKmdNGqsmpPyq4749
9hBqOCzYtPs+brhxKpAc9vQkrxIx/okKZKfQ7/f9/sdtFjA8eHb14vRizq6KoAwXZcCBUWCAIKkL
soT7Q9gWx/BhGQ11y9D9eGUNxAalN//TNME+DHVg4vCIH4C/FuwF11/1XAIR60SJcDiMpfvP/Z9v
WSEThuf6nbMwMH9dIYPymXjsI2FqBgPJJl+rbQDDiWfo9JT1oNrrXNY8AVMamuM51LJKiZ16fw4W
E5h4PNHTsCyqsrm2ArgSXmEIlYJKad/XDS8uWAvk7xwWVwiTv/21+hNFYWnfxw3vFeChmEY3qK7u
rM+MLqgO5+2WdoRt6Q2/VfnSKHeuxVXRQiaKI0pOS7Bue864L9GIYtfvRxyUDnsPvDXVte9QYhDR
8qYZN+nRbHY1vFcsQii04zZXEkO7KvVVdVzYPsJwsIX9/sv7lDu8yrA4WpUd7l7c7ivVr78eQPdt
a1l+E0/Xx6UOs3YQOP7Hr5mm9LxejZO7mRu3DbBmr17cL/0slsCvpvwa5Qia0ZHgUp0eBzAZne7P
wGIAk58uk6RpMi3BZOpl/bEIgS/uqunT/Y/bfr1x/0aIaENfTVieGcdyFGXzYemBegcd+VbC3fb7
16FfLBAr2k5Ih4srjwCezyAzU2V74weTji5DI6Z2IpiXlOoHQ5fAQYfjp269He8vkO3XG+6LpDkU
nfK2vbIaEoNKgAWyAy/81/tfty2/4blt0UMWbHDyq5qiM1kPHWCrHsrt7W/7+Yb3RpFCmTZd7Vuj
1HFo4WE4f3rBTvcnYPu+4cDQnFs6PDHwfS2foWlHDs28+aqzrI6JmitE3NWOM9TXbB6/Uu7+A/WN
4Vj7m+yYll9vAuUI6PGgbFvh3uUtuBJQ4u/cfB9TfWCC5BTRoCkdaXmlPln8JKN1O37xweVM9jH1
BiZOLh153SuFo9nXjXMIWZi9mwYk8e6b1rb66/9f+G0GvZooKkNxFcFSHZmOzr/8Cw+C9/sGWK3y
YgA3lhlBIaW5Mg9xocRGutImeg325q3duZ5i/83zBiZWTsfeNLUeQMDgwsiSWQPjEgFXfV4bxyrV
9Q/7JmJ4MZgFXMed8MRAn7Y+aj58pcN49reZPdYw7U/zMLy4ANXDgKNHXCHy90ppgFLc9SabXUAL
S76A79iTYjzen43NKQyXlmU04AEfwSzZ+KH19IJ3xmbV0rKpTLCcLNTglw7BTNan6ioRzta6aMrq
Xc0AgQmW65U/kFaz+qodEIf8ugzinSrggcki10LMHc+DmF8pUngJqsbI3OM5v2vdTaycCoMSr7C2
ukYu869uWMevxminonFgUsilKEEEtUohYO6Pxa+Fz6jPDr7aIr+wbJtg/f8Lb1ZpTHU+c3lVM+JE
qYb2cajS7rhvcYxrWIBYCqWziF9T0M5mM/QBcgkl+fsft21Kw3/bJQ3AFZ7V4IqflwMkRt6CnVMm
26o1tgEM/wVDfBrzPMYLkgMvJRr0vaOnSCYeEfsQTYEJjHPnfIk5YhQsP0jof53UISZyf4EstjVR
cfNYFHwGEzmS/LM8/DoTcI993vdxI4DOmmYZ67Sqr3M1nn6Z1mObwbNl5U1ZVNcPwbSck/ZKvK5I
RDHNx9kfPgx8U8rFcsdQI4IWoMKMQPuInZkF+XsChqEzlDmdVRXy1dAOxT4HMAni0iCABvK4hikl
munSbuGfwnqzlu/9myz8wx1DDf+NdD4i1MIzw50i+Q0YhLb5oHBvflar5tWJgG/iJxrJy/pMwJj9
2A/oIUqThS0RZHKF7qAmNUaQSGMnMjVVngAN0JwKhbVJyqJGtpbomJNjX+SFd0Kykog33iKn5ip1
2/DHKFM8Ekh9k5lmpwK/OBJfwP1cT/zQh+CtT3iNn3jWaIolR+lPeX4gLi3yMw2z8i9oWAyQRA2G
pTnLVpDXLaHiNelke+3RQayfNOLsCzqQiukgcqc8xWHQ3PD8HL+6Ms+XU5Yu3ne3Vfm7kLj+m3ZK
veMcE//9nMsFqpJp8SEba/dR+UJgNKLig4YAzltVl46bOE1RfqW0Aktx5Ah+EpCMOmvBFxdpXmD/
vFmHj1E96vMoA/E3E5xdoEMbjQ8gOVtV+fo4+od3FZB2DLS9MDCoW/9S0NPGiuUpmudECj3FXlIA
5BekFEAA0rX1RQbL9I1lmfqChxB7p7yYnSH1rk4oZMMGjAn0qs1Qv02iuoN8TsbWBzCqzO+AI8+e
6FrOB9eqQAMrUMDDoYpr5id9meqPWV5nZ0L8ZUCxzaue8hSV1TTqnenYQjkSYU5BxiTzYXfqV8Vp
aVnxRDpUqxPXr0OKDqBOnd227cMECjvyXda4aOBwl7g5o3Nh/tahy4YBGMQLBICAwiLBMOB07BvI
qSBL2E6v3HhBk7JKp+GNbObowgieYGKIfXLkIW/VQz9F9BOIJip1zBhXTy6tQgqEE5h/HttY0q+y
ntHInI2TR8+pI9SXGKvgPeJxDqjc6M79d3eomiCJnNyLnkTP+k9cxc4N78rsGHVpI59qNnVH7ev8
JvrB+zvzvCm7tgVf6mMlWxocfQmGmVfAiaDi6fbo2SwDJ3bPWVUH/8fZlTXJiaPbX0SEACHEK5B7
ba7FdvmFcHXZEiABQmzi19+Tfe9DT95O10S91Th6Mkkh6dvOsl+YV7/Xxoyv46rFPXxnNIhL3dJs
VKu8LbQfxEECev/Sgi8FzXbfR14xz5Hae8OErTpWK+fpymvnH60I+a11hIZfyIrB90NZT6w/ALXo
u70RRfGr9fzz9DsZIHcVGG5baPfgsiiXBAgZbqr5Nk7QJ8r6tuB3hgx4Fg8yKW1aOeDIctfHxmVB
jZFL5tZEPlhNfUiQDsEAEg6Z4r+a9W9euJGW5hBeMCQtBld3B1ICBQJg+VDcMrXSGmA3sQZpIOth
2JgOA8+cuhn4JuvXKt5UUcGbW4/CYXMrRImzza303XGUjLwosC3tJqhxHWRD7fB3qRYAE3w+BngM
g8P7SKyR+kvlhC7AqBobeIL2sHDP0CRs7V4z2FM/0gU7KJoh4gznF4AWk6lA47ZEaghx6brizdvs
4dhmHFVrX2dDCdP0vR93hbyFOYI/IvUdepvbIgrFI4kYRLZAxBQyHXs/qnONOldnuhsGvLbCQhAE
mm9zvImTJW42CWa7/Y4FA9aCRz0EYYoiJmLHV+mrHYwS+hYoMqp2YWVskIIRFuxXKEN2W89EcQ9E
TdORHR52MDaFcZ+mU1ZQVgR3pdZlnEHEWLg0DsO6eXGq04POxrGK1pSpIaKbMVz9JqvBtUzGnJBy
aO7mSJcoc4OCHWkyjt1TGaIxls56Xoa9InPn3yxu6SKZelNUAcsdDw7Wk3wUwZKPOvCCv4QR1QIU
hxvHPmW1aJLvLGkb1CDEg6zT9xqX3nQjYJE7AuBaMX5YJDBJbhPFU8SmdA38xfuBZitiMY45m+eb
1vfh4y7KdaEnyOu2ZNnME2QXpjTA8k9bb4XHx88a84PpvRZKmiP6+1UbpLNXzcqmDvjtEVFjFOyJ
hHAI22hHerkvV6dgoFL39Xqg/ur0JtCVHTMZJ52/nXzf8kxbZ1kOyceZvcLHxd7V85qsX+rJACyJ
gqu2ad3F65jpyTPLJsIFO2c2KJXJAa8S0wOTsW4yW7qCHfwppustgZp/1goaiC31u3UnY2yDn3B7
HafDnDgzblHxFFC1JLICunUA1+mkmyW0+aCGMO5SUDJ78uBDktx9rXqlx11Ck7pcNokuOvsQC26g
Jzf24YTY6nUFOQGK1Ce/ZeTp8KEoRMJ+E8Y9/2cJR229nYsEYTFek3LaQYGJzQdPar9ZcY7qtf/l
RBKLF3Sb6nkLOIdwYNBW5ZxyJ6rx2dJAPmO05cjLkOip8tNkrALboIYGnrDMWDkmUVpGNatPqCVM
DLa3UMOc6drX83Phz7rZlxZ0kyWfFeCqgIEuBjo6g2aJ/CkSjQASz0VJMuBQg/ilXuZCbaCejUNf
OOF1OzJFPUlLXItd7tpBPQNvwiNwV2rJ9lUPpfh8TKol3AlcLO52NlXb38R+BH1h7Fh1qFvfdB36
mnys9hBaQZlJKG6+DJAL0+QBd1Zk2CUmOHQlpWbjRn+ab9lI4IwLHRXPPQLRWHUHyxf/Z8BsxKCU
PCjVv6xVNdtTAFmDNfemCU8S1eEKY6kWNLkbVXMxb1jPkTFlpJwKGDxgw8LKPV1Edb7Cws5Sngo7
D/WCGwQK61s1Tsl6irir3iRcFKOdBjbLbvxlUoihi5zMhpXLal/Z4MfJLWwdVPJGky7x51xXsFU6
jdUYh9s+tIXaT7TRZMsZNA5/GuavyWYcVhvTDB4enes3NWv1fFRzmMy/WzKEN1PcjP5tgU0tDgw4
+lcs4VKGu7IIh3DZGgqYX5iijokWvqvbfo2/lFBCM9+CuFH1l5pQ4b4WlYc6JKdceOM9n1XT5CBZ
Bh3qqsEzyX0NH4T2BkIkff1ogGZLNkHDo7HAYW2qZUe0X7RjxmBJvIIOqOsez9utvfoFky0DqHIr
O1e+UrR2zIOTivbp6LFh/sEdQ3bBokT7As9I42nnShbWTwLltLljrBH0ZJcAqMYU56ozb6DGDH9F
AijTBy20BMzGhyLyvGn9AdpeRqoIrozQFiBuX7BuTHK7ni9SU440OCxTDy0DE4ol2SuKKcPWLEOb
3I1lwCHkUy8NcQdWA38Nw7E2RkWpltl9L/y4nyFmC9y2hvDlMsVvg1oHBAnZtWKA2lQSwc6UVHrk
21YW0Ynyhnp7WqmF50611t/oFeIpeVD4EnGAQQUZlDco/mRlAHqMQoQBP3CaarHhhDb0iZxlQu9M
2C5zkou+bd+Aa0zkIdRUPdpiku2NxjycwcclnKPTOC/KHeGGonmLjlmJqTz6gEX/rgC8MpkOrNff
+14YFj86S7A7LZP9vPF5DRGBIOnU8xJN0a3wZDu1adsh9zkN0iHoLl4VJHeeFdFpDjuq9yOAbsE2
SNCZlnkx6yrRqcOADBdNXau6HtPF1ZQP0FYJl3BbktHRCd50EMOXuegqTV+pmRv/ZZ2kB+wc6CrV
AxXQEj0ZLFr01bIJbrRpuDaFzOouQJ40N0G87nATO5LGbQ2+IKlsgqcLYk+wPfRsfe/n7BnLjzFo
bMfFGQzvUtXDwTSDMVqN0DQGiyl4ZpoCJhtgERGarqRfohdUmmGxHao1IJsYGtg/NO878ZNDpwQy
pw5pQO64a5o+hUPg8gwrrtI8aN3L6Zcuw57/njumyy++miKdQtKeVzeJlUxlbTSIZVNCoEpukdta
/cpKGskNiJuK/AooYH45YuAqbgMVWvSabRHKO1HhDaV8afr+4GwAxFXQ6DV+CvyQ929chlW/CYtR
0QOlnRu2XLVuyWgLF8nbIJJs/lUbLHYe92Y0G9Us07Qz7azLF8vjUGwNbEBsTuDzbb/xDsFn7/kS
iRCLph7FB8SLaL81vEQmuqN0WH70PWLwm5hUKFg6Sc7KLdL8QTzPY0K7xzDWw3pKVG/Bw1EDMhL8
pII+RUj4CS6vxUNaQlwxFrvZj8unYkXaeF8GDEeKKqixfx/FwA0HPbYNy03jSv5LzD7QgoEBGyhz
k3L9mAYU9dMW4uTR+FwaBJtMVEPHbxKs+yrSqkFBgd7eLHehk529CevVNBs5hSTzvQjxMTWJ69cN
xZW9pkExzeFuThKhs3poUJuSqJ/HrF+sLBFz10nnzFZItUYkK35uo8CIU9RWEMJrZT2TQwRw7Lv2
Od4PBIW8euPNvfPT2TVI8Xpk9OtmjZLum17hTr8bURifSDcjSQTsfsWZwyVEDjXYH/5NQUb+4qoO
tyIkANSQcaU7fWIowreioXASQFFk3yAFQ+m+9m3S1ykiIP06QVpwulsGpr4lJO7kNymj8DGeeN+i
BmnHm0ouQXHy/Z6t2yGmU73TQuCGmHWcZFSeQTUarm/9lk7duXU2JS2mTfjUzLizpp3DjAjomJ6g
2gAZJSE5Gef4kXMm6k2hTEwfkDTgRBMqEZjpYmNApVSFv6FICIBWxinj6xfX+mWNC7yP8kQU8ZAn
i0yaZ6iDRV/bcECh0jYUgYD6weRtRRxMd3wNmcvxjOVTHRv70/m0fRgn0rF7dP1qddcCrPoN8XO0
32c+gpMZw5XtqW4MbXfIj0X/RXtwibpr1y4GYXMqoTIkG4hDnCGMPW7kpghRJ2E8u97Cnqia98QX
sAWfHFu93FgcYEPVjJ5fUfpZgW3Y5vWyNs2mLhH6vg8da5v7tmBoaYworfgdPLbIhni161MNmryE
TbMDDpXGnH0LeqA53nDoEpvNtAtv6i6sbr0kWPgGJuiBt8Epw+lcG+CE/o7mfNN7y/yr0OcoUQwG
cnMM8Rk2Bt4iy7yFHoiXj9RCqAdA5/G9KM8mqegTw/OYi97nqRak6/EsrWr1Rkzwct9wHxXU2IYj
5LPnoPV1Knx4CTxaVG88W8NVhdsFKqXfyXRu74TU4VQFnlUH0pyXgThh3WlIiDmMZKqmtGhqpLZF
GE52Cxf6wWwA95WvNcQlfiHM1iYHMRdDaRQnKLxUg+v3BzwzhnoTx9OMgx4ldRoiuTq0KEbKDN0X
2m9IQga+td6A7WS7BZEKFic22tbALJ/vSV8+r5HzRrQvak8h1SArVJ1aDnntrCwXybcOxxGncbE4
k8AfF7+gArrMFsKlFltO9vhZUXwWNpo9jaqux17F33GHNLrp+vCmQBJ0SkoLQkY9w+wtGYXBLvI9
fQ8e2hpntRuqe6aiuDgWXjCYnOoIxwl5MTyJRNiztzYi1YhWvV5V2qsY12aiV3/az5Cj9HcGgWUD
s1EfNcqkjYc8V2FT0mW0eBAYyAepS9CxE1CX0dngE9unCjgpvSs6f/o+yxD7JOi7RT+3CyTAcsEp
LA8EIwU6SIYv8e3s0KZ5NqxnN5Bt6KtjKRVIXWM5IfmF8QrCVTmgvaQDh3Zfw4H9CWLHjrUtqlzP
7dnqioN9yVFzHbxCjRRVpkVjCNgGv0nPe/mrQyqZB5qgsIDQjj2OU8V2CVBKr+dTcoJQXXCXhOjw
pEC7QGZX8blXeesFq5dR4GffCPB8y4ZrWTanFhpKIgMbxt5R0kNSCwKVoNDXhcCeQFoY2AOVXWgy
mKIjtLQj/HT0jNVYrF5vkdQHRd7Us/wmgkl8rSujHpAdniNJYuuXGhZ7e/hDTg8rQwvWeHSKkBVI
j5xq1L3dhqFYOrKljPtTgzCLsFWEk4LGi9cgaW57ROYbgMzDWyhXjc9Gr02XSleqdxW7/heOSlzd
SDdBeM86ac5vAUmdWBYiUZI68XXshurNFNP4VAsDA3E2ePNP0+DOTAfJ9b31zDqBNkNFxn3QTzCO
CQIoVHO9PgTJHIPrITH9hHSCfmIWnVgt++QrQe/jOCUSbwT2VMVeoEuHvkntu01DIIGaw5l0+aGs
VyH5aVW8ZqUoILALJ5lzkBsrcs+mWHppUxL7yDCzuYHy+dIhOoblHYWHSpmv9XlXMpC7Nwl0OJpj
iBIMbRQ+/5RLB7VKXqAjPPlDm2PDsF9DV6xTLii3m4rCYRlyUmGXFdLirgCWDe0VBprlviO4KrgN
8dmLZB1sgCqk0UnhzJqRoEbPa3XJXCMKeDKbE4KmYA0mxF9zyac7gjn3tp1wpv1mDDLcnhHLFi3a
Hfej6ITzOb+oTsDvrvbZqtMIrdCvsLW3j6Fk9lgmExL4RpEhd4Ouf/Bh0b+cK9ff/TJXPwladkjU
cFFldRHgSBUAZ938/Z+vbll+8KRe3vRcorPv6Lzr1lkcsPDxforNOKesr7w3KPG3j22QVPk841bK
HSvRM6AOqVrewgi42YxLre8sD6UArcA2R04HdFFtk8y/uk56P6A5MJ4ESuoG6D+Qz+hC6At86fA8
ONuTTWc59t+ZXAzJwDyowEzSJn6MzDQdUZiwb2gV1MfRi8lX/IhoV1bx8lfQ9fqOgMUmUwJF7GeH
PmWwr21S/KQoi1Vaql4917Rpv9CC9N+LucWtgRznHAbDoG7z0vGwTo1Y4uRGKFWtS4ZuGQ7jKjuv
ylsfJWNqcEMPMHsNVJsuBMTS/Tqt6FdaN67vuJ+KXR/GAc0woRhPZQzCRIf9Iu+J5gO/1VPdIokh
ik+YvKHH3SStelRBx/qTGVn/ayRMZG0XQVmUFfCWTANMWr6j1YLN78cFyvizAuADbIxM/QJhJfYF
1/T0EMZUn8NzgJQSIv/omXqJAe08ofyUxGR8R9t9+Np1ZSjRnYzinVpngiZY62MxJ3T9smJCYtXN
TuodpA4E33Fw4w9g7Noi1wzC7invJDl5fVmynHAwH9FNhqoQDFexHPGZrVXUK6rQuQ+rnRsS7m2V
BlAgDdCNcdsQXaan2CtDL50WBJl86BdM79YE8Qz/TB69hiQ8A5UBCz7TOrmrAKWyOeRHlifs6XqL
aDAcHOQAoGrNC/TZGljM4bpuUT3xyHNTRonoUMgU1Y8YU4IQe4eLFwYjj0NTQ4INYt+1gQZCjJeE
mkzfIgJ3A9BxfvJg+FnnRE9DlElcvcgAPEjQBcE8P06knfYllLZ3iNN065cJCDKGcWiiBituPcXk
8AyZDmBZl7DzHgnws3s0F9HgxY0a/kZvfXgl04h0cOE++q52Euuug0RFB3zYjKuw74zDHbAwHULn
tOYzegN6vkUH1mx9l3DwtZdzvxgC/Ga/TB6yfqFo+dS0sPLMAPeo7i16n9nAUfFC7b3PzhnCAe6Y
U4TGmBf9xOH6zY3FKQg6zvVGRQjoO+48uemREXu7ZkywpNqL+UtRVHjbAhqfIoV9tSrw/+nEPREx
oB0gDJB9V9kKntkJ+n6VJGjvwer+GeQnGLYndNxJ369fCCU0yVti1CN+8/obEheeAP9ToFvtjzhI
mJqF92NvkABQBBrsBRa4320020egPppDpBEPChnw3yMT6p01an48ZyR7vAXgrmIv2TMlvUcPrk7d
jaAaCavwkq5/jAPW9sCVLW6zctieo8+MPLoBSiKLltbbUlPg5mGEdCaFZjegqr0nsGgw1oqeXIDR
SG8wdRtdq7dqbtjPRkXBF+xltB+UV2K8hUd/TIxG87QME9D9Kg/ZqbMTiPvDoqI5J/NU5J1aEIrD
yOAVtyIRX5lkmClxjGDueRmWJzlq+l7Epfcj0IO454FF/yQmcAN5WUgVTvvIDvBpDwr0gAsouz5g
Fi1/4QiB0hYit+wn5hcH0aIr9EX7aN1AIjooSBrBQzh4oF47njQas0Pu+eeNYs1a9TsdNci22hku
3qaNK9yeQVBXGBxFuGKcseQ+gR70tG393m6bPrLHWDXwOUWyMcQH1LroaBDP7761pTfJDdBLMfLA
yTwN0xLvVVCjoPAXS26Snvl832kIGTsPG5N0pGIpGfWYnIlLdf2jnyg/JLxEQVUbQmDsUjH6PI6u
e12qnoEDm4C/7fcobrNad+ap4UCDJgZq60sK391kygvGyLHxwIB0ENh6q4FUeRMRHdZ8sYF8XNFG
7nY1lBw2NMGE72lFwX6P6UexQ/TFlcDhJWlPEAuMhyMi83wv7dxsCvTzW/ACuFfkAk6WSUqBh2Ep
7KV6lZUD9asMzkm82xDmu/dpTvovICQHG25Z+6O1rZw2GpnVhqDCfQQ2nN8xpDu3tC1biOaTMcob
1Dgt6rEApT3sd/X9OpUyzCvjrad4rRHFur7ApMxEsIg0Ar3OxB/MkvVBGHwJurLfBBAIf7JLB0sz
q8+FOU5+C9JphEIt8GT9Y1rOYU+VFu1CNL3Yz7ql5d2K6XiYI4rVImdwVfxLVMhXPXhU9JtERvVX
TF9QXYipQu67xLB3KFELzhsgduotk633ptrRDpuEhHRNOxEBxdDOU3izcjRP00iEC9v6QrJdG6r1
vSfY73sPag9VanzIYsK3k/qpF8MBZ8sR3O8M9O/qTeAGJEmIKWhF6EZXe15X1ffAY+1fMGjUfQYP
GLEt+tCQ3BVtPJ7GZe1e6xH/GzlTeff3lBSJlnxuQVtDEAVW1kPmP93FJeu+BQL9Cplwu4dVF7wq
Z8rUHlsNxd65Tw+SUt0Eb30CO9x8iafYbtVS1uVGxmCQpiXKGtCjKf/u8SKk+2kK23qvowgVgAet
3LNrcgElsa6RQfnoFTTAXAbzJvAqO0hCpMb5EteaJo9Uw+kwBVRVPU4rHi700HlMh4hh/DD59foO
SzM13wdrQR5J5etvBLXqE6zI7dfO6/iYyphLD7jTylvT8hx/MPpWG4v7ROXELuMOQxv7MpPG7Pqo
w3QBDmz400O2rbrFvdIp8OVtKzDySm05uIMGmONHgJf8GCqHiS8VYXuaFkT7vFxghIOMEsN9dNDx
Gk003XVIgA1Afn8PAuqlXcMfosKNDSnfavyN5MmIn+1Siu3ASODt6gri5YtXur/m1Qx009b+VFSp
hfDwfphMvCJfS7zmzcbyR+GPTbITEx64a7X3iFJ/RUnqNBoQZlb1ORIVG9Ri3Tex6hIBNhkxmDbx
pJ9cGdm9byv5iva0ecJ1In50zMdEFHM2+QtCPKgLbFypMCsxLrxvh4bkIwpt+oqRvTti1N56aeyH
E+zWQwsvJk8BpqPSYmH1CxfE7HVh0axjszfPe1v5UB2QqFpSO4Fwv29dgNAHGQKTi8Wabm87KMbk
ywhRQTS1kxKy3JYBvJIIstxPEFWubzV8sqpnT0b+vMMgVD1SKQx/ks7DwFCPvvpWVwobEkkxFILm
wRvIKYBEW5RjTBTcqlLS6hCvUzF+x0f4wz50sVgxlyGAapCoUPxrPDTLexPXTeZ1rBKbop0xZUok
KZI7dGKCJkuGMfjWrCtRry1aR+0+6aq1zD23YnaMI93OO9RN6MegQ16Ku4Qq3CeoOjH6T6SDdnva
rdiNDwBajK8RHBcAE0STlo4fwNKv4b0u0HYBaZjrxlH8L+PpbAO0X701/CSU6QJux+u+ZX5YtMca
jfKtWc+3kIxx1X7w+dcwXxdou6BQXXGWV/hf1G8ZmigzwfDkO0rSz0HWLiCyo47myaCZc2xDgOxO
DqAHgjYG4ETN597ApYxVi0jKUYC1R+eBEXb+CdD4+cju98rrvVSlKqlZPE2xQLQq7xHYbPpfIDXP
sL1/wZFdWjci+ysT1DvAkUVQ0AuMbAbEsMXfBTJsNUhzi0Q2F6MGacKSss8hFC8Vqki5IOVfuAZu
Fpprc8u6LFYf+UNe2VCX/o2FbwEOq1pxRGBgGRBor7hzHgYYkn4OgHrp3MhQ4gUBGHNH0EXZFyiY
uQ0UicPfXpF8ZCZ27TdcHGnMB6YQo0TQeCEGnyLRf2VBH/03chDXdtXFsYYnznncFuNQUBS6L8yb
KvrF99b2A47qFaDlpX1jYDQswvvYPxEYj4Z7gqmr9gH2cqiRGlh2OHjcuBVgxD+f8WsLdnHG0SdH
ARsDao/c6d6d+WLjWj3+F8S6K19wKTFFZm+MKPO8A3VQ/pipbJBDmjdIBY+f+wmX2lKQAhOKRQpI
fgw6WjiZlE02iTG5WapWPf95ma689UsfR4qcXNStUMcgWdiRW4U0emFjPH5wNK689UsXR1Fj3scG
io5W5KUUrzcjswBQxqAhjijyOQZHcH5H/wCvt0iIjVsAXjd+BzRLCNOe/sHN6MXF+WpRmXyEY7/2
0s/L+I8vEqOGC8Ki2yPBNYncqnmFYgWO4YeEvmvv4+Kct0MYLdIXCK7Fiuv3zKXROvz155d97ekv
jjjmzNI3XoN7Cih8VLUQVV6Wn1X/IVfwbye1f4kelxJThtahoUUzIXqIHyIq72n0LDT5DRjBE3Ce
r8LIPUzefq6wbv3cb7o452wSPvTFQbsok3bKzwxgDVzifsJt88ExvPJKLtWm6tEHQHTQEzh4BVKQ
IK7RtpaCBPs//4Jrn3+OxP/YU6RQDANI/6wzOG5Gz761QfNBWL3ywi8FnDBhKXzTV+HJWR48wOuw
n04EQx40iYcIHaU//4ArZ/xSxIkHspFLFQanWvpkC9CTiDD5CuZ++TKYroXWf0za7iNe3rXfdP73
fywX7PSiJoBU4MmFoATUopVfCqSH/VBMnxKMiS79Gk1RQjxk6LGJgyLMHE5jKtXw9ufFSvCY/3JC
/paD/MfjM5S1XheVw3FMeshNLLkN+Lvwwsc5EXsKl0C0eI7qs7YU0d86Rv/4PuBVnHW0HY5zohTm
oLTLPPWR8MG1rXuRqgNFWayJdcPRctCPDZpruao/pN5fu00u/RpHOVYzi8vxiKET+uRt9Y5R79N5
sUZZT+iK6q9ARu5j3uya/pPF06XAE+3HEEi1AM0trgaw8SGYApjBR7ZHV6iAlxpN6CkljVcs+Enr
fFeMEFITDTIHE5tbVKXwiPyQ/3klkb/0b9RLNyoR4XectYNGcKAhXjBu9GQOZ1O8BXVP7LzXP2/q
K/uAXJBoGKbZxOv84UhL92LALckH90lB8uhSvwnD4TIOy2Y88gVqLMHYv6kQvII/P/mV24Scf9E/
jocgrPAA4h6PdQw7OOCJssL6IluKD/mY177hIqILOiSJNxh3Q8k5ZaigyOVG6AfFFbopf/4RVy5g
EvznjyAW95VpIJ5qEkgT8lhjMKqxVHS8i/VnFUIulZxY5Sk4/cb4FhxEDsRZ7lN0Mv/8E67toIsw
DhQUaQHvtEdN2TPzqz7DzPpzIgD0UsGpBm6OKRra4yxLkDx48jX8OOf59/dLL9Wb2rmoptDjiH4K
pmWgXRfAFrRlqurlc2q59NKp0UAUejTG2aNQdZy3BUbd50TqMysPn8r/3Dyl9RoMgdRwFBI+e+i8
v3ofk+ivLc753/9xvDgMPxlNYI06ooNgQlVsziZ1MCY3H6R//75vMJH4zy+YJf+/1R95+d7irshk
+GEBdu3DL4/uGY9TNBJXaLKoG8ggvdo6oR+s+7WluTi0Z4+4Ua2YhRUh4pqcMc4TuNo+q8VKLx0U
Tdw0XeGwMcWqni3p3KHo9Fffj+2n8iSaXJxZAkSunbmyR7KejdUYMI3d+RV/al9eyjZBe8gDpaZG
bjGKHwx1cIbxgv3g2r/yZi8Vm3q4oVYeU+UvWNcA3iHJvW0L88knP8f+f2x6wOnZem4Rn9oWmx+a
gBBgTwH1o89/XpkrO+dSqolw6E9S5sKTlm2f6bNOvHOQalqcfP/cN5y/+R+/gGIYE/eNCU9ktbTK
IBo/m6yOoFIAgBKMVj9oDlx7C+d//8fXOOUEBKzm4DTWgDoBbPT6XxB7r334xeHlgNSQBuNbgWkw
UQcgm0BUwbQTVIY/L5J/znL/fypPL3WbesbNNEwBBtS1lI9LZ+q0gv7u2blgtVKhoVzulVY8A5/N
YP6EeG+m+YPr49rPu0i9o3rhcQ0XTQG4tB3m08qrqgT9DG3tX3/+ff+eqtJLcSc+eb1nZYwFjPxY
HVTkvfdh9zUqV5aBW/ddh8EHau3/nr/QS5GnScGrqgUCEeiJkZNMDo1KB4x1DkRHNwSAig/W7MrB
ubRNFKSv2ej7I1AVZzShadRRcf8FNrBu++c1u/JWLsWe6FRM/hIofAMiRZeN0J3OARD/nNIZvbRM
hD744BYQXETaCzCZSqBMNqT3PzcXoZcuiSAfArE/UDy96JcXI0eXD9X40dpcW/2L0w44JFQhlwif
nujxVkpQXEjr7hb0bzafW/2LI1/BO2oWCaQgUngYhf3GgBc8PIJ5BDL7B4Hj2o+4iNraw2iirABg
SmvKDpGP+SC8VdRmCQLvc2H10itxsAOPfTPgKwoI2+2rlZgno8C7+/MiXfsFF1G7oSBAE0wnJETC
JgrTHw+6/IEX/Vp9wJf+/B1XjsGl8pPi3spBCIplOvjD96W23q0UQAl97tP5f4aNsZ36waM9Ph2t
mvex8qJdKBr+ufW51H1qAfgFaozj04Gjj9NGIkGwugYEQaCI8D+5QhdZdzFjyga2DbgB0aKWG29k
0UO4woz2c0t0fvn/iKxWaGB74o7jR/iAk3Eg/FItI+AyPvf5F2eZj7zncxsG2ER2YhvpuEnP1NgP
AsK1/XNxkF0TgkUCJjGgXxLaBGSun9G2/JwtPWUXZzixBqRXEuPhwyb4CXiKzuGD9ZHQ65XzxS4C
cx2BOa37Ds9ODRweBYF+VSn6wzmgfZB5XFueiyO8YBDYAb+MzdP1K6DrPgyRihVoxE+93EuRJ3Sn
SGnC8wUUr0gry4JDlRiSNB88/ZUFupR4gq5E6w3CL95lrUG4AEEvVTBLT2FeaD/5FRcZONBWMPwL
o+JdOSjOxX5RbWPXVjsKIP3nTtil3FNoAIMeR4ITFlj10IVhBCbHUn2QqVx5w5dyT6Z0UNwNemyi
kPAbrf6HszNZklPnuvYVESEEEjDNvjJdbsr9mRA+r/PQCBCiE3D1/8L/pCxbyRdMPKgIi1Sz1a79
rB45VbMTrTSPZWdnsp48ICORUdOj9GW/WrL2OWn9W+/g1kLP1bnk7nnbSPJ+n4aSbu6jLvk1UwMt
Dl3UmJ55C1n84+JtI8kIZGD3CyLIhKWMghn2huQFclSCVJ5YuwaPt33CiOaQdo4rql4DeIbFoI/9
fwgScXZz220zj/eZEcyBnw9huCR87rjEQIWMUCArM67rl8eNZBlKJvwp0QGM4n0S/wR44pPOkfCC
ZN9yk5+jb5ohVmKYWQaRJNYBB3sskkBOt6PIr1/bki7r4V/OWCYACmDfbpBV7YNsnV1kOu3KvvpC
4HFQKPr1cQPZPrH8/dVaGSaBBsYwRR2gnleHPoneg/bV/YBylR61ctgmtJ1vIqD8dghBf5nwHeKl
4oDbE3KEamDNed7Wz8vfX1UDCAJX+2qZMtoGEpHJ4f2xXkg/j1vJVrwRymp59WZ4Y7tSyLOnPYz4
0u/IitTxypxkK9+IZTpBpN7WBX5+kSPAqloXR9FDKvD451vi2HRFhJqwhWBm8nFX1fD3EAqKz6Wo
O+8IIeyUbZvuTGvELMYeF7kT+qonv/0hwFVq901bTSsD1VIHU1QmUjCawhYZPRkwXW9023+jOnNO
DtuGMPRNYZnIOzwgzCVFBhfSgqGCnfYOmDwrAiDbzw+MAdqCE1DgquIXmDKUePWKWf/WG0EI29TH
pogsjOpxqHACv+JaBErdGX4fUFsDUp/zdPr4+BuWYWpqydCZcYQMjuFaQhQKzFGA7H6Q4rYVvnz0
VQhL0Xm8qabhmsT8BSgAgrudNS85W+sb8Rv2Kd4+8jE+tbUH8lZdhOeM5C8sB9D88a+3zKOmoeGE
XNC0dym+kOkT7AvfKFw3U4a7ipStrGXLCe8vq4GpIZN8mB2vRYoVROLZpaHiHU/qN1U5HBcshGqC
UzNvfBfxjHWZAf6mHJrhW67Mj00XfkICzelxU1lGkakdC0qgpWC7BzvHBGlKh6gA5kuJcWVRtnS1
qRtD9jSuUkEYQyI0z6odMqYvHLuWHfPWfFGXkP1LP5iqMdJ37dzBpiFFvjQSafzh4pDipIR4AQju
KW/Z8XE72WpiLM0tq3PaSY2aOCNeZVkOwJ5QPt8DhLHN+MA3tWNVWQ21r6XzcwqX9PIaLgudo9aE
wLYaGCGtyppKv5kX485yJse40u05HVrnRQP387iRbIPJiGxoEL1yRMo7OqNm5MiiAc+DaUlXRpMl
5qixMJdFW6WEjiheudAPUHB/s+xDQtILElUZ0IlI7gYnYltdjO12r5pCJB3FxxLK/c9QK0wn5Oyu
AaVt49aIaSyXGRBXg/PTH0dnB3Rjf4I+Sp11oj+TtKHvXZzlHtfE8ilTNcZgbsrIHKHjkR9DPv/i
83dJOh6Q2kr3w6Ak4Cm6XgkU29eMKzGPwxdnKhZ/2HnKL/6U/JNyAeJM/jJSkMpIve1u0hSUpcnQ
aS2VSHZEkjuskQYowrdeG5pCMjKVY4p/UHoHDO4+muN67/prRznL+vTLcvrV6sqL2A865qSwe+SA
knUlZHx+ClMhPAQoeDII5C497ntLRJoCMqAPfB9QzuSe9PD3TQVmK9CiHLwCbivfiPhsbEMlWt+9
ijR/pygA3PDPWbNktMxYpmAMZBWvbfIkveMWLj7XfZnjeSvkp0jpYFuU/3pQe9UTGUH6D+ihw1Xr
sL3GYTq/rTVeAB+3jq0CRpDHju8grWNM70A2DXvQXthhquHY0rA12xPLlPiHREyR3vMmzFR44mNf
q9zbx3J4O3vDj0gFnzpWfXFL//64NpaxZArG5oAuFzU8uQMho54w42YfpVelKxsqW+nLfPKqJ0Bg
q2OknyKCVZ0RlYARk8x1tJtjJ+LbrutNcRhotRxomYFckZ190x0wqyNSLreFgikOw/ZsaOtkmuAc
OM97v+hwF8Rxabmt8Zdme9U8alAhGMe41sarQH/WQZR9dBKkcz8u3TJQTXe/sAgcUKYogHd4rC7e
gAkGlaMMPCQwu3wBzmz7DP29En0OpmbqV/m9hfnpPtPiFLMIKcCju/FC3VSGkTzSiay66v7/PZJA
0Toik7Y6PP79tjFqxDMBahRbzT6/qwbOVMgZx2N+i8z5LaV7pjYsdAkAmB6p7qBRFMhj9aYPULpV
Kxv9v3exZ4rD2hSQLZpL91qShB6Wu6sYrsSj7teuZf6+qHmmNIwKTzddEop7N8fhrsElza3h/o3H
7vA+AqR47ZbSVhFjJ84BRKp9Jdxr0mIQIVkVPo4zEPiNXtOQ2r6w/P1VrPmu0rgdc8i1p1N1RIr7
fEk878oioDYed7XtC0Y0O3IADyMoirvM4+cuAusVoLb/YC1SHh9/4O8j1YuMdXniQM8AnynvOLTI
H2U3eeocTEiwXynfVgEjkoFQClkCb+R7GcMEIpOIM+QvxgCPqHLTBs8zRWPgYgNkObbgdUp5nscm
Pv4fXjW8pSH+PDd6pmJMuEVDZ+6PVwnBszx5Eg/0+a7wfKRP7RKB/IEreLp6fkHSAnAyOz0sNEsP
wPIGwFw3A8346CZdKxigRGFd4j9lWQLfnwEwe/Vj6EU9v2V4P8drOVLBIfjkJfmWgHuAtPKiZF59
cCNaOt+zGUwr2hfOS05UJb6B/da5yOrBdjA9UwGGLXQ1IK2xEChkN2JkV8IPqP60IG76aFc2HZCh
XRMF7srlmGXomGq3qZ/GIpob95qVxQsfodZuK/1507A0xW4gHo+RnFpxb50IxAp/8IEgy/OUpyv3
VpZxGRq7iD7LW3BgZHXPip7ts8il70Ern3adbNnKuLR9wph/gCCHEblTubCw6Plx8tjCqXL9+hmD
Y+PDpxcuH381BbEODPRkIsN9DlkMaHz8BRDKbGX2sfWwMfuAGzpwyQAW63sNziz0jNWIdLjHXWxr
HmPmWXD6pBpK99czifKQ2cVB5suDfO3I8evc+pfQNcVuHhh5pASbBoRNDKIPKovek3Qkp7zonlWS
Qf+JYDl4ChyPgdXg/Kk5eQIcYQYOLn1XlagvGRygcQEWcQt+8Ab20hbDdHUZDJm3tYJxewAo6xxi
IA73EVY5u3oE55imQwKngDRbUSbYGtrYjMTcawbp9OXdR74A2Bd8lxO4SgcerrM3VcIUw43uNDY1
HPbuhVcm4MVj7nHmlF+HNlj7hGXTYOrgwhKeA04h5b0fivHGkurGHBreAtCzYFQBOcTjmlhGvCmG
C6G1C2SC3TOuDN7HyzEVrOttN0WeKYUD06WGf8ow3AGoQP4MK+EmTzcarnqmEs5vOn8YItLfQbSp
936HRMY8r4AbDLfNZ4ExGwC/oRwSxv299rQHhcL4toAN6H6q+m3neLzp/z6ZxaUPOLmi2Ngikfiz
UwX0a1SmmP8dv4CY6XEX//3eCZi23z8SCqRswzRG3kWMp1MewxgynUp+xZs2sGG8+xiNQKk9/pZt
OBnR7TthTxJXlffRb8JbDe0d2WOLBdOGbeWboT0kjFGYjNybCS6doCWm4//mvPZWcqQsM4epiSNN
5OXwX6nuo+vd0jQuTlUV/Uwp1snHv9/2AeMO0KeyggS4qO4ii39CrQ83iQEQ7q1XEbhT/L2zs4H4
cLBuy3sesurMwId4Sgb4YTz++ZbuNd0QXbiSCBh4lXfAiAKAOofqOMIV5fC49Ai/8S/LF18a7dXS
3sZwcgDpcbqGRGPxqqGdh76ybIB8y19AD3wa5k/gRa+c7G11Wf7+6mtTivTjvuqaewaw9q7Osn+q
1vv0uCa2so24bkkgQGpAN7Oqegk88TPkwc/HRdtGkBHNWejBKh4gvXsAw45fwlBetu65GFbTH21f
MGIYtxp4Imyy5l7CvgDscTxhD00GRPn043EVLEsbN4I4kaqZsCFs7mTI3qW9/8J09xYE0a8O2+aU
55nyuDCUcOXJqLp7AVzEKeBEOGuwjevaH+o4+PnA02Xu79Sl9CsX0fRhTib18XHzWNrfdEAckQ/q
RwlT92zQ2QF0vS9R4MO0Kk7WZCiWQDN1cdBKuVWN1eDupM4Fa9y3omgv2Ls8921/mZn8OXrd/0Gf
ZYkGUyg3z3XNpxieXCLIx3dzTWBpojJdp/vHDWYrf/n7q0jmYB2NcurVXUZtfWyxfu6F64QrU7at
dCOWwf2t57BJJOYJEAp9jFMBxDtSYjb+eiOg4R0ArlucV3eJpYYCU7ZjEkywbU1jxLKCeylMLLrp
mhWL107mfFENUKOPC7cNVCOOAQKbczwEVvcZkGA4sDjI3dHF/3Dp7q98wdL2pi6uayspYHal7qPo
5CWexUsDr4ZtC4Cpi0sWOwCpBpyIR2Qj9FFUnZ0cbkOPG8f2042FGAfIkQA+pu7wi6v+HfMqKnZe
j4v1bcUbZ22d85zkTVPdYXDxuU+L/ta6ubPtosNUwU1wSwo8OnZ35HTTXdALeY66xtnYMka4wvez
S6Y0UPfJZXfd+XB6WxPQWLa6vhGrylFTAENFdQdZ+nvv19flCbwlw4dA1u+Fk62MHNtn6O8TDgH2
v8M6rO7AJid7nvpfRdF9I7yBnlwMH2DuddzWy2b4zj0bB/g6ZTvgeX/CXxEIy3rQoDtuK9+I4DDF
TaUDLPJJeMCihqwjJy8DAXBT6aYWjpZNHwVTUN9xFU1uTVuUzzL13cO20o2t9JgpolnPijt20XW7
G3gP/yeSd9uEdp4JWetFAFsF2HjcwxZAxOeSaN7e4L0iPmz7/UYExzOsKWsZBycAUtsjl2l/Xod+
WEaoKYHTfB7G1p3ojVegCGXFKQaDIxPNvzxw97Um5211MEI5dwsJLyCnvRdZAHa7jpAnvZfTAsfd
9gEjoEMftmKyUnBLmvy76IKfuFlee5a0oEs8Uwwng2GYKcOvZ4P8p6OM/CvyAI5iHXIBQ8bmWw6z
ljN3fgxaipOXJ/9sq5QR1W4xwsaFYYMXBQ49xbBReuqb/vPjwi2ba1MSJxn8LqKSi3smIX4cgRne
AaIHEk9C3rlRvsZIsaz9pjpuMSEdRJBheSulD+c//67gqHEAl56udL3tC0Z8OzCaHTs4Bd5LuGzm
+wBYz2s0u063C/K6X3n3tuQHe6ZKLp9mVnmJjxTdAYaPzrmumjb8PPah5N+gVa3FaehxUJy/1qqA
v9kOt3IxLbDPqRuwlJM6wCXxy+gAq76GmrLV25gX6JgI2I/gJQC2aRzuQtEzCft27wxrE5tlhJhi
OhD0wceHFcxdANESfg5aCGTjfQAKQfYtSfCGHoup0p8eD0dbbYwZQjnahy5NTte4BQkqAZ4b1nxg
NfHqy+MPLAX95dKAmjPENHIPZio46ZHC3efZkBxdIN8eF25rKvr7Ql+CK7E4iLV4lvfcheMMyOYB
2vpRHISSLjl0UUL/ffwtW0WMWSHENU0VjZjqFIH0SeUphpfc+LxEjYW+ggVLG3lDd3eargXpA55Q
5Qm+EK1z3PTrTSmdKlVOJ7dCP9fQdetYf+bAH69MBZbVzDWmArwBhmPB4V+qJ/40ueVeugOWTf5J
pcH7ETZLK9+xDFZTOQdJrstqMC9Pi23CCeTUbk98ANLrMf35uJlsXzCCGwkgXpxIFp1Kqd8qF4ik
ts0/VWO+drS3jCJTQDdBazBEanABV5df2hlZGttPk6ZmDuklmAQD/Pqk7sJz6bbtW1au3ufbfroR
yQKy5EmO4XQDca15g121fMHjZLuyVbGEsimZEw7PdTfO0UnUVQ37jszDzt1PoekeSyhM+7UpwzZW
jTAuZYTDDesmIGO6GJ5fVHfvdOSnX1secbWbvAmmCinNp/89HlG2ehmRzeNwUnEPZGsCK4VbyVMY
RdW5E/9DysEDfp/XK0PX0j2moE5JAoBJ4rk3iqNIzPW8rzr4Fjyuha1wI8Jb7voADnT+LWwdd4et
/Je4Cd5vK3vpqdfXQ3qExenkxqeJuPQCUnh+hlXJj8eFWwLaFM6JJCNZWvL66g9Vj8cnb3Zuumrg
s+UVQXl//BFb6ywff1WDCYbUY4R3rZOYXdi5Z3jlgtfRWtvbqrB89XXpre7dGgo6uM+WcEl12W3C
xu4EfvvLtp9vBHYMOwYdt3WcgW6HTRZuYvMh/zoq1rdrrCBLFJh0tTLL/LoaenIrlYZfBcuzI55i
h8W5Kt55I1zAt1XFiG5g22Kv6Gh4ChugQ9Rc9CeWRmtHWltPmLGsHTfwmni6yZz+lyVAexDuH4sR
4pnHP//vH6CmkA7Gj10cqBw28Lgx3cNS7UXH2Ftu3Y1RU0uXOV6NjWTp3+LG0Wc6ICs9adYkvbZf
bwRy3cFMvs+9EMbpwYhUhwo2nUUFKBcfNr6HU5O05rTglBY13Ft2oIW/H7RAsi+ofSvt//dhSqOl
Zq9CLYYhH2AAKjmXOnyfDFCSYiMT+vkRZmqnx13897mCmrA1JIo3cPjpnFOYIRsd1qUNbLMiD6Zr
28o3gtnHWQeukk3/RsHw6gBf6RcIn9c2YH9fPGlEjfZJnKzGvWn/Bqbp9TOX0JvTYhlISDBIAH2E
G2iwEWcI053fP0ZoFkdpOiH5LS2wTxoh5oKCrPl3WzsZsUxYJ2BXVKN0KPPDJw/Em/3YJ2vMbkss
mFq0EAQgWHOUcLTLxukEw2D4pNGOvQUNoj1uqoEpSaNFnXtd43s3TltM3SO8Yqp57UBi+/1GLPMs
7ru8JPEJxgudeOa+6ptjqKvCfUtGDTfJx3WwfWYJxFcB58cTIwGMpK4qVTBIggBIh8mu9uuV+4O/
v6RB2vl7+TyO0wTuJuhlrWp4prjQtvvd9KPPm3+19l+WBqsBhoA66PK4Rr9yuv488NLQWK6h04Gv
R53MNxrDrRfqyrwZOljTxbCcdOIMNtxh4sHpDqY90//KdobxXNtP4K5LBozyCX5mBfnYuzA6untx
wNhxKLpxekcid5Y/sc+AfZjoly2yrDuAAso5qmIg7ZUaD0Wh0+J5aPiwDT5BQ2M2KR2FuxeRxjhx
YQRzOLsfEDRrhA5b7xvTiYQ1okfnIDv3REncT/aBj7TsA/DwbgFdMcgy/z3uFMukGxpTSQz3QFgD
Oc6pl8GnNuFPixnK46ItU6JJeIMmj7khXH/OIcxnji3McXCPG8iDziFMLBsckjw5r2VnW+ph6toS
D8cHDk+7k+oKfoZFmPwUFUpv2gdSU9KWuXHIxiRyTpOEq2AZYdlwVqH8lr42hWx+1GW01wzr3gC3
JxrI77/4uqpde1uytY0xlehmruEahD4us44dVI7zo5/4K/mhll42tWxwVevSbg6c05K/ifu/N4n2
kb5efI+d8jDmw8rkYWskY+5QKWwsRxebAwLN9t7P+Bu+vDUv6KPHo9XWSEY8Z84Ywi85rW7YdkwH
UYL1GuOO5nHhtl9vhLNoWoK5VTuntot/6ipy4ezo/QNf222vDdSkuoWcwJx2COCQ2cJgO9bYvUKt
tbJU2H69sSHQzZTUblI6p1jgYl4M44fEmfHaMMoVhbel7U3xmoZBL1JNovIWLxwf34ENb9mLtaOD
rXTjhB62bADKR5W3UEJLGyZgySdT/ulxzy4x9Jc17Q/VmnCcwoPb1kl74+flaow4IQjN7LB4Xzz+
hO33G+GbBQn41Ukgzr0H1utOcBZln2smtL+x+Zd+f7XV0GEKGJrW5Y3AtXBH2srfLVk+2379UqtX
hYuAEohchvIGHxt5JllHjimSxLYVbgRtj0f+UJEaxnMZUrj+TRoGy9zE2fTaRU2SW5g2rgej1vLm
N3n+Fh7FzhNDIvRh2283Vl7FwrYtA7jyqgicXb8smjfuNCSbFMDUVKohLS+fQ88rbxzZbPvexZ38
hOTIo0tWXyEt04KpVPPbWE9s9Kpz62LYlAGMLDQcYzuYGu8eN5Flj2qq1TRr6ww5bsvCJb8ABpRc
oO4IYc4OKwMokIOdmwbtxet5tHebZi0ZxLKimSo2uJ2zrh1GiaOueyZYzeCmeVpMQBxsjxxIMh5X
zhLWppRNFnOscznLM9KU+b4k83TEPLjy/GMr3AjpWCakClwkWcFv82NfU71v+Lh2F2ArfPn7q5CG
9TXe4UYXDugTrvJCN/gJ49lt8iDKjJAmCaa3ic7lrZST3E9wWj96bvjzcZvbhqyxDlOZZI6jEdFZ
nMldz7H+0sALdgwZsodtnzDCutXwQMIGUoIXgzuARNQ17B/7jwAdryWJ2MansRzzKi0KPkXyzEFG
IT5CAaaji/7RF/qQ6m3Pk9RUsAGWAd5HKedr2WFDFKeYN0g8/fe4lSxDyFSwlQom6IqK+dr6/EVW
Wbdz4lUal63wpeFejU+BW6QZB9v6rPv4GZbBcud1G4Eu8AP9vfCSpiztsJE48xReG4vbQzqv3nLa
frkRtm3fgPgN9OOTjpAH208AIxSCryUwLT/xL3sVf/nqq3bhZQcD1TDKnuKwfqNwtu+H6ouow4sb
qG3QRGrq2MKqGoXr6voMD9kvesROV87wbA2ybaZA1DdCWLDKJWXio3OL/B1ZXuSb7SPHCF6YD8eQ
hUbqRuu2PwlSw3pWDSvnYVvzG3Fbwo47m/KgueqeyOQcZy12c3Halrp6aqqkb5snh9Vdv0LWsYwl
U8PGo2GWHeQY116ME71grgtxDSaE5x43xbDJc4OQEJvfMahxg1P1O8JhMwtV4adthRsxPAGPGGcz
xTiawdIRMyaHrRp7aqLc4OYbKq7K5qZHmDBNRLyUSy7Ltl9uxDD8VbBJdIi6ySj0T0niJl8aOhQr
C7tlEP1hBqppWNTO3NykxgZlIjjwIR0zIuU+Ws7126pgrMF+AjPqsYHPucCm/VyOMFsqy24tz9yy
fpniNRGKGGnIdfa0TBEL57zln7KieZoS796QtftT2/A3QjnxGFIdmqa5tRMGEKybk3d1t4qQtmwk
/tCqzTJnQ5M2ONUgV14gg69cclBxi/rtcRdYPmCq1PyhwyjF89nN7xyKvbtI+Jk0afIzTcdi5crD
9g3jYOx3oP9incme/DlODjJM3y34CMXzl8d1sHS0qVAL/aLqo2zEDmJonzVEcTtNvCtQSMehjJ67
ZO1uyNLVpgvo5Ac0wZNUc4t9xY/a7+J3XQFh/0pA25pp+furZZM2AYBIUd/ciC/fkxZb3naMvgwp
7hEet5Pt9y9/f/WBLKBhnEVVc1MhNusVcqKaKJ/P2wo3Yln2sg3G2MNcN0AKKmLIgAHyyN01hZPt
x9PffzyewlkzeHl7E7lTVztO0+zUzQpix22/34hjGAv1WsT9fM0knotUULyEUzat5FtbZlNTXFYG
MLtyO0QZGdlLrAPAJdlTUPwPr/BrZ1jL6PlDXpbFIps6t7nRWX6ReKJ9kzGcXD29+tplCTNTYxbW
rptElDW3HkoF5Cr3H5enk6vyKEx1qugNLkg27u5MmZlosxGKtgER3ZIc+uJmJxy8wm8+F5iMNq4K
l+uhVWcum7w7V1ni/zcCiLV2F2jpcFNkJoCX6WH9PV8nBsUI8YZvfUO/yjn6RX3eNGJNrRnU9vAj
7bz0Kf5FFOro8DSUzZp/vSXeTIdPWIZ1ENzP6ZMuguKc+L4+eN2avts2lIxg1qIeRaRp+lRO3tcS
Blk7bIkvbdl963sM2llEK9dTtg8ZUZ10skNgpPkzXrS+JIF/m0Zy1uPwGfzbzfl7QF7/PjkBeQvE
VlirM12SyEpO3q0PVUsVTFVZHHiymVjTXgWnXO+Apw2dvR7z7kgbniVvJQj+t4DO7prFuWUmMVlt
rSN0izU1e5KZk837SSsvP/az276VE+nph02j1zT2jB3RhMzrWpC4AUqCAq19XxOyDQBETdEZ0iy6
Nqi1+ySRMvhr0/1/8Ey3hIZJa2uRGdowGBbBgrTAlXDMnXrap3nWrdwH2zrAWKd9N2ymCNiJJ+Bu
1IG2AdnxlMhDKMM14xbboDJWa6IH0mSkdZ/iLv+ZsRamEu1czIAc1+2eVRoG9m6QN8fHfW2rkBHu
XEZO7gwtfdLjss9f5GC9BhM19wHgevwJW58YgV6WcPATunOfwtTxkxeYQFXRORPtVtUQMUK8pFR1
oQIpKeROdouRBHFmc7wtX9o1ZWeKMx9Y8Sx94sttpC/hbxw5a6+Cf1+MXFNyxsvYLeIq5reMzckz
znGw9EpwEVk6FX/TNbiy39IHbrQMtlf7S9LJAriqIsVBy23Is+QTv4sJzsqft5W/1O9V+WHezTl0
nvVVN9FzrMBKiUC3OmwrfBm7rwp3RF6NZJz9p6ZFFu1hUpBE7qKmC348Lv+XjPrPWzH3D9kZ9k+k
H9HFfg2JKswTXFBqkvawnEwlRDBZAP8bAcOXPWb0Tz5rxl1IvNtAAm/luG0bB0bQt/1M87mJpqsO
ejh/kXivkYfJU+/OsGI9rubf4xAYst+bkecUBDCpvKewY8MHEJXYeHEEbZxNO2nXlKRNHJbZlce6
G20qXGu1UF8h7XaKHeWD4hyOXj8ccx3N5bZzAUQ/v1cIM/CcEyRpXrMGkgzuKboPaPxlU2uZGjWu
xkb7bctufeK+EykuGZnEG8q2wo1j9yRTWmnAum7eQO9D2IudkMXHbWUbod5zUUXN1LAnGHSAQhwh
D8SLcDH3uHTLQP3DGjQmzgDwVvIEGlcD05o4jI54Zaqfcz2k6mnzaDXFaRNcBESUUvbE21JepjGl
4lJ1hETnxxWxRIOpRHMdoVwvhkHoDtfJw9u0rDr4seXb8vPdP7RhpEnicXktLDSpm894fSjlh8Hx
XEduHENmOMMNVJAkZjfluKHcUSBXw32Ofck2EzD3D10YPEzyvvScS5nnyP2AgeZuyKOf25rfiN22
zyfCXaAxd79m2tiHGN0T214IXFMKplra1UVC+1tf67dCZvm3FBl2Xzf9dFMJBt2nTvIIJoe7RGfi
0AdJu3Pnbc+2rikFAxPQQ75exJ6S3kkOscCVYkHKtcOvZdSbUDM9hq0qgdi/EPALul1cs+oH7SCO
3dY0xko9q4q5vGvQNLNokK204AFnSbYp/FyTaUZqR7WFm6H4RhL/OOL5/MyKrZskE2gmo74QsZLO
BSjF+S04tP4O9xvBZVvbGPEqRomW100Cn0TchfrLc0ZawDvmcelLC/9lC2Oqv8ikw6GJ8dtJVEn/
EDbeRPaxyNUpXSWF275hxGwWjqzVcaHBG6lz/W3OAmgKwsp5jpTctuqaMjAaCe2oOQZSUc7A4fyS
tcOmZtvLvMuNdVfGpRvGqYfi2wybvHiWNzhNEhgByBWt07LK/qUfTDGYAi0uwF6Y38rSPcM8aT9J
RsDcDp/nBDu7vOu/Pe5w24eWBfrVplh4ncPCQrELUey2bBjDZaM6VDe3qw7r2yDLem9izfpJCrga
ROqaRHCEosNpEbZNwfwu9zfutPgyV72qyeTxdprqMcKFwAgBEc4pabJznFafHreUZc7j3u/l43pE
qbYT+oZb43qne4R1nq6l0Nm6wYhqmQNxglRbfVMiPOEVq80hSxX8k1+Hz80IkdK2Ohhn6ImlE486
rz2D+TMixRCJYZu3WqZQbAq07BiMEs5+qfNoN2W4Zzp2s1jL8rR0gKkSm3yklbKkZRdR5M1ugnLi
P4YLzG3LsakQS9wmgTlNoK6yQ+mt9m/Ew279cbtbutcUggkFv+okq+CH7dPoAg+5lyQGNnrxBwxa
/9pFdbbyJcvkamrB+maAMYmT65tP6vcc7JCD0FBNpGJSK299tm4wFmc6Da0HR53urLr6zVRgYzE3
atudNJC6vwdZKRxYPM9u8KTa6D3tO/U0O6JfmVRtbWNE8OLf4fI6JU9hjD0Rkj1yne2qtsvkG4/5
db1thWZGLMd5yWSe1mggxu5CsOSQ4g/btkbMiOAwk4t3u4oh0eJTfaAxLKwv1Ct1/PnxULV1r7E6
i3KKh6Do2CXLnCHc+07wgYWOs7GDTS2YBPguL6jPLsk04/2wTmn5XLh4qNz060012FQyljQ8aa50
FiW8mXDFwih2Go9Ltwwg0+Qz7ousnGoeZLtfLh7I3hjljjc+vdUdGeuVLraslaYuLOsULj4o8pkI
Q1KLz5BIyvkc7/IQZhLuvFE555qEM3Dx4FimcnHlTs+QUZ29m0S1cZyaCrG4LyvCYlCbhVC63JOm
5tFnbygduvaYbhmof+jDQuVAn5cgS5UD6bMLB/3hF8b7cVfbSjeCWLfIka+7hF84vM/jcxW36RkG
K3zN4cs2lIw4zgoMTcfL+CVh2M/1PiYI3pRfghnZIttqYARytvjFzW6PYYS3SdHP3gEs5zVvbMuC
ZkrCFE/7ZMhy/mvbCN7cAHdv3sFvVRXNvyA9zMHemci89vT967rmL/thUyGmI9wyhpHLL7qamnKn
kMVW7MZx4HBHiHRaHaC1nj/kdR2GuylRzO92Ovf10akxwM9eFU76Q9CM/n+VYlQd8CshM2bzOH1X
bkXE2xgZpN8TbIg8gFJnhQ3SRNnHrOxKeRR1HsUXJMHk32jGw+qF1B7/VwJ/WZ1g0+d8x8VJ9jZW
VTru3Mz1ejgZ0q5/74DS/53rLhj2s4ynfNen3It2EMqQ9nmYU5kctYRgJtxxXnHGdwmraHJQvBMZ
jox12sBRpIDKGGr4zIGw8oK6+Om7qYt64SElW/cgrXMkIwfqGOZjWX3y515FnzgJcYejSxVk+9Kf
w3ZP4X2mMMDgLrvv2wz3PPhDXOzAuRveA9mHP5eCeC+zgPXIe6Q4YudWKZH3n5Q7eOFbX3iQDrm8
j8d304zssu9B5QTZAaJkcPRpNXbePgir8V+ZAXGqq0x9TdMwSa+65BoWwqxqij2NHTDRBqD3y33p
DH1/mMM0y3q4VXPxuQiAHNv3YZjSY0FSN9wHful3K4kplnAzQXaxmIEDCTi/xEDsv4/Bsom7UVxr
tmbaZvuAcY6C1VzfkLDllwx13bfYw/BDCFxzN+Y6PWyKaBNo58OUsXEbzS+LqUGohu5QLwiSbYUv
E+Gr45N0QSn0ZdGfBVQ4e81x5aK5t23n9ctn5VXhse/1Ih8Zv4hefNIBT/xdwEpy8IKmWdtjW2Zs
Uww4dQ6gP2HALz5JvmYZVJjM8dfsvW3da0zXwpfpjMWmP2cOL75mpe88Uyhwv7NIkZUhaln2TSEg
LdK8ErMOLppHl7hbJlPAE3x3l4KPyNpCOdv2p6YgMB7yCnxQElyEAGcmdIL5VvFVlZilpUxTV1nI
YQxnFlzC/8fZtTRLinLbX2QEoiJO852VdboeXV3dVROj+vGhoqIivn79XdadnKYPaYSzjByAsNmw
2ay9VoRiFN0B5JarPD33FCpAz5fqmmZ54zCw0YBQ5UtAko4uwnD6jXt0POtx7sl30uGQWznSJ9TB
XDIZFOTP5z061paNC+RtWsYM8df/T9la3B5mWywArrbXiXzlG8gDJ2MQiAhawYQEJxqCEiMb2630
u8setl8PIY90KsQ7Mo6yPYRMd3/MaWjOSQRN6OfT4+oj+PcQWigqK6EzDIExgKGUSsFUgfst4Fa7
IOhgFLd6WNq+aIeO32aNnCrDqw794IEtLttAEbmMYPm3ICYzRT8lN92pv8iMstF4RMXB8+lxNW5F
YrOnWDRpgot/4qsxO+RtJKOT7Kap/7SrBxsaaCqRB3mMyv6fYfCYhZ89hvzUvsZXN3y1QEnK1jho
4TeQW5f5sWWolTsWAMBtPPg6Vo8NBQTeMOwij+DjVep9pWsye4XRgSJ0Z1bbxgKiEEMnIUS/rz8z
R0YglQpwTH/Yn/S34YDGkKQEkcqIeg9oZIPbtD0oii72mcByYo4iTDb6dHzMjX4xCbI62ML70/PG
XfNveW/aQppN1/74qEr2XU3NcJwFjragk2JLlc9xttnEcyCwJQ1eLpJ7vs4OkeOnMVHph1nUpyLb
hK86/MyWa2UGOmcxRB7vFa4LBwY1tqMHToGdNrC8GAm0mhpfmauJV8JrgdbjUn3cZQMbAqhx5fcG
cJnckbsLDqmBSm5VM/9Ugp504/sdZrZBf0oUrcwa7oNHOwvb8WgYntiKa8ENDYtL54XDll6oww42
8I8Y1ULXG8v/kIOh+gCpDvW+xiPDRo7HNRAr1M6DckLGcVbvIBavAZ6r2otAlcOpiFEh+dwcrhGs
Xb/a8sbFb9pkCfkdWuvs/LP0MqHsy77G105fNc4T1aMYxsteUAEevcglTT41xdLvg+fYYq0UMLMw
S0rspqaHBDpFkccp9raYd1wTQ//97VQh5YI7a3j/SZKrAiZuQ8Y2ImBX49YhvNbqpsmUBPlhZtE/
IVQYzyUY7U77pt3y3xyVIlx3OrwbhBAvWnEwUfYazJR7mic2vo9PlIAV4ufH0+B3lPi3x7oa9S7n
JTbAjyTNPKZZ0iAvDgrhuazMYY41PTetmS/7BrCmel4tS40q/wFgmQa7J7qAzHJ1QLru6/PG3/ZZ
klg+i/iZduDwae40at5Bd9z/KvlsrgNbIan7urB8VqicSpAENXewsZMTkg/JgY1Fd5xKhKTPu1i/
9r8XD2ID/EZBwFjeh81d+6COMSTtTpBHS7/3URcd+6zyPj/v521HILY+a0XjWaMQr7nLtvk4puBw
LKCAujEIlynov+0sFfRlBS2au1pJTFSLO4dU4H7rkp1KyHhI+XcXY1+2Mp4KAZVHaN6Z9XWrH4dd
VwFiw/WUH8wxQlDxTpZefWSRuiHBue+QR9Hav7+cJSbuYkrhZyDS/MClSSBMtuT7njCJTSdHpD+L
XsLHQgqCppmZX+dus6TGsWpsddMKJENep3qszoSw38OE9v8bqrEvdu2f5D+QvbxYslz6BHvDqqlZ
goC1p5sJFtfHW95LdFDSWBu0rmpkJdLSi67NAG21XR5lw/SYqiKA0oM5P5DQ/58AKuTz4FdsI3pz
7As2Si+MAREBHUR5X9EaElwZKRaP6PjLNt+Ea34srxWVQFqlbrt7NUUjQBq4oWbS6zZs+3ZGhdgY
vbZUOagOxvwlRxHnpR00O+eIFw9hwpojsAL9Cbi96GXgmwBQ13is0xhimN6YL2F5l6X6iwLxe04G
FAc/t7bDHjZuLw0WM/ZVg8VUtX105Ab7g6hR61cl/a+BwQ3neT+OQdgQPkgEMG9Z4HEmrKFZpWka
xQfTLdNGpu7tVxZig/hA4cvjkpL8BVry0T3U8bpdf0zD7FejhPd5yHeqyxMb0CeWoVQE9I13hAHF
i0on9RtkJug+3Amxqd1SjzWo0gpKcAIGHGjKJn/fjVvUyo4DzYbzjWnfVCA+Ku9qWoL7WHXsY55E
+gulaos43WVo64qMSqAxbHJS3rmXf2gVbhxN6dPLvlVkubbyFhOw2i/vqE9V76GZJd8NYh9qidiA
vrlkC1Klo7mNBAmD1kRfgJzfCqkd20ZsOXEVJUVOSDtcGYr8IK59l0P4kL75BAHmu9d7h1JuVWY7
jGwj+tIiwINjacxtXgz9vQU4sVwDi+wb6rO9f54bwtWHlehKW40ddugMsAnjJW2y/ktf849xuXlO
OJaRjerjAipKUMuSd0Gm9sZK0Cy0KYpcnn++q/V1N3wVwOMZb1j60RvurM/0qYL46XVYCQL3tb5O
2qvWFVg2QWUdm3uukP4Ih7Y5U0D6dra+jul16wmb2i6aUZGIFGAVgI9xG0vpmhfLeU0SNKLvxxx3
D9Ao5yXmZRX1fj4tjqPmP8xuTdOMw9Tn93kJq/QxRklZpkCoTcAPHE3nSUWOYik3gzzHkcCs0Bol
RLoHXeJ4XUMNJdj7lSVQx9XHDto4fW9+fT4s15xZnp3nYeqzJDY36hV1f1EBgCLXZCRG/PG8A8e8
2WA+kLD7DZcEBmdx+NvPZyIGHfHzPEXkvqAMfd/CsmF9hvGCNIhswAkC5UrEGe0pAfB+Z+vWnRnR
sA7JkpqbmYwXAigNzlWk0rJ5wwyOHclG8415rfEUPw33tmgAV0+9YT6DZne6+QSUYM8t4erDcmyA
WdOMsmK+/4z9ZIuEKaAMf2uld16qbFAfUqWZ0cE0XMOi9/D2P5VLfYpi4rc7zWB5uB4YrYa6HG6z
ZN/blQu128mpS2w0n2pSMRAe98inFfTDz8C7pe1LQVOyYQCHr9mQPgNyQNEVy3DH3a04jD04CIFg
zne2bnmyyjoOOEyE7x9F9l13oP9et4rna8fx6TaaD09OBQ+iaLr/hKfPIAc+xu0Q7EKaEhvMh4Lc
gmfcNzfm+5AYVm24HIAPFV/3fbzlvCRd6jFcsurGw+WHqZP+mJls55K0QXzjIpugTPR0l3L8gzI1
HqIk3Kged+ydNnBPLHWlSyQQbtpbgdB+kXqHkMzlOWjAhx31Q8s2HMuxN9govhYcF5HMJWD7cZo/
hEjyX3imp0PQ7qSAJDaMj42T9iroM9zzCXTVwLtf+x4kY/tMTP8dVswmnngbNNO9ndYXIUjPngsP
6bTnrbvsYJ3FJpFCI/U33E1Zfm4piw8C4KZrOrUvEfS9N7AzLh+zHDiN8BRR595yZyCDPAlUsZyT
otlIuTvCCRvHl4ZTFkZQfri1A6o8JTXHeSAfQHVx5an4MIFK4/lUOQZh4/dMlkNIUJcTSqNR60ZE
iD2u3Xo8czVuObIomzJecuE/SA7gQTyzA6Sqt4zsanw1/qvItMUrqB9knrlVK3oNnNjkGA36z33T
Yp29GsxirSHhcBc1Kt2ukCRP/UckAIreeFt3ff36/6uvz/EmncVjNN55Uy3LUZDCRCekNruNMM7V
vnXyogim94dyHuG9eOkT1fSbafZeCmxEFwWFTDSkBqeLgH6LaKS+RN7m5dXhvYHlvaSGbEWm6Xgn
mWqvSs/8BYQ4YP3y0+KUBZsCDK4psvwXXOq5bskwogIZkHRDjTjEbKt8y7FB21guZeo4qMEHf9eh
IA86mPy96XGj7Ja9qSEb0EXbzPjUI7jcF5B7GuOCnOpx/rHLAWwol+z9NMDTC567DYoAFijXQ2iI
kpeIjH6zpUzhsLSN3moXAzmHoR/vKLj9wDL+ca1xo1X91SNbskwOI9t6oqA6QZl5KLFUh1VfzSAP
iCzYFq3DmoB4492JWl5MoDhSNOA+QQowOoMIBdqD2Kin+IJ01JeFpsclrvdt1LaU6Ki7sZnb0dy5
nMr3UiF/MI5zsLN16zzGWlKVHrPpbhqQoOC1Tl7AibKFEnc5g+3RQa47L5j6u+I8Oa5UiuAu6I9R
Hn95vlpdHViurHtAfFE/p++oky0/ilJCrqUrGfQL+i0mRcdatZFco9dNah6JeFGe+C4kqg5wA0lu
jYnHa5+35vJ8JK5u1pX26lzQoII0PtzgTkDJdVeFz75qZvgpL4B9bxSqgDZipPXh7I2la4O7qjBI
oyzCASSB940frSmWX0gzTMkBeYyiPCpwLXmHilfpWcWJKT556YQ89/NROuxl475CJrtciXa8V/Va
DST9BaXq1de6reqN25Wrh/X/V/MoglzF0MrGA6cIyy98ApZjrKvmPMgUFIbPR+GyleX9NGgoHQfs
8aOq6lOaml8VtIkvuuUvGe52GyNx7GA2GxxCvhS8GGq4ozDFvAev0jAclqZrdyYBbAhYCJK5OYQC
7z1lUOyqglaAAX/rHuqaIsvzUZcA7Ho26nvVgdpRLUN2/RkHQvRSvCxgZHxuCZe1bf8v6RRQEsHa
XCUMunKyO0uPF6cIldMbW6SjDxsJprI5M9Gy6HueDOo9zZKPsw9Ns22lC1cHluvLnKEcJqHAeGgj
vqcsqa/RwMvjwADIfz5PDnPYALAQfCueAs/YHVpm+TnlvblUDcAS4MYMjiOd9iEXic0B1xZEJVOu
NVhkeu+oK83PZtDlvWtAxvx8KI6j12aCk17Uxm1j+nvFB3ps+6U8pSFOdzaZ5Rhrds/aTpyT9a/n
HTr8kFjerrrYq8Ok1PcwQPUfjenvNB+2ijxchrHDdbxA9JLU412s+ixqrMoDC2EYkfvjORpacd43
CPrvbdGE/ZjSZk1poXzplBOQUEWi2AJDuUZheTsth8arZ2puOdJmL7Th+oZaJ3P2ISr9McB18Mvz
Ubhsb7k7nyaVy8TMj1HPB1Orx6pUKYbht7o1R1/Jz6gA+/i8qzetHiY2emyWHs2GqMdR3IvfkQ2c
j0Hk7UJuoHHL4/EysUyoLdN30cn6ICCKfBiSffBwtG7dvnMlgzJVM3LUtYgv7RxH16Xbd/1G6+sa
eHXAkoIE5dDm2K1IXZaHds3d52uJxL55XzfJV82PeVqkOZLH95mF+pc08vH2OuXRbV/rli9XTeN3
07jebvgMs7aY+HoVjXre+psbOabGcmZQDoe6ygpMvAAkpCrwIpA24Faf5uzv5z24VqXlxnnaEq8Q
y/JIQSctF7IcppWG5Hnjrs+3vHhWQxUP2YzJwfxHkF0qu3NVomyrzMC9/bwP1wAsD2YRTX2T+tPP
17J0hTR6vvdtV9s2VGxWQEqQNhvuskFYxseOgWoh/mtf45bL8jHIvUbS4U5iXGW6eFrOsyRbG6hj
WmykmEiXTsxzi6n/WTqNQucMUoRbao2u1i2XxcYfkiJv5/uYQa0RQoHxYW6Df55PzJt7f5jYfG5I
UyIDp1Z8PB3b4khzv7jOtfaOLWH976hB3VX1go7W0b3aGSDD6QvOR3QE7RQBOk0d34JpH8IczVvO
qzolQHKFJYl9rYVGd0t/39ZscrgWt/xWz1UM+qAa3w4yAXbmQwBZKJ5h9cd1sieziAFY7lsBBIP6
q9UQSvn9icYddp4COfDndnYNwfJc2lS6Rtww39s2/lKBWAZslkl2rPUmn+ybN1Noaaz/vzKwaiYf
D3tI7OpEfKehUD/Srvb1yaQlBycbhAxuQC3HCwqmpwWVJEmwJWXvGJsNGyMh2HhT0c1Xg5f8Ixl5
cJy9YjgN0WZNj8MHbeRYWPep10ma49VvyL7nVFSolsckPjeOq3XLwzkhddGXywwAgp+eILGd9eeA
93Q5P2/f4eQ2XEx5uuSy9ucruAM/8Ca/rQz0bABz4JxuaYS7+rD8e+YqagKvxQylCQDiKEz6xhG3
fArl8GlI8eP5UNYo6D/5D6wyy89bCkLeWifzNW/i+BA25Mc8BN6LCqv6XVPg2tXAQzf6ejNeRV+W
20vIhCUJ+EGuoGb4sJLOru85AqlBFYfnVROl77fK3V1dWd5vtO/PXsDmq27lmXr+hxa6MSvzusmj
L2vBct/twntjVNZOEI45KAHmaL6mHN4yF31+6opxY8ocrmjDymir5ZxBP2/Fh6bBUadBTy+ViLvT
5Itm3LjTO/zF5osTQTJo6AN570NeigtU3f5BNL4LmwhArhV/82JZlhB6tu/bCK/XOMv/AB3KFtGj
Y/kyy9PTGgzYYK8KsgNqOt6H0ZfcALNu2vuKUFymbKN4xuGMNj0cjeSgGxNAg0jhkY1X0UP14SM3
eMnw/PT43BVdnVgeTzs5d572sEZbSH/k02+jGk+yid5vu4XL0Ja3z6BYn6JI+dc2YN9ZjmtKHABw
8fz7XWvVcm8Vgo/bqM6/8qpG5QbJkw7EvHh/jo6Rl2S7sLpYT5Zrswhhj1BAWuYQfKQV+7I0W97m
Wk22Kxctq6c26G+6mE6hlF/Wx+Yw+bNMqm8x3SWHGSY2tAwVHE2tpqG7VQPeJNsR1Dorg+5zIzii
BhtPBtkBf9TgArjJarxQyM/qhX1mUl7yApeAfPhU8frhLcNlX3eWc4u08oTQDQUmawYAbAX9pYoe
VeB9m6flw7rbNth5430Pcpg8y+Hl1JuOp6q4UR+Vd2me/R3TYuvG6nCPaF3Zr0IuFs/jFDQ+tqom
CT6nqYg/eOAx2fBvV+uWfxsDQvdwrqoXoC8/UT8e/kjKIfzjuSF+5sHfOMgjy7XFkGrZdFn10kr/
SqNVMXzCa/HPMgkOc4RZ8YVr1EcgFdWdRt4fJ6P/nOaJ3qZh8zHZsQfYaDRJ6eLFCI5epIzFbzQ3
9JjWPvC4TR1sQEJcXVj+jyI6QVKReu9l1Q/Hdlxz3Byc9T2Ji/PzyXTsxJG1D8wQ7mCJYuULxFL1
AQXgSHI2HSRisNmL0xKn4IfZ1ZMNUBNxknQszsRLrsyfVC/zN+QN51Ndie/TOM/fnvfi2NdsoFqr
I1Q4eEWF8dSnVg5nE+E9gE8onukjJEwGJnZJt4SJTUEXRlFusiSR74W/ZF/yFDWg4zIGp6zJ/34+
GEdoZyPXwNM6FdybKuis0eKFExBcoV6qDC51ObLvYmjVp64PoocXk2ErT+NYczaibRQGebKQy/dV
Nuir9IoChfBVdIII6M5lbUPZRM+auO6peEGGkgDHA541jvjikNB9Tzewjb1FeEjGZV4uXyqJhBYY
jtVRo+L+imRLscFT4vAcW7OU9qEcSRXhebjs+VXI+I6cEzLsXZGem5p9eb4EXOawtgATNSlpSArr
a5lc2mDRf4osfBcVgJc878HlMdYOYCZSJonflC+EIvuRJ545A4acr3uBfwQYKgjOddEYvnGMOo4G
G+Y2F93kEzCRvVTBBNQxUxJ8ZIPfMX59Ph6HXWx8G9OC46uZfBH57OGWimfZiiU0O3alSt4FxPe3
cneOmbOZzMKpSxYNV3kBZQB6AdRcTF80XttAIhgUwYtPqEf3QA/DxFY35apIWtGnICjMKfQAwPAT
HEtffn4+Z45VZtOZtZWc/L7IUZsnI8SzrUI5DFfTj6bbJ5CBAVghwVSUDFWesrqBQv4+aDUhHIy3
XrRd32+5ezXxGAQmNWZn9NVHKhuBTFv4uQk3T3vXsrUi/lxEJUQxIlAGCVStAskwHIOKbIF7XWvW
8nIZaz8rQRVxk132fZUsVNlwkf0Aoeitqi3XACw3150Q0qviBibOUv+HmQePnZo+ljuftmz8G9RV
4nTmQXljA/vuh6o5yCL77fn6dMyPDXzLpwmkQSChuFFizpQNN1nkH3jNb4ry2/MufsrHvRFV/gf/
hvNcUZyz7yXU90DUDLK0vHmfRoU8IO6fDh2K6DLTvRSgHAN+dovIwLF0bUQcXeomEP3KPJpD2vnL
Ssijmib+nNDwn+cjc1jeBsTxogEEpmjL21yO630FRLxNuYveH4XslluDikfhNTDB5yPgLu4ItJLb
gjHs+3TLrwHQjAev+Dk56ZK/hyhsdK3JLiYMfLvl0yJfMjNBqwekrwy1yQaKJQCRQTojm9pxI+p1
Tb7l2RB/xf0DeouYnxZKVD9vCD5W0b75sZxaln5WQHUNrbN+RfFJ8ItvV+s5lqYNgOOVziZOKLYM
AZjYAYCe5ajyQR+bcVMJzOHZts4p8b2uqiGhg1s1LT+PBqmmIvpSAFxZlFtYIYcNbOAbJHX6UXoZ
xlHJZT4gIsTZuQkcd83SOrJXN2ktO5pR7HcYQaPHAy9x/ofrAwk057cU61x9rP+/6qOCRMqCgi30
wZgEy8aS/g2W2fRkkDW47FpKtsBpq708L0WLLuQSRw/UwrJ7AwDMvqjMxrShhGFAXXviXcO6/JJT
euRx+lXJ6N4ARPd8BK5JstxZF6rs+FhiBLoCPiGvxXAGm1p0Kvicnvb1YblzqJMg6puwhiFEGv9V
ZWHQXiGnGY0n8BOP7XFfN5ZfU826OmYZhpIy7Hs6MX9w0P/+EgG1u7ExOWbLBreVfqM6r8zJxc+i
WzCYY9fWJz/bAms5fM6mOCuDMTWQfSWXlukb1UiMeTyIN6zganwNyF+5A69CvHYFEtPDQ0gRiRzM
pkWe7arTC8HQ8u/mW0IzP6SYGqoU0vi9hzo9VJHt/HjLl8OetbKW83wxfDhMXX9VmdzIiLpsus7X
q3lJyy5KNRRXsgMN8cSlKPmfkQNIx0TebSwb19RbJ7IHxckAEMvlUov2tITkCLXtja93NW35r6kk
UDqQVbtUgbxMk77PbX9+7k+OU4ZYblsFfcq7blkugZqu3vJe6/Js8vpQDzu/3XJYgNNoN1YwasT0
JffjaxtvkWm9PS3cxqOFOZOFCtrlUqTAbtJvCdtSNvrJxvjfkJfbaLSB9pngLYw5FZfkDKLzA7jD
3xUHcfKi47gRWL+9KLkNSotSkAglxCyXNOk/R6P3OQqiS+B1Gwm/t03LbVRawlNATrxuuZBJXScy
XkH//S7T1UF21cbd2zWC9f9XbtX0E00zrZYLY0F48kCneGwmsEHXMtyqjX87lcBtOrO2rJKwzRJ0
oaBpHeZFfoa2Z3rWAddnoJC/+7QUGy98rgVluTDE4bKsirBWh3w+s6EFmH1rd3AZw3LhcOAKcpLN
cmnBnn1eprS8NjGew2jnpYdJpGrDn11DsPwZDzAk9+cFe+jymwyGc6LkxmpNYNO3XMJy5BCcZgMr
1wNeLaJ4KKrMtxyMS0eIsIkPAoofaqV7hUT0h6wM5AaCx7HCbACbylnMSeahVwLxROQQ/Q8MEJjz
4m/pJzoWmE131vMZrLjxMF9QKYtMq/BPddccahKfxyr8DFKAjcjFYRkbz5Zmg8jSUPgXWRTNQQux
XIcCb3LP93FX6+u6e+WJvQxLgeAOp880fJv78Xemf33esmPl2mA2XMkq0N9GsECk1B+tF1/8Ca9W
WfClyqoNujxXH+uoXn19a3qO22wIKe5OHGuvuED+8JCE8+91km+E2a4JsnybJ8XoV222XFQqroQH
n/os2vA51xq1fJtUvTRUMKwg8VtJwPFK3sX5xg7r+mzLn2kzI4VarPGuqlEByqpxPvt40X1u27ef
UUBw/O95p3Ukq2Eu6XXFL4FP+XOaDzfa9b8CwPIhMOG7ohlPz7tymNhGssWQRaOgoJsvQS7TQ1uh
Umjxz9mYnEsa/e95H47JsjFrqBnJOrQ4I0Go8r+g5NrRw4zQaVcow228Gig7C6Q5O3IBuewPEUGN
YOmDcWMRObYhm9ws6coo4nM8X0C96EMTPSw+z4X+1kvcnHNPDgc8Ppb7FpUNXQurCkLVSUYuad95
5FApj+fvFlH23ca6cniEzXbGPJGVfJD+BeRv/ju1Ps7zTuRnPwqqjW3JZWvLn1GpFxRsIuSCJJJ3
gLAVvw5q3AoAXa1bLp0LPSueLpihoUnPdMmnH6A/i77uW6eWU8t6mHVESIm78si9F55OJYIacHU/
b941+5ZX56DeSKIUU1MRJO/aJq2vIon9w5BurlZHFzYkbc68qYEUC7lIqFtA1fILVCd/rdt92U1u
Y9FQ7gOSk0Djntly+pEhFJuP9dBv1lw6zGvD0Qyr5gD3EZxpTI9j+06DFCm9Qz0z3kX3EHIbk8ZQ
+AxGcYoFFKAaawY34n1hID55bmHHZmpD0UbQy1WjGdA6gMcaR//l/32sFfXBH5Cfet6Na5rW/18d
y2Ohmgrqt7CyJD9WviWoTuWHfW1b/jtSnuCKj0UqUWF5VD4UpuLcTButu9an5b+aj2M1VhVaL4GY
FL78IjIEXF2zj3EABrZ8eGm9rGJd7l+WBs+mQ1l6544G2fn57Li+33LhVlYdBKcY7m4jTn3KURQS
0vXCMze7mPigr7LG+a+Mm+uqyAHwJ5ecJuQeFpP+EXVUZRtL1LF2bAyaCoII7Jkef9BkTr4q1Q3t
wddB8vH5BLmaX4/RV18PgFs/NkWZPLRJ/B80NAK6ZtvNO+bfRpgRL2+BVC3iR+iPzLzrSW/qS2Eo
mS69T4Fj3TeKtftXozAMvEVJNMYPQxpqLiBmg5qarhn99rx91zAsB0aKi4Y0KPhDzuzzKpl5rFTe
XrqwbTYid1cPlhuTfkjSWbZrRnBN8degBGv7nN2DqtvbheXLQCIbHkcZfwgiMpDYoVQnCrg5g8tw
Vy0wfMFy5qrvQLPVBM1t9lHIUTTvctn9OSzhYyq2Qm3XgrU8epQ8K9MJysyVLOivIYvBXFw2AN49
t7SjeRtDxkDqR+oq54+8AyQyxAtRVAq2cXdyGNmGjtG2K6AQT4JLitfRueLkTo35ZarzeF/ixQaM
jRPK7as6HB9pBDkIXiIpS7GWzs/nxnFa/gcs5uXj5E9+cDFhAx1R7KWtX53A4vXSS5XuO3FsdBhB
PT9qSzlOHAY6eZJW0ddu6OgvdbGz2ovb6DDdjmWf5Ca4rLLJP49j4IY3tut1138ju2PDwvI+VGYo
x+ExFwDPcw9EPWbiFxRFL1fis/w+Dpq/jMXwqdP87312sRx7LOdGIcSgF2hSNIe8MvQcNhO5jF2d
XaO4iMWGbVzOYbk365H99EoeXEap/pIhhKChuLOVoHQ1bjk2VyLs+yibHqDNld1nDYUrIQ6BBCPG
hvs5erCBYXkcBlmayekRDgai8XPasOVYzt2WpInDvW1cmI5KIzs5LlddKYXKD1D20ExdGvx4bmhX
B9ZhTRIphzFK4wfklcRlpghQw1mB5NRrtrhiXF2svv/qJKWJBt4zVsGFZKaFhhmwKeUcIzir5o1M
pMsKa8+vejCQq5GpJBAt5x5Mi8xnQh6lX3b1//bN0trxqw5mMkxFgjLIiwnwRKVT3Ba4bNUj6zbl
G12zZJ3WIox8v0JxA07rAqLQg6wugDP/nuE0Ou8bhOXTNIsDRjRuJoKHyAbTJURg5okoZQcfJVfe
xnblMobl0aqJi4VIBDYhq823tEKu3ke9xo99g7BcGsjIqSuwZzxa3rwf8Sb/ae666LCUvvi6qwcb
EqZiZHSqjsePtGDf9QARoVRJeVgC4GSf97Au/Dc2dBsYpkPDwq7DbkrC8dOqs3xakXNxOX7KJvr7
8z4cVrCBYflYJCgtKPkDIIb0Ni7ae8QLHzeCgnV3eGsElkv7Xg+2MooTlbCmO0wNhUQwYfRU6wDP
cLxOjhnito116xqK5d0hIxTPTNX0gCjrVKDetW8HMObMbNq3Ym04WDrIuuOkHB8y76LmyPF4/ihS
AFU32ne4ts2JFkKVdYik+P9QX+HsfvGX6Huy7MR5chsTpuLCj0m1XnhD+kPwxf+QQjx94zrn+nrL
n/Hwict/jHQJn6v3qfHms0yC6ezxptzZg+XTIuk9LqC8dwk6D5fpfBpPyBz+mgqVXHZ5gw0KE4yn
IYVq8MXM0fcqyoJDMdR8Y306JshGgzFW9nO5hPFD0CDhR8gHqxL134UZD51Z+mjnGKyTul0mDp6l
Zc1MYgs8shzyfl25j+c55DbX2dwa0Nu2MSQiwU0VHUbat/kJrIfob58N1ul7fYb2Y5WHVRdd9ZDk
/bmqPVX9lTQkYFugA8e+aqPBoCmQ8TmfsXOXPfRRa/Z+XthHnXv84BXJvtucjQlLg4QlQzdhWvD0
XR51guxYhnfPjbPBtZisQ1pOHpJhcs0/tw1KWWcNEdNKSGx4K4fBc0u4+rA8WqBABzmxFFqjK+Am
befypOO5vHntJm2+yxSWS0OhcB4g2jZf597/kHflZ60MhICCB4+7rQXlGIYNBjMCNTkyToeHRjHb
SfTQAf0pmTp4+5jnQ6je/3vNjo3yZBhr8hAVK7+FbegPBw+y4LsU2dG+5dNqyAH680vwGlKwBh3m
up/yD4sh7dYbpeOgtlFhRJg+JF2DG6NGpRx4/8BwFmTq1rLAnIuAlreG8OGP5+tqnZU3ogKb60yh
7Kvg3UgeLePBZ96g/M8E2KVIColtYSZ2UFCDOAZ+vzOX/B+ys3RESd7c4fYie/2RoPQU/aDKQWf1
Pl142MgKzEGvD4b00IseJgPdAiqb01Mvh3hjO3EZyPZ3v4pVXyTsQdpQ/Qbk9a+sQONivdfPCRgr
smEnap/bgLKwiaYW5WroawK5x2+spgm7pdoHUAgbJNe79FsxY5bz5zSgEhyd7IHK4+Iwj7W+RgL8
as9X2dvhIAow/+2T8yDHsecee6xiDZQ07F1X4YXxeeNv7ymxDS4jU5BB/F2xxxj04Rl37Q6k5j25
DMHOIubYhpaNedOU0bCAbTleX3hNVIXFIQ67rSG45mfdkl+ds+G0+AtOQfbIcf9CaVzl3btA7Iuk
4mSduFetU2+pssWH2LOqc/BiTm1Ulb/wvlftxgO4ywLrsF53UIAaJuhMdEnTqHyIQg23McnpS1TS
LeCSa4Ysj4ZkAEuJKNkDlW6QOmglmfNT4XO+K/EeJ5ZP68yAHauS5MHkUNyqaUKaMcxN8TJknG0l
NV2DsA5xw1SMbTZnDzXnyUE22C/iYSe9VGyLZM4F1LcyFLk+9EjHfyjUNwH6SROyK2EDCrJ/GzmN
wChVCW945IkGaFONQNvNm0llxxKyYWPLMP4fZ1eyLScOZL+Ic0AIAdvMfKTtfJ5euTxtOFUuW4hJ
gBAgvr4v7l48y1bShy0LCQ0hhSJu3GvmtOOoOIaS60lBvfhMTPgVIk7Lji/u6sG6t5GlKFiJetkb
nYvqwgjEJvPtRg2bMHl5/yRyrK8tlwmxcPAdN7ra6nzUa9WB+y+Sx6iuaWwjxzRkdEFYo6KbWJLk
kk+D+ts0hXmYETLY8TJdA9i+PzNkE2mo8+YVqjJAeCDVGuLNDpnbY7NjmTDth7GpfTHfFBur/iR1
Uupz2U/1oexfbDOgwSeqtWhWzL6S0avem9dzFB4sK41t7jM/XcKk7Wh060NPnRrENx7CuNrTN3dN
vHX9AhQIXrgpiW4EQb3XJh3FYxLRp0MTb2PFRD344ZJwTMyGSfONqh+neN6jXnHYlY0S42s/L0S2
26bXKA3rfc5vKfLs52BpDx6cNlQMFLYFSoUZXGIp/iMVeJRWtltf7xqAdfn2Q5p3CCWRjFZQoeWm
llk+hD5CZMOx+Gr8G0KMRO2Ujlu1Ux9Xf5NEzuV5nYy/96z6s0eKlMivdqsElaoeClAoddDBRvHQ
a1no+osJx78Gv4ghvFU2O8eoY6fa5GYyH2JQjfn0RiA7j+KneSXhy1h0VDwc263WTdwMzaTzhqy3
hs7wssCDHnuvQi/ZrRBzjcC6hfuEhuOSD/SWe3GscNcEETvXEEF9f2wAli1XVJm65L6P2KdIP0Am
U/8HJ0KnO8eoY7vaWLGgFiICssS/rUpBNJk3T7If8xNpl0O1nrGNFushMZyYbgxuukmnz1BuYKdo
icVeHbJj+m2wWN/WNCFRsMLTanV/4R3AspcOTMjNsUvMxoptshxj2XTRjQKlYWKw8ozqYIFkbEPF
RMiiWqocmwcmdUIpYIkiwGl6H6T1ISV4GjPLmGXB02EE6wcCDGrtTsAQgRVxYkUYHLMwZl3EEM8N
q9ibgluiEJuXCECf2vDoc8xWx6So+ogKU9ObnjZGlMWrH4Owr0//j+ekywRsC+ZJ1MZ1gC6KXL7L
1zW/+h5SrG3Mu51N5OrCMmKZEAaO34pkRoDmx5wQS1nIpaqkEJ8LQVpxcDFs3BgrWkb7aFpuSU1H
/qZhQLKecNu16U6EZ7vGfo/wxDZyLBFBgspqgXhYzr+KqGMPNJmXr2M3INbdVtWP+6fenwNJcWS7
16iU6UOKBFkS5mcKorTZgNG8otP7n4kyAiLptd0rtHasjo0nY3XQpFUU05sKku6MWhr+8Wex9Vr7
/O/743EcU7/xlhUjLaGEAyTWCHmJphD5QwkuiPuNu/7fMnHuzwwaSJ65cY+PD1UHCEVaGnMJjmaO
oTv0q0vQLIASG7BZ3ADrQuVqulRnFoNbcZkBW7s/CtcUWTe1pjzino7XGw9n+d7A+/uGmuVjEITY
BpER6tU1MJrrbW7j5GWSROImp/zLkGAk9//ftQqWjZMEEgi9WIKMG7wIzdgn55/YnHrB2/B+F44p
snFkeRHC057L9dY3ksaPECli+v0InZ+D7piNJfOhRN/4gw4yis1JvZBmwNmpnSe/4+iwcWQiMgEh
dTJfDZ3ERRjfXHoDnlEBstFb2OSHdKZpbCPKmhrpxBGxzyyHXgxqGzphzkFqhu/3F8GxzjaWjEi/
MaxKsc45e/I3mOOEpT97u8gr1ypb5sy8pvDXAKtMQ0hfVCae325AjY/Hft+y5H5UNO1qbFMAyFWW
+3WfTXz9B0DRaCf45fp/y5BFW6/MA/FNhhU2pz42yW3qq3XHBhw3A7VuawNA9wDq2PxGVfDDsOj7
XEN7tdRvcrDtnhQJX40CbMzHJsuyadCkQVuxWM2tC9Y+uKTzWrTmRGPdx8A36Bjlofc7ctiGjSLj
TDYpCEW2TQVFnarxMlaDG7Lm018L2cWSOebuNywZBd4YKOn8Jun02a++gXsqeSCgHWU5ywIFW1ya
XWVrxyvSphnrR54PjVHzteqhMUu89uNWhjIHId7zzTlFLdv9qXPYo00xZvIm1F3Ncn7yvZbcaBmR
h3QN55cpmYadTefY0jbRmGkhSETylmRw317mIctfFuA23Il3uxq37B260zldEay8+YYkr5u+nlow
HSXFu/vz82fwaBxaBs/rVeckGjE/PeteaYS6H/yhmE5NS/ipYtMFbICgt02nm+cj2XG/U9d+ts4A
hlNSiSkHE3aP0GUCnJ+ISpHNa3ttA8QS7vfiWnrrLEB4ooz1REmG3IxpL2O8ftfgkj/5MeninWvd
tTrWETALPvjzuhignwP1t4wr8xLUI+MxQtvYxpqZaVWLyFtzkzxK8fqLm6B68CDWe/D9akPNRL5d
6DU1Nx1Br++sEwG6l6SJy2/318AxPzbMDM+NZoqnNrz9pOmCijcBJKzdI7937CObZqxH9LiVhQxv
nLU800tQXxKOEIKgyCrHPPhxfxCOjWRzjZFB6doPELTjS9ueIazxDYny/hL6B+HhsY0w472uCBJ/
4S3XoJEtUSg8+a3K7v++aw0sE9dtM/dD4QW3Jm/WNzMV1Y+amP5YHsLGlhkdAe2/lvj1rcAA2PnL
mkLa4v6vu2beMmHTrhQ1/kV4k2X+umEKxOdQMjmXYX+MthUwtV+fLgjIyqBBWC7beuDbn3dT9HVJ
UMxzfwiO2f8NWhbHHo2JwPkN4fpH08Dd72v4Isda3+7yZ0mUii9rEbYlTlJU+0GtBvJGId9Frrn+
fbu8n7XeQ5algpYYuaHeEizNIhafA9LpYzkUG1FGUEC7iGAhma5SRG9I3MT+2esraHfenxzH3RZs
u+rZ73NcyTqpuxQbf3rThOEn0xoOjAkqkSBUQUGfc2pqFZ2CPN65TR371UaYNX1ilrYo05uhjJSX
RoWQqFvxAD9NZbz3UnJ1YttzKdjsbQovqLuoQkjwzPEL0QTyEk1Nv3NmuPqwbmjjh2EaDgm79pID
mAVWyoeeMyQwVzCQ318dhwf4k7/n2erolbZmaQKSMbixVAQhnpQMF5vcEGCBxKCmEAQHO2bo6s2y
85m0EORG9DFjaJ1N5BPrQQfLK/qE+o/1HObJ3gPTsets2FlSsxV1XDpFDCyKbuDMQ1mdwv42Sf1U
obhLj6P6l2nwb5UT3XESHRehjUPr0xFKcHWbIgCj2btmHWUFIVdQyQAr2+dZ4Y/+jtE6NoaNSCt7
BnUOEJVBj4CE64kHQctOrF37x2Xle/ybruFs359tDVPDy238hmT91C7/xLgG3nRJHA43EHmn4vVM
m+j9/U3oOOFsSBqTA4Q6ltDPSlokj3zIp0cae5+PNb51+mwYUBVELc6CUEM1q/QVeNe8c84JP7aj
bdxZpRPPKB/7TAgDtumc1OJdAkon/wSqN/+p8UF7eNYeScPL/eG4lt46E8hMYJU9VkXPEjT3kL0A
A8J4i0Mj/77fg2s1rOseBa/DUBYInlQR8iooeA2Dv5Yxjff0XF3tW4cACCEmOck+vSVR0X1MVFz+
QGHwnvj4n+eH2cAzslTE5Dg3Ie4FDoQr95pvLB77lws0g3eW4M8DYDb8TDdJPCVJjJemX6jLrCgE
APD62DmRXa1b130uvakCpxmIrrpYv55Q0QR5E+hrH7I1ZpOa6RnJygAVLBlM2fcvUhjifVpXT6qd
s8n1/9vCPLM3SViZp3WS3CCl4X1ioDzmpyGp9c4h+9Mx+T27wWw+M5akXTQmM2jkN90wko//Jhy1
iNCG/gpelvmSJ+QvM45/GTo+xI28rpDGgrBdeqpXbk6baEtR1E/74i2u8VqOgImZv/Buxf9IThio
bH25IfKPea5gk/91OlFIOukaNz/q9KHjS4oCUhow/Z3j68/XJEstW0/SKYg7QeIbo22TMT29kLPB
hVJCM6GJxgc9ysdp/QAQ0h5w4c+3CrMxazTnaTXBsc9UQct/GC3+yxN4fzOrl0dv3JVsdyi5YFf8
Om8sT+fCX1D0zuB25lqoC1GQhOij4TUzQGhhY301dfQBc8JRpjGV1wlBygK83IBM+tn9o9QxWBvj
1iR9oQAjDTMABPSth14miJtW+W1d+u4B9UDlHsu7YxPa3Giq8xXYUvr1akj4SUeTPINIYC9Q5Grc
cgQQuPUVqXMwl/x03aH0bS4eBGQu9yfJcWLbKDeAziZVdgYGBHCeuoJ950tf1RDdGejX+z24lmEb
2LMjCYpBayBKjR4SPqAaO/liJrgBZQrQdtHTndyJaxzWQeDh2geqfYWIMZKS4kQB5a+W9luYhP3O
TLnGYZ0FLBlqivoijAPSEPLSDOEEYdEcGi5T/j4Oqp3pcg3EPhRisBB3wzZd2lQIA1PxYhn8xzLO
/Z1jx7WjLBeg6fwhZcO25Nv5LXIA9/DK2MvyOVq30W8yXZGa0eO23GM+X4D2DC5bLd/9zeRq3Xrs
EwiGizbeZEyEYJChWgA8B5u8PHb928A33cVLpQ0gP3giL/0L+NrQ3uz2oHuOHWSTpJFaocxj6mgG
0HN0QqwObLJyBjC5fYc87sP9GfrzK4/Z2LfetDmI+xuabdh/0ygB2cXoyQ/1+6r2vky7tIGuwWwr
9MysZUg8cH5t/XQKgl3TA2Xz3/3Svx7nXS5r12pbRs3qQvp8nmlG8rx8yHu9nqHW8PH+RLkGYNmz
Vj6HOo6hP/nw5qL9tr2EpxbMgQdZA1ls2XLTJJMR44o5mpIsB0z8jLj/49rF3Xmp1L/3x+GaJMuc
WdkTPUlKM+wuflFbvh6IqZ1JcjRuo982Hqq1bDTN+DB2DzJN/ktUvcdb42rcMuYGtayengaaQbCh
P4mi+VIeja0wG/c2s7HRnufRbKuCH/LxDPaGd8gUfuin4d/DTGCMbdvrmR3M66jrJsE20n4LRZHa
/NMhX3/sPLLhb6hBxfVfRNhAqHc7+Zo+Bfu1Tq7p374/+3PiAyY7RD4KqHK/QlHxirBQ1B48qW3U
G50nELmvkGc4MYHWNUGICUHyPR56xzFnw950Qb1GKAbrjeb34KszYNgFTRoolqBrfY7H3fvMcR/b
TGmm1V6uexzaWjIfAhCef9Z6QDGM0YdiJIxZBswZpLmATgb5R1p/qCSqGLxaTsd2kI1306hrgqYc
TgfhAy2eb8JJoe8dS04wG+yGtBzPydrj7PGC8AIV9w8oAmUPw5jugGMds2/D3OaqB0nmtIZZ33YB
dlL01ayNfCzmxbvePz4dG8nGtplZh0K0LISJJe9mHP8gKgID1fJPBRBrHfg7EDSHsf2GbwMrwLRC
JDpD6u+jMnDm6gEghvtjcDVuWbIsIyOXnuCUboEk0Hhww+XCkXq/ddcaWLfwHEFEB0IYWOS8aRSu
sDIBNUq11ublMG265Pe7cQ2C/HocAWZNqa8o2F26aD73JQhF1yL9737jrjFYNzHzWkjM04VmSWHS
R+KJ9f3cc/BylAfrbYAbtf6/6lXQ6SXMGMgxzgYU0yflJzt24JgcG9hWFUtdIjAFDjMIBz7ovtHZ
BJfl/uS4Grfv4SgsQMWwEaR5lTr9JIuBMvw/xxrf7O7ZLYOqeSOUmjDzTF4bwcPTQg8WqjAbycYa
kad6wflj0pk8VBowM+OJYWdHOo4GG8hmWK16MOeEWaU8ftHG8JdyxsvbByb9PQrC/p2mXUpa1xps
359NExsqqicU1GY5kE5v/GRVT30H8cH7i+DY/jY/Wlr3XRVtHHKthgVXDDw9DYE3PUdFcLnfhWsA
lvn6yIBDLxPnaDMiw8gmpJYGEJXvDMDVumW/YmqHvl5UmCUBBNygAyjOfut9OfbrluUqn9aEDH61
hVjmv+YCNLSjOkgVy2zkmmFD2OakhDZGDBZjMH+SU4FK12OHs41Y46UHiM8Mcrg8RuyDc2le+ZsP
Ssv1EFqR2TA1AnmSKFlznGuT/JKATuAcqd0Aq8PEbGwaoTWbA3BXZpVkTyKon/ICJIc+e8fH8kPa
7RFiO/a/DU8TcaqmXGD76Bqz9JOEM2mbb2XtHVNJhF7Ir/arSp+0cLXCjM/+P2oFh0NcQr3o0Ab9
DaEGelgCmYowk2L+PIuVnf4fDq7DtELLcHlKC54vDKiksaMnXrXfkr7ZE4d2Tbxlt8lUhOHQGoJL
HY8An6FgBIpk7cmbl2PKFCy0rNdf1DJwkPSh3BIwvnPig34RFOXfD029DT+T+RzNYdfW/KTCBcA5
CVo4nG17klSOIIQNPtOAXtdtPW0Jxekv0kKXsqueckRR2mTvdAu2hfxDzsYGoPlS+yt0xleIqC6S
8A/cEzH7pvVUdT8oz8PyHEd5+c20Zbq+M21YQBOQyTqJy7eVDKC/dR7THoKQZzARmVTvBGwd284G
rkHpvBTKGzDyEVRNTQRlRmiL7SEQXK1v+/HZdcpj1OCiojfIen+AWD3UuxcEzo+52zZUTcR+6bMU
YDigpj4g/V8/FCFet8c2XPjrn+dk8Rk1BOBwvKZIEAHFp1d9vd+4wxxtpBoIv1PTULiRo5znUz+D
L6lR4AaswP55ud+Fa+Yti6cswYMzHYIsgcxEyKPozFBmcOwgtKFqsilaCaY1ZMdbJFgY7Qg0rVEA
fejXbZwaivGLWUcSGPNNedNAAfIB8r1iZ9ds3vQfzNDmQJMo48VConREQ+IDxCnx9F6Xw+sY6aJR
neIUFAz3h+FYZFsWE0pjYLudgLnYoPIStbeXORTjaejZXk2sY41t2Nr27O9kD25DwuHrmZnIS7nu
ygO4WrdsV4VtH+QbvmbWQDwG6XBZUkhm3Z8cV+Pb92cHQwNuFgKqaewgJd/xcPIfSi8XL+837jjN
beIzPS6lF+UgGeQVClVNXz0p0FWdQhSI151PdjaSawjWhZ2z2kOeq0cvhNG/acnELRmWYwARZmPS
jA4mqHhjgvxmmrOf098147/3J8j169Zd3Yx4JCw1JmguAnX2B0kfVsPYzsZ3tG7DznhP1lKpMYDY
Wv9YMWhfBc0u65yrceuRrJbCM1ODw8GPgYBOZnDQrzGKae5PjMMPtjFlcg0oSuSXNCMggqsoe8kS
H+lk8j3x6dNGBXy/G9cgto37fPfDFesI3Y4GlGnoEqWJ3TKKy/3GHbvfBpJx1EyRIp1SRMKDtyZo
zqTSb6RKXuyXsrj+f/v+7P8T5JxARNphmtZ5jZFhHMEzV6fd/HRsCNbly0TDhwUgr0wquHhNPb0h
8XrdIsp1fZCdC9Ssvw6iCkyee7nBReD56o1C8f9WmYEUxc4iO85/m8NMhPHot3ozgwTsiz1enyeR
k+9LTv3T/Wly9WCZsWAQThdTiAJCrx0A7UTYNwBgfzHHMAORjSOTKKVFnKtFB1RHJ56yRxlMGRGI
CSbhHjPenzdTZCPJ/G4A2KRC1NRP0/DcT+K/PmZ7ush/vu2j3yjMakg8JSPcINpGr/yoeMGhfHqW
EnAoLW9jGX1tTbETW/7zckQ2qoyAtUn3Yc8yESddgJol0lchCK8iItoM6amu3wkFuDravj8zP5JA
ItPzcQZWi/lbRJq9SlHx0Apv7wJ1LYlt37qTax9j3atOpJ+TSBafUFy0FwVwtW5ZN5nqMp0IWjeL
kKcq7abzPjLBNTe2VVdzO3OvAyqYA5coELC9NEFUn+v0YB1FZOPFtC5WKDNAlwzwqfmceGlwIkBu
XO4btWt2LKPOmxGFgtMMmxtK8U6qMn0VaeRN77f+58shshFhjU9HlSuoJfh+dEvwuE3E9H7Lth82
AxvvlQyrhxFwxBoQ7QexEJSfFKhCatAl7UyRQ1g3spFeolhnpeciygiUzufU+6LXOGMdgHvb8ZQG
5zKKnsqVvhoLgCC6qt3p2LE2NtNZbkav6iSO9BmE99DSA6qz6MR/95fG1bhl1XlPPa9uItxH20tc
zFBWB4L3GLNHlGy9PjszJk2A+F+38EzCkP6aksa7TW1fnrzNNb4/AoftJZZhi7RTQaRRAlSX/geV
DuUp79qXA2mPZVEjm+tsLj01ovwYnFVF3ZzzudYnCPc2L+7//p+dv8jmOpMKmWxgy2g2B/rMDXgE
1bSVaJB3no9X1f616lpp28QXtUrR9t21An/yC79ANWu8gK/q/jAcq2AjvwAxmofI62Ec1dqrq/RI
8cFXAxOPtS7UHoO1Yww2/5lOlrRh+QryS7BgPBqWDivkbhu+B5F1tb8t0rP9KotkkshC4hhcTftg
4NJUYhe14Grc8r8l6r3BnAP/mwwaOUISv5vX3aobxxFrI78MygJzUtTdVdPwUy7X8W2P2C7EYppT
4ad7eR7XKm9DezY/YB4Lm9EXgLCnxZMWSJITAHe8yN/TO3LNkWXMium4HXKFTLmKvqt2+kzUtBdc
c02RdUmLvlSDmngELSX9wDv2qEP5CDsrqmOwl8iGfHmI8SxgDg+yCAye5zmEddFaHNPHjmLLgJkn
QcRXgJsiCaE5ZJhQp1pE3+/br+MYsrFeoh0U7rcazheytN+wvME5CZBrgE6g/xa8cM3rAeQ8O0e2
wz+2Wc9yDoGhYPPw2VplOTidf/pkyTpnOgAhfVS0YO7fU4J07FkbC9bIyZShgGfQjOBjahbw8sxL
+qZGWfBO5Mc1d5Zhs9Ufob0+d1dQZX2rdPWAxPHLpKq/bYUQoTjGrB/ZeDDQLzGVEoS1FWhdfuqZ
NcHAd8bgMDybCC1Z2zDtgcjOKGDzL3gzk29xvUur4mrdMmtSeF3t+Zt/PCMFN1MkxxpD453t5Grd
MmzoVhAZRgXq0yOzPHAasnOp17/uG4arcSukzXkE5vEUSay+ZN/nCFXpaQROzPuNu/amZdJySqCJ
tsD78r0qeiFrBA5FUc1PabGUO104Tj0bAyaLatgEOADg0T1Jb34iW3A6q75DleRpgUgGFecuiOgx
/WQIP/96RbC2JQVr8PbFrSyvPu6eUzIBlgpatGNA7eg3XBigVJNqK6Dy6Aru1tpL34/QIT5mCTYm
rBOSjF2hSdaN/nQyAsDdfEr2arIdK/4bFIwHIwrsEWRqxpW9wlTFJxqASapEfONyaFNF205+dkkb
lNUujY8QE8A8W018KC96AXl0Tee956JrFJY9x2tZ9bVJgmxKzXvw9L1l9fxBhvTL/RE4bC6yDJoL
7fUz8juZX6v1HTAx/G0tl/bhWOuWRdN25H631eGB/bo65wmSjzo5yEgQ2UgwGQHa7+W4pSupJrwW
Gv6wbFf1oX+3oWB9sNVWyxKRpaIZT3rF5uwI9tD91h3LahOcQUex9pRCcmEOkO7u4X9dqD+Pl67a
BcS4utju0GebsxJJ4YkCRWjYnF+VD9Zr36zryQvTPbiTY/PYsDCwRbcahDfdVZZQV6gkMFtxOO69
EFz/v31/9v8yX+Me8syb64IwDC3UF56CmWYLhd1fA4czYStl9kMU6QFk/lk/dCjbWKLQnMhcVy00
EGjzHXLdyauVrcdKwCIbHAaBGIWUKjZU3kMTiCjk2gT0Yk7BdmzcH5FryixrRl6fMJJgRB3N1WMU
x9/pwqus2nbW/R5cS25ZdDVWkfQrOAAV1MrPTQVywWiBas/91l3/b13SFWuNWBQib73BjQb+xQgx
DPE23QIB93tw/P9vKLGmWhY6wT1q+pW/5AygAlQV7KUMHR6AjRLTSz6SnMHbFgWvHpKUyY9M8/5U
FGNw7WYwXh0bhWXa3VYMoeBQZPUcpZmK578h3kIPNm752M3A8n4Itvheqf+VRTudl2K3Ftc1/9vK
PzNqg6reBXIFeJmHET9XJVqPRHvsMrPBYXwxJmoKhFaxEPWZaH8+Twge3p9zx978DRw2DRGqBbc/
X1HsRWLoSMZmDl96vDPH/CEbItZQE3ujwLNjFiXyCkCTPgzV0O2sq+O4Cy3T9U0R+6bEu3MO0hcb
/g/i7lD5HsbHKpbkvJrkv/sz5Vpj24rHcKwM9LGvvEQw+tKzeapfd7JdvWMd2GAxOpOmG0BQlvV1
HQKMycVD5x/kf41srBjxUckUDIm80l5+myNoe4cMgl6H5uY3kNgyBCueA8CRVuF83mqxfsYejzVu
Wa4YKw6qaEBfmkb/qwLwKS5TlFyONW5Z7jwOqEDpZgCP67I+g2joS72IPXfIsTdtqNfcAr0OEme4
cuAghzdUnRpE+03KAWZcw9siuh0AgGNv2gKYDHI4y+DhUcB6L7gqUk4vYhb+c2yKrOtXdsFiQqAL
r/MY+A9zwtIX3uxNh2oT8HD59eis0gZigmBvy/xuoSetUNzdev0e9tVxddmQrxyCJR5qE/IfIprf
0LX5pvr2HSh3Pg55++7Q9Ni4rxm0mxFVY/6DteK/uRs/jxrAuGNtW2/hiskwIWXxf/eKBjfu62Ep
xLFdY0O9WJIIHiCskiEtVZxoCnFCBIae7v+6Y+ZtlFeSEkNzD7/OvOQdkUA4zjJ5UUsQmY8Im97v
xHF72QRlhMlibcjSXfscQouMdPyBD3N1HnqQdN/vwmFaNiNZPuQczNaVvCYlSsdPfhjjyREPB/nz
Ihv1RfNCssCX6Y+mWs2pGmC6qEtHjCvh7fn+EBzH0E9o7zPvpFkjcK5MQ4dgCv+qIvZSBcVbJsun
WUzZsvjX+924ZsqyZKQPFoYNK6/aK9Upgdoy6aZj2M0osG/fpmyDuEnBWB91E8RTzT9zgEqLQ39u
Q7/mWhE+lDGiTWn0ILukvITLrtKXY4/a1GJNHLXhQAc0zurwi2LDok8yGkLvbQttkG7H3BwRcRsC
JgRNB6QZu6tq58wP5ovw/escRo/aY9mipzcL0kXHZsu6j2k9hAWJvP9bZ9Q05UgR1dz7eqx560aW
M5d4B4zpDwk/+gQcOTjG12jHF3UtxrZ3n5kCy8eaTsmWpUDl16MY5Y22Pqq8p10SCFcPVmQLtQRy
aDtYAaj7x5MJkGyn4Zy8rv2evb8/Qw57tiFgFAhUikRRd20mlZzhhrYXnjf6iw7AXkmTXJ7Kus2P
UchENiCMcZV3vNheryF6axjKygbNdxbbNVuWWftQWg5NHSQ/etHnp4oK8WBCsPpM3kH7ozYarEJ8
XPlD011RIjdnfEJxjd7YYyIaHUO0gdTz1101F3PdLCB8v+Lmn9jrSvHQA4EM4PePnVFa7BxTKZr7
HQNObVQY501V6LVvr7mBplyRAJEnp05lkkTqCSUggBv20yuto/IBLP39jpfw5yWiNj6sj1b5v6kX
1oVgBpsgbssJ2HtLaD/vDOzPNwe1NS95mAIvhAjY1USe/9IPlvBazFV231pc/2+ZfI9Lo6oK3l3F
wPg5T1P5BI2K8LyKQu6cKn82SJpaNo/XVExAA463FeB6ctaf4SXMl+12BQZquAQb4ub+YFwzRX7d
aXk0y3BN4FWZjoMWi4EJRq5kT8z4z5cItSFiuW50E6mhvfI0+CE984+qqw866F8OjN6KIng7gILt
/kBcq2IZfs6hoOP7sMp8AoOpWHL/1VQt/V/eUdgN/Q00Ni4yjaexvc5NHxUXpKTD8WEdY7KXRnKM
wYaM+dPwfy4uD8L62k8zyYJlegO9B/V0f5YcGyvZvj+7rhJatUvYSz/jdH6fhPxTM1RPm5pAAo6W
Caw2x7qxbnS1rjA+lsprZUbzis/0FVQfvdPcIVRT+LPJirDaK2RxTdr2/dmQGGqJV2lwiHEoAjUE
lLgdaE/jDgZzfzAOE7EhYzlYQ5aOTP5GZ34lufct9ItjjiK1oWKIM0E6Uc7tdaNwfctrRf/uCpSX
HLNuGygm82JKdNShMibHYfVNcFmvj1yNdXy9Pzeuybdc9MQMUIyesNC9h3cYK5J3QsTDpUCMcWcI
25b5wx2VWHYNBACv2xiu9AZjYKIGWta/0qD+1uJYvD8IRxc2Uox5OpqXBqfUJntPcv/aSP0ga/q0
baRjXVgXOk2npFrX2M+kBCWGGqv6lGPPfgYNZX5Je78+VDNGbcYwMayQvO9x8fGURy88CQ5Fz9uF
dDlW22YMY+G4AhCNlAMwaNWFT7ivdbQsLwrW77EZO4zNRo31eTimEpCAq0FSIAfR/7WUNc/ur4Lr
/7dOnx0VpID8IBdNe61UJ/81Scwyncz5NZS82jksXHvJurnBDCCgzh61VyrlNV/9twkqToaJviro
sRgFqOp/HQUbOlSBIHhwFSP0eswIyhA+5evncFTFh/sT5VoFy6zxTgKHPeiRr9XU8cyXff4Wlf3H
IiDUho3JIJUgnhPwbhv5JedghhnkHo2a489t1FjD+7TBQx5tM2QeyhCY504Oe1Pvat024yHXY4qk
57WJtJpfGnCstOeqifkxDjJqQ8P8SS7jBAamHyzoFnnq2x7Ofrns0nc67n+bHoxCeTOBpGd7bUj8
IIe8/t8Yl7/FuFics1PVrztHkcMSbHCYMapIowZxrrV4rEV5SUKIc4TG/9qK+NOhbWpDxIhHptYv
IA1bjQJZSsJR/uP1TO6BxV1DsIy57xRT5bSx3xNUamC+yo+yUB+JMmcQb+2REjicZJs7rAJNvBCg
z7kmHYToZlXUiIl7tyauhzPh2lx0Fb9jjP93f9Jcg7Jsm2uxRrPnNdeoF8156fJzVYA3BuEcwBCx
3XY8A1c31r1dAdga55XfXGean/Ni/ispKfh31+vK93QUHV3YQDJd6X7hQSuvzCTLddbLudKRf6mH
VJ96VkwPhybMxo8pnKsqhvbnlWug4TgopHPSv8YT9q23G/N3DWWz12c3k5lTZTxofWU04V/7kJxZ
VQFRA0qoWFUf7o/DcXjZMDKDcIsPXi55lYZ/yhUgCcFY75ETuRrfrtxnAwBxO4DdRMHBSVd1NhzE
153YjYe4Wt++P2u9iVcyJAnuo00IDRol4qFND9bp0siycgheRCBnRDyVEVDqsQShHCl2C04cJ66N
HAMPeLGu4B4EFHd+bwY5Xbb3/PaUT1UeXPbBuA7nJrLsep3WpZiAks1WTj7J0fvSLxM/zdUY7nji
rkWwLJp2PWgOR+yfjaeXqI1RqQz26igcf2/DyHJAAaGLDop27XXThYyq/Sw4FMhSKB7uXEiO/7ex
ZHOpYsgRg1nGVEWTI6TplezUD7pMskMGZgtmVl2Yxqgfx0u0CYHE8U3M6Wnw/eJY8pHaQDI/jz1E
NKGNkeC1mLEFcBMJND/Kg/OPUb3H4OpaCsuUmVwSWnYpgC1cf1c9qnISNb2PNJR978+TqwPLmrck
YcUiUCUnfON28dXrCo7OpYYc685WdfVgmbSkRFcVH5srA0Hv2Qej1pdkU4cWEad7WpOu7WS54a0H
+vq5wVNrAR1S9HJI1//h7Mqa68TV7S+iSgghxCvswbMdx0OcF5UTpwWIWQgQv/4u+r7kcM72rnJ1
VVfa1cGg4RvXt1abJ2VcTF8DGLGtciaUKmSUTUUAmIsDwbQCUf0c8a8RY4PL8D9NKugUiBL+oECO
ls35rgJHEQaXkJd+vscnVmcLIPPqDGJSQ+WDuESxVx+o2ZR6/tcYP9gWQNb0sQtM75MMRCVVn2S8
bw4B1CX2X3v5rTc2xUCVWVfeL/oOEUw1XixjdTaiOOETtjRjYFTPAzou3gEMSMcJAcw6q+lIcZhB
UxB+kV6BbWnGpmn0694HVsEOuGfQ3hjTZWUC+doibW6xp2fL/SAqj8BQ7mpZHXSwnOkQnDo8m+tr
myogfo9HwxkkVNfH+WyZ+NSjN7eW1ousagEvqQb/gTtI10Um/mLyv4WOCVdGMioBkzS2OfaaXswQ
TUqkV+3C4iyE44Rt2xKMsQ7ivBMLlwOkK5pk6nFluQI+NjDZubznxK/YAseErAcSTGY5ZNHYPS2V
nJ5VnL1ANtL72uHZgscIJxkwyxU55OXwy8xek/w7ovylk7kFj4UMgGhdoaexZFRDe2nV1+jIuTDo
RKi+ZQqz4L4rFaLcgwK9Qbrir6QDaXVTZPcRxq4//4RTv2Tdmb8CXhbAuA0M4TTIStEjRdlzjej4
aqRn+jV8BduiyYQPugynsAmkg5yM0TJLo/qLVM9sCyETedOFAdhdMP9ugONeMPY+9tO3z9fnxDXe
ModJrZSXCRS2Ve48QEMgMVq7s5D6U0/fhNIWpD1hVxC8eh8/6Bk8meGUf41EnW0RZKj9duXQ5ICG
t7ne5XljjlkQnkMInjg4W/CYC5wMVRkFB+jqXiu1XHU+pnrp+Pxlt7JlDlOrPBDTOVI9LFGiRzTB
CsiSHz/f2RO2Z4sh07yoe7KgQwViSZ12UDtKh0g/RmgznAk/T+zuFkhGXVXz2Uqw6ojwscnQvh+7
LxLnsi2ATAiGOZhpTeRt/OECcEv6+iz19ak3X3/+l1XgrbbtAgYfoDLRrzc96ELbHOQSn6/8qadv
vG4VFHOR5Ssiap3mXQ2z9BrxxUXf+F0dMFKWwMsf1OJ333NMct5zsHF+8dU3F5YAXFWGOabkG7RQ
r1yHlvwMYMOZbvypI7kJladcEIgpgHi58TC644bGPw4+CDWWElxnX1r7LWAMZO8CUOGeHFbK36YE
VgWh1XTmSp3Y2C1gTIZNObMeNmECLf59MGuXBqE+11Q59fRNsGzyXiC6AZq6oOWcLpE92BGcHV9b
l9XM/XXiEX8byBpi9LHTTF910BvuElid7mtq4WxLEkaA0tPhsqxo1Z4X72s3vIrm8vXztz9xcMi6
ZH+9fcdKhiEISJz+e6OYB7JWG4ByHNnLuVGmU6u/ubSmHTBqROCqyOQVSCKKuswSOBb2RSjNFhsm
JuVC5oNcUWvyXumo2IfdF7nHwPT2nwtkQTPe9Xx9+6GQF1oCarjYc62gU6u/ubYsmFmGfgcY/B2o
Myoxk+clm7wExcTyzM1az/h/N6eDLRSMQljWeBwTFqoAtJAvIIzGoH2OVh8f6mvgw86EO//bqwdb
PNiiNI9NmGNkOqOPy1ztXNPdyoygzXtubuF/rxYqVf+5FTyMONc99A6EzS86NC5bW+8W71wx49Tj
NxeZFRmtvdV1YYYhvskr8JgC59k8hdNZIMj/vgoYz/zPL+gqKOwtMSaXuRX0m5uk+yfM3bmJiFNb
vbnL+dKSrEXCC3Fkc5sbcWhUu8ur4tEtfRLYc8Jxpz5ic591zdHUCjzEbxbUSg0lS7IsX8zZg/8S
kKyDGsoTkKnRbea9Kxr3KhkZ8qPP7d2pl99cZ/TL6hnMsZh9ifmTQFdrn8kxuvj84afuwOY6gyLI
AWDps0PkL/fM6qdO1leiDS+nMHj5/FecOKRbgBfmTZcmqFD5VC1jkFcPalNcMeC4o11fVLo9M2Rw
Ypm2MK8pHOgiobZ9oCz/gBxlldQofH/+CSdW6b8AXqT3Q5Vh/Gg9poSsfAcjgLb8IVjO4aFOrdLm
Kje+D7rmnoJ9yqjijga5/9KJnu4LPZbnCLNPfcbmLtNuKiooqIOIP5q+gQPeoKq+fsWqyfn5Qp3a
hPXnf/lmlvNuERYyMqKsFiB+5vh7VsroaxRd0HX8z8fnfQdCP5nBGBXdzVRHH+FSf/GUbkJp4P17
WUAu60Cj5q2JcMtEjiJ9PIPj7/O1ObXDm3vMuqKJYgV3I117w3v/OGl2bUZx5iafWvrtTV46b2wg
r3Pos3jC6ALyaznGxZlM44Sh3qK51FibasrBo4lVOdqsvaEO2XUV1zerlR6Hvj2zSifO6H9Rf2WF
nSKHa6x871nWDX+vIvSVMIQHySkI1O0/34wTq7WFdFlJIztAxfqQh8Fr1WYfXvG1KkqwxXOBa39k
dAjhlAl4JxiriyTy83PYxlMbsbnDg1/lelrVcLo4f4tnfT8tTzoWt1YWdgWzn8nOTm3Dum5/XWQO
Ofd8xqjfQZfVcS6jPwGGkgaZfQzVuY7YqS/ZXGbFEVDT9UsQD90EMagJaPaxUiG3Fd8VX42RtsCu
qhTTOEagA5t6nqVdB5FyUXIF5qkg++Jh2tzsGWRdTc4hf9Qyt+ylVR9VpLPD5yf1hNnY4rqoBGYS
il8Qd6ujOz2JD+qKQxybp88ff+IibKFdExmHTAQwG2igZ4lVwL3N3lkg/Ik93jKAgRPXp4tXYo9L
8hbmZj2tHByqCe+a+xiFrs8/4sQabQFeLYKiOAJn1qHIyu9gbgTWACGMyMjr58/3g3+VcP5HUrLF
eHU6r1hooEOQIJaMfld+xTV4NCYxHUzhygdOKu9RkCrqIcBnUVHmjQN79TQM80/fEvI8RB3FfwuO
uQ8azCNm7wS4FICVjOsBXeGyOrAeaEDZQjLOMJFV6RS29h9Sx/6IiU+PvbjaNDc5aAvqZMowXyfb
jl91owQ3D+ZN4n3jIwvoNDcXrIRUnx7B2pdGgHj8CMo2fOAiIEnvzbFGe9jamybW5AeleXOxdlwv
ISvPuqOOw+m5j1t6JzrWftT4Ym8HMalsSgA+L4JviopAHuAvZbBjoRq73yaurfojaI1St4L6l0NX
rMjLndFDZKBYClrTveKjPfbgIHlcgrp9qihmZMG3BR6Aup6vbS78X1zXw1NDSn1QEEUOkm6oi5RA
QQTdKjUaiHtGzdAmpm0xUTO1DrSHavQBEqQRykakdSiZsmwoftjS2u+KViApZ5MWKS/Bs5LofFny
xPixpxJBR7nTMx/vwBKgFhC5lSC94xVly73oGdbXg9rklOpQz08KlAK/My1A2alb2XTAhRaQIDOw
ji+QvUZ/SFYTfxd1vFxzj1H5EyLevb6lGSuvkbWO4V5NWNpUDSy4AlFWcJWTjO7Axsp+EN/R7gDS
LPPkAmg67Mp66YeriizlZR70gCzFWl03tGV2x4d8GhMw7AKIqSqT6b1CH6N8xP8nvYRPvJLXPDTF
hVeMrk8I4EIvkFhAZ8MxOG/koHPFUt9zdfjSB52iCZBeA9aVYzStY1XlkniKc1we1XffZYncPjGN
WKpE+BFECLyWQkben9vbxllxzH0TqWSYJ+homC6Mv1VFg4iJ6AG7VDPFilRLX7rH3DXTo7N4MddF
+XJBsYzdrWiQ76V0zsECCKZMi2H7CBOee5I79dGASeZSR1TeOwHSvUPZ45+0zUfw41hGogtCvSVI
sKrdzhSNpTsyzIN/WY+Gjnu9sOK3B+EZlVDT4iUBjvXfCZPsWeFq9gkIx4OrksfFfDELSsl3bYIg
2FscPr4nI9XsUixDHuxRDZ7uc146NBwDUb4CFhkVF7F17AcYfOYLE/bqA8OPvH2kSNEeAfebTGLK
0pLfDTh3zY6DjxUDhouH4TkR4I8daBJS0Xb9jfFxuqqFebdZ5Dd/nGnsz0X25U2R9eI48QDv3ysa
HOmABUr6Ymi+wdBl4XXMKpzXpR3qqyGo2IfoVvnYnolrVwtMMtVtI1PVDegwFn35oNTIfw2a5+rK
z0f/aFVl7W7qhjJIx2ZCIixdCUesl9ktSWxi8Y+3dKXdsQkkEd9K0mN3Avyla2hT0TsYA0CIKB0v
ySzqS7Y05oC6ULCTIsvkcQLLdEL7FUad+2P1vTJTmORCyzZhmR34VduY0n/I+6HXS6JamIF8h8pp
n9+1DIOL16pr7D9VQT0cILDmZbsKZDAqCQY13vt6cDnmKLVbLsE6bADYmeKpPypXYTZUdlxf5XzA
agUNeMB3jRar8nCRD49dR7hL87AeXlQ4RI+yEPoZAwRR/asVGmcfoAcljqBV6S7mZhF5kWbO75YU
SKPiNpj0csxo4RSkxSi0lFIHCfE/BhPDvyiG1R5s58UPFS72o8hCrKL21uM3FaP+RzYwsYQEmTpI
JUu8Js7SE4f+zy9rXHGcYSYvJGTCd+iqBurF5jQojusweLirIurJWwm79rQE65lpZV8HSTa5Yrns
gTeZj6zoV7CPhibWznBOu10GQrgO0gwE2ZFnazL/0fkU3E8OWkAHWscuOqpRjHdChdMTamAgCoRw
2nAfZJLnIIcuizERoajdriE4HCT0vTitqKbfOXzRmOQDNX1SQ/LkJgZ28JIvzfDTkrw6IMNs+l0c
KkMTObHytQYutt1PLQ26FJUMz3vO48LY+2Dwa5E0KIuRlFR9f4PhryHegflymG6lMuEtMGXi2WHa
/s3C7x0j6FmlgHa3JmHtXD5M4O+7ZZyZRy8cAU3VwCw/aZBCHvmUd2+86Pk3uK5pR53vQRhnUfOT
nIswT3hUkXGnvSBgFzODfPHdpDCBUSTCFmR5ohjK5R2MkVx/lQKRyW/GPXjPyM2Up6SUIV7EieAe
mblXgZ298R4pLyW5NF40DRrQhLorDwLytS245wJ4QlDE+dktV6Cgq0pCyd4WnoAtzaPxVvsBKiF0
nBtz0cZ92RxQwctejQrL2l5gXtzlb2xkoPwvK/TWLq0Y2+ixjVrWJ1qhWU4kOucJzcIOtwbA1uea
dfQOaLzyAWJf7NlOWId9nWf+/MuFMb2e+smVadxFrZ3AGtwN1ZvC6fGfO1/grYBm5X9Q9uv/eBI3
m0Dt6UNQ15RJgE7ZHqELlOMUgqtrTGn22DI6ZjtGvfGO08BFSUOKyr8D86QfX4NqLqTgK9JQk5Vq
9B5dYcPuuteOg+LAy38Aa27DfQvRpA8eu/pHnBVdnBiqc5dGyNIc0DucXgtv9t4guY3rWHEb9tei
7fHynI7NzdAR+9GqytE0JG2hU4RSC0klgTkseVjdN43XQS/dcxQ8cYINsMFwa36KdZ9kCkLl4HFa
Zjgj3oQ63Elm+LsbG/s9Mjhz6OUD3TZNqrj04Nsup4aZd5C3ISCZJDgIClmRIW3B3rDjbWXjXRbF
/NDGXUmSIpBDDWpGkFhjXALeM44zuGoVk+ASXEvVd+b3NUBEueUQH0Wq4tFEVQoEpBJGBCGkNLcV
j4NHUFQ3/zgFYxHMjTcf+DBzc704iIa5HI4omQJlVLJEkGiCYgrlP0H83bXXbCyxb5MVDoA9N8sI
UyG05ISn0IfrMuA4CDxYMtscqw4ToutbmCTIvycYVydk5+VeDBr3uIQhvzWAaAy7IDLYUj/K9Hw3
xlyV+wGvuOwWUnPxvfTz7mqa+/EbILIL2S3oC5gjj7l50cvI2qSBAYckL5Sq9zocfZ3GcVukzYjx
fr/25M9QL9XdwvLyBu2dPJ0qDqBnQTzmEhUUJk95B/acCyecaBJ0nIciGVE8y1KNVdVJaeaA7mpR
y3Lf07ijl3XExOU8zO4tKlv32oSFz3eqsN1OwTmyLJGF6stdl9XdASuHEYG4iedrDgvppXx2CME7
1C/vaZbDTmpEnHpvS8xYs1FxOLdsvqY2cG8yrsuPFnDzB2Om+gqCHORmxgzwVQeCwiyFES1uRV+W
D7E3BWYfk6ULdiMiz4dJlhmGOEoDAz6Gk5vTOnDNT5XzOEtjkHCV6WjnLEtrGsBokp5hMaKyaKsk
7zz1Bl3KxjsSYDFZIqpRPQ+Znz3yQupvEaythTzMghIcQQ6zpLJlatw5XxR7iD63bWqkkO+gALFv
oF4r3wVp2rtOWrhQ1REYFlMCT3cYHC1fEYwv7x0m7KI09z0EihaO/AqzfSHehHggaedkPUjC66vu
Xsxg6EvGsMu+UZ3lDwXGlUeMwhi4AkgpiDplwVoEzpH7hBe1i0BQAX5zdPJqBJk/u7ng76zup+dQ
gipMd978TlkYf1S54AceNPmhExli42xpnifreOJFDlS3k4jf8izS3ySyExAEx9OTUQCj45gIlQ6t
5SRl3oK1xtMQoLt4wA3R1fySlyAgbepx/oWEJrDIzzRSiop58hVcff47HfkcX/AAEXAquyJHVGNa
NAYtGTARyApa/M5WVrOmHdxloSeCQLQFGlq6cbxSYTMdOGfDq5ib8MW2SAO1mbxrhtztwu+K6k6E
qviuAGNxu150Y5ojsP0+UXTHLeQndq4e1SUQFgLwliG8jXJgOVIHPPqVqRogNRtMZeU9eJcJm+Qu
n+sFIrQthPN6aC7OOygD+y8Zyh8JMofpNpvokqd9gDJtg6bLU7v446WgMHhrU2zHxYC/bgIC0ksU
Neidw9ijSwRIhR+YrWBlJtIuRzlROu1tbcydwKhIcUD9AP1YEkdtaoO4/6a7CJc+bJfqlgiLRW9U
SS503c0vsir4ZRf34Q5T8uxx8eLxttNDc9PRprtC1KLTfCyXb70oQIE6d/qn3xN5lJZitWVEu8tc
smbX2dq+kjU2kj6yKsVJ9MjaWv/mbqjiFOSH3WXoj/yq6Zr6qoe45yvFnt5OnViu0bqU95azYj8Y
mKG6AfhDtTW4y7AICcmVfaOImuYkt62Z4evkUu4ZceUbuua02PVQnKS7wmR52gCAdAVdm/oWBScc
N+tI7CVVDfvQhEhqwRI1v8QShJUY2iqxfrNeDXRgrI/iHbS+K13wo0+mMkrqtsZ1zDkBP2ecPahO
igSF6OoAzIS4dNCghXCVBs2v4gopvqRCcKRV4A+9cAMdf3RRZz8A/DcIwVUl97rFGWMObmcnSNTe
SrTDHjrBf9JGQaU4KqW6sE1TIY2eo+AetxMUgJQiZ6naynxTfChv4JGDG+7C8XLA9fk+MgXzjIJ8
FuzyNgSqiMXAdPRJ5YWB2cE/YAD4iHSJeIkTmEkkSZmRPHjSmfM66FIUJL+o/Y7XPwfmy/yoPM9o
sLC0UxRdIv1FtsEh/TXvxKzID40a56WRkMZJeEiLX5SYGi5tGf3HwZdkToCcvXGkj81zrjqcVMRZ
kGm30FIR3wnGOT0kyx18IWuqYaoSlDIYTMQiy9dqDubyHzv52uw60iC/W5OhIqEWQ7kXrJfCXGFu
E5ctJv3MdkWGGRNUygQ2qqvBSn4lGx+5CsZqfflHtlSHRxtVGU9Fz6P+Iljqotl5jQ3qK6WVvABi
Gz43a6scGoJju0aTIWJtY4jNvmtEokhLy1rp/LvnD1kOcupJYngRNL1jtgdDo8YZHZB4JC6b8uAl
9GACwI8D34h0FHCFJpJYJumygj9UdEDoBdNrwysG02VgooNw2unQo99YoyP+DslbpM2YaDaIuWiD
vOh6yWtPPSC6iCMOB+o3z+Ooob6h+RyZK8pp5F+aBiM+idC1bXYQ/528Ww4xTdSrIH8RH3tK+uhi
AhY+umL50otnaCSttjJTFEAlMFhAKLiEa4csMVZAzoiIDxKnogQzejRh7fwKqSf4wqZo79pY1686
l017G4t+eiT1GpxDjrylx9XQdRcmGybvIDyn1W5y2n3PlwBhP6eMN3u+QHsFzwrK/MgQs/RoMYvY
29UxjncS1Fn56AaEOG+0xAzwQ9WH9TuNC1yHBnF7BqZEW2SHig8RQZgB83lXsQpE5LNfTyiXDpze
6qgtx1dcpyrbV4bw4gL3DGGwMzVAI3nMR32sp4Y/uHZcZIJoY3iRYNpExEKqNd/Im1ruPT6AVSwB
0+EA/UEIcKpZJi6c6AVD68PsqkqP008fuzKmFPD833TJKv89wKghu2ZVkAFnKgOKRpZ3uYxI8S7N
xNBRdz0yVC78jEBzUFc0qQ3zEPQP4thQMe0QZ87kw1ZD1OxVJWA25Gh4mRYgFJyToUcVAAQmg6gx
mo5RLqgiQYcp5eMqbWeL9oUNBvUpEcIwC9tPzaPLiXiScSvSHAn2kcicXOSN5pe6mDDQUVmFSpGU
vB/35QjUmi+9MtsXc60+DNRlgPzN51nEV90C6StbY6AOWQZuoAADMAI+63RqRhLfhHGLm7eem+xS
DsBf4S7qwd9PC6whnOOCogMF5fGT6pvlYyJUvUQMfMQAz9qbgACuNYjc/1YQSD1e2Xo2d1ZF4Z3k
th9TN/qz2pE8ro4RotIgEUEYpKyGbwPxt0RJSIeDTssISulZAZXUHPJHVV9cW4Te5VH4BFbUzKgb
Ik+pbnWs5xhc3q3N9yZEUGpgtXMQxMvsAblueAfApLhUUfMbZgPZgC+8BtlXb/oUI5I+sjHuyV1P
Ii6TCjVY1B0tbj5lc3ibkwIlBr8TezKT+ScZw+JdzqinYm6Q3yyQh84ORSRJapYQmWRVdpBFoaT5
nS09ufHn2lsuAtSqf4tWIHUCsPumLEd3iFkEIc/eshK3gIasTIiHZPaaOZsdc0tVyv0iQO0RJB4i
bpYHBm2dfidHiVqLKUX/g1QD23dlxqF1BLKz52xA0RIV0yh8ZgaW1YmRoJlIx6vGq1HqFaSz14ND
AUB05QiyhTUCAR7fHGZUNS7gxNu7oStiKAaOg3dtMgVExxyVyNEU7MFT3WKPY1Q397BG4zcJU86P
2YAhKJAt2XUl4ZS9NsIIzQBVXiNQfUqmRQXd0VVZ/EHlEj+Ivi4f2cSQ0nJUH/u+Kn7Ihfs/bVsj
wUc5H3ky/J+7Qr0C7XnlehQ8urBDTo7BjengjyYCYzgwgZINiBOQj7y0vF5qxAqy8RIEGtM97ri6
95q2fcoxvXU/sVlmmBYK1PTLVyqmaYBo5XmADsUtZZF8FWhYpnwqCbQeDUEDQTKJsVmofqdBRcsl
MWt9Xecg90vtEMD82sBjCYNsSTKjA/ktCp2uMV9YhS18mUKkHQwNGMis0Z7cQzoYZ7qL/bxM/LKg
PzGwk71aEfUKU0ZooiVg6HJ7pqfsGIVNVe3qxfoiGSlK33vtClIlI5owLapeJgRlIaqYaWUXTXcL
aAabfRjpwt1Uc9F7aY/eQL8jreeXBzRR5u+c6AhqKqOb9JPG3fYuO+A3USubSPwyhXqsXnLZx/ot
92rvoP22R+Gs1NWdKRV/8IBq2E1ljrx/CNxwD04WkXp92KzbpPXvOWc4qpa6febystllMXIIUH7p
g7VLvY6w+eKZDhOfUotyGIrMNg448vc2+wZb2YCRaF4s2cuBNu5CIp5b4Mb7EfY2WJBJ631LXRQ+
hcZX3SWcfG4v6yHv6rU6PUsYjZE9D7Xu3cEDeblIC9riXdHgQSUGlImw7XXMgnvlo2BjJGaubBeJ
at8LhTvRDPgXKOsg7lD1yL9xk9byEVSCuiu19EvxjykX0LG1YkImjMKcb96FHcw7iZW9dkHRvRna
wtlWrUO+HLaFfbVzaJDxDPajmtn8O5eyvDMLirjzjIARATvR+AKPpM2CQtLsYyrScyIm9xnxhuAG
Zcn8rmvoaoU8iJioGg7LJ/iTbirz0LsJJzHy+U8pfPj6Ysrjjwz4OrCgBcXtVKwhRcCqZ88g7ky6
0YprnFtIcAho8CJope6fukS9IUWtFe0YeJ7mJww+4poutOWTp+Bydsi2vEfw+KF2108Gvaaw6eyN
gSSqSJ21qLQ0EqDfTntIdRrdkEerivaxnuriR8B6ekdbyJympfH87xmMR/sEbaR6SAYEbvYiK4bo
bVADQUUftYXC7F0ZuG/Ai6PIXImQXK464i/SC/2faP4tj5ONzb7qVKN3A4KP4KKuUHTMuomXKBPW
A5ga5iEgw2UMvYs83HWLi94gqAa/BjFP6M/mBR07xNGBwAohA9zRcsgR2GNqq79miloQAjm0Itg8
IZPSOS2mC1cFcA0tLGJi61bjVT22XHtxH7EdKlOeS/oQmuDgMin+AVeEesEoLejIcm0KIKQQfL31
BE41zRjtblSELPbCZVVxUTHIQqJiFF6iMcTqS1C3Vve2GIPqkHl9Xuy9qBbjEQ0RZEctKA7PiUie
6uWuP/8LeVBNmfVBBRwAvYo+QiMbcRyC/raMyu5MR/1Uy3uDbaBYPSEiADRITRe4AXC/teRrNPAB
36AabF7461wmPxDrkIogcPJ79ufzNvSpF99glBZdq4n4bXgIQvILcgt/psj4ZwA+p5Z9g2FQOpCo
N6CNxKw7Qh7vlXalSkI4qjM9+hOIEr7BJ+muj2BJAZIQnX1H/IKy6HgnS3s3Zvxr6LMtdUVH7TiZ
BoovDEgx1HHDp9L/4gxQsCWsQFMGpH7ZwA4DsTcdcYcFWWtS+cWhBKvE5xt8Ai6xVTyS3gAUT9OH
kBuNEs6Q74tWpxSljtiLHpbxHDfXiYO0Ja2YaN5DWQkwPeZ0tIOlGXZj9NWHby6wWUA5OYW4wFXU
oEGOCaNhwZT15yv0v2ldgq3oEYkNQQoB4cBycV2CQdmDRg1+VWatwiBKdDEePKDpP/9lp5Zpc5dB
HzJCSiAAU82E0hKaycHk3koboZr2+S84cSe2NBashogtbHd4wGzcPyhk7SbP/GAWBNxnj9Spb9jc
a2TwQJHqODgYOT8jMW3TcTg7jXjqvG7udB9DoKaYTXgAhOhnZfUq2Y7swoIiI+Lgfo7yr+3ElsjC
ZHVpQG8bHqom32lpXqOBnRkSOmH4tgQWjtguH+eYHSoJe1StMSKCwQFdVBinM6f21O9Y1+9vnxby
smxHGG70uu2eTwjb8wUUafGKRvvSUdqyWDTWsKypSAAmPwQBVVy9rchegAiufWu/f/47Tpwltn7e
X5/hciWLocXNzhfwuBuCHJ5X5IzA+amHrz//6+FjGNIJHQeoB8d8SJu4r6/yHjXXr7365ipXBMAY
35/DA1H5hZyR+c31WXWKU9u78ctYZIPib8APEqXEpIkxCWO84Ucr+XIGjnlqcTa3mGAgMTID4wcH
At5ET6NOg7p4/nxtTlihLWkFqpb9TARev6E+qkgMWTJAnrFjSTtk3pn44sQXbKkrTKtFWTfAH+RG
vncSjaWwJF9jTQi2zBXGK2rQHgPNCxHQZzuuuzt356blTuzuv4jAvw5mZbuKEY6Jp3X+QksIm6Do
OYKY2p5TqjuxAVvmChebiKqm///XF7BsKzI8t81NmzXnSEtPfcX687++YjIVa10FP6DB0Z/wGGvk
JrukXok+1ZfO0VYByfhtFBZeE64AhofRzbu+1x8MaFXkPOd02U54nK0QkjSRbyAXAgkbA1bRmqYi
ki8Ssyvj8tTCkp8x2KdO6+ZGayZEkWO89iDZ6P0JdVz/prUqz0D1T+3F5jabbMwAX1sXKnZoN9c3
69BZHY4Pn+/DqZffeGWKPL13pIPLj8Ft3xG4ZPQhfn3p4VsWCwkeeIX+3wqcj8tUozm381en/7Wn
r2HfX6fUVMqWvMDTiZm/qRYzDFEPZdHPH35i2bcMFnk8ZJhJNcGhA8AsQbFvSDvkCHOHP3z+G06c
zi2LxTQWC1GlCw89n66XAHVa+GESx2mEUaTS+2ICSzd3OeCNmqCviMHFCghA9BG7BNWPc08/tUzr
sfprD/K+DQGLdvG/xnQFnFeR/zpA8OHMNpw4nlsKi7yMwKvKF3FAOecHxkhKdBH/j7MraZKTV4K/
iAgECIkrS/fsHo893i6EZ2yz74sEv/4lfpexvlETwbUPhbpUpaWUlcn2eCA0S6lKYbHgPSBNMgLj
dXW3ZN2du52EWlTmKvPj5UnW+UfJ3qxKvIUDC33CI0cZ4nIm/CK2vQBvqnt3ZZ2LlAx2ZnNieJdB
b3mBR9alh65o6vQ7Uk4aF6lkFnhaytEXnwMXaXM8CploZkuvmqx+3L8Cam5pKpkFEAx44Ae/E5qm
E+Mx5u2dadSPqe38ar06NJMcJfU93jONr1RqC6xseCcZeuwwCcnSK7wQD6fVPUbvaKu0Fsm41GCN
ZxwXj2VDE0M3s8ZDwulyKOnGriRyPuYG6RyJsZO+mKO281jEUnNHtUOzGqmaSNYA1NNUc7R1VBU/
sWz6ZMvpue3tCNXvH6XNdvYbskX+O70RqjhSZm3q09TAh2bI2AzFAg2y6tR25Pf/P9beCVuEfM0/
2EjEtfp+zHvWvwtVlXco+JeUYxsdvJtpBqiDLEWzs0nr5kZNczduV5GnaHT3gMPAuy4LW9C8hsfG
rmQ4X1CQNQZkeGaOL8IAYIfwo6UqlfciznPaptS1T3k3Q+KVT2XAqfOUpLaNHU8cC16VAIPWrdus
zsjAEVc/ux2WQQAH152dVON9VSiJJ+YoPIOiEmaOFA+8uC/M4mCHnrmtjG92OHcd83UcEheCFuxz
hsbJYBVAwh2aWZX8ohEUT2bx5JzwpOz4Gbpijq/dKvdFjrpptQp769RCb0jWV+exqzOghKwbhofv
nR1as0OY9r/+wXsWQ8dKvAmv21+77VS91RJ6U4SQ0/56zE1K8prAOMTeVAHJB4RnhAOlONvF7j/Q
hY+SvLldzWDsXwf4qR4fpb3KO6tv8p0dVGddSd547DgAuROsd8T+akHi+nY2AOw54hk0D/zrfXMx
ZdLMDazzqRmv8baehRONzS+Xzb+/K1gq64WTC2MFHgRFzXVTuJS0CRcKtai6a148ZxA+sdq9q/P7
jrJU+gsBqAIgsA6+BXU+O6wT7kW4236+/E/eD1Msw/86qiyzMR3wfo3ds+S/GXCkgSxstCS4P1zD
3tlE3z/KWCr/xWgmkF1xje0jc1FEf/V3JYsfgE5N0E0yNoGFlzunLA5tapa3ufLN2gTQWlPiey2O
TsBBBtmyAvI4lMdUAixVA0mCBbsY67ED7Bmc245vjEOPFheZts+XJ0U35Upe87kDmyp34a/Rwt0Q
MAW0tdTrTpHwr5Dgf48aYPD81z1xAi62st/mPKOQE+mmoBL8NBDnlqXVo4eT5rzc89a9RW/hodqb
5SnZbpHEqxcTQG+ge0BAmeVo6rLpnpq2Jr5Udox47nHh4jWsJxZQocR4QcKE0Ma5JSm01qbEOgMt
9+3Q5KgcGRlrZmbkRf/LrCbp0xS7VAeEzLGFi28rzpvQdTp0AJXz3P+qIcwSzKR5wfuqHR4bupLs
gAem1VDw7tcwi29Qz+N+7gEseNn4+1c6YK3+HTlKYwCr28R4zUbIw+VTZdwyVsRXaWt5e4fkLQHe
iVxV8Kjsl87oTJ6gKUyQPwbrqL8xUHZ0K89seqtWjoL04ozQKRgDqGB9BfexxGrcHOJ/tVTyjDkv
PLGgw+vPtr0EAMACLJYX2c6xR7Ot/EcUSaKbyKRW9oqO6LBERQWh8IAnm88bP8T+n9B9Rsn/YhKe
ZwNg+WfKhuvFmD6ZBr/PlulqW4VXyKHvRIRmGVMFkibsWXgT6pcXaS4JYDgezj69e4xP0lLZNMrG
WbNlLJzXYY1PxHUiVBLQY1RA75V6e7pnmr+gMmm05uJmoF6hL6WJPhLR168gW8h30lGzbKn8GQ0U
DgdvsoyXpcX5nE4kMObqyaNN6gN/AnRmOgeD4+wV1nT/Rcn+RHZ9WlWJ+RoXaC8yxE/KUBO5nPw6
20ryQ82pdAv06b26o3gQrRyCESD6nbTQGd9+f7MmmtzhVkab5dW0WzN0t1G7a9EftK4e1LuOGBBR
sV/TtEINcGuUALfFzoqlG/q2kL0Zep3LZZkXDH1FBZmF6LPxPBC+1UN2CK4BzPi/H5hc12CgjjZf
+ULsa8DeQVaHvpxju5HKmwFWKzuhnlH94anX4oAG6C4jBzdSlTWjyj2ZLE5vvoKRYfxZuqR9GFKX
P1yOSE1BxXK3rHvjejmnDnQn4uKPx8d7x/LuwXc0h3+hxGg5zfy5je+p7O+nLul8mdIf3XyMBN5S
qTTcpXYgJcjdl2TI0PyUA7mRTaCzuPzPNDGlsmg4UOVBM/rsvBhN7gRmV88Buld3Doc640oio0Nj
5UvTOi94vZ9B8CYN9MplO/cAnfHt9zdTYoEnsIOcSfJnKQDS96ultL7a5ZiejzlGyeTRM5clXnvv
t4FeMn+WlKBdJns9ZlzJZDt1vRodt+5Lik5+PwbTWFB1ck9kZLuXvnOwcZU0XvOVe1ub58uwMX7W
nP12CXTkF7v6bk1AEq69ex2vKzpehLSOJbcKJmsbcLHMriVfW4cWQGEloKXte9xgLztMs7upQDKo
XNqNYxru762mmGV10IGAshbiPocQZjm2N+hN2VllNQcaFVbW8Xai+SDG16ZIf/ToFi7rMTJb58lD
QXjp9uSWNCdcFVnGejtZhajGVw8Uajc9uqXOyeoCp2PMQHFc9pruG8ombVATBSkmJKo5td9PWyvz
D2s5tllQJbndKYV60NTKiIAzJgHBRHMMmYAmhn8z23CZoAt43iJSfCD9acy/XHaHZsVQFZCs0iYk
4bDb0xiEbOX4U6AdfWfn33z6TtKpyLFFWB5wDotEy9DVAp2xOfP7/ksjjq0YVMnpqcp6aZFORlPS
Xsu1fUk6tlM8+6tG8N7Qlft0xckyZ44pI/Q53onI88dwiPpwCRof8r9hGz24YRp+fnV8EkCeOZQR
NJF84X/Zq+xrfKeCyfplWT0LbdZR0dwmpPUn9iV1P2fT3oFSkwcqoqxP+Wp5MZzXN82HcqpvDBM9
p3X69XJc6Ya/rSRvdqISmuF4Z+5l5E0o/ZZxeo196AEkpOFaV9NOfGmCV4WTAVmPTd/EJEmzLv0c
BER+nx3DMaPN+t9/0OHFHT3cKyY2If7IxpNr7bFy63yvJrNRD55bT9sa1E4huK/KjyA2s66EO9o7
92id/+1/R5/2cTGmI1yT09c6fUBPIrrQfKc+trU5ymbteUXCMjQbR0wuaBtI5G9rSeLwcuzo3KPk
dT1NfBgqxA6BtoOL1lIb36CdF102r4saJbWtSTaTm8C80X1u5q+O9XzZLtn+/Dtrhooec3KwyywM
KSW+1J/NiNyCyqP86oDjJizv6yDZ2fc141dxZMZcL84A2eKI5cDJTvXJm/dco/G8iiKb+6JxV7yK
R7J67s3ST5uXnn+57B7dsLdIfbMiOA2oFNEmIyOoyc1/OICCdUDzWnQ7i4Fu7Nvvb+zbIFoyIYsm
IxDsAtLyh0IYJ867nWODbvTb72+sUwrVspIiaGp2DTFIvzCfLrtFd41SwWJo2xvXlsNyjtP0C71/
lMF4/lScmnA6RnVv2VvAvhn8YOakZBKuqTlULL0mbLyDuarqHkHEGsQ2S41kkqdOXGei9Zcu3ZlS
ndOVTEWZafAathnPT4vxwz14cFDhYb2gHIyBWL1SdpUuT56xsyrqCv+qttEALtu2AX1FZLMxyKbq
qSDy8zxQcFZYr6SYQHFvfyJ4fx7Q8ng5fjQLvYoXqx07QV8t/ouTf50J+PuKKM9cdI++XLavmQMV
LbbiHolezxKrTQoOnds+3ykfaK4UKjysmaHIjTZdGblL9ltU9EmAqb80lgeniEEfZe0A53XDV/J2
aV1KHYkZsca7TN6U2bH9VcWHLV7XgL24kpHpsMhqWTCxqffRr/KJZ7XYmVvd4JW89QhvF9HjOpEv
3nNidCViqqt3kksbrOo2a40x6ihYeEAY4o9xC5QH+sAMcA047bXh8JuRgZ5IsqBL98CNuklXEtqw
6wxd5vhDLCnDyiV+lZ+ylPux+0Gwj5cDVrMPqMgxMqctNO+QEFKADZQM19Tl6K+tdm4GmjlRUWMe
J21eobgbLVCfAqXNrTTtneVDN3LlzNyJxe6g5SkjPt454qPbX7fxzuarWSVUhJi7sX6UA0zbmRWt
Yx/MtA9GiFBBm2HnEzrHKPtvCiYq2hKEE6+x9/5Bh/Tl+dTZ3X5/s3kBIgnQscAmkLACdPbxJ1YW
Ow7XmVYOyRIsHYTaWBzALQNC4TmwRbWTXTrTSuoujnD5xBAmbQlGoCdJd5ZNnV0laZN6sCRIRERk
0i7qqAwNUEgcc7SSnFMV132FLouIQAncm4uwJHuqmprwU7Fe0lkGsQo4um7SE8hz/Gb46Zgp+Gn3
3l40uaPivDonqywbVKlRbf9u6Y+i/NGyY0UdFeXVz3lNmm5zuREHw9CFEhwal12uO/ypIK8alF5O
bGBBnCD23tZfVlKf2toNaop1BULj5c3A23DtboW3x12viSAV+gXZdF4ZC6aZGqUPfkl/Hvc6yHSm
t9/fpGpMwPsHyjQZDeAF7j/2LLrsJp1dJU+Fs6YTX2EX7LU+A18banbHLCtpWjZ0kuD+k1E7XJXy
zj547FDVjejasgrkhFv15sGawsx9OjZeJUeLCUxRuEaJqANVzYxgP122q7m7EhXPJRBfVp7A8HJT
PUzn7P43+UiDG+MRTEU7wf7+IkBUTJc1cXN1oNcYufKHrDeNlc5n7FYyer78J94PExAM/Rt+dg4k
hGO7IiI2yIMWNDSke09Cf6H5/73bk//AuLwE+KYVlBdL4J5BRBDmp+Y+PSV+/Hn5cGef7SBI/U9X
tuE7T7fJ12N/SNlSaT/NjDF4rByumQBR46EVjajwLeiYVp1XYEWjoJ7EUnAT82NLAFGhW1spuRyd
WETAo4eSiZC5e7crXfwoudojVQenMEXEu+GeV+xrnceRmUn06IMz/bLH399GQLithFAHcoEJ6OMI
7W5Bx5N7r/WAndsr6uoiVElfMASltVtgW12oDapccygikTTHBOGIitICuy9eUGw4qPEeEhDIr/TT
Za9ohq0isirR9QOYGDGpHlhO2NVGmXnZ8paa76SVisaa1oxPbQPLcuxvNg5yVCqeJW6CqNK90hX8
kpe/8/eg+96HtqB6szV5ZWsXZQnfuB/bU3GT/GAPs382nu2b5pTf8Kfm9op+vvwtnbeUrJ0LZrd9
jU91VdRmH6y95U0Tmyo2q069GpylCcqLYPnKQe6dp99GaAFdHrXOurLHQmGG5QWH9ZU+ZcVrlz2Z
1bdjppXEXd2Bm6SE6RltwV3307HTYMoOjlvJWOgYe20NttrIcOpoBsl6vkwBdCkOXfcgdvhv3IzE
LiqQguAcP/EHZleRPbOdkWviRMVXQQRbtsCvi8iSIK4DDL8HSdllj/+9jb4T7iqsiuYyo+CqFFH/
DXRFP4qr8coIWOQF68NjdVfd0eAju/5Vvex87v3XdaICreRs5bW53XbMe/E7frRAev1ogmLrBA2Q
lz/xQ33f3hvX+T0L45/Fzn/cMve9v7j9/iajp8SocCjHWuph7fDzwvT8kraQlt0uAVMld+6IXPMZ
JZtbLxajLMEfW/LnpLsDJWPYdB9j8pyJM6jUdv6Mbn1iW5C8+TeG15hsWKBFnGQioBS6AV58tlbw
+0IEwePWhxYJ33nzRzuVdzWPb62YB2vdBHVtRW6xfpCLEV2eTZ1jlZWgIebEjRhDsabnPAkHULua
j112CP9CVKWjWIKrpGSdiCqzijxXnHBV3pkq3cCVpWDMy2yaEoEDQlZ6YWfYIbTgP4r2Rm4U0ped
o1kmVcDWNLDR6GMs7onh3rmgLwf5U3Vr5smheiVRMVs06Rma3bFWch6Yxpkmh+qVRAVrUWjpduCf
ExFo8K3sqkl+Alk7HVPuJioey85MPByVo4hA9hckfftBNNZJ1ntaq5ocVAFZUKYYeNxtG8gcEILX
izu6gB5guAVxmCt2DsWao4irJPq8WhVZ883z+fhotZCy6Jxz39j3oAUGoyMJDwWQqyR6C1I1BvZH
vD2gq57dZespy3dSSxObKqtXsSTDJAuJRZ/T0q/wAHZiSweqfbcoT5dHr9mzXOvfZQqHwMWcZ4xe
yB/Mvpd7zCe6oSup20K72B62s410nhZQKXb3nbGTUTrTyg5ul85Y1ttWOAx3hn1dxo/lscoQURFY
U0MHiAdh1KCR8Iy74djrOlHhVpmEMBWI+/FoYTu+G78y91D1ELRi/05fyRvaGRAZiWhmhLQfcQU5
eJpR2bqqOK3FLGHaWaLS/mCWxw5gKqRKJG1OIEONA1hSnQgnNyuvz5eDWZPxKqYKq2zsGF6KIo31
EUI1hndl8O9MPIML8thuoaKrxgaC4obA4aE2m29gmH5AJ9ifCZoUl/+AJhtVfJVD4y0b8QesOA5S
NwZ+fg8mp/ONkpBVUcSAnLe4mDWgbjfQhDV2lp/N04PIOzSAuHvPUJpNmyrpOaV1XtVegQ/l1ikr
l7PrPhOQTU57b04aJ6lAqsZhICl3EZhuOnwBjBBSbp8vu1+zsqgQqtgkFTN67KmkYZCcLJLAzMD1
KslUPl/+gsY5jpKv7mw4McQUBJ5sXDMyqnK6MgDMD12wCEepRGPq5e/ofLR9/83p01ryoe4KHJyJ
FXjFDei/LtvVbNwqhkoQIOWdApNrVecSRZoM2hZUgM4brHgyeZzznQuIJlqd7X+9Gf9YtF4G6SAR
sWp5oNCiSkB/DbzkI3r+r7Jq3vmMzk3KydixvarvyIQ6SOf9APIcUiCc7/Um6YwrW2vTWZwNFMkM
NvcgpZM/rufLs6CLUyWXY5nJhEFHMGrBpZyT0Ju/9yBivmxcN2wlf9uU8diCuGjUpGAVY4WPYs4h
yyqcap6oEJazrW717TBd9XJnUdZcVlX8VFNBR6Zss83u4JfrXYpSXA6Q8QS1ndKCONDHEpqCl/+D
JoFVQBXpRxta9/gPlIkAL15+VXz26K2zB78hmrlVWbnKvoJa07i5/8vLEPDHp+XxzO7vzHDxPxlA
g+/8D91ntt/fJJiEcgN6fvGZTVlh+CIsEKXX3y77SBNBKiNXW9ImtjPYLszrRN6kezd3nV0lW4m0
bVqusDv0r2BG9ud+j6ZMZ1lJVW+A1JrNKtxhqxwxD/EB2hxbiVU8lY0C7v8HvSwf1vp63cOD6iZQ
SdPFMefMZMhN6LBCodTvmms28J3o0PhDxVONaZwbEJbCpZil82NTL59sSETsHHI0I1cxVUwKu2yw
hEVV+1gYV0X6VNZPhyJPxU4hICDJ08F069w19Cmejk2iipkych7X8cpRbB6ysJ7iCDD78PKQNYuX
Cpvqp6lMIZSzleLz6TQSwwmgPQfNEgq+zlOZWGZo4wH5sWgLUBm03p7Utm4Wtql/swCQ3KCFE2OK
Y7v61IDLBm2CrhNa0tmZZs0WrgKqDAklV542+MDQ28HSDN9jNM+HxEnXm3GJhzCB+OL1ZSfq4lXJ
3xjqIuBK9PAt/jCMH/ix/ihiKRutOXSQOJhw1UT74dnI2zO0XHZCSud/JX8LG0KxBu4SEXH+uCxa
ps6fymMLsIqYgopAjFMywhUa3n86KeWvyiTry2Vfawau4qWAbUBLGkXgSPOusr4O3jMEbHd2cs08
qqxamTl38WLheNmn2R82eas/esVO2UBne9vR3wQ8xHTqZshRTJEx9ETSx5JcXXaIJtD/7uRvDKNo
kFp8K3WAqRGSU4GTvdLqtqm/1UkTXf7ENsZ3SuMqp1Y5lEUmBcYOTcnQETdk+Z6z68k6xkRAVCqt
tYeCYw6G+ggyTCc7F75py7Bb9lpTdK5X0rMpugzqT3hzKR0ourYSoi10Z1Z10ahkqMslqaAfN0eS
/yrSX5aLNsA9QiLdxCopuhQD1LglVrDRuKdglSuNNsyWRw98QUW17qwDGt/8B0llpOnklZCPNgcW
NS2mtBfrwXxSQVQt4AZQV8Q/cNrCebTGQZzHkYm9x16N81UglYSqFmaS4B7irAHoiM9zCi4Jau9E
vcb/KpYK6j1ssgjK/11zO8efV1IGQ3df8RvwLYaXE0v3ie2fvcnd1l1bDzQCAN60H4vyLPEc7jmb
OoMBpuOdOrTOS9vMv/mG46LdvKHmDIzsQzPQoErPULTf+QM64+qZeF7zYgGbRzTx9H4ti3NR8mvB
25300iw8ppK5uXCtxk0QnV7enSTkkqCd6SOTw6ROj+3dKrIqrduEzTZmOTNvCi8Bq9heN5nON0r+
Uo8UUAVDnyKnt3z4QZcfnH++HDfb3P13QQaX6r9z2pSDZ1bdFjfjFdRgzOXXZbvvD9lUIVVtVYxV
7yJWpvx6nH7neN+dP142rRvylgJvwhC6gTJ2S9Rd8/XUQPWujS7bfT9ETBVIBUEbIlKJIa/sp5ff
1ctLWv+GQPhl6zqHbL+/GbVngQbCqrAzrUKGrQBpFGd+BXzfZfM6p2y/vzFvSFouuYun0SU23Efb
Hhk4w4h8vWxdN3glOZ20hxr3lvlzf5/gaTn17uLm6zHbSmb20IhqSIvpdGpxAtdiCDGjkI+uf9m8
zjHKvuoZEmqvG26KoKOGg1Jn57Ckc4mSk6B4aE2nhl1Wps8gUIuqub5rnHxnrdUMW0VMWSWoy90t
GImb3DGwV0BH8+chj6iYqaXFe6XwVpjGsdSisZ/IeucMoHGKCppqIedm922GuUxkOJHhxV3Xa086
h54RTb5l7psgb6DGAdFoFFMt5/tIflbO7wm6TZe98vcI+s5KqJJYOaDHMdcxNn4tFQhLoS3yJW+5
5ZfMvoU6sukXBr3OhuZ7zThkpcXq3hA8N/9VcAD336OUTX7o8gCOm3//Jpj4WOdJvOS3bQ89ydkf
jD00rW6ClEQ2sjWf523uc8h9WW4HHEIDImZ2bJFTWazk6ta1U8540bTyZ7aU3PcK9r0ZyF7VUpcW
SjbHLohYZwenBGb+YmMGMZa9SpHOM0o+d5ZRgX4Jeyy0H/01hrp57dP88XJwabYWFVDlrQlzawvZ
7NneDSSKz9C4P2fpfFeKeAdGofGMiqvqSJEanRhxRhAODvfWVzryYxuuiqHCjWrJGvQsRWQkYeu5
IcULyWXHaLzOlIx2bC4ksEWg6rBvJJq57O5uki+Xbes8sn3zzWqxONDQMabt1MTn+4FWP1cv3jlN
6kxvv78xjQ6XmFcEm/ninub2UzH/OTZkJT3Bq2BIe4Zd4p2n4mURe7oPugErmywF9NDgNgyb/anP
PkzNzplXF9hKPjoS8Dq+YMFnDjH83sF1QA7uD96T8gpaeOXny37RhYmSnJLVc7wsGP5ofYmLW2uV
vtMdO3+ouCZCa+qZIxKnnwHLqmgkPHIf7x6wNUNX4U2ZKwq0cUzVqzPnvV841WtWoM0I+PaD42f/
xqI3JeVkbyUVr7t32xq0tOgo3UlPDhvv7IkqvIl1UDYtXOxENpEnMuHRhlsxBLIH0CBV82mesu9z
zvf0wjTBpOKc6MyGxpKoIEMJBeLRkuad9DvR4PGFlvLkxdPR07iKdSqgA2gLMogopYNPLe88gGtv
9Mrocrxq0k3FOy09lI7Rv4e0sMsTuDHx/pgca3s2VaATaDDTodzme+X39fDVKp4vj1kXqEoqd0me
QrweqzyfjJtFAlfB5ySY0/rXMftqDlfrMFgL8mzmGdSw6y8u7wPWHAMQmSriqbFGb2xcuEXUTYS7
CvS1yOnyyDWzqYKeehfEmL0B08XE/JQZEPzdA7PoTCvJO6ISQecBJ1rCF7/rRQix3GOnSBX2BOWR
MqlsnMUaIAMiMS8W3l9Sa+dMoMlVFfwEVTzhTDM6mkQi7oRbnHkKgMxMwhnyFDv/YKtBvLP6qCgo
YwRrgLEgImt+b1vJabBf+/SmZ18I+rNacWvubQGahnNTRUOJjK+9U8jkd5qmdQiNsGBIkiwQbVr7
tcXWq7yATHbbWMEcQ50MDx57RKC6AFA25j6uHAsdGSgN9ie3fiqPFaNMlYEqdse2ZC7sOm4eOKS9
krUVXk4HzUKh4qJAa5Q2TozAsvsr4d314hUNPzu3MI07VEgUnk1KN/GAY+Eg8fHnrO38ggyfLg9c
00poqrCovOzWTiTYzvrJeLUaG30qkz9M48/RlSGNJ6DUGijMu8GIe73Tj3kwTe7O3VWTMCpgainw
aFhDTCqicXLFmf0IHU5wGxRX1cp2ShI6522ffnMq9aYujzsXE9NV4lxapk+n5eC8bLHwxvTIzFWW
KRbvzL5xUQCyoatzeVJ0g95+f2t55pYsFpzSjeFjPHyL9+iadf62/7Vb5M5sg1ERR8Z5fTZi87Eu
Q+Ahcj4cO3epRFODUw5xDDWJKFuvLPposqt+DxKvyTBH2YpZy5lT86x69RrPvWm2/rZO9FlYze7B
dUcVLRRdMUFQC+HIjPTM8zxIam/nJqoZvYqOcqld2GmGDJqhj7BOD9zsfY/unEg106pCpNK46Rht
MK0kfx69GyE+pwDcx+L3oWhUUVG1Z+WVuXWYxM3tYPxgzs6wdT5RUrPzTKP3ts67rMn9IemDGMrW
5V4tUueU7atvcsgksdl1203Xc1884xn6Y349l4Hd/DzmFSVHE3MakqVH9gty7+Blo0YH1THLSpbS
QRpL4cAyFsO2q1b0HvROdNm2zufK1pr2A860I7xSlAMof6/q7OuSHisAqGCoOanBLbXtJG1/7VR3
Ljk4ZuWQTFFVzpiBfPdsUEt9WLqP6d6iolloVShUBfL6KUnjMYqNFZCzMf3mQFhyZx41EahCobwK
4kgIQdyn7CT3XQmJr5i4q18ktPDBBl/vfEczpyouKrcGE4r22RR5Q3vFSHsNCquoXcxjO6gKjwK/
nGvKjI0R2BfAqO0GxnCMa9xU4VF4cs/BBw4PWQaDNkW8NVofakQwLSU9i9RxMzdOpigWlc+hHTBn
bMffuqBR8lMOhQ2PIM7jqaj8zIQaudG3w87erzuQqXKDY0PbyVpxYsmIMfprmdG7lM/NY+0t94tT
k8BKxfPYEho2AtyvzeyYfr6Ylj9463BwzpXN1itkVVgMt7tlsdvbdpTkW2s45Ng7jqUkdB/XVAq3
mSK69j7zZFBOe52ZmlxQwVFC9EbfjdvdUdDv5bBc5RnqGMvBI58Kj+I9pZA7gXkWf3A8N0hkEV5e
mDVBpYKjinmGuEKDoPLadY1qhG7oDbttsTrrylbrJQVphxhL6ESum/jeno/FiYqOMqUDDqmMj1Ha
F0GWtUHM+EGHbH/lzf49UAdqglONIOHxV4I6iY9Hmm+Xna2LEiWDIX2E1OHGFK1L4pvZQ02uvOng
o8nfvH478JjyLrVSgJbM7MfEim80qULbSfdomrcyyDsVgL/kRG/se0bZk95ADOK5/zevlvVcLZYT
lIzRiBfr52WgeySdurBREnUiVj6A+3aMWmyRgk3nBqeoy1OgMa0iowqjW+2V4l9YDqqabeE7e32V
mm1XhUWtbmenTUHHKCs+yfXOXKTPQCJBd07yuoEr1SmjbEaovMO8BNQ5MLxBnuSUpjtnHd3glUQt
MzD71Ala0FrZhGP2RFJI9iQhPXjFUemk2tGFAvJGaZKCmi3t6AfD3bn66fyy/f4mLBn4nCd0ys54
WWJe2AJa608GGU+Xw0UT9Kp8YIEwFEWDcQ+DewY08mwbyXksJRSO1tBGLe/yZ3R/wvr3T/QiqfJ1
60wixofBTEB4eKwlw1SBULmVWAQy1DikGQAXzJ3px7U8le3w69jIlVQtZIlz2t+Rk3DIb5tDipy2
p2KhWGXKVq7rFKXmDNDo2PrdHBc7Z513ZxXG+b/uFvmUFjxFQQ6s6bKD/JZ8TNs+mPD+kMqdfNV9
Y/v9TVySrJOmzKspmtt7zkGcn5zG+rzGve84ewrR7+4n+B9K1jq8s72eY6+aQMcibH7txgNe+cUe
gvfdsIT97btv/kOZNRUKE8YYsQbk5rK8Wrn9eDludENX0rZyGiGGAkPn8pmbt1XyUM9HjuAYtbLL
0tWarEHA89L4vNhfLPJ8ecjvlsBhV0lSuQ5ZZyUFUkk+dNNTxx/TBGTpQ+cT56GuvsbTHrRZ5xzl
GIy3r26xB8SnuV4vzlen/1Zme4QoOttKwraTC5rYzTvV+sMrCfbAX+3uMXhLoP+cEWxPRUq1Is29
Msas9vWHjnyL6WPPvg/2HzqZ0I3fOca/u1fhI0r2pkaLYlaLY/ycmGfDAlspnlO6qTp1vTxyUMMn
lOSdqr61nQTlirn7yOPffLjapV/QjV7J2WTMnITMW8668TP0V55Auu0nVIRm632/HKiaKVbRU2nM
52Kt8IkRlDdJ9dQu18suNks3fiVxce2kAwWcNkqcCY/bvxo7/eTM3sko9yAuuuEr+bsOMxvtAic/
QFbvh2X6xkfjY23vcTJrFmYVF9WUa5OlJRJAGPPV4qQnOvyquHG1joDKL9X52BwoKSx6e26Ig69Y
Vn/PShKMoj3VOXm6bF6zMquEU4tdJDPnuFhRkoYOnyMBgdXLpjUTrOKj2o5N1DDLKSrIx3lA+SXB
+R5QfLSuny5/QTPBKjwq91rDlDOyq5+7k1gXPBMngTsaO+Y167QKkZpG5q5JD9+UlbyFggnapKGA
kJZBCoTvFBf+mC8+68vw8r/RTIUKm8pJBnIPjhOWSWsv4JI1J4it7/HNaFZUtvnwzRYsJqOqjNoo
XnGW6Hy8pYugGLx7UYzfWmpfgzsxC1uX7ezKmtxQ+aXW1Gm8ejLHiHofOgPAHlTzyvEE+viAeYeU
lG2PKfnNIX4OoAxKZL0JsghALrOAM9AiHJsOZZfOxJwtHl8RtxDwxGXvUWTi4EwrOU3LQlSLi4ED
oQQszBQm9iGNePhE2ZXZRKDb2LcwnZoRFHmv+bSHj9Nkm4qpyqqkbKwBtZK+H/9MZfOVEJRpxbzT
kakzr+zGtIq9hFE4ZWi+QNUkZOs5dn4cmkuVMIp3rDVnsPpG+UR9CrCHlHvVEk3WqmiqeJO2L7Zi
qs3WqDHlyWkO6VHYngqdchaWGb297ZCV8WDH633RjztHW83arEKlGPat1izh7NS6q7OzBcTt9prK
9p78dZOppKZcaCa6Fgf+MSZVyMZ1CjoihqBfczO6PKe6Tyj5OXvjsgw9ajs9tcAs5JZ+KTIPWLZs
x0eaNUzV8DNnZKU1bM8SzUfhBR5lvj38j7QvaY7T96L9RFQBQkJsobs9JbGdxEO8oTLYIEDMk/j0
75D/W/inWM0r3q6rFwKkO0hX557zNfXurXgLwWlaBs1bhWqSyWYIk4mTRK4TPHOZ/hmyYsUo1Buf
YZgnHUM1oGcHYnpY6priyla2oegv07Lbtwo6jCogXLbdAM9Kl+qQqyyKl5tmMwab3n1dmvdJyydD
09owo6b1Los4uEP7wLXrDo/nTcjguzqaKovB6wbFjv4ohyKqg+EwoIdy39DrF717c2jEjqDOxtYE
BYjAfrBsW31vqtnKN5AnhnSuw6j8JsYxKkd2cuahAJ3nxTiQN16pEyq3+UG17lGwoN9Y5I+hVCTQ
oVReB4RFQbGT7qv02NS/89gFLTKEEnHpGOByogRqv3YraDHkV+fnz+AZOtdU7zqZ3yp8AZteZKyi
pS2imF301cP58U1Lr6Xgum/rPvNd8erl9XCTJIpedU6zdTY2hA4dTYWVmW10k8BuYw9Kd84JmKdT
UidRAYgNyzcOlwYb0HFVbkrzKmG42CwnMt7QGBy6QTEfXFXdQUzQwaWkDUmSmW7dBxvmTEdaTejL
IXa1WoHHfrpjeuoa+2nXcuhAqtbt3NFtHQRC3t6wPvnVc7KLPoUEumxfP/dgNl/r6RQgsLxUh9za
oh83nBB0winO2pEFipZ/7F5c2sPvskU3iOovq6q8mBcPnAnVwZ22WP5NT1vX5V1MKXLfZ50Fn6Bt
cCLkFpcDpBaIMAnwbkdWzmGwBT4xmZaWvxOrFqXI8Cglb1LvbSruWPI4NN+Jd0/YRvnFZE5aAufU
L/p8YPJP5aVQtRxUcVyk/XbeoEwfoPk3pWWfZtyDbKynrt0hD2u+hCBJAQbURqinUdpvse4ZQpWO
uhKyGWabo8gmq/ini93l7Tx0zsGhqMcslGUbEcvwGB2BRbIx8ECIt3b4tZd0ca7QfHpLXXkq8nhj
m2x6xDqZ7w0MPcMoV6ryT0/BVZW0+fc6GN9sEpxad4sM5WOpUxLoaKxi9mxGKqD0OXiba+8PWvCg
gmyHI38dExrOI0TbcTNdolK81ORrNdyXyS1ncYgi6QXhzmGyXssMIhfKPpbto9vyo9ekR0n7A3dJ
OGVP/uiFNLXvhdzSZzVNzPr/u4kJ3DYp3F5hrwn23Y7ST6p8YIMEUzJ9O2+vpido+wVJCjRMzcgY
EEwpTpnAFYUifnw1lR6LgjJgj/ueo8UQTpxcBUENx57dw1D0YbKUFia6gAyXPYfnH2LwbF1jsAaW
D1KjeEgNUtiDaNJfsRi3en/XGfmgNKyrC6YTKyc7VaCkmOw34n/36uVr2u+SpIR1anGjb2yeNgtG
r1ZaTmFPznXSL1WYkZYdzs+O6QO0Tb83OLmdJvMIzJZ9MdXFhYyzyzGJ952jdUjY0s0lAYHpeOyg
y+eo/jqx88iG4u6ut9dBYU7JUJgvMEGdH6C1j2cWMH7BH2/pk435MaQ5HQ6mrKIbshHsBW57Sv0q
InN8O/Q/aHYV+8mJ2peMbl21mx6l+XVSjU0vwX2L5iTrwFt10TblXUDG7wNanFXc/C4a/1OQ0tO+
udOcvLYdD7BoMCPmTn4EfFlE0g0gMoYOlPMPMDieDhoL2npxqgyEGMsQNA8jr1jwtWdTsyWtYIhS
OmvWYgWU9mkCkI8HWGflVqd+Di6XEVeeFsmuzn+EwT90/FieLkszB7CwsbuuyA23XtSwUZb8m5M/
CB46ZZbrOLgq9DD28qk4iKMIr77Pn+rvyU1zkZ5klDx8JV/sW+f6CAhT9GaH3761F/kJUjv4mR8u
4y+XxedVooiEW0Vmw1FBx5It7uKkQ/+XoOJ6KCDGSm8gs9QEazfhRlo3WIWOKZs7LpKE4aObwjky
iHypbtjwVcNa6XiyzimLnEq8vY2SdTOqYyDSSHpi5/Da+d8LRgKMIvY8KXupizcw8c3dj11WpksU
2vXslpPbo0nZ9q/B9+mVAS7Ukw1PN0255umMykr1hRK/BwWIpSvyIRwDa+PVTYOv/7/bjTBex5Zw
xzVAxqIPgbZMnUtZpZ295SYfp1idcKvhcR1wAUIB4tsqrFbmyTz/vW/etV0/yATqFCdJND9E4opH
W3AskyFqeTuxlqUrRgH+NOskxjF0ysMoNqbDcJb4WxV5N99V1s7C5V36e+oY9qPiksX00GFH7PLi
RwXm/tLbQKAbvkIHlfGhFUWaxiBjksIFJa9FrPytSZuGgI5y2gyDpsdo+/xBKNaphqHb9OAevd/N
xtsb7PIfwi0ntTpozCxgw/F5VPTyVlS12EhtpnfWUnWFo6FfodZ07DxXhqBps8KJTZCozbO9j1gf
/W6dHb6IoOKoZbY2A2HYE8Smo2GLBcCQOm3NaS2llrKjqCb3OMoA0lBWT1lzJ+T9ebcyDa8d2Ouk
iVOvxfAghAxn9Pp6dxVTob1LrZMEOtXWBCBM2lsYvyy7izlnUaO27gpMZqO5bi9AWu/FmPbeRblv
lQsfNwzSZDPaTpu6lgUMOEZGoSwE1zhPumixXs/P+MevzXVg2WjFXZZnuK4tvDisPPdkz2/7Rtbc
M0t97Ep7zHXl1p+KwX0R/VZZ9eMNL9c1C8eKuDnYKwd0E97YjcJdGIRNvMcRvIrtCcYyb/VGmWZH
c1ebcmuWDaZ+RA907SSnkTeH89PzsamDwu+/bto6KnDR5t8dAwntBwhPheNQH7zSP7mS7OphIlzX
LGSDO1flurpWDxUpv4maapen8n9QZdbYy9pdPQn+OXg3mVSwTZwyN4zeND1agmVNBlqXru0AGKlC
aJWFXN31yX3dbbXrfJwOuS5aGDi1EKLCB1jqjsSntL+R8R/EMsLuNs3nY8/lgea57VAsbSsx/f3y
1OE2O/H/5PG+AzjXwWVtwOxiAQ0G1F8ArfauUd1BSXAjLBjeXAeVsQLdhnH9Pw/Dy882FsF5Pm/5
prG17bCc7DZzKzhVR8frYCoQcqpDueyDynKdiSuB6nUjclsdXTq+xDW5jCeyYZSmN1//f5dai4X6
jfBwkTcNS+hVS4gtSERReTo/MYZoo5NrlapN/THF8BRkBWQIoq7aGPnj4xnnWl6tIAHMQRuAHsac
+MdS+d3NNHdRn7TdNejCkpOotvKg6VGa48ppISqAphjwP7goV6ckhyhzFQLPEVLytG+itFw7MD/P
qgSaOQ1Kf4rJS79MNnbJptfXXDZp8Orjit9Y45qQT0PwysVD7VwgLux6eR1QNtGMTD3FKq85pQLP
mUr2gX24jiRzqp44LQ7iR6elV3V31/jZad9Lr9P1zvKnBKA6dAauF7UZoIHOqd93WOA6XiyWRZAF
KWJkI1EcB7OCy+MwTndmQB0wZvmZyCoilqOAOngTON8o7y7Oz4khRenoMDkJ3GNVCMBDdQOUb+il
N5xDlFLuizY6MGySqevgphqr6c4h7V85eR3lLgUSwv9RFBwTN5kLTLvo/agbuwi5ad+0aM5ZUgtc
5Q08CBPhk9dM3o+UYvhdlVuuQ8PKJa7mPID75M3duu9DysYsbcRJQ4DXwWGBKGxSMwQvDL4eD7Cj
KeGh5yfGEN51uq14mbvA7deLZ5ydAp9BUmbrvQ2mqCPD0niQqWWvKZU/YTODY1Os9p7KuA4Omzy8
tUjw4ovz6pTPtbzBvOyNhzo+rJaj643tGnFxJvNZfdi0REMs1+FhjphYAimEv7OCw+QaXP737umu
bivCdTKtKu8by+1gjGVGo2UA/eDezYDOpdURMlRQQgAuu3md6uYwB/5OO9Qc1B5zhYZRLKe33Euc
+lac5XkLN7mPljxnX0gRTBh5hIXb1muHu7jNE4FhcB0BVtCSqGXGasI37QL3Nc7z3o26jv/y3DRj
QhJ1zJJ2eojbBBKlhVUu99UYiK3eM4P/Uy2HDo2aIWNuKXCUq+dyGK8qv95IRaah17jwLj0vZGTj
mAPo4IHdwCnpNwEOqvNrahp6XY53Q6e07f+H8nUxNOp6p+2oZRp6/f/d0GXSV3XbuJj1rnrup/R+
wRXl+bc2GYu24RVlmdhjBu/B4YX0r0gSHnLF+bFNr63tcEEjQSchApza5XLlk+ShLNtdl0Zcp8bK
OYfcFZTQj1I1cxLywh3GT75TWTKqB2VtHR0N6UIHdinfoY4qEbb68Qbe1K7Yt+p1s0homCAd0ZUU
sQN9IISB2W3+RsXtbYvhzXXw1iwyBQoSrCsSXTE/cfI04ii2mYtMw2su2onABrcDhke6KMY4BLls
iFJbgMrJLtvRUVylzIeSeXDUdduVguS6puVh39Cao4JhFxwbMWYdCaNMWvBWtBvRxVAq0YUCWcAY
JHEBmefiEpeZ1aud9aGVdaEbnzYLkesU/3unyT3NY9PeDTI2rFgtnBZL567t7/zyjmbA55/2TZDm
t1kHUchZCOA5yDCTyAHz+mVTumSLMNFkPFpeBc66cno+dUBQFTesaI6kfiv58I1t3UyY1kFLr65o
8gqh52/Zc6pulvLZw84Xnvv/kQp1gFbfylGxteRZ0v4qDtrbsRbRENcbp19D6VYnyWqLaRj5WuNo
irclq3gIFy7ju1Z6Ud1YX1xa45b06fyCG5KAjtFCgPOLWWFnCVWicA1y2Fn6WzUIw2rrGoINcSfo
vWPwgZQhUozn/UEY8vrX8+9uiKFE8+a56YNSytUdwEhy8NjQhjHQYPtSmK4eWAa+kt1a3lvviBSn
/w81CNO86H7syVHMPeYlGJ54loQTjqyQhQp3Vzl06JST93Y5rh0NQFb/jdD7h9ZcuFRFzsXfqnZe
ozaDm6dyC31uiG9Ec17HKmmS+XhrnInH8W3NLghuuDkT+4R2CNcxU2D9+r+lFJy8pYOjsby3ilec
1exdqpN4whqZ3u3YHJ67zK1RNbBrMj+wLl9+tUtDt9q+DAFOx0wJKy8S28Mc4QNS+GyqOFpS1yQQ
CP8ySN/O+5YhLuhUWlM5yHGQHcqHzg8AEMKC1yv79T7f0tm0ehk3LlLm8Lsuy+o+L635qSpJsQtu
zHVs1JAmQDMQNL7UQ8rnY+Nb3XjiTgOmwfOTYwg8OjiqsIeAewDOHtv1HlOoEAIBl+eHNoSGfyBR
eMmkLAZ1RMvx00DsW2AELphIL9u02nda0ZFRWeq2vQ2J2uMw+xGJmwsJPzv/9iar0Rx4TiRfAOtV
xxLsrAEYp2jdHvLJ27cz1OFNdUkhSZZWChqV86HjZTQIsjG04c11eFNtL0UApfkO1HHjdV7XByjO
37vLzonRObNIJsbYymf0LU9p89z0WTt+k2PPghtXVGm/b3urI50GO5/jqVPVMWmQTbhfZmFieV/P
r63BMnUCrUZmXishUwRII01u3K4JwLNLr2Vf1w8u28KBGVKArjCosF0IxrZEAaB3Qk+0oQJUs1gi
F03YtbXxKQb/1VFPc9t7hehwpzw19EbZy2Got5pEDQ1UXOfUsppyXoZZqPWCarzsMbjXOxd8ngCg
dK5ymUQV87rbiT66mwJ1pu/RUnI/xCLoM6BN13PBeudmoxp+ftVNfqF5tAtkm+UqshyHljSndvZ4
xGxoxFdZpTZcz5DR/oFCVZZIvLnsf6OQdBmnzSegQ76g2DmFzkJfpbNAiw1aQbu+R6fcGhtXzG3h
dDineZdt3B4kXU5Dxje+xTBdOjAq53Y21z3pj0EM7I+4k3YTsb1VFV2IsAfyD1Rzc3dMbOd6kfKN
9csugkvCdbqtcUzGBfIB3TG10k9iVUPKS7lVTDFNy2q47/ZESztM1TBg8KynhwTU1iUrHoq2/n5+
UQ1BQ6fcYmwpKnvAvIgcpdrqHvuhlJSHTO1GueioKLGoag6csTuWuXWECcHV1IaLGbxX59uyUiBI
SYHJWa9TgRu7s3KyUSszDa15b9r6iow9WFfadv7WefbnIN4IoR9nA1/HRLmglsQJGFOOMkSStgfc
vcVodOiajXPpx2/u63xbTt+4XdZiUvySPvmgVKwhnLsx4aZ3X83onTUmRZaj1RhjozoGa0mmCq2t
ZbjibM/bo+kB6//vHsCsoJrl+vLAzdTjDWN3TXBdd1sYCNPwq5e9G36JB1pDQrWD5DpkQkUSAdky
Wdcz3boj/9iffB0S1SZLKulapRH0ZKG5B/I9K3DJwl2cmOKNSTKtMPnvV7Qy9x03HYDN6bMveQMs
Y1vcnZ9/09CuNrS1dJVoMbSq4jDDG9t0q873cSRD48t/h06dgVE1190xB5ir8U8Ad6Zyw+ZN66p5
K7YFYxpMgLvVwTVOqQfU9hDC3K7flZx8HQ1FM9r1qgReLCb9V1mxK2/Kb9Nii3fGMOv/4KEmFJMQ
y7rjhLts7gXhTJ7Pr6dhYnRuLd+HysrEVxTBJI71GFrIIHSB1FO2VXM2WLwOiFqWcSgtB+9updZa
2HadE24AwxZ4i81bedNXaG47Np3rsgpHDGHf0+FiDTs4tc/0275JWpflXVSYmrICEyeGR9Ap4jSa
nBOxvUMC1MX5BxhMXwdIkantLMeWME+nO3H5rU6mi6Tflal8nWKr9sGb7uUpogEQPxRqDKTd6sX6
eH/pc81l7SqYbJkk3bEr3ujarm1dA3A1uX+gyntFtyBLptnRnBeQC9pZavn7FKmqUEJ7ZrMaY3Ct
f/BQQe813OMt9LO9w+SC2Fx4h/Orahp6nbV3ZuMJqcrM9ttj7WWX1qROfbAFczNMic6qZVOLxAgK
3ZHO/bW0k1tg6SJI7/3Y9+arn71780YwaedxgCM7plux/IZyteFLpjdf/383dFvmY9U1eHO/EsWl
G0h0KAdzd+jQJbOrCuPryKgRtl7QPu7+YromN/lcF/sKPL4OiqLKE7PMGK637AKsUyR/qdJsI0eZ
zEVLrUrE3VJS0h7HsavDTrIgyutgX4HH9zVX7ZhKFui+eD94VWfgq8cphC5bRz/Tq2seaoHVxEnr
0ftRBAWgukSi8a7d6rY2DK6jojo+sGJMB+9H1qUNWvumZzuVv3cZug6KylsrqUXReD/8OOBhR2YW
uksxbuwKTG++psR3tp7Xbcpwk2K9WLQEx73Auaaum+F0/t0NnqTjoqqq7iE9Iq0XXjosHMS8RHPV
oI1izrfykukDNGdlSwOxZZep3wAXNZcMTXPfO5n0X89/gGn09f930xOkviO6cvJ+WDYEMXg7PLt2
sXUSMQ1O/ju4THJ0CrW9+rXisMKSdlNYdslW/DWNrvmqyCEkAUhU+jINLfNDFTgBIEHV0mzkbMOG
RqfNioEszr0kkL/LFawzovMxUP6nPunyaHa2ODdMBqR5LZmLMZhpXr9Q8Ohd8SUOLlF6b8Bg6bWH
80tseISOmuJNUxettOuXKim+N2T0f1N3VgdgtMVGPjFsL3XsVAcpmxxERPL3WLD205QF3mleuBNa
o8gi3uYyDXnGjuc/x7AsOoZKZa0nPBsPmyv21PYlBD/ppy6h0CHfCRn2dT6txWrGbEjm7Cep1Xg1
eJk4OfnwcP4DDHarixOWUxHIIu+Sn33C+kgBqB2qjmyRDphGX/9/59ATdztGWsQ72yu+K+FOUTqh
Dnj+1Q17TZ0+y2ZDEXg0bZ9hRt/mVkaE10fUm1Emz75mqoikRXYus+bdiHCzxXy/efaCLg9H5XzK
LBSZ7SaLsJ8Lz39PgEn5F3Hi62ArxRZQPyYEVxYTeWrlQ8PQYiesMMktWGz/TDx2NWXZ5fmnmdxE
8/UyHYS1YA/67I7s4Pj9ZSDEC+3JsZviy2Csn88/xmABOvaq7pda2GD9fwb91KGARG7o8WwLTG/4
Bh19lQYQCAQSyH0mVhEhGd1NKT26ufPUwBOteOssbzA0nUYLdRPH7RtWPwcpfxXoHhR9dTNU7eeG
ua95ll521datvCE86ngs1toDTvVd+bMPwIF5MU8Nf+jmYcoPzJWD2LA001PW/9+5pS+9QVGkqB+U
QBFAEprfNzaO35NvbxGamNZd8/zWcmWAEF/+bCG7A+r+agpBz+Jv7KNMC6/l8pEkBNfBSfnTDoLP
NHDscOAJKov18CvPM8hpQ355n/1qnh/IxkKCGvqXwImrQ9JC1Smpt5K64QILwt//XQgUERTY5LPi
Z96zr9xWD0lSXayWtVpVorLvPhUnEQv05tBdF/a+zquFG2NaZJMrfyYg+ERXlxzveEysXd0Qvo7W
EnNe23Zc1y8g1wZdlCw4+JArEeagm9hY+7+KNh/ESR2yZZfSBtDDC15mXpyYd1235C0Gx3LqsssU
wcytZdQI+iTi/r6lfCNeGgxaB281vgA1z/rUFiSvYZHV5aFUpX04b2aGfYSO3oIQE7Aysbv8ELRO
3Ffuz+mT56cV6Bx60Vx7rLKtDSYj06M052/yDmszV/EPVCSlD/VYZ67Q+OUWef2pHyte2ZHA9dEG
o6bBU3Vkl9f6jTUqEv8Chr0Yoq5Lv6ZZJQ6ZXaUPbVNMadQ5m3U509O0uJBMQVJa7dD+Tq3pct2O
JdZ433TN58z+vk3DbTIFLSbk0vIt6fTBL6AKaORZqUArPDb9503BNLoWE6aZNrKrPDTOTPkzp5Yd
2hmuuM8PbpogLetPAMs3DhRXfiUe+zRZ0/0wjV9ENVx2zXhv9TtvTXTk19gHfh7zhT+BJ/Cpg7xh
2ATtPRFWcmiK+O78t/zFKXwQCHT0l+QQ8qu92Po1O5UDdt+28VvHjhqeZ1Dz9dQsS+fUUT4W37wY
8tgkFMB7WmELRe6APHS+KpuTM/RjDuohdEOAFkkQOw8QrjgVzvfzr2lYTx1EljVxj1SeT7+cuWUX
TezEF34tpn3erGPHSG/zIZeL+lV4IK0BKXx24beUXPBRAtOKzuPTvq/Qokaw0NyNBZt/MZfZIXED
Eimv2IdR83UUWQyQgCVA/PDkTjkJmV+0UTnKciNjrO/4kZ1oUaHN5kCOY2a9EJU1J8UmoEBF4F1y
Z9kyeNMiayHBzuLAGbpi+mUnLjl4NANRzrRF6fmx9iPxdRSZmLue4tbOeRpab4rcpDxRz3bCNucR
6CAeyna5iccSt/0l2Ok972AN6g+2wxtLb0q4OpkWH3hRDPZIf8WWf8Lu/c5h3jEN1C1a52/5kB19
sPesB66C2bdzvUu0kfg6Aq3KPHtSjVM9Nm3W91GaWmw5SenigFQFabnxdYaV08FoDPvskkjKHsY0
pVnkO2U7R2iHrjb2W4ZTnY5GGxbbl+7cBA+Wx24SoSzADiycsf1TzJbb1mNfuzy9zLv5sMtRdVxa
lYH0PPfwvAa9qqFKK3qwkmRLgtxwFNKBaVDdIYWbJvxhAu+O/woGazX+mOIBjd2IxLEjQtlN+VKc
oIe3qGcejFOwsQEz7Ft0tJoXd5Sp2gL5l9OA0Eb+ADfpsSD2BYrYF+fnzvQILVCkkO6waygh/05H
/8BgzF6efxeBE+WDtU+0C9fu/93yYxcZl8k0ew92p/KIOfKxJwh35z/AZMza3iHmNJ3tWnkPdYFJ
cZtBHcYl3qC8Nw2u7R1ar7Eh+bpMD0NNf6YVJK+ku5MZxteBaXLu6mlJ3emhKeubcQaPQqz2phcd
iEYHyFrjsmN6SOOYh9ClqqIsabbkwAzzouPQmtkfslX55WF2hvHAbe+WzuDEPr+iBofTYWgVTgOQ
kRumh7brv/V1+8hrBNjZdi+UNXwpc2BPE5puwQNNn6JleUIBD5SM5Y9lkPddlFpAd0SBJXapowMY
vj73XeGB1I602pkFDwkBOXW66uEpMT6cnypDmteRaWNL+95fOnnoXX/53ndg7PeRky/65u38A0yz
o7mutdQOaEaFPEhvyaMlSIo2dJ3Y/71veM15+7FzQfwo8f6Wf1XXY3WbocixkYZMdqQ579AR6Ndk
jTygFH4p56SOqhjnWB5DPV0V2YG4A/ncyHGfihDTMWuLM6QZKtfyUDtef6ost73hjO5zOaYj1qCO
EbeqnORhGvOjCqrLud3adXy8yEzn8ip57fEJu+eDQFUpsZvfRPGf5xf4YwNFz8V/rd+x3CKj7hI8
TLVPrudqSsOA2iTqvG4LQmyoKDGdxosndTa2tfR/Aec4WeWFZ1t+U0ZT56T8jnpVBhWRrO9sFMjq
Ki6bJBJlAh1MnJr8mmSnWS6E0Y2jrOmDNXdfSr9gkAiSh7EBwoqTk5WcbLqPnJLplF84cY9K2E5x
8NwxTo7B6GV3sl3mu6wdbOtwfs1M5qD5fOU1ee0ES3EoEz8/zVlOn+aMLRu3eqYJ0lze6aamEnFZ
HJLGwyJ5gRcWS/zVrb1dOxqmM36Bngy8wiQtIEI2PnqW/31k3X3bpUmYqF0a5YTpULe8VxUQwbI4
SKvP0jCnFnDrAtpe+6xIx7rJgpEYJKQY3xf0S53l48FTPU1De5g29pYmt9FRb5lTgkTa4slj6y2c
ZsckBxcACUH4HFRR6xQCzH6+ZdW1OOQpeiTqKKnU4kSD8izI1+WyHPlOk9PxcXafpMOcZN6D16ka
rJx1s/hDFNhdYT/uMmpdgdJzHCfNJskfltrvcYSUwbcyiflGScLgMjptmORkdHHeTh6rbphDRnFX
XYt9wBKmA+OmpQ6abszaxzhuUL2cnCn+jLxJtjAUHx8BmI6NU0VXzZ3r579tK7eCE8unyk4uVWo3
U0RGWnjFZUmVYhvlUaPhaRGgn0SfgBKm+Vl2w5e5piHHWbpOiqNoypvEB5MezttpcFf3W4RFH+8E
mK5N6bo2scF31/yUbG1BtivcMskblvCrtCzu1sMoabbItAyzqWPpYmUzDo6E5qet1A2rl8+8aW8A
8vim0q0mdIO16RxjQT/7HoU9P/qpkGFf2dOhz8VW7DGNvtZR321Ybd72aV5y7I9EPKbwepQLIj8p
5bAldm1IATrfWJdKMMnPNH4Yp2J+KZSVWd86FFBVGma+l6ldhzem845JnxRDWyTJo+3Yb6qwamw9
6uR4Pp6YvmGdvXezhCYrQAKz1HrgI6mrO3vpc/69LWvPf6tVa3cbUdq0GNrx3GV1waHT2j/mrsS9
gXDI2IWgJNmqs31cqmE6Bxn461KS+r31gBqe/8V3MxZK5VUHqegbm9M4chdUUxTv3CjoNuv9f0Uw
/i1PMh2Il9gJipFlXx1iNY1p/Cg9L75N5wR3ZqElez+AuFxdtZY4KJtmLYT/AOWffk5zagkKw5yc
3rkZ+nppXwCEVc6vaSxZH/ox95673E2tJETDb0ezsILUQE5QqpMj/zK7gZvLQ9FlaszDCY2A8kfA
k8xujpZbimq+5CPEP7/5eaOyIozbjCUvfsYJ4tG8BFUfWSC9DaB6iiJWUF6kisXgKNtI+qa11s4r
jGSBBQCYf9n+tu+2ekU+vv1gOnAwaduqtKZCvFQzu1qFpabxUFvVxd8aJk83YrrBjHQIodd3rWXH
AXvoxHQS8/iNdyscLy2jdFSAFPb2KQ6yE4u3jiymz9KClMqyjKaJlT1yfFZc1Z9KPn1b/OKOt9lp
kPPWdt70HO38MjXEg4S4Gh474rx1FftEGU7X1LkFx+ldkWxJlhqWXidgQ6WZlVbciMdEJE9qkc2p
Fowfzocq0+Dr/+9CFU438wjtNvuhCNo0dL0sD5XHv58f3BAH/6FfyyibWsgMv7QJuVGJeF2Hrsfh
277htbMIW0AS0ImYv9hNdeGK+7UI2jo7c7WOMGTzktVVmgfgqOUnT6Ad2Jv4Hyr53ZJu1o9N06+5
9QQYNkIMGnJtSX33FRsqRS99J5NbuBODjer4wn52SUWcgT4iWXxNvHEOx1Le4dPq0GLqu4THn18M
04PW7dU7Q2KW3XlVSbGH5uWnLB1wOMQ2Kp1FE4IxvoD41pYet2HOdIwhWC/GIm9d/oCNYgA0MoII
tSCbev47DDb7D7rQxQa0VYQ/BIP64tT+FTacnxlxNwAhhh2gji+sWSK83sunx8lWF0uRs5tpxfor
F1S8nk83nmKaovX/d4shWd8nY9DajwBJWVG1cDvqK/pyfoZMg2vbjjFx0gKvOj2ihgLNtrFV4UTI
Fp+dYTuuS3JCK2m280Vhgkr2dWbkZk1KhQN0obC+jFRdJO2Wb5iWWjtrNBW4yip/mB/dxWWgY4n7
XIqQFVMffwuA0aAX5yfM9EmakwdqSnntkumxsMZD1fufeFHdZdZ8W6LpfPXAoWv2LbwOLxTM5nxo
vPnRbhYI19kxak2bFx6G79DhhbEMcJ9eWPMj5+Pyx7eq+ZdNU7B3c1xyxdEcwycZFKYxlSoGyOT8
7BnMTUcbgsgPNxXT5L/4dp6HvuXXYVZugokN/qgDDBvlpaMYa+8l4MOp9OcD8A6fuRye22ZLJNIQ
GXX5Tq8eWDmqcn4EadSVV8SXSyv/XnI6NgSNiy1uQsM2S2eBizkrHb9sycu6zVp3JHmGW6PcWoaL
sq0ussF5ITP1TnW3VXswfZgWCHgzeawfJhvSuSOYwdihmdl3ouT1+mHJsGy4j8kAtDQvgtH26tGe
Hv8PaV+2HDfONPtEjCBBcLslu9lqyZIs2W5JvkF4NgDcwH3B0//JudLgM5sn+szVhMJBNJYqFKqy
MrkGXoZRZSVzN+91wG8dAMMJ0GViM1VtdNGWGweulTSgi56r6UkKsjOBDcCAb2IMmcuWqAI6++LM
c7wesklN707En0fp3hOOhcvUfe9lGdi4ypSwZqfIsTE3E32YiyCUeY1xu7FNc9s+dDa95576SffA
hxt7Y2IPJ9H1hZyK8TLK6KIySBs3drDXCr7hn02IYTdPgQiscLjYoe3HLUHDsMqj2J7nXze5FhNl
6LRdEFiDGi89L2xUsUh3JyE2drz+9a2fv/790yU8QXK0sH05XpyiKtFXWn4HEOF1DSCvf39rd9c9
+fz9Gg9eBZLWSzPnKao/T2upuCu91wXF3J1oaGt/DROnCsi7nAbdxabN8CByu3hF/eI2sBaCqP/O
YG5xYwROHl7QZvFFWzg4xUJeIa/ygUs/vb5KWzMw7NvjofJyPQQXYOJrtPUVOVL9zR/XP77hAf+H
NA6S5ZXynO4y0+ZCqPf3asyh1+El1Xv/D8H1xiRM/CCQZUUlmN/9lLP/k/gTGoTsmR2uT2LjnJqw
wdDPQ7IABn1RhWdlB9AUt+81t/gbiaw5uT7G1gTWBfx0Vh0HmK0Rb8FL0wAKgDpVCFal6dttH18N
5NPH7XFoIurz9mLnyw/bASTdZVDPuP7xrdUxrBiKVOFSNmV7mcZV4bTm6jxO1Z8VY9mN67+u2aef
P3FtT0zY7QVAxSIZHKHifLJEQqNdmqOt5TfMOJwkcYvCay/uPEAkaVLdi2eT/Lag0+SNa6cKoAwC
lWSR914RD7podLIoPv19fQs2IhsT7tfltrvMsm0vsLQYV+gvoIBjqapD6FanIAu+rPHGKoJ+23BG
uN55C6ipI7fHnSbfasafnQ7DjPyutLK0VNmrNXgPdb7XTbPhQ0xYH/PtwLYpDtjqxtGydVoKiPZ6
4VmX7ndIJ9zU8+2buL6pC3kxNr57kd6iEqptHQsoC+5YycYBM1F9CmUT5YEZ+5J33ULux7JrnMRz
a7QeXN+UDTM0YXxNVjjcapz6AtDE4+Ao/zjWTQ105/hyfYCtGRh2XhU167jCAGgvVGeABnFZZEzf
Xf/61iavo36ycYDc+NysF8V6nrqR53EBhON6oOiAkQAxOF8faCMocAxLh5KwqimaJi7re4YE47fI
k699AxTxzWGlCdmjfCndAXozFz9sz8UCko/Kl889Ero3+/R/Q+lPC7aolrZt1TmXcFqy5y7i8liF
tNvxWFurZJj4QMMh8imzL+glAmvdMB1I2TwOunroA3sn7b1xoEwEn+NqXQ6VcC4FG706nkJd3E1Q
pNmJXTecoonhk6jIU78l9qWDN5Kl86xmNcYKcVNPqoNTez/drH/KKHgYr5+sDQs0YX0yBMEcGTz7
Av0l9zVaChiHChxnTEUh1R5J94ahmPi+IEPKR8wz+UBWNB3zIFXN9LKm4eaa3A9h+Xp9MhupDJNx
LpxyZ+YDVm9oitdFLjwu3SB1g+5xzcvgNobSidix/a2FM2xfTpE1lKwjH8Su78nkf8806I/wHLg+
lY2zbML86iW3gFVryMe0+GdB5evg+F+LhiTT2O8gGLY2xYjTIxTbRcjy6tKV5ZdSTU85GNTR+/Uo
p+ZR1f5tV5RJRgetT1/3taUvHTS/H+ylDE9ZL6P0+jptTcKw+boG/T7obe0LEohpyGf7mDXzy7rN
guFRIL1+5yb5/X57JtSPte3YlYrqC+TLs7ifSufEoIKQWMho7jz9fu9bPBPvp8p88r2m1xcqR/2V
9Z11ri13+Ov6Sm1NYF3BT7438qy8DoJKX1qPRwdtd+w4ZGOTDgtZDteH2JrAepg/DQHh8YItEKtF
ZoLxA/ELmZaeN52uf/33JuGZoL+eQ/RnKmx9cfDgblpY90DtUzNNf7m63MmCby3SOrNPM6jbDCCp
etAXFnHnWDEfXb1oG1+vwGJnGluLZNzl4TxUPVGWusyL1z9msnm36ynf8UpbHzdsekLeebFqZ74s
K/OHosOL5HupyN+bGvqN/7s2eRs56FWR4UffV6+5v5wcQn5O0ZDaSv/jNXuF0a0tMCzaBuNHaA15
+CF959lB/w2KEi+668XOjbdxjEwgX9MsLOSuFXwEo39c3xygqXoO++qk0ZV8/aRurJSJ5aO9GKmQ
Nr9ot/+GEiYAihA2kUc9gOdgN4O6NZF19E9ndWAVhe4jEGjUllBqxUwg7fmCdsF/KxC3zcSwaF6q
ZmhnjOEu9J91CPiNM8+88/o4279MN46tCdULnNIOG9UDpBUH6ujudT39Ph7wTIweCjA+uG8892MK
5POkvxO8LtcDq7Dbo/5eh2on8tz6/YZNN50EFWLuux9s8g80goLKrjls7bJh0aFHUQIYMAcaTYdq
Cu6sDhIwMyAxGOb6Jm8NYRi2U2g/sMuIfOhc3eO4Ll4LfuQocfbYFjdM2gTjzYEqJNCt7Ic/R8D8
+w9OuNzjNb7zOtowNxN/l1t9yLBK5N8lwu9fH2He6D9meAGAHWfHb2zssQnBG4opy6uJux8yJ8+L
sqrYAi3Lzsd/H/d7JrEd0Ip1WebN/JER/2sUFYlLyxPF+3GNKgGMXKk+yja4qfjmmWi8qc7mUTS0
/CD1KOg9qdy++pZFmbMH99s4USYOr7IUeEcj0X5YVQ1ljyQj2axPZUPRnRFDsGdSQFAPNsv+vn6C
t5Zv3bNPrpAzxruiWdqPKWJJAb8OHNmxAp/qLMeDgKsaB/x99yhs+BWTDs/P6tazW7/+iOBI1p3K
cdIU2D2nakwrxJ5ZtEfIsDWUYf4c7LCSzmH9oTCbdXY432vtHFII6UqJ5SA1fX0Nt6zI8ALMraeR
oT3iY/Knl4UEqY88hhsBkE7/EJLsZHy2RjFu9862OK3RYvfRd/155S4Ac05K6/Ax6O3EBujj+mQ2
ls3EwEW9cLOGLvXH0hTxOtSCtcpHlvQRkhtySNmurNvGjEwgnGrndsqRKPuItDoI/oOg9sslS7Lq
z2zZe21uHHBTahRkDHbPQDL4wWQXT0Sd2ELjEclRdN3H63xC+IwM87tt+YxrH1Bd6nhtqT66vowl
iM/L9eUJG7LzMv7/ipX+BwcXjiRA85S4VDa544FMg3k8t2I8zMI5dla9c7o3vLepSlp04AMpiBu9
NwBn/YIoKTCcjaLVHt3vhsczQXGd04quVXn2keOa/rcga1Vfe2d8isq9+HvjFjW1SYcpsKSEHvQH
I62MQ6FOHYkua+Pu9U3fYJrwTGycjc9Kx+qsd0K1plU8Eg5ViwQ6EHJQh7aCdnGTIAGm/Fe4irp6
KEmVRWVCiDNYUeyrxmuKOzXwoUDCpWPTOxVL2Z/BGjf6O3f91j4a/qOKBrezggpMW1FN67tWOeAO
onp29gjuN8zZhNapqG0yR3j2+yAlK6Evbc3LBJTgPGfuaQC9Z4WkEoiyomQOeNnsvDs3pmXS+eHF
yet2ieZ3aDG53heaoWX6+2hr3d125ZvwusbjmldirN+JqNWvAQ79Jx/Rn3396Gz9fMNf+GNbzKhE
de+qrgp+0KJxutPQZ154uj7A1q6sNvHpgoe6LXiJoq5/t1gZg0EuWckZGEzLK8lD5e+VlTdMzFvn
92kYTV2hA2Df3l0GPcpfZJoD9hJC2yL/iQ4Mn3+7bTbuf4chIWcRYOn1u3TVw3ptSFmhuknBnIAL
fre6snFpmKC7UqDBU5NQvTe5+NeLc9yvshufypDHzHaSGkFEy24MVUxmvxxApcUPh/JCWP/Hmnhd
o6KuocfFcd44/0HJclMS3jOVVKMusxmbXPkeFV30vYNm+3fla/V6fXc2XLmJtqs51z78jHi3sG6H
fK51WkfOHcmpPnS6HnZClI2zZuLumjGM5FLmAqLEfqdjLFRrocRmgeu0XXqxx4S2NcxqUZ+O9Mwd
DRaVNnzLg+hxyIpUBMEHJKNu88cm0o4rG5km0YRvWUfm7oOBZ1PEPasc67bHqYmzGxSl+UBk8LbU
3SMPLIT4/G7WNM786cf1Dd8IFk2MXaBVNlV15b85vlBpA36XmDUtiyniKTKQ8NBD5C9u6tI9XB9w
w12aqqshl9ofLOa9jWM/PQlWDm+FP4979MVbW268GVSYUWi7C/IW8G5qT7SzA+dhlZrRUPmc8ym9
bRbGg4ETi5a2CrLjlEPYrGumOAJ4cMc6tozQuOd522lPZSF6VPspXTdCgSd5pMF9y6Kd+sfGECaO
biCzFVE7799YKa03hyjO3BQyRYun4xHBrz19zSOouuws19Zw6+n7ZIiqA5aSjnZ2zNsx/MoYqRLG
pHPfAJ+c8oq6/1zflq1xDINXfoSacDmKY94V37sG5UNJ1D2bm0c97+JnNk6wibEjssg4EZM4shmx
KBi4wmTFz1yfwdbH13P9aaV8wObtbPGzYzguP+SAF09B+r0H6NbyrIN++vjsLE3Tzji1xQj2fVx+
NuXPa2LWjtyP236/cb270vFd5cniDReI/yubpHjrqeicHdPYWh7DvOFsLR0uQ/4WDBz0V1UR6iGp
VlXcnQG2lsgw7MFy6uhfnjLV87dmFn/5mX1yNb13d9+zGy7KhNgBGQviK9fP3nKeT49U1zQ65JVH
l3iUTrNHoLoxERNgN6LG1S+zX6RQRHwhwv4aUBdig/N9OPI9R7WxGybOrtRz5ajQK9I6d0H/34RT
rNF6vLMVG+tk0urNkoIJu2JFOvPW+wPKBe6wdoPT75RmRZbedF5Ndr0OrNt+iUxPqpGCTxwl55Oe
5j0Izkbobiqz1hzMCaGFKTCCd1Q1RfIkKlqc/ZlLCBJ1C9I+k5fcNhXDuoOGVznSJEW6tNk3D071
qJxuj2Zia6sNu7apWzSeV2OdMvosltpP5iraA4xtfdyw6n5oOLpRc+z01JDzsAwqhTD73jnaeAqY
YDtGaFC4kvA3iM1VcT2QfxNI4PY5DnWrY41L1q3+FMMesGvL8ozru9S97/OuKlLlRHdT4XjxAL4J
hqfNCDXOHePYmJSJsVsQbDp9O/E3W8k7UIscQJPbgLFWdOgFdqPvoENdPOd008kykXZlHglwx2fW
d5/byLtVAPujrRgdDDfmX02wXUhJ20RFZF3W19r6UlurVYvuj2TqE0ShO8a+4VH+B3Knl5DkXSiO
tB9EPOHSVjN6RPdv761dMW5vwOIHe6h865IV1YOYnKRACJXLIRny4eiU5YlVoGDqb8trmHx5MHWe
1REpUmQnYTJc8ao6jt40R9+u7/vWehlGX3kDeAvQGp42gZ4TZ6RlCmJm97QAg368PsSGsZjIO6/z
/dpdgiKF7GFwdsLIPXVFb995QP3FYVnfeB2a6LsoDznNrDBHslgP7r0TaCuE9MXgJ5wy8dHVgtM/
bpuSYf9Aa7tgtYQ364Zw+jnOun+qIm+ykrDQ5EVzK9rjlN64XkxAXiALPWgoO6ZtO2WPLSlfpV8c
WUPFyaozNP8EeyDMDRYTzwTnoRLTqmgsgwtZpUCRdwUdb8ptcedp64Qo4DQ4Q9qM0x0YBXaOxtbs
1r9/ilbbsgBPgoMG90BndzbnKcJXEYNR7hlvr5POgr3k79ZA69n8NBA6WEeyNHW2gjm+FUM/J0vg
isRtoH/TtTJlvb+HjN8aynAQ3mD5veVyHMN8+BvBcg4Qa/bAAnZnRZUTB6L/fv0Qbg1kBAP+PDnu
3Od5CgGFb+HE/s4c670bycldnCp22+yf6+Ns5A9MrJ5lh4GKkApHq6/O48rV6CoozrU33oVq/AHo
9EsP2cvrY22ECaZqLGunImhbkHT1bsTIAU3lGVRHC1LtsUdsDWAE/4p4HsHm+JdyJEnf5h9DLm/c
D8MpFNC+rLilshSlucegsGQ8ROVTX7qg4sglGGPzr7csEjWxenLsM3sOLdSSppxaSdGE2aNysmnY
iTJ/f7CoCdQL7Kavp85GeVSxk/a6HLHteFSzPuswh1aX3ONq+f1mUJOmb0QoCIGrCQO1rvzw3VF/
dKEX8Z0AauvzhtELNln9aJEs7f1ucOKQqGwGVeUwi5tOKzUhe5Zb4e0CQ0utKVsOPltATD2oW3/+
Oq1PPsvi/sgW3sMWuLA/3F6595atqz2269/f/NRk3hsy2TOJPuKU9taTV4ApFG3RaQjd+J1jtLX8
RshvLYMfCJSb0j5s//Dy3kUztOj3Vuf3XomacD3LzW2rA6l06uHqmHPyhFTqV2JXf5cWv+s77zgu
Su/MZMsgDMsmnjX5iyuyNLTZl1kgBTwKfXFlnVIXBJPTjU8waoL3QOPgYMlklgoRDIcyd3UKVgTn
JqgyNXF7keeH2nbgyMFBUqGjG3QzT2UPaoSd23y1q//lQKIm/95SgSZCl/BLC5p4U174d55d3bVh
Xh9AJrWT1tzYC5NYD0I03AvQdZz6pUZyMepTONbTSJHC5vX8bgcB23EfW9MxLvJGTjlZvBy7bjkP
sw5+enS8K6s5Ran6pl5naiL4JmDHc4i4Yr+b9guievAlWxwa7NFxXoJv12+LDTs3yfYah/AGKUdI
0FRFewxLx0HIo9ovfdQMN07DsPR+pq2yexzbqK2OkY9pRPm7vwz3npbn67PYcCamJm1fhXk5cFyu
HbANxyoL+yNl+u22jxv23c3ECUebiVTLIXhWUabvGqnJHvpt47ebAD7RliUE/7A8dQ5sfTeNPLF3
UfUb22vi9pgro8CdcITySkDVqPuRAQ82V/VOLXLDCEzk3mgVmZBTKNLOcv+Qrn8h9kCKuHYcFTd0
avrbjM3E7Pm9doeAYho0GB9FpZ9Lu8c0nPe+25NNof8+mn7joEzcnjdDA660HfkDb2kangMZaXnq
VUX+jjzH+6agNUd++K3U7UGNjrJaFBkyOb46kWynh3axJU+tLMt/+hX+SwZ0RoXfCt+T9v2AZy77
GQyLYAeod+J/uZeXPKZKSf8QMe6mfgAcGB+CpT60emrGw7j4Q5iUOZ2DtfUaWUIB0jF+Ak0QIkYA
kfymOZV9Wb1XINOq05CNgUyCFjoSh3HIHSf1HK6mQz0G3D30VaX/Agoi/CBL5pTxyNruXVOU9ZLG
due7Ipz8l5wTSDyEStdP4HUB7e4cDVMYJbYu7PbgVUDdeGOo+3hawsU6o6Fai28k9yhyKRxq1nHR
DLYbd0XUvei8oeoPwsbcSh2QUdKUL27/Z5X3uGK6JXT8gwrXHCUJkK5K/DpYSAzNr9J5agQT3fsy
lqH1KkaivYfWcfIxoVnI/FgVkH55gCesnrVnNUsqwdlB5yc/aBc6JB6ID5ck9LXLUl3PY36yRt6E
d6xvW4rXli0L/jWoWzr/TZY2d1467XKvSbDnLpT+iuEL5T4dDqAaGtLCAUBvkkpHB2xBFLx4dSOq
A5hvKvroovWUgmmPZ4Bl+CLss49SW7nzBBwhK2K9AK6R+K0KpweAHsQMWHG+QNJDgZ0enHwh/uKi
0IdVE2EGdHkRSBmcQN9T3dtQIhshrgUSB/UPI6uijYwkXGfpZMp78iXIoe7Cio/lKQROqQc9jdtg
lz03dxCpgWQiyo+sq+vZijO7Bi1nTHjt2mVqtYvwn63RDy8RJ1Db8IOsgyqkS6wFhV+5/Dk5zfJt
WqzunM28+6q5NzXwSJmrYtL2fRZDGil/rRCAojYsaAsVswgU4yn4p9tyXKH4rvwlMnf035Z+Ys0/
1Vjw6G90UIOTfy5sIEWDRUK7gLo9tjPAq26Ml2XS3YnXtBvPcrK6i4XUU/VaeR4YeJVfT7Q4jJHV
DV8aoJ38OFQUB6h3CfnTd/3RS+wMrEcxOCMrHleRVH9YUSO/0HBZ5i/Nyhsd55Cqq44qDzt2wEFH
uNxUy08QYi9/Vr7rFQ+NP4MBFrmbbDjbQABmp0IHlf1qz0T0cdmAJfaUY9F4HI1c1klbi3D44Q4g
D421b+nXopxncVB2QI500uG3aoHmxx3uJf8XZBS8p2DsR/vOma3ATnwwkP/gne1d9FJ77Ps0RYWO
86Dun/slaOU9ytfOcKxI5Yxga+2Z8zDlInS+9AjP8vc5QH75YOVzkz+WARPDkYpWLd9RP+rbJ0vU
Dj+gDm6/t7VNITFfilrGBP0x9ks1dAtYJ8kYuifPnqshbhwLK7iElLZxB6JHGcu+CMQDFayGrFbT
fe2Yiv5iQQbdFPhh8HoJp2xR/szqV6aXxkpylIF+8N6GWNbQWdQ7BpVi7Vdn8UIQLgRjEQyvg9QT
6I4Wb47aOoY1Vu7JBzNDiN3PwFIltOyspAeZTxvPZIQjsTrHe+zGWb3ITkTOyXJ6n8chz/VfHRaz
jzM0B9oHofrIj/2GRMGpoWz56jjEbQ4dsAXdwV86K0vcCS97UG2q6PvcDv2vEQxWUIdAw6w3w+Fx
KZJ87nlKaO/+g3Xou+PIKzdKPT6DgVOVjdYJdRTOjuh8Hg1xGxVF/hecVwtdys4Ou8QfKVL9Hq1z
ncU8Em5zN0a2Gp8n6vnu2h492fo4OqBUzI8eUZ3/bPOhGb+FhQg+cBHg3AEOKucvM1gAedJGamJf
oeAGaMygBbSS+qZcomNUoFf5KAPIqyV50BGKGpKXs4eezISf0P8EhUcgA/03C/1VAMziUulSyx88
tsQtHTqSqqCU80EUU/291RFSrCXIFKxThsxlCA+p8i6mbslOIBEHG05cQC7bJnFXh+NwLB2Qj6SM
CfhamqE+rZN2JB40GeZI9P/AYLvuYBfM/7AC316OxOqL7wNukzfEy6p4imin7ZcJNR7vPM2zqg+l
wzJyqCv0/p6Xkja44a2WDCc0rA/eEam3wUoj0tfLazBaTf8QNToDzA5MCV+8giwMGe/CDe943gT1
C+1Z47xRNkNECUgckK2HarHRzR3NBAl/DmY0xnOQLpdCBSQFBkX2r5TTyY8t6c7kBJS+as5W22oA
kibo5grcZy5unhgtu6E8F+grgw5lM/J5wAcl1DkW0QXVwQ4B/3vVtjfVuFKr0QOrT4jTtURN8Gc1
ZgVAYCWrG4B3asQyx1Fr/EsG56/uaghvdUeIV5M8GbNZNPdo1K//EZEGLgaS4k3+w8vK+tXpefl3
CzLYLlEueNo/hjnq32Z4hua8AIo9notCed2YoIvFV4/zhId7mESVaL7RLCrYGwqnulqp+exlAjQ8
z/kr+rWYfz92Q1AeobaG27kt5BIe0bPcTvfY/7J7DEVk3bvCDfnRm5zuT0jDIF8ad20ro0RNToau
nGhNEmTS98TJ5c0ATrNCUGj5OCBSKI+Ro9X3iTZRjQJolvF7aue82cm0bEW5Ri4EBfRVvBVhaABe
9QfO7Ajoktx/mbrG3RliK0p3/5tu8SAPrAYHjwCvgJRi5ar8h1vU5cv1J8bWBIwnEjTLbIcAD5d2
WnQimVBsm459IaClmwdjuZdQ35qEkd5kmdcXGdIu6BUe3kjF20Mo7L2q59YcjGeSJP6YZ0hlppay
i7vIJf+UHbGOWbnwnT3YGMHsaygdv6yqzhWp3QzZXePmZTIhN3h2udzLSm08aMx+BhGiTpzPlkh7
yKqeoRAgEkEncvLXbg0xV8vp+oZv5CnMlgZ/KQIeZlKmQ68fR9FHcV46j8DQH5lfIp2w1zqxseP+
Os9PWULXI/CNHuYjvQm1YcufznZRBjvPso0sm9m+EHHqN+iHFQAcwKCZH52Xqn2sXPvQhqJN3Rwh
GZhudqqdW3tjWHluSV3qscFcCj8AUXbxZAPYdfBEjUax2+S1qNnKIOagqOdICeAPIHQRjHmVgpS3
2znBW9th2HmDbFcr9CJTpVh/50IJCIjasKrG+saXstnGMA8NpHlDJn944fzkhP05cLrzin/DFu08
+rcmYRg6+JQd7tadBGLGYqfMhV6CADv1zpna+LrZghDaUPwGHQscraPyX0IAoh3jQvJug5pQs9kA
T96+ccnqRCYKWqqyEaB5B0tVcRu+lZrNBvnc+Y5lTSJlriueOM7RkyWFvKnZFoHjfw1ai3FyhwKL
7/gRpC0Dp1lpjzXAIDeu/+p8P3mMIlrwJnW1SFVkUYQ+aLGbg2hP1WnDhZs9BqAM4rPy8KierU4l
kdvXv+oATPYUdbd8ZwYbvtUzrmqEdxANkNjhuRbPWtA6Xix1J/lwnwXhcwPOmus+fOukGsZcui1I
cBpbpBXi7ITZPUjOuvA2qCY1GwpGKRZRIxxIwQQHqQD5OgeTiqEekGbebpVnawqGKS9LBIklqD2m
k/BFTDNAEC1f7SRlN/bBbCWYgGAOAm3zlHVT91AydkJb1GOmlh4Y+ToH7Wm941Y37iGzmwA9rkMT
lPAZM81BR9t8ofqowvxnJutzXw94qe+hc7dGWuf6yTpqW1h1uBp32UXnKPrZseChxcusC+ajC3CJ
zIbbQkKztwCMiJTzeZ0TQBwQkYSvctu8PGYqlDuGsjUZw9RHBuGrgaPeOSv6ujY5umWTzLVzp7VM
i+Ux6PaQib+HRdH/aTIQrBGyG+ATK43Q3E1mmT/3LEz7jj7lI7kbrei18MROUWPjWJstBjxzBWsV
IgW7F8BOWzW4nGNlWb63Y/pbR9swfSJxYWQys46WJX5lVXQENGpNa7VZktXdfUb3pGW3ZmJE7HOD
CKFqS+sI9itIIbV5f2bcWl6ve7ANb2yS+BKLoBmZ4DTPdaeKs2PhxZegxD6RY0EgXne4PszGJMxe
g4y3nEo0vB8BsQpiOyT1wcv4vPP1jbDQ5OtVyHE71YwgVGVtfxpr237mcsp+LH4vUCwL8tNtszBM
H2gH0nfQojrWQPl9a0jfJjyT7W3VV7OnYBABnRsEO0c5Bgmd+yF22binvb21RIahS9vWY1FTntJG
qHuE5tY8xj0kWGW8QAqt7GNXlvlN3ZzUXU/BJxeZD7UIfDCepSVDsHVpwkaWT8IF/m7HbW0dJ+N+
1z6lZU7wtCy4Kl48aM+nbZd7N26EYdqZ6m1rZtgIzizyRS8LQ+/3VP24fog2YHQAABirAxHvAglO
+4KMNppFWTAUVgcMR2/VzVE4TueUaTfi3QG+3Qo0e/zk16WEQfrIYFIvccrQFztT3fBiZh9CD/mg
viwUOzYrCRoIPegTqv7hkdOWJRXx54SM0Py7PvONM2i2I/i923JR29ZxyWH62ivYqc2a6XGAlMYB
KXJ2vD7OxukwWxJE1PJyzBp2rESu0pE4gGP0UCC5/vUNj2m2JDgeEEk9SJ6PYTtZ5wnJ6gRJMXqA
3p5Krg+xtVDr3z/ZT9AUoeOuBGUQG7kbe9rEekbyvAdU0FrcX9cH2VolwyN04DYnYKNjR62dKrVD
Rz+jASXfuX+3prCO+mkKDvhn9DJjrwcZ+rEnGvaiQ79NCJKup3YZs50Ic2sWhidglsVGArT1sekL
lljKhVJyVPEbv254AjCOutGM0tsxZ74HcuEgPFMW7iUatk6S4QicussRp1Q4p21kHWbq94/aZ/nT
3NHoNkdJjOgeTVi2TztsMnpBiq8sCpyzVGyPRXpj8c0GhDDLot5b3bANVONxdi0naRjfQ+pvfX2N
WT8doShqA2+K4JsgzsHeBk/2Z57Leucu31h8s90ABA+tZqjbHknuVneKjuKOjNl0l/XFjfeI2WpA
21Az4ufgGZQhngpizO99rlH/um7AGybmGAYsvGnKIILIjk4/uwfaFXdlp869tP/unVnuuKKNsN3s
L/AzFKmzeY6AdxiS2h9SS7j3eZvf5QoUqSsJGuw5kuOOc93ac8Ocy3IClXeFOTVjTQ6zQ7MDwFV7
Musbt53ZaFAtgR2WJb7O7ejchMP3MCuzIxQy4xnwgsQmELK4vjdb8zBMm2tdtdzn7GgTXiUQ57VQ
O8rUziptzcOwatgDqDK5YEfq5r9AGJ3H4H/6GF33FFD5B2RY9yCgG0fMbC6Y0A+XTQQeCscgeuNF
mH+pu7A723joHh3h8BuTQmZrgcpYG02VFR2ZbOX/cXZly3HqWvSLqEIICfEKPdhtx3baiTO8UImT
SEwSoxB8/V19n3K5wV3llxOXkyNA0pb2ltaQir4rbmamaapq339fp62VfitPxISw2dtDm+spAPwE
xVr5DReWN5xnuM2T7fsc9MK12i8JWQ3rLpLtJ4mrxe+xnpU81QVuu28rm+GaHeZYKIPFBAzPu6bb
WvhXczkPfe28fdQT91pHpPmYCeed39f6ZZL/tRA3PqQZ6BDHe6+Y4lSi9V1QFN0VbOBlOf8H5mrN
HqBcq8WnBq0H5TPQEvm+mWpAYcAjGTwAM6IKOvV6vrKjb83o4H+/BfsUBZ6pjZHwquwwZ7Q6EH/q
bybosKetnK9pEGw9Z7UA4KiddRUPoIZYZ4jO28xbIKIKB6MrJ/Ab25e/WgKCMottVqN9GXzwpvsC
SRV7enu4/900XbMHKtzcQwEITSuJPR239yphuroyU7cav8yCv+bSMNYm7wYAd6Lis++Orn2l+Tvf
+7Ja/tV05eoecDc0zcNPvnsY2xv/fckCzL7+t+kg6iCkH7N4HxV8gMJdEKcF9BMANpred5RM11QB
GIgEPABFZD/WU7TjOlrScWmjK9nOv/cjGq9CGDWcczwm8X6KWyQgwzDHwEgt3cvbU+bfs52uqQKA
JlVCtzPgWGzYc1cdDZx7u0Uf8q68ErhbE2cVuE0d21gHDrOS6v1IoMofBoc6sFea3+qgVbx60wgH
Lgr10q5m6SC/Why/vN03/96sabyKVC3ausGFMt9lwgfaE1mNb3HEYw5ZRRLriyuP2eifNTMADJDG
K318AFVHQMjSuCsSTq6VKhtmX3RNDQiROgHQc2neAtR210u5zyrxHMo/UXiIWL2XtbeDvfwuNNeu
oTYm1ZotUAacRrazAMd2FujD5dTRKtV9cFcs11ajjVFfcwWCMaxrP8cjolrgCu2ji65ZTG29/GWY
/lqM2jEOG79Hf5n+hVmVRgDJeI/IbHdvz6qt9lcB3cbQY+UEby5wIjSyCGBBAT0r4OGWa94qWzNq
lYuXS5gv1uER7TyfJM12iLhjoei7eBpUrAJa+UzLukAPSUpOuppTtkRpRLoP3awPLXlnYK95Aab0
Wddfhthly467L2YJ3hlxq8CmisPKIxvRP+RDW73OoUyo+fH28G5MzDUjwLRtDeAk2u5InzQ41FDX
6DEbE2dNB0D2Bvl13xc7PshbRNghQ/FmmHxk4zU+6MbEWVMChIAxZGbw8n35XI/frXkQ+uPb/bLV
9OWr/gorwwebjz2aVgxm2/FLFD9b9+3ttrf6fBWyfUjGhYCTtuvdZ9C2E1e9jy9Jo1WwTjkKc6A9
sBi0v+wC1bbq1phDFM5goqsrhfrWuK6idRGFDUqYau+WzpxUeCOC3xHXO0nOb/fOVs+vwtWMXlT6
Eb6BgIXEvY/OPCjT799ufKvrV7uvjQWNbdejca7Sufvazn/e1/AqRgUpF5YJ5D05LdVJzRXIz6qT
v99ufaNP1mi0omXVxDT63NbfqrxOHGvSUFyBeWw1vsqUC97JSGt0uJgNS5CT3nbRfKrMtem+1f4q
XZY+9nQg4fmuiT434qT9YeeHw+59PbOK08DvNFIbxFLmA3NWfVvMHip2+/c1fvmivxaBpVEO4io+
ktlq/IlTiF856y/Ai2s87a2eWYVrlJcXg5YOoeQdekL3EeCeXXXtcH9jrq/hZXVDRBBb9HvQ3nnR
IXC/3+6VrXZXAQrKSlBHOdpt5/7j0JCnMLrG29xqehWedMCFR1mh6dqPPyhIv/b0mrXzVl+vAnSw
erQgTyGvDF86XKCw/jDG1wA0G42vgWTxaOdQFJeBpC9jFSV1dRCtvrLgbjW+ik86xiNwTC1H1nsn
Ndg14PjoayeVGz2+RpDlTEysnxH8Malfcu3nSa+mK7nF1ouvYnOkrECdgBeP3HMc5zcu/5AF7wPo
0rUTfAcnawLHXIwnL4/V/FKVpyWL9m9P8a03v/TWX4HfF0MH1pxBVnSpAe1NBlLWxK+st1tdvtpA
lYVVMRVovNbVjQPtPWDXQn5jb14L0Q5DDO2cEU0X9KXQDLwwsDyjs2jJ7u2O+fcZGl0jxSZdqRHq
BRhSz/9QMRzSoWRqXAcWTV0OCWvKn5F/TS50axRWISth0pYbUsZ77tdZmumpSEQe2WNcztculmIM
6P+fCdI1bswuuplUU2MsukMkAMLV447F30r1Y278REGdJX/XORpd48ZcIcKyXkrM16m9nViUyALs
iCki12yyN8r/tdF7T7uM9qzgOxY91sLdsulpgk60/jGR8ebt0d8YkDVOjId1VMSQzN71xS2D+Ao9
G+jIvN32xsxay89yN0Rh7KFtM3sn4b00Xgsy0M8KvhL+kJblu4DddI0Oq8CcrKYaj7HqR2REcgnu
AiV5fW0r2AjBNR4Ml3xILxVnu9qCXevHD8tsb9XCz61pP7/dVRsLSLjagFsgKQbiqXhfy8o9uqwa
nka3XAFqbI3xagvm3dLyUuFCCVyuZty1XsfKfTsT4XYkLsSvtz9hq5dWoY1L0MYLZiXAApr7I2yZ
ixs2yyDxa2854A3M09vP2ZhVazhYBBuzKNJU7POWfy+X2B2LwNrUgn9ERvAAQz+b7npKrhzubcTg
Gh9WLNZEIXNi70x9A/emVzEtX6Xuj0s4PcQluXboszFIa2v3EkYB4IeZaA/9apPmAozpSFuTzBbJ
6ts9tzHJ/g8kBpMSB5JZtIcGQXcKozi8rZuquJLTbLV++bC/Ntgc0nsZ2A9870ez/8Cyyo03bRXH
78PO0DUwDCI+UwWSMt953ZAWHgeyOTiCYPe+LZyutnDudz2JoyrcB7yDLRuonqdm8dTv93X9Kr7z
qivjoBBsLypCp5PfuAVHnjR36so03er9VYwbH1KtIKWyvQmWYSfx013U+fzL26+/FXOr2A56pVxY
W7afK3Kcs6+5MXd5xHb+Qu8oFJssBCrfftLGd6xxXmCFGw+a7mwvRw8cZBn34AL7f97X+OXz/pqi
hDWuh+9HCHWP3MUHoUftPqAyrq75dW6sgWt814gTsglOKeG+L6Jbn9evQbQcCaxoqbdc+YatR1x+
/9c3jAJ69IXywj3ElER2A6v37n4mlXdegoA+wvO9CW/e7q2tJ60Ceiy4K8DvDSEDmz/ypjyUJibw
Mi/OxeWH9z3kMg/++py5sWUT1nO4b0cQjfzxOZuip8Lkj4qG/pVnbM2pVWjLIHC4nQnCfe2YfcrD
1txT6XCD8vYnbDW/im1onZNBRGg+qLL+Z5n53VfWTfHL261vjcIqsGsCqj1Oz8I9H2FZLUk47YOu
ASedUzGkCh7E16hNW09aBfkAtvBSy65+RmL7oR/YKWMTXIC1ufdDcqV+3NhN16ivXmTZPEaufhal
+p7VzQnK+s840DhfPBEJg+vsu3ptrTgrgJ/pK5Cznv2Y30NzdMCJLDmSoX8qu2sewBvjvkaB+SXy
tZGbYN/WtDy1HfUTT2LbePsLLlH2jzJmDQADpFdWgWXDeYFDz6cFSfO+8Kr6Ayqo6n2H1msQWA3x
2paFYjiXuB27mb1AwucNZczbH7A11KvInjroyRSDDvZihsWmJP6PCbvEONpqB1zh3jn/+PaDtnpq
Fd4DZCOgu02GczwuS+LZSqdzNclbetEqePsRW0O9CnFIjcxhE1XurGKc51krSGrjYnzfnrfWls38
duqLacIHMAdFEw/c91gEV7bujaj+L5L8rwXWQIFR+osK9v44f/YhuDoV9mM8dbeqeuf7r5FeQd2x
Lhx4fDZNfjPHOksgLHwN3bXR9Wt01yAXlzUks+cG6kVpPZZdOksIqrw9sBtzZw3syiaRQUuo7c8q
GLO90VanEcCdBzpfPcDZ+oDLwPw1AHnEIakxjf059O7H7Hd07TJuq93LJ/3V7qChZ6R0E51lTP74
nOt94SL9vinpXx76V+OuiEqnygz9Qvg+1vBaDq/ZUW299ypcAx5CxnL00bTyktHBuE69c81cC7z2
SOTarHTd2Sz5HbXTCyjfWRKIa3dxW6++2ouxXArFRtGd4yUk1QcSQ2L0TPXU8E9vT8eNYF0js9pW
09oNujvzhp893X+dQD+Eh9PXxrtGIfn3jA/WCC05jMTPSr89g9L/MEFNK/EqfjsoEATf/oZ/d1Kw
Fnjtu6qAkhFpz26o2wTGeC7pSfmuLQuKPP87LyGO7tXTbLpz30AKH5I438eQXivB/937wRqp1WRF
DBLYhMb7dj56fmxu5qAfT13MTTqHRXcluLaG4PL7v4JLePziDijas2jayqYLwAwunXTgv4Z5G/S7
t8fh3/svqpr/fYqifhCb0Ixn44EWQCgKtuBL3ba3TgZ3NGDn9z1mFc4S55M5aWh4th3b8dZ8q6bu
1BgOuXqISDGABN5+zlanrbbgCjVo30+FOxMZ7+Rgk7aGZSi7RnbYan4V2j2kgNwgIEiFvLGCUuYY
QK9J20R5VX7lC7am1yq/ZuCGjT0UfM5N1N5disNLah3Bfw9z7PO7OmkN5OKQIQjCQrnz6D1xv0kK
DcHzgb8vstc4rklArbnmvTuXRQyRIgYdIxLZK5CejWVjjdhiI9VEaywbhHiZTII+hPw3LforC8fG
+K7RWhlvBj4q3Z5baV5A/Hu9OLEqYq9d02y9/uW5f8V0Xc/BOPRZcC5JVu2yKlS43bja+r/PX4K1
lKuGV0ZedoKeYQ/66eLRbEEapyzfl4248Qbso7S+Es8xXvj/645grejK5nn25jkIzoWP4q8mR+i/
pMCff++5Ppp4/Jjl+sUgvt+esVuPW4U1zClN09qQnlEXnOfK7iPa3kdD/+DDzvG/XwZfAMiyXqkV
toZpFeatF8TDAv9VZAgNvk9Fufm49Ky5dhawNc1WMT6AE904EjTnoYx+TVC9C2p4xuRQNr8SgxsP
WIO7wr6jre4I1qmlxDolluOgNIAj7TW3m41tY43xGggEcRq/aM8DGb76JDwVS31EeQVdRFDTIxlf
ubXZes7l938FjBd1DbUtesosMxS/on1t+59RxU7sv4DEa4/ZGPC19KvUXhYFQducK6BKkmH0m7SY
l2sr4tZoXH7/10fkmUUZCDsbxKV1iesznbhSQ9oGlsbvm7Fr/FdoPRq6aWrORdn9tHoYdsqa96lQ
B2sz9pkzak2pR/h+2JsAa3k8Tc84j/taQYjp7QDfGoBVgGfVDFVtZszZi5fyJCH8eOfX+TW6zFbr
q3jOKpZB3JeO52Bkv1k/5OXHcTHzNTOErUm6CmfoHxvR5KM+GxvfXBLmsS0PvEI/ieY+pFcpXxup
wRoMxitdQ8RtGc5+HC8OpuQLwdUWTmAT6HeLT1DEVZ/eNRxrhbKeoGiEcNFytnPHEjJXAo6p6p1Z
1FqXbGaZl82VNmcOPHya88X/7Id1mMAc2/x8+wM2Qm4tSVbUXc9iXegzocWYtg7yS1C4zeD1c5VQ
tjUaq6hmS207yjp97qblEX4xPy9XHVHMDpdK6X1fcZnPfy0cakZ2ho22Pk/IBwvTnvya3Y8R1Hzf
1/4qKy+iZQo1hIXPdKmh6qxH2OvhgnYvWwhuvv2IrV5aBba0XjMNAXqpkd7T0PbygNTqPg9LWEPW
1cv7HrKK73zkfh9AGfPsQ+LyzsWy+YR9O9uXkBXewV82f9+BccBXkc6ZlEhuo+qc+eaFivHmchdx
yUM60BivDMrGYrWGlLXQUObg/1RnXg5TQqiod+HoXeMjbIzHWpksrOppGcIyP2PBfYRoyq1iy5fL
SWtTXANCbMTeGlkGHei477swP0PXmsL6tcnTOJ69V0Bwze7tAd96xOXr/g4M4RU9jwJ1ZhG9m4gr
U2TViSfww9sP2BqEVXBPpbSTMYs6O5+edGx/FKX7/HbTAlfleM1/ZM9rgTKmOr4MrWf3rpyXvNh5
FFD85xZ0dDLuJiaigu2o9sDrSTWjcQfNctCdQoc7BHiVBQlOBnyQb9rWhFIlMRQ2hjaVHvfUvHdt
ZuScmL4ooYVVhwAa7YCUD+SZs6rDWNT9zMnPecZe8ssHUs+Tj1pOjTfs8qZ3/Ctv+rr9Ppt8MiqZ
m6XKXoMyHno4XUxOTomiONA6Qc5d5FMioE4mmzSfut75CWMz2Q8mKE9Ty+EbD7lkv88/B96o2y6h
HmUKSrNj6AI/ceOcyRDaclGcISkSROCQqahVaJ+GXHqaQpjcanGfCT4PL3QkJcBA8OlKJ8/PfxX1
YiYHZWJRUaAu68Yjx4tlueff1hwiII8FXqlb9k1mdPkKS6cAekCCCbt0DxowE+qlJO4rr8RV+9Dk
S0JGHpsnVGeZ65La2opBqaok8AaFaCZjeI+oLvVXV7ceMlEIcefR1wngDss+VgPVvAJ1faYVgQWP
ILNNiMQl+A86DHn30LgK2vlpGYSCyzRwZIletKVlaNNiKW303Mfaye8+M1Gr9xWFJL1LVQVDi3Bv
cxlDYDoEwK6tEwLAaV0m+TRakiVxB73bJpkgrsSPqiwrHHgXqoAl7rEFkKAMwKpcGP9pJCq0Ormc
RtYt1sOLPu+JlqzusOfyUNE7NSzeh1g4uGEGcOPLkm5puvjcLlaxm7gP/fDPeKHpv8a9mDs4sUKo
vYc9QMCspOmi23F5hRi7n38eB7Dfhzvofk9Rnyj8T7JORm6hknsqLWBZw2H2KgnBYzi0iLlKZhe/
wk/AzlBxngYIDhwMmxWML+KQogifQ7tYmRSYTf53XVZebNIqFEz+ivwwn+ReMsjLPXikDKrqzmcl
Yz88Tw4EjkhjQ7PvjV5URBOwXGb1nC14lc9NUCz9I2wajfnQ89D06tDZTtLfMQfWPk8DsVw4ZpNX
z93e4vSNPM4XbTGYftSg2dWQyTddO+yivszsc8QWo1QC7Sw7/5xVa7v8HgvRGN/PLOKZ23VepAeS
GBtFOOWUQ6NZlUQm99Syp7Ir3HIfGzij/Byhk8eLVAsjlnsIbAr2vWGtXE61v/SxdyiaiYZfY+KV
QsCN0ePLn2nWfLwN/XaI3A7iwQqKAxOl4ps3WmXDu4b7XEW7cOl0eBjF3GQfgjCLmkeKaUVuF8C5
7QPvG88e24mp4a4oZs9Cg8GfoXy9TPOUf26nYPZeIKjWRl0C6wSZgJQQ4IargHnWdGpghlNDRIGw
Pnwxsxj7r1HHvGxK66DX2XPMZtr9hB69LOMkCHpqbkwWBygdGwe2DVQZO9jtJr1uVPvUxSLOZRpW
tEEM6Eypdk5imFPX+3qci/JX4S041UhMa/TwrINxhLMB3JTLQ8WGsfnhFMw67jzG8QdwIf3sTnVZ
EvqN6iHOzzgN7L1dpaSMYfRn7cKfLJny8DOUo2t3KrAOMrkrvcL3f9iydLnGHJ9srxH+wuKeO3Aa
yP0EVBuHAy6PkPaZXUqWAuYGBO5nLUQrBpq4cCaFTpcpQGSGxsdN46ssZFWTPTwaJGiaEjIU7R27
KFxLaENY33uFWtFgP3clzfjLAB8CseumzM/xumX+DEs6ZQ+LahYDdGdITt3A2jhM8jyEXHeKaJTk
s6vKKXgau6YyZQK5duu96taSod0VYRWDRZJVLc2/k6oEUzCbYzmopBogg9+msBuHusoOMiujeoI8
o7IgyAdBEf+hdVHRj1JFPkxfIQI6QdwrGlvzO6iGynyJBrzen4jDJON7MGB3Cvb1APH8fQSXa7Gf
GdbjOW1YHg1fLIXjF5h3kIpxadb3/XB2ZdkwkwjlwWokgXrCYJ6w3LTlA0761PIRmve0VqlHZu3+
yHzIUaOHdS6Lo+06M80JBrYHYhTGsfXwgwtr58clm7G4J44OLMJUmWWV74hWpDl1PVwkMpgA2Ib/
0sSX8GJgSvXTo4QfR3UEyDiIH1q4Z9ZfALsi6mHoddunfVA5YdM8x+nsM2hKxXJHTV2rb9kk4+Er
gVVGDI/KSU4g3C4Z78ND5y01fwoayB5VibNZeRHP77M8f1waLfxwV1JQl+Mk5CH3j8Kh3qqTOMfm
ZBIL/UVbJjivafM8iajDZQZ8K3rXNjeoAGUcf84KTnX5YUakyOK+V7UR7m7BxjnZNGgaDWhDGkuW
96fBa2GdeJCsavo2cTmgQN/iufO9B6yW+JbUr1rjvcIgKLCQCjOaQeyDFl19XCzqjyAVKm/IL8Qv
bXhSBJ4NkgV5yzei6sic0P0xSEmyCyCODu85OJ++wGHCdHOCfT7EvqOYyl3qQScfKyfcC8JdG2R1
cRRLI/KdHsIpj06wIcCZW1pEg5/78D3ICwYl1TDyvoxDE17u6SoWfpxn5K4HmCvA/h1OAv4UfXR9
DY5t0vlIZJcESvkLOP+wemMHrPVq/h7XRtE05vmU21NVyByFZjgIrPS7jFXzdBsXUyDOGXXwAkwG
CmTtmFSdAvwkqbmMEO1z5GlcufdtGDdt0lMP2CC47cS6MsiGXDPAkM21bEkaKaaJHjCY8/ikFI5K
fireSiYSqmwVYiiEkLuoZH0HcnNUjPWRRZlufjoXtGGz77S/1Imfw9/FP8jcX74J2B7+CPChUBhT
M3G23dU04kFwaPHXBU81DO3CM4WlkKmPCiaA/JjBn6O+z5pKqkeJVcD4uNx0sL9IxjE3zX2RQyG3
Sz1aSbiiCYoFHWb30uIWzvMKGC/7ZjZfw4Y6OO7EY+ff+EzxE8F1ZgxOvyhCi9xzbPRUJRapYw21
TZdJkqWusPABuoXIkYOzKaftSB50BdH2I7YVFu+QdLqM7myZjdkTTGZc+FjGSFTLXeyaMnyNIdKS
f5RVRtScqFBM/bJv/ejL5IKcP+uhVcs3ugRILdK4KSIX7gaZwRwqFWKcFxhVDFybDwshof4RRW07
RYkJPcjwJBHsnlH526khwwcn/f5kobGGMK2pzywMLOEgkcNMQPbYSIFNZkWggYWIfPnbdjFrP9Wq
LEL4bC9B298GRUTEfNBDFULYdCiiwvspbXwRoZdhOWdTEsdtkX3wkDzo3/3cBE2ftGVOjd0FDK4I
QRrnHkDoPeFek/j9SIlN0NMT5zinGGv2QSMjG35FViMjhkK4HaFSs1hWqz/1onSvkcUSv4fdT1GL
xd1XkZN03whIZoc7IGqMm44slMwvkjrrBRbzgfPJZ7duygP9AJxQ750DrfLqy1w4Ai8OveSEg8M8
l6MWtxwLrmvvoemo1EevrZY75fcCKtAKMtnB2Y6LqO/lUMgWKP2saGh5G4hpoPXRV9LmzUnJuGl+
dmGAcnAHURdSYx8XOhq7U4f/wGip0xgZc1MVQEIuSAn4AIdPoDdUw49Vrsex2SOd6RuLqmBkXXmE
rS2p7FnMvAtgUELHsASOZIYx0QlXvI1aUi1JrEb4hsw/vKWA/01T6sLtkF4z+1HooQgHuFxlcV6l
s6W5N+4IhR+HwKnHEM55ulwSoXxXLJnf98kgYqbKw1KKCbbA5ZgjO0gGPS3wXWK4XoGEGrKkTv1a
WAel8lSMME75AnB7W78EIMzk/g1yDzrZPSwubQtNjKkKFwgFqyhbulvRSZRtt2U084YcRtbTqDkY
7IOt/Vj4lC4hzhArDd4hvsfmIfwgGHVFAuGfXtzBZZ5YhVGBnPJTpKeefVlI02A4/aidfqtCBtWM
8i1u2GHGaR7E7MMSofraD1ME6yQ+SiUSDm1RimAmUyPgv2QgI/baBB32e6EWpHA7YZXHXoiciuqp
GFVfPTbKl/Tr2MBI7lz2Yxb4h7icBAozeJYxUaaVxeUiTyrqV9B1geUXUErJSHBzHe1g91lWbGd1
109ypzML5g1n1gx1MjjP9g8Vd6SiQGYZXn+EIkToKbCMbGjNLnDY+fQe6qIjiil42eEWZQd7nFEc
M9ZHZkqqzI+WOB31OPOvFivD8q2Cj+z4xfoaNqZgXdfa/1yoMi7tnsJ3Cms7BC0k9vTZzmN5J6Nq
Cf9QfwxzkyyIfgOp4pq0HEYqke9riCMOQdaETxSuUvGUlNAanMvE8ADePAl3Ji6blOfSuF8h7LMA
o1oi7IF1YmLm+1GCb9cQgiJQsi8I9qpglK9wXerJRzJcFHeTEmvyLoT7C/aeIpAZiFwa9kvdLh6j
2OkEVtVwRd8jfcuX12nJJ6zjHKWIuSMDy7PuNYg7lRNcKmo9+6l2uUPdNedlHupkwNlBGz8oXG71
pybETGNASvGcfPLJXPc+PjXiFw4jErr6l1e3sO5Ks87OFUu70gcHBHmB6cSnAltH0aRwplIwIcIy
24sjREgwrQp4trBv/tSZ4GkhFaoDCic0GDREsa1gUB7qDi6p3VJOQ6JlFxUflJpnfzczGIboBIUR
a+5iF40oa+WS4zwYeRSlxWsb9ZiJCcc1xPxYtKBa6mSUIfG+oyQy4i6aZTdWR1iBhcuX0gopUcU3
baFb2OcUQ/8lCNtmHJNwkgJFWNXyC5va+KTwvosavkXfs7j1TPAAhGDpPXghzYsOpDPntzpPakdh
35ZYENzGfCTRcx01BQzFmmJplo+YnRPW9yIHvg1u8oXAWcJdE+jYDyHkU9eel0zdxH9nXgnHvgWV
zTCnnd/AUCkNcBJEUW7BjUzHKZ0X56qD78hcTkjf6kaMu1qBu3RXRUPVwr1nbEcPK0IX5PDqm40y
orivayt8bG5tNkizNxmqMrDN2DLkNgUNE4c8uJ71EUwJbMEs+cU9LyqGtJmj1jvywpr5c+kvI1Ic
JI7VCKcsmT/XgtUUCVWTjciYJ1iH0V9SzoJ+zTFZ8t+ZgUeNQ+Le9t1j0WO5+RxPgFZ+kgSiwmWq
+oVEd3UQwhwIJTAx/Oy3y4VnCvMZVaGkJ6NERSWpaecvwiEOPvBB+wgrSOoDPQUTwBDKdq5p+XA/
SK+Rxwhmd7RO+mLM8hsmccH5WC2t5+ad8gWCN6WgyyqSoACpy4chhF9Pn2YzLed7TYYg+BzUOAY4
0g62YcUuL4qAP4dKLdkjoJtNrHYQK+6AV4ARFdpJFsKHpv1ipEIikpIZ/UmPout4g63Td9BPksZY
c55QW2TdaRicxVltlUHLKRmZW8xp4f00M8BaoaUHIzBSZshRI6A5Lg5jC3TuDgHs5pF4jI0/tz7i
P4j8r4ZROF4ltdA0UxBRgkVamMLViUmK039kd899BArpkPrZYuqfxG/ilu0K+DZ5oGN6YXCR8MUa
041JIcE0x/FRhaM5k4aXE6MQ8qV9G7wgBrsyhNP94FngZEBBb3naIXfFbYbLjXw0yBdyljIAEyMI
j+jcA56/RapZvs5Yx5eT0W1ZPCoekvnbbCvLkotZXYjcEFp77UGMASNP4pJkz3tQ9bX6mkOr0ohH
P84gnL1vvCZ33rEjdZzPMJbGLVawHzo2sPoQwM2Cu2M40nHGARKKz9okI3YMrm9rIiChhH+uPiOV
xuaUto1RrdhPDuJr5Bih7GDFzUJqiHmgG8fRDTvnRoI6V0nSDGWKHHIcPoFaU/j6BTwbqGQkFcMR
antbNDihkzceaBquex5QGD4NTkf8kSNuQLqinkIisYMdG5iEpsOBIT+HsXEa9WGUg3DGpRgz3KYo
WK3BV06V+4nOZZV2rQHAFhCWAnKQTGJc6kSbtsG9Wlj03jfBaXAQvH+eAt9laUHLiv7y8nIa+yTv
FPLHJGoso/rWqg4VMlb5wVRPAu4Z+Y8WBojNiWMSZRebCBki0MrewqgP36VxzHgwsLck36YOOQ0e
/x+Ozms5Ul0Lw09EFVlwC50d2t4O4/ENNZ6xSSIIIdLTn6/P9d7lsbtBWuuPa0VELuBG7lgvtMEW
UwjtPWpJj4WcKu/A3ddm/cnYLJTZaxZUS/e6aDnWf2EZLVUCuKtx/KnHmjaxDGelfFUysPWdCLj5
4j28FRrFfdPV7vLocvPydsXxOPomoUC8lus+8+zFyw8dq1y1pTHFV/kfgnCDiI+j28JyOPMLc4qm
c5Cv7i3uXqp94FetS3FkjCIkXXQA3uVlbsHLp6JJfNmxH1Cb1zpW678x1s6lSjoPh+whuqVowJ+p
rTv2tbV5YG+yUMGaShYgVid3ZHZp2CrUdZQlnSgUzArSzIEaINzo+qSC5iMI7SX+z2ZxLv+6DQfn
f8oaG7omBBtB8eCTnRy+920W5/9UjYUBbYw0MxHrC/BI/AzgYk2/eFjb9YUJ2oseaCjZOqr4quVP
PXGRZ4mqpi3erwZ4TzGYVbH9kDOh2KfcE+v0R9YB948rQyfbxVUd97s+K1SldtlKTWYSsp/Q7bsA
o8gnWLEyWn7lARuOl/LdLtljt6zusr8Zem3WtqiVBGrhG1+HHzOUIcBxXJbhH3sbyuWNWOvKrGls
c17Nl8wVdEmlYqrG6MLN77w07ZiLHfWJek3UwAycbIVT8sFWWUkfq21skVoty+R91gyLuvDMmoO3
OSUfS36Dwgt/pW40pzS1vMtZOfQZHoI4Isd1ujXlD25AyNtJV/s4traPLGvrz6Ka+KJqo3zrrlaE
lnDRu5a28QwTGZrIeKC2ToeTPK/+IK4zu+Od55f1QzD27BJ+ZtpL3vjCT9xgGD/DeYnesq1xf7Gb
h38DmzD2XWxP02mQGANc41lcVZ3THkMC+pp04agfj4YkKZtPtCjewfHXl6YJ1JpmanA/h2CdnpvA
mPvezihsVAt9IcmQLd6QwimZA2U65lB4Tf+4UVDi7ecqmL+rLfDjF7rYgvA/j8hIlmjVOxWQeKen
fZv3ld7R4Nn/GWN3OMceVao7mdXbSI3bFgcJl3j7BaYTjH9R7N+ozwEE+AB82Pe7mpcFCCKeVXds
NysejttaONslGonaxQXY0TDrkpiokthkhX3htSOcCNUHjYnZqNoPGazUknaY2AEcwo5ywSEWw85d
8/XvsNjrxfNDZgHy/2nEbGejrrHTDeJmdAneOxJDvloKGh3efO1Xac4dIvam9suPQNoR5lWRz0Uy
OipqHpVtSKr2dF4/YfanZHDxg9p7oMwzeLFJz9wSW9ayPTGjeA/ZkLtflRNx5BVTE188zQuc4JB1
QboCa6O/tpkpZD0NQEZqz4sYOrt43YJHA8sVPgZTTSJY0EgaFN1laF/6dq3KxBtdChc9pKkXqxor
UGvJ6MfYsXRvZmn4OgFamzhty6UKzuDaWZXK3m7HBPtYrlLHmJygVDc3P/7WmeE6V7bqaVbW7i/2
kNXfDdGq5S6S2/qLwsdx22107ga7kWWmpvx0UMV96MSLdxw9Bu9jHJBaCi4jsINScmEWWnsHrj8O
+m2BqZjWIrgDrjQwRJHtvDDecp+RqpozYRbUiJ/8G9pB92PUP+ogsOydQqAHc9O3nkmIC6RufLGA
/tLMnfnu0QUgyQXY13/qcQVTycvJlQcIxkCfJ+OuP+BxcXWZKgyxpyFXbFKtqKrlIbduHxWoxVDv
XNH6J58g+zoVYhJXzw+q/+olb8zBbSqeWpHbbIqqCvvlPDGZUqQ5+xPWjXa1lh2HAP9P3NWy+9Zi
LV4jP9SKONJ58A44xenji72yDA7VHCxrqiyq4i6RWoZ7X/OgnAomHPVMD0LwKKMiCg/zJuLnxgwF
7EjYMN7HpfntVMjb00DN5V3vU4B6lDM3/4U0jfB2iQe634/c2HHq265p02yz4SxkPQoqmNt1A20l
G9vjhsZ98k6YeGGzPXRzAOYmlQK76LfqmS4JHv+hq9zHAsqMGk1vHXYqrosbz2U5n2C5dByHYaSd
vV+rpeTD45ZLFliwV2fKvNe8L7rpfi5GfzlHEKHq6MC5viJ3bq+0NQThU+7NvNo9eotqP7IF8o8r
P6qPvTSSCJkt3K6ZlPzdzEz61Z0XWSQDNW7OL9PEznch+vBrKcMi47YzhVtdx6ikhADEo7TTkjnf
SX1MbH7aKpcucqdux/ICkjlnv81gSnbVnsH/VRMZ/SPNJPodEaOBuXj2QNktAFTQVyCGxMw8moq6
adDFzfZfA7+APe2cyR7fZ0vMXJo9yrj6QoPpCqnvF72Tossbi9045oVMXAHVueOvtNfvPszUdsco
4qonDV8HKTVoK0hnAOzxpE3e/MkWDucjYMngnG3+Hz/p62Fd78PFE2PacGeL3cSvZrNwqSx7WZn2
VqolQc2SwSsgPZrJDx4bj/OcBfx28HM7Bs1JNv5izrld06ae3Q6vvdZR9dlvUf27ZMob/tU9XRun
rC/t67Yofi23IyMw2VTkXZ1xqk3iomO490lWIi8agyNNwFb1sXSFuXb+Mn1gGW3ZoWOrYzSfFs8/
hpFdfDe6FiY1w0RR9iY9FAo5QuV0CIG4nXK14kRrtos0sj19IZagbA/EBah/o+P6PVm7VHK3RzU4
wcIgmE3OZSRQ4p9EwPTsMBX5ia1Isj7oCGL3zkWFdM7Zxtu/nYJaZ68O3DusaPq/VQNjHkKay8NT
3ZSx/eWbyR0+/Lx05AHRXcSQoqT3QO3xSIUZF5C1o15IyT0EK9egPdbc3AxtKHTgD5a/YQWfsKP8
l9VTjIPV/KvbOWr+kanu6X3dtGvqEJP7XFMmQnVz2XTtf7NTD+GxnuewesiIrZyOFlRFcVrMkIUn
FbK5pu5mryKVmACvtj3U6uQW6A0O3cYn97BWNCyf6Dve/POQaX7kIPDh78aqdO17z5oqwdOSIxag
v1Y2O5O79Xaf1YwtZcJWX1b7OgDsPzKPhGWau0Hf8ru1+imq5/qvw/4WXdYl015adihXmPrXYnlo
lggQFZFDyFGZOXF81Yzh8pVK+hJ3gYiLqpmP5bqZeEh9N8AkblDNqS/XETTcgiM722e3VDw8eo37
NemHSN+X3EMUFw9D9lnCV1xtkIbhLtoM18XUDY7aOwTVVeyTKsZ5U5WwdGPqkPW+QtK0qq05l6Os
7X7G0qXz+mjIQBs+oqiodf+xGt+t5HWh8NOd70dp232F8jpmGfK+hyLKGG1gBgr/Ii1brzM5N10j
lkThp6ZSECmhVS7XuZOt81gGDg5Jo5AK/ZMmdsQDi3bNQB9FANvham1dGtUsMX0SEA9SXJGPWDFG
GNCztKpbFvWIqVrsmGikuxuXm+SdrTd/p+l4WHazjMHvwjjzudJzpwAIdh2vvaM2CEWBXdSWv3MV
SfAnYorjp9J1N3HMpk0/ujzzxT5Y+hXkMrctPzVwIwCMpqLJHLq/XIFZWFNTPYXanBwp6u6pRe8+
JpEXd++s+8tVbI76x13gf9jxKLfnpg/Zz+U49qhz29Xrr5OQuM5qQuNHnhexzklX1YW1H5pRMNFP
y/heM8l2JzsG0jyv6GGsNBg96fNq0xG/y2dRXbrbRH1XbHBXqRRB/8LElWX7xh1E82HGaOQqjbLw
BfWL+6Q7S3p72QnhTsnUlzEFZg7EHvevrtr7Crp44TQrtH01rVs3L3oruzNSCdlcG33rjI9VBvIx
B002n5BxkpOs8RtMXopqwUx7JxpcipotihXQRAh32yEW4a2geIEyeUZUyWglQq/aV2GYy4exjBCK
TJPNVdjnJX1gOvfcLrkhSvW5x5YPEc1XVu39kQjH3eBLp97nbeW0p9BDn3K3kRT/An4Z/ayVjO/r
yabkvlsopHqqahH+Cmmgq98jCKrvyu+rh6kvnBaQInftB8sRHMFJzx8CAJC5+nWDbYjQNa3edt82
t0ZekdFcdqRVpjAgDOUcfch+8LfPVmRBXqQ85nkr0tnV+bZ3hzG/Nu0MgLyfS6tprzH8eb6LRW+J
s2uPRn6zSU7xdbUJvE/9eeSMgz/2zQuahkK+j0Ig9WhR7IjDuJaBmyx5Gb+3dhP3DzC/y2cxWNN2
0FaYL2/96sz1Vx030gacVsJCFlbPIqK7227c6P2WAUB3fOQ6zp9wrtor0988HkGsiuiJ8iVsxLtm
y9QEgxuTxntd4HzD+9o3BnJzmYvZO81LJbszK83Y7jdfFOVB155yyWHwZu+4TJqP24KNKY60CjH8
ubMOvaSnQpDYLheWfe/P9pDvJFD2m6FwXZwhYb18F8bu9BGqSfzlRHIZcIfIGvd64JdLbasfz2gN
aPUiAHOv2VezPVtIH5+tpc2cY4EYhnbPyUQVGjhkH1I96l6YbScJUzf3kcoAkJOBKay8b02uqn0/
WPmwD2Y7H59mYOv8T8PiaF2trLyhhh0w1Ita1HJnuXP/WCLK+oPZy47Sbp7RW0/aH0dg6W3yLquX
bSM96GYTD9xW/NfQCB6kjYnwwV/W5lr3YqOXpcmGZ9uv44u7RE208yrb8VK/zar1iQKs7m3jUynT
uc+LXe9p8GOLOe/LY2g+ORti/j8lT2V3Wtio5b5HQfSniWb/FWHIcI+sNv6JnXx8Hc0QPvdoZ14a
2VDcSfWM/UGzCmPXPNfbP7Y72AW2uuJpJnznyWcV/8lk1eZg4E3/vpZlHH1XbN3eUbWBcFJoRRZx
4Ob839yuwJCm38p7agLFfAPR28cN/vkfKluGtgxpzI4YZDaMCb3OOWKkOOQKJcOJhLgNwmLRYWd7
h5m+P3UVVaQnDxg4FuIUlURVOJC0SwqxozoOlg3iymbyYuNaZU2NhaPfx8hff+Ux79tNz5vvRjlB
EfTVqI9UmFb1MZ/UPO9if6mfo5UqKI5U624Ks+qvxKJ09scFlHWccztDHwyrt8L3n3ubqWwnbV15
l7HTw3TJjaD1e9lqtCQl+V2m7+Y3AGt/Pzpe54MzG2P/MiUHJqU14u84+YNzyHCNDGm9eQzXjInB
drJ9r7VTBxAx3vl2j0QjR04PDzLlTAHwLP4769YNDPb1OOyz2MvDlCcuQv1SLP2e6vcBKhhM5DEo
y2Ha5wx/OiVdoAsOg9ea6tJMY3lf6FbOh9yS9g4AcALhL4Zt3W29m6/7OizrHPI+3IITmFX3jobQ
A92eTWMnGVohUmdMO9z3820GBHNEjicj1iXSRPCyRjK0awbzIQz2YyaKJx1P+ZTyixV2YtsooP1+
zv9R1QONwGRNJWoXtu68W/2FomPkaeULXHZ1dfuoLR4hkZU+DqXysgPCqKp5WERvupOhH/SQb04G
sK+YZaJ4LF4HwYPnZvH62MyxW5A/voiT29vIxnMCwp9lME2XrKucV1c77rwvtAWXgFrFZuPSQ5OS
DFXUiaeNvI8bwv4SQ6B8dQL9zO2zL8K5SaVW0Rsno4CH3yrmUEApikDgGf/wNYNmE2gYftrUBXWc
ZoKHrrXaIVlv+OXOU/Myp9AEsZM2ZRs8jLYrEvzwy4mvFPRrZoavZiCEycoFmwRAgJ80WzlYN6JU
zCy5rJDkLnjM7ZDXR4MuhHtLWa2zyzdvrl/dRcp/rRiK55qClL3bAnynaon5e7u6qs5LYw27cajm
N5aFdkizcoMSteqq/mE61tF5ROk27PrBrY5L3Ijv0o4ieaKYRhPy1masH4Wl9S5rMj/Yx9LRfeJy
YzL/u1n14DQwbzua3POzznwOVpvKb+tSZ7MXXQALgwftNvVfK4yVhpGyOWFAO60xyepye2gKMelk
JRJv2gEj8u14xATdRwEdQk28rPugqBiTizm/lQLHun+scwG/JkrzyxBpuIO0t/5bMmG/rnNYX8qi
jd99B5yJAdtf9yLL6BGd18H7r6xrRsW+RdCH2iuMHg3VjV9NJoX7WVfZauWHpiJO8pTn3mQ9mxyF
atrUau7Y2kFbD4GeEUCGTVmadOXOnY6AL6xc2uv7kpOdY3DHEeaYe4RhyGmCMhr+OLoGFWSr9VLV
Kbi80kShvJvaWMDQtqL7nCnnPgfQgwX3IyqlxO14AzSiEm83o7O4a6qgR1HTBOU94Hv/1wSdc8ys
VvzeKugWkNe+aA6rE0BjhZHMot1kAIqOq+XVH0OOsCit7b5+G8AUiiTyIaIT3Tet/wIQHdz1gSjp
+bR4TxI4ef6ItoGiO5REZYxnO2dpZPMT3vbD4dZX/9GHZFMnk0XVfA/B1AzHCWVlMoStKY4IrU15
ztZBTw/aKnIPXbCD69Ina+jba3NoZrWMn1Gt11+FWnDd8KzTR+PHU/3TlmYOE2sozYte3U4ciqki
7mXVVv4sa6HIYowD7e5INjDeyWg5a5BaabpdDxhmUJvP8ikOwlscF6gkCkM6LBNhOCkywOKvmM+o
3sl1m8lAaNBKObJqHqNJNy8m88WHN1WmTHJGbJmiCA+GgyH+kxLMZYvp+XA67yeiM5P5eQjXv/Ga
m1+lvVR/XZm7CtlUy1LQ59l0abJqag89Ha3LBTTjphkqEVk/IrDwUkcESpxy7NXP/myFmrnVBVzu
jT3zSTrmbori9tfgaRHTs7za4/S34MVYD6KzQnG6SSPuCOeYUvrzGmSG/CMwkjnyb7GEfTpXc30x
XhajFxfuc9YJ967vHOu3py1r7/uw8HOLYtX4t18aspn4TH9i5SjLxUXRiwKUbbwqjnlccW3SF3+E
7RCM5ktR+fu2QqEQKkV8aBZv7dc41sB3Vmz8CdrFHz89tG3+sV+WkX1INuF+sgRRddv2swWzA8vZ
+rE435AtSdemtM6sx8j4zTBzOULfuY+o9sNP9Mu9OAwQAi+TtbifPAP+NbBV8a7dICNUttBgkky0
KIY4hcdf2rGHD3e013YnIft3o5AgMR6yw6cVRnU/xQ7qG2LscAiEupAIpefa+eyKajCPfcbWCGwj
Nlwo7jbvo55/GnA39L7qrV9fNsHRynHKN7kGzvRhIak8gp0vMJfueh9seX9XBcFtPWj87k+3jMV3
TdTD5zCCNyZOCNGdrGU3mFQqy7GSAgb2UCDAeVum3gwH13b79YRI1f+NQ6ROQiRf6ciISHI5d/UB
qLtsd42qHCKYaxM4fG5rwJXX5OOXu/gIQVd7zYbUuM32zII03GmA4LtgvR35+GN3E5wpMq+o2+Vy
BAufFFE19eqUdyh5hii1tJLdHrc242AYY7CYXHjONujHpEQ2VqSzWa1E9Trf8ymXfdoO48AT2nX+
j+31AUHimjlmrInGOzmt6w1712CfTGZ/CT6CpQi/Z8I8XrW7mN+4LsrHm4RjThqvVYcZyGyBinSd
P9JB4SnQHT91UvRp5mwcXaoOTk2PmGGRQ8ZcYRj5ZLV6l6CK9TsH8+YlqhPZMQeUOEPgz/C8qKVW
RJqlQxQtQpVdZpmKq0qshElEnLXfGsnYmOhRodW6tTXHx9a/0QSotvom8Yu2+/InOzQPYszkI06W
jHPeCodvUkPK9gsZih4SqjKXKs341x7WjK5US1bWwdSRs1NR2DwYRLfxEe8FKEPZaf81LhtAzQw/
wZBoRDH7wWkI1q8YG0gxrvnpy6rwaPRrzdTQe725n2Su2iTYCtKUnSYv17TmtoNmF+X4CsBb/Qkd
ZPLQWmDzY2y3F9MroATOv8eahL83q904+sd8BRCs4Iz2vZTjW+nW3V1RttlTjCTi1UL0xoNn983B
oF28Wq2EorHG6jT3ribCIgy/VHyDq7NwQYXUTst96bkcd2tRj6cows2Q5u2tu2bGDXPilZ29u9wM
zjetOTxVA+dOuy88F0ByRHe+R5wBTuqE9XpW6xydGV51sw957XRSW8H0z7c2NBChEnYSWYP5Pavc
cVO6MeSdw3rN/TPJvd1F/gGsfTkFnWFSp0SkdlLiGNz9xAz+NxCj9R1zYXmpyas6SltgvjnFsgRT
Z6uaaW2qFYoWfFX6rZJ+Geyt2aWR2oRW/g2Vkv/4FJj+V2Qs3I9sJbxSkZo4FYqQhbSRzvzFfeoc
J0/5H9zvfnVW/GVvSAGrD5Wt9XOHf8g6armEXzJij000Uk30n030d2mw0RwWak++xnmVewPR9eB0
dlkcSmsB5142co52ebB453Lm3ElijqV0W+fuNBjXvqrOM0MqmkWdNNI0iUO2y+2djJihz7rNp0u3
yOjORsPyVgTY4YxqygGH5VIUcN3S/pg0Eo/eo9pZz4258+y1e0M3I38XdTA9Sd0DN+KzOqHXCF4L
aP7/EGwaqg5MTcTMYMb4PnO8KDt2MNcKRXdjI5uKbD7TAnFow7pTZ22KTFi7vO8jtI3fsi7vMFU4
u6Iu4t1CsfV+y6ijMu7MMTpGpnqA2rO+ymHWN3n56D5wsEc7FXjqrAkCdtJ5Geufzi3yf2MTyb0b
Mo6zj4EYz9wUQAxCn2LUiweAWusCLIXWBX7ccklRaNXvYcvBBZvc9uP9FscaMfKagXx3xPlEZxcL
FIcXSOcrY/aoEYXEiCs28qCjS14zLUGfGbPLw3H7t+QIPODVOz/t5Rj+mpyQbZgPbn6QdiGudtYi
goMMAWbxmB7qJDCiq46WQmd4NwooUiTzsIWutcCRVME4ksjgBeGzahrl4e7Ak2OP3uyfpE9HNlND
ObTLYex4Z3FlBnNwUVO3PW+e5z574CAHjQig2K8tevRkZUy7eSm6CvTU8+x7FoycehM1euHrNqnS
+aUZKDN+QwH7YmVVVh3i2B1fmVmX+2hlI8e+B2rlsV7JQyk8C6Sk5fP1t2l+C0CkEd5g9xpTmVnO
l7/GMRLW0Pqt/m918UTJg2lstg64F0fmb9xT8XtZUkmJ2W3sLFGkQV3dhEecu974gJ4K7BENuylx
V+koolMyL6NXZMuFftpmaPOFIKUFJUyp5p7pT1DKO6SqUXxtYpqnJ7fImpcC2PFZNHa3a5q4+08q
201xXeTdib1/enDsKPiy635y7gLhj8Ub9cf2G/C4CPfNptipjRUH7pnqWQfPH6BZtzAD5FnhXPxy
HEOSzosJV+Pcz9NqJxhmnWVL6rUT/+EOlN412Lh8mv0w10Rko6ySiSqUeQ5zxLZEu1TXZVj6BwwP
XHgZomgutyLq9kBg3vCMfkEQ1dmgiIrvnW226OKmxMeproy5TFDVNrMoxxnAZtoCt8VJx+cvU+or
O2eXGemaY1P7W4lt08z10ZpYBE8GZsKFV61QV6jO0XlqMdFV6ZZvzXhAZNZh8VEtyfpupWzeeMc+
l37YPvPrgzCPG/LtpGhtfoHMpbpYaD/6CKjv7nGUSuj/aRBFxJlsZ59xZ7FiNsv2qFtLX6wxnr+q
oUThMwTZSqwQWoySHA3+F4TGriifo97jNreX3lwxk60GIIQctmMf4yRKHOHh1kZeEH5TNQdDEXTF
cBdO0f+1JBii0qA1/HA0ElNMPwMZAslg8yQTVL1SrcmRlUVQc26L+JBlu088uZZo9JBWvGE2lCDR
zJcd5C+f3l3otOIv2SvyxJCqro41WbBHt7e4Zdi1T75lL9wWoWf2usejcahzD8Or4CrMLkVhzwcE
C7BrVuQ+65lQ3RJS8VCuNY+K4/TbI3Ky4Y4TNj+3NazJTnb2CPw/II5N7d6Sh2kx2xHIyD2swOWP
YQTK7BmOHClQbV5V4c0WtNgE7fwiDT/4opdIvmIGJydm26qgOBV8Pa/YRqNHrQJYtQYpz/0SxN2r
mCv9SI57hXgu8/k2PKrX3ywJZ5xAeY67DBkX8x/3Gk0ROFRPoR2FU+oxXd+XMIO/OuCgpwhNLBpN
BsKzphP4Fi0LntvNqvglaFB7cPLA/e1VTv4ej6htmH/5sgsZFL8Xnvh7IIXlc+IJcHbuNI3IRaG/
sKPwpOfAFaX7FQXFenGHGMwPeR2qXWU6uAHgOuddZxH2/drvSOM10d0ss/KlxMV0jDcFp2PcHksm
fDpEbW+wd6bw98FPobsG3epUxfd9nlvHW0LxL9QZjGaTG/1ebTaupOh6WB2eB+fLIsR24USexk89
9vFlLrzwKkzZnLp8ya7AzPE9GrHgqTFxw8iCXakCiR6sQ9/45cs4RM11sPrsWOPn+hmbm6SkBbPb
iwrQvcEr2aIXsNESaa8FAgqC5W/kDjxLdYuDaj+PtxDxCvKmgaU54Buu69++7476P22PQEe4heTJ
CUmeLENkuPS0RJ7Z+WMToDqoZR7tO/w53wFcO3JOjFeHFtcB73m9PTXIbx8l23DKysqr3XluQORG
HMhvXF0oDoZBnkVkt8coLNEO6Sb/VDayuBMx/flvd5Q36sa7DV8zPD5LQUEILPrI/M7Otf5jlVHX
IBWy7WuAcepo1Zgbds601tUfP6zGc51n4CMzZ37CZYQYMA08bAIHCcz1PjULVvGoDt3EKx38jQNe
3vgCWrA5/zkRgcycND3zJWASO6PbbZ46Nr6spgQvZTHttW2cGOpLefJ3VXkzTHYYYmkT4Rp3JFGX
FpaKFZNrSvpo/QcNaiYOUSOl3oVRYX5ZEKLi8QbIcDjHKhI7tvmRPqZxWqJXVtb1x5kWDdvHLRj/
qNkalhMlD8DoIY6zpLIGLMhbXZbiFFtFiec1jgr5qJuAwd8PI2KdtuEmAc2Fiaaz43eVfRphpy81
dornLlTBBAs+bBzOThT9q+hoVUkJJxAktary7GRYjcHGsxD5NrU6yIZabLwPyNf9f1adx+XjJpos
ptUg8LikYvS2CVpvxSJEAfHyUAZ20OB6CecvShEkenItc1wDqCKGw3QbCtBeznzGhDUAYk2MeF6C
a8HZia2JcFFP0/zNzThN9zAAzrtYAzaoCiWIxQqZVVSo6/h1iVqbjZQFBZvB6r+HLaZd+CPcnce2
JSRDaX/Gu7/WbBb+1Gf7qK4w2m314jeAHLGNGNWLrOylKcj+mTeFHa1k9UxvKu0pXUWhXxkPi+WI
6tU75itd57sViOLK6VNK3AQiqw9lZ/O4zfkCrJYjki8gZ6qKKGFdDQPe5q5oUpEbTEtRLKs7iGMY
nRYFtEjsOQpP06ZuYKdzW1sUioa0s2dPpR6JAd9WNNTRtVjjTe7UIsbrivj4MeyVux6VBtCcFEp9
zsYla/Zuj4suNfOANj0nmBaVEz/6AWiQ3XBzcdU3pPxZ2NNKl3F2GkKed7XmaclU5OyB3Xw7RfDR
fs89yHPPHP85oQg9zbE//kTR1HO8IN79o7BEhc9u1zffTWbW31gAmv7or1637lole/M45C3upUKK
XewK/TCPM97IImP3ttbKF3maVxQyn5hJYBw56BaQJkDNMyNq53+1qo//4TqB4+OSjvmg66F/NFFT
peQbd2WycN1w3AJL+KkmQzv4QKUTUMDQhaXqJHDHWNxck6siYLL15KJ+j12hR3wjnuMfc2xI5TuW
BWj28tJxprTOA6IyOeT3qC2AAvkOzBLcZUDaTRrhf/4Z0Z5kp47Uzf9ErEJ1U7EMjc032RkslSIz
3s/kTvWbUi5o3f84OpMlSXElin4RZoxCbGOOnOeszA1WWVUNYhIgQMDXv8NbtXV3jREguV+/97hZ
V32brp1LZZRmU8zdlw/OlQXUsSQyN5TfMPKYWo1JWZxWcuxjQ1ldMplfCpF+zk1tZHTwK+mfkjpc
7kU/Ve4Hhl8R/iXU6pv0gIHUzm9OUdroH2iYiQuIjpCk7a6OnSCm9FQ08fVCkBK3Sym6ExyHxL3B
R6jUCU0xYwY4u5uHZ231f3S0sX0kse51B52n5saNfO7VVPrBS7WAPdgR+Oh4TMAhnosKVVX6ZcG+
BRcF3Ceu/0XydXulPck9aVTV/d0c0S81xM18pxhU4ymuQ4ziHshPzB99Ah41aUZd7KWx2rv04TLH
B8/BjcvCNInnTNec4SHd2yKOXHJT4+87Nyyio8cAsnpuNjd3uSc5P7q3C6zb3/jAK30o8UrLB5KY
sjpo8o85aZpyzF8SjM0dZ26KDJzLEGcdG6YiARCBcPiBPC2/V4J35Y4ro71PpsWvT1qRTtz1/cQX
lBB4/7AQWkgjKb7pFq38zlpKIWawxIcudeF46kWx+LF4S4bC6x5KdF8sLvzLQxz0810oHESVIMtL
jXRCsbzH4jI9pBAMxB87VpQCU4MDpFOyTphtFwJpATPADb//SiOSSLyr5ezpm5hc5sKG39L8i2YN
nKFlI2x3zrlnGSbiMzG3uuBlYyBFX613yKU0jl0xlMepJu35NjitLy/k1fE/7da6EeF2iVpvzo5O
MJj2h3oTMXVXY1+j/RU6QG7UXlaa14JAkblDL0LzXWIpirsOX81EyiQw0yvu2ZWVRzG93aHCstHv
uZ/m6Slb24Q+gUlg+zFiu3jxPF2J42gKNZ/HqJ0eo9BP9REkQetXe8FQqL/13BiHDaM3Ra/v4RM9
doQ9Gfq2JniCQLFccWy3uFtJrd/4usJH0S9td3bl6r1zEPf1lws+ZYIfj9R1jUN8TldIEHVB1RMv
8e1Cr97y/pZZ/51gxLkMXLDppRnjnPDuMDj6gZPBYKEzrt8Vz4sT0kh1wXSNhR70Xd4QpvqHQBeK
bx31Oke2qPRPwzidDX3GjMVzQz6TUY8Wa3auIu2yY7R2J8Q+CHFi/uKtHuNwD+OXqMYAIGT4lwN9
sj+VGnDJ7vymU82vvEFhf0LDXNxT7kMBx6sctQ6VWtjLM7OsmLFJGFtD8sr1Jlm9eMKrVu8QCSLR
1zphkPFclMozP7MNmXiEXOfNjc8wKv5NNzSHAxqsxqzE5VGOWQTdpWnCBV/01nnsbQp7bNmrDvUD
WkHAMo9a2wCEDP7R/r8QqSdKmWRxrG7dSxEHF5d8SvsjeUvMbQG6IGQuxFDmC5yVjzrvSwPGpynL
uK53VWgtgJasGaunVpC2vaIsRvXDsMyR9FgwgBdXYZj50jkWaEDr0Vpe00QyKmdKlvxXEcUTdxZn
FeAVpxts8N0ym9t6yGkNQwjqXZec5qwT6c0UegPADgYl+Z0zDCb/t+IP8Be+bUr4r4zwdI35APNc
/T7AKys+4j7w5WcBPSJIdyrlePzws0bA2S9Lttow6jSije0VGIO/mEsRqLEv0PZKGTnHzorKS19U
XliPhJ1XNe090BlyHtuzM9hzBns3j4sdNhibH2WSFNll6WBmycPcklfeSborXNu97sJT6dXrum/7
PGy57+pIui4Z/nlJPvrJz7+WNYuL22SgjIfGQc3cnqup4wmfEH3MtWjM7MDgbeb0ffNmeUfwD3n2
EhYe84VD2ocN6oPrhkN848cjce5djw1geO+xKA0XJvKo5qnVTvjp2hELRrZ4+OP7wU/q48yIcnjF
cR03z23XD8EtjrGI1jStl/KUO75Uz3wm6xMRtlAdU8KLy6lglvcSLXGk9qouiViCdAjAnPSGktir
GNMx+0+yS4uka09pFJcozdGcXOrZGTClwFnyyLC1Q/0ZW/7gFION6yVXphpZfjYysSleeISxB1Gh
Sj30AfCne9+US3Vx8R+tj1blWvcHL4p1dlQV5IuLEirlrz7NydQ+4XorWh5zb5teT8u6prsQRZV/
waVsQg5rp4+W8tzEIfl58AU1AyK0FcaRnNeRp85iiIyRXIKChvhoGqxJ/GPQbLInX9b77XCxY5uU
91HSWoHJqe77eD8Zoda7qUnn1UFTdpmlsqsebYrRNObTeAnQ2Zp+Xs9ZKbN/7UpulATxlMb3fVsz
J2oUPjyeqg7H05J4lM0E+F9JjPTxznc0Rn2mcvOTbUJ8LUBq1vu4w4/OEsfY6lM6zu6jy7hzPSYE
TqiX+uCx6ctgubp1TKZ8Hn3FbCuYmCx6TuL+9pu0x02ggkbuFrS24qjqjtSmAHOy09GQvbMcy4dQ
KfoXB9jZb49ai1OncDHRxmPZHZt+4npcKi7afW8WRmxFN+TnQPuhd4QlgHoH7ECVD+kIP/zk6ZA2
zhvy7BTGVfHKiAdfdJSwU4co21R9FkszYn2xyCa7fOzpjEy3Qb24C/0/dOXjnUljMAjL7CHmxlWb
fGQNbtF9ks84R9d1ZtXPmGftSxcluA4TOFqUl7VFFOtEX3tcrml+VDkpC2ClOK5I0hP/Kybm7xtg
bd1XZe/87pwKY5YNtfNbzuuobjwmKiv8c0V0g9gZOPcJjBi2NmgOy9Y026RxScIvDEHCRG0mAyYm
6a6AK/oOaIp8b+MW3nTJnNa9VGhPr9u5eLuYlhswc7FrvjAS0ldRZXSIVAxE1JIoCr1dymT/nVl4
/cDyw6xkg7FtexT0tgLN1Pv8bDiZB7xZ0UOsXAQqzLUcfU0e7appzK5q0OvDXOJo3FkMPQmWzjrN
SFbOrtG/hVMObsub4Q7zvYmGeGRuN5rkyJAtN2dbcAtWZ0smOGlJr3soVyU4kz65RtEqVUt92aj0
2V38Tg37ccHSflppRaqZOeuwDOxVc0v3JPvI2K+0E1lwYxjATqc8mW1C4TNO6mZIavJvJXo0I8m6
+QdkKsBGQKjsLs3n+CtZtfNDUcZnMnGHVIelIxLJLH2rmJX1KZrSdKbxWFaQdDxgxunPocAKflMF
jlTv7dwlzNFkQ1Crc8bcXgkD80zksKiuuaWoxdKGH2IXuoX5hZ5IUR2uVLkXxab6AtOpWbwDvQi3
ioVWoR9WrTO/fsGUQi5tcjs3q/b16nqyvpR5M/vAhzGcMCfDRZT/6pZ5zO9TsU1hj6XRCUMm6SEz
ExbBJZ2X9HQhaScaY6QIewkCkrzBMyrSuH6sMbuBcM9EaSMOhF/q5YI9qy9PUdxJD7V51GRoY6u8
/mUqyWRUi0+FZhljPLRYhcrDpLNYQQOb8JV1i4stAics3VpkM+Z5WPeolsgL2PkTk1NEcjnEPLaL
W5B5O5WtYrxVuDY/MI3n5kGPs51PSSVr+2ppfe+aIlvNPu4KkhgKrFGyK/2pM7egfQjT1akrh3Ms
Bsd8ZmHHR4CHNgwwGAdBZG7yYCQgMQ31SvnMW4wFqHTa+dvOmERu0075yzHneWzeZEWNdlT4cgg0
hE74ixQHH1y8NhWeOeHh4KuTwdVfw1yIOyN8NZ0bxxp1Hkb0+EeOHuPO+3WoFoKz2BdqHMVhIk6e
8lPc8O6Y/V2GVKgrP9qGB2eExXHHg6Nbxq659s8hhL7hy2DN+M+RKLNM+xcy8inl99faA67CXhM3
3kV1S7m+u4Ve1v00OCIiDpM7acL9FOrv2WbtdEMMZ3FvVpyWH+HQq3xvEkSIS0VYWEI9cvqvIBvH
X6id9Bx97UQN8dSirU6rr6f5vFRdS1JnSl77xmOcN6KhFVCzmNBCS8q7Twas4X+rxES6N2JaCSJ2
05bi9Bl9LKlYvmprIb6g9OFvyzfpLS7DRh78NQsbsqhKqt/oeP6zmPN4uNs0KIMqr3u85CCG1yvh
zOBMptf5R8zOu3aQTu098AjC3kZjDjX+itSITwg9syixVBfBWOtTyFT+xhQZ7uqoymzzkA5aN9RN
FcmuJG5iLlX2la57XNLUp2NvUErQcAXkK7rpDdPDIXiPzkpuEuWRLychT26vvNt+9JVq/BK7OA0w
qKEucaX1dI+/DB0RyQzUxWy3Dg2VbTfX/E/u22LaZ61uH0gi6w/PiZbXxhHed+FE/p84Qmv75wiV
TNeC/p3cH3Hx0v6ktqIc0QOQr/MGXlEH8oQJntrKo3Vbelw6l9JB994prLjnOUfXQ2Ozt9Hq1I/K
iQmQzq4sg7MPdAw/C6uJsJpGbpiiGA/ceyGUpetYh5l7LEpffJK+BtLJYFF8e6mqk1POqMDf0ahy
EBbU/G9ok9MlKlb1b5FKP8dgh+5BlC7/OQV10U5kiI/7aQvA7fIshELgD2UKGRLky71co/XF6zrn
X5A787pnpXjynOFqfBdjxZHPfDw79pnw/+RMl9ky7jXbdBT6w93K2JoOhFuQslcVl9bPDeiDLju6
ZcDF2K6ZeU78NHjsyaLcKtKBaIdFxZRXtYNfHwRUzadNo8W44ocuktbAnDyZ8UYGGfKN0+AYBAuV
VR+C93u4In8xAh5g/+CrKOSDFoLutjSRvJZaY+4vGvdlJFa1HAEjbqUMqV21b+oUhoMHxBIAiv1l
DYsWcI1AOcNmmYuZp6nK34PAK2aCLwoNrspdAu1NFr2HLbSHXdhm7q+g06N/wrq3jDvYwbh5AdVF
h64bO7UbPMaHbd+mj4qfcUznBvc0v67PwxclCdIz1+x32JvyI8c0yrB+jWaKkl664G3mHnLkRasi
Dg9Uhbq/TceMP56A6iNPoh6ts5UKCIUNvuxXnTCUR4ktX/g0Cbe0iRO8AxGaDllYY8MwuSj9v1pv
Q/kVrOAJeGKBkSfeco0B0IEXeA30IJAKl8ABkVslJxdVHrrMyqfzwVZIw8aGrK0l3tmoesD2Q5Af
fpY/PNJYqfI8LGVZoLDThTwQCpkjjmPdvrgDSKi9AQV7Z4sl8Y9rzFKUoxoC1+VMxgeATr+d+5Xf
1+0ptF3fPBUDwNQb0InZiCrClYKRR1K7u8GiqsOkcF/dYHZBFRVrDJpV0lymCWTNEwlz+YYHyw0w
3WibXcyKMQgmK4wJ6ljscfsucM1DjcsSmho6SrDnz5rav4iv8XxuOpYMxXTmTupNZzuFTMR3majb
//sBmb7JXcgY1/vtjJQUx6iM7XBZGP+SZ5n8WpwwLEeveLej/GQVZL8Tck7W0UkaXJcfPfmheTrX
sutp1YQf/DeyyuE5EiLVB4xtMr+ZrMyGF6fIiquwESM2BtX2x+eVTXYdDt/nVfrFfQ8i+S//u1kO
vbf52TqMBzwME4nAHcHhsnrCTajSN+ZjxHz5JZ3q2UIBic/4U218pMcpcCYWgQB5OFc4CNLKmHM6
QCw6QL9xfiABE5/yGmm/I8Ca7sosa2myRzevSWVPRBy+m5Bmgy9MERq3wxyT9pd4KjhdsM/h0af2
FSXucPTHAXMmLBCdHSYZsCm6ptVrbkKTR811BKCA8Q3PRHSAqOvF77KJGA7hbHkXkIVPGUHP7EhY
m2i3ToksnEE7kgyoUu5c6q7kKSY/AYYWlZIC1rP+pYLCOZ6TEnjTVpXwLZWouw9+2eGNWASrTakz
0/imxhYZXIXM6KcbbZS+qceYbGaWplwpu1L5Ag7QWHUVn3HvLl9g9ZILHJcFWByvLKn1wQVcpckV
kPbQVX7fo84gxBopvDu1dgir7oB7hNkUITfMmxHjgy5u0ZgciADLLl5qZPUUK9nbjNxwlkPWuNh4
yf4dU5ENbzFQob3p066FA1zxFSZ1En3kvil+6pWBndWykueyIE+zi0RYv3ajqt50aOz4J6uXoPuN
y4surCd8Z3ZcT1tWJzXzcF4Jd+tHifSp7+B2jnc987oj6ak6Ptsu3vwLg9/6kH0b8YzIXTEyqgui
8DgVWNw78kP0vpzG9NPKVV67dbMidCCLTsysAnkpMxsx6fT7tX+FrpvJEwnuroBxWmOdYh3lqnbh
uJgng1eOW4APh8KBJ+wczZaAfNMykmfo7TOyGXO3/92tlhAI7inMADB6gj2uS/SOsS+WP/NKsP3a
YY9mGAaM8oze2z5Jo2xzt2ns814qEtp74sWRfCwkbN9TjAYynNKp9T6EtxTnwg+0d4dfSCL71zXl
8ewqU54wr7CxxItQkP9gfaAkJrkinuiHqy194RbNjWylRa5uHKLJT7m7jGcRuIgKOqhLdUTiapzb
Gcv4rYfe/LSYJmr+GtvY5CDcKGu+nNySQ5FjGV0hyvKMN9PQNOeISKS6g9vGhAaukP7u8tS94lTC
vsLAsgz2raO97rQYD3uQxK9YHhg0Y3tc/bG9z8zmfcyV6fqn0JZM50n4JeT/tMzfsggJn9wC7rHj
gj8wvHLCh//Jzhd4YImDQF1mpSZ2eDonPPysScSSMZdn1GKQFbssD7IPjKHFdE6I82w50rgxlzrK
2g72XyB68den4IIDWvfeGxmC8A2LBJUXbVwWPEQOBK49ExHCuklLVO92MqOZToVasbvp2LjFtVWh
w+guKAgGZDztE3GaJXTIZWW0TLPxvepB2FSsp6otCnHo7Vab9Z4uLirKq7+IvihOI4R5DEesHsaX
GST+Z7MmOB0nKvtHW0bbJHYM3XffHchxpFMKRlcXaXYfJkgsPyPwquTMhJxSdSzxGtxoeAS3QGSY
WMWi6ceLDlYJ2zByC2Jdy0wJf+pW1kfAyvQBIoRtwuC7L6h5dkTs2LyEp8DkzQnbXVftITkAxJjd
fPjdEqaXj+DLxPCIb849Mu2gYxPg0NGTu7k5WpKmZBC7Kr5NRKm4SCBkEnwq6Wy2vSv+81LGqXeb
2RLBHFLiFpWhGRSE0Qax+aNrGDxiyRU24iEmEW20/QcJO3zrhE/yosxCcts5R/QvFYUc31Xbrs2h
HFOuPGJ0WGWxKmbTYSkIrGik+3Vnp64aroWCALgvixbtJfUjxXikdWV/cpjQ8EXXc3XNghVDHKjU
BbZgGbOaPm2AfKYDLOR9GnCjAJyqKbF8nZXfMVHLYpdhkn9ykTxxgxLv2gMCIAvSGQrwva688ZyG
pf80MTCr99waHMQEXDajbIojgY/H4Fpvknl6bklX4IIYQTvsBKjmDP8f4MKjXGBj7WjnnRqCwBC/
oM9QQtguqo7c9BhofBZSfHrEQ5xd2aby73ZFurswnMQT9BxxRwSY+FfcgK3BpbjZQvGJ4sAuzmWs
MTdTP4XB0QiXpkC4DZYELqJKn9x5mPKj66ZQmZl/5v2pzrrs0aIbPGdtat9UvFKchtPYPli/l/fK
43TAHZgBTAj8DYiBisoyBjzf6sGfAOqdgFv6v2U2AQdXnZO91i0mE4prn19owZEk7qOV0e7C5PWI
tzetLpyfZfsg/FW+Z2UdfIU9TjJggsumodHoXbqCARDo3zkmIdJnfCDWkprZ22oaHlLPKRCqQGxf
kYqi9ph6DIwwEtmElHNISoH6LyB2xil0z5dWfSnj46chvyclr/nk33NkEC+DtI6rJtJ8CyEOnHpP
KGsLWuVNeiTmuw1y2g0MY8FdzqiVc/65THFEYNVwQOzV3OIwpnKmUmI8axjINqrYl6SmrjqoOAej
bMTdUBMR+ydADyXHsQg4osdoTV6VHvKXGqDeZwIwOtipPt5sAWusfo3rBnPwh54fK3vZ/LgTFAV+
bvIhy5i0gduLO8mU6DtdwyQ4bIJQv9cxSN1d1DGF7fACvVLli/aoGnj+B1rZ/Dkd8wQjWGu0/wpq
3VEXeDcY18AV0ylnwgkvylWQBZjSV38hQKwgYxgNfbsmwfZhaqleNbH375oFLN1FYsZGlEZEMocy
KrAqaIFWtRPxOODEqpnrK7aIJYjZss8Y0kV4lJ0aoxu5Lt5ys4wVwSEVYMLIAFB3dHFcD+W6cMrV
AM25oLsoqs9iMfmL7qv5EaVq4kgE1IQ2jTl4nAUzCEmJVBDrAr6GC3FLBaa9NvMxRPcOjiJjYHrY
9sF9UVxwtjPMIAasOZafrY9bFMMjf5ouwzRUc+foPSI9z0mHVejbSRbaCeVYbGjkTRSGv0X/yfq+
yYBghf4F0DBCYMpEmdUR0VC2x6XVy5/OJFgEFexMTOsuO6kVSgFNWtL1t6qX9IeycoYvwLM84GXk
AIyL8s2ejqWbHBnND2kJLIt//VWIlRMubD9Hg+bFnxNx8sBchYFIN/Tue1qGxY9P2lrvrKcKj41F
VtxkRGbXs+RpIxDrtBDm5xJHkksj0iGjKqc5z4HF0YiXGL4Ju9Km/Mbq2cS7sRjC/JQb/G9H4zVJ
uWPWO1X3uN8xSfYr/q6LD8PY3sAeL80pM7UlOrwKd7mGvkusBzcNEgl/ubDHHAqyyQxgxL9TNfF3
cQfN8TgkEwI64anuCnsTC6EexHrbZVQ5J5oum763wwK0Sq6bEuhFbo+6aabIXmfL+UDDyZ+RIlpe
ZYFN4NBpOhiED6cF3pFt625iNvlc3VxS8g2AK2HyYM3EXShnoe50PAbLaWqplBZqxuIWE0e/8HoW
Cv4/rUGEdQT7TXnnz6psPhTfgnoMmcT1z60okS4hrEp/n2WUa3QqUSu6WxEl8TQiZ0LpvIYh7Ncb
zpkmf+I1mHtOd2rDPVykPnlkxwXOBqyexr2w7LdV/R6snwDyk1q+TZpCC1yCcfc/9r4Jto2RklPo
x+3IbwDcJM/tRQ5eM7qH0a2HdbiEIEZjzpp8I5GkaTzRCvYsnXjQrF1Z0B4TWx5kwFR/PNYYifru
jo1TZfpiFx7Wx9EzsI9VniAD4wLl8r8OBWOVhwzmu7i1yNLOEagS7Q21SNmfRw92ngZebG2T3ZQh
r2CIKoIX+uR6Y0coljAio/cbiiU8UHtfkP8lilQwje0vmcVd/qvGn5cRNeld/wKup+vrg8uqA/3X
XV30A59jsvzV+Q0z6COmOMnfHQB67z9E9UDKVKw4s/Z1VI8rF+sMQudE++Q7eBbHjrzgyCdH6DPB
aoWfB4YSz2qIYZniYZr4+qEeJbQfeD2A4uPX3DAvIvNq9843vmJ+0M9NHu8GwFHpTym3fx78oJQN
6Y2ZCCp+n7Kto2/XgTnDhgj4+YdJKMYAqpx4juFO+cF9107Af7NydLydX6A+44IUsCpv07mM5F2M
Kx0WvR5CoCRWhDGbYoaqiL5hcyWbIROvGwHiYMHGRpixba59wxewGTy0n/IlEUu6Tipq23tTb525
bEd63KV0G8B/XpyL6QPQ7FQ/Wabb5X8ZOguiyjKX62PYgR6+LK2P+ZrBnS/vCdRzjrgNEK3nbIAV
9wTIqsbm6vZNeG8gnDvXCfMBtGJ4+eGrCDtvecr8ELnNhYRTYqjuhnYX4k/rLik8KCRlouTzKZuK
IH/TdSaab+m2S5gfy86jSIVHiFsE31Ny5+caJsHkAp+KaQr6PQ/r0l7nmC0Qu8WJp/xgPTYVwnkI
278jr+ke94udfnF3AktKcjnUwBtmOtUddENCSwoOdHodGxQ5NHQZLH+xk7v5eEAC6lwoVpupe1i1
qM89GdyMsXZjX8YAR/9eBW75johPgcE+MAIkqfBxKoNcqBClByEPzIYc/ZeccDS9oWQESCbYn5gz
lWm0sNU34kt3fwZRi/G3mQINDpldoUN99ldvHcBs+YF8ZJzmUVb6tpw+6qJpy0/kEYfsfeFgRzkK
HB1kF0aZCX3jz9GwkohGUUEMHwmD37SozuXJxoR0cghr9hAWAPp+sRBiSC8TiEna0FrSywIR67vu
1MUZYHqCuxl9OJZxpnzIxzk1xUKRSIaKgqUp9Xgr6eqXlBfcgOKhKksa9vBKQD4GgqHFgDAdumUM
/HM6T6hPi/Iz+7kQ3gULmKku+0Pmq8huSIwStZJhykAGDCq1CNR4IisAG7J7xkWbA5FmeThoCCg1
N2nJwo8d6a5gvsJ0jJwPv1G43BV9fDDsZZYy2mCOx8QiH13uKoyZPcUItguwn77sEzBnsbc8G1Lh
TAwdzeXks0FO/3MLZ4xuONS6R2dLtLlqo3b05VbAg40lTFd7jRsykXbLMnuBFdA2/9h8g2NxYZLp
PtPtYrcM43kuTpgOpvBmYYTfkAvbptloALQRHIryDERsKDP6skVGnNpaXGveX8LTYeD9qNp13Yds
Gp1drJJ6+LVAUGBBFpmHIuCRhI3+D9+dSW+oqRb94GuL1ee09DhPeHA1n+gLjDA/YitIlZ802Mbp
gmjAN77HB4xtYPQyLZ8Nn7aMdwFF6cDoNsDdEM5rNsMlnBQqSZfQ0+66gBr7ti2TeTy0lSuW5ogO
PSwHNhqhVKG4zO2TGuu1NndsVhDjs7L1lFR7ptyQNXZzmzE+caNxhhe7kprIX0eUoPZvbVJcceAl
3LR/YqXDxvDDcwnx1JGMvogAce3CcEOmyBT4Sag/irm+Lz3TP6zhylnig9RcLmPRkt52RTQ8hUAL
3VtD89+T7JZ9d69J3P+MA1yYa0ar0v+YtQ/kp/ZZ2XmQIHLN7TLh4Xz2Rkc2IDXC9Y1oeuAdrewW
76bOgQn88r02nR/zESTJqSd44BoMTj6H6aKXob+MQIM8sBsDOY40HU15Lxdqh1sWmRKC6UbTqm/r
tE75KeTiOP9ZtVINM7jkKPAhFEU70RehHPBtMgA+rhG2+Cv33ZZlKUz5DzQTEIVidY8+a470a+ev
0/oA7FrVeCcamQR4jMiGVRdQUvxq0JbMdwf+m4FPVaC3mph2k/7DrUJzRCVPgRLnyN/3YbZ048kO
UfRKVQ35zfX5E+4lr4a/FytKzN7PsKofLCgc9SwaJLVfFIrVBtYK2u7kIvAEgDpz+ifAKe1yBuyE
R44GO8SLP9E/z7ukCHBPlWWf0PO4pnMQQGZNrBp6XxDx8hfLa+0WtfMYOpOWd6GHMMbxzzaDYkc5
14zveLtKxOkNEouFAasHUaMlflZFGttbogv+PQkuYCCQV3zSKuhInFOZW0x40YSbjeEbVpp4OC+e
BJcbsreOSnNSXfIoZEjaCEUltm8F8zKxvUKB2EH+T7cBQLL8hEk20fPqmKO5hBHbH+3kQyUJGUAl
NAWIu6ee7PFKFn27GTafvnMCk8eKlgNvb7W8Cn4aAStOjvXG8UeiCIZF4M7vzPFLRsKWWfFlxcaJ
pkJ8fzykelHyS2RM6k4eyJfoNKdM2w5SJP02R0padWsAn8Q/OiwgSNCDsqfphvRfiHnPwjV3jsSH
vYPTRkN3ag2xZ+g8wMqvdZeinoXQmsadxXD32SWdZokZW2uOAnNzw90dqPZ3alnzsuA6xH/PY0Rw
cg4RJ5WtMOIMkKIOtFi1DwYRiPAZGWZuz6wB4ERjQ5oT3PG8cghnTSfCezG1TNVSku3ujY4Z1o2z
k7JLafLkTGI2U86DL2tsSVCakuFMhAnidGjizjxLhYXpdhwHL6dgSLwfuoLS+ye9Unufljwsi+Lc
CtRnvWABOtZ1iZDkNvi97pS1gNDSgGrmXtQFmhmX++yS4wng58HA9vBu6qWID50IuuEGB7L+Y2oo
SIwRM71gUvM5bNq1zEkN+W4UgSWDZM5CpFWFDxHAuvVKPkCqewYvZXeQ+B3w/IqVEALBclddPLBi
1ZmGg6QmHfLsOZ+MLYbq2wVOKa6WURHjKBc99b11PCzi2Wz6+RH+QPRq2saKI8LaXL+lUIKZGdQt
V4iZJupGEWYJVopKG5I2DWLgh1xzPyLiE2eNviIkVcuNoOi1V87Zonui76BhzwZcfilprviVzUm0
4NiyIFKkaKOHzi0YxcgyW4LfYzTUzUU2c0ETG28Y38Wl3pE00y6DRWlpTE1CNOvABL3yLxCdy/ye
THxqnsdpYIH3EfGNW3SpWmYV48qYku/SwSFQY2IVF6a11fglHEZpf/1F8pwzTNRs4WkwA0LRV3Zs
TtzsxHyII+iE342g0Hms+S//BPyW+LKMkhc1FQk4YUbYdHLcrsSjwpodPhdfBpAYui5ewz/D6BEM
yNoe8JdekoGFbd3KIxOzl/0el9TiPg8gzb/xOhpzNP1CBcKWJwxCuyUYrXeo8E9JLDPrjCdWr8Wj
9iY6tCWwRHtHhnM1b4P0fjAWb8Y9DceSgroWXrs3TpA+Mip0mbRCA+7PcrHB/MAQQbiXEb/MeChn
spH3YdO51Rk7u/vI3CiLbvOipdRVNJR/7byZXjmtg/FXuZpCPsKERWZHzSE67+KxaqjsDZdOPY6F
+lFpN95ZoYmg9IVZ49vS25x44FcoAYWsAeyVnt42wugBPRw3i0pBqW1RO3YfIpcoFmaZo/5/ex3m
DMz31gnDt1EIfgikUvOeFUXmvHaRz61HjFwgCuNSa+9mb5jbGzX1bKCDz+Vqh3lvtd0/akYTB/pS
BaDBUOyMcY8udhdO80Imck/tmw6YNK35HWCPiWnECi7ZKqj8XwmXP0ltdlN9UtyD8xnTCUqizFpS
TrFrE0BJw/9IOq/tuHUsiH4R1wJBgOG1s7qVJduyX7gsW5c5gGD++tn0vE6wLXWTOKhTtYuo0ZDT
rrHjXUZnsocNvn9m4iErxTzl+Uc5KqjQFF5y2e0YkYYH2h7YiyUNPimgP/E0/pJe3G+PyGz7d/p8
SvGW+8RAfhRtH/RUNbIDp9QndlgVICRGxRO5hQ1EPSflwwqG/Rw1cerfIhkxvY8ee5i3uvW1x/Te
s7blseWLgyyH8grD0qXfE3E1vlkm3vXa+Ln/RbgGQqff6Ty8YTpNv2LifulJFYEraO2p+ZaYvBPq
joysq1+WCtrYj4J/9vhYjrNsrnMsV/NDkGkL6TeCJrvPQOlqOiN89oS2L2kuY2+8OByFhDWygxVk
L2FZIa4hbGHhemM5E/LQ6bpcHyWDvj7bQWIskljMMYoh3OHn96ExVFUZhd+FWR0zHhsb+/UT9Vmd
+3f0pnp9GPtUe1CW2oHeJi59/Ze7zpDvBizB3iNqac2tuphUhY2bjTegh8EMDP2NNvPyZLNlC2TA
/KeuZxamegSxj4K0BA30et6bevmlZoVsH8IgLU+Ghs9w59djIC7ccL2tAkBnGLR6BUM8yBL1H5s+
X9GADDASCCrkMi5ALpzaDzwxglCGmPV8SQJ/eq9qgoaQH6W0DIZVdvKYRYozCdhNckJe/c3aS/dP
BTdXZ88gyGsITqmUZ7OwitmEHrTtkGaOf2ht0hChkt1H4uBkSPdYIGJxy2w9jnc1HsThuRodXd5o
u0LKEW5i0JgyX+roYZtWkwdeJiRukw6w1CXLKQG4NNVYAJ1tY/dNAVLsad9t8bseoCTNzSOOybXE
hbxG6i2T41TeES3FrYre71nKo4RwfVKcY5oHfwqFk//KUcjihoSU/yXCdvrKoO2Xjy0dAupIeUT+
5uPdTN9RwZvilJQqTp9CGjca5mBmJvXd+jQUvRXsbz4H1/VswZqxcp1jzI0dKEItkuzJ9TveF5kV
W01ALvzoQbDp59PiL+tfJgxW86dvEbJ4OmIqYV+bmIltH9JL455CqkTaVy5CZHKxB2V9iJ3Zc4FC
eAgT/40eGyuUZZcelxZw1MyGLsrD1wVJH3S5x/u2sNiUko6u5WyHl5AFEItx4E4yclMIHgG3p1cC
hmlzIUhDFLaf9dj+XFA7QxxWJMPWg53yXtyEb2Gy43NBZAD1ub3K3W0gzoJ0HA58CgtbBHy0wWvl
uNupOnjeeCVUyqti8gqVXrwcqu2bWFofhGsDuBGaM7S1v2JilGBjsELWUyTVy+OUVJP7Fi0+AqDC
W6WfvErx7powGwenvJzRYIVnEJbKeAgFocliQc+0MtZXtiXkJxR+BEorl25Injrf55UMwGsJzmju
lcshqW2VHic/YX43KkCU6T1i0Ad4RUIcKt9ux3kISNMc3IVelx17cAB8u7Qdic1wSOfrEyxdNTv7
waXI4LHy8eC0Z/7sRd/jZF7W102O5HtVBXQEDGMLKRzBKVzSHfEEzh6/SObpsrD8tPedoyv3RerF
z0EMJAGrJb8RYO+p3+ufB3gw5b0cw4KdG4F9H5cMLxaiaTYP5it/VxBdw6iIzbUn1vLqQeJ3zl5W
xCeUWcCCit9e9CUWt60PAnVtwtMy+vdUlZBfsWKbyObKQaFse3zQ5eyN5jqkDS8T9uf5AzrCRlGT
ZkDTBzdd+EcfC8pmvDfY1bFiolM07YbzlZRkYZoIchYeTZZBNp961+bPDJHkYbNqnHJOWiJi6pS1
aqgOIBFSHEh+2/a/hjBSrXs02VAflzFmtsXDCVkcpnzSFIcirebkR9PJ3nnJIeV5F9JxKLliIvR/
yHD9kswsoMuyrPM4vuWQl+PdNLcDvsQMusGvgcy84e9naY/oua5e5J0KGFw4kXn1kXpcorFqjhPd
SsTNnKgQb8MURMMv0RT+8xACBnhjjlTpY4C9eHYvdcU++Im5ZrAfnUE3vRQh3kTcdIxG+xm0kDSH
sss3sIKYlvxh5aKxgMPgLnBJx5Db5uSNkKgtNVb0SeYlyWBFNhMJxAeOnlRQ7T+Bl9rmPAi+8eeK
neXyyqmCHwdzW6cfsrIiCTZWAOTM0kwLxTBJyXo1G8iS4fGM1vAWKwJl54kfO7tj80iqdgon1AEW
4qn3k6dWxy8sohQhePJ39s00EUTizFXsz51i9jT31DZcHsUae9lbsr28j7AYwuIhVqAmrxslGtdE
GAADh/Cc67PsIaxRFbCG6pkSS/kryuKmfW96QBynYZBB9BzPJFl33PLTns+cheIpqSAPvHQDcepj
VBcItWExur9ZImM/JfmEnW6CS1HehbP1sgfcsASeC6Um/32c40k9lRLbrNuNznqOzMwRLowdbrU7
41pDtUV2nlXOiE6ms+qBdHsjVReBhIzs0ZSLc53+xhDrhWzArFB19a/TZe5QkMaRVl08Qi171cJY
tJSWUcgnQzCTAvUkxu8D4+/Y4ESs8OnsDb/5bp/wScHl6UmtwPvFhCShM2moc6T3Y/lndJ1GPfO6
ADUr4JVmRxNYbY44Jqw8guJru1uY+2RJmcs4eKnXo3lqZ2G00CGc0kB/tvMGdi4aXdLRMeV8DCwn
h5BCpsqUJ2l0nP2pOlS2KYCRcvV5UT8B2+HrM2xdRe9aU2YKcJvN4XQn6FZgmqAQvf3wkfOmL/pl
2BR1HS6qYycGvgkMDU4yUGRpWYEpumKzV8wZfvYdba/hizUNcKpyPFXph2iBckBiZKALLLbiLYay
sE8cgA291Zy6Gk1HAiUmuKnbl6GXvKg4CBqO0I7U65LwibRwx48+VtUmO08IY5gf1jnomgd3cIfo
0dCdET9AB4SLlhGwxRQTjJ04BpDzK2jiRe4/Q5VZ9JlNNkz9CtIGu3/dCABPuQlgmCGp/7v3OJKY
dthIBjogu55A4Hamoaq+q4H9g/fDFA4M69ZjKyndChXtGBc45KFDBSEH4YJVTtLO4ZrhrcJ8n73b
Avg9FB3U1idAC6xXdltmHgMwS2V5GJU/A0fDhvLDG3iAGX6K4Imuhtw9s8SAVzC5LXcYTfKHXKDD
YPUOigd7rOzGSj2ISU8ULem2bN0dqgNPFu1vXGIG6mNBIximsgtyb3QvmD2nHzh1eHWj7xDhB5ri
PYVEjFaDOVBTAIfbbQScxSsLHlZfebSj8z4JBK3diGWJ6GNCl00pwGOswmF+H0mVBz9suq3CU4pQ
vvuKOPlhnVKHtVZAG90BjRyfgJaq669t482ixTix8r1MDAaSAw4cTz4FrpZ63AF1ppSSK13XXQoF
xeB+jUoLAQ0C5XFWHUIY3rqAej/oA9ji10XU+ghSAFF2Zq2cYDTYnv9LMlrh3A3Cze6RaBCbsm51
zX2YV/0fTq/SffZYzNDIW2Ze+S+1TYc4tmDa47jnuYSgWSNGAyl+aHysHXMIH/ooEX2WT1A/fn6z
TO0MWeEmhdpAuvFfNgOIa+DGkT06+i2zNO3JUs/Gf4kzB/znRfiKD5tnp+RrE4+qvAZYB9w9NySy
eVxck+4SBLmPlk1YJEnMRaXW6/rnDZSmH+Jwy+0Bd23qLx/LiLg5zmQuDYy49L9kqeQAg5sQR7vF
RtzxVx+B99y7WJyHO+SkHg5+OOsEuMjolv5rksP/znZh6PTMpum8qcr+grRP549v450Fkr35lSvF
r73qZv5hD/7aNUl7IrmKsmBazTsrS8PwG7EWFdbHaPZRBWvJmPiJx0XKb54KuD2s41A4qKqqw5kG
ZTeoKBGIU1p+qK5K/O9lzC573FMthcBt4kpNTyN20+pupqjX+e4OJXabZlgJHNmAM+eFMBELEeGP
1ZffbiddvaD2Hv0R0encN+DM2LzVXvGCf5lvOit84vAjtQTrJyWg1LYscz590EAZF/dlM/E4qSmN
g/co0pn3bssauAe4Cvcdl4YTfZim7d8LUq8sdZ2KVV5UeWzK+jVvLolokUzDWRX1lbJYfFXcl3BX
o0qxX0Ndmt1DltEYxBun1NyOG7MSc2DOcBL7jlmtqxs6BBRrOLaopD7OzTh2wzNApYC/ozBK/tQ5
nWW7nkpQVAu8/80jrUMlgXYZEl+BmgYZlEpoQQAWZ0gc+u2tr7gGsHuWW0Mvuyz2rwPTCSBZB2tK
zFq93TfRmuCVYq/cXIu+GT1cOAsUvGPlt1H0zLeHOd8Go5HnAM1mOvmcENBBIzPgAaAYV3zL8kk2
nxZbAJYqn+z8e5NXFCjHCof0gdpcJN7FGcQTXt51dNHZ2PYcafIG3lZLwXlrXAe/qs+lkr1vVODW
qVigrulJgJGOWH3kfv2tydP8I7UobAQyHaiXTOM9BO9PIvZu8Wtp2dr9iMIJCO2hLukUlvAqqQki
L08H3XRC7vbmW5jZqL3j7YjR/jpPrv0GQ2+paAhTzkpBgmm0Vzb7BHEIQwhu71XQ/J1MYIPSoXCB
44Gxb6GMR6pJiIDOKXc7eEkcgjErn+UlIaO0/qx0QVJOsO5emQpQdghRpfofEnIAV/qTd2TJ5AHQ
YhWPNQITtnymk5KbGAg17EOUM/HoIOzk3gdf4zH5Slh7tvtiIg70A6HSXe7AwK7O3o9rm+Kq3jIQ
vCi76TdzC4gUWnBkPlMgWDPLfUX8CJQCse5immdBDhzUxy37rKHajDgbLClgBh9iGfWOcqFs+s+F
gFMfez1RvLzDpbOhc5mI6yPmOHYMcH7XZJ/7qvoakhpTWo4+GlxqXNN/cX4COKMTxz5r5nf57EjC
rU/bqnLc0SmKdVBgDn/0soZCnmSSWfadR7XKwfloibUVk/FCaIB2hAaL0lhbyrQQo9FfY0LwNKPN
zi3AfM1DPyv5knH68lh2TKXHsQMFeuNXPQ9/EyJ5zVUpHgkogJKbBF2IKDFLvMlKnIipB/6Fna5Q
lk84RRKb9mM8yP6BdatpLynkOyqMpUEGJlgR+9eYFwUrcAuSm7wvHd7EhZdwPdP+wqo/GzKa8TrS
rvZ+iCYHXX/WKrxni0PyKqupztiNesy7VzyUGOOiLJG/hIfJiP+4Hny63TZBc6WEFaIzyeqb0yfY
6JI0529yo3Fg21QqFhg6rGFxcd5tUgYh3gBCZaGnJ1Y+jFNVByxpz3W6CA9JQlAHLnLft3+lQ3Li
LnOyCKJyFQKWwfbH4uuuIFcGUXBoGvnpex2qyllS8JI8OKbDymQryWOKvs6LFKdKJq9NP4f601R+
LwoI40VEqoa7F/vjnZ2bOL/Q0kV+ih4+3gfIJujKHM1czaZ+xDmYtMQZL01L0el64kqDDSO2oJyf
nTHwLfVhWKfG6KoKZxJk020ZZNynyRkvaudVVRCRqmFC8HfBFhhE76DAIcV2BI0zvE6h3sotsCDJ
voZxs2L6wugGROvNbzuk3UMUc4u90tXmLbi+0AJmKGRs+NP/KBiu/eQyoWBBRsKJ4rtHgoYrU483
NXH2bQZVFXJr59cp2c23yUo7YyZMWb8PCecoW0XQNol50gXUhS+fgZctVY4cuN0/ozaMuKnXMSBf
bm3DRzqS9n0o+6Uto2M2xttbI8g6qnPNDCiN8rF2mC+itnqknEh5c39pqTbynUNCnqkC35wbsz4z
gnnOb193NbUzCbymEukDTzyOnDZwZ9CVjaU8ai0ajy/0xDUh/c1SBcjpbknlJH7EPVweSKHNgFGp
GLvlLYdE3Nxn2hCM88Ngu7tWlgW+5k4Tb6NpXQjnU/Ow0NlDABcbFljuN7+jqp7l0uD1R+6h9syn
EP4Mercyv/1w5k9k3/nFw+yEZ1rYsz+rV2x3FiOQNcRcFSdXYX/t+h63LvWLQfvAMRqAzQCE/arL
zbJL7p41VrYV8wltwjOKkXdvc5N/gNHCRGfiEYcaev5qnyiiCpp9ipfkCv92BYpCzyVFetgpQnY4
JUI2F/Vh04GCGl7vnrUvZRlj2mr+zwxM9sUtfLhuh4HK8XbY4xSbBEjOOZBskyOvi8j/B2vPMsnd
4mAKJgq8BOMSceCiMrncOBjL3gKC1euBhRPI8zwI3PhuYsOSHiW6IDV4nWAd0aQp7WbstBP3PWYh
yKpxbdbgMelwiUPvnoIRc5+Tyz8F6ibdOoznL7EooubiKJpLj5pssXta0N/ku5ji5TvhcpZH6dKR
6WkW4W5LwNnNByBgo2GRFIXvic1sdhtwgoQvlfWW+t6Ui+7uzZin/r7A3VoeKpVG2dUPV52xT1uD
PxzQDiKbE6v6TpTdRowqN/BB7JnyPVkdy3jD/3wmDLUxPLIDrNKo5ULAQjUmAaaR1Ok1QMxdufP9
BRKFVKRyTLRJr7F8wxlC0hSFgdI6JIik9yQgAAfEUe3/TgJjztBGpvazm1194zvudOhjvWcPdiWE
cOLIHcFFkGVbqweSD3yX2nYGrdiRp4AWmueUf8Vidh5U187pHQapNrzHB81HgWe4/0Mg1H7S0s17
q1odtm1yjYLsLkwByT+qGlVoD+EjPLPg5acO+VI9NbUv1b7pQxw9iPvSXsBcDvbLZ4oZYG8H+II/
Rkyv3yHFMhdWY8+JRPU5kA1G1+BJt1lGxRkwEf6JyzSyWJIMj/CVndlvvxrP7avvhZLyJxi45kKS
oGhflsHtvM8ER1NP4KESMSoWLuwCdZNe+7w7mlIu2cGfsv5XUnD0nIXXBq8T5+TLEPuERTYs8cQM
u5Y/m1jbHLG20t5LAeycl3k7B+FPmQHa+Al107CZcJClJZ1SrYcJO8l5M1ZuTKjZBAPu7clGELQT
BZqMmzku339XURQjDLdG2br628YaVQX07PTqKpG+Yu9lWjAhCPLj5h8011LjqsRDum3qm2JrCyDc
jZ+iNEFK/P0frHPtOrTHAztlXBVdRA7uU9Beiu2hYRcvPjfu2EQ1QUT9kVC8RaJuoy/lRcIUxTNu
nqAwJONzjqZJFyalroO9g4Jg0ht2npkM5lop5kqYMzRpFLhi+n6fJrnrPWf88kZc1BK3xmHpYGL8
If0+zm+JXdvM5dVQhvlvu8Qz0gPbykqRktLFHPzafA2cueAIwuquduaEmsXID5wbRA4eTvL9BCM+
pYSp9cFOvnHuJBqzx25b2HCg2i9JHZ73Xl5cvNAPNZtM/ayJ1HfnvsqhdyYhMqoOvUTcgdGv0wO5
LHyBIexhYgNF6KP/RKyiuw6N6mL7nIsMiE2w6pJmjcNSUh+AuJwU0ylwK2lOONaGn5zJGxdxSXnq
Bjv8DGXHN33egKz3qCwJCeGV/WN1XoNURXduzJN4n/Mua362rSY7GWLS0o8Jjo1rkGbilRYvJY++
V7pfC+0Z4Uuf+3yyAgLtNidkbOOW2EN1DEjKbfoL/YKc+zw6kqhQdkpLNpthF2T1A7OHfJgDkILb
ScaiHzc/50sdEYDBus5LWKmK1Q4+4sFk3Tlo6+jvHBCCOzSuT/J6Xdeei8jo299Bi+SNLZxl8yHH
UPKQtTG42inaYgQBvo4TWCVmX8xt7DH8xTUUHZdtU/AtZX+zk0wLNVSTbf80pYUJOIkaxrym2d4J
iYfXG3fW9MT/1n4L4zy9gCy07VuQklMD5U/NDb+VppgMVvGJ7t7VcEHfNSPYfR3PrBSEaxRBE8cJ
nrFt4m3VI4/sfaI0F43ITxOugF3QG+Yj6NjvA4bF7sqCYYyw4TsayZ8FW4xcGGPiNHS2pZSzHXFR
40QNgZYo7snDyrUNP1hOzf3Y0/G7T1lU1deqT+RnB16hO2FrG9SRE4s7JeZRyKe874Ka2SSNZB/u
o2IM1WteRcAjbUzG5IHm+Cg4qtQlKjIMeLUEVA1gBLC4ijtNtrbHn5M5/Um3W8J4YO3WXIC39ZF+
7q1UyqUNVoNkPLAuHiApKwKCe14OSXfHZEUXozUy/mRtw9S6w1tc2ZuH1aTauM3dED+69SYdLelM
/xV+3QmCPagYHRHbUoCtbnZNuc/ARoA2iR9t3MCA0cpoJfHsmhM3ouKbi+0puAorsumiTLW8FfxO
IzZvcyf9fNdZ27t3LCExml0ITLb0w1QT/2fN/ESOkYluOdLcF3cP4GfK8ptTJ5ywbRik7mFes4n6
aFY25T0JW/xbnCrT7L6KYSQcRPlYYxM+sRZp6Im8ohd9RQzRabT39VJGj5nSNUhOyqZttnMxvHnJ
JVZsbI6xZXp7QAxU3esqBmiprOVb3jlkBHlbGdgI4c2PnJyqZa/fJvWK2Z6bikgKpIXDQHAuBpnX
pNJ8VUzBZX8OYebTTU7KbT2Y3gu5bVCzTQ4UJs9cPfC1Z8z0MxdTVVhZznp4H5Wt79FlxvGFVmM6
JDnj+EfTbcFlJd1hjqCYHryxcf9Lyiy3f5ghWfCytC08dolhJj6DqolpiB5xnt6SPiAzn9mRS1YS
SHCZiMSOKn9VgCbUcQnxCASHxBPJ+CozcvwPBvvn8otDt30M4U6w1A1r/21yhvDBItRd0GowDBRU
O4l7TC86u80aJs0zvCA/v6TttEWPPd1nxyrgPxB+nowINezgrhXWT/h+OQw/bArVHHyantVyQ2fU
5srwPcwaqPnEJ3ZFB5GCmkTKQehmbxiW2HnRUFtDutzDWfG/Zi3gOlOekf2s1ajtHluo7G9rEBBb
1gHrSw7clkmzcUk/cdqxR60Ksi0wG8n+NUOfeZAeaP/MlMR/aMYJEWkQHi4rSpsLMo9E3qlaCFez
2Sup495MfwxdlOlsbKZ1oT3C9wiE7FXobfFfg/5SZT1aeTWq5WcUbq62vCy2SkeTUBw5UvcgLgtn
mSVTLUl+hoFmO+KJ7bKPvjJ91E1O6r/uMUTBh0N12IlwdOdXgcGyfs4Ai01/yWthhyng23Y/SSVu
TSksaLCnLpv5ApO1fMjytrB0Aq2QiklfAK+0tgJ4NwxsSxcbTzeka5YOzJ50W1Tp2rls+hqqfBNa
Fh41eYvq3P4TKYWOEmc4cTdP6C5falRmQU58OIBsj/rfqmD9Q5g9414L0HYatthB7foOIj/k2M6b
nmkzFZeAzW98SnXhB+cxdhb/nK0hsZeFJ/X3FhBMbsJsY1nkVv0v0pFsQIBlqb9e5QR1saOcqJP3
HL+ifiBgucy4fdbU/cLCO33L8KwUe35R3OFD3+ccEs4Q5ffsVewX4x6/79AnndpUvND3iVdWlkJ7
p3ldpMvmsCvc7sPPcjb6ahEAeHXVvhNtmizepJRVls/mBQSfy0UFalWk33I9sY5DFAs/cEiV4VOV
OfKZSLUZMN8IkIsZBMV+PC1pEHBW66j+gLbTvEyo1EzsQGPek2nCXYvUMp1U1WCPrGzkqRNRnfpi
qi4f3oygG0z0LjyANUwndhj/ykMLFw8KVWbSfEdioQGS7HNcZfejXu1ryJeUOBvHQHiqBUIQVBdv
HQ8Ub3NVaDIaCRfcF0O856oPtOvmc0eiYQP5PWR1pXv5RKNpnd8X7pZmD3BusbDuMdfyuYPRXYhJ
obmf65kIHJi/CY+5qhzFuEjP5bhzdRY8DUuFlwlIbv5GCQ/a6OSmsNOmDrPcOauh8fyBTIq1nuAj
Kd0MJz5LcQi8WCtFZL9nyAewe2izj0meUrGhOIkbdqZx7d01/kwC18NLtU/KPnAet0xvfubnSGCK
wVYgBwBcmicdITX4j0VU51yE9YVzFIHgJN9Lw7bgGy1FafdTdCj+33xHwCfc8bw0JUj4MmyS+AXl
CgMrPKBac26WsztA1Sps8t/C1yEIDyn9FF5yjzCipkcydag6WPxrSJok8PybyDM4PnjQKAx4ZU2b
p/UdW+KyfYwxMoxvqCp9R2Nxuw11YGZn76ZCNrEY6Ayb1ztC98wTOIpd55G6CmfYYu5uqfgj4bAt
hzAdxfg8GYCJX1oOULz52F2Mj9ZdOC0JsPvOMrzyhhWd2fl9JzOMkCFvv2dNqYRlKMMz9sc1bWyW
dxsupPR3YyuNz6TE0P/NSdI0e02IcTNbo1zj8oAPotN7gqDVfO1h1EHcxYaQTRjnVRkv+3rWckU/
HGtxz2TMOhWwWdBdVhbMyysLd/pZjQdbbD9RFQJ2GW5jMWGClIvYA5bDVSJiTe4Ss9nsn7Y/FDqe
H0361RUZxtUBkoe+X2ZHyV+ebJcfWdm7xYXhL6d6gIugbm6r33XprW9hR1DCULX1jQATTDhXDvP0
X0ETen2AcIMsolYEmQrT4mZ723IZw1piM4ZbxIQtohBfX+JNmK8G0/lXE0XcjQJdLeaBPEvecYAw
oOAh7MDgsWJut67AOOpeUkzdpJCKKjk1hHTxxVFivQWheq+MPiStO17NK2plLujcNL6ESy0+slCV
NXXLMBa/q7Wc7mcgVHITCHT3paEb8fOR42a/owXZcmCeMjkRvwNgsQtmnmti+/kfDumgDLaARDCS
pUGNZ62iJD3u2C29MA+wwfLuil/qdAn6o+sUqiiosOm2Pjoj3OAH71v3VM9tOzzWUcNNxfMcbK+Q
k0iAUxHPLhLVaWNciZIIBwRsphiLYIhqRLmsOSJVo/KmgDp+VekWsS1rYtTgTOeU6raasnWQRVGl
76duw/0k3FHZK8cIS2fgEG70xq8Tmkm7hBT+2kqF3cHLWPcdhzXEP16ByHZ2FXkPC70IqeTkVFw6
wBaLN5ixuP+LbhbLKSEkiyIeFHq4RcVC0nmMJ/NCOm0dHkhxyQ9PcEztFC67m5vkDaGp0CUbHI5C
/eAcdCVzCoXMLjMyoSD+TiNiw5Jqnk337BPC/FpZCXhw0lmBPSQaQfExG+E/HmLNIm2XY/qNQF0p
11zKdsw3tBFNjzspPfvFN1ZnryBoV/NRjFxgL1AVsDoRs+LhRkRG9CcdY9R50nnLkNF4uoVHi7Md
mAskicyDARDW0bO1nVuesTvI6mmii1N/F7R6GA76gh008A8nZL3MsiAx343NOpyNvQoo3maXQuC6
kNjvhiyQ5XXtcUufSpcp5lVGE8ajFO6oubejD6RQOhA9rh4GYHNbU+HKY6o4GL6Qm3uhwWu2q/67
sEhIX5D9FK82XWVAVIo2G09ASoKOgOPYbYWmzUJvLlmQ9EopCwPMoi18frQ/3huDiGqO3LTL0Xd9
fqpTsVZoCLz7TPyIF4ejmL3TYu9xNBG3BAY2Z4QCOmYznDtLsI8hcwnaGYBHoxmUeB4zHQ3gaCM7
cM6saYJDyHgi+D0wjbcbVw5IScCWfUcXOzVrXF9BHpHP4fDGFbdZnUHZmWuW0d52L3QOmWQg1Z1R
DTrx3/JOYS9gIu7Th6IrA2+fdF4vT8J6NGUC8V7xpFYS6YPM52ZOgAIj0Go+6V7m0YILr79LR+rH
ZS35jVGVgSQF/0X035mBuX6bJATzQwRt7M8bY+FnrNz0i+8Xs2WIuf639PLpNewaviJm2NhSCMWU
t08IIJzMODWd3QDettgXZuZKiw0Nswlc9X93zA2gU2UCm1GDsZ8fVmq+GILyIN5cG158l0Lv+wP4
kYVLAdrto0QfcDB55gVKhEbg2qu26X6F1uRXNnCpcwDv5tMM61k2zbwUF8PWEB4Q+uxC0uYA9A0N
zRcr5kcU/CT8kYS+vQ5kW5dbAjD4D9Z5MtVZ7BUceIa2ss3rR7rCSirUDpjsEVwniJUvsQsQ44hb
rW0PSSG5cVUI5FSoVHnwnmG+DQ/4rsjuxdI6v/gBw28ygl2AEZhzDF9TZuob4T6MfXhT4V5gg+Jf
WPQOiqur7fdq0vj0cMtARQZe638KUVlFqAqJXN1FpcdHg8Grqq4dLbLgHNwWvg8RUqo1qD3ZLsqA
qHd2gpmKNIQj/sqlmdG+ialCPUG6xhQs4iUJHgsPnMQeaCnFXVB8y5uEQmDvAPsjA9B4M47geDFK
EvuMrkyiHLax4xAfFKFisjUT9sYdSwJLv1tXCJYR/Ok01ucGjY4X3UsrZuYmK9voHrqi/OEMLVHB
gBFKPQvJwv0gZJvqF38EVwIhbgOaLBnxBIKeW1ESiOn5HqpFSVClx9vjewthQAa14jmeMqAj2B4U
lmxypUeQMvwYdkFbP3BXWeb7pAc/sO1aF5Zbm8XPyJKbE+qPOlL4N4FnpyKrvwuxQNM3P4ywn4jw
MHUbYtLyTeUFI3M8G6rnYsxin0ktnRvPCdF8PMz+i+/OXBAbk+HnzqCmod7VU62eOYeYIn2svwGs
y5ach61d3e/4/tv0rku1k9yWyFK/U0wsMu5TLEfQMPCdJXs0fffXQobiYJEPkYq7nOhcOG+BH97z
RPIWtg/q25A57fStyCLoanmE/beiEfGOGOg2htBvwVyJA4r3KF2nDYBFGEl/CqyD1X4dG/XNJnkk
fwY14YlbyHLuDbmgONVRzjkchjAId4WXV+rORAJWgcTVy6ebRNiY47WZXnMlkfiFTd3jsszdzG8/
hmgGxIPUDH7Jef7Rmw1+GLcsqzAwrdY/KxpymPaI2JP4mCer94jMJZ+yLbckEbCrlzrBWHcyUwe4
RtEw4fFglTG1G3BuyAqfcmSF8AciES0HYBSAKFuHoMqBdaK+4KNosTWnyrwRkOJkl/yiireBeret
5WnewDuTWf+LCSNQxDYMBZXUEO7OQ7Nikc8jPNxXCiXtpSj/Ze8UtQS4tFsMdqSF/J43CHWXd5T2
kUh02HLQa+zTUfuYgJwz3Cjz/jphP+BKULjhc8kyoges4Xs/jeslj3EwpO+uDSxGOA9axZZ1HGb2
9U3+aZSha1fPThXuiHh0vMJnN2pqFsyF/xT2q9vuOsNy4C62TvSM1YPmmZKR5m1KQN3shzFwQqpb
OD2YoOLoTDKVZDmVO2zPCrJl2D3qBQNu4Efu9LoiP8JG6QfY90HXuzNAIBViV734cYnNKihMdx/h
OBue5DLzy4EQkR0DiUPpNKDxqkfyhKNzktbNZlZZ+YgJScHkpmurl78I1UwxOnUZ5Pu2mbfnB8AB
hcE0iE14uxHmT9pj0Gzzhc0tcBq+KsZv59+azhAqdcoM/0RUkoun1nosnR19uWw+/t9tDjCLPE5M
E16+AxHlfrddY57GqsKkQiTRE0c0iNqCOBpbevMoufibhIMz3DWjz2uXTBv7kbnRjNcNABzYWc3I
dyMnicNLOYsqXjkO/IaFU+/m1TWXS0w/Tn+IEOfXu5Dl/Vc3Dxh/257d+GnOM9ffe+SbfgTLCDUF
3r3b/I3avEZ2pZo2+BGQLeFP5ENC0YPrF6fwAGGa3lW5EpQADk4TneSizYDLK8N9uI/JtNurk/Yt
xxIAqB7fKJFfUhpVrBWmTc8GlMXIrAMVXHAFRZxkS+e235b4f6ydWW/bSJeG/0oj18NvuC+D6e9C
++5Vduwbws7CnSyuRfLXzyMqHaeDxmAuBggIkVUsORJVdeqcd0GCDxgLiL9bJYFf8d5rg5e+Rfj5
kYAlY4trpx3WYbnNgLvru9RVOqqnNVYbyU0tjAs5vQ+RuNj1gdPoyQLUt00KxhiNdB0hL40naQ0x
vwYdyINDip8aX8L2NtnBtUQgIBMy4qPEexxjpAAr1nFTV3El0D3CiUjeotAAVMNSL4y5gQlSrlF6
TB9RtQMU4tYKkCZz6Ex+y0Apwl1EIaDHvagisaASrvaHoiU6XRZgw/R7M2mAdZHPpAxvMjk9ZfBY
oUDFlk3Z3bba9CEnC589KjgW9K829NPnArboyANXSaQacNAAbhm35ZcyV3uDNTOqAo00FYbHTGYj
Kgbfs1I2EuHiIQUytrWF2WEkyldTVc+tP6q2O7u4Iwt17kCgV+cowLlE21XbUVIG+YDCLTIEwdlv
ulojkWOUY7LjWTBusiCXTXWEfMrzZVtML8Q2pXQBpVPKDnDJIyZBTD0vwKsuMuRSVyoAyCcwd5gx
VbVebmOTZFMKtTRIjccEyef8tfA8jHuRy4wPRWgrVGBL2Ea6Udq71tV7LduYRo0tAOY/ZI+WQe6M
wdYQvYLUZREb2VtpqqWzYg/sRe+gqkhG4wZviPvcaszgnDJbyZe0ckiUUD1vbBRNG2B51jlMUfdB
EfASrLqtyvv7Jfvb72TJPLMmpmgEGY9ypEr6ve3YSiCuUANXRErDMEcUGKMuKe2HtoIEx0rdIbNM
PtkLB0S+Xb3B4sFpss9tjBrKnqeoryMwUwWWXHM3JXTdURm/pB8DS8O8o0w9DScbL6ACEGmYKd+0
fesiyNO2pTwDlUiVAQoAz48yB5USX2g4aDm57SYh7zJQ8LAKG2uusXKZnjp1gOwlYVfWT1QbCuXs
ZK6T3bfICBjQePQmSCj3gPAgtxqg36JDlfKBScfwpG9b27Q9bJDYGRT9lgKbjFRAcHUkXhCWI/kP
EqlI1HtFZFplzQo3q5SXMag0W5+P9hBA0cBzB0oAP5giN1a4kll5tdBr3c3vFMwuCpQJNLy9oOCk
is+PNUUynmKd75AqXY5wNcphhWcOeJjDqLvcNbhIzpuL1M+tDBQWqOjemjVwKNRoEYZW/BJn6ojW
D5v4hyAOowE8VFO8lFQxdOOABaur7TKhYRCU86wekhC87Uxlb6aBW3WgkiKXgqDtrC69pFyzv+sK
bxlGIyXMuVbqkAOWwgBBd9dUgPtPpNwbfJTgKsnuC/KUxvAltzFVPRC5jN533UUHdt5gy1DtBdtO
FQYO8+4ugmWEHKxDWMFjA+/xkIFnFacam5ZqJUtLUverRXnvmR3O2zUKYw5EnhxlwjmSjwOUoggY
+1nzq+o7DPDQvOv1eATQWatDeuNnI37xZmArMbQd/CE3IelcLNFHmR2UXMm+Ys1Up2t8c1UDHp3l
4F0ryVTddkDsg01fsork81hHq/Vk1aT/SlLJWaiLRWPayhvG0hpWOhUf4QOm6ARrc7CO4OldqMIo
AgPGdldAmZz4nUKblR7JE6kQ+UiSExFkQYwzOUluJECx6aKqUtV+/w3LvBTmfUrINOqz2MAkBdhk
p+PqbAZkDucUmaqzGvWSZ7BjiSBlRWnylLgV2isOfAtjCwF04CuX2EERSNVe9b3L4v4uMSgTO9Sd
NbddUuH1PCwtMGTyb+ARVc4rVLoSqTvfTd8wGvJrctqB4smHmOfK4mFSlUHOmr7qbNSu+bpmXgci
/mA6o1+e5EAV79C1mYHGJDL2zreIOpzxKHriFHCpPhodXgwZxpt7ilOCWAws+8arusJByqxXsNHw
GoGkmmap66b2Cmy6+pB0ThXhMH0pLwqdoBy/nkt5JwkSBVSIjunPzEGdE8hRHJo7IXP33YdlGs+1
Su3ArNUa4OU4UsyFqiXe53zUAUcBevKtmUsKVK4B8+HnqlqK+YiIkfsAqaAh1c5iLVRTvglkgMPF
iPUESiCtnZi7DrhYSUqOuZr1vgAYCm1Wf2RWGI6GK9EijBHaxeI4Qw8Hsk/cHikAZS9kp5UASYcS
MgMCntl34APDvijdbhWx73lug6i4xenbWnXEAkcN4O5JsVPvybdk/9KyWTIwBUBLgeRSEh16ksRv
LtMb0v2+GrgbRTcLuNt4K5I0UwLVIfpFSWM+yqp5d3LhXrQ1XTJLbHnEit8c5m8pleJvKI9Vr3pa
GvbcicLk/oJieMC4V38AB9ZDE4sCdYeYEwsacAI2VUUTnNK8xmvYqIG2s59E/CeSoBYkPgvfdeEY
exRYUvhwVYAWeT1U3yGR9nvCe3xexhqzBqKfvP+maG1gL82MjCeaEnB+HvH69gboRABHGJnfCPye
PM547I2QzMoF9ctOPMesgM+S//a5A+CCfIxhla9aaJXnLEDRg7jGCo6ND1F80+f4By4JEhPc3toA
/VXFoyTdJbq8gTdNPdIt7WKeKamlnsYqQjZjloNhGc8DgZkezbtyrBAMr5GOmpeh7X21BOSERcgM
t0/TkvxjUYEwm6cCadPMtYBUFrbFxpSanYxfcl8P3wLdSg6ZgdHGvPIcITZUYDJYdE4WrkvnUuwk
KyrsjRer0l7h2pM4z6HeZhswnCzvyJ453wMs0tiNJmi4L6jKBB3lqG6Ut7aupHDug87cIh8U9Chi
Wrk6y0m3s5qiRedAadN6SIGZLvH99O3axqFDD6MlQhUZFDDfLQ4iUwdjTvYgMxdemlvllqoAlBWY
YSSP86FEOhBaZ6pRFvXdceGRnkvnXZxoRzzr+4WDGiVznp269XYEp/faofRiLfB6Z5YpKsevIWrJ
8FFCj0oXLZXY4uzYHRCntuY9vyBunkDyqhPHvQUcaXYL3Ogdc2OnsasslaRuKKDHEJwvOCP8RLDG
MRHVxsPagGGYBXXhG+vSdbpsT+igmSCVlNRl2+EMCWNNZQxTy9LP1OjRbpB5hsS1WkMUMBSzPksr
tb2Z29jqVwPFoTcl1hQURQLDekM2tkWmZgSHSJ00zV4cVwOPDIkQ0mMHBBVddZQQoIaiwYN1divK
O8tqyFkVeUu52NPdXV8NjbnzExCfS88yCWpiHQzWEh2GhsqvBn6NelipmDeJkPp7Le0mP0C+qaNz
UTbKi6ZootjZVp+d2FNRqIcvjN8R2h0mMC42ZZjQFQOONFVj4IiNGYFyBl9TfRl0YnGsaxU1OOiV
y7TXK2UfEVOBXAXbo2Rvapl4CfEr2zk0L6mmlssoY1O+pDCbnV0tLPkNYo50cHrRB+wkQibnRka2
g7lziiyzDVP0rm7bcFck7NoWSuPFZwAN1dliu7ZT2QLJjYdBE1QjkBA+OolCDR+9HJL0F0gfeX/M
A4pn5HOtxF/0+pgCLwoDnWcmaASwnxDIuXaIPSMW50ZoWX+ECVvUj0lcGNCURSjcdEZhtyxAKiKv
viY+x/+W1diy9rajQMkMyO7mb0CoEuXRjQy0MaTA0QjaNyzNOfIAuBO6Xt4wQaIqnpHF63PVi5F1
j9VxwYzM549UXiEPkRpm6VIL00Kh/mOpAAeUXvGPeBMo5joCAooMZzSgoYW3Jlm7nBKOs71sOquX
GJqKZ8JONf1sm6CtjPiYCqlzLlGR4Nnhe+qO2ABF+ouEAVn3c8R9IgufWlAaz6pGIm0hMrSLH5WR
jcqTB12dYmwifeeFD6Y0yRBhDbIxvD4YzpS+PLmqKaMhowVwXF9DWI6h6AbE0kcILrmzGSUhxlwW
ncW8S0gCdcMpnNhf1WYTm+u29xT3DJMbtPCMDLuM8Y/1rWdcojQscliPnEUsyVFCZMbGErGnwEvC
WQokC7NMB1I/YaOnIwmBU/liUPsgOnjkm/KlDoGi2OAYWqe3jmO7jCCL0jHuyFIPANb0BN2BF6E7
Zcnmfyj6OTFJkZ/Tuk3bHbNdlr2FfqGYqziL9cpaANiJoZ/5alHdpND89Nve0Yb22BVhkd3AQnBG
Kj3xQOGQHYAHlkItvV2TUmF6HvD41JdUD/C75tceDCtMg/X8EbCiPiD6yTJ91oHNhsM8M02M7omw
Uoq4dgSUjMUqN+GKQmI9p1CRrG9aE+bO7UW3bFgOo+BjWuSoaZvAjgYQqAurC0tnSRkkS8G6BVQ7
lz0SXRfNlKq8C/n1GquMaYjQELj5dxvTnmapyFCw+KuW89r3TvZgUdOJV6njtt2ijRKgerYdkkG0
JKqxpAAHcB194ZWfx8x2yECZTg2/KpEtbhwkXZGfhr6SLDzpVP6pDD3zVMbsLZZZqQzvuHgYRBBx
28BgsntI8gtcSxNYM1T4ZpJ5Goip7ulPFYRTSOkZMSA8CzL2pJugb81VPC1uBPHgBQAT1s8qDjdk
eynJ7AULUUd2Xqu/GlJqchsYcYMifOTV3UbVKXOjNhDgke0IrAHRtaOGgDpmwVTDz4fKqdp7Ntis
wSPTKvkZ40EUVAn1M9xKSDRTCys2wsNxEh0RcokQSFBAWjZZ5FXLIcUYd4s6MHF3aNaqP68UsjxL
bDZKMJEGRbY9lnMlGEjS9ViYZ5eCJPGzM6fK3bmz2kijYIXYHcR+C6wVlmCX7e2M79R0V7XlVHgn
C5aIGXqr+rPjk4xZxm6uoGNIcQmsUkNubF67JQuwHpupseMZK567KB3WpLDtdilgpsbLsU5Vc8O8
pYKWYut0oxU+cs3jEOsjant+9eSYVT08lUAeO1zaFTl8iWRMhD8WNro0fKqy32BiEp5QitHEPfsn
hMXdoRyMLUtGYFC+cZEmoTBbF60+A+NdyhPATb3Y2BaaOUjl4e6y8qVHbFhWmQ7DpqqV6BgpMCjm
1NpzbxMq1VDAVBMYTM7cqHPDPTrzMRCHti1CsAtm8I4IgKkjLivDfSxRtDyNOHOOR0+2jX2DTuLY
IqeJps/CUhT7zUGuNphZVUSEoxVlmmySgQIW3ot1fLkSVacYuPSOH1b7GngQ/Xjau+SzCBI3vEEK
wEu2+N9V4yorLeceOR/ZL/FaghXEDCmL80h2FBARXOMEpjmzB1tAuwfkhsEqX4QVK882qnxiD3HY
z/d2FsU9nwhoAZDYTUO2z8t9GxWtsl2ODIPFBoK+yqJVEKw52zrscBSdQOmv+Maq8cwu3tMX2FTk
goeoHN4AUGFtaRehhvA88vvZbddWljjE0pbxoXIT7BVHCJnF0hvzFhlNQtkvKEoBu8+ztnobLSG7
pY8NdMd/LMr4oY1GDjm9G4eV3YSms6wGFzWbFHdR49GwEE75qgkVICz11FjejliWDAulMw2xLiuy
Vms3ZcWaMVe2WK8MhusuCj2TDlnoLscEvWA2WeHVIR6SQW++Q/9GJRDqn33jlyCSQMC1AOuljUz/
NgbUIzeKq0ThoiOb2n7NyK6jNR9SBEe0RFb+2iDHrS1A1aPPng6O9xi0CthNHUmOdNdlSpNvqblX
6oISstKtwGSRF7SssBCHDFLGxsKR0CWIR0AGBCaUIalThkUM/Jsm2PqWSIqdDGre68HNivbNytoU
yEnnvroCD9Mq18u1VefKuTNKF8gKkuv3aTSIGws/DH7vKOEt+UlgnOM5xbcG+92LHpoGJC/1fYVQ
39HvBDmCt5o5cDUCNt9ZaieKW+IH7WT6imOuDSdhs2Ygnvktq0IPAN5Y7yBr24gj6v2iogT7wHSm
r6NQ0bIlLH17iWhutkZzYbgTnWpAI8uR6jNq+51sXfcgQkzet1CzrC8Ds/He03plWzb++IraKmqv
heuUc0hN5CdrLDA3cYUu0kpte9Ni9VAdYyHysH4owt7e1TV063kiOqCoEWXmOwWhFgN909heg4yK
lrmG3ShS3PYKswgANpnX7UC1tipbdGFHJ4Sg22ib66bD04Bh47xVUPUTceRvw3occNIE9DeDWRt9
ruIYaVcpDLbMSgTae4awOah5qzZCMBj8eDqcWin0kmlt5DPqxWGJK20IHV2xNV1uitKq7v3AoKSA
niEqGWQEMP0rYUEde9wvSjGD/tp+xYXMQVC6RrEf9QW1PipkEuqFRUUC9nCcDBiHlvlIcFcPFnQi
dE3aFXTVAdFxQ7shwe8dwgQGNOTB8cWRg3HGwRWgA9tLE4FJOCt7PuMw2uKqF0PEo5zItKowllrq
6ksPl1PdIKF4iY3I+zXU2boCcYAmQdyIBzGoN6jvjPIw5EZczBGmgbeBoivlpa3axyRHCBazdN3Y
mXGLbgm6pl1arjVZV3sU6Yw1JCTjxkWb6ykpserAGqRaEfHX90GaV/XajTx0Lio2bszCrtlUez0B
lEsWBZTFzIhchdJIgSTAIu+SgcxDUFn6Aqc9lLSEZtoSjDOshqcgRS+7LGX2UAy1fiSvV8ETR9Hm
SY5lgXVZ6VIYdAEza9RJ7C4vNi4MLW+ZYj2M1iZCJxi6d3VJWJhLwcLte+jSYw7MVwgIhnow7h/+
MhBjfGwv2R5WATJKJZ8a+lpoStyhBNxvKqHJz5RZ0QUcffUtwkpi65uDtYHZlG8hD8XD0glgpi1k
OirJ1iRozl6VEqXGlZEnEuQlhqHmXBVehXIruz52BXmnxcsgpnS2ASKPr1PsZsjik1TMNNdG3TKv
4N92kaHgulrKgm+7YVeHj+XYr6Mq6Wqg2NHo72EZjN7Zc7FaeiyZbwkLrBpfzSF2/fSAan2LbwuV
eLJ5Cl4xquNaC80V0XvMs7l3gsbcg65G47oyrFswXD2BGddE0aUAPUsNQrMoY3KSbftVavxQvbwq
h41hX8rKFdoQWKXCcWTH3/sjhtWAntddNUKfFThq+TeFQI4LhZw4+I4Sa32bm2S8cGiOql3X9A9I
z8TmSU1jKCE98zveDMYYIfiEatEiNnGaWjVo86KJQAZEonandPUOoJ1WpzMYEhCOI5GP/FQNajkR
krrUedvzoFCGYkHQkA6M1jF6JhqmgB4mwOHKReRX929Aho9Kv1CAWLbr0VASdoaKJbzsEeynFjWL
rFYtt14hTIjjKsQ9gCmyKW6dGoKKzJUSLUmcFlEJW2YNe+BmEWmjYpnIh9WmqBcK2/S2OGBxPKZn
jJEV8TzIuuOvEo1u9jtLq6mGbqvSodSzcFEGqd6APHZw9Apcj6koyAAWGT9y+N/BwiJ7fXnkbKeh
WIXG4zBXPNO7dzHUIC5AO0IZdjZrdvKNAujgoBItTUhy7CFSZ7j3S8vQt5/++M9///d/fun/K/hG
mg8dtiKv//3fnH8pKEVFATW/v5/+GxFz/k33/OzzW5f1t+L0RrXo906X9/l5D+P+eN/FW/P2t5Nl
3kTNcNd+q4b7b+yrmml8/sJLz/9r4x/fplEeB/Htz09fijZvLqORzcw//Wjafv3zk+FNn8D1A7gM
/6Pt8vf/+Wn+lr99ffu9/7e3uvnzk2Lp/6IEZTnIWTuGbuoaQ8lvU5Nmap/+yIuqCf/85Br/gv/m
uqbheSjYg8n/9Adx7aXJ1P7FQmYYqmXblwbr01//0b99FR9fzR95m90Cr27qPz9pmmZ/+kNcv7PL
f8V0XFMzHC6bFnQzjT+K9i9v9xFpDPr/R8YXKlDvCJ4VpUMlgpQuLhdnvcoNDr+c/NWidbZ+5iQx
tPCMeoVxxnXjek+f4I7hAId025TwIgNgjAZRMadmlcLaSeI1GODwoUGNeWqdzix8Zh8Krfi1B64W
1x5T49RNGgNUVPz0rmNM7wDwfZa1K2Erzr4n64tThEjbFWi0v16GZbCOID9s4Y33hPwuBnkdCect
4mLmpvNG4rJYJ94q/C6eW91QbZrpvFNOLLD1XerJam9YhbFwKJHMArJkz1KAe6CGXi0NJxCkF4Qz
1wIr3U2taW3dI4alEWdXwAc78vQOMKo5tq44L2Wa8yDKINt60I6vrZLF5V5pj1Pb1N8rlOEiDC93
EmjHgxvxfrqlefOscdKbIRYrA+LwDiGQaqdUJVPc9Vxz/uHl1FRpstpNr4bIqlhpLufXlzCbq503
jTK9nEYFk17OE+C9i04q2QalSyhTFzRVeTlgpCBPiPnM484zbqdDloUzNk5E8VSVDgLC9taCkLgt
0qg4eizMK2TBY+jUGmYzQ96fCw+Zfd6rfWW5pvISet+ocs6TpsIeT5jBWms7VCOC+s6ptArl+qBG
6Lq/mc6qoq7vUO26aF/3N8HPXoZHshMhpd8v/bzRBKt8KMehOWlODvmtLrMDG8v4SPWMot2IbwJh
/pFtpf01sZV7cmDZ80fX8tI1hze+COGZfw5QIKP06HytdO8eEEZyMvTx9sI/O9rSrSCvZ/a6Spu3
6ezjeo1NU7cA4CxxULl2VUch+xmI7vo49TPT/nufI+7VS4+GzhqURY+MzqorlIIyvemBz5XR0QAd
vZCj3r03BJaU25rXAuzrEh3BdpdnWXTvxWM+AwrSvQM+/azkefGYGg7obLwSVqDdvOdCaOupw8fY
XWLzhwlQ+f/r2Gx3SMMim7Aai7pYodaTz0l2pTes9+NhIDJdBEBP30HGK3AE3jMim8VIDm7vZrZ3
k5ALBKqBaRbq7MOysgJ9l41C3yWXw/RqujYduqGEfvlPfXpcZbas+qArfB02RG49pFhBntCNv5N1
YD9Ml+Dn3aGZFZ2UWLUeVC3Vlw0kqeV0CsmJzEPv3IWEyQ8FaZqdtH24YpA4ZhVhI4hshC8UdvDk
ryLt0BuVdnDYw16bYRzru+vp1KylRosRKTdOLdO1a/N1DJn79UaBTv2uFc1i5G97tTzcI7pGa46e
6o2HCu0V7N40+ULpe11XSvRV8WU2syBpPsQplo7kdscNfgLtPSpc5KguXf4+mlorzbGG3X0IEpLV
QWt1L+yD1wm0sONghGKNivtmZKB3xYuHOcQ3n8JvPJxsSxfzSvaEf5ccSRv2T5GolPWYWT1yLPrB
bjztWEPbOwyGeiozqnhzwjntmPjRxidNeBe7an7XjIBekNucO0Aor5fQxa9v7eQ4tfdRw3zWyk2c
AU7G0FFjnwDNfz+9mg5KppbzHhWUBbwZ9KEvXabDdIq90BeqQxL8cOMckzbLFzFqMgtNMZwjfn3O
UcAkH2fT+XEEZHCcek5NH52mG/1kyBZoYLg/7pk6Wnm+r8vmmT0YwNFOvMdWMaAoY7s3IXSkrUQy
a60MKnqzio1vnp3bX9MOG9hLXzQrf+0b2Vq9apPyBhjFrs/D/jgdmIApEhDVwnw2+mB3aZ2uTa3R
pTWcWjvkSbDXyK73RkOWYuUjfRJNU4uPBPV0i0XQTBVCZ9M6lDtMu8qd34JZoiTISxjESGxOTdNB
TRTql9euZFeu/T+af+l+7UmdvVzWrcCHByzUPZCu5l7FpWXmWGmzm06hHse3EQCl6Ww6VGmdr90S
Nh1hJ+K5IJiJxSP7Rq9ZV1MXoZAUPMTcdJLmgMxp9NilzREIUfJy0bxESHPJTBvtDKq559gRe0NT
oFQjyr7wQwk9BubAg96UD9N1LWZNTjH9OzRBF983pfrFuvQHK5HPHVexUVOTw23RA/7VYQS+Sgnx
IBwzhJxjN77JmGFnAiFbVNi3blf6B7C0YqsO+h5Kvn/wL5ecQvUPH6fTq+kaIl62l9XXXtPdU//p
8NGrtFHxDNRqM133oNuQvWPTj1nmPK6r6N1Xuk0Jg+UZQZphbZm9v7ZVb3hyQn+HQQBSiMbaNrI2
+xI/40fj74HPxT2rDjZCnaYtyU9aqwA/9le9WPUkT990FVGoOIKGRRSHnkRZbXUEkhFnCR+QgTs6
ifyS44SwtxvNvO+h+x68vnvpgBLfN5dDgNP9fBBtuKqEsrAE0DYIFKGyV0bTvx6C0OPidB6iN02K
3lbxGv2r+feO0dTdhom8Ts3yC7Ij4wyjiWQD+DX3sd3RSDo5rg3fo4SRWeZDftt5MxCWUb2cereF
81fvscv0NVQHqCTU2fyZcWOdoiEsTvwRHgkkwrjpVEM88gQ3LCQEQUb995bx0jz1qfwhIkKsKHVe
QsAMNxjiz7+NlQs/0HB54RbREaNNPa8XmfaNGcu3B5i2Wdmdk35RlYgSbD+Mt12lWbssV4ylgWbD
C7PiqpFldu3hw8faw3M5lH3V3ItOAAGJlWCrQVq6Vy3kb0ON5IClpnNWhXYDbjCaT43/dMNwuQG/
MZYI9Qj/YZPZfXPIa6c5oIBbr0qKlbPpdGqYDqWftIePftOr9HIH2oERAQgJuo/WqeHjVLo2lZjp
HLvevaZF3uZjvI9+020NxBfZDeJYWeotwvFyz+aJb97xeY4NLGoXbaj2t64zIBwwMqdUI5lkG1Au
ddrKfbb85HNYhN2tpmTRY4CSoq958L1MbDfspgYocunlkpVbwFvStlNrFDZ7P0zMezxU9Tt4C7dm
bahPmuVme8unEFtq8sdBdM1XTUuaFf4q9vU65GUWq6lfniMWs5p68wdbe2mWX0Onb1Z4gT5keluu
w3ZEcmfqMY7Cr1deWPzoMg1DGafbxOW4B+4Le8IxXkWUm/uw1QDsj2burUwda8sx1eWiRzyRtRAV
XIhoLakZFvOptTdQuEAJ/bWo5I97r8NdW6c72sK9UYSB8zOEwZ2GN9W206L5dDYdJEKvu+lVnNny
+uqfroWX1qkLPJcIpx3moIWmI/IyXSz41eNDE5U0XV/D7dqVbWVv4s4ZD/j8qQdK9U+2Hpjr6ezj
un5p/O1aFUDINKJOW300dGarHj5um15N1+yhQm7UidHOvQz10fBPnSmwx3MyYhRkL51/e/OhgWmF
qRTicDHIKRRgX1WfFBJk0PSYtap6LzXvXFohCoRQtzD87JxdFujmLajfueo46RYG5TsCgS32sn+d
ChwKLDD2VX2j/3XNLKVEZAU78RsLkuR02z9dS8agvqFGhzpVil+ywtZ9ZTsSqhbCDNffyUDWjV0a
/xs1jHYuappgGDKlv62FfHRUqNHTz2k6TLfis/Xj1uka8njqoScKmW4C0IFqbtiNiEUWCqVBu1kL
pzOeRxMUKzk79+T6rXhqEb++XHaVzDhEhn1xd4qM54+bplNdV3+7ift0r9R2CWa1Av5fUO5d4OrR
tivNrz0c4lVwser+0QLzBIY/faZDa5EFtD0kyED2/dpwHeZy7XqzAsplH3YcrjebnqDAGnfAp3Nz
DiXA2hSwRB5xxCtWaAapyzC2rEcj8jHvNEwxn05FFBpH8rcvU1+yctp9lSJndbnz2mGAOZNF8u46
mES81zb5OKbT/4+3aiHguY3GljNXrgdyxz9ekTc4FYkHkebj0s9uhlLWi04Dj/Fx6/Rq6mwlxJuZ
G+w/Gq02xOh3Oo9EfB34o/Xj1i/w5/u5oM63tLHj0WcG2JQT1HjvAFCVmdoyTm1GMWQ2vRzBkADf
CNrl1O96S5K43kEBeDVdm/pNB+B05smOCIZAIrXL3xpQqfvlPaa+qO+bp9/eZ2qgDPoawPg7GYhe
X+gH/eH6sOpQdJLoiRR8fON0HmWzy0NbqW4PKcigLnl5pFlM/ummoIzltgjkt6onko3qoHvUYIke
HbN/jiqre+ypaz0CAYadEF9PKlm/gzlNKdfTRPBeLGJyMOvpFGx5vpnGurYi9ziNNZ1NAzJWGpvx
4/ReWdK9Ix4/A7bjrf1RlNYOUDH6XkzNrgMVfWEtUhyeH1vHZKJA9GErmjY5yzYMoEeP6RokaHLu
zMpeWdYglmmoxWeHPd6mk7U5n05V4Bp7LQ4HJP9pVUJHnNq8fZ5upUre3ZFVXE1nbhAH53419Zve
yEaqqUdx8VjZ0W50ZHBrtoiUNap2F6LufYewr33wiuSkXi5N131Eq3a6E6BA/LMbk4G6dk23mE/X
EquQx3z0se0o8Jp0QvCClwhJvcRFg67vhci843Spbai/QoB+mtqmw3STG4HinU55xuv7sDL3UeK6
VNWkd4zQJ5IejOkCnEausae3g2guotg4T6f8JVgkfJy60NVqzFLOqCKefkka/0jV/pqa1fVL5vXv
mVkH2D1YRJNah2k4v2VmIQxYIApl9UTlCwkZBLJZ/tvPaHP2G+xDq1VR6sOrYO/vYIj02VcoiQGK
r1YxjmuvNv3bn/0/rv+9f3kZpwuK4bVh/f6t/zT+z/edxvdM40f/y/iOcJKF4arAp7IqP+DdBMzS
DorPIk9Gylxev02yMf/cW2Id9276mNlRf1PB9UMin+s+GlhAopJoPd2lj+LNkXp52wm7eAibftdf
BjMk6SoUyCBXX04VS3FmvYTr6bLPfPaqzXRzGA6EXwF+otPQArrgggBfXQ2W5u4IvJTjdChFYe9R
FV18XAJUw3Q3nSOf+RrKuN5MZ7806HwR0BsaasfAw65D6XibXdyC1HVAEXNp4AS1GTsje7ZUMjWV
30YnknH5M5tddkBjf06Bs952mrifLus4Pe3wR8f0OBnyZ0Al4zJygxG9bMYg/YssSxYmx6kVZylI
yl+TqtP25gAaY1Y2bn6aDuYMOlB20lByVtfmDKPs7OToWXGKjKw0FlBbDD/FsCKtDOrQ3PXbDQIQ
CztN83tedw0qlsnFAxvG6jLyUhw5S4PtWIGBxCzFpPA2zCyHQN0PjoglbqdLcQvvDQD7ACcz007X
06FFGVJWKhvuAS0QHMic26n3NL7obERCf177eI9p+KlfgLTCMerK7cel6YbL+0Sj1E7XP+/6PlL+
+Fumzg5SSXOKO6eYJFRKQRXxj7E6wC+uDkhnQ2WbzlN7aKHLUgLZhHT86PNxy3Tt2vnnMG2YRBtV
Fdcbfhnvox9cl3TndqgghZA+53pNURINEAIWTSBgpZqJmME6EvvpkONBdn3VdRktv5xf+ly7T3dO
3c3LGEA+Vx6omM1v16ceI1uQxf8+H2mm+/t8ZDn8VCzCYdcCFO79Nh9FFpRLr+/9c6168B/nLnxS
C0IDYT1lgKkyEA2KuhSmz8r2szTgCc3DHqR/+rg0vRL6N6gZzc3HZbuTbKumES2PVJZ5qPoKWaKx
hqVbJPkiEIr5AJbZvY08bwE2Ia2wdkcNyJdut6fC9c+dG7B35v9QdmbLbRvdFn4iVGEebimSEklR
siwrdnKDsp0EADHPw9OfDxuyQCvOnzo3Xb3HhgaCQPfea4lz4lGXvzpn2cFsK/XABiLHF/1YPckQ
0TVES+QPHTux1RPokvGRU0ca5GfxnU5EMUis+EmqX+nWWFmDRplyZ2V5SKW5bp+0kLPheZ9yJqsE
vGPe1xTZVYGHBnyYusDZTFGnOW1hCVlCrrwTs2/AJZ3dAXShpzjOQMoI50Q/ryC5l8B3KywpRKnP
m6gSR5obCQGq+A/db78ZF8V0tpT+3jcgMB8pQDMeZFDtyXzIJ1vZO54xbkSX6DldZTJth3KJsOFY
c7YmDSO3F7sfN3yoI3iYSJgWpX6kuI38Xh8Gt2ueJVnVtw9RfUO/WX2XQOZ5Yxng7MqQq+W9VRbV
g0jiAQrhq0dp2uEzdUTvPaCfe/7fnxfT+fnj4uoquEuOySOQQw2Lqpo/H6zmpT0FNNO4T8DTJNNv
HcRdR3u+K3fwiT9USlVs7MLLb1ddkHrc13uTFx6xiCNZcja2Xf1c50C31LAyUjSi0eDCju7joHLa
8itDYSQVRVWAX0K8pZ0Cr30dRIRsQgdNb7a8M8NTbe15tvuy6qFDDoCPKMJDT2/dQzsPRZ+CbO0N
6q2IcJRW+//9+7OMf/7+DIsDcp6vPdMCL/fn3x9lg3bUm5P5RJn2E1+Q4bnywvRk005t1VZWb+nP
gi57HlqIzCCY95ObKgYHXuPM+7feab8qVJr+RenhxtUC87vH9yp1tAV7nbSRAHCp2sfOioazkzYa
rUEKFawX8DbASIpLjiEKpl3QlicT4GxYI+epyGKXwXHC5i7KjLv3fjTV0X5Qw/RLGf9ACY9dUhR2
yU5uCKgOZHp85PXk8htN339Fjen/pRQv4cWs/2zScqRFPB6fK6OY9i5Et7v//Ys1nH8c+Vt8+G1K
pEzbmFtd5hv91ZH/5PbRBYQM5wXenL+s1Gq6g2oPDrXEvRFuM4AXNgVcf3SyQINd9blzEjPdAgYb
W6unCihNM/Yn0wuppxXDOFsXWQIlxSKzt8dpG/ukm2UdMUXwFnaHdY0kNv+muLPY05Goh9v1CqpR
/bHG6q0CXX+sADTI2KWbi3gjSg5z+5bKx/i+AhWP+0j1OnunA6yPRnYQ4amyxln8MsiR91PH0+mM
onui0/l10DvY+fYid3xA9sPss5plRqMDjAyhUqgnXqPAklWgzCh5RJ7nYV6eQ8v3bxel1xvTkl78
w35KjpBSbh0+dOdkKGhaZ3/i9yqFIRJgY/Ue4B7jU6NHB4AN298nTjD3MIS2tyJesnrXUx39UoUK
LZZVdM/t4QNgp+kptSngMVqAgaYyPTUjnx+lp5xhY7cJo2jzsTedGwess1fFlU0c6jnWKua68cBR
trpXxZe95JI1KMUg1SqvS8lMfMQq4lXGmuNRSqsziHJZ4F/91rB3a4hBdMuPIBlEGRQxlQhO/bdI
i1Wmy492pVgcHOBK0q7195cYNnm7cb5eOnB3Oj+t7vWJfWlTTyAO61znKzfdr3qhZ89jmpXHGmKu
HXse6X0ZhNWtMsTf7DZ1DyEAHh+UaR6UHGJiA2Ad0a2GNsm+XSCdWXxTrc7Y4w7yQ6I6sEZDX/xB
fMUw54UJGLCq0fW57zXO0xhHzhM/ziEoLspZpMulaD6UVP/Wc0vXDdveHZwn3hfxv8xBHju8t31m
A8s5h4uhAOxpa1MbslvzGh34NVB79AeeR5tH7QK/WaEnZ7epk7PWtMYtRWx/aLNq1bO3mF6JpQod
F+A62W71E2cws3Sgg+dUAN/ccI+hwmZOtfqJMW/HeNf1I9//2+rvmDYligusFl7A0XkM3doFSroO
7mi67QEEmq28J38AWqY/u7YJOVPTWge9pVVInGWwVED/MretTiL6wO6dpq75LgE5UIsfqSHk7Sgy
64N4eBwWnulsPq856omKS8h4tFvF4SKikWpFCipA+0aSwcwCyNwa9UK5q6E+Bdo9jdjNMYGt9lhH
fHA3qyyzdfgPHzGL95Jnld+lWEWZ/aufZiRftKTzgKH4cYVraFE1r1c9KdE3BRyGfU4v8b0MdPlZ
9xDeJyA+zcpBaT6DxmbcvnMJqibmuELHu4Yb4EAdLIUUP7Ksqd7p1Hgs6UBq1e1qkCVXcY01yy+9
zkaOrLKql6VF5vPr7sLKeL3Y1RFiKlB2wVu/zZQ62Y0KFJ66lLiZ46tYmq3GNhbfy+nFTx4r4BQf
TUNx7tsqp2YWSfQl/E7H//1VrZmUA/68B8SJruaovLqoFP05rvrzVzVFXyZb8MX4AoSue4Do4bFK
LQCVuJqbLs3yJ79Mu1s1rcdj6xiXM7TV6vyhGT7RYdiBNjgY30OjuSkupvm3CZ6jGnynsT3lmWYL
U4p99KM0Pc115KeY7vJ8I1NRits7Ebga7vWiFPMaLTrlQh4yFx7YcHUbdDflXJsnQxfzdAvgz1yb
p1hhS3+bNu3LdvhGeSLvfWJZ3RefVTma01OedOqtuEw0fd40WsUhd149w4uYHpdjkfmARM5WZr1e
6Sm1RKhkkPOVN/9VJbM3veSRFG/6NU8mhzdj0zxf5jXFQ3wlatZTlJEeo0sHQ5+tWPMXf3aSQcl+
zN7pLlHjAbENrGO+AbwVd9PggBtsOihKZmWs2CAjwTv5munX8uIruSWL+Lte5x3gSfgp/dslicuy
5Kzz0qLY+QONplqQRydI/MJlaLO5a0rkSxH8mK72zMu+Nl0f71cVXaHh6V0asb7TAdhPnxUN9jf/
8cnx7H9sVzgaD6RU2/K0r6sU2/780UkrzWzDyQhe7NQGnu/TOOlUXNr0ZILrqebnpirzc9d1Ly2c
nneKliXxrejipu9v88r7PtVl+ersA3Q78Mg3vChFVdxJghAMBo4kaenuauBdNwkVsTcJmzP7Stf9
hzSu/YdinhValMAn5YP7mRc4ilLMDoB93eSNZ5HepxG/JcSzgAegWQqoLXOIj7CzPgJ9ZZz9WjXO
mpoF00YxvsexNt5fqcTF5bz8NuIMEjyc3DyLbo0VXUAr++ZScItcDUtSkdPsz9wNx/tFBREf5amD
bb9m5Rm0gIkMXHafbaFbF8y/AyA84WMPfvIWHOnpy+D7H8qh9//S+nJPmej4NVM5SNX9ho2VOvJv
p0ofD6BxvQbF0TR90X33Q2No30GHjw/GfAZOXY2vqfl90HI2Lppezr1l6oZTBrKAQl3E7Cs+vRLa
IMjM5+odUJM3aRaC1jlX9m/MAkQ6nzab16k+y6KkhfN1tuqoaNvZgZodxDg1Tn2S2ZJL5H9M37lK
bqctH2pwB6EtIsXVlchS5QjkwxB05W2iAqjMRnXBXipHY1Hm8g0NzNgDj6CTsW3CUt+YqdrtS+B1
tY24i52fjU7aBujQLnCemkCpDuyMxkAscJLxoINjsmXTcKaxzQeK5lxFPfgUpC0irQjhA0hzW7qM
HHB+kJZgBfb5S5mel5OlvjVdmI29it40aO1uo7HM7kK6rMsAjPjgkPFKF954zbxTVcVQDogcgJOz
uwBBvNUvKahdqww2YcW/DR2/QTf8cRmS6mOktPq9yhnrTTXvd/RN/QdV4NXHDio3MLz5I6sAUf6R
+e2VP28nV/7Auf81BEpYAf7I9rZtlDyaWA5VZmZ0Hp32dYBVrgSda5Z7BdjOCMKvRXznuIq60xT0
wXB2LGGrIS60Aj7yeYGhSXj65TRqtyivlhG7OlRADnaNv18vZU206tiApy7VfAH8K91nblV9AHWs
4ik/zg9eEYCzRx3UohMrPIIPkPaZp9aeWo/doqSh5Z5DWvFTVK/xqFU6FK6pPi4ujQfGxThCUiCZ
fZ/0DbBPZ8WZbgPt4txBMqPtkrawbuDRHv/wauMLO1jqRx+GWA77Y8A2TGPRK6o7fQwy9Ks/EHJf
Qg29+Ld8TqFZOtK3XMN+aPu/5fGdRwXS5ynu+Q+LEnVTzueuKfRKe/6rLre6XZqfqYrmewl8hrcg
8bID+zUIyDDjrlD05o7qD4BbzAuv8ab1WNBJ9vukmlCxOJ7/BKuUvVfVauTrLrBOvHHr+/aipB9B
oCxuGt93f4es42ApDXXAYKM8B3nwR8/dgwpAVEnKFgg1IcEOoD7rGdTg7LEEHCkB/mxrNwUQ8vT0
nwEJL88dKFJ7OB2rDRiiUbcVJVyeFLNAEXan++G3yW3dA6wAwNTJyx99V9cvisvbIi9/4re+FIov
4OPXvmKdXyrNtxfQJZxOxoP4yvuo6N7yyssq90DWV978OlVBfssnL6nyGvoun3hUpdsCykZ7U+yk
3KLnIdDshNmhGvtXjWnn3IMnmi+hMfHBrwPlEga2twggf7Cv8r9lkIy2z0YKv3ketXjVTb/7Rk8n
VzCcZLNdtt1XlWZzL5pFxzL6E3BjryIAR8OVKPGK+cO6pPs5VtNA5jMSUAm8Daw+oOYn3blXqQU3
lctHmCIuHzUONW/D0NMA1UAUAzXy8Y1pc4QmOhkuibtPB8oVFtWPRGvQvyYaCgr/movxF0ff6jEP
Y4cOXo4OqN92/4iCYadqrf0nAJJ/Z3DWvRhUH8JNfdEW1zCMr1yVi7+41haH96trMrbOQ0254bal
U/DnrOLqU6a8lwuIoqi64zugv1lfFKYUWmG64oA2nF804syywCOY3wyu3h6uXjZ+PZV8ecG/+Jpq
eS2R1xTJl67Tuo7qjVFwo7NAfHvw84na4YGm5Xngufy3lpaRc9wk1jP07pc9sG/FToxAtBkPVqhd
+U+X6jeviOrz5eAezLnHJ64uL6qhNh90XXNfIvMzZQrFZ5ti5QcAiWBEnUWYttK7BijYXTi3CVW9
QT9e27mHoZ/yz7CrvoA20XwIrdx9mZIvEjP1w2uKFoCpQw083C1cS7eO0Zt/N15zx1bj8JWuhADC
0MT8WAMvstfTxqDSoXI5LBravZrlykegLsBbaB3rK3AUt96PcD+8jO/DDXcCCr/1lI3CjgUEt/5R
00oPWNfaze8qH3DQKc6yD4vyzael9fSDnVB/K351BfIe8ItFs9G9wHjJ+O99AMWEgi6kVDWmh74w
vxihqi+2WVo802axiWTo1GkEeviYAEH4vjp3CNz0fjZINa4U2a4uepdk9+Dx35ScLS11vuImHmJU
wcqLHMOkqYGNcCDnGr58qIoxDNDkelPbafrv7tBRv8Zzpm0F/l9J9V0NvcufCTTnFIB31XNnmPqe
X0J4ak0lPyfemO0oZLqKKZpvSVnHf8KyAeI/YLZ3RdlyLsNtP5w+VEGc7iAjyfagt1jPvd2lZ27/
n93YMp9FxR4oxXqN99DP/6wg9SVUU+Wv/o2fLP4RzRnbHqC9naFSuq6U8Sdw1vPPqqsHxxa6ixtp
P/N08Gqs0YnuxGrNpL4eaJ1nsbb9n1aZ6S9vKURr8ap+5EnDv5EYrXKyXQjmJdyj+XM3uMqhby2D
F6bOOGecUW77mEr9GW5nZAsdpZg1esLPNc03dFY5d6IXlRhlgCvQPQJBun+nX30jvbe3jZ5NN+uK
yzoiz9npZHLuOhht7oD4Kj9Bjgd1UlyEm3kGtAp4aT/PFFV91VEN8jpTDdqg2r79g6qb+qTNA2cb
9QkeM14IRF6mou07Ba1MAcO+sXJVO4gkw5ri1yHipIJFc0pAoYbDIi3vAr2vH/lh68fSBrALtkY4
Zv2kfux4L3iU2WoQP4lYDV2av0asqajc927FsDq/W2N1XlPJ4uu6M/Ab0OpATIEVos+f3qR1Li/9
tdB18Js3xksTRWLR5CNvtpcXYmCsMV7yWSBmtcwxIDtuYJYOJ564m944ekqcPySTlT/4dqoBCTd+
kOPEVS+zofP+zACOOcS8owfbq7PMDhbhrembkCAVdbZZzyzf+4j8zjy21UcTag4z/J4P9uUQls10
vLwN4xBPR6uvj4VXD7eUXzcp3Be4iN8i04n9GiLeq/ldGvH7dYoBPFrojObFJEhcRYy7MtrR0ApG
mgXvZsUh1G3ixMpTnVr+k6vHD3mhXs4ihYNWf6jbbCMO8MgrT3Rn/AnFcpF8vejRAzeOml1Y/uNg
764fL/Msnxkf+mgw7sQgOrGuhlyBD3YjSge20sV76HtKmFdl4ZsGmMiklUHyGHH0ATINbnpVeWtQ
NzxtGm90OMNlMAIzPfj2RP1g7pxFT1EO1Q4iFxBEbdQCMFdxvjLXXrfEia5o/oYLuP8DAoe9dSm8
LylF+7tObY25nFX/oFbwOEhPhWvr+7Rw3CsPcDb+w0NyAMsGZO7AU2YFpiUVWuHx4mXuEUgB99jp
1utsaqHeoW/lhyxmcXyn86GWyjZilkGf88hsRtbKoJFEXqaipeUN2u8GMtGrZQG3zTh8/+dlXOnE
R1JcLXl1mVfLidc6yBX7ZVfuk6T4LPru3YqLcv5przKq1Q4IE/CNwFKiY7WPy3NTRBD0eIrdHUvP
2YsONsiC6vm2PLMX4Gw6uAFuemfUzpbnaufCyjWsMMp2QC+Lvp2NPRsC4ybqfdrjLOsYxhfqSsR5
mQaAWXKirjmbd7lElCHNcx7cOaHYrTrJIAuDGHEz0zEcrKktMwBXWxjZ5wEwRRBfUoDitNCgYECH
Bu9GpqsPbEOWdidKY3a6knPXBRHMLcJ+pm8n35IfxA5o1Cq/Sp6cyq6OdWZWTzAZVE9+Ot5bWuzc
iyoDy/epoR+0bVrnXiTRz171P1USOGkXuqPnwNlrDXxLv6hokTt0OfUz9AurD7Gvdzc8HnW7Ygq0
B9Wh8Rf09kp7KOCahsngATQNVd9ks9WNByrzx/hyM4hSQiSNW6Ufg9AyDxK6ZJm0tD9oXv1JYpc0
4gxBmkJnZpzvr5ajUdE+U/y8qCRE0rdtV+xmtNCbUpva+w7ioDtA84tjo8zPWk03JpyPOl1xVOdh
kY3O/DEVk8gSJaIM1EpAVqH1I/2I/O0c+fuDNVxBm2pM5tYBj3v5249VgHIxXbtdzyWHDL14LzEq
n4Hl32m1i+5qSZEHTxupG8nbm6s2DeiV7h2juBdVIH1wpt0+6anLY4t0eGRQoexS3VK3njRPQWeZ
3nuELL1UtAcl99AbjBuVvntqvR3lQ1qlwVMbK/7ejvuGgm90MkCvEB218vK3SPnspnDzPCdsN0rQ
6qqbf2ROaT6unk0WfDSsVD+tnqUSQOPrZsWduIlB5fOwlWuR/GKYwlT512upok6hhrSaluuALicA
xXa+Zq7B1ILh3k9d404FnC/bFG7A55ZGeRNEbdM6QvVrHSfbxyRTz7YKE7auzjpeBYhpkQHwLagb
Tj+LDtpbIhfL+1SLTbTrcLWUrL9cilyVOF0tKhdRVVV8Mzjx59qHNFUbovL3ZqTlyOdm8xioOd/4
jfci+qTsJhjDPOOuntTi9yz7eyiLCV4vmNy8IMu20xzdzdEz4N8SrenKi7j3wOrxTPdRG32Al20l
ojLFavpTJVPV1+cdEuQiZnMEjnLs46xcLV5igsw5qg9XIU2kaIAo/mv0kijxwr/4gk72klyWWQyr
bI9Rxb1gTrQu+7bi1ZWWY1jv/BbcwrEwOHeYG3zGjn+xjV7yMs8h3a3osrlZaHURcR1Wl6IsiV3l
dz4lhW7gJF/Yyp4TyuCpLTVhyygrrKY1jwWb2u4SwNJXVTR0UNXDIRI4aTQ0ezV0UoU/gSFrGBcQ
1ma7oWmXR9uDYtglahOGbODT1ccbo84DoB5WWEEOfKwvdgNQfzfeTTolfEtwQvG9R8fpIUuaAiaV
1OGkzqTF7wQecru1QQ19VdJKikPnlkm4L8R5CVlG1WrTEEynObzp6+gEWzt8pbq7i0HCP8mwZFh8
/hm1ZFj0kqGDYKsDxn8J+GfwchHLBckVg1ULLAJgS/SmNdzh9t5kDR8mxcnO0cRhARh4/APU8e/d
xW+PYpTBvwCNOFQV5Fog70HgCuDR3G4DdQxYbBLh9E3E7zShLXkHpRTnOs0l3QUx/exTb1b3Mrjs
qt/PLcb3ZeVSIi7TxTJ7K1VC9zvkI81VjJi1pqO4fAmfPcMaz18nmrNLzJJc9ZLlKsDCMXYeBMPK
c5Q3ryWzFLSaD848SP1rCDi2zQkEhXlU2opKBjj40n3bX6B9efMVg/jVhb3nzd880Vr1lwfXNk3l
PH+H8ACeZWbbpcbdc8j3qwFCBJ7d9bLoj/olPLBXyXN6PT/FL1OJGaHG2YuynC2Dm96VStQrzzWQ
d+dKu9wJbBAMJhrcSyFHCqrx0g0X7QkSmDsBG/Jp8HwykQRTKLggzbY17s3zLc5NrRMt2btUKSIO
Y6j8P8pgufCiyWxIPfNKV4QQyG1EKT6tE2s7IN/jG90x2gGwVqM6Zz6tv7w/8E6GJKpqal5nq457
3mdXg+ZD6cL6LB7v3Gb8/C3V6iBdz/FXS0xF/qXKadyEpKUxP5oXmCXBE/I+RZoystmUTkezAuJl
MFyF7ylD+cNQi2Vrd/VNqhRCPAABFt9M6+GIc05p1NUfyuaiHLsCcmDfz4rf3d6gp3FKvzuW7m3+
p0fujh6o0va/51g9ILTlIbzujfJbT+sPrySKzm8OxpGSXakXEQPeUTfgeusvbVIY763QSl87V7O4
Oot1FSVzBTTji63S6rXGxn9OXgqh4s/157SH1nz1p8vH490HyIrCbgNEX3b77hME02hzNNL44eIO
lwcqLu25ZDtIL9+MOG3uVOmxmcXUaZq7EAZJ9dYawXGZra8F23OfzewCj1b9XidhljTwQBw+QNcH
8b2gfYzsTu4Nf9I2oUbD37EdaX9VC2CSFoCQ5LId3Np7Zj8SwNMhtu/kBIzqoU+eDhJ9fbkEnwD1
24saDpfwZEyUCYn4b0GDElg7NsIibgVd9uywgS5bNiVo4M+Q08xHJ4AP5B01XJqlAP5t23ylmZFy
TkfTP5eQgkybXIMUSVP730Unw+qSzM4DAI5xZ8WnJWD1swpYv60ynbarbo0FsNYHbNK5X8LA30sO
deo9GnQl3keFHdy3URPei7joEg4yG1OtN3yVXhvEujr/KpZakqdcyczbfw2VqHUxSUcHg3s7GO2H
X6acL0LcfhUaWw5b6Nx5dqt1vUSlsQFvVPP6FhxpcwuSon2rzpVppgUpVtu61lKoJlYRtRmNbRWl
jG11/n/FJllkH+GZ+CsDGrb+K7N1/ZgOlQvKaVJROTZZd1e6mt5fyhv5Kpg4g8iNYwdar9lQbUNY
GMGONtJ0cwM2WDP9PrJPMEWXsx84QMuCjQ+/DJXq8Hp36vliU7y26cdEPYvsxsBYmey6iMrpnWnR
i5h6CXsM1uLeekDoLFMxTonTH4zcPv8qUhLBn9HsZyCvTeRC4Rkajb0VEIcrfAcqqa/BIFZsiKIe
w0MJfeDURVkFO+YPv9VlSRMOg37ISnYd9GE6q0HG+Tulxtu4rsLHizN8pCg3PGbw/LB1MuumGJAc
zw6KXaVo4aPoZAD33gb7WMl5CX/zVgx+JWHHDmLi28FdbHYfg7YKj2uYZHFrx7rJ9RSeViBFtx0b
KRQ7O+mnYnSeOQuLHkQCzAACipJSZhFBfjYPfOiAADfa9JM5GM1T2nUAg7YOVZM1B+A/hxZjV92K
bwd/z1UojbithIrxbeWxUsIHt8+yT+x7tdt34SpfdsvKxhxeDcBMvK0MF6Wzj5UU8o54pJSGwYza
15mIue7A4/KzTkRt0L9bk1ns/zU08Iu5rOst85q+8qPyP2rVwHL+ucrTVUF5hHfb81QgmP+JwThF
hW5FvPy8TGDbb2HvMA5h4NPi9wMiSuMOu4BFiS7IpsUjEgyo1U++KcTKk8RpwYYSnbhEM5RU58wc
NJTqwM/Z8wzchvykYr5yF0+PfZXdXGpws6ZY84iudINkZ1yS/OadYcm1Znj/A8xXIiHiwnvSa4Zf
rSQu6yIS1sgJaMBX55jrT10z+uyXGWcYI/QnZx4MHv8PGrhem6KtP0WlPfe/xlR5WJzV8y2X0zMN
pw5SrnntPaBPz6ABclTfhhY8FJCFbNeAhOU21sXw4f4kQgz/kkQcykpx77ix97dUlXW3Qw2UsTW/
uOnzC54MZZC4J758b52f9eJmzJ12HTU4qz8ItfFjRjP9ZrqY1d1qkAAAG7ItrU3Odk0nhnV9owDr
5EJv2V4M4udoNPjMF9FNcWcCITe/hKY8Syfz4uK3LrQuDvIGCPL5ANiarLn6yMw2KTjksKKl+YWf
mfLDy3HidflWh6KQZ9Sg1Y99njvpZvkKmWXOePWjiNCdjt6JrVj9OLhTdqAlFbY43aahWkZxWt01
e5xuwhGEwXEs/VOQKdZtpWofREp5bWabdTZEWWtVG5nKQD+ocQee4+HKAI2Zf1pdLlnon0QXS3Af
+fphBJWonxOufrDvgXgl8vsQoO3M4wViTwlZ0iyO81JJDyvCa+Db0lWvOyfnao0syMZoO+mwJUX1
yFalVNF0M/cTbFEBj70/6m7YFYHec7TG/jBCIBoqTXd5BuIGHtgmDPZdnIAmJO5SR0MFB/uyNO8b
A5yLDwO4oK4LZfBkgHbkJOCXaGajQMXluNm9YnCr2cp00WpK91C3dnEHiWx2P6awP22vpnlZNXt2
/39KUs2ZxEkSyWzV0Tv2YIBFcXelWtNCBxjwuv12bRKc2uUHd7KDgxcC1UU9A9WwGRQG58w6Xaki
KZUtSuMchWG6T4JC22RDAF2KRMjQ63ayGcskufVnRy027V3QAGDmVK0BXlFs3M+swMsMTMWPvgLn
1aqKfeozAa3PmvvS/d11jZ2qxC67+5bz1I9sqaZakm5EnKbefVJhh9uDyZ1tRScD4PXDjV91BSQP
hMngZvUfZRxWJ7NTwKgdu2ijumP9QYx2ApRd4ViH1b9trPygQby7rCUGq2+gta8LmOXeromd8Zh2
yTC4E5fA7uN7PzDvS0C+TumktIBIu3ci5bPKGgZAqY0+bk8w/DYnschgiEWmgMSb0EjN/uLk5gbl
BxyZ7CRwNazi+xQiy3C1LP8Vzd18aHi1lgNBwH98E2vmu9ZIV9Mt21Md1/Bcb27bfVc0PlgcNBV6
qT+3AGzteJX90HWj/ycvWHdROfNDdxObynTBw9WbHwL9ol42Q/vgOEYebeIyAzy+8/+2L+ohdSv9
zyLTnwCG7b8ZVfdNM/XiAXijv/K+yR5UUMF4Hfdn3vIuuIU13b1x4y77yGFp9hH2imnjlfAJQcue
fxRDCwMyyABPi0AxyhFSTs6W3oJslyekqEjyfUwJ9MZqC+MubnWf5vXya2K5xUkHmu1yEwd3Ac8c
T4tNt+v7izJ+1LgHAK8a0WxMiNapFMHnaXtT2BP0yqFjKTed3+h7yEn8JzYalacyzb/aTlKeYITK
9moPg300x/4zP0cPH5e1Xd15zWvrz6U+OR8kZE0vq8sa81VnUNRuY4Cry8s+8y8Wzy6+NZ9I2AZg
gCrcvaPihC95a0I+C7H5LRweoFcHY7avDI4ERYyTob3r4azfjqUWvQylMfO+2Dov2jjPbB4P6qR8
UdRZGpLuSR21vdhkcB8a1XA/ydwvnxszT4/tUJyiEWp3UBHNYzMPFkThPNwnPC1bFX/MNuXeL5a8
mnzjhkMJ7HHfVSqI8NgohbWOepHW7k7clmk8dV+pwfZ2S77F88dqa9zVkq6qR/Bqy/Kipso8+a9P
hm68e0bVdNsEJtzS4JpydFWeYa+bhqtKsyBU6J8d+8WJYNze+tBe7R06QjYF/DH3MgwAQ/CNMctX
U3tILvdd5ubQ0X8wRRgAD+Uo4BdxRlA8j3DU3jZKe1my/tJvyW9CYnJjkftGnCQ53e02myVyKbpS
ckFA6QB7aw+/1Twp3sFPYNxLsSgUIRXY++OjVI0KMIP3Q7XUiopYu/2jVRf1k7iJCkTmx7Xe9Oc8
4up65ZLaqnITgCstrSMKIZSHJuYzTBGWe+Rl65tI9lSPTxfYdQ/lqNAbCYk11NhWXN96UVPTbDhH
5EN+qGqAZWrodOHX1CznYCjpM6QCEPrlznRHhV5/GmpKY6mRSYItcOEK2yqh/3BR6pEeb6icbTdQ
H0MDTrnSuNS7LAyCRbcacn1Ib8AP6Paio7Vy4N8axkXohuP7ZEyvh1WXN8nXoOMJY1WtvqsOzKz4
vg7mPoVW54YK5la7Xx3BY0pP/9ELZACkf91Fx13d0y3L5p/WtEzzH3f1uNRNnhTK4nnZrOTh8hSO
tXnPu4N5LzNQbq9FMdBA+rVtASZdpNk3usCavllj4RWBw7Gkz+vf0sGdyE5jrdnpDrpMF0YT0qhB
x65OkJs8fCf+OSyzL02tWJ9aRfc+WlG/Ua3R+sQjtPWJTre9HdX5k6hgZ7tsIq0c7kWkN8K5qSjU
vxORXYwG5teq39VKZX+CrNA8BCXY85Kps4xo3/jqoKQ7R49sYKDZMI/mQWYyKC0b5vRcWEca7tkr
l+lqkZnoxHGNkzTcGBNYc95SrHHv0gCCCj195EVL/jWXLhkkToOF9dZMh/rsOWH3nMwEOwMPRYs0
uurWDlt9L2LTx+mDURaPIgVh23GXhrdFScLhlNBJ8NxwS6fHCyhpsULy9dw19nSw56ITrTO+1mkO
i/KomOPGDbpk3Maf9QywMXGQoQgyHfJHhlDr8zuzVr6IfmwqglQZzT7Lt3TrRNs1TmYSJzN2Mv/r
3my/hxrhnmyYrm4Cy21Zpm6+e2qhax10Xtuon0drcjb2RfEovSn8cwbTDJzLNGT6qnde9TKTQR10
3pBdK7tddaufV4TtrarYENXNOVfDKjqhuoOGqjrJgqteVpwqr9jaZsFt5xfxvt5Op7rXF+Mav15s
oQH5Htvj/7i6gcr3q594jZUV56uzC9q91/VlJot10VRsFat9vToJXa8CxJnpNA3aVlRDqfBswxNf
EnpfDxzrOl8duxh2lPyCqG078XOXd9+mbnS/qkkKK6+tOB8M34zuXRMUfAci4a3tVMPOgUpn2NMk
am4pZPI2sQkLN9AkQOQq03CAs5vvRU8fo/vFs5y/Itsi3JVB4Bxs1dSSz6JTorrf+FAl7xx4x6Lv
YwRgl0MT2Ibaikp54nyq2qkjjO8A55d3dVB9GxSAwWrYex/aeRBxBFyXfczoaVWJvhm89KHxYwf2
LetOVGzSAuUsUy/x4HyFsVmkdynrmvenoN6JbU27egX955CCFXD66CjPqqrfB7U5nr2yHc8+HyZY
UhUg26FV3pf5VBW3YhmC5i91sKZbX+npxa6jtBggNR0f3YYOF3FJmmiiSa3Ihm3SjjulpwnV8dzi
h7dZ8JxtBudLlED0HeuZ8x/YKs77bxodShYDvD6bR/cZKuDdJ9G2wmCiK6B5ckvlpRni7tTqTXeq
50FmEDLCZqmCFSrWwdG70+r3K90a65lxdfLBqHfyP0Gp1F8Gt/LPbxJ4kD5gcemf5XxGJrZZSqt6
3Jjz7VDgs/RWNbej2xl7AdfyMpViqsH6PsUFaCPsPd7lrWY8mpcxpsM65fMz+oN7H4ywgNbzxf8f
Z9e1JKeybL+ICApX8Ep732MkzeiFkBsK7+3X31XJaGj11tnnxH2poDKzEnqmG6g0a6F4HhHDKveH
wzxMwoD56iJiOZBiPQtIxZ4SnZCqNh+ALfIzBS/uQ4bSVLfR7fyIeg1rVeud+NRqGuq3qtz7Jb6i
IEn9lSfgIg6LYXhWjTJYV6GGwE6S2P/tvjndGP+AWOR4qXUM+T5rmOgSvvt3CcsDefZo159BHVis
uzayDwCv/YIud38jYgTHPA2I0t8H1lsbPxBXu9JAn5Yp5SowVPEE4pHozNv+RLNeB4dkWyOU6aFa
YUsyW1qgT26yAE1d8IQvJCDxwM209YSaHd7B1IYFXovts1fwtwqo9F/w/NK3oGA2ljRFSh9cUUZT
7ICxjGaSqENTZMQuLLLNzyA4I6ml1fZ50NjkIVKZvuUcuSJSkgd7TIodyCu7XYUWqymx2HqotSjC
BNTFlHekecJaPsV0G01iUjVg4CzRUuhWEqMcvx+wgSndFz0owLcjGryJhiF/QOf0u0XCgCqga8GD
Xqn7RuIPGwNi1lpevGkggqtW2PYscx+grApIGT3XHATYYB2JvyMBjHs55Gmp7/Kwvl+hJQjQThB0
Y+0UGyVlyqV1lPyoRsmuLBXvQgPJa2CGgyFAUVFiA8WQF8qk9eTmK8z84yy3USi9RwDnRZVWIEPT
FnaYJEAqKOJNa4bWIgXF76MeRcWjGpk1qmtUc4ei5OKxAJGj5mXsPMRKckVbLUf3SNhsvJShkSYp
0iu6TgCTb4kjWczyOuo5yMyKZkNmcdPr4Gkw8dtAH8QSfGfAM81yULSBpxfsOo71Unb1rnXs8OcA
FHx3GOvgGQQw46Y2JHprEDoP2OEijy5NIidc+J5VfSNvWlLhKa4N8RFAdukqld5yeIuADfxTrxyA
4GUieI5NBZQMSfGT6dXXVknjSz+O7HOArwhIh5WnrNL955EZi6xJ2GffOWpVj3QCRx8puKTPNHTy
KO0khH2APmCa9al9Vkb73SLSIjDr+U28nbToydRd0N4HmzxApSI5IE2giGdUDdv7UGIKaiipUnuQ
dNCMhhxMru4QlTp4IixfcQGLD2QJMx4WLIjkXDEzRCi94zT9cONUBj9NMi8ubbexTH0zuy1TD8UJ
lrLRQF7x4HvoD0VhL5j9onTNFSCLjSJ8SNtieKm6sFgWbe1farw17PDYdCSg3f2iJOu9X5aIH2pj
QA9uaTFrEw7pG0joyh2RafgtQHXxpjXzZvQcnYN9hZtK0KDiYcHxnXNB7izwhYzXThobF/yDjEuV
pvHBM8YzgEqNS1FZ+iTvQcOyrjW/XswK0gLJFvQKsafcOCFFXZvbAQikx9k5arnNI0rk1mQwO+oK
4IErbQ9ewo8LIROWGQwkAT24iv9UeKx+tIE/jJ/e78vE/aw/m/a3O9+qwO0LDJ3ysVWD0YHUomz6
JaBUZRP57/X08cfC/lXqZby7k4OPGBVyyLl8mOdKEO9ZlXyeReShiK1u5XPbuflDkaK1gIfWGoW1
mVdMH9Jul0HcFaf5M4IkRztkIdAB5Mee5Xrpq2i58+Mb5+QDgEzxosiq8f6/MCbqwc4TdpidJI6s
R8rK5fyXArNDuC7AJg/gMaGdbM/5pjYIv4HEFXsSkomO4bB8QXNSBx51WHWi0k6ThQmAwC0wKV5I
hvyBdtKQ5B+WY65mS81sg+W0nhaS/j+eaHbhfaKTkWC6BnlaOqITljp/mR32edMhxCdw23Py6FQE
KAFwU/ZZOMBvI5GOLp9gM7RAxs+t+hShYKtehoEfnZJWINCtmXjVZaaDt+lZRXoaOH7nbhmZ6gpd
IsDJnzV01HL/gJZIvAXTmZHdAPAuaXSW6HiKVdMs9pwFKoZ+WY4Rb+imTw+CsbdXDIVEl0Y+B9I2
yw7GtSjHYp8X+WsYKfU1dLL3QTXHa2rnNSrwfsv7Vo8AAsCR8SMzqYgdRb8koIWQks5H3+kgBy8H
Z5wToGR7VtCZMrN8nU9CC+SZGn/EmT5O7jsOIFrkmcgbKUTJwW8A5kFXAE7OcrIR3MLO8Ihq+36l
e36GvytyHSTzRb9zECE/0yxF4m0POD9wecoFNPS+meD1qCm2tMrWvO4hB87YhwEql/0NcN/85SxD
bdgX1gTZkURKCeSHJIueaUYXBJLkbIlIN5qJPhyBpNwdUlmyLkWtaWpbdOCgJFxOaVVXoEPOSUWy
J1nkcf/Sa91m9jF/xvlz83bYBXF7+xkT5HluPqNnqslCd1ixpVVKUvQPuGnPJ86Z5m+USIibz9iH
6s1n1IShHYt2B5It0HoeyuyHyZ9Aox4cPMmTg+J9pCrLrPWmuWXHHowwLaN+DJZJ9sx0SxzQaI68
42RNCxv422p6ZUYnk43PFUq7BiSTroICIvidoa8UHVI0daxRvcRKsE1keMSTIRY8DXuX6Wa+p6mD
mPwuri3DRXklaE3VhK9YHuVXxUd8RQVtF0AhNHAeyLXkzs6jLSnpDOSuad8vqOpQvEJ4Sb6FjjIu
Yn9DoEkTpFLwIewGoIesmN++G018GVFjFm42tdWydgDy07mzDbFJObZzPO2cXa3W20q0SP1JEQ0R
C8TNlMxstOfeyeOPBbQKwUJ4c4obM3B8hZ1Ly+gUUXNCuZwydCA8CLDZt+1wT7upLFTHrWHl7YKm
CEuzR3whaeNFEkBP665XqOE+7yW0sYPY3Z19kD6SKQ2BkQMvSPr/m71XdAxMno+GRD6e/AtwYtL1
2JYIj3YYPjah4SE5ETNzYRk52oEBO8LRCXFzjEpeb09DJ40jswEtedCMMnbz1wWTPBVCmZbd2s3O
phMJlcNHSCMwgb/jMYgGc46gEsJx2sGUILRaJbRpUD+OSEZasrub6k5WuKHO0FUqV/zNjhT/fg5g
ij4ORVRv6LSVOYB5mpb9D5dBdnkFKJg413bzx/jbGf8mo1PUKgrs63D/P3yI2aTMY/wapo8c6uM2
dpDx/e9/S9/P1ppaF7tRgrQyOVQdwF19udFFXe2+9vRhSyJS3pmRohokDOu8NvDsYgPImOdJ++Fu
9kJHdIrZZHbvhSBeT0utWk1acv/vi8mXoaKvQU0u85XcXe18CjoygH+8HMbKXgdMbMzaBiqXJI4A
VE5x0Fj+84YlQmsBUgJc2/Us02t/E6G25G+LsiJRFooZcjdGRPCUysEwle6U1aAmYAa4+OQMECD9
SetGA+zURrXttPETkLnCa6hm4RWgrnnSFSgKiIqHCDGZa4BmJjkhcT508UNxKD9MSFp3CyfTnSvZ
ASy4WJstnk2G3lio6jJGN5E3NhoieeRrBVCT/6YuNAv3t1LePXmoh2uw8SAxYwX22q6S/ssoqh3j
GftehwPYhLCFu4xDqBwqkZlLMNjn3+vYJYNOBXVA6tg1KGD18oL6dZTWK6b6fbAQemNF8pLjeQn8
XBOs94mXPKGF/41WBlHyPdY88wkJYn9H504Vo6NzW7r+j3OnfWAuAfwwnxuIwe/nBotLealQmrZg
dRVcOEc7nV+CPQeFHd+AnY1MVlm3l7goor3BUmAwVWn2bHVa5PoRMFFYp022QBfSwV4QvNsq3CwX
reo9arIM12sBljwGEd/SNEY6d5n5FfCSxvpdO0+HSqCG58N4Xouuh/Zc94oHSrMsW1ZO6n/tVQCk
2boGfgErPlcsttFwAbkOdH63StXybNt2+9AqyY9CynE7B3syaHIO2PcnnwAVh6AE5IVT26s2FOY2
RrXAK0qhSGyA2XaD8hbkXy2ARQBpsFiEo2GeHeBLLY0MWyw7aMxzlXap7qLFoTxlKNKdpqSJpbWh
oysZ4ToFJaXSkDQNoCQOqcP25JDsJq1nAF7YYzrbgGMtt5eN4PYWsaVvk68yBZ/LYJXPRa0hK+Nj
29fnzD/kC5sh5NLUQf3I6sDctlXuuDSlAXhwHkC6I23rqIWxTEKuLWtHaLuqFcOC/jEZaEx2jZxS
BfQ8pf8TTWs/uTWW9PY3a0k7G5Mr8gw8cm33P6yt/HjZtcJ40FAVte1MO9wgpFS9tL23TEBu+A14
OtHSFL16HEWG8BFINFCGB4Vi5l94bzlPvRkbuxxggistzvjXYECfB/RZB7hzL+58hLnT5DHs9VUW
+GcgSA5fVZPjZXyodKADa9EDTyuQb0kAryyNUqTMg3eFFqOkiBS176fTCttHFEpHny1YHvVcF6Ca
UXVwaSJvTkc0aHXZL/M6Q4L6Q4F0yD/sJuOofwsK5kyeyOxvPidb5xA4vTiSlVdlqCQk+TwAs07Z
ADTs2QicGq0tyHEaqLPmwBjoQB7gsW1ao3LdVaPGuQTZkKzMrsyXZWA6Fxoi/NAvo6I/dGPO97O8
8gp2aNX2SCJaTkdxiqg5gqIasq/hpS473Nh4UaiuIlAHpFmpEy3M5lQAdRVR0DB9BA4JOIQ1pGun
qZRZfqMj2TU6q1nW4S2Qd0VzNGUZj5knwQXNmOvZwFcCwAGFbbPokGjeoYrRXxhm0R9w9R46i0Lt
tbYE2Fd9MCqDCaC5WlWNGrGesdcgZ8kSAb7wEDKWf049ZUlydTTCzSDydJPL9SU24Iqfdp+TIFX2
casD1lbKuSUEWgDBjggiHAO4qmrmZiEAEfQSxE3xiHxBlgzZhTWpA641jpriwta/mqYJoOoy+fH/
s2DSh/6Hj7p/qAvUnBHvb2SWKLiP0SaGeh5JCWz446vNTXOtyplqx2//pX7gH/lVFXt6natAEdV1
C2i8d2mCPDF0IDCa0VNT6esEBfELrU/7z5biG2sRZ2Jtoozyc1YhIeWBlWNL2tYAT1EZM7ycSq3n
FS8Z8CcvpMxGbekNfveUjZ33bCW+O4m7Ctv2ML/SkhGP02Oq9OCYzu3u0ca+B60yjniKCgOR5p7t
8TAVTzQURtEuvNyMwAUKmWME2tlBnI1mtIijcn+h4E6zHXynX7YsB8H0nzukhqGeDGW9w3pW0IYH
gfKsWs7qkl4YaLvUjX6yGn1sa4gR4Y4l4Z1FYTCvhs7yzWxCRzObAi0jWddYwVYZtP1se2eGpPJv
kgZ70K94kLw7nu1uyRt4sbZ5w7dAekar0XwiuuZItYJ1rgXjBU3w40UwPAsNS2RrSw2acCWU7BdI
ZkLcemEy2409ULiMcjhqsccXdad6K9BCl9gKKiw5Dkg2jE0HHg2A1B1pMIT9iI2PpB7xzUUgsTuw
d7b3imOqGz1KD0PWKAYYCQH/gYhT4oF7CTYd4YqQNGVIBLn3BoOfJfqWpLSgR3S9ahML7BFVcEJ1
4rcUfWvPRmHEzw6I3HrVzx9JlDX4iaGqINm3QKF49gsbfIUAadM7W1yZHHKQWyB0XNaLru/FlQa/
S4OrEtgP2Rh4wIxiqQ3e51bsUcn8emeGXhAFbDnN5d9/jtYdJjbqHDg3OXNUEzE9hpqeP4F9TdSN
oJ6pzR/ek0BqqqpPVcu+UosjeMVf8cdnzybSjwC7b9F7moju+d8MQqAVnQdVL46omEDaU0dJkpAI
OQRlQ6A2aGeKFki81+tZVthc3QHr65pYQJpJATByKIIQUGgq7pEI9meHWnLD0XTWIrKKOygbXIs1
NfgBbvADbUTMdokwc3eGAkRM31qiJE9fzTKly77rdVEcSOTVpY93BkB8CtwYHZQVHMDcbiFyjCNP
HSFsPuazuqzqR5GKbmOJuv6vJVf3LS0MXx20HnJDRR0tyq7u2FvGIQMUF9CHnoA83hyRpkRfr17t
HNTHosw4644Wuvcal+Y8THGYGUiKCwPoc7MRHaFCoTtONrZcOS3XrS2qiqodzWb5vHY6AXmtPdTA
35+V3M7mdPRxnXkHNAnfBLyVsO03nnnOc6yyYZ2YxbhXFcc+60gtLUFz532tYpC5VJr1M4SpofZo
4y3sYY1S2ndTFTw0y0SPvK8sKVedl1g/0YsRmIkqt6R8OQNzRq0XXp3VBLQp6SPoKDVDpOylJU0J
izNusXd8t2wJsHO28hTn/B6fanMRr5Q0zMG4juw0DaYmThkywWeaWebYAkbAyiYLIfPaBb6VdxaZ
4mWLcMiTbPEXLZ0BscUoA/7iP7zT2syQwHeWHQFn9pMBQsho4YP+b+/oPt5WFOE/crX2H6PE56uw
1EdXOADaQ0HNIR4BLe4FKVpf5NSWEPJZ74/lNL85xPtaECxLkF+Azzfbk3kPuFD2QIfTEPTVwokA
AkDTxv33u5Ou/aMGRN6VTHRycQ3V5OAaurs/dbGdVQC7z58Mltl7z8wMwFANbBmJOkWHUqRdaGhY
Nh5Tx1oLlHVdJjOUTnibLBlrVw/bLFr1POyWrYm+Hlriec37YjT7poA6qprt7JC08kToEPnHifwI
m/mP5bSITgZSutqlaWl9D5uyPVJ/FfVhoewoO0Qo0CIRDTcNZyw1UtLOPVvowIyGqargQ3uzQh9D
MJbpWrgwJSKLDoJ51C3LQ/SRWftMDnRkWxKghTSJCrRsVdg32pHwWBw9t/Y1gbzQwklKyweCepl9
RmP2yQ/RPosyhgxghRiG3pFUc0a99lShhJMGha8+mEWdLZk0ZNxzFOTSPFf9X+Dm8jaW0m66wIxB
BtVn51oOU+O37BSXyjoMQLYj5VrmIdxTA8wRD6JxxT1n3FA9B9i5Grfrq+pE08QOF4jpOc89uAAe
dESEwKqJIhA8UfdJB8hXsiIfSlepk4+wim59jGO0iGrdec45+q0n5Gu9Bxt2KYmQaCCqozwW5UqY
KZKCUjHTH1lFPYCi9YMOidTM9IyF51UAeUaf62ooUDjVNxaqd0mdf/i+c0ZTWhLKU915NehUZHMz
lMaKx6hcyC3AltMnzgfvNWhj/eKbivYZN0D6swAbwzz7ZQWmG1kqM6rY76mVYS6RfU0uSi0qBKns
r/7Ypq+mF6N7Nc/rZxXMhohWddFVhIqyVnlYHdEvZO4Es6NdB7S4U4yX3TVYT/wHvc2KZTym9Scj
bzS3T6Pya8T4cw0S+F9+DfLDGClLt3c84EI2wZtToJshC48B4HoOlMpPQh+ZhhKtE1PiHkQ6hosf
WLij5L7JC/uhSQBXF9ePtCBo22qLXWuIEBNkNAC1/QdCLHp0CnuebdpsGJbENysMO0AzYjUsiY02
1+rbaaqVfK05QbJpva569nLwMyDA9sNL7Rfs3YxnMyu8DevtaPunQZe/AvNUP5T2gKoflZfZGUWK
wUkPv9+IxCCycw9AFddo0MRkht9b30fB/qCm4WkYvpM+BKQ9/jZ6NaEb4L7gVCBcmO4isv1T0M2C
5r+V073ipg8VCqBFv6+a7zO0CEkpA+D2IyDZImVcBwidIHEIImAXQKTp0QSW0NECglGB7NA+IkUk
bUiLV0Z/leuhhZcNZNgRfEl6MJ+hb4LWjXVrqyc6tGuQD3uqseYGyr6EYqmfUvxp8X5np28rx6qS
t7bPQ1QwpeOnsNVRU68nySk2cxv066GyZomB5hr8wQFKrqOfu6yKNVEUaCVaf8z2iIpBVM3PpAYl
bkjLkhXmgvUI1y/bvFuxBNRQ6OBUAXEk0UrnYZTIojRFAHR0A5C6LMHYN74b/nXNjf7mkJxYTflW
6bwDCHv8hibaEXRtoJ05qHEFRmddEfFB8VrgOEghDSSrRF3yBR0WdAherguIOUrcWR2gDBXNG5Gv
DooTaOs0UgCdY4N8+1inCyWr6gSvUlI2GYkKh1Wf+2hEq12UHUgN6af1th0ouwTVtIOVVMdbjZPl
CLukQEKS/O8h0crHNP7zuBptbAh9SQzvlPpeYVqwtVWOdiY03wPvNY6L3CV1HKabKgzavc2QX3bt
zE6wdWbREh1h+smWXYcoheF49Mm52oDgVw0EgrBVX27STG8Psd8s466xB/TEojp2OhS5fKt3UAU8
zUMyQG06GplzJXU9i6UudvNioQ+iuzTo/rjQkWqC0WE0kbeiqYNHk4W6+/TNt9HeQnYA5wD9TGoO
13Yo2X4yIWs0562BCtqDvui3P5IrwxWUW8N5FtcJHmFF/iOwtPbm7FqJ4l/UJYGKp/ddVkeFS7nH
MBb52QiyK6UjKefZiOSJhaV1mpKZHbNWYP4YVjTNOGCbS1FcyZQWfdiTKNa5tfIG3oP8GglOspf+
LeJy1ePsCTjt776jD99TMlSrMrxpG1bxXVNCbTGwoV0IR+kRNUQHNw2d3+5HhLdO0wy8LmerRFPw
R4u3kqXWBoi/BSpTfi/6T46KLHFO1Bje/XaE11lrqWMHv2o8f8v63kRbalVO0IxS5NWpeSJURsJ0
lKK8cIyTMhg/cbPD1Ukkx1BVNra0JCPy8Kc/fShWjY7a6WljkEd4v40R3afNAg1FpYIlwSsmEeH2
k1yiiywqMGmslXbktssyLzlFLFuTp3l9LH0W0m7iKiB/iE2va0tXshXos95POa8jE+mKvEw7FHJD
l3ZnJ12Nnv+py4yzE+btgUfNqmhSgL1mA0jsYg0cnmabOQBpQ9vtQQ894F3T4SSlRTSXK/seMLGT
4mbRuxdm71TUPRxMoWF/D+xNl3mxvemMthPYePyeq1qHMoUKzWOXiOFdEaV7fDMJhdkc+8QAg2Me
fYo1s9kPsl40qVUUng7g5+7scaoqzT9qUWMbL/L4PStTGeqsCFm59SvWHmeRbQLETW/4N6pMNQY0
6aNVSqsXjmIXazqNlqrYEoH5z21UPEFqlCcc6aixqg4Xl1Zru1UjlxSm1mF7Terp0MhwYzNCtAOR
sGo6IONb6raUbmZfdHQnG4y6WnvSdQDIPwSlww6wPwZwg1Y6egIPduokV84ZLgzRiB9BF63iPy2s
zKu341CIowrQTVfXEv4z95+80Kt+6JGeAsY81HEnytHs6ycGwAZt/liGZgfSBd36MEWHcIoczbp2
kBV1XFEXfFmZ63Co6u99waulVzP/BMz84Ozkmb3Q/SH58YcBaE0AsGCxy3tZSdhyDXeLaHxB7hSE
4aX4mRk5X+e60utfchH9BK0ZX9smgvRLnevVcsjQT0TGnmcA9u1jHRnSLJGk4T0xjtO8nQ+lxyTm
w7oLV2PIBwAIJeOVjhL/JxBg8wtNaEA+BiA6vKw2vrSaTJ022nYixKNALh+bfrwOllNdzcfZFZmz
oOlQ4DVW29nSDni0SVGqio1HDO4AFcDzaOgHGI48QdG0JRJraKhwUfPe7tqg79H8jcwyl+TjNCC0
8n40Onacu7PmTt2O7Crf1Dd3cprer529zv5I5jnoytKijC2UlJ9wf0FLKd7JPNfQmLoQXQF4UkBR
ei7rRw7I7BQxOJqjI1CcUaWE3bQ077muXyuB2750QTMaZjeTWzWq3t00umKhFh9IQ6rENm8Bi1VK
fCziL6j/mNmAFrEkkhbxHqB1abKkmVzH2+qpr9p2K2THC64P4D3yCKQLwyksgQ/vtajCIgXJSEuD
IjtjIiQDl3VdNIvZwZ1d6icmsmG8W85rZwetnYOYNP1iRRVqpr1U21ZmljyanZo8ooB5gfb4+Eoi
UKDqh7ABJrMw3Ty0VuAnsi8louNPsuJgk4yIalk6aLdLPRBPeN9dWUZtX0g0W9ACkn34mC3Srn73
8WFBPv52FrL417PkDbIQWtblwHxRszNvxKuBUrstzVrkbQG3JxVAS5kUJeNA8m80e52NjbqwwOay
vNmWTNuRqo5VEAOZbDltTEAh42Z2ECbBeSxDe+OLeiM0gHD028wIl8hBeSslMf1XJG7XEZiEPwHX
FI/f1FDkj0y8eqLQF33q9Yd2sNIvWQi8fSnv/DAHwZgfTsvZOKI/suycC1CIrQduN5/IbYIQ9doE
W8OGVn2chWsGOFRTG7Qe8uyt3uiL8Y+zkJzOgs3zSnOcHbLNr2PSRI9eG0QAbnaUVYMt7JKmk2IU
gA9Re/CESRP0DlyNTjjH2v4BAiPzStK+iTSwHCavAjVxiOt9+JnmvR83rihydWd1tbVSHKT+o0pc
E4Wz57Rugr1lJ80Kd9f0W8h63Eg8/3Xo1RaZEW/cNJ5uvCAl4pKBWnfFCmCf6T7OmubZdJIHM/QS
cH0b4wKNQ/lJ8VmP73hTAbIHikEBAfNoq8Y1cABGabTRSs8QZSjGKv3252UwBNRWJJeXYSPGfUy6
rlsbtr8P4268cPzbnkynq5cpoHQ207RTxSGIzMqlKQjaPLyXPgkemo8kKUMDmAtJUe9oWqHgbYsQ
T7egaR4FxgN2jNOMRIPJQxchf5R+mK7ZddFZlwMdKc3PwfG9I03wfvsuRuNsdFZ64MMOnbGb5WRG
Q9WqQPO1OvBpSdu79QowsRZB1TrLWTHbKQne2QcFONmzZ1Re90h/M9BXcEt7m080myj4Pe6HCkX5
dHXCGtTp4yhxIc7BZrYMgMJ2qrwJBj0d0moHyGmQZ4N6VSzmuWH8AJFaDSysLFfwtqbEnK1bpSnx
uiVhWs22B+saK40lCWkwwspmawd77igLV2jxQhEzXls/K7636vxs+OpxAxtJKed/yH0bcrKvdITr
+wGRHbkIqJ7DV24NPZIVVb+z03pyRvJ50cdJUuzdDrE5FJtAlmIber6rTIsdWx8l3STqvapYYcdY
LwNZ/U2yThTFufdxnw9HYHaSLMgHhty75kyeyJgnHd6ShyByI9tm4A2VXuU5RNSz47RMOq2CtFih
UAjnkFdBg1OqxRlgvchHQmT644ivD0q6hNpZIO5pfwH+BykIs3UeGst6yqwA7UKCj2s95/lGGWGV
ZA06/AyG9PUICqWgPjkRGI3o/l0lSb9t+jRbsIEhb4Dil1NQ8+hMd/J7rRjye20L6IQF8ikSHOy3
56JyjkaaxUena+oVG4FB1UpiokEyFtFRkL7Wni8uTdC/i4sWrbGzKVn58eCv4pHzRePUKlj7hgBk
1mg66Vzc6x8MvFZtLclR7dTJGGx6hmCEbSAmKO1ujHkwvtZNaq1jvC8ciDkm8zkIJlvEFXamz5Ym
ccoQC8zNYauEP0Gtw9YIKLVHwTGoRcbWqtX4eNNFHJ4U/VB79TS3vaROl5FlfA6TYtjQkj4AiLC/
y3lj8mVi/ABOWQcsWlM/62AlPzM+VIcujnG30MAjWzn2Fu9i3bWWQ49v2EaoFoh05ZQUSGWleLl0
ZwkdOYj4uiwS2mZWwG23dRieDhZurhtgVKBXpI+XLOXgsEuD0MWvqQpBFrysA1tELur32VjFkKB4
FXURwJdCZ+rSzrrYd6OEb0qr1n6VUX7sHSf7GefGQ9Eq9vesT1+MFCxYWcl/GV2ZfrUYMuF1qzv4
NgK1t/SHaoFWU2/dOXX4bANzioKiNBtRwlKh3O7Th47ip/PsQyct/7d1ZRC4VpVWB6SbgH07CiT8
K4SkADoHnhBJWCmw0VoUieWfxlT3SB61zrscoGjiP8ptkELMfkxDufdD/pnvgNK0DzeKEVyoFs0c
mhA/1eBCRW5czv7U+Y5/IYBQspSzeV3EogsVuGmDGV6lLu47/ciAJ7QYgaa2GBQWfSmjLnXRt1p+
x+36EMUBODEasQI7MNoQR3TItlnCfiQOGtqMsXjBUy9fKIrZPaFVHaGxGDTpXfCos9p+icreWShJ
nF91o0zB4zAMuzq2m3OH1NoyrMPxc+alvyw8d97Q+eaJ9s2skzfs1JvPrefwJVrykrP/gK87Xr56
U7+qACRaJJlmfams4Zu8Wb+BExtll8gSxFHzMJqN/so7s1hwwN4/jm3ZrkPDSY7g5/Lw/qHf+jGN
kH9x0u7DD2t7+CkQjWEcoBNjUI9b0aDqFTyu/NXvuhikqzgKpczvc/t11s5H/253p/2P/sgOFY/o
EG2tcmUbNkBkMydGoQnavn2P3U5nLTWMl6X5rqXprFWKAU18ke0tghHshDvE7ct9UQLxjXa/qBsF
TnqErz3S/pvYqNHUIwcE/D+h+FM50GyIAv5gNSe/jxTckOXE0poTr8fDNJOgZgmAwXdVgJ60mzU+
Yyu/VJDllqtIkak8XtDpLLmMFG0bf2oAtHbjLuBHOh2tKS2/Re01MD/kxdXgedgxQAm5es+Mi/rq
43t2sRkIK0hgW3G7Kzvzexm2qN4mWZPi+4dk/rBMRKVEq8DO3gYA0e/6uvSi1bsPPoYBdz/WT6bz
0k5BmZ811jt8ouhAgyED5xaF030QQh5oPqtH30Kg3QPwOhszfUuK2S6tK3tf6S6JJ9M7i9kTHc3e
ycmdrO2MEuGRur1aolhSAAZf6sANS79/DtCuv3basNj7hp1ekFvhi3js629CKZYUgUlqE1BnfOye
syhA516YLgjTB+mxLEIF9G+MoCL1kTk0SmtSE8QPaevGjI501PgSBmiei4DtU6Q40FzLXtICOBp0
5Ov5+1Egj7qsZy90NGtBZ8xe7uxmL2mQ78Hh+pMDPXeRoCYHr+MKnr0UnfEooGP4Qlk0naJNAZ0p
yoPkCSoefSRcOQPj9lCjLzpLAL9pyinJjNywQOP5iSQFUF4nsVqUAEIaQQJMig5Z+cJk1YnWODHC
mcJW3v3Qqt4KuPRDk6BNn1EJ0D8rD8RK2MU8dosOhJ5BoVirFkh8xySslYOaMAE4Q2N4zlOkLFqH
sV/KQy6ptuc1ZR/zFRrOq33agdtY1oHkZTu6PLD4jqYjHsLH0cY9e5AFHuCTuNXamQ4IKh5fCB9L
T9pnPM/ZASTc4FJtanxn5JSgsWhI1fFGRIsqWDHVUA8zipa0Kur2VvSnL15FwP8QjAHLA0jsJbCt
x9gvrgWiOTT7P8a+bLltnen2iVDFGeStZlGSZcdOnPiGlT1xAkdwfvp/oWmbir7sfc4NCugJSmxT
YKN7LRy45xVxBLh5Pa9sxS3wq+XninSflrjxcTeJUYQPsi4ftamNX3hj16coADiBF2XTm5I3RRy/
eHn8LXIjsR+AaPhQMPk+jC0upZGNBbhyHzJttWgc20GHPegY14tscWYyRhu7nWSzlhRoUfDwRgXC
4p2QqbdarPFMeN8PJXX9bvR+2alIE3lEr/pzBviXh9zQ5ToeEns7L5sBVPRKYcW9fQhC+eednJYl
vo8j5L3OoR2WKL33hoMCsXhMrAZn+Jg1K1rieTY+0kzEV69DCyFJIhvi0cSvgxyRGVpMRyaGg1Tu
ZHKjwAk1TMX2nZizbMRXqqubqeWQ+Xso7NzzqQhvIro5G7LaBYHkDSXdpwxUNy6gIvQ320D3PHhw
T9yx5RcaGs9DG3rfARv3U2ZaxTdX5AWS5rhq/9WJRIZuvjtJ/B6cZO6gZGFT4DJ6nZeoEsAPBzhe
85QnDAAaWQ40nEUIOGdAfntopMPpFMBhnwOb0idD5PJAxjqP35V3S13v2DEsvR3JyX3e7S7csnlM
SGNkefM5aANc/zx5eAvcidIegPkcaq6LymDb3jDT8XYWkpkvBcgx/VJIEPuppaHb6ZcUpLADIFtw
+SPr7y3z2oue9PmLaU/2ZuTTresYoGOTXEEANz2mrfyrs4CuN3LZvbh8NDbpILI9LVutQz2gJUek
tKE1AYTy0ETGE61o0PKfAQviZ5Q4QY9zLTrwP4LllfUeLJFh9/K7YLoD/KCBMbzeTSjIAVYeqhTw
m6G1ESrLKoWGRWth4QbTdgN971kVMsKfCpoVzGO7scJD/8Z5AkIino4S6RIeeqc5IulbHcU2PW+y
XcDrECkesOeNowSDmh0D/J7lGYr4XDSNAiA5vZhugamlplZsfYkNsP7IHjU4aLqErFG98Piitk52
UKGtAauw183OdxoA6/LIqFYlKqQvZFxGWR3vLc1ASjcJ2+28zbzDVPUT6DZbC3g/Re1PWWp0fg2M
vGMb2sdlr3lvHIWybdzqwSrJQV6h1/bVKFWdM9rU2hVqchU5XfQ+kEZTap791eKK+9TVOb6gSURK
sl2WKOWIVmGN11ywsMNwCdVy8MYXvPDRfJDtk75kKyvkyDWqIQl78Ri07rnUHFXu/yFiaIzd9+hD
X5HF4hCA1xiAR56/iIq00w5J5IL3KMqym7jcDd/KRMR+IBzTRSMM8FB6Y/zHUNuEmZLVYxuBs9HN
j13eW+5K4Mjrt8CJofAUjz6AG4b1yh1QT0lLUmQoGj+N7vg0pSlCkcxtOPI4uKfeLwGyULKTl9in
pnFiwDCJbk9XvWVf40kLSO45FxYAouYKhoU1Hjd43JJWLcmWrouB2Tg7zBa0HD1rtiAzirGE/Ixh
9+NLagTat95E7rSTVvSNdyn6W61We5T5wHZId4fnIpedH2tdfrABqvEAENB820uXP+MuHrkEjVk/
FJ8407z+Lc3SYuW4ctjpcWI99urqJSpje6+HIy416T6mLXAFb+fttq4iswFKYnnhfMzOs1Z3QQZM
EQCWjdsbVsC7ZGCb0QO8dZnjYO5w8SqvN4OB0/zYimAXehOub8fhu+NWPTj+og4VQkit4LO0Z1rS
jGS1410KAMeimzZ0G5T3wG6ekuGgnLsijg5alX9Z3G5MMln2pwL1IRL3tEgUob5Mk1rxqKUNOF1a
Hv2h1fZLAnT0lzb1smNSN+2ua6ruhx5GIJ8sNlUVe09dFeUvfRuduYvLZwvo9y9xZjlIgenFgZTZ
CGyosUFHWzIUKO4fo+jRzBCQVsrh053szWYCo0SVlocIqXck4VGEWyX85KKQ/wtuCNzHJDG/GZOe
fo+aRN/XbcK2tIwN1NKleZU/dMYAWI/OXFnKrEAVx8nkyFrTcR3dIegfNSLsYKI958wt59ThSfvY
1VWHuqfUvYQMZC0kKwDQ/QjcaWQiJbL+tCTFyPB8AtrUW6YsBlZFx1okb0wVelIxZ1jG4NK0qWzU
mEbHx+O/ttZUCUpWoehBxcGQC8unUlrodoErqWenEbUg3nYOQxEXA5rRUFHQ3++SjybyFiEaKC4D
FTcxG3/dakjCIT71n0vRccBOGXmHRxMUCYuTU5UUVbGarWPnY5oi67yvh/KVu4l7KMBItUkVxJcR
Ou2mrZA9j9USNzk/m0m217Lwwtf8G3Nk8Rp2Edpb9eRv8mChBvC2zwB5ydqNVAFIO2p8DhBaTb0N
AMWwnrwUNVLUFsMGQ+wnjz+hOb86STWQloY72exBGvwC4bVjsZyFKlaNgu5FPrvwFKDHtnT3kQnw
zbWLh2Gx8sYhOtkmsp5TOejbWVgVuDcDKmwn3g1uPeY5+c0W7gA0DA0ob3vgQ5/eZUtwUt9K5+io
1IxOFGVec/VBlk8jGxM5CWVz409qWpNmdiQheQe06fxPaB1NOusMibAoQfazUxhobaQNj+5oOOA3
HB5mbk6SBTbASQDUc5plcgQNSAwQsU2j3Mj339z6XFonsiDbgXEXeViHo8MWm9Hgucw5ATnxYRGR
rdqV3NHAo53AoT4/E+nRRyloevI16PA3NQZEc/VIXOSkpCQ1zUhhl/a0s3kczSnrRUG+y3LxTQCy
i0Rhup/yHFAAd3ss4VM8yY4ob0ZN1MdTfPagfe/cUqd1cQuK5OQSYPngdzILXdKn1jncfbpAOvg8
ixdtUfMKsHW4IZy/TIJy2EmUU50bdQUxhfFwdZ3DfL+AeiG0RnlBu0ERcApWXZy5AVlj9vg2P3pt
AS3dWSwm5FdaCVvbEqzP9OUVoc9wlYFvd09LGuibLgBt1Cr1UqTk1bdfwW1+6vKKA5uhvzpeOIFN
w8muy+CyBCUakRbsFxnNRkcOKBgDL/Ki6DuRX/UpybdDnAYgHcCStKQoW7zkeQ6Imu48BKpWUE6d
f72TT5pln6d83CwxWI/vdwC3PllTWD5Q2Ck+mWUvrlZY1peeBxsRtMEVxM7BlWZB24xbXBSy9aj1
UwbaP+0Z/+LJX+xKWU2nuvLOkflqiWYauF9JZAHR4gTmzQAwapdl0FsbGCS6YLilx+lsTxqQwbiH
EEUSQWa/G0eFHeJSuuze1wBpe/cjD3dq/yx7AEbqOhDowbBrbssIWK3oLCzPHR7j9tFyuuJMaydr
2Brli/oa9b3FeVG0OoPzsia1B+xP3zK1dRlOgKlFTVS+sZ0SgM6dhxxiIEfc6qAY69ROhe4daEqD
F5vaMZG4DlSGDQtgSNPFhGaoT/sIYXZpxdeLfjG3egZNAlo/FFtZRzKZrW/cSTrhewO9y+oTkfts
NajPQMJx0h7HyME3DRkuWzCUk3oHWs//qhBHGh31cvuM46DCtKrHy+vgOCcamJa4vjBeSQn88Bqt
QPijRFewMpFG+DGddUILil1oGv+Q2u7GCdhMynJyrW2f4wdkJml1ttWgXkzmocWR0Y3L3r+TV6jJ
vjGbHZRsQBntKnTclt5uzncxgeJ0adsgPbg8s04S/fRo0NPxbheBzfcElkG8aYe9TwoaFjtaZqhX
A+yq8rtTW6JAM9NYV2tSULw59J3h4kw2y7LG77NA0gSt6b98qpso5EF6cstQMLCZdHG2QhRbd6If
v8foCQb2dTP4cRuP343qVbJCvCbA7Dt7ohbog4AY6al3K44/2/MEjI+1dHFetmsZ/QANaw8wTEBi
BBmvn3mBO1klt1qgdAC3ADSFapllxdnm5fichn31IJCUWoVgNPshRlFs0hT0mTxqte+pMYurmsV+
ZwfDhqx4ZdagfLNKANR21Vr3bHkex/7rFOTorOmSBthcGEhOg0CD5M2SZFqAE7l6H1/M/tXWqYBD
XDfgJFRb0UA70F6/k3X5kBzaKXn615B3H6kYNH2LpGG3WhRgT8s3mcDxd3ouQVHkA5w/OdFQdwGe
tW2fnGgGkHXz4IAMmJRB+2FGyzaomgJl8BDeuZHsdy6LXcIs+e48gEHnYJfxvMldvGUJ2OFdwMBs
rDWa53d97fk0G9WSZjWeigB/U+t5eqcnH155t94a0kirRK/MzZ2CjA0TJ3UguH9sSDZ3y3mrfze/
0fMBaCka4OK3qO8HiRCugVeFIo7uqK8AEKU4M7MWbQckjVAoMM9m/W/XuYrUVCYIaMg9pZ6GUFck
1ORA8TxQBPq9cxCMI4PNteHYSmBTOdIG8A/IpsNL4/Z4U/vUzIakMQoPxAMGeKPIh2Q0gKYdCpEH
6T6Ox2SVNGh+D/GtiproMHb3OiuOFSC4T43XmWhmtYL/UfNKfGmiAHVM6YjezFp2u1i9mi9nGlQT
xOsRnKvzO/uiAGp0uEabrTYrRCNRlh1bboAnbWXuirCQAHcH2B44dL8D6Dx4Qr4L9Soiwxd6xfQ1
LUnBUcQCiATH3dkp82Y7fAO8BdVUn8iM5HI4B00VP9EiSUfrbFTBdagZOrOmPGF7UU7A7FS7kImm
mc3GCLxkDht3ZYGK7jEH2Zp2DQCPAlIrdC/gh9Bt+9Rxt5VCfgNpB/BXTO+ZFcx6JtGnfaEMbMlu
7ZHEBoTmCLJGFezTnsdB/UArsjdM/LBFP29R8MGgLcZUQXtzr78m9iiRaW0DdJQ07sYaUhNVVv2k
n2gAlINxQiK2Xzcsc9aL4sZQ1mYSbkh1I12cNPSFn8zOQ/dSPALnsS4B5quj6erS1J156YCjvLKE
V6IxyAbN1qeClrjldc5B+UwLsl+saBZEQ7TD7wmQgs3gz6me2I6uDxcCkZlaZLmGJOYRHgx+6THr
sNxCznaLX6GoDjjgzwmmnVcMd3QOio9QDKNg3G+mgzlUmyj12Iqg2bV4FPaZvLRyGtZI/KfIuAKs
B8cpResGitvghAQAoBtpqkePPAWCNiktATLUzWJHM/QuocDi0xcOpcR/W5On2Q4Z1qHYVyCVuqRa
+ZDltQSgWwbcLeSU0J85NtveNIEXbTjNgRXt7Sxu4naWhZ+zO7vxV99eb/FKkXc/q0kDWUJmBjiB
a8g8ei3YzrTe+2VdOypxJHIU7ZF93JlrdNwRK0fJkWKtcYtIK1YNuOVKomw7L7mN7OAEbFZAsaBq
JA5R7VmI9khsHTngY/3WCZvVTN6hACcB9ArGWbwtBAqNMmY4d1I4sui1dg5H3B/FNICzj+N/p5IJ
O6Ko6HuNrm6+ivLEA2xr7a0zUWnbUYEFaWogxVBpO/StOIAys99Fn/5ksMiXGKRoJpw83uk1vaHq
/Kys3ztwRR5O4Ecqsm9Rb9d7an69642lJSkWN5Ipr1EL5f5OftOOS3aca5cORVYHCuLx6ptRKxYb
1dg729J0iWKEOBplckDS/6ZhTghD1faER2qBo+GmqY7W7n233Nw5t+hopgLleRUe54662Yar/jwQ
ZSPnrZju/7sJn/8PWZVrAK1Hx30pUHtsz7hrwa9EpfeoEoy+lMROjnrBcRt6+j9lPVhvaoLUp/WW
mNY/yOjaL6k2jBtQ7uRHvDuYX6LByoB7BKD7pq6v4RAN36bGqXasr/dVVZbrBWJ0BsLBheA75KgT
186miQSgwn+F1rkDJF3sAjCYbnU8tdedx4Ge33jurmrc/MEiknCacgusQ5bevWtQNoG+PGXDVct5
XAMgK7YGVBhE3Ya4dVM8Zs8OWB0ixfE7c/lWr7VneF9oYWRo5zDCivu0RAdNu0N5ndgWOjBbig5c
OEKX+WNVcrlrRvTOoTIA+YtQAyZFCYIhw7AaXJe59eW/f3KOfU/VBKQmkNh4YMR1PVyuKFyRG5qx
KuZFgktuoKAXhnvuGS5mwEBe7jKARr+WGUNTEBp5zFQCqtY1QNMGNBXA3XIX5cCSf5lJu3LwopxQ
yfqlpRoFYwrdU2fLpyg1wkcvQuk5zYx6QkcGtVIBUP3RVQMpbNQ9WQD88TrkZFeBwD49r/M1KZ1m
TPE/UcWvNlBOcB+nlsDjZX7ltE+BCsJbidQROFVXKFQfHoEX0ux517GVa4OWdgVgHX5NuiMpA3Wl
HqoLdK2wwRSFStfDbEZusscPBJgR4EiIYulcOZvdFl9Dudl51Rx4VyJ63RTe/wPUwtPuMXd0/DAs
V9M0z+Ue0JTv/qBcpK9YAdCO57xJukOs3vB5W2OQFlgB5qlaLxo7Ue95aXEk5SKnpeUBHWe1uIG7
GmsAKmOc54tu3qLQAW+QmBoK1D43v/Uie1t9hN9HMV1PxDsyKFF3vo9ZPf8L0JZgHd3a9rPJCK4S
959Padz9TEVa/Wj7PtsaNaqpaRnhJjkA3H9vhrmv9QwkUcoKfJEpOmAjdg1rSyzeSWWA9Et51xy1
OoGH13vc6OurKQq9PWFwz1DdTZgf2ejiaK3qsBcFSAmQKcz18yIvTAul4o0nNySjgdUTECFbXNLr
GSrASTbv46E4f7ETuMo/ZhMOEgv6OGlzTR5d29POi7xS+5QZWBUX+PHOCCraBzg32Ic+54Dr8NXY
5e/7NNUzOHerh1BHJlLhq/yMDf6sukBe3DSVxwy5ip2mu9mbTP4kfWOjA00PxqfWxu+VAp8J1SDr
zFgbrmbvSZaGhrgqC2JQIVGlLPAr+27BtBBosE17GKZ0WqW2Cx4kIq4027+xxfg401YiT3cJvfHB
6hURpitGtkc/D9rFUT4682FaWQj415wVu5nLUhFaNsz4JxmZ6adqRfKPsLPExPM/iYeHJQzqCN9D
zxur+EvoJc6voUmOd/NEB2GiG3cgXHFoZBZKesHJ0UTnJj42cayfZ9GsbhtLO9OAc2J07qsjLUob
4C54FzS23I3FuUdnVBQD7xBH6RTXi0qkZvbn7E4WIH1w8iTwTz6sFgOSWW2nvatpPdZl42egLGS9
4R3k1GtvNSBM4mCs38q2m9a4qDAfRRVnB8mAAeuiTf4aAl92g/YH8R23LS/6WKLRNgeTHZhQxL5H
IwRQFzTn6yQLZ4deJW2buRH/OjKj3aF1Lpi10gZubcPGcscCGOOiz97WpaXtyDdguLYf7X7Y2ECb
MUSYXczSEJcmsSz0oKopCafGctcSL48bM6qyWUbaqk5hSDatG+xBJpT6mgqzxJpnyq3nZXMwM/t5
UVK4ZurN9yAoxQeKfL1u/xzBCLptkBy5aokMwMmT66/FlDNc03bmlYZ0NNorLtJnA7JtURB/nLj1
05SG56zIbBKW2AItJt/cCJsWV6IskumBbBDduwgTTRNp5m6KPBx8wfP8q9kxn7phsjF0NyjdHACE
o+VfM6RRTLzSndC+VGw8KafNaGbeqYgC51GilGQlgTX2RzhM37WpRA1Aq2lHNN0lu6lrszevQ/W9
MiDPCf/q2ZON+M5CHWmM2tvhO3gL3dkzwvvgLjbwfFCeZECeZZu0Owtwna5EkfIqkwwNR2V5bMcs
eqTBLFGFzIFfV0sh862JVg5A2YLEYDGhGd5NVIJRf8CDFZGkjPL9CNpskO1OwNmdbQrtj3oSxrFT
uHckEpXoT40TXEg0fwqR2PYa6CEcBZkfdkHIUxwbrDo0Dk4BtNt6chhbO42rnWpd6CeLIw21ApYf
urFKJSAp6Z0y2aZG3x4X0Wx9v569SUohRC6+tArFnEQTiLK3qGXBAYkDKcRUQ+WU7noEq9J6kaHk
XZ5o+J1MU7AiKKE51SEP9ugbGss5HnksQSeOFOoi++94pF2Mad+7ZZpM31N8K53LMsHTb3KEDogi
VzvjJJv4WeZtaUVysx+1WUkyTZnRrNWT1AcE1zawh1Uc7VwBjo8S7zKnIU2jeUYyRyloZnhBXKzu
1L9zuZNxdNQVq9J2q3U86vqa1BSRYk1cS/DWD6ZqXHI2Jxo8RZ8NaGddNeFDSGumhMtysUZ+PUUB
TJJuyA6dY6Zf4hD9hrefP80o6p+lGeAvAe2iwDavsu/g9EYFpoWUlmeBwloIFKXFo/PFQRn4PplS
AUrpwHy0XBRuJ0Xf/TmwR11vnb/ItEGxwI0p56U1m6Yiujc1UiAAJaA2zgxTrJAbiPFU1yNglKAE
iWYlSAi2bCjY+k4B/k7r6FT8hWwBgppZKJuBr+G9osU5uMyiMe4fQPM5+QOQsG92INNlh6zFrdoi
oxntIEbvZZEvnwu7GECLvZCO2yK3Vnf/hkxG4TrIwSu9q0owtABQ6qL6bX0CNyJkpFHBI9EsEHxW
LqLFrP7wJNNFTra/hiVlKQCLQrNP5Yy9tLh+hlxEi6vymsYg9DsNFbS4R8zO+NJDpz5DyU2hAKB7
i1/R25a+SB5X6GoDWgLJgWt0LYdmuOCOzlujurA6hYkq8KDp/ZqQVG+wWGntBlzbWkAPRiMiakjI
Z4FcJdmMzeo6bXq07GQbpp2hfSW/Gl31K3CaJPHRMqM/UN0ypPG6iZGdoOPMgEK0c6iztUD1tD+f
f+gotGi5jLV25XrebDMfoeTn6YgiAMST7c2udMHfFsndkJTmaw6IARC/xtUlngzzdULqFdffr7Er
8bNA2eKKrNy4DPe/cyItrmB+5xQoJ0PtNFk4t7du36M0+wOZX6Ky0neCYjsQxwgpAl0B9ZPGRuNN
ojIJqVe14Z4j4w8YKAC6SwcHrThpfZrRIFOGP8NlTbNEGdYgE0RfUjLtCy/he/KbZTdTMr8LmRlD
49/HndfzOEdZXKV0QeZ477Ho08hFnj/KvU2WyuChNo1HVhrAoJWBba5IBuhZtOCUZjabkGxWAKji
NBSDv4gG6bMMjCWoL2iC9aTINIvSCJCzBcodusET0M+GYX+qSEh6YtwUZSCDNan0KLc3xhh1D2bW
7/OoiMKVoZd4yWIBWsfKaY2/FEC9WegiNwKDx6iOf3SjAi3aNii2UhNEJmXoBMcgDjJ/su3b4Xcy
iVZcdGLo73a0XNxIcSfzcPpBDQZSRHcKcrvbYzGZ9yiMc8BstgPgfO0nRlL7JlKQYkXreSojXvkF
DhBiRQaLKS0XGWdNqq1JrUVa8j6dg5DVfZAbK6Pz9n3BbNQq8PARuI3FEXmyENC06uykZDSkZoJv
gkrr9zWd7ZTCZSX6lGN95dCZrVGKzLSBtNYAuo0CoBkdmZp+mvwwsuJzKBgqNnCtfEXe6oo3e/2H
XRsjCgJZ9tQ0Q7evMzH42piKC9BJp60OZL2XhDt4duS5/SeYIvClhoY+S+ufjS78R6J494CWPJST
thw3UGiC+nMSXXKcl6QBkdLPJB+rW1kCWOTazodj4vUTLq4UqLDnyle3Liz0lCEeiWK82V0bIb9O
ds3e/Unmde2zjMfMJ1sawN4jwdxkPtUZb2Z5UeX+f+fhDFtldG6oUZE7M4GxjEpNywOoouvcJeJE
FOdDjf/QJ6f61iVJ+qBZeeXHETq/41LWX9IaXCAcwOR/4LYWTZXgQxRh8E1WZfvqDmmGS8YUp99c
61YpCBXOVqxN3SrI0bqc2uKNZDTc2MzTSvvR2tNzgJd4dI2Cbxn3VUcg0+vf8MofHQrHkXucZd3X
tsvwmqEol3E7t8YrTHDO0fh3dQGFAThmU/GgFvs0Bef6OrH56LvhNPpmUY3+FJdGd3DUmoQ0oMzb
BRprc+24mb+7oNy4yvDNAMM2C2p7S4G4xL3q2utDsY17C9wXbStPed08VKbDrjpy2niVAIz0Bk0m
3RantSDb1pm+noLAuYDCkaFqU+A33gOROL5g5Wo26ccKwHshkhIUh2z0KgCZAZDc26wxUeegqPS0
oOu2ZTLGa901wV+uBlLMNgVKr1dWFcjdol5saFZXIT65W5zu5LT0hibz6945UkwS0SCIVRAd49q2
rAaGBOzHvosNzQoDNflI46CdUZnUXa8fmz79y+WKRaFvbLx412Ddm0CFLfDIfYnCoFglIEz9GwVG
PM7av9B4ZIK4M6pPBbq9mVhPGr4KPbzcDyu0GuD+r+hdsGkHZgecGyaBoFM2F1XIv8U9UrH2yqm5
hKmpZWCPRicDOj2+Bj1YUH0GcstzpPvzakqLv+I4+lF5cYqskAHWHy8Zr7JEm0zQDfFTrAFZyjOZ
hmsBmW6C1i5fgNnXrQVQSr5ZTgvwqdqbLszunN3Igmbf5oYJvFV9PAx6XJ4AKOscQa3mHUtRZKfE
SfRDW4i/Q6NrVwALKfxl0PIcnYrAotS2ixC//klxWNY0QzJkmNY0Jac79SKz0G4q5n1yK0jEalHd
B7oxvZneeM3Te7cl4M0nn6eL6ubzLh/1ZpebaUL/XnK92fDG4GZKsZZd0nqK3/+rFuHN1jeeN/+s
336gJTIap9zjfz9eLeN/8NFxuaEb3PYscAV6jqH9es+ROFkPIPum/sI7SxVysvRhQJLhQXIGjiYA
CW46tbSHsjE2dpWLHR/AgorH9QQOdqUifWUn5YF1+h8UwaqK1th4mW75k4NyWfRlgixWxe5zC+VH
mQcInG3f239bCh5CM6xHLuvIN9SKxamFSyfMmiIb9sIdK1QtB/hTIw3ZlIbzaOCexJ8VJAu6Ztg7
E45HBW9Rev8Zui2+AR/BS7KLXk+b3tHTH6NXOtuirie/BoLSU5ECEWbSzPDPME58HscGQAbA7hxa
gX7EV1P1JQx5MVsUY/iI813xrXbMHNAxIkGuy2hQjWEdR450HMFgLQPBZbEyHS/MiNEoMTgnUpIc
wJ9ApwWpS3fxtpZVA/yV5GTRJR7qIfjOmfBY0WNz8Da4SgPQ7yjbHa71AZMGylRzxROP7TsvzNRd
P5os1YF2Gbz4TXbCuZCk/jSgSHk2tbvFlGbVBN5WijZvSUJH+7EEAYPSV00PXtyqtB4EnnwPPLpW
/eBeHCVZxMCGRw14AWitG5myJ7tRzk4UgQZ0y1kPI4BuN4lyIpllpt+bMRdHUpIIjnWduxdagLvb
9dO4ONGKdgxrAIKReWsGzFiRpjbvd6PPRLup48i8G5mS4uMjRlHQo1s1S1NUTIa4YppEOsN2prn7
R9Z24FpQoJxe2JZPoMmlBQ0AOwRa0wCIw0VWNsCM0PUJifB/iROj+exax8hxKmQbjoYV0IA+2LrT
PiBx3T1UtdYcjYY/t5rp6ivS0qDXZb5NLXQpkR3ebz7UuubhOBnZEajjP2JFjcQFkOuKrY0L1RN4
exXWYOMl9UYPAbJJyxkvMFPQgbTWSyBtSFsA0lNZzxiChVLPU5LS4ODb9MbyJpCudcAqsuR+MaYN
KHbXokMLBbICQKPmG70kI2MFoLF6vlQgyd2bNr1zk6zGcfjTlMTLC3cB3Plik3krU/wdTYmO9/mh
aLQzF0DhEuV7CRgVg00jt8/0/R0Yg73yyhrU8maWohkOCgDHbLuqBEbnKCs08k/aierlKzzn/cLh
32k119WbnvGjQPkpsjxWVaOLHiXaL2JNc0MJ4iJ61cXoXnQn6F8CCcA8W4rxkFfpoURC72pVKEHX
kuzRAOgsoLlAQgWCtdTa2RkYN2UCWk9c/ZpG7z6RZNQGYw/EpWlNy0oZCEv/YXQiPpPI0HN5NrLo
lUeTma1Lq7XWnTG1e9Kit0vfmtPkrjOXRXsTqGpztbqnqs6X0vO5jr3R8OhkuX24r0ynevQlwuJH
ChrmCJYmnvQ4tA+5F/80XZTXpIo4l/egftZLoLHSMlay2h7XfZaWj0M2gBe4s4sjIJ5MMJRASbKs
AtdgkxTDEcCCDEf2IVqJVlQ+DX3cvs9sORQCuciP9WKTfFovLi3OTshmKM2derFZIri2W/rTkBjb
kVv50S0CtCCNWrMOcb0XraMKrcc3a1nLbN+KvgFAhdIv66If6ydLlvJpiQHEmfpJmlWKsyEY9ZgA
YUbrTF8B1IxcbOdOAP2z8rd4yr6AZ6d5zoRen61M4e8pOT7WPwzckE9h7iUPNc6wK5I3Dq6UBN5k
riCZwBtB1aK+G03pbyN+DuiO8vqLJhz2VBnhTyvq8/N/n0F03Kvev+PhPt9xcKfvao7JrXumCt1R
mBKOaL8MtcR1GefML9UwGFaQr+Z1i5ZINEXsMm9kPokstETnq/v17DPr5vlopwDw/nSjmehc+M56
2qrVrWGJf+cyR6NNyft+TRry+d/dKXpftT9BVtDsGLgndmFQhyvmtjqQe4H1+j7N8jK8kJSG1ivY
zrOsb3Ft4KbGUvS0OhA9wwtNG6eAZ5Ql3n7KkgdyEWUb1k+zd4nr5tHpdnOhVVcd3cwcwAOUoWrl
Y0V1WUiUvtltnOFlM9O3ACkoDmZYj9+HtvbLutCeAZ9VXLsIfwQkJ7P602xk0jfQt/KM49CtmWmk
a0vTkAKmp2hqoS/Fq8qzpR62iSq6jdTAegDTKznoMOXBQOU7ACzwm1+kIMw2XR6uGiqdoTWwxMPV
/IeyrMmc/jJ0o3z3oSUpSIbSqnBFf0tLbIpFS1JUGej7xv5vwxi7nY2k3XNct8VTilRBZzrAIon6
RtvYQCbcEZNZqrR61qP0MoY2UVryDTlu1dKqOdlGFT6bZhofxgEMqbQMDCNEFYI8FY2DL3VlMYxR
e+C9Ua5JSTLexQ+ZbbILidDrYh/w7QW2EgrZW+sBvSh6pufrkufDK0qujG3YomE2LPXhFbzHuKIQ
SftgOciP4JdnW0zh0UR90Xc0OoqdkQy579Vx/QRIuQk/VfxK/P9ZiNCJDqNk2jlHcUUqx+x7AkzG
rVF2aHVKXHlGA1W9Rdtx9xoX2pOlQJVdUcymsS6jbT6IW1M8s2fTUoEqK9MWYMKj2b6izlnfOU7d
R+s4H631/ToaCrQER6XPcDhbA73ceDLG0NmHBp8AWOGmaE/Psg0g89MfuIC4lA63/u4AIVwZbfVm
jJa1Lu0ifkyY6R1aabcHPVb4XaHbrSWa/38K193VdZMdHKRINmGNXo/IsCOw1OR6eXREdiCZrXqq
aGaqGS016sAiIQ1OF/5hgjJgRyYkGlBUAOh8IPCCEw0NV8DhO7bq+U44NUOgfcjo139Zk5oMSfZ/
lF1Zc5w41/5FVAFi0y1Nr27bbcfxdkMlToZNIHaEfv33cDrjdjx5Z+q7oaSjI9FxukHLs0Cns4D1
ZxBcZ/6ATcX16JoQwZvi5SvQi1v4QLIvkK/f28tvOsn9ZieNWgOSwNUzwANg+0zZhzRnSYuz39Lg
aAEY4pytE7w4d7MJkZmM+f5X35HuzrOx9alNGXzNIN2LP4lSERQ8gq+9Iawt5oZx1MxW8NXs4W4z
1LJbU1+zKMyN243emvpWSQu6BQyGNtRaSkxDuqaEc93S1/UwteUA5G6pFUw9L5onqCJTteUQrPRM
4M4EH+s1q11j1ec9jledbAErLCettmX+Xax1uZB5lwNXaVgwzY6NHaVT4rnP5+5UzxcGXQ72DI44
oc6eL7Bo8X7JGKs2OFdJw3kBTVMD60Ae+lCnIPg3XUhmVyR5xKppM9qudUs12PIN2wZWFatCKchN
Lq39e6taWmGgyT9YZMls3DQKXk6X/mzJwH4znkvvowsWJF+6YvrY//f7k+FW5mTupgZHMJDmFvjE
4SkdK4B1oCuCM0rdPzXi2k3i7rFs9HxbKuMbRXsHkj527jkRVcHSzSHYlnv7c59M36txiE+66rwH
B+rTNHLB/VXaJ50s9qULE4fFwadaAMp0kV2O0zYfHk2XBqwDIdNFdWPsIfJFmcqWvzJLPy2Ol3Sq
UsolljQuLNAEpkRz67wQE6y04VGQl3G1pWoQDPdyWMQP3ck9LVnEKuPQHv6QlXrdOWtOA/cEe5zz
WJQV5NgYyDifn9+z3sdSC0ON7khZVP1nFnWugvRWzbDFW2D7ly8afb3+FBtLoG5ZW8DB6f1bSV/S
8/eVgh19dS/tAfcHbCXi3ULDnjMzwQS4DbASnEBE+AKk+D3w6+xapqb+ApUALP/S0ouosde+exor
HaUDOK/ghw4mNGLxHqbWKQWiD8utZDWlC+iDFQ2wYwKujctQLqTlIw3OwJaSm8J1j6U3vZyHWm7b
1YVz7XrV/77tuXHJGHBY8+HWfhXAk282jPM/gu6w3H6UkJJ362I4UNc/fYax1i+U7y/jvv/zg6nO
bmRi74eFh6E6f7iiUrdU/z02pRAywQQTNOal2/+r75/uUXf4HdRFWa0/3dwjugh1aQIFgKXRg4fq
55g2+X12wj5Zeo9NgC+lE3jPGoaVOI7T9VbJALI8TVVgacvZpvDxCDWxOL2nC3DHcE93snzXZzlA
IF2THhgE/q9rR6f3bQoTQgdWwe1SoxB2gbAmLGIHOuMYRGSjAVpfnUU82VW5B5VOd2y2zpT7b/XY
/5Q46niey07iWCyYvxgcn6MSVXPLeldtU5BrriYLdE6lwSTpgY+5CTy8OAbRl/edizXzULb+Y65M
uHJYSf5dK35s4aWRhP91PxlL/SUrs2LdZ00bZe4ABeYFbhB3Go89KsIx4w06nGLDPb++ogvFqcSq
9O+8SzOV/Pfs81gdy9S6hvYITsCclSVTcfJsOKIncJ/YAdNXn4aK2auhkd0rHB73eNvxn7LRx6Z1
1Ivn42ApVQn8+bA9szf1BM9hM0227VRtcGAPc+nlYi2kkdE17HUx9D7mTb816CJ7hQCgjzOsv+Pt
FMfH38eIl03IlPd1NFWpuhZQCriel1IgYBpXD84PnJA7U0QxSkm5pbem8H+IKc5hsfberauxJ+J2
C+ECXZcMahvGBmmX0TmwlDQw3esSz9QMQu1l9OWTUErlW6AZvX8e6lHRvS8jvHcr4ha6WVj2zsAw
40bLx+DzVLuH9wHO4xVmUK1aTClWSQCnLtNznuoeAqJm7sYnf5zq2wS8CKpRHN/a+GS704ZbMP+B
3ptvhFixZMDy2fae8uji4bm2YiasUPquQo6oymaDBYO/uuRk06z3Shs5dLNwN2qwYSR+zWO+Oddo
fNuvQitX/S3dnD5GI9InN9fJ1Tkt6OadY8IopphgKxiOfixuKuce5vUC35Hk48VQ1X4IBn31KR4U
oJzVOcP8aulQuYMJhQS/FpEcOfRA3kehQYHm8jZtknnhpQFCfdO2L2PnWltAR+vKyW+E6UzXqSyM
Vd4X7Lvp/OBOG7+2niXXfhuXVxAMsWEfm9vhPFn2d0B1j3k3uo9CsXIbQxsNp1WVfDDZ+JIuI0ij
hXKzEvBsUfm0B7ceAvn9KJ6hkL+t5+YvLEruGRSSTlkzOKd89NRKd7beJEuVYkpZ81ZobISMynVO
lGxYzXjd5MWWaswFYNeaGGRnxRgfQH36dZk5c6uFQBUfqMV5b6aq3c7JNpud06duAPr+j1F0BmY9
GIm4y4fiebAKZ97Y2fqtK7Uo6kTFUiV3Oc6eN5RnMvkz0EKtk3geD6AnjQd/ucDpEksDKsJGA0Vq
z6lIWVSndipdup9zLs2X7A8t5zE/3OlyZ+r5+UaX4ajkMf0T/rdeDO3dzPHWF/LvmS889cIJXZzq
nluqhUn8gTRcODy5vuScmcQUTK0a3OH/3X65EZVoDPZ+n0urpaHW6sBIYdX0IFvUM7598N9O90Ja
+ZblZvnoc8hYJXn59q8Zs6HFOWOu268OXkG7puAQDZi78dXy+b0djOOXPOnjKw4d7AiQkPGV6e6x
c8zgPmmw1Pbd1l1RvC7E69zlzT3cIoNj5xlqReNor/shXZ/dFTEk7yuY/p7jlnShmF1W4m629Auo
TWUIJc/2QBf/vfSnmF85A74/S05R1G//sRNoef/YCHS8wHZAzTUDG5/sk1tzDtYRj+eB32E20B95
2+XX8BrKr6kEAatfpRLYUAFn2h3F/2eaLd/E3ELObhlCmKybwqC0c+hCYyAp2u7QNzhvWGqX+KfR
LJCst7Kz/jqnwZRzCinl0s3ycjOqKuhufmq4VKlkLd/eMtXm+sNngblVtQIYro4CZddbBmp9dLYa
gEH7OlfLC93u1b2Af2djuVd0sRJj2pdGvbbg8nIOCbeFvza1FqVbQojkvUlmSX+VWRFjgBOFXZ3M
V6KvJnxTliJdUjmk28oyHvRY/wpRvImdbepa2aHFvAQCQMxtrnvDNIAQlucahZQBNlZUY1YHLnD7
E2/5YSvgt3dNrd1gQpCS6gxGQzBThpHYeUAli3ab5xDgiOf6be7L+nYUpXzaMT+pnwq87m7z2H6b
Ji2fnL5K9h4k3GF6hcaG2SCLjlW6p2rL/oO7afmfKYA2dgVszzQtXAA9+nw0zpVZDhkAoHcCirzh
0A29B0RhlR9c0/laF7l5e44BtZRuVSMh9pdBwXvdp4UZ+blnRZWVTfugAAcWbAJHzCsXersnuKx6
txkevVVsYV9jBH7EMBSOfpZGukiDZScWTxBsHMHbfo+zGCAckePJQzGdwuA7xJlPF5Zz1uwuiW1d
smPM2DYul3t4YFKGsrChFIKpPFAc1WOSZCjJQD5C+zpflRCKfkxTjmMxX3WPmHn94KyNSEf5vCM1
lnXkAhIEN0PsUlGDWmJw4zPWBp1e4FCwjhy7hXkP7VpNbfqrD6WT5vIl9mkccNaMNeUBneKuRq9s
1l5VqutGAgQ8+HET4dB3uv5wkZM6VykFm3NN5Cw9KIX66glH+2HfW79G4H7hTR/GoY6QePqt42hi
etoug8edkawMbpVdtm2wyIBuBAQgsMsThxOTkKIC1PLWwFoBF8V3Dk4EKU4Xiqe1xK+tNffCNgIn
DOIqO1oW/5laDnglRp3vnMI2oWrYmjcSq+KbQGbsKs715lOcqrGDfyL0useIOtClX7pSKbEtMMvN
+MqcwOGDS0oGZmMaQ2c2nQ1YPspgkwIzGVZ+hepyKeFwpBcrBeP6HKXihybs5kEXPQMIgYJTbs+h
nMCUMwBlvu8a+F9ASE8dAFm17sdgBBpkhvpqV+hy1faQsO84CPHnuieaVe8k44n6Tgqbhw0k7cOm
KXBIKez2P6CD/j9eJrYNHVaTATwYeHbgfnqZYD8AOh5V6Z7ceVbQyR1hinMkx08e911kA3GLHXOo
XsjWdmG2WuWYTkLxgmKjk2wqwEyB+GczOudq3Fs4ntqTZSRZV/aMMUjBqTeylqQ4lUCIhoigGadw
idMew44gzEKgag15FQuajZsmn75/UEw5C6mQBEuwkNGpRJezuMqlfsmpsPaFUCyAdZmRn/TiBpcZ
xo2dNcXJWmoJatRmuz37anggNGRmfm5bap3juNvAz/XKKDyOZ5Qxwbq6BTSjbPN16znqoap8O8QT
sP8m3eaoB+yYQn8Y9jzZ+Bd0LJ5YBeOT2MTZJaZCw71hxcVGq9o4Wlmb7/59ZuB85v3atu0Fgedx
UH/hOOV/+r+Ejgl4X3083lXegOOcMFUxKAKjtY6DfIDVgvD3ZcJbWEdW7a2omY4stxSP3DVEyHlX
/7CCYTXCtSUJGURzpcrmb6mUXmi3yvuSWNhvtmbzu+/DhcgMcsDuOWcQDM0HPHbmyTvi59M1UVGl
+FYk8uB4sgag1C+94zkJUvojZBqx/2hM/JvMnLUohHxJBobXfd7HB24b3QlnqYDpGdgjrws1Rmes
fbuw9rEPo45NuvkAv2f+47//FZn9z1ea4zvMxO6865vgy32iT/NEJbptneyuy6FQ1TUQdh18dR/L
EsBrN+lv+TSoq07ot9nr31zPYX9B2VlCnqDM3/ogyZ/qGEvv2OmK26kx+c4rzXingi6/NYNaRR4c
YZ8mdMWfm4c+lHF2sRm8Ga49vFgphyRBn/J90/r288g3gyeHFzHJdM/HZlhTViHU136yBSY8NkxY
bfgglcpTN4mTYi9fmhq8h6yOKl5XDyUsPG/qerjrJl4+sFyVD01grntlJHdU84QpsNHLhv2wZHA8
krc+dnYi6mBoCaMX2d3RYNTBdxcINjSa4J+C5/aCVTJd2d6UIE+Bvc/OWCLCFllpXUWTDMwPyCFq
MKBUtXQIsu0843HnuW5xh5lBcVcIM1J4+8NPLVDJqimKUy6AEqdGMQzFXZnA/8K0sUeDZRpSDJ7H
oQ3S3DZfminH80dQCmNebFin5wS7FRqHKnGw+BMgh25nBxCkCTgbVudxAsy5dnEqocu15NANZ7ON
D9A5eT5/mlT39XVXtiAbDur0S7S8KIKdUzc47mglZiKDDT1xy41v6qVGocvlT7Fz3/duoIPFV14g
4iuWmeZGeoYf5sLmXzM5rpy6hlqbCtjehM5S1MNv+TmbAeqRYMtfU1qdQhFoiaelyfawqsBXolSH
CwSIAEJnrI/jA3NtG9M3anXV1HsbP84KMNzrJ5nZP3zM+u6qAR7pliOHFbFOlzgDAu9P8bJP/hiP
fbg3WHCrX5GYKWmbmiyDT0ZS3J51VKG2BI7bWC/sB8zIwrlo+U6ngQT7YamTbKpRAmvjwAHpHPPT
VGLbvM0i0Ft/wHzKeK4mdoSvovxpGPoGAs/Tc5kLyPS6PcBwXZBiku/2myprzIdE2UUI6WIsGG37
dcgm/ysXgwzbeORvU5BFihyJmi6FN1jGvyUcMGddzsWDwGbkuo2lfd2bHcRWx1jtOA+y2xxY/yiY
PLkv/fa5rABkhAG3d5UvCoZUoliQSBB3J5MBR/13g1faNXakli7nImVS/cM4M1zvvdmr8ZR9T2wb
ADKBZVnltKhJlyVQ28VY6lCRLn0FA8BCemCbmm2VRp3pPEEntt9kWrsHNQTuIWuEd6BqIWHQhnXS
3/XcsFAfl6Rz5nuflFooeGmmau/22IbrXjqr4jtrWYzE2n0r2rK6pbXIj0zE5VOGLbNbziESsmTY
E4MRe9apiBYzrAjmCNBy47zSCdAfSkDlr/6z51TY1FP1bSwL7JFfOx48lcaDZ2dwRUnAbaeLY7oW
cNRN8qteLCypqpYIUnv9KfPS81PzpYGGoOplWC3jefXvbyLu/ONNxAKgiZbZGeRRTJt/eqFziIXj
9Dsf79IsaUACaDwoy8Dp/jtETqJmMY5RrHroS58/6aaYo1y7BowR7S1eYAmo+rg4QfMqoXG094X9
K0RxtwOTqrOnKvrUIIY6OWDT6P5TPIDpzi1slSLFYZFBY/SZuWapvQMABss8CX5QDDGXZ/h/D5sJ
GKgtVQtfPXGr4yeH5cN95Zs3KW+b5zEFakCLUq+p2qRtHwYAhN/YQzJ+xaMTDvBI6+AsdJiHAuqI
s9s8Nwo8/KKuvStqdfNVjantUz+kA2Rk0+2Y4wtcRVmg7vIsz7fKnmHOAgkD8yovx5scynunEgbk
58sAQ7PQs4Zp13hS8LC0Jr6HfO53SjnHUt95Ddo6g2DMklLAonIHAlMfimWsy4DCHa79RhY7KzAf
stEDTCs17jPPaa/7ohZAvwj/xciwc1v70LTAXvd8V+TuN2anwUsCslbkgyF2mDQeRwGUTBqt/ReI
ZrmbIO43gJ9MK8+GgNCYQE+oXy5USgQYL56lx+2nBkqm1hEnQVvq8WkAsIbKsMwzbEMHjrXPbH3T
L+xL/I2t47DIVlD1XBprD+h0U64vMWroljwq0UUJpXY2HFu6dQFx4fsp1809ZntyH3NY+gbDDHFR
NUzjqjVLe3uuu+W4Ciq44FE2QK/jTpYnKADC0wy4XEjv+gyYkj6trqykdXfn6tg78thi5wA6vksS
1anEYwGuT9DAhctvFpnfpfmcmVqD3jV1qkPOLGMdp2J6Vq6/JYBPoS0bC8ExvWuafDzo3GzDkUMU
BZML/A/mhn8DyXsLOzbYJoAlTvY9UGKbCkDhce7ZbjuAaXZcVeJRtvpICXpMSpDN4Q976ZmZSf4F
nDasPxMsgkaW/mV13XM1ivg5FmMLbUWX3bc+5AcBWhivWR+0ezNIxB77is61U2q27qHB8WX0oVzo
Tk3zkmE/ohmx6GD8YdL2vJVAGu0BUozcQVfPbQLAi67beQu2ZPdc4OjSDczh2wh6T2RKq7wy09YC
DAr7rW05fFNSs9AEYBR7Hsm4wvsX87QFtdXndWpHgaPyG95Cbhd46kM2Cl5dgWrWt9gOoLasaxI7
6h118gNAmd0UUhOwLDM4TjGyEudYxq2GsfK3EQaEq4nZw01nQ2S9K4G2BSnM/uYb86mKbeNBgCC6
H7WsNq7BzVc/PxpuZ3/LA0BA4n5VASYIFSL8rs6y/f6YJ+vWFl2YQgpkOFGLGGEy/OrFbX5VpB3y
x6rydkxboGXh9buasPKYYPi1xdpVLxu3fneY4Ube/TBTKGcaUKNdDVbRQ31jEN4XasdCDKmDV546
XSZhiZNRT2U4OM5d98Gs9I9aBAIOYsJ7APBPreokKPbnRpz0roEy4WuYyngPFgvKfdW104ovyW5m
yGutLLzpUPOdtrj3ICdAPSkEfMi/3yngeNrTWOb/uhONlkHZ9H/d6ZwgABl6/zfB2OmHC16KYJ65
sWt4lTrLxQBU8VyKIb8JqdSlTpdz/ZKkQYX8kC7n1TB32YcI9fqQBZHQ1VkxLG/dBw+YyrVc7Hyx
tAHLoEge+8ZPDr/HRcaMrwoztj/FO2iPHlidVmurTd7wFTXC1GvgPBHEGDU2nmWPdR7vMnXMlziU
IeE43GUv0GKa/xRP51Hdd0B8nfMHLF8sHJoCXmemTrIqMScPMxMA0wGmsxD3sROxsRwL+0FUt6Zh
OA5ThZcbFRNyOumVAHdW1huKsaoQv5qF9jCI22ZQpM4+9js3UDpdWha36wZmRmCRwzuFYuccskI5
37HU6Tc4dhfb82ehzBZ7sLgZ2CLbqovvz1AhvJm6BLyjloBFFKOLWGBIl+qHmMi2yWR0+xLmK9B6
fO1k3mKtxrvnAHZIGotE0GIa5wZPPhlS3OlLtg7sJt+VZts/89bHihq7ZX3fjSecxH/Djnn/LG3g
LmLLiTfUqRn1s1CzBw9cu763Zu+2HroM+P++2shc6Cu6BPk07yb8JKiWNjjKLYYS6G0F82XAimsE
KAplI9SDif3qSMGq4dCbGo0iOneiYMA66NrTeHiL11sXwMR5CqtAvFraqm/dbrJwfAhvJEgDsGQ9
QmV2JcyqhGEkmi8XLOE41mpdDTudzknWiRytKO/rERIKnZusJ3B3VxJ6sFG8nEsWQHFum6A6BsCp
OGsOj9cDg/OKs6ZmkNFAbzI+R0dRJw+UQB0C5WO7p9T9Ou65uzX9brwzfecvuAGoVyGSdmXORn9N
GhND1cpoAjIm8tKgvZ2V/9q4g/EIBF92CDpYZlC1B/t+DbgBuBAwSnwcGGQDYumAyb8ku1rcjrwq
72ad8a+wwHWXJBqwStxXqtGArll5K6raON8/D0hVo4Z4G7ypQxqUQsugEoyZO6VG/rVybujOv3/K
iWPWRoN++pRUhf1o/uFTmgxEEsAezwM6IAc3dfL0+6fMUh2viqwc4ZKE5Xle9W9TIfSGVuy0xqc4
lf4jpprPXS/98cyFT47r4sSAyxmaEUC2D1YDpOOgQMyZE+dKNCoFBujvVkNMi+lfmRvRyqnG+mXy
PWffdLEfNUXbvORD/RfgMHgbZ/N8yuv4pwFR35d6EDzCxJDtqbrDo/FX1zHOsT5dumI58Jc7CHWC
/NS0h9RrvcMfwDpcLhoY5EPdjK63piB+ktDHp2Lam7KFIdLf+ZYFiFDcY1vUHDMGgYRuxQ3o5sFh
FkiTKpTY+r0KFmuXosPP4IinP7TYlWklm0SAjtLMvNqqym9vwSisdhD7xHcihVFwiFP67rZuymY3
CWhapAt1X2mBFqncfge0fPErSL0pOwdpDQ/jPDwn0hBq8jWkA1KYpk7Y3KoL+05UdfM0DRNQsDCL
zjzLW+emI/bwePkQzzXQVoBviL23xDXWsFj0zq9iiVP+4GXNAVCYICS10R746Mw22J70SC8CpDMe
dziFX2RE3lNIj5QVELZnosfMIQRrB0rvEYSrrS0Q5V4U5FYQYS7Un/qU9SfQILvrRRYv5hkM6akh
6GG00JaWuROsgyRgZok28juYWGaqPvalLPGGWopj3UOPxsMZHcWcuUJzgz9r9CEzjecjaNt6R81S
e2AnLJ0/Z4+BGFbYCK6ipPJxB2r/UKRO1N2SEAKY7e+O0bvAm83zytHzsKOq9ucazGvXDKlaSQ8n
EMGr57v9/ad8zKbdL+bo/8pPS5WtAPZvcDqlYde+F3zWt0nhGFAkTm8l4/qWQnQJHIBsA/A/wkuM
UrTtAdQDEa6IGi7d8HSMQ3xt+eYSK5dBVWV9HSBJeriM1Ctp3tqQrYBDd3JzGajNvOCYYWv8EqJS
4jMBp2324zI0xV0P+5raavsVVXUGpB8MvfA4npU7n0ehFrohGxfoQu8MO4rRWPQJ6znb+xBZPV6G
D8zSuEmx+nr/s1Cm8CBOlDnzh78UDW3AU2eLk0gNIQ5wNs024Ye8FAAngWDwzdPWfpwymDZCMWo1
dIn+kdVGFjID6hCWD4tiHwCgUxqAkDB1BsTtcPZw7Oy+2aQ2DktkMDUr2WT6xRzYfdPNU4Jz3BAM
oAxaLx4UJvLaewZDcYaAgOXejbm0N97kw2m3HuEOpep+awCWclJtkUUVllpW7ahtOcLDxrGn3Aqp
2Kly63Ehrz7EiiVnhgi1WVfOFaW1i9ITxbHtXW9M+DFgValXPIDiMA6Q5rCsO+PFEu5rrHrrTefd
QfqzTkJsRGD/qXFg2pz81UPmAJo1Y3qIoQP+Fo/VK8fC7bWHmh5Q8Kl904J7aC4kX9+oaqAqsiHs
iaJLwYK22y3zxih0c/AbcInd5TJI0/2Ps0GH/UNWxIWeiOdBkNfxOSx/P52EpL2T55ZuxlNhYlPJ
Xujm9QClilg20OAbzCLYDlW2S3s2XvXNAB+rS3MsdMpwLNpZR6y0ItgPQhC5q6dI5eb4JZ08cT9b
L1hij1+GuBq/9NiHWbltMe6oalnKvbI7Ds2ZpdWDRvwXyI9CjjLl19SrkHWwyTvzEfvieUghWZXl
ve0+U4XuM3fq46gpngSRsECeTgVrjrLvmz7sMA88BthYOFIpX1p4WdznbhFvqXbOoy5Upzx/ql9l
Orb4UhjzphYQbKux0HyxmQPghuiecPgxHLrSnLFNH1gviTG/uVYr7liTNrezxlrKmQbrJVcTW7Vw
BLgCnVB8LVi1o3FoWBMw0m08fvWrw2QXht7kGhrtc+5UR8PA1n0LV/QOKkjWNcXoUmE+ii/uwldc
ks/9qIU6V5IZXbj0rgo+wD5zGbbOK3+nfdh8zkLB4hBbG7PshxC7AcbJaAf3Sib4X6SGoPyeaCBw
7axLN6xy2Z47Ofvyh46dxdwrd+6xWVmz6ZVPbzzjodvo7Ibgtc0i1g4ZDr6bfGBCL5BbaoCeKdQK
RYA96ncsLjX8Pgg1enyIPw/SMre4kkHxyjCvVGDaPA0aIGu8+7H+Xt7lS3xc4tMSD36LX/KhmPMh
354c86nW2JM2fGGsxcjP41zyaXyvdFJ87BLHgK5bl1HiVNsydWfIKLm+tSE++Nm2fGlJnWneE9e7
6EcIgA4MO3/J0UmD+qlT6bxRgtn7Kq3T+zJhXZgpt3x7z+A+2AaUEWPdeV9ZEK2nDKhLHbEJ8i9j
SJZHiRLHPOb+niZAgNzCx3KZH5WqegTI1N9PljGm66UqljRFDs/vKR9iZAr93u1s/Rxg4bCO8diH
y4LrpkV09laDUWgd5cDGrhPyXhNGU942zj0Rw8lqbchUeYqXtHRJE71yryHGlICkn/MZIjz9fDNL
3htfmspLdqDqcUwGdW0cgt8vTuBfg5zWbS9xp4I+DeSzElBoQYc7eI2A8GF3SNuFRUrCnAlfmKcL
/dQjEVAKUp1Kgbye5tG7hvVPzKziptUuu8nxaoIAB0+cyLfbIqIgXaBGhBb4r7hjW9wkOcQ7KI6j
Nmh5LB0EG3fjkOHu76eGtISwZubiHAfHwm14LlO4dI0S56yTv/73JcdcQ86xHcHBTC2xAMXndog0
Mz2ctGWNC4FE1BtjhMGjHRshEJGQsoVQPDiMowp1YARru5CwZqI6NY3z3F5TCc/C4SrgapVRKzVA
q/lXK1UBY79vvfgqSAugu7Llh79cKjYuRJR4MleAMccRBZkns5ux5rjk4YS3Gp7/rgiz3CnaFSR/
oD6IxT75p1jaqUCekv2WqiZANlc2foJhCs+R+5hdx7HoW2icgAN6uWAvsYmq2C1WifHe3IsePNFG
Y3JMmVQ/l7SzjFGVD8aYtFsOebnDjLN2S2JL0IflR8KO5tzbx2rKgOmiIvYeZCQbS69seAMDCX9p
byWzjw2gkmEdj+b6Qzvkmf7uL0V276dztfvQTB0/1HFoEk7Qbr4SLoHtl1uAGWqfPwzdEd5fwyHh
Dg6J3oc+f8oRQq1bf/JePvWgak3/EJy/JGu7apPV3AGYxJhnh5DStm7pwswhvs5bJ+xVbZ9DFC98
O9k3JaZml4Z2SfH6Tq61BNstMLXjAT6EoF9xK8zmEQJMy8gAuTfhv5+e+f5nmKwXwJAezsy25zmm
9Rkmq4RX2B2ADyfwsEG4gKXjLQM+ZTe5wYR5rwcrnkrzqHC6/LHkOIsW0D/7mcDADtjbv+ZxeHIs
L3m2rURE04AnYMLSYiUK7GQ7cy+u80V7UjEIZ3f80VRBfzMoHz/KJexOTg5k+yw3VKVO2c9fGpnd
vgGw9+vsN1d9JvxTi2PLS43a0hF6vkubDKx0g0kVgKkLJ5wuvLNfMC0Y9xmT3iHuS3WF3TGob4NR
jC3mAZr4HvT1CqvPf0j5ExDt+rulHA73hHq+yTSfQWZg8xpwQeMJ3+fjyIP8h5G0wGgZ3sPA5ofZ
Syt1B67BtHetGfKWGZBBcVBagKBq88grbh4/VSEbpP8D0GR/BjQ5nh9Y2ElnHuABjk26TB/8JWJL
4SuOecWDAicPMtHWMZ0maPizSW0GrsFTUVnzYvZsnVSm9dUbZnGEm9G0Mkak+QtyQgAicz1zEwRf
dHdrvfdVaTffzaTFXFaBvuErFo3OaH8tnSM0VrsXHMkesOtbf+Uqmw6i8uC9pK3gP76flm19+oI6
vg8FKJjlQNTB4sz8pCoF/2EvkfGQPPh1u2ZD9jAELANfvuq/JCbbYU/Hfxqgq3GwBwcAB9guPiUQ
XY162DocqDULsn3Wzs0X1QGnboKnRVmt7vVujiHC8jBAmOXUMV0eE7h2R2Zmpt+Zr0NZOs6LL5Nm
A4R3t1cJdN2MrHmkBGliRcdgJHaCPn0Z9QJa7rUqItMs5T0LvOq+E2my86UpV5cY1kH5yjNH2Eov
KdQwj/mKO5Y42SJtt6nfWbAfhEwchOLfKEGKagYBWlohh2PGkQdNZm9wPqs2UClOQzyQpj6E8sUT
ZHCBAakC7wUiSmtMe7Fjb0Je3rdhPOS2c/DomWBsL/FqdPQ64P2wV6UrDk2qwKBUh2L5Yc5a5vg6
YO1HVd9qqw2fa7ElUdgm6aAP5UF2AEZU3iPU3ly8oJ9m6ARe2fjHxqr47nNYnq7T/yPtypojxZXu
LyKCHfFK7Zvtssvt9rwQvSIQO4jt139Hicd0e2bunRvfi0KZSomyXQakPHmOBWhqqHgxYzf81vsi
f+R58xAboORxQBgSlKXQb82ksXVXjPV9jYKNncY9/yineDpFVV/uvCzOHgyhnSITsIWorpJzP66l
7nRn6Tb9mXqAvr/1yIeiK5z02SbIq/2sRbEg+L7/830TSst/+V4y/MupGgMdN86/wAibIW3Hosj4
DVnp7JSnjnnxLLkvSUqKzDEB3RMPoRwV5ol1yZp2nw1ZcxXgPryPomIF4HT3UGRs2BSF3T1EAn8z
6pHvl9HGhRhc3bFVa2b+U1q0G1sBQUBYP54nKKcHpjIbUArsGiAmtzQqm7FcVR5YpWh01OUpy+zs
EVUIyHeOAG2GmXFsYtO4q22XP6WiF/uykN3KtSR/4nU+nt2KfQ2rPEg7PXsOZe1eUyM647xX+yR0
iCsLCJMHZKZOI3cmaHM2ZNY43QaJYTxBpxbBPO5/VLlmg/kalloR2hPsyBIvnT71JY6friXAbu2h
CBWdUyk39EQAXE+smDOxk0vfsL5ZAVubPfdj7N23tfuFotyhwe5aTXKMNpigc9YeGq+3xQW59qfc
BmFcFIIkFUJ91RH7KMhqGWbx2cC/vzXWIKzQTWAycPgC6R6v/FxMwJDoYd9sddah+sHB3uQE8SXn
ZHQx0ELNVJTgJQB1bWj4GV8v40VufDOTEthfw+/qUxs5OygCoYJG/dX92KuvnmBfjMyDMsu7Kxyc
L6jZwes1EVTkmjmbNInC3l3jYAN3TepAY87AH1t246GEXiDoSHEFCp6iHNWJo1IhVxcsAM7dSnBQ
QGStgG4B6777mlMFYyOiZx3gDMgjpfVFRlweceA/7KAUkV/rkI/Q+ovZq5DpHctK4ycqyoAX4fk3
kQHn7WVaCHmDUtvY2OcACjGkpxy36e2EPO+j41XI5uP7+yWtnINIbO+Fu/kRf2X7wtvUucjSQ0+Z
g557AfbR/oZ8bgRkbATZcLwws407WcZnd0gqHOMlluKb7R+Hn2WI1B/UTJzvIBVaTVbvfqkrxwQF
hz3cWzyLj/hwEEBGSvBGsTlPqqDyTNCn9HZ91lVT1ky2QadJHGfgZlQnerIjaw6ZkITt80gM15BB
ABKMbOZ2yCy5pv8U+v8w22yl1xV7QHludW3p+wbtlultq4aqwU04pd1l2auBHaTeoj6rX9GurRrv
kt6xNhJJ0BdeQb5DfRltgb2V6WsF5A9K0E81JQO83CzyHYuqejtfx3Fi/eB1Ako2EepQW7BuraMq
nR4zpCJsrbrRkzq1X0uWLQaIFqobvTghjEYgwdmc3SxT/zCx7/3ha48gwwAzdMMhuzFM1U/bxgZ7
QnW17+WfnEzKL04NXGkokvQ1DT9J82y1k7vyK1Hu3RA8C0NWh1ujQkwvk+lTYcRyXTiGed9PY7I3
ckscIQ8ZX3B0yTZxF7ZPskANBHSF4i8NTvLUt6vsUnEt48R65mkGNqo/rVEXxyLzdWiDTHg6qOyF
CRKiDQsjvo6Vaakt+TIwsZSv8TxBgqNTO/YlmgJpSor6pziphk2PpMURAmvgXlS9qOrq9aRo6ugY
gpjlFqK5+VRC6idXQF+S/Cw18xV+QDvQetzSO9lHhz7y9NefPuun10Hv44NZZf1G46XxKtLqOllF
/NSwWL+AABDsAio4rSO+csZiuOBgLH3CjQHqXoiHtO2wYWkpAk9EDvC5OLHlJi9X04TatGb4pDm5
+503kC8xqih6AmLU3HXdWBxc7LXyQm9PWmKnEAaJvEuUAJBDPfL1yhcrH/XIFzNIxwGefv0Xsf95
Ta2vfr0iracl2qcs48CuK8JDNx77+xhSibOl6AxtXpl7kUOpkXzUgH2Frw3FKrD4Blt7sJSgKaDf
AOrncQlGQxwWD6g6CLFN3AMXGe1NYU23rPVfmx4KeP81IAW+DiW7gZubyXec2B54hSN0UNwAEmF4
4mwWWXjRoypfj0nSftEgANtpWfLdq5F6mfCWdc2LHjwFPTDiQ1bENz9DlWRjcfu+DXUnMOrWwcYD
yZU4y4vnnEcWbpe2OJCpQ8d7Df3rbhcbUfmcpWGCm3cabWnUztxpB7E5c02jbgjJmA6HuKs8RiF/
kbkhkj94FJZ4p8b/3DAifzgUX8FiGnRh5n6HUiqQzqFwnwpAC3cDaNQOFOsLkIl7gBZ+iC2BoH2q
VGynYn2/8rb/+V3K/bgHxfG55UBfyzEYc31HV5xuv2xgZGvEus+l+TQ/25B825UQ8dvqjuS3CtnR
ACT14seYfEO9S/0NmgP4hed2cR0EEMXIbaPgpBqqa1K1ycqTXvuN1X/MU4DQh0Kd0J6crGVbkDA2
RwuPjjubTWIdt3XyB+uaPcVqY34/4p/26xBDqIfVrH4yBsPZF6W2F4YB/QYwPeqgBf0CxZFbZxj5
LSxRguBjm7ghvwk1z9TIv/Ry5HgS5t1B+t4ZRJn81IeDvQHTVfKg2fVbb1S+PtLih1zY9mZUvSh8
LUwL2ePWTDZEIoPvrgxqry6R6XDsm5k1UPGC6njc43SVwiauy//yeuv/vqd0DB/FHdBd0bG1tHRs
wT5gak1kvaBfUQC9D6wxMozuEbB/90g94723+Fp8BJBR5fu/i13Clvn/kw9YUKQNwG4fqcqnWdHT
VwVOZJPupkzS25i34faDnyLIN08je1btpO4yTsvMSp5qsU7oIQiK/7xISjKis8SnjL46ftK2ID3M
9WidI5d3LH9vBN4Yjn3DkPNXA20zOdgzvcfQCAp0XRDmPy/uD7NogHzUAwgTIp6L/Y/zlhDW2yAh
V+rWdJAqmGg2CZjaVrPOtVuh/MnL+SWvs/9CxaiKqn7bITnYF0EP2PUsnE2Yhqt/pNu3h8lkhV17
D7lh4Th3WOedk31P8jDCO31UgQQydfbQOxX7IXSKR9MFrBSE97hH4eaWVdn3cerAfWdfCM8WtQl2
DbXUHzKM3cUh50h7AuimFREwEWnyNpBqkMmgAQ69csAZwv4BqYKpKYMkE/oB1CcNWFmyRke6pfAe
nGHyHuwmZ3teg7V+8VV1q13icdoArCu1gOKgt7a1zdS6kEWNBxGhwBwrA+jo0Hug+Snq+DcTl2xN
IZa6hCU1b74E+Siu87prpDhBp9TYCs1gT1HEtQe/5kB0DtZLJwxv32tgaycz0fgEodYhPJL510ko
xmmDPGXfFjZCiBOOnnAeUDiWnguv+wwZCaAxwVSD41kc/1R4N1tXNiB/wFR7n0W16lF09DqCugLk
LkO8ocMjVAt/A0TCfyjCLHtAVgylRepQiWYrjg1Q41v2uvar8VI4GnB1eZk8W3jhDDIXCNEeuleg
OrB/stq/uq1IXidDAxFfZtgPEJK0d12VZUfJorfpOPd8mz559WMisgvPkaEBGcnV0P3oOsRe+pwI
A3rHcMdtN16Qf6qDeeNrxc6umqBSQKO1F9kg/kVRKI22YXu11Brdn2sAtBCEce+jvNJxRZBYUl93
Rgc4l0KS410MiOys8oq7virxpbGraO0AU7GbZX5R2gEmKtAzK1laKHpltwH4sGAYrfbcWBLFZKgV
A8o7zbcUkuKo/JThVgXJSgSDOqF9gsY5GRRfRQVOh1GKewhJR7ixWb+VySDmczyvA72g3wDqWaXe
2dTyfEV/Cs+J0hU00rRzP/XTDT/Jgf7ANW5pO1XovaNTQTXd1jv7jhfDkeDuhIivE5VpisZqvQDk
eRjn0IB6oV8DBVgVq+bfyoybzwisnttvU/saCgru1HQHzRED5APQmDbPj9WUHaQr31zk75UpeIzf
t9tC3MbG2T6qM6Yd/SKMPOuQBAQInn4lda3xqw1GJbIowg6Hq86G9o4smp7F/jhPzzrZHWpsJwKf
dZuJ+cdMFt2TDw3be1FB5qbi1vi51DxrA/BqundUvRiEx055yeRTART9Pa9CCDfZYvqcQZ7sH8Oi
iqOCXk2v1WrYbqRjGOKbxK0o2xaoYDo5sqrYKglLKFPofVRCDRbdj3Zjx7wMaMLcxavFs5CjNS8y
+2imKDso31H3l0lkuzkoX1ywNY2Oe5lcsN2DDp5tvRY5OEc11DNLcLi7bcGOgyF2ix+8tdBCbMeo
XWVNmGwoDjlr5GJoHkDtw8VSCQmsPngx/BRCtu00zloip7PyAK2a1rHgBZRchmEXhtn3haK8inFE
BGpHcDmqV38a6KWeB1VjiuNCb94MOytLuyt5mjBMTv+0joy+t1NYv3jmhP9zTTdOgpX1pwZF0wAf
VK8KEbMX/pBtHWXinPnebrX4CaoVOUQETCPoR698XaYzvCU+QcJnF8n8Rya8EcBkiIWWUQ8k75gJ
yJSaSK0uNvUoRs2AQNy0pTjyC8N1A9BRjuveRHZBaGH4RL22rLW5V7/3Si74YQpd8HhFIt8ndVPt
8IZiveCLsyPVSdc3zRVA+vplKCd2J6cpBb8azqudyj5bshGAnbJsngm+XOuFi9swgF9GffoPP8di
0qg5uvF+8KdLOpXmEcha8+jHoBJbFXWOF49UIHM4dWGMszmMz04ntDFEsYZCOM7224T3ZZiVgNRt
aL8T/Q1x7dTI2gegj222CyUOkep8MCVPHmwPKqkaAPWDjIoLNQ1IP+YemdJsoMo8dpcP/g+xtiqD
4KjD2qIw5Nf5rG7svVN17UPfjMVKOL0FjnMR3qwm3NFttJVhtmO1DLd0t/VzExBGV97AoZ9cMqjD
zXfhZXrs9eENtRk7Hn7JmTE84jDbevbwXqCV6XPzq1GrRBdGhGmmz3+GWXb7eSjZBtARVB7b7FPq
jdnVACrlEccAI9QRIRtDJjWlNtYr1qahyvW2j+TDpMHF8QZQoMjL9Xa46soYJ/8J/1ToPX9CEYU4
x+T3TByVp1a7jvAWDzJcoGXONaSNG9wDB5zzhlG5jsyoXGnK1MdY2/U5u4ecMkLIR3F2k/5mZ+ZL
iA3wiSJo0Xk5tfwH33w1EAihaBOseMGEkt498iTjiZpaTGCcWWyTGGgWWzPGt8gRyLNt7E4/aHDx
zyv4YbHCsfQX5GYh8pjL9rFr4/ZxBBA98BOnOJIpda94sFEhSRY10PWodh9mWW7zh+CADOtBjwc5
oBoiFjsXybINMIZeUOWxcO4Mq9/G2tAftbZuxyMy8BvQ/JTXxM3Zk8LYI71iPb9bZueaswWSbPzE
v1rL2P82r5CVjqyTBu4S3Yw/e1Cw5Fb30iZGdkk5yBnI3QAKvAHcGUrGKsqZ/EdoGsordk7doyva
C0XhpZXtdafVkIRBFKh0YiAFOHQV3pa29bJ7sbXwbWlUX6VPpjYOp9HN2rteNdBBDlGCD33jNKp0
A2/m6kneseaugBpIZUTFQckXmju/RXqr9pILRczBYZTK0+j723wCGHY9z60mD4ftRgzRS66bgFsO
4JI2NHOVysnABdTadP0cHC3zpecrvF+QQrK+dvGyZ2k7vPbtoihycUCXxdeK908OqpZRo8n8vW+E
zno0Gvultzp9VUKc5AhdQeulBI8iTYJmanzNOxOsmp9d7Av2RuvtPYaqYvxFR3bqsPGeG/zH+Mg0
TxOK6JQzoq5bmWcAXoq3OUv4xzVmOw+5v7LjYQDZDdagNalnpRlQncv0ZeT9U80XXEKoNy9L3Xm8
7rz2pKO+zE/v/NDWdgspVKwqqYk+6oOPBj743udXquCbIqgBWvUxYgmoOT3LemBDWa7A+xDtyDSB
bnkoIrdAcrQV4BVCCDVGMuYX34/3yPKBeo98ETMPppmx8+DhSxj4Rfq2FK1SQSTjNKL83vELays5
9C26iCfXrqpiFMNSZTWrUUlggNlCNX7m2icgBeYI8iv1gTs7xS9bTaKG/HH8rZoi535xd7F2tnt/
OC+uUociKICEgLSr5WlglDnkvRJe7pbr6mXlrCEVWGxQMV9FK0t9XmcCZmZZiz4v/uuaYPGJPnFO
Sexelx+rKzxUFrWo9kral7Ds01dTopLI5BYSlMp0ZbnSeT99MsrCPrXAd62Y8pdtywJkhYaLg33G
rcQS5BdTK3YVRMi2NJ2XPWhOS+8JdQ8eNmKuHZAfZYXuyo7s/lB2YaBZQ3+v4TjxHqWj9Qr8Qdk2
7Bl87wMtCPACo6u0HQ0wNUq9sreenRxStUss+WMXeRHon5w/+CH2BDEx/25xR1MsL9JWeon4GPN1
1WfBLSU6+VV7Zw6mvJgWqEZQCQ+q1ObXhnye0pSnAWatZd7bp78LLf5mJhuBqJCs2i7LLmEoLDWa
j1ftkQ/Z1Xx6/XCJD+ZIc2nVDCmxNaQmXaBR8dmHqWFHjlqBwQYRBxC9SUB0EtQQu8SEcusmLca7
xa/XqDhGXeCEfwx9eCAuCYG078f5mY1MDzTEcnA1G+6ZA2cGZP8oom1vpDKIxhGMNqZZu2dQeL01
Q5RVXZBUxmFAKfmBBmj2HD3bXYV6lbb/Snzi2uRbjzinIINDe++pqZ16Y6LAYUO+Ziht0D3NAeTJ
5QTNAFPTNxRv4578WKHyVVGWlzpI19JItEHRDpC1YqHYxwPorWy9TnE/A+YewhF4+wWEAlpUaDIV
V001Evi9Vm7J17jAMGKfhsmRmgzRFNg4TY1BL2tilx80QF/aYSZOS2P+btKAH3biVDXuZymjZru4
lllG6AM9r8IWH/X+cTmasQTTXN5CgseTwI02eo43ng7aMCDd6XbSA5MIdg3AJ3QaKuPB8Zqvcqep
r01u11foM775yKQB8rX1Fow/+zr2LhMEp4+GaorQApc/damxBgF+2diqwuPcXYbm0NyLXGz6Rva2
wC9R4yTrnVqe5uAubu6l3mwzx0ZtDZ6p+NY61hlALxy8UbeMY1B9VLF2xXt4CRqNGBglBn6wYO6q
8GgEH4OLROkxAce/06UYTbAH2Zo9jh+odIialjPohkm2r00XFUbkozIjKkD6PYT85PIgdrIzYvfR
1zg2QeNkIJteGaDBhEm9QpnU+zvzX0yzhszIQB3Rv8iweOpyy9i32KzdMdZr69rQy2eg/HAfgdjL
N9Oq8dQAx1fQJRkq2sfhq8aAax2dzrj1jldsDAkeXV9mJXSFGrYftRx8cWol1I6VzxD8Ag9gWkC0
uMPDBcIM9rlsh7cGlfXmJm68MSAfjXoAu5VrsnMV2IKUI6jH1NnqkEBHKWDi2cDrVKxcD1KR0IMt
iiwaoCWGpowR+Pvis1ODzvgeaCCQ7wNbYerrtoz0M8+i7qQ1P/McFQKQR4aLGr0tEvAI862h4YYd
h+Wbf44TygblEaZwZNB90FgdyedA4is+0goCxyghRg+QqbdreYxbjr0v6nD7IzbjoDxw8rbdN5Bh
PgKdElpQlBhVgBr7i5cccpKecaKAZZklvodiorGiSNA0i9XIkNGWdt6AasKv56brzbt2QtHZBz+Z
KY6hcqgYXpZ48jtO0p6ZLVcf/GRCrBEpqth6nK0G+nJFZ4PSf4VX/PzCtakdoJgKJNdBK8buhEKi
e2Af+12YlN2JqYZ6Vo2y3S1AF/JXm8YhenDfSNQ/OXpchuCLxBwKpAUjpD/D1bIQjUD6xAdh+p8T
/RRMKQHFzF2aSZHM8MBR5KXt/AQIW+xZUXV8R4+CSfJ6P7k9eCKsAnAm9fxwbO3UWGO26kNILYeR
7MDQl4mdNlYVQGK8e0p5OT2O+H5mLs4LyZPiFTG2G1BWKBPS1MkZaPjvZAE2g7CyQrodL0mzBQzv
vCCZOPsfTqjb+tyF0NIBjImj3Bnck04OdklLNWRS00cgS2AqZEDVU7+eRxR7JI0MAu/DI9FQLkss
E5e1l9HlAssKw6BuBfPa6pNQzKguvawgdOPz0FrGjkhO2BCDmQ1vWQuByQc+E2I7oVg+gFdUxS4u
mkXmzH2ieFPIfI8lPy0p8G93fDtCdSW4uIu4ueHUBzjGiXEAcUL/NNhh+eR55S0nnoN3f2GM5ZOK
90wHRBYDRzmbi4S8OxWrtrR3dYMtDJZqQfuEnt0Lia+0ZpbBYlNvdtL4MofMabQq6BXrKEV/X4wG
3GGw3tYp1QgNz87FJieFC2sw9kwz58+0+D9+HPq08zLOgP8K3bdsv14lRmWgD3WBLpLAR6uGTGqA
o1uFeqUfFhf1ogS6zPM0spvEqk62ZRVvTrKXObQqra8WbGTvrjT9s4Yb+yd/9DeZnjuvXhda20rL
jB2ZMeSHssK2Xhoti45Oi8Jp8o9m+mnCe+hjoycR9GCxqyB/nhfgf4B2zoV5hvnIi+hmOon76jEA
JBr1rOgN446BdOWunCLjLm7176WTd/sI90EPeOvcOFqQI3RVxOyTrt2i0DEfsft3dROaRH+ukKyM
kE9vYXZu6pvJ1XBmpubi6BA5LOq2qBOoE2M4Zj3O4wK6LtB2I7Sb5LdJMaRKvQVBIfJk3rnTnPgU
g7/5NAqzBGXKu03OPCnw9kldamh4jiQbO4pqlcSjgn/82zWWhawIJ2uWDvB8Dsl3OWljIHAqtgHw
rVgBHRKCD7lHlYfrmq99jle2sNGtixC+NaISmuunGDoaFFFNhX2hHoVQrxuzt6XIpCYvr7H5KQb9
52PbNXclH9MLEDjJY9mY/B61Rxsao6bC02ufj2AeXHzNKN1VyznfLb7fFwIBdn8xcncHxBsIkQRS
VwAwn/rOFye3Q+5mRV2phWMRUJfGmazFafIBnXPGzF+PmaPjIK//tfmffEhIvM2lae1xHEM8+99X
/BeLlVB7yQA7w4eg1cDsfHTrvLu0Xiu3BY9RMiZC99qGUgZxMoHlvRGg53H6l6zI5dYNdROUQgbO
v0xIUIIWlx/jJupuIgzzbQSlx01cOzCLKD5hbzUENKqDLeXqQxJ5AGXFjZq4tQ/IOiQPFK8bNaBm
JvbSNOjgNWFerRF+e4iyEERZeQuOGg913KdJg8Qc9RYTAAIJqbc43pDP9MzmpKsmhySpqOJLMzpQ
fVaNC+Up5NAfS9YiN0euOkkD7Frd8+zrRH1AqYt19K0Sb3csRyGWZ8QnAebvS6pY+KmRA3SJQdFx
JH+h2PqXQZ4zaLA3vrGKwWYYSY9/bcQIicyoye9ZOlSXHEV0K9wv468g5tnkECD+LPMcz2lXdHsw
KgJpKMY7CvBibIhoZggkb+zr1aVURc1FB4G1pk+/4F20uOMjL+5G1fOsYjy8pYKB/nG0oJXg+AZd
L2ho1F/jjFd/8MVwRTLjp6O/m2zxRJYWw9USyc0vgf3IylVkTd36l6GwHap9UiSPhUpEU5NEAGoO
jePuKDm9DFCvM+ofjNViP1uKCW2epaflndV4X1pNyHkwUS4H1MlQpkPqvnHHEQ/NxD/mjtfcOsfy
lCi9uxmrrrkBcg8C2piPAY2mOnOvuNWsRp5O7QoYzDtWmsl9mBftDWrXw8oaPLanWN1Ju10FzPEa
SUmcuVT8EAGWWwVTw80TSVF+tHntpQcc/IPCGpqVS9wEKuI3IUsasf0SRe2u4Oew0AWeq21X3ExR
qYoRyP6qkrbL0mTg25hNicPWE6gQ54jF/zG2AwlXJ+xdZuPr8Hdh/+JadouMJMhRIEs5OUNgT1W8
sdSPRUWUS0M+cGPiF0PODzFkVmoFU61AIVpJv0Yw4ABfOEC6L9brF4F0BogQXc8/N00XnvPcQca/
yTZD3dvQopzS8Dx3wewRnskWBtSatNg/+gxvzmua/BbOph8Q3BS72aQV52E1mXoG49aqiqpiTQt6
oVGedVCN+GZfBKjcEacW264CtE24WZvSSU7kNNTISEHkpOHUmX4YhfBUxQ9u/3+7xC+rzV2KjUHN
vUY9c7qFOuMnKnWpuOmjRLrKzrzNNTysmk9CVSR32fC3/r+Jp3WK93VSa6oPFQgFQQk8rFXG4Rml
Rg5ySf2aKLTfLaLQzsZpHiMKbbJ+nwfkxIdVlnlqLN1pdTQt11iuqEaXWHX9xXofo0/jASjSmTkI
xXlZrS2hySBpKi9EaV6VnaRqDCdPkm078uw06FN2oh6TqYPSgfcg6ISOO+S4Ly4NeM0EjNkSroOB
BWWyQ7Fmbd9cCquTWwFMAVDdWXMhH/WGxm0u1GvGqD5pNTaCaoKrGup5FZSE52l6NZ0sSGccZt+y
CvVqKCLjZAsFlB8GlmvQx/AyH2l79TGWAZpB13z/GLUPhquulChdmnT7aDROpe+pa1HXl74NxvS2
fPPSkNtpMdBmTm0fvXQAVI26zqTXoCcEdcJqKNiwoqms1hwoiahV5gV1ZogAFbVOEOk8f+iYyPZZ
PYJheSwZm52o+gXTmAbCDvAGPVAcbsdvcWRSQ6O8Bi0DM/lp8dOaPpNY02jyeT6NqtgMWbZTOOHS
5ML+8M/rq9iwmzwWvMct893ST/eGY3QBXXUZeI9d/MuaAjfsjamUrLTAFGa96alSHnTD+ALkXrnp
5kL6UJ0M/GKPKm0ypOEasJENfpzxZMdyPFFvNocJilDLiGaARMioIHNOTLuiUjy9qiHz73wU0tvj
80z5+x77YSqZNJ+WE5Erd6B88mVyEGWUBhqYkbD3ci8srzkgN/zX5hdf70cHbrE5wk4m6KdA3gv3
Zvx3OpbzVGSF/gCi1g1Vb1PDzEIEdZybp9nXd9B5wSsKKpihNqCRRiLqMiumZap+vb4gsWhCOQvQ
cFNVl4gngH3Dr8t4WUIprsGHxa5yDDV73fO8uM8ht7Zzh1qemZnUh1jU4YF1mnUyktbejQY4YjsQ
sm4Kv+ivZmcCG5Bn3o3HDFyErO8+F7aIgzxL5NexE3ft2Js/W+gnmt4wAHfYf3I1pamnR9nR6PXh
W6UNX3Xm9a/Qb7eCHPQVYEDz/BXHZ3jk5dhulo8F1J88d4NXzR8LhNsg+rPTt48FPmcG8KGJGiZQ
yxwyUbuPtqFq6XvzDIUY97GNLfexUto4RomKxjTDbdtJIvOaJTcao6gE5yMbAY6tDQXQgF0Na5Bc
Jg8UEaFSaq/ZRbOii5CPO/2z2aAohuLxLsuOkwcsA61BEVIJy7sDVN3IbCWEIGOcri5XcXIWrcMi
hlSQ+rijUZtX33xCMnxEucEIbgxwnPIXcwyxD0/0K1csFzoHTWoXItGOZz4oPjRowb9H2LJLV6g8
87c9Sztg1CGuguNzvz5Tr4A4HGAdlbYiE/n5Zh5Y4iTK8v4LbbMBPPlHfLAH0D9QwpaNQegxfMCY
41sHdlVsEB5qJ4EWMArMTZb2QcfT9Isb+Q8ThJV/uhX4X6eEceAEp7XpZ/GP0NM/d1WqvyLbyILK
l9bNq7tpLSe7fsgq5gEgj6I0wUfkmiB0ezDZSlQJ3xMAEjjVICnT+MWLk+yUcjdak7+udeQLhGvf
jVBRgNJk+kRIH70IvY3RmO0+xmFS5kKu1Aa7+auPAs4Wx4VfZT3Faw2Aavy/j8X9kDjxqlYDmTmd
ABebPuUgMMNeST8aKch+ACRxkUpt83tPs+4TLXdvbKjaW5etUmWQp7P5Gce54X3ReM7Nj5tH2U9B
X/H85upRepcW5RNZUrnM0Vwjt1tfcS/Ibr2IgchwuXmorTa/TWna7nTUua9pgifqcZuMdXxKJ6e4
S22rB6bYyTYuXv6tta+J4g686/0qVU4rm74ULP/ZCJtnMshYDYr5sdMCva31vUnYJOdQoRT2sVS4
Izu03H1SlSzQFVKJGop38knftzoHlqk6lUZWPGYTDlVGpACdzFuh6jAB1FjgWE7xpVJDZiQUXyrQ
E9iL1ia6eTf+lIVE5aEKnNQAjX6Y94/mvBRNo/VQC/3T139IQ5FfQUnRdArvaPia+0uz+JAzd0FP
959CaO6/iPsXIQzMLTtsYM//Ina5bDPhsR3M9u+f9MMyVX+GGKp19Iy2PYHZtT1RjxrhmlD6Ug31
yFeOtr9Nm+x5cX2Yugx8mEpxeNzjsHVZ2YlA9+IZ37s44Yq7E6UdIDFBNR0a6v1/fHXpry3w4B8q
r/3LchB0ccEunPQbw9P7VS25/0fX4a2nGMIf0uWQRKiLV4ba83U3yOHeHozsgNtruU/12H3IR3mX
9c1ZON0WAiSg34pLIJ8rTdEz8b0/aW4SRBzfd6k8GJujoMO1LSsQWVupe8rB/Q4xBucxjXj3tXLG
LyNueH/4OQfnvgzFI4QEhm2IFD3Eo/5svLIrLkxE8WV4/eBdTOpJLdVWPW5ja8ZbPgQ0k0OZZQje
5rvkt0HQuRJtY7hITPTc3YBnD2V2QtOPVGfU5Y8uNgwvoJ2rzjreT1fkpihms594w3XnWjTDi9gq
tFBJIVThGoqVw3WHv/jOadryWRtAIiDszN8ga1k8G55n7CTYJua5TeG+1bHRXLD9JjjRTiDRqOYa
Pk6VQtvDeYeaCyKMGDdG9498yv1vtuHcQwIxfhEOT7cTiiiPOO1iuLvaJbhZbPbNGLdjlItvshvs
Vdl2zl3Z6NCmA9fkGmddKzw4BzxWQX7p63ju4ODUf0B+MLvjjG8WF8TKfPDw8U2di+yOomgw1KVQ
D9/hsPg0CTign+IlAjqy/gPFZRWeyq7p5iuKo+UUtffJL9zbMpUlbvnAk50jGHRycOJp4rgF25Zh
unS+beOFb+qbDd6PwOqvnNRILe+HdVs54AuFxsJ6rDLco1jX44XfS+X2YyToIG/c9Y39HIjyiHWN
mpzT/3F2ZU1y4sz2FxEBAgS8FrUvXb243R6/EDPzzSD2ff319ygpt8o1nu/euA9WSJkpUe6uBpQ6
eQ7FWaD3vLBSt/a9bXOZWm+HYm2LtUCl9jfos+HLy9oO3O61VCA3bT+NuuREQ56tPV6Ib7opnNNU
lB3QliXkCmoOlpGoT47NgAJhPM8L1GcGCSiTULZq4WOH7WT+noOm1+e2111VbFV2t1ghcuOjEcZh
IVmAxEO8blLIFnuy1J0BDX8cAUBOLvpUnkd3+D2C7B/EJdE4eXtr+lC7H5KX4ijkV0NyUAjXEvsQ
oQZ37EA6ABK4IDn3HBtlN/+aSaLnFElfnJzLbi1F6CkizUcQRQMmPDoemJ5WmuvFLyJw4rU3uOGF
Gp6AK25tmHq5tdwe+LNmasNdWSXBQfSNC0QVlOwAm0xAIcja/oSCwCoAHQS6rhLqvhuXhcs2uoPP
SpOWIPLfjVGc3eFodcYhmcHqHmURiXPuBOrDzAyVHndGz2odaErBrfUMGiFIkfCd6wTsYDDvjdDG
2IK0r5WDyqc66IxNR896IPEvHapvLxQSesN0lhNMenFQweSdNLyh5rVxVDjwIamQ6E1AshUbRXAn
4koocYpjBShYAKgrxlXVA09au9zHeX5xKmXxhWrIxqgA41du1PfdogOng+BMMaM4Wa6ggnHacRrw
er17sD8umsmr302L9GybDkPynLeg/O4hgVWiow1QxLJAO4Df/NIR0If7+zNGugaHGx8ZeLWcauv2
lrtaEJV9/XecWGBNUkKd5HiAVD4gLz/nhtA33tKIQJt3q+BwH/A7bDmMJ2vWqiMSA+OJmtJMxlMa
m7fhVAAUlpRi82CnIU2g2IehWqmGhEG1IrcNWPrYa5AHkhfDGcTtEjT8lU2F8HLyQ8aLYyP/1uIO
lGOxA8g8DXP5Rzj1ERjmaLx0x8r4m1VtvyWbPrK920TDXvSoK71Tz6Mx8DPVCSQXNx29X9nYgHMp
5/1XkWpibXrdZuR2i9sG6hdUiUICTvxNKyVMHxw0VDYQ8WyaODSRufhpvpbEeLBHcpUK5UfLKmou
joxqCKplLdc37pAaPqBs0PpNjOY8lQHbmkHwF5lUA5qx5qyG1LPlhKbUxAblAsC0y0WUQw0f5s5A
a4CwM0SxnFyALquCyUZD5Qixk1qBnq7b5HmlreNudo416koPxpD0WyaqHi8h9cnunfTPOsNuBOyK
7kuXe/wQuF63xUaw/2BOeWpklT9FAFg/7G9/QEYOGZBPwDBBhRfU8L8ChnsCED/gjglFTDDkJhH1
BnSn7inoQ+/kIR92oqGDsjiwEX56AuT/DgPYmlQIzaAGgOZ8V3iWCba6kfvMAOV/G3t4756gJIia
HPsD/5WLabHoP403/tGC1f+LQHHKzjLz4QDJ1vQltVLgdGWEpf3VAYT4B1IPgc9bJGqioQmOLOz7
dZGL7H0qHW3PPMPyaRiDlvHUxDYD+7CevrMkGi9TGf6HnFArTJ8bFydYcqYXttFbZ3JQN7bZO5mK
4KKlJlgENFA+Jzz4YiNfeYlkXaNVjngLGdJs18oiSDfztIMwEhBqS++QgUqIz72PxyCEZiQyscS+
dtvjmHq9YBSHvruNCXoIBpgGh8/u9xtLpucC/EXVYzhMHPcTTgORCvhRUaY1KHXQnMDZko0aPlpX
QEeCM40ikVXXwtXuytAeFqIwaHwFdwsNePuzFx0DsNDkAJfn8ypiSf4MTnMPm14eXIc+rk/LEFmk
ADjL6hZTsx7pXBljexlYx0vi+6z7/mNKh+nbgLp/4EzTL0Wt209zMgIFJe1NoTcbbWpmsLZjOP0I
E05pP4lu/I5sdn8qOx2vWUlVPEVWgH19FpvHdLQPZLdEEkHnIvE+Gsg1njqeQ13SKCAgKetnY9th
26zv24U4Spec/4ljs4U4qo6TQwmStldvTKq33Mh2VEfbo0QQ5FONtxTd0hoiYu12lArLppfEfuxZ
4mig+AxvuUW2VhQq3GiGXV53X4PAQkKK6FMWylfqGiX4bCbg60UKpQoIoo3P1Ix5AcbwFhQKyfQs
bDRkhpItONlbZBPuQlFNuUMBT4TM1o84hjPoq2Utk8hs2+C+rb3hySnn7txAR0mLpvYI/rvuTCb8
SvDtd/EnELsebuA0RkZi3ult/pVGD3HKRg5aKtH6yM9bG9lVuZ4VjjgaJvfSVXO8Llk+wj9i1GXo
8lqcfqW1l89FH1EtI5wv4AKuRACsc5nrkHbNnyO9Si5QjGxf23gSl8m2nns9RfmTbIJwqDZFVDcb
GnJuN6+ZKJ9tK7xNYsC7XQRny6Q6BkM093pvNchMPDW2TMdTr0SeF/q0zpM54CiW7KFmxlBTopDR
LKplngB7yU/dz0lqxcBtpOxtgLc/uezdFIpRgQOtS5dIEg6UUWbu7mxLl8JRoIsPo2Z2OEjHiX+A
Q/ukPWA7j2osMzF9A5vPZQjxERNCN/Ca8qyPhspLwf/PuaAkclDrVuwZoDqbkc5CYkllhNIG0KNK
40IRTFTCadOg/gOlaxvFQKwcFC3kZLL9q6OUlRTNDFK0CEd1NSrQBgAxN1RGml0Yil1A3MWbTa0l
+tHu8v7VROoQRaxR9EfoavEKaGekJxo8n+1afE4cU8P5PSrCdplYoFj82WzcL7q2i4sG0roFSjCG
2AmHNY37SeymNpuOsx7iOBuluB0Q5bLLGvGfiIc6agylLfW0fi3kEtBlRS1k1OebJXAxfi5uzGDJ
7Run9ula6qoqLgeaFZX7+O8Us45LyRzPjg/eXx0EqE7UmF4AtH+c9OUmiXFiWPNEx8ESFBFONrmo
ywS4d7YtCMKjFtTcy5Dmo+Bo1ny1Hh907Pr0oiw3HHDcFXkWowrqgaE93S3iRREmISe1K5AM2lPg
3XUpnIx6FffbYZy/jwKng0xiwqjXRTgAVDYGCMrssORAJmVXw17OV8NfhZDt/xBHn0JeEXqr/7hi
VoYFDozl1WyrjvzOFvEGdaT6hWe/1aimWEifTcmjT0MDbCkQRvAgWSa9ykGTPOubsvBc1xjEThof
glKo5RQtmBxi60D0fdQQW5/zSemnbA8hNESJy5qVjrnM7wArX4gAVWxS2t06tXpvj4pvCBoa82uN
A4OLruPBmJoa+w3CV8IHW+QkdZm116aLXsk+Z3a1SYa6PkxZqIGMf0dmtxr6vdOC7ikDxuU3kLCd
IuwYviSh05/xTURenlatu2GFjFp4dZEjepljE8gmXA3JVVTmcGdAJXYdfaDoaYl3x6DdNZCG2hZy
WR08dTj9ir8mc5CiXr5J13OBP2fNLkH/mNTZdiojbe1OTv4WWDUQ4tYyGI28eLNaAeV7rbK2FCDw
inhFidq+sebijUwJSxM/7zR3T0MjToazY/LfaERNbrUxdA7n+kRLzrPpHgobjKPkLcahei4LvEGm
3m+5C0rpmUhYRAMyeohHlNtl7EQoRMtYDYZVluNUoi3x1oLU0wtxrLTgX05GR1yJbCWUJMQgWVU0
LXJxrk/zkfxkTxLog0gg8ZZsC8OLvAgD6sdXNroQbo/rFMlSu0RFQxLMwQl0QcGJhq0xS6ljasm1
+LmXbLRan8EZ8WPOw0QaMrOddrodfunbCaeJsoFclo1kDWAsoNNoNhyExTdbaMXg0F78pgRtd1r7
QRN14VkoxyK/Ce3Glad13rrJBuvo4smyNDOq+48Z9iI5uMvQJQ/FeAVoMxfjnf+uG0FOw/TVUi60
hVAHwD+EbrlrLgBLrbOrVY8pMJ1OepllQz01hM6uBcI7YJcoruy5OayoK8B05upBdlwcWrDvKxYc
1HJqEeoB6Ae9gS656nEKJWZ5rch9Y6GXnx8iH65J8WpZ6sVg2B1zyFozl7fzqvEmB6iRwdrj3Ped
RrZVOJfB1i2cPGbj3wHHu46T9t0tmNwu+DdpxhJcJ9MFb4GgaWhfASUpV3R4m+r2patS92subGur
i647UEQZdiUoO7GX/Yyw8snaOgW7j6D9MF4HLnFsOY9r6BrOT+1xRzn71GF87dR6c6AhZJvWhjU3
71UY2xcuKbvJDrkajhp8F4THcr+hQxf6IayXds9C4v/fwiy5Gk2n1X6+6DCG7XJRcAPeLqo+Gy0u
L0phtYZDBdOFLkLSpOMqMIrpJZ4MASLXEn+kduV8OLZ3aKMkQ7YcScAx9aBq+xnBU3A3VVnorgmo
XLMcTBQcyT2FQB4ZsuRQ/wUPpEQ2UxOA6VzPTajiSHjzNEJmZdDjbyogw4/qf1loZClqw1tQ/9kQ
UT9kui65+SDbxGXTJb7oneaNLP2Y5b6mgSGSRJtUPOk0UYhRLPF9a5xEmM77ZO5aKW9irhv8D37v
i9/pu8KBJPEj6I8+/UuAlmmTL6z6FsCx4S7AA+NVA4ADOBJ4NW0Q57SgZ/2zcOcjb2rtww1nbZPY
hXHU86J+njPoNlIEpAf8qUuCVwitPqdmHJ9LE+xH9Inpv6LFxa7HC/IzmYDAhf4yED5bEUCALMT5
/8ZJUEkbOJl1Eh3o1VdqTEZqTHsIwIDcGStlo57WyinU/dU8yILYeJuEDh4IBSA1CAQK+9sbm3pP
CkGLTJBUEfIyLT5kfPhGJuB95UG9E5hPjmH/jZ1CvSddoUViKCzzhIJZCikYvOKEW7prQ74C93x1
Z78bFzVUeePoiR4Qyy2+gfb5Px4QAwsunT14x9IwfTCPiycF6+JTIlCE6pggcdB+4MJkHDiyQlQl
SFtdQHgNR24Vnv5+hyel/tQE0LWI+RBtjVqUoNB2uuSSe+M2HPrmuNjiFpX3DQTkhgRcC4sNeOx0
q2ErDMiY+fzfKR9xBvoPdjjPdA1dNx3PYbruPfK6W6IFgdXYhte+BzAxd7QewuvAhGWMZ5tW5v0z
M9S0LQebKR4cHvMdbSrXJtTJkO4fmXZeuuS3LQswSGH3/mL0GF7bR83NCypL3hFMgCABCivwr9CB
brCjNc5yE1/NeFhggSI8rOXVUPO0XHEJUbuPJ/Wc/fbQs8w+/000SH3nkA549DZV/jZGebplmtBO
2mwFgI+Udb+tpNgJGUutBPwgCVfkVXYaUmMZ47WpMvbMJgjqJfP3ofLEzmq5ubM1z/3NsTbI/tir
STTYhlklapkldIzwYyJ/BamL8UoWk+NVEKTASM/JgMyFSFsiMnNF2LRBCo9YXfeXPYURaDPTErS3
o+74Gg6AN2Sssjq6gvMzuuL40NgJQGZxI4ZtiU7rNLroTeeTbfQ8JKPSBHRAQNE8UYOaasufQeO/
ATymZCuk+28eFF4iZep0p5kcFK17zXRIivptseFXNz3RDOTQAh+FYM76cRkXtAhpkgAJIyoIH2pl
swedcvjUe+WtqbGxC7oGB6+wRCG2pDiBRlfuS1cysbcuS3EQCbDyeDF+j9tqOIINw13jLHz6bo3O
UW/04h28ZsMxGsAHSEpI0t57eENucPy/q+WP17WknCFqPo44C4Wwnw6JdCTSQJEnvWVYBy8FG1a6
HWivDAUbej6wQ9A609oJ9cjnJaoQtnEEwhCOFyA6HRNGiYMxM69NEGa0KM6VRROtO+BCZRRAsDnU
mn06d5mvpZl9EFKSeeyiAbwQTbul4WSE8545+LUWQ2N/Yfo0nFELDESWHIJOMX8ZNX2J1SLMT6du
1eBc95UCBhZ/60s9uNBidKmsbKH7pTuXStI7UzN54RyvOxz4cnudoP7Wb8BgcAVSob26DCdO4Fg5
kklnw4TPDZbAU5lBNEyG2YKB9lk2RVxNJxw1HMmUd7jDjW2U7QNP94Wsr8kSQKz0KTWuZWhMqASc
8w0YZDm0KyHdwB1LXxlDitopwOo+gt6cz1wS4Ts5SMznHCzyBpCPhe+a453Xll6aq4+QxwN3/viB
H/d8JqZwNdcd2ICnrsVWmpGnyQ5VtiAe6z1nYwcMpzitJLSiBune4lIUUwHkMbJn5A1LK9pF3AZt
RizmnZNHoKXSYv1rkNlHR9a16Cjm8wWrhic9GFFjF9WjT5UwU2Ps+TjlH12bZUDB9/N22ZtEcsNC
jyJqrFQDjq2B7MvGbOXtk7Yupjk9OVDd3ds4SDsAZnhRhTkTZzizpjIcSLVjn29ni1eV55RDkkBg
TZbxVPKEdhb48nQdiBgalIVfTXnzoF5ZRThKD/utY6e5tXjJ0aECOXCB9FKxZA+MGkQwHHXHNFSN
KHILhG24hMw6H0QBHr9g7ltW+BoDeVlDUhGyGQp9C94ifuhR1HLuSVFC2kujHnIQfKCbOVm/sTNt
XqkYj8Ql1Bi4N+h7Mg0y60iArUdI8r2ZdoRUM9PBdYERNZbd/tE07nwGUhivgIE9b/Oo/o/osncn
6vGU5U2kY4NHLdXCwqaZOI/TmwQcb10enF0N34DYzMd3A2VcyCro4zvOlW69WdpagFaPbcLcrSqM
U3VyaTjOoMOQJXXK3ZsdOKlHDb9L6birrbMDsKHdwtVMFLvjq2CxzWxEUMqJITE2R6LfxDnkb9K5
qRjq2aRRuqs5+Q4uTL4nU2JBb36Faur0LAJrrcKoF6BKwIhxwc+yryar38qhqPexNHV08yKv+hZ+
hizfNfXdo7gB9S5114PFOXfYEZId7JjJXtdpPINqFbqN6pK/FYmJc8f2F/45Iu0iucpdd1nrblm1
TJHl1zDi2vbxSnfTKRrc3sceC+2Dn+WDSEMIMlD6uXOmd0D/+U6ZqEcN6Q3R1MU7DY+xYgINiC0y
iBhqoCLWQFv31Iw5Dn+S7w0Igt7ZMHTP+Jl9ISsOVL0DdvMh6LV48VHNVrqJ3Crdk1d3oF08oEAd
2VxAyz3vlUGNbiXwuoD9LbbFtEFeNsNgLgdXUwyFAbmFJq+KY/aMnQeKUiD6mScbEde4BWWUmw2u
OXGVVD8PIUcnM7fBlcWoiPRlcOvwdOUZ3E4uZQyUNA+iwj2EuA/gZImnm5uCIGQuxCwZ2vxhgjIs
8XYQqQfReJDksLBEs2FxgdsauW8cIGBUxEpwkZEaRf2hbLo9uKvByJvNok6sFl/GKDm+X2cx0kJ4
z0WJm42T78lOQiAuJu1YO44GAAZ6ZKvj6EMrrRZ4Q9hxHneLGJkV5CD2+Oc0a6q0HMBDRN511dpq
jb6tBf7KSf0XzyVUTskXToDoNrExDYc8b3UgnOX7qGoWI0v4qx4mNSTNu2ZliqncKEq+B/495VCc
fL8KGRpAqxLkFqMOhIWNZn/RjD4/j8mUrVo5zGLhPZeRsyuhAtX7af8XEPTlm25PQEpb4deoBn8/
RTaTFeGcW4NQs5wI4Z1qA7LiGc+Mmn8x46TZ2xZ029N4nq4JF4donMCNAMjecIn0BKDJKCq3qEQF
A4NsgN6KJxxUoFsneJyRm6Kp4U0fo2zceA+RNDg5OtKoINcz3gPH/N1pGDgj7GGnjXb8ncVNuQbQ
vnzyCiQCKrf9qCDwK4tgOao30FPNnc2cPH9I7NC3Q0iB3zn+bS74ZO+X+tU1Jh7gz09d7lcx6krQ
xPvzVi5SF6jXxc8D0r1yn4ET/tKPh264ZG6bvUTHRVunDEEBMIvvQcfKzQiGl1NftPbVMqbEN80a
FZFaUvptB4LVVHKrolSF7acmg5KqpFuVDfWomd14alZqTNOYYQPG+GPGr6Y92Mo4fE7AN3UNsyE/
VRAg9BmvrA/wHIWbwMn1vQaRiY96yr6aQ2IgraEVX6Cwho/fiGsH+YBdIgks3dQBM6bsUdOAWWk9
mqxfODIXKkyiu1RMl2re4u60HRsdYPg+l7pj1NRTHiEngjoZMUzPbnTqABl9KaHS/vLDQgO7KZuX
FuewMoYsgwycbrNoQGYvc1TMT+t4sfvu9VYdMrnrwJM96bwrScYO/VyeJmd6MqRJ2SHAy9ZBXlrr
DrtsVA+E3qVgYQvZnJmD6d4yDx7elgEhB6EiHZrS0EOFA3aQrfneTnq+eOnAlbw8TW7eGHVepQfa
moyBDHMsIRhvCNdfNgxAuByqZgJJHelHaVJ1HIQQ9pWNhrU0FhMvqDSGbMGn3YP64MUqhU9Ryj62
ubdLpgSMZXK6csSdsP0pasxN4+Z8zwrtWxuYTGydoI5PblbY2fvIWe2DShGfhcZlmub+5AR5kuwh
DlCh2FXvjqNrOenKiEBqOKRBsRlDDtiYHYQr0G+BtHjUxCGobQCObVCKBckoPoYWYrtmaPZrVw4Z
bjWbImcoOXJi8RGXoC9yC5FdaKiNuFUD7vVmQjv6bYAUbg0Ji8j4IgzU/IMGrmfrIgass85Qftz3
jvA9mf+vR8Ob9608D5ApcbyB1LG7oS4+GDeXKPIvoeSKKetPXSt0spVrWdFmkvM75MLcDS1NbgG2
GiC6yngT8AEvdlU+hScBVRnuP3ZdCvBSJzwt3QrAroODs/9fRzJL+/CmyCnMVy0cc/A+CECX8hDJ
z1nvNR+v4kWybh1m+ijVNE+l/jo1AoxYs8mvHEpe3we8UiN3Wc1IeujVFnos7ZlBqeSI2uF5F2A/
+qxnkBTMwnn40JL+Tx0Ar7+wDs8qQFyddRtBuiqCnKAhEQNyNAA8qUYTS1D+BooSXZbCRDi12eMz
gihYDqlaBkoj1gq1aNGBbBbQUy8uxDab0rjOyD+leCPE6bjAc7xoTO1IzTIm1924s4BAXy0+i3Hm
9wm+bRTVIoN2UvHKRtOVo4DI8sFNBOgKtnkA1stUN7aN1ApkbtxtTAF15Vmz+6+/sA9BH1ydMKl2
CYFSheQEnebAPoEdzj7R8M5D4znfthkoaCgsCvK3yQpRqfQZT/ZfzvwxvUNi5O4CtjG8NhAx5g5U
oIW+AvM3P4dmQX/AkJXydLsELwWMtj3voJrjHdgYW1AmS3h4NLR8S1XQZdl3u6kyn7jh3gqjQXSX
nagp5pIXK4ojNxlpSD2yiRESqvhdYA7VRVOPGre3he+MVS7W9ZiDOXjl1VO8jsc4OlFTDc2t92AL
Ri5OkI7D0XlVlGgfwsmfMh3oczsAubpc5y5wmenV8bcCFbFSfGByPWg4ZHijR3ncg3S4kYzpVrjj
sDjUrX8o47+jeISeo9QaR52md82y2bjINTKtO7ZxjTcgybaAbHt9aZqgHpHRxRhEeGurwQPtzkYx
5DUHt/DnCIq6bQEx+lU7VJhI/l5z071jph8UODFoDOMg4HcFrx15CFqjuctHkIM8h0YHPiPC6qoQ
wue6yL2fqKcasi1T8PeybdssOoCb+AGfRIYFeFSXgXscvUfEE2GJWOD8AXKdP1Hy6p6oSXl76z3a
Is0GdQMqxlVc/nPwv8+l5fX+iDs4Cujk6CHWnrx0EwZFt9w16C98uTMsdwn6u8/kDcWgewsF1NtB
672juh1QAIXe31uW/sMtxQmhR1WnOCcFAyxy31SEvXS5xVCLmFsHsnlJFqPCgQq36afq9oDj5Jz9
CW3QaedmUJ9U4l6xrle+gaTHjs/QBCOHSPnehB7eE5nEzL1LHtRHZB36xKdFIJbqlya02EwpiokC
aKinJ26wGyQuEYzz8tTV4BfygvsM0jFt/+5qnfWcmdprKAGRhgUtgilxUZfoVvGmiM0w7K6aDWEQ
Sjr2YvizqpDyosSjB0kWG+w77Z1N5SalvW2QPFMm6n3aKV1JJmrk2ipeTcoZEmRRfTR5b2/pPPvh
UJuOrYvJmc+es3s4aSefOuaueCu22NuBQP7nY3kVRw4PNc4rumBoRNHBapyv+Gd8iZPC2uBVItpy
OQxRug2K2KH0ydsIq3kyJvAFO53xpYds4ZcJ0iwykiwj588Qc/WeaHLWTZE/QZbzINxWf24MaEhV
Ak+gTh82VMAaAx58duMQkoLYszZ+24BvMdDfqJy16WKcolUV9BplJSySY/HWzupjzEt9s2BKF/0+
Dl74VSbsCYSGKG7H57MvCpEqrGFxEADVq+zykOqmPM8PINImKm3TpgPKctw2WJNR6A74S6nbxVYA
0gdEVhCGW3ozjgy1jfLcLURGsMOPh6F2F10GJc6gdCMebAUq9NelC0p6cuRyY0Q9anTaGKkxKTsA
hHE/hbxOl/K1C0KHtRPXuXuwgg5Qt5CBb1/KYuYS3F9GLLMvOKUtt3gZSFYVaWWSn9scqZUet9jF
pYPgDEwDcupQTJ6xpVmFNiWrZcylXrEV4rhhSgDqxT4nPDn0qgeKNrzqqTHzkLZZLT4yU8AI0b+T
/h2wO34M6cVRzeNy8jKNJkDS7S+AMKJtGECOcks3nJ7uMlH8YmS2dfQI+HnnsPSg9OvSybaxZ/Yn
0YagAx67+o0aL4neU7vPLjRqJtfdNXVg+jRkMqxHNsowZ+eFTBBAFpumQhWi1kY4iILC8xUCDFty
zgZHLhPYwlUnWHkgG11UR5qY9dM2RMYRGV9hjecp8Li1tXuOelMLWbk2cS2kquHJRa7l67CNIfOg
g9ZL2u4cVdehWNgQ0zkvgw7CHaJek61OQ5yWQe/cAWz9GzRqnz3UTb22Y92/ZFb/htqX4hueJ3zX
auB7SrI5x5uCiT+toK+etLHV3wsx4NUFs4vKmyDdC7INGmKHh42CmMVpGYp6FUVu+TVJJ/sSjKjd
otVCa8JZfxjmexrKjwCkPLRynWnehhZHlaFs8nJA8VGPUntovvHFoSF5gHOTFIXQDcdZngyJuWWy
1RJtxuW6KIIRW9EYRrXO3BgrWx/FxclStixNzizM+y1kqJxV1zqxs0bRuvHUadnbNA8G7g9yREvZ
TZMf5iL6oAuRg5Zi0N2cWHctrG5TBVF8MUv8rg3ZBCg5PY6p9kKmAdLi0LB0AXFs8SxZqzjqWV3x
R18b0yEC0+q1Qw75Chrv/okBQ0EByq613rwbRAO8jIxVC8UQ7vTdQBhbFUzezw8ngvFpRCXw3gxY
fQL94q1BDl8ijD7H1FMxxojknwthAWVSsWTD4dT9eg9x5H2w0QJh5eJXhxJAaCf/WOBXcZZt94ei
hrqiLP7QGtveJL2EZFLqV42XRDEIEG0ojicQ6ZX81TQHOln/sFFci7ettRb3zQsF01pq7vR5PWX7
7+vFwET6OMFEmRe0oTm7k9EiQS1um+UpHIMtCWcRYdsiLEaO2NK2S5hUHFMKXD00f9UsNZV6Pztp
ScMN92PtlUd1mljkA4TDch1p8p9PGPHGVHXgI4MeW2mwvfIuJ440RkH4/WRW9ig7Io+cB/wR2+NY
r+7WZOOh8zcUbZsKZIWxdxkip4JAWR+Ax0cSDMSSTIB6Uam7YJCaziD9vreTk5rMjcEU8DBNuWkp
mky2AAVMqyBoAS36vIYK5vLiamgSCQGN//XyKFPSBhyFqai7WWqph4/xq4u37uihcpoBaP7zx1DB
zjwa0Cb8+ZM/DNUnNbzkeU6KbqfWo1j10yAH2Qr6Kf6rO5G/Bgu/BpoxgwEDW7dmZfWgX2zl/tGM
RtCX0lhjrQXqTmml5m5sUNQSq9Wd7meT2fjMwqEfCtSD24RlzOXaQayBKnWZRgZn5KXYUlddHK91
1SglR+WUZfVlymRV2JdOo7MJMnx5nXx+quK5/2Ia7uSDaNDBdxLDKUFhGmMV1A3lMElZc4ZGSwSy
Kq3/YkVe/IZEPPmokYvVfQsxq4UNaZgkbUNXmC/UzDz40AE6PilTLFW37TC+apNmvgy8qp5j9rfy
O3gPwntr+qxMdavVh7n1wAwZ6reVGbhnt9h2oWBNrkPB4ALr19ngeji8xCcgh+W6fAXqgX5PNogf
VJB2pEyjB0XSCSUyFXJ+EbTmXDyql3GXR9bJDCwkwMCwVq3UmIwR682TJ0YNnnRdFmVzujNRCDWG
XIF6SzAFzVNo7W75IsPzzFVYfLXr2cMLXoH3DuApoMEy2iPAlcVgrDi02TbYvrtnK+FFeXTBi7EF
pUaIqipmZG+psczWZ/BfahC6WIOuDqTyE0R+zgJP1bPbMneTdZLTQNNuNuXNhyzuVxQYhjO4HBwT
kBjApvoVBcXANpRry+uLM5DrtMLirVEWvzKtkW86eoftXfxf9LCHsLh8e6W3WxAgVBIjy80VChWz
jdGiXG55ZyZ/0EbigDeNpzItgmejxaljXWbLyOrm4HlqcAuudIaCPBlBjWkAWWN4eM9WtsRjqBOt
LMOnaa7jes+ONiZHNsR/kYlirR5fe5tp/jKSV6Be2CYb3mfsx7cYukvuSj3nshF8vF2LF1l67NFz
zhmN0Dc03AvUc9P+tEUTBBf6xLNxrGrbEK5sOAS5orxe0diMDHRHWzt7uXzBoCF5elktodXMXHnA
EG55OuXPPZRbUUbVOlsc4QKtaJU9aPy3ecyM32xzqHweGc0rH4xmO09Fc/bszjyWZanv9LrRD0Dg
Tj4f9R3hchZwTpXZ/pyZOqphgdWB4mRzNYr5LiJCBtwfZQRN+IwIG5747QwmawXl4GwIgeuSyA+C
g3h6EAH1kwxbirkhPyRQ5C4yNgMQw1rTk1oHu5gR0tpUeQ3iCOYbkKY6ucN8a+wxAX2pGk8O604A
alOY+Rl7N8vEabsWkUbpCLTupmstqBpEkXFubYhr6tl4JBM1EDIAXkA2muUAkUVxJQQFD6XRH+9s
SxdcntluKAH4fcGm7XfaAWcFxM6ycDo4+B7bF7L97AjTMGpfR8kWJoPB6gGNyw6/s0ZHcZo9iA1E
BCDQ6tTtgWYum3ED6M3eg2LIXb0nwDnYRUYtEKAO9ECWatHOg95nnnkj6o1nDUWijt6fPdQ4ngZD
/GQLi+FM3qANetwk0FBvhkQlqousYU1DyD3il6sCK/E+FXVxLken7NYe3o5WcQQdXk2S7aTYTELi
aIAQmRHqlyC35ctSqW/BqsYhRW1ET8wxHTzr3PTPst7hb6P+A2XQLTQwJ3tXsDbCQqDbLvG6OUEO
qQLztlHuYmCpgAQEKzd5wwJE1qsJJcF76Ey9RjTET/DmphjUZRtg6AqtNTk8CGDsb0AGbFkAN5Y0
WA4gFgfqDu6IFBcSU+NKMHBhL2NyJQBtZti4txCAa7pt2OcxFLTRBPjKg3raaooVjbuuCjjORjL9
0Ol8Re4gSHH0VcsH+tJVM6drYIMehACGeeUM5zTY3ICGEnPIGzsHoEI6pgQ3Xidr7sGIPxw0faH0
GIO0AX9hZe4EECrcTYOTAQKVLQuzeCWEB5Q1GWuJU3gcBzOACuRJQiSDaA4NlUNNfrAtaw2mNa2F
zf6HtO9qjhvXuv1FrGIOrx3VQVLLsi17XlgOMySYCWb8+ruwIQvtHvl859R9QQE7kd1qkQh7r8Ub
8YySK8kiw+vnKLV3XpCXR8aW6OxZfctRRICupSB2JdVAY9vbKw1IWuxxNVi+2Jpmb4NL0WGt8k8c
TLeGDtWDMgQ1JTaiV0Ew1FvazFe792rjnjb7VfdfOsOK4z2+neO/jORszSrmBadtsiu4c5T5xHc6
iyOS35UeYinqAmAdW7akwCQf3zQlHntNiy5Z0lhliEjvmvkuWOeEvb5RaOMyADKC95rgRlwPAIP8
7uZYXBi2haS36wQ40ucm+zHnQBu+1pOmAq0v9pJw7EhP6CDAkZGzWF/UA1k9tW8S9Oh53nrdC1bQ
014/pfVz/kYW5dZ6CkYchhU4Qe7sCdgMrdVsJp7wakVCav7XsSlR5bT7/xXDklhzZES3kE/NHfb/
sDSJjeGkWVBuOFVI+1/IhrJb1k2eWYqUhQhWtBv1/icZ3t+v8RQ3i2R6KYsS+769d6DtT71ZusSA
q2xCr99qBZCtfm2ovrt5Snurtxp3bkE7xYdlF1ZjcYjyJjwFsml9I7hq3pMxhtxAVOEBN+hPxv85
3hiy3ciDDkDQvy42g5hkLu32+1TlH1pJhFTLhnqBDZxP6jWRDXJx1w7WWoaScrAf3RiaBbI/xzg5
kJwaimcRpxKNQXPSHsBieNShqFcAi37Hh2JAgTmg2jt7w+SRbOVxzNeukIFCvH8mnmfbgjRkpLoE
DpSX2Ey/tpdB2JuTDnQVWPkgRR7VlylyuXwmCrwWgcPeAc7kN1YwJgnCmiISr9xhNCZSsLF+qeYS
8BGSXUz5XXXf9SM9OXuiWry1JhcDRtRwBMMSCtiXDYuQxU+g4wQ3rqDDeSSRyUlAzUSI40hZHEEz
QX0Skxsg24ztNPs/SESg4yRX1tpORUb5YMp2WvqvmH6RPYQ1jpz1PVFM7TLLl+7FkCfAWKLh7Je6
SetUr10aU4P8AhCSkCYGeu2JxslsGttqZj9u7KraBuKMFpbAGt2/opJYjnsJgBDyOPQsfOjAfioH
rRsBWI96YRnvphFLB1JYkW8Gq6zA4V9QgHiJhGUMLiCrF16H/xPfbYD6XgPXJ2nGDd1c1gRJulMf
KeLIwl/R7eob0h+JelefWH1EMs/L2Ub6KIKSUYm0xdepd1BiA9kY89MIjgVQwbMOVctujnciqrCV
xpy7uT+TlCxdIy1OCwPq6pqEIKxBIjnY5QRHwTPokadT6cYLWJMxhYtSjv8emqT5STzs6wLE70qo
p3g09WvL2Qf8XRZtbx1p3Ibf+q4WZ6Mu2rVAieOGoc7rNMuz3Tz0Ruyov42pR40zcHDvRABClkrd
kJuQvjcyPaz8udqCIBTlkm924OLGCVfQI7XXN8dxW2SmXyLNt0XSaVCELwCMqMYLTQBRSNQjD6GR
JD1Yl1NZfta6LgjhwK2NORtwPUkYsjg/5ZkNAJnBwz47ywGvi4MLZZiRIQmxbQgklsV5NRxAq72N
FxAUhgCIvQOD8uWqfGWS1WEaJO53Ey0nD5Pg4VAD3O2zfCPavvwqqvFY147/E7mZn+3Kmj6PVu5t
R9e3TwAxN+/TcTFBhAeAa9SSVmqtVeMMuUbB1II9Ml4e9PprdgfzbGFrxSwqfk4T2964qJr7XKTF
PzYSSP5pWmDTA9kN3+NfnTGNL+VQ8U0+9ONjP1cWJv7AFuWiTEF0VG+SeQTr3jvkYACknu5bnF+v
x9SSxHxYDKO65xeBGLm0tj8p9a3ijeirKY1pTRehgO9eSV5E34e68FsAGlIUug8aKlIydQvSsJIX
0WoVQfKY6Vj6PuhWtS+ZkEybaO3N56ILMfmVacXt1d6+Ex1Zx1PGbx+YhlpLQQHvbx2Ej4Xi26fS
F1N/hpY+29uFrv42Opa+1atvSwfSHxbI0KAx4hLs9A2RI0FuCSrRkEErRblG0FBgGoS3obpKp/oj
8KhfkTbI7wYcBEgtONHzkSEH2JR7MYLSFNnfKDqUIAbtaLfjjsYeVQb9bvMvNVkmUXhvyTjKhWSo
/0QJI8X83QbZdPEpAKERKEwiVR6i6kEm1BwVy4fZxsJbV4gIKe7ixt6X/lCubutMCl4CAC8PsHNE
/g54ok1zAYaF00YzQAOaAlMcYGir+7n6YNSlhozaEmksdG9JlqEiirqkHsr8gwn+ml1soYDPk9DK
tpzRU+9GZmRej6REaQNg2WHfez2SzjDSdjREothrKBr+/8hcUHJuOHaesMycX3OSAU1rHNPlO0lU
yrEhldqCA0Slu/JICmTO5B0oBZKEl0jEf8tvxhl7er6K4WRgqJgafK+OJH/ijLf7aE6fwjGWtCqS
PUp1SX0lnUYU8uI9GRvbCFDFKzZuXaR9P6YNoDqSpCzdVVA3XxvUmx9IRlpq4tiuNz6KTTc3ikz0
812JPamVNqae4cgapdcrWIA3zkK/bdKnuWRiS3ioRgI6t1VRRz9M7GbtSDZ3wXAaJNoq9W5kAHqG
h/ILG1Ahz4uLI4lowf47n5BptCAVfEvjwHPivejGId2KAow+t/rb8dgN1U50dvIpFl28DayhvXOn
pv0KBGFQiCwAiajN5lShMGxdjU77FQwhE+qYHPOBg2T6A2BSP+BgMXwIwnaelp0x1YX4jF3AYF8V
bnnKvGhjYqP8QKMK2EHItJGKpUSB+uTZQb1SKimcpJA0JMNhR4x5kW/Od0My7NWQNEbVVifDzn95
k+NVdANQsQHq4xBTuA14zdsAgE830QsDWzx0NRWZ9IyuqUzp7kSNx6PoknKrLiJjXoVXrvqeyUjd
mfqI8qL6E8rvI8P0+qBCpA7D+XqHCYox9sgfViCiBPZbSDzRKI8YUrrTekcaakgBYjusdMogBa6e
BCPV6q702aoBH9ZO2ZCGZ/GXljvBTu8BU492fJFkjsdU3OHZ9bZjrLeCr/aOa7bgJ6VVZK69bxT6
Au+FjcFXtmrMZN6YEXglNfkjsP3/bh3H2JL8lkNS25H6xlcPqUdkktSTQYV8ANzINZOltiUZDrWR
5KnV2o9kkZk986lOzmHuuc9gOGiRWsCb/UTll6VnnZyyAhQyzwsuc1W2+DeNjmNsPVnIFr8303aL
Cnmj3nYDEJaiJMWKhfAUfNEqdSqZeagpJSmOtjNGZFOtkKs8glKMr60lFRb/lgN/MgJI11E9C7JQ
PF8NQST1DI4KHGYZ7EJIwaMLwMKVBg1WmMIgJIb0Fl9YjcEvdAirqLrTEMfUc8v6rxEVbqjLQz3q
gAqDX0s2wKTFGxZm0+ZmLee55qWwhXHUcqCBOKc4xTxAures5Tt7RDZNUuKI0KLdZkduPNvlNB95
9kxykwgVULruZ4A7RXZ1mYDTYoplzZSdG5sCbDxrqpRKaz7fU0+VVKVcAr5KNRVbXdVZqeKr372p
AIu8SZsGRbl+XbYafGx2hgN+0VbMDwAo6C++bGyjbjZjswxby0XRwyqxQb0HoCtkSmT9hRoyjhmw
ADtr7A5akQeji7T0wpWHhPAlw4SFgHgwgTzjY0OEdkVkM7su0NAzoPSRzJiXDitg53vErPYYAkH6
Lm2RK42kpAUJaj34SZtSrLD/AYhLv68vDPQsEtgy9IwqBghLZq5GwGKBUgAWRTwC8nKY7T2K57Gg
lbI5sZKtYyKJ3EHi1j0L+uA+BA/BNpDYCgtwUQV4PzygEnH8+bosa85NWmBo9n69noATcm9k+WoB
CjhboRD/tSdlE7jCLvhbZ1gkAua4J87NZCoLLEwx1k00+zwAiDOEpBYoclnZSVhutOxd65DhcQpI
WX5cChvc44sx7W1g9n6iIWZv094afeAtSi3KVuerIWmdRfBPzQ8dPJcVzHQTZRCXa9FVobqxFF8l
5sLyHsnm5s5KKm8mx3c/59SDWBXUF7NaculpPa0YphBvVAA8X95bP5CsisEOBfbzy/vsy7/81coh
AA6QmKLDUPbBw+g4wYNLGHmgVlj3ckgy0kZhxu+Rb7EiuXagYQSkMbnrbuxIkXjd6ACuprTuPI/9
vDGmmFOCQ4l8AkKsvPRSY+snAtb3flxYi+cQiN/cEimS2K5KH3C2W5irWHbNCNXZTf05ZUX64DmR
OyEBGdmRjcgPJItQ9/DqgHmxu3bbxduQMIhEb2106BLTszVmN9WavmNaIKlvZUoaoFuM0cvNl6+W
U6QNoaWvW6+rtLHVpTXgsA1lQWaNBA1OG/sMlqDgBI4cULWZgExOkYKXyIZ6o9Wbu8pm+GeVWqtv
pgdtZwIxZ130TYScACjIQ2ujtD46mHIeSa4DD3kndlZWjiiPclBcDDLEXh7YEoe2OiKRQ4UJQOM3
uyvZVVd5/4pFYTJRoxqDnLv29SJ1PuGEalnmzl73VZDf8cYAPm8WlpdeNtQDPNfXOMmKI41Q2V1d
XGRc39ktA8n9mxkpprn9aix40Q1sLi8kaiIGiGlpK6zmY7z4yUE9xXUJ7cyRe9nVgbPVbwJ6oFND
z3cysfrUlQwak3pZkKJSL5QpQfWVqF7Vr0J5BTLXF6AhXQVv9UfRhI+5YWCCZYcA4Y+nqF6pcQo6
jPu8cWyxqg1wQjW1f8pMDkuUpQLCRKpDu00BU+f0GxqSQrk4w5SfvKrfXQej6zAHx9VLysX+KtoS
jKhbiP5hzV80k7maVjU006Hpj0vc3FfzH7KlcRLE+GGNP65MvAybUC3yQFGfVPQmdnLnxl/lIfZ+
a3riZ/LdkMpmmsGBkfX1HqR6wI17k1OPZKaTPJo4LjeRHBqeo6y310wCyyayGUbgzOQuLwF9jaGD
09orBQ+wPCcZNSOolh55MNV3WkFRyFcrKgP5wsrvJj5ZA5LxyxTnIJAFLHyy6SfuIhMNDbjpXeCy
OtWpM/+lHADPd+pkQ7ZYPSI7mcakMXEWsALaTb4jtTbUw6AO4KLH1KPGCPiwFW7SqYBaoY2VcxIt
P8GF422nIBZHavDdT9halWMAfo8lIHFAOD0FNroOs4X84/wyeFXB1DXbbjVyFHNeqZXToEJLf4qq
nSicHl5dnjTK/fbyN/YD3Ri5UhPEO6CdN8dYclgGivkSiTjHSPJlXo09u5j3oO87KVl4Y07u5EM9
UlNPK9wcJGk4jUZcTGqAMUFdJdVOyHNHpaJrf9RJbVkdJeuqRjbwQolxf05jU3pKjJuEx49VO+F3
jbw4ctEJc+8m0E0UvPaCAeCixQnAEy9LgxcmclTGsynZn4npmRqie6YeKWLAyhx5u6xv5O/ZUrgx
tcMNKHCM1R9j3vi+3Q5IIaozqkh7YwBCXx6yM3a2p3lHXXcusnNXOmewJvV3PqsmJmtd2drsxLIR
KDwBa6r0Waypw3GeNA9wlpBtJispANgVZQCmcoTxpMN5EX7P4BFZsdJqrYM7OdYKaa4xsF0m7K8h
ic/ZBA0KB9T45hGUWh8L2wnOV88teiqRG8rUnLV+cFEPBHvBveqln65ctRm5dmbpIE0Btuqy9DBU
1369or4RZYGTR2xU4MVh4GG6btPFuK+C6rqZpsw9+oLfabk3pLFY0Zh70xNWCc3hPVfeG9aGM+Ej
vee3mGQMRBNHBy7eLBaGPIaVE5hPBkp0DtpVXbaXQVk7XAc9c9Q/YCPSBqZN4dv2ERV39nG2UCiI
2kF0lapMBmDkeE4XbBcsNe6Cttzaodc5gE+DEampd+UTzoMZnbRK2aOCdpW0XRq1YKC2HNRZJCAg
T7BgOrXeuAV8TI3sRTRtH1YPNHxTkqmWU4+UQPTa3sgpBinxIlHKG3cDbGarORw4skyDVe5E7JL2
YfKhAiP92feWR5PV6QclEnW/X4wOvAPSghqDzQILCCAq4lDw1Y751mVJLQds0jDr8ry5RNa00k65
tcSHKcuxoHd4nq+B09Zs7W4pAQzzK4g94G2NMh/vQH6ksNJgFdh1dhnH0cSzJK+mEbTdMukRKZTn
UZIHGNjLuqvM6olGS1c0zo60DrEKtG7Xrac067Bv/cvFM8YxvHfCeeegUPGgDJVPH7Jqs3Cv3XVx
ApaK0gsuFmr4L3WPchpQaHVbkilFO5V3hod5sJbVrp0BVCE7aNEc9QHwNTwUcs7igeQksgHRCuo5
hx8SeZkAiFfWBJw9+cswp7nAQ6Gf90kJ8pSVLnWwpQaHZfOeDK/U3mL+5mMaIkG5z5u0l4FvqipI
q6PRZVRI0lgllphX5RcyAtnoqL+sa9wl3bVnmTNY3X6v25CO1xGbfhUaSYdMpTfAM2zRgNQbz2SC
LtMKIF8795WNXYjfEdJoiKLqZxQexQca1WLCXjkg7JCHCAT/LQlzoxJ3ncpht4vBAwxsgnmvWz9E
vR8eXQmVhwz6CWTTolWyygNRyAr5bMrObbPoSF7UvCMn0VtcsieRjksyNaQrAi4RKEon7I7VJ/Au
mo/URMgmfxx21Lfi/lXqgAPrFEbzgzYkpT2mwx5429jGeIsgpJc/DQJvE8ve3Cg6VKrhOZQtex2d
PAxs+jUAHj3hhLu95324WZw6fRZGg3y3epiONOxMwP6W4/Qzdc30mURAo0QanGFfWxSl+ElKEP4k
z52NhBmKQV4pr73TmwWZ8Tq99KgWbQACMgID7uAVeBZR08b2a0/L2MhTYHYgRYdk3ZvJjXHdxtWu
YTUQaN/i6aCidyVRNwOidYDcTvLVobSd9sVR+dXtiXl+ec31L1gyHAA0j3cFvTBkk8kGjBCAFiMh
eLDxrokbJDmCV16NSOEhjQ1v/TdHHaeW7yhSkOwqWKfj4hyxddY3puR0ZaQuVAaPjINSDtS8ztFE
GcUxbX71tMwCxMiGWwN4eaSJVnB/iEolJM2N+n+S6ajklo9J/F+FtsAkMBkpkogbgHAw5EOnLP7s
ln5/qEfT3JZe99A3bXMGb8qZsHGCcJovbyOAOaoRweikCZ7TRYk8OZtNdX1QdbDADTr5o80OEUjm
SHRVPtt0zrccFJFtfmJYGSPJDM+5xAT4VGPUBxrpNzK9jC139JCK3iJl7debXb/o35QkunH/Y1gz
Fgf8nxr9IU6ibu+KBVVBsrFG1AcJ2dAwS+a/57SwtjQyscWg5DQkM3Kg4X8hS9yiBaKKDP96IQdj
ctRx9NVtD9MTAWQgEDzNyN0BZUhUFDFwfVwr3SxS1psO+JFwThGcqFn8od5HXflJi5DPaKcbFYG6
WpVXKEgSybBstOzKfOKL1e/oOkhb37ROiL1pExDvOUNijoItIQwSjV1yhVNyA3WibbQL9cYovquc
oL4jCxLduJKMYE/aG6gU7fKuzVto0t7cAR98VOw67jeCbwmcERNL6lJTAXsqWNiZBnUTNiOqZ33/
rLqDw/lmrlAdpj2odxuGgaayxjpHm91aWDN4Ct4LRZdrPfFcS9K9Lmry+2UYcegqkq8NinXY3nFF
DvhDNHa6pBt7NJNNjQ2d+6iwZiD7hvUygWYAjmUwf+U2UvHIWvuRUsu+sApzLxJexaFxLIYFDF6Y
SazrwG2PE2eG/1KATrfOI3FmKZ4di9cPn4SDw0kcFMd/A/UPK5Hi74KF3cpLo+JjI8J61wHAGRn2
Zr9PZiaAnWgUKOEBONQWPD0FkK5LG7BHPbjGgYH7za9dQIEhXR6MDgkPtmosrWMvQ56uW2ebMu/i
B+TJxw/UY0aGYisksO1I1tWNB/bNBvOwqgakoDZUmgFAVyUfHrgMoEQUwcB5zE6NKewyYcZIEZRQ
x2HLFsx64G+W90EXYgvA0jcNj/a+2bEzqNI6UJijWM0C4sh5Zi+3y1BaQeYoLcSp0+wCAXfCklYv
QQd7qbBmTJdVwBOUUciZBc0Fhrrb55jEPJIIm1lin5uBt9bTixToNkXVgf5WTiXIQscgLxkjkxY0
4mEFNGB5FcuR/IICJ2g3CXDZwKyjDRQTklPqHCXGUaNtfzfTFlgx5wBDQgHHEI3A1gKr8w6pGwOq
nZknUNk7hzvTcFqAVXnzdFcAN2RfNd6dvwjrSE03i2hWY9NpkF3Yd6EFAFbGgKTwZqXtSX1lqbqk
J5W2pF7kTE140kKnxXsFGElJsE9s/45cHOH6K78Fqq8++wmXaunPeqwPtgBohPRP0qhTo25p8m1h
Ib1DHRONJXiuRx5vACKIHY2gjB900+Ao4T5bvpBkqSrU/y4z8uDtvjX2JOx80BithgyUlUCPi1dx
Uj4McXX0JagjNTjI9a+GN7K+wCv2P5uQx5L1QHbUUW/C0NB9u+YYF/xgNIFy+GP4IkFhEZ9rsAzJ
HT/wybhHLm+IhjZmZtVKa6hHajKkITVMOushaZHUAmdteONnjtjJHj3zL21xE4ovJnYI9d143TfP
wRYcZejqqirfslfFgmwOVX2liq66ufX3dtD+pHxdJVP6jiPJmYsBjElUy9UDNgEUQThPbggYZTQG
jq2+OgXMUI0thgmFnxsSuhl+6TucT4FFXFKnZkYRWLtAFpUqK/ICTl2wurJX8YZ22eU2ptNTA9wH
IFKXKBPD6VNRt+NDKs+maGjZJqizMUfckoy02s4x+w+sswVYQn+5Um8pAWoyWIkKqZUUQ19w4H6C
TMS63IMJ1D+PeVFFO54FIRhZl73Is6HdoBLHP6uu3+Ri1S7M2Vqz7zQPkwRYM0F+HafLjPwMPKtW
Vg9aavKhkJz1KEFfxg9Xf7ohE1a41X/kq9/UlcqL2FdfCGQvtXivremProLc/CiufNQPrPYAQW0l
S7ThEi3FLSrArvgL/9sL/WCnhqTx/Xw+Uy+WMCs0LJISL7O6ABHJm4xMeInll4qYMEDJtOwvsrCA
pzugjhxX0h5tjzqrPjZno8TrzKwOpkTQSfHU6TOjP6rfCf0OAIeN0sgMmg5JaMern8kiXWic43a2
KYi2Y/A2opDR7JM1cmHYflnibo0zYIwNHCccgHkE9nEa24xb8gT/w2RFXbIerWl4qGJvkzhO9uTw
LnuakjR74hk+UmNdJsaHBGiQ5h5g6OY96cjUDKcv8WzGR2UxjOaCd7a53FEMapDUjgPfqJt36loc
a4gtR7KEupiBv8RDnEYru7HBEIVaB+ycBhzpcgm4CKUs6Dso5JB6JGtabHwsznK6MSOlKb36wp33
U25+/2MMUuSTiFfMNB+8rBzwPRjI3HNmVm+MfAaX4M14KfKfIRvEefbb4dKJ5t6WWKZCjmbOMbUD
O2QXW0rn89Q85/hGQV1pDfu8wL/zEOEHuw9CwaPHorOQypaALMBYhCzndc9IGA/vMM8F9nssUb+p
QZqPeRZxVuziCTzBoITgK6dtnLuIskQADV3sHcDZrA0aA7a7fyydl4DNwKz2fex9jqn7saxDvtV0
uHM7owZpHh9J5NnMPxfY2KQR8epW9uzunKHHWkLy6lLje16AJ4KPDALbwqRjKZrdgLy6Sy9Tpthk
9phjY0gyJEYll3IMnst0wgtfykk0uOB8THzrI5kqkVTWyFdYO8aI12IX5eFKhF78mK/JYJzn9GIY
rLjPGN/2jl0fg6G5Nxv8bp2ouG7iLOG7EaCwqxuFJe2sCAC9DFheW60lBQ1Bf/PiOHZ8R4HDOeiv
ovfuPfdM8/5WLG8G1C/3jg8KxwLF50vOAnAy98ETUJJ2I2p/H2hklkI8xuC1BSpNn61ZnOAUdjB+
kr3PveBpsMZkj4WePBeBOyn6HqSwTT4Nuwpb/xn+tcGctBRmdiQX8CVg3eAH3jbORrw/Xaf1jtTM
YQrsVyE84M+iRzLehP8gy2ve2toMdUrAbpd22o16N743QzLRYbTvH0OFZhFiDV/mAMeNWkAtUomN
bqZpXIM0YTiwvEb9NCmiynOjOyrL8bGzWa9I6lK37pCMbQ/V52RCvnLVMRQzyeJtVa1NXWo4thiz
GOdbVMVNIiwR63ss8NvNgCqUVYvio2jZOwkKl/H2Yu3XYJiBBGUCh7gTZvM1Kpu/gQhjXQSelJep
jP8hsWV6/iYZJv/g1U7xddxGoVkekM2C3AmQymxqXkmaFtd5ATD9vTeK/EPULtYHp69Pfdw6L3nO
GShWATPrBXX7KQIpovAL67wUoXlGRaWpeiQLcns6mdEPrbNj3m6jyLJA0dRVF7t5QVo0+HZkrmIs
0NiO121ngccZyajB+uZvR0zevgEY1yFdRrBcuAlWnWhQQAJ6GD2eq0mZgJcIivzN8B0TLaJeZrH0
nqfja2SKNKHMXDQAMQHAQi+bQWIpeIS6QGPV9Sf+D+eSXpIqeQdJz0GW2odkFc4qJefzRfkmAJ5G
Skm9dWwO3FfhYrbSRShvsPEfA4z3xW8e8gh4BUBgJhNL2vk4f9lipWhvDZmzCLCM0nqu2t4ct2V9
pAk7YGFmbKqKcl/28/VcPwXR4F5M5rxSE/2r6T11yXxsqpUZzU8GECrATQnsXyOIwE9sT3sCASYR
Q9X4rslEt6EhKboi/zFg42u7dEu6HZ262w15Zb0A4+5oLxy0gNOI4zUROE9lmsWH/9sCIDP12jUt
sXdz1zpRI7rUVr3/LBsEe8ahf3vlasXGD9cITcDhsteqqd8LrLCM/2yP4/x5GWN3Cy5p55SE1t+q
RDaKPXacWlmFbAOoEGsp/6wblH3hb7gs2MqZUVVwFh2oziG6sQBy9rXMmRjydZKu2g+pOQNvxJgv
C+BQ9l3i+ateDkkBuo3qAnQKGiRGW8fIwMCpapVG2R3Qxj/iVPDZfkMTH73aR6qHgRr3Nxn10snF
wZ9teIBx/wU9Tr2h6tc1qJzuQd8EYOigjYAjWbDLSEMRpyuHI3GdibQ+z4AgPldeX+NEIN3kUkRy
pCFVxeaqi2VWsDJBSrmJ+ggqMs2a3ABok29xsDWMSARMAXQ4SEhv1ZOP/quhVLRFnG6Czg2Vcc0F
QA3J2mvrDFkCv4fgckiy0LQBWTvIkKPvRiCik90raUuhtINZAlXjFaTIj4HdSXt7at/xj/DJep/w
ZmtR7wkaNSbQuRG36/eMJ26vw6Fov3QZTiaiznqJCtefNjVj6a5M4gnIQs1yuqGh4LlA9WoFymLU
DHnRSo3JUrSoBN/h7EeAW9dcjrZf/IzKJX5GAn5/Zy6ute/CtPw0xvXnLMnKH6ir/8nm+M8GKDEA
2nDh7at43I/egBoc18rSczfaKLKRvSQJc6QWvY1JaHLwueaBM2xvFDPrU8DDoiG7mSLSeMyxvkDm
8H7suuFuTMNjOJnYm2vBlKyO9NWYDvbV6T2d5hut2Ttr6uKwAHgL1FXZAaorT4B6U+YUKLexR37H
ZJkxpihvDqo7WL11N5Qxpj/JMD4DDxG4HCClB6k8sCc7MYLkPHe3pPTn1nmMHG9PyiSFfZW74K7F
b/5IsiqygkPdhQ62TqD1MeWym3R7taaOM6zEhY+MkzMeuBaIb8L0UzruiHmABkO9I96BXxpTYrj/
GpDGF8BaqBg4F4OqR8ESsvvQNoHlACYcpzBJBDAVKnOiAqcCW8fZYRy7fFsLJ15ZqAECERxIfAFO
HTyPAudgHspmVp7E56bhIhHChyXFOZvUUtO/9bSC7KKhAKj4f3ah+MxND7yqR2R4JsuXLMyxIcvr
B4aj14cuROICYEoq9yQVAAnFkXkLukulnrCoPBVQ5GB22DdRkq8CIM2enOJvKnPVVa8KOUijDf0y
uwIXIiW5Ef4QDbE5MMpoTrBuMHW6v03WGMRybyyH946HDKlrg6tDJ+2c4HzsPsiOdOYEcsAfos8A
mCpxMjSkRZX1W890yoMWaZSLqLBlSVe9jOC9+c2NZDzyzLUZOW7EgaUypxJRgT8JCRPpDM23aUCG
b4B97nTtJ931MBPDN2sRPlin8HtYvxm3FSAqQTjCtX9j5+wpLlDlxezDGAFceemH+i/b+TsdgvT7
IsA2bbM2OA1IeLkMJnKHa6dLv09x8jUF5sKzi736Q/TU8nFAZhZ4x8o+yy42NowLPGmeSWQI6x+v
7kC2IkU9yrJ2Ew4LkFCIoQEwZW1PFmxwr+w7w4x3XoyssBA8SqepXbptMCcv0xjwc5db5gcRdNWZ
lfmX2ouWcj04jbeOkZSyt5LU+pACf+EDziRIN7kMsFGy0p48qQEk+ovjR/O6Dtu7QFY/gUjaOlFP
D80lQdWga3nbG4UeauOJFfUxBYMTZYJjH2TBSenHzA5AjPFrxKtmrpF6Iv8tkmZNWJqU0qHzOrLE
XfkOwLV1Rok2S7izGrvClGQDC0gegOAtRPQ4ysYGkAKgj42jL2ETSD5j//cU28aJRFreJmYMDrZh
2pAsWnxzL0AUOj/lZmQfUS8WbJlVmMcQeGyX2Y7dVS/88kfsp3tu1t19OOCRrWgWwHPcb2IfLLBE
lkBcCu9RK5BWmyyVJdZ9juwxjQqUEAwQjXsXf2lsrkvYJdsINkNng1/3ja5UowJpmUIO0uMw81/9
NEAQ9YCRK/MIR/PgcS+7JFG/E5k5PmNrfHwWgGOSyMzxYZYyP0TGuZf7YqW0Usbmfu+CSPaRRKWN
RHfMh+YtDYuee3gM8+auT7FB3cXmB2rGiPc7cMZNmz6tzXJdWe1DgwrH+7FurQ+D6wBh2uXsyqON
7HJtAdHqjgJgIZU+yZiLJ6x1F5pfk3CyN0HqGCcWT/nFm0t/NaFM4rsRpziuc7vPRplhwiAadgdI
eutTVvcXMgANoFilZuteKjcaTl0hkm1lhun3DoW2MgKFXmYWbeZuEPievhsFYxf1bEmib38csehb
W/TssgwpnlHws5z+ewi0hl3XgE0TEK41dqLkpIjG1PhLPIdngKo8iNJz9iRrh55SOPm2i93qpZg+
Esd34qTimPoOA7hKtHwJgqBYD1XQnWcwyr+44ZUV80JYDWz5YqeoDtNWffOJxMi6XY6Nm2bKSlT5
q1UZgb0oMMvdbIkRFMgM5ertnD7HtmM/NMNyNIOkSDetRLbH0pMWoWrZOprlsjeH4pteot4udMlE
JPWVCa1dQaaN+Z2RnFNJeIHzGexhFI80aCT7hdWAqBVHrMCnkwZaYTYdqsyw17HPg8IKVnHWrjKU
PS41Umescatzg2/SfwXqeFHiPn+9SSEmhxxVmrhUhuI1GgdlGQGQck6ALg1E49VNrCtzQ6RrbLL5
R/LTsXEQU21QDIfpaNFMKy8Z2AVgYiGOr4d2vfhu9g10Ry+dKJvnuATLVmX5FtIZIM+Xep+Nofc5
RKrFnQ1Mnl0BZuxvYliHYjT/AvKet+vNoLkDDZHzgl2SDenBCMi2BjaJj2PF849T2H+geG5SAjx2
LMv7irv+xZgMzHfkhWyzQ41z4rELimePVTkC5Eng4NprmuVL2Xf+Foij7C5yc/ElaM2TLeLmue3d
+RF10TjfTp1Xs4VP7I6Gv5uZhffk8nKDOcAOm5Lex2FOmwdsGAyKw57FOD9Npio50E/UhRloRS0k
4Y71xmWO8exX/HNaCe9bE4BcOXIL53HqpvJ+ifAoJcX/4+zLltzWlWx/5cR5bkZzBImO7vsgaiip
JNXsKvuF4emQBAdwnr7+LiTLRW1tH/eN+wITiQQklyQSyFy5lhOlN03ViFevnPguA6f5buSMv4aD
vSEHUcQJaiCL6Qhilfrelkggj2PifAXK92uMAusn0xL1oWZIp5OdoRQR4JyvYaaxTeEU7r6xS+3J
GZpPARLtUY6n+QAlusfGnga/8ABLjz8E7sckudV7aCCQqcmj9lzghiSECR2NvEIyvMPn6yeQP06Q
uMcCGQSMLxZAlOz/ZQFaPmia+hzb6bZWHNRxg3115o23QKXLU6tMZKcuNaJEOWjjDtJfbHS1+I1T
Wh0HHdq91doLgv6wbDIhte7KNe03qflwcUlblZHa6rI7/fBBHG84SDv6V5gwhG0/NuK0JY9J04f2
5LQHp+GlS1ezz7KDD9Mg9jt3iNaLI82zWQDZrTn/Y2qgNHBz1AuHXl1uIlVRY6uKGqGuHDXgalCc
ogGy0egy0KsCG7ItAwBxvM8IY1dBPUWCU1ltSwD/qEDItBLXF5A7PCRa5d1XdYLqVhVTMgdEeHrN
eEtkxDe/84hYtStQCPtmaQwVzLFWrYPANnfQgNn3dTJBZLgLtHXiRe4mAo9mhj1xsc5cL7qvysR4
7GQe78e6BG6EvAGFLIHlaeUhbG39MdTEcFZrhWOOPFaR11tPBWuXcO4c0xWmtTUGRK6Dj1E3asBo
tDiOTn5mLfBuZPLsXvj5gIAos5Gij5VYKV3Z+PI0yBgtZgg3ANFRZ9m4brHb9gdUEE3Ilvyahhmo
oEOOSUmaQlIZ5bQ02A3V+4xKjdAwDbBsens/PmDfbqzxedhnYkgC5sZaR46WrHE8/kWbRJRIyL5U
MTiEyW3mVEqUs+ck6ZqMFzPgPDpBOjsbfSzO7wXRWblvarPd4QSOjZuY7r3M5v9q+q+uFzoKZNxt
UG09/ADb01fHM7S3CoXPftb04XOIbR7kxdl056QxDhFt4aDeO6kPOqQcbiazQBlEVnmbLpHd1ikz
JE8TA/IhSkMERFbevtCCzWIiOzWD7Q7N6qLfdBMeotlpMRHzMs2NdJSFAfE2oKQcKPsw1eMz3nn6
0moJ1KKc/m3QRL137Yqt26Hq33SwPYMGWkwnHbpDL96AVKtyy1wHKkTCg0yElg1v0uMoQdTsCvE7
VLrtAyYDX4J14SQkQLJ6jJtdWxtgpQL210vzZB/oFco6yIUaTYQI/peJ5destrsdzQO/prq5M30d
9eZZ2vxTGeF+77V4apqqljmdcG+lrqEqnZcujUrlHChnXTlfzaXRKEnW4GxBJrdwQf8wtxFQL7+u
eyY/rjOodzDdBBaGt8YtNZYK/S7dxXY5j6wfk+fX+Ns4OYkKR54xSm6jPLROxtAhfqiH0Y4bIEDB
rghGajxFgZsCHNkYs2GxEuQiKSBqkiJ5Dynf38xsehexT1Sa42H5a0mCdGQ4fI9A10O23QHlGb3M
4oJq4ngT2ij76Z1A+i7Y85BVgHJHWkTdnVBN3yKbz0NwGNMANaj46e7yBCziUeG1N1cz4lG8CTz2
91cTQqTGvRwH42UNutL6ahvEY3+kXi2Q2FzFbrJiCAmcF9/cNIAQAgKniRVrvmoQIwNFL/azc5ds
QZopnl5lpOELb2zgGhdy9B9qWaHOcwhIIndI4lk00Jr8qe2i6kgmVF+LNY9D8NNUzN1YNpJJIOWR
J+RFcDOly6UxWn1npJo8LCa6ctU9eLYJ/XIVGuBqNMlvYsRwHnnQ4bevVcgIq4Mdzi/dPsuwl4Gc
JsR4OO/WBso57+nspyN4v2GRC3UAiLg+2UaY32UT30ddC7XZq6X0ouz2nTT5qhnw88gSk+2yOrgB
Bih6gshi9GQ3DGEc6PXsSpsB7l9n8V2qebPHGH5GJRxLwT0VBCDyK6AZBvGbALxNOgN0XurBkfp5
is+v5WG3oa4JhVRtS8MjNsFrhHZLn7peHmGiqyYus105fLdtrbpZIIkEZuSmiU8vkXKHhynAKVmj
i13voipnlJE2wxXrEKpZsk/f4ibFs6JLLfuMM599dnj2LwDK6hvqLfasG+I9fg2fdaO2z6ZqAujC
nsLSzT5Jt/2UIOkFGNBqIG1M6VkvFXYGb0GjTb5pxuMDiDM4/nPBdNsKp4dWQK5tK8x8QJkxzruj
tN7yof40RFGp1umqgX2eNPOJQgrAI7yWdh9sqbc0i7Ij2Qqes1ki8sqlbPj1fAZ0agtKVTrKMSSe
+tV83KuEtsorQEtoZDkCIkjn+gGEYJQMR31n2oBDOoiLLcpqKE41jpAm3mUmKCu0KvN2syzEiPr4
ECqta1Csd89sTIyTyMY3XcZB4+MJkrL8mdQkgO4A44ssTjSPT9bvl+k8pSVV8XTvJnV/ExvRtEPu
qXox2wr6oQnyBpr4aSQ2e5odWIfHCEOIT7fEzuDVd9J5dwkeQqLwpPZODY18+JGpBjhsPWWVg6dB
KcsIkhvCvrdUkxvjTxsEPPvetax7sget9NZFPGnrxTZKPDK5hU8WwQMtWOlZoN97qGPGpN61YbEb
42IhzwHP5oAdBJShzcndNFPMD73peAe6qn7TXVzIDxSU7zOWaVLUqyqy9P3i6/bVK/K25RbHcR1g
27++xOJHr7h06erqXdDcK78BAnArq6ukzxTBYlMji5XlHtvaqgvdtH5uaJRsiws+M/DdVIoRcHGM
R/Bl0go0pW6meo8PFmIkgzfdjFox7vXKAb6EN92m5jqE7GzsYiwrjb65wrxp3RDStTYH3s4znO+Q
ToZu0+BaLyXe6ZqnXDvTSqAOHfdpJyBVwfNuYwL8duZRmt3QnZ8FXAD8Pb3QnZ8aaY/F1pFBtZ4V
FF0FZYZMOSBpTtQn/hBZK0uL5T15W3WeLAsYAnRrGniGHQ0EV6yB/B3+01E+9qc10WtQc0F4Ehbu
F7NN3XOihcYjpNvb0oqeqClwDNw4wjY3AnCmJ+xB67si/yrzlGE3in3PugnAKj/3Rwek7APomg7Q
DcU4uBNXY8KCOy+OtYfRxbvwmgl1/2XwIFozePAktHdzC1kZ6tIAn7JpndYO39Asu3LFHWokdUDy
kHeNjgF301sch4+WdOq7emjfG+k56YZnyTZspXF0S29cd1x4X4f+oe7L7DsH0Tvecd6euR1AhsHE
e88iYAMNNy23g+vhNs84DqiBWzF/ga+BXgy5ZMKkUZMDmMGnsdqXU2+9D0DbNpuRcGY/Glt8HJ/0
0sQ+wnRvUe+hgF5p494yvKlunzOwUlPfhvbIemyN2pc1kMhdh7JON/hSWAliHpPCEZJMH11VkFnd
g8fsFKbiB4SVq5eyC6qtNo0ewuUFuPT6Ml0zN+y/5Gm31UTAfihXx2bl7Bp3cgJGTDgHZLa6cy/A
ScBA/PpaDHqy48mYb9PJtF4njgjKNElxolF8mlnO2adlUqI78n6aigiFyIpwD7xzvFi1ZtPdIg50
zMCoCcT+h61RdH1z/9J/vh7AYHAbZdDEs7zKOfb4jfmxmLLvZfLijp751ZywZZdxPhx7YQznFJxY
fgma+q2eRKArVjkhrijNnU7iTVA/UNkiuoK8KATAB2PwlwGPMkpLn66ulyjKcNwaU/kdf5UIRemg
0VkasnFFghvWqbfGM/h9lAaEHj9EXRPdGJ4YkfZvHSR1wEhybMcCklMlUAdkw77pfYCuJvKmSzni
qZI5CRTHuxhEYWWO/KVSjkeOpHpQSNTZZit9+cWGrbHYNwZDOmvxoWHpZdrZyUOgmoLhCZxN47bo
AyQ2k0SctNIrodikxZ8EEz8rVXOimc+drdU/CtSgrYDFGp8gyDNuzSHPb5MEeWVg+19Mra9PIxJ/
y1tLo3w2Le+MTAXz9hzbtvM///Gf/+e/vw//Ff6U9zIdQ5n/I2+ze3y8Tf0//zR075//KGb7/sf/
/BNQRujy2Nz18K8FCXBbjX//+hjnoXL/jyitqjxvpHXOgHzdEdUO0eoYVrrVDdQ4LiZi3lm6M/tO
DJ0W3Mu3btLEMyEPeVyR/XScg+DVsE2g+4Lk6DDwHMTILPp4nCZHxJjxMdMlRBwS4MLgQ11qIHWR
+G2iP8SjbfsS+cqv0Cj38ednP0boB62yQiueNeSgtnrtpAczG5s7y05wTzBB/0bSP5qD6D7OeuHN
rKhHfZwsw5uUspdLf1bgw04mWIUsjm5IHG8MNhNfz88/ESZiW2i6Ds2IAoBE6leqP7LM6dcAS2vH
BDc3FF0+5J5nPsQRpNCr0b2jnpXFw13XtL4bImHgd6B0u0XZ+PPib/WJcwOdRZR8k0tWR9k2Y4Fc
0wLUQGNIrM1hqLf1x+voEDRfmZEb7uel49x+BMlZeqSldcOOzz2PwVDFoyfKL3SlPKfYyZ6oJwrd
gNoPUhdu0Ev/z980V//bFw3oUg94AcZt1zAt9tcvWpU64ZiEfDrrrhneko4Sq4YimsWXZnUlieq+
OEZ4ZR6G8swtmHTzdu5HnSGj9V999KkI6i1qMnF3IwpDHY/XfTM24SoYzeyeGA1pIGmG76AOs/ZI
F0CuaYyNzYgv1VYLV5kY3W+5epCZjV2cIkjXn7hh4b0AeAl4o7OdOb6dqI3PrNzLASVZu9ACM11Y
e/a6AXv41gKvEaq9SqH5lG0CKygg6ZRaquwUiqJjdsdSpFnmHviEp10VpuURwqHluTEBFqTDnDq9
SSsvfYiMNvPx7cNDH41M+mlUY9SO30dD58ufPyr89K8/Kwj84GZgAfDBwTzqqvGLm0LXaYPMbG84
A5YZ+MPkHV1uak9mWXvHybMLv+hC4zMOodYKpbvFubWS4pGZ2gvZg0gTm0la0x5RQvMt0g523xqf
UdLX34yxGWzIi+H4ycrU3YRt3dzYaVHf5cCdbFSi1aeu4FN9F6mmTazLgQKVead2Qga5MoQv1BM3
gPLdJg+L8GYUhfXax+Al5ADb5DUrXvQWXI3Ka6wGDVoxmBS005sR1g1KgxPAp3Tcd9aaVXGftryS
e4jARjxb14Z3DAy9/9y2WuDXbm/dxV4V7aE4hz8/TrP3hlGidqycpi8yiveFuvnL3DnaY74RWoTx
3qsfOYuSlfQa40Bdg4/23ZB1CIwCj+5XXhbuUMwSQNKp0PaacBExj823sQjEN3UBPt7kW4yLXlnU
BVk+hnJ9WnwwtDPytLyl0+LS0LkRkQh3DeUe6dOAhVvN9s/fHtu1r789FmNAKEBGwTLxVKFHzsW3
ZzQTNwkjR5w1IO78knn2yTFH/KQ4tJcby/gxqIIkMtEg2ambCz27tSJ9c2WnLjVR3zVrt5XavO7v
/Boj2Q86KkqkeuVlKr3COEAkyE2M1ys7vQc397qDKMKd0wrvYKlGz5AbQ+UPcw+DNuCShuZLslKf
rsAx4R0W27UPLbcM0xWKDW9CVPfepH30hJ+TuX1/vX+71MWbWNa6Wvr6lcmR3t28Orkv7zsDwWym
XnuxX/gtr7Iss9gGLX5hXVNvA3x0B54kEISjS2oEtJMOON7ph8VGV1c2ZNcHMCqoJai56NMSc98t
YzA0NQhD/W6N39noZQAGxC79ajgCSd2q1Kp8a3DgGwwZ/ATmDulIPn1q0gp8FHbRn9gwuQfAMaHp
52rxE9IA4EkEYuC7kk5JGzv4aRTGV/CmTp+Y1/+apDYpZTF026ZwT9jDp+AiNdLcd/N6Qv0LAnZa
rkXnpHdOBt3PRzUq2+R9NOuKmEaRKY6eaMLURpfzySPGfB0JuW3vJfF2AKzi6JpW6ssO1NlVjKf4
YCaQ3zJa87ltLUCOivIz9ofxLrFQs92PbvHZzNkNGwzjmaaPHrANjnJbpnP8n2k6slgRRJZxrpuB
doam8zVExfF//cDYzZg7GvEMc1u6ebvubJm+6XV3dmuT/UCi9cHQkv7VBjHPps/tBpzSuXfMLCva
ZLWZvvGhWVxLAcmKJvJevLKwz7x2QcjTgPdT9VI3sEC0NCFYyEZD9wGKLzfkRyPUoHwMNemYcWWf
oDXu62M1bcweWHxtDJs5y7VkzpYEV88c7EgzbEpUkmzOn5FfZwGJ1wbifS7NuEqOqbl4wkCAQ4t2
JBWYZBoKJ+myQ3qtWRlOuKmbWBzIJguO0jcaKNxJ2+O5waDNMvECwBtVUVw6pXGgK0d16WoZaFX9
cUf1x3RJ3jaVDZMTSqlRQbzMbMu0WI28BsCaT93WzZrvjtp1lUb/3kxdDFUl6uuI8VWrVolfLuOD
TIFsyICPyVUFBTW1Ko2oqN6C+gMgaysz0NkmUfCVxREVhNo+ROB9/h/Tfz72sLlhuHHMWomZ+oPM
fzRDvI/QXwp4FMMXjUKFda28zZv0vSkDDmbppU/Do6nAqmSkPsRdzA02gvFqHvn/WWNejdXVVmi6
lZy8rEgRNgYRrcY5v0estD8Y2J9uRgNgDiA1dgSgJo8Sv5V70wMdD3noINBcFVWerYEMcI6gXN33
vGv31KOGK/vSRTFheyjDCjhXVAoWdihRH6IPm9Fqy3JFXCcsbsfbuU+XUenkxZYuqcmQ59ZLaW1B
HtvKPdloNbqKg0JBxtXqDsh9EWZlzTGvcSgXNbAyDzSyvA7NQZi6AsCv14Rf9YbcE8xyBIXAvnSh
IU4oTbL129oJ9Ce6dnSc7sjdUwTnqIG6dA/rrvZZkBY+aKM5M1dt1/2YDAuvhP36jkoU4wn0Y9Q1
FNLZqu1s06jRSXVp1BSp3FEF45gFGbjJzT/MXZxprueYBxmm3qpCme9tor5nNiLyUI9GFh8VP8qq
F1OO1BjqEH3qp6iuRD2XGqJGmFm36UMHSULlSbY+j8NkS31adPGepwR9t/7z1szQjeutme2hCtA0
GXQbDW4xtXW72Jq5eqQxhCXME+Bbotl7n3XxZrmlv6BLr0CpC9j037ogN6zt1SKRiV9tE0A7OOju
EFuSp05PG9Q/e/yY8P4ha4fmkUytWciN09bthro08JtJeTA+kAM1tZrkqknLQh+TersrV9iwp/Ox
r7DBPidT7xud/zIoSYA2fYqiFe7D5Z6Mhombvhi6DsVxmaeFm7/JeOBpw3G/PPQk6kFw+JyQ8HRp
Qldt69qiwAMtR74u8X7YhYsdgRxfZQgaBROcIA8WSL63SdiGxxqchNDHbOydmCznrsPZHSBWg72E
w1ghBdd731oGcmkEkUMg7L0V73ccJ4xblAlCoHXJRaYi4Wu7xgkxkk44rJYE5dxvTOR81cQY4tt/
/gLxvx0MbY/ZzNOZbriofTGvokUikE2Jn253CjlIf0ILFb6rcipR8ypT37JCdLUygwq16+Wg/ULF
CZi+CwippZm9JiM1Gn6ZOsJLU7CGcGvtB9KwNq5jTdgkgcdvRQks0YJDuc2nyacuZF+BGVINeS8D
+CM0d+SyDJAfzViWipR0l144+Zeglkh6ohLlqY81yCt7MYTGGEMBFYqy/EB3UH+WvYERobhxkLbz
axV+bT8kU+iKbKgzSXZMk08kpbLYf+d74ZIG5rbru2klxjH2xzrTjwWzvU+19ZMp3F8KbdJD7iJj
14zu8EZeVdTrRxTi8E9O/tNWXuUIyFzoICFHXjiKKVpTrEVeWIvMixdNorUMcG0d//zNMGzn+taC
VDEzLMO1XQ969MZVzMAEYWQbcbs92VPt+ZNi1qYmEgYkBRk4chYbXWXj4IOCRZyjIYDMBPkZeMpd
+OEElt271YiAVC3OrReH+76165Us0uwJv3VKs1P63MNJ2o9NwXZkAzZfP7qd+DJn3idWvWqVpR3J
tzFAwZPi41+Tb5WX5VN+nD37KOR+W1XWvE6LLd6xFs1nLwGA0h/j7M1zwRpN6+itOe1Ks9HAcuNW
azna9b4GXTqAzQbfj66WfEKcZSdLc/zSt9GlvUB5FNl5kV/alb/Qk+lLkI6fNad+ahz7jNLz5hHn
0ODeM+RrjHDRG6tduVPsg9vUaMo3K7RP76AoYdmAjYU/JEgbToS7Ub0pDIMTgXI+xpypMV8+egTJ
+eh9zAOF4MUqtObHPLAtBCfq5aGYXyFLAOwMQ4BY1VL/bnIK9z+9PXqzH2+BPD/e3uTV/pC3KAhL
XUfJzpuFC8FYT7vTuj6DErNTPIU4VSF01xRPuc7ebcvockV+Wldb/8tvgV+HOlVQ3XNc18CtEuEP
5+qn0PYA54dZn54KFxVjRtNhm08ZqDktBeqynWk3E4QQfuWnLF4iS+4MR22qkIFA9YkP0iz2rGlh
csIv62coHOfZHr3goWHD2jVS9sxVg7JuaHKM2SM5cLf8LnRWnubegKLzrm3knlyR+gSmMTLCLXUN
Mxk3pt1/Bk9JugKbofXQ5q31UNV1thsiDbBaZaOmiUq+Tiq33Sw2rQ0Sf4xcd+c4zrsfIL4/zJY7
h9ZyEWgGpHWXBmFxpllZnWcPEtsg9SpkQSSuPAG0ebusYHVpeFjeUeI4ESAKYX6YdJSCyrp27lFq
16tYqUA0PJ++ji3we3WQvnIRxzdVF8tdWejmWxroPjlAJdtcDw6qDgaEWh4tD18bGqAlXc/XtAiB
6FUepO7+f7krWtd3RdMwma6btmXbNmoDdPVVudhwlV0cDhBh0o6RAzb1pYjEQZbPQa5nFqxe7Esx
yZUN8tzN2vNClLCgim0VZeF0Qee6FPNEEuIEOrfHeXQZIM5YM4MkAs1dBiyAcIwVjThx2qAMtL5v
CLksdSCfEgGsVK0ubaBbt9wOxxUNawgyJju6hNz0PjDD8ID31h10jv1AJrXirQAHlC9jJ9/KtjtL
3Lp/hE51daGGBlHUP6apuRoaYJnU0F98kBNJV5YzlDfVhvGyuCO6Vo92DuWaLHOH7NXGwDb97i8W
INbEqtYVcEHyxs9V6XumuK6oySdmHAWYjhpis0JcFswkiWt+K6Xm3lz4qWkuQM6bzohaf/KARjaq
ytj0MYqgrHG/8NjERdE2K6JHIl6bpVHVnVNfbDuFFwiKKnpyeujpYXsHmKvqQbHiJkCcB7/klqEc
FcrMaQopwx4Y/mpFl9TkykhXnjeB9EK0bHM90I1Pf/6CM+vqqW8aLm5wDkPlmmFZznWmgNUT2Pxc
gAHyUCJChIL2l17ab4UwWe0/QoUqfY7BifTc5gZqaR3h3DZWmz0nogDaUZQO+E7Q1TUoUgCDmQHw
xFBY0XLFiNkgqCBSnQMOkpQ7SuJQA1n25BiV4pb28ZTmIbteyD0KGZLhQU9FsHPiVmsKRaWzibQf
Q4PbEu5+X0NHIL0L9DEKFz+6NIoD+9fmI0mc/PKY88HkARbihxhnvjkPA14gA+hMpJQoc+NZuXHs
efo6UMyvs1oDqmPd+6hoBuPYYrTkKLn586eAyPrfPgaO3zQ3DYMb4D/+W3KNWY6HLT8iJV1iTyhD
BDP55IdJV0fgRdRLVOiEzvC9HHVxrnCkfjLTbAOuVsj6AIL0pBWRhaNY2yH7UmLrEhvTRvLQexQ5
auaH3LUgUVB7j0mhdccEmynQX3a5P/FSQA2RmzfknOugHQTTz02XlEPuV92YrYs8DLZToLuPRWo5
W0C1Xf3rFOf6gz11zRYEeO3NFAfYzYI8o0b+8ksUFQ1C0QMi41U/vqGWbJXijDbbF/8UMZ7F/ld/
Widvkx+9BwENqmfVoTW8sxEZ8h2qZV36NJxnYOxzOjOAju9QHEOBxhlzCEpNDI3Q+r2U6Y5MNLi4
mSlumkB8w8+MUbzttV5yK3tHB5oRjYVimnMr9eeikt2+T0Wxc3ILx9QwnJoVT/X66NHl0KRi147V
17kLjacHOZXhdkxB7b/SEFE45BPXDzgu4MrmMFL/4vLCdb68cJinqQWWpeapNBLVLQReSqAmi9K4
jeP2czdG1rYRDXiczFFDSyMAQxq3F/3ZXc2hq8oCTUOPG9dm7tL0eREIlIKWq1j9+avPrh+wYLSz
HQ/pCRdbLls3rx6wgDZ0hpOi3qEa8mgCYhI1eFBNK6Dya9gv4uNKjtG7bbn6t37StvHZxEH3kAfP
ODekn6cMNXk87sxtMvXjF698kWxIPxvKHCPdvdUiqzx1SQ5GdxkG0FnzcNoo7OaT3emAZqEoMOii
+GDgkLAWqpLQrLxvXuyYySnVy/HOmXD79MMAkpeuFlanMINANTda6z4AB/25A6cAMp14aS4LEFGD
nP6+RaHWxQDNgBbX+4zRBqUpzQCqOluFHQYmsP7MMwLo3H9JhcBSSG/8+TPhXOXyL0ElzLQMrnsu
4gSOwTx2FSZoHL3rLSbH05gC3WNCiBtxstiTt9SMSVpAkQpN2gA1tKLL0Wg3Qw49JXLRsra4ZdB4
ep930Z+91WzyXLp1EDRbO9CiVab4N2PkdTfSLeWdGAx5R1eNC6k+GQXp+mpgAvfdNipwgqaBRO0Y
6AoEhgDK4iiO8OqvpVK1XjQG8UFYw9OyOnlw6Nwec2vaXqyhZjIcns9ttlvcaRmaU/W5n4E6HQrZ
iXEr8mE4l0UWI+sk8aRiGTBbypaadWqucGopAeAGJC0zkIaS2Wj9GJx4VQnbhuhS/qT3HXsrHCBk
IE8CFb0eZRc1pAA3RhjcIt9bW+uqkl9E36Oem+EOtPtNFxmW8QZqq9gZAnjiayPUp6KsMHYDN3Xs
L5kONk1V9c2aHqT1kFjctZYJQh980wA6u5s9wBxi7Npi0lfZEMCXJnzMmrx22jWgIztPM/2AZX13
qYINgg0IBY1GviYwEfinEUUjvBH1l+EZqpRaLdtqOJW1K3BiTiAwBR0qKGa4XHtUFzfP8tzytkBy
9HOdddw3gfE9uSbgW8hAVesunoZvrbkmrHKrHHTlAMXeYG+I0LslxCdkJt0tKjXwUBwUsmvBgs4A
0Qm6pwCyI2OsgLTUXDhGH8OLiBt4MrGOsFOUx0M0zc9VviMMo1ctmiAJQD17gkk1LSWGZhcUY96Y
YXrHB8t9TKs8hkQNihrGHA/mYUzLzVD202bshfdILub0auHxvYod+8ZyLOcp8GxtXUsUUJRg8nmK
kOw89kX9BQRaUBLNO6Q+87hdi5IxRFZQsBenIN8DJcN0GFh3T6aIQ1doVWRuc7C58YBb34Q8ngvW
ONHyx2UWXY2tJ8Adljxf2dsamiIo/3u5WBJkAyj2aLxP9KIFCWhVuOHs2zR/I9u8iHpfECrq9npi
f3aiEGxSdQ2Ijm2UXztVPbi4AUmc7j07+MZLHu5SCBesHJXRq1U9G9QUUDenBQAcacy/spMH2ZJ4
zP2Og8PRpdI4Mkaq3K4zIJGp5pLzxeg8mTXv88iZpgEq5fog2MtRKxyDQqHOv1mhAzGJrNVfmqgb
1kjraHf90A67oRPQMZY4w4JarNwJZEAhjznUa7sJwk+l10P6Ky+Mbykzb0ACFEerthSrJO21nzy3
3pI+5m9jPlQ+S7LyjEJI0DaCZVoGZrVvR+uVGKOpWUo3Rp5tdaQJjmTv6gDMvhVIx3wtb6rNUrkx
D9tttXcD53X2W9ZTq+Rt976Kk2yLckc5bR1PIFSQusHcdR2Pnydge2nQpjR5yS49WJUH5zBp90te
XPvwINtf16hUWUxhFj8cKIkgdpHcAv+LMDzQznpiofIuc9PZRjBotxugFg+Bl5XdjR5IMhVvZW+Z
G1TMpAfNy4wjb1KQV87DgSKuVMPZAO6sFAzhupudjFrJYSeZGd9aAvEfUh/JKuh/ipodqZxVBlAy
7LVYYDuKUlhqaECYIDGPQiTop75HEPy9KvaXUdJvwMzBka+IVGf21OUc2evBq1WPqF9dmHt/kfQi
ysRz7zUenGp3MW/mYh0x0VATZ29Ae7MVhOdA99LF0WOTgJWxjPLnVjVuabxGwhxOFrafz42NoL6m
96iasZr8uTLS7KAbDSghlG+TttFj2cSAeGKQJvx1uhajlCIOAc83+3QTgHTopvWG8Q1sSdu0HfTn
oNXrM54CDWi5YDeUm6fcetWtK2cb80R/RkW1n1lpfwT3JggEdG18QwwgVaxy/CZKk3lFoVYsWPC+
ItnphclNy4C2SsEBi/BY9yziSJWYF6+G5oSnBNGCle2GxasZBtXObTu2oa5bWp0fCGBEqOsl/ATW
HPOB1pBZuCbz6AgwNqg1zI81Yonjb6WxdZlKDfU+iDxQDKKVYOzAQ382LXYE4izfCFAqTbY5LjFk
gK85Tvo6dycIwJesB/8yIo93hbXPAqc755WrQ344HM5eMpmHUG8RH9YYS+/GBt9lFHcOO7MG0mCd
yl6gWLsLN9hXQJUlasHJ17nhHTUmapxvilpLV2UWyWDtZSP+kuZN5/XvHrzOUGidJ+wr2N/C/dyl
uZBWM9bABuEhq7y7OIvmRYXW9vsON3lyW+zUnZp/JbawgZGBjmWF2o0dhJewHQkhRL5HLetzh9K7
c6Al8jwPcNEVfmd6SFoDQ3whXe4ApBK0BRgPCVx8JWc+S5fTEE388KaeWZe3lRd4B76xwAh7Ub5O
P893Kx5e9d1Av1oOCuW+uJtr0+l3zdZQnQO3a+y8hLXU1lXDAHYHdH2MVnFttwDQDNaNZ8TtacxV
RlRDspICGpZoO5+h9HubUAYzN+rZZwl8gHhw2iEAAzkBhaFPFMz+ighfev0tyJCq/cJ8T1cNIEuq
XuMAutwHVJGNzxL1h4+iTSDehV7XOuNz74hTkCb9HZlYY4a+PlQhMCYYDIAO3WCrxjY0OokKecom
/1E4iQTdTdJ9rrsRe21HD2+lbPmnzpF+44zdZyE1vmuQOd6Sm/DCI+7J4XPC2vSExHgyu2m8jv2h
6Qqc7gL2lOTgtMz/L2PX1dw4zmx/EapAggF8pbJkWbbkMPYLa8IuwZzjr78HrdmRx7t393thEUCD
mpEpEug+ATdwyV13n6Rxdw4r47mfOCSawM06cySoji5371I8dM65PrCq4quit6PVrc80m7MZ2vYd
RaQS7JEc/sfAfh4Gk9vPo8vbJ2m8UaOHpOBFgTBALRt/kwswpVBNV85zpIzgDFzX8hopm/6MJxJ+
2YHzhF1glUDbIwIHoWQRtqayyCFyboLpTXvIhKNQG+IRdmpdNp+mDCYZQSHkM3YVzzeJhyJM8DYi
sbHBhWp3sCU5CDgStFj0GpXYABgx+1ChfEDNPX+JCyNGeQEYVRgRs7PdtolPuJMkcB4EAJYvIdTc
rhHllIaXqq3+5wj9KYENVzwz4eVqAnXNh/Izh2l3A5uhvoUMkBqHtZ2MIdiKeIkvUUCaVr0a4wdL
ZaAmKhk/dLuxadmJeulQ5J5YcROL7p8X0vFTDEfUqII4u25d4+LA3jBoEfsdfj3Faoqdt7RL1Z4u
e41z4mI/GM7rNaKMUuFnA4OVBNi4P/+JQ91DblRfANIiP/+J1zbbF13ETrfLAbcgVvXIURSkCcxp
N4X+R5npGC7D3q02rOjfXQOvqhLW5c+6xavqQytRrLlvMtN8tuzxOtYEvXgurOaf5v0ag2pT4Ucx
23W2i3uuHb7FXo89gG7BsD7cygDcb2qOdvGSSZSK6mmVB0jUTVo1qm8K6KsHdbnpNR15sif8jjz2
5FEts1bzt6TJ6rtWD8Zh+vOC19HBWkWehQuVfFjkEIXcOCWeI4kzXVVGb3qjsomxcC6jO1Ikpf5K
QMuBF1ytSISU+uY+HQ/MGR4o7Nb/a3oaMJAQs3JYy3FI4EQ/s7dhNn+e3fo+nZWzCt9nKMhdZ8i6
OblZc2jn0oIX8GS+gKsDbwo2nsFpRdZmfHXr1HzRr/6HUvFLp2MgMCQOKTQ/fMeJ82OqjGYFbHd9
LszxDhLa1ivs6NzdpELsSLW2MZtlujQCwLSoidadE4/dOat70HChz23xqAwWxIka8T8PnsO+BbRA
yWBxZU/VIk+2kwtRTaSowA7h7dHR/7CBe4BiOersWCV7jrsN9caqtqFkwk7UaqDxfacEuP3UTHnP
tyUeyEtqtmFmrPDlF9epuV2iwhGVfO/atdwyB5tMaOmYwgeBAQuKBiIPI4S8PbC75xECPTBHpGYt
Ru9emd4fUeKNWzzzwL2Cqcm+9yCrNdTNcBLgW59i0Dc3JYdldaf7bgMT/oQwHYea6a2PztJqaJYG
RECXnwYkH+rFJNt0TQO3UWH1WqEZyQT6SBqgT0Pl7puXdNWO+iPHnY/Sm+eVPb0FAGrh3nbzOzpr
4PDW+nQadhhRHgorvhVkycKYvQlK1+ikYTrENEynfWYjMZf3bCl4ATgpRLIbWdlbaoXDlEDTST+7
qS1G1zuEc+hHeoBGU6in/QeQy3S9zxk24WG3K7lte7YH3tSnDJsrPWUN5RQdeV2M/hVFNcDXEgu8
fH3DTLUFJPcrPtwTZGoC3VI7db3fArL/ZxKgRM66RXEcBgJhtgxSkHdvOtvIlaDypb7feujsFhpA
2V76FOap725TLmIbGlSTqU5h64ZPpYQU7TxCEQDu1uoJtSoO2fwJ4AE9OltecAHoQw9RB8Rfkdpg
jbWncC6bFM+0GP9dHQ6nDe++ap0jtWgWvICPvTenQHEIwx/COISRAW55e8iDfQ0l+ucGHqZLbJCj
baubsCIF49qCsB4FG/C134p8shfUHDlQBpEzgouog8vGrE5zHj9cYxvgR2BS6eMBEg6LLsVbDDXU
M33MbGTPNguGewrtDfxm8dpPDnQdRzl+A8UWwHZmWNBrzRS8UsPl9HuTRoEjM6+jrHY/BoOS/rH5
T3OrAuoFSQ+b8oBjaQ/7n0s4VPbBi9z6EQmx5lF32ZmyDwl2FY/UX3Lz2uW1zTIvE3CZTBdqb5Dt
8E5DCNN0qVfnSeedZn1QUQEbjlH+SQG3fuzVesiUB9maBq4X+TX/FqwaqGuMM++WV1ioBMwmGeJ3
ku+kLjDL9qypixMBRZNmAnA6tdv1LR5wiXdqVXVsPIoWpEKdh3OIt07MHuKoBz3w4inkYsEQ1tk3
Cspbw1v32PssukJlJ7sr9Y1TTO8NtA7x9XXTCYqK2alNI8PPNaanRVL0OkAzIojbf5gB7/YJULXM
QQ5O8Q3p7iK9gcWW9wSKi/nc5h8af41QWMW2FPbXnLGJzsAYePDXARR8sgfxasRTsa8SJIDIiAcb
gmJrisZOjvHMv9Drn1YGYAOvmcODE7Vy0I1WdKAmDegIWgLQIgHMBANZHq721KQzEOyBKKRFw6/L
0SdARvDn5Sg4wo1+kgGeGzZ+yY7q8atUhtx1rZMu8OaQT25czcdMjF+pJfoMGpIWn6Ha6wa7iE3R
U896jgWWBvDoppVk5UlhcZGXHXCCyRwdUwEbAIF6zBMLzXI5Zdmw6SsWPc01fCNikGt9miqSLL+b
pnEJKbriECpAhqpygAMKi0tqToGJLAvL82zz7/UPg6rev9U/XMc1PFTFISljAm/7qSglyrg0kL3A
Szpk5V6Y2LrIkv3wArZmQw8BFmimjh1wh5rHDEK5BbWBWYCxhQ3xdzwevlrMC98tC/cXalv2S8Nj
ZBpyZl+mns3LHDirx7Lqw3Upm+4+HoMZ8v1OjJd31e3Cag73hmf1BzhDxNt+5BZ2n3m3nhgrHgCA
DVeiVu0CkGQgC7DcXLj12L9KwJeBizHLb3YaHqGLOoV+0Z15W0bQGRzCVeVlcFdwwN0QesllBJr8
5zbPKHkXyySYisep7fN1VJXzkRXM2KrRaFCuHKCvMo/GxgpjBkkgFCLMBKvutBXhzrFt8wCOt+cb
QW2+WKMbbV3RMqyt0Bw5gN1JN9rwuEUTlvegyyJpdqCm54kXq6zME7Vi2flQG7WenLpPLrWK19Qd
irq8n8E9vX7AUBh7eIxa1TfbtiB/4rcmNA1RckadqUsg06BBcZ0X237hzNWBQGjNr+agkHZFkvES
BNljN2bjazoOoLF0M2gsbiTvTFgTrYDITL6gOHBvGJ3zAwmuR8AehtcAu4JVD+nXO2hYuHdOlBpL
oeGfQz1szKzKH6aEZw8CdBjQKyZYYjvIA4AFnD0wDzqrAj4pG2pS8K+4WFTdhrMggvFXPK5Yjnqe
acO5h5oWpDTAcQIO/jZKsHjJa+j3sCi5o/eOsthChKW6UKvDMvXWcuZwWcJF5yATbgGdmVyleRML
bztsgCWkt4f8bmyEsxzHLP/Kjf85Ii5lD2Js6f3TNWI+W/+BlBDGZ2ye4wGPgJKxcAyQMKSrS5cf
AFk8AEmaVbhwLQaoSt6EFUh8IUqMZBXLuLtqMTQmBBmuKgs0fJVgoEmGIXgOzQtoL1CbZmKH30Gh
6ZdYA0jk0aIFPnwZiJAfpD5gQzkfqAkMGEDrdEqdNJwAT7B0cgeaXzrQER5i6PQ28dN1bpM9i1XQ
NElDUNWRzplBEvcJa9tFAhjzKOm31IS2YP4wJpPY67iK4px0yh8obkAGeXvtpBho7TxdMboR4OEL
OegtQjD9SUDVUTT1wjTC9gj1WCBvkuHaP0WoNlD/bNjDo44nwKvRGh/7dTwQtO8KC/GtU+bGkdWj
caQzLQN0VN3KG6fsQzccamckUyOv36msvqfQkAUwPBTuA+Blj6MTjS6wgq08ZaiWLl0oICypSYey
a7JtyKYD/N3zJ5Sy5iWSUyky4wOaJup9sRd4vqpE9iSw2YNchL1wdCxNAMbvGSlQ53ibnlQy3VD8
lCq2g2bpz+mGQvJDgja16+oehhkdXDMg9rbM0q45cDACJhTHsYqKaruFiIv1SmH96LHJZ4kRTL7A
LhQLYSjv02Q6fAjCMvV6Meqja93i6KqyMl+p3+Bus2Ohdcf7wiihbM2aw+0g4rL90LSpyccKSUNz
eQujM4q9RuiLfJpKIZ8/g2JUE8qVnSfK73OTl/5tYkvthsXopQvT0BQpLGpgpYDda3dOEilA6eC9
X0nenRt9gH1RseDunGypSQNFB/eMVp1pknZz2JbCDvzZDPtrHxxKLKAe5mRH8cyG0r3dXMdkBWR4
7Ip7gdUo/Gea5mtiin1gW3XoS469Yu51P0IOBGYH+4yX0LRH0Kmj/hRVXrGdsQje4J+9DR1sSYDT
0tDwgr1zkMFn/TYoyuBPzwzkU1Zn8zrHGhbbHoQOQrKFUznBO1RjVvTikLAjaVEwrYdSPEPhYrrn
tfzSW7357CRQrsY64sttbPTsLxWX5jMzS0gs/BX5D/N0JF7P4Kc1ahO6Foo5bjQdY0ikgswImT3q
uw3YepSaEhLPMDgMIJYFNhr2anpyFzK5quq6XjEjk2tg4tx9lVcDaJeg0XIou7w0rfG1bcrgjy4q
fZVY1ncPCoMgihTRJRDOKe+HZyWhFupPrMOKQR+UIZp9NKKQ7X8+pXEQ7pp9QuPXSVXYXmfepn+I
odMIEiD/vtKzP79NXG5ZjglKjOcYLljvn/hU/eTYEFeSzV0LezhhSrXPjS7yrxoj1C7m8a92lWFZ
XerxCXWiRxIWEWk0bkGN9WtThFd2sGSTe9/XLpwoU3CHLfheQ7bfqxYsGjysHRlosIvWste3nRGE
bpSfJIzhFQ0OXRbEEXTekuG6lQJ0oHiAVig2Ss5RxDWqJ9pJ7JMSIswOpvWUifJKKJI3jcQbwSiA
jR+c6ppdE1v88O/f5d9SGi6y8wAeCMNxOVxOjE9vZhMqOQaE+LK7n7puRgL9p+s7TIb46eVeFqyh
tuBJf5qhOiP76edbil5dqK/sncGFvMaJRJcCqYK7BC80n6QfQjNJ1lPZICumBZsaT0A3BlvA+8nr
55e/T8ogzrMY1FhsBw0JDUyQzwcWFrtSKwhRn92w+tpnN5ARooFQ/BbX6bm3vrY0a0iBKXingRgt
27XrIh/phdkZ2M7wPq9G6Yf4ft6yPAGGTEiJSmtbnYdqfqH+LkvtJbKT+d5usuLV68rF0AXOm9Ho
/xhymhtqcj5jF2tHr57i1T4CJmxJ0/XH8cxIz32i1PXjKL5O4RJFH5cFwN/++x8WL5JPySqXO5C1
9KRhCxBY/qYxlPSVY7kglt959eDPnrX4qbkTm9FpRJMUeujn4P0/XbjxFldhHorQ16DfEM3ELyc+
6QhqDRVw4fg7H7CcLvbQIk/WJhBfXyDnvnWwD/ouOLwVHBlWj/FYI6JotKZX/sVR/HFWVfM4lBEs
F0y1pRsHzGuOX+2MT4xLSL3DRgIGmlayoyZU1D5MMsJ4WwjGfLDl23UcaET274fGABfJp06YR2db
ux2O/xR366t4fgQ403LeUYQa/Eh73cSOJbZVPn+h1o2Ab7hww1F6EGuuL/CEKO6p6xZGM2cMXvsD
8TgCJOLL7p7sNuTcaRwsq+9RXRN3vBTjsoIixrc5uQY0gDsvlFPV98oFcebfApygKnez5y0jUCN4
tv33u+pvGENXGJATsklnxLKE/elxkSN/007SUAcY76Ce5g9Rv8+6xHhpLdeXMe+e3KSYL0FsLlUp
+MswwYzVrPJvQVzxl7YePYAVcuig6DleBhaodJMaZrOInaosWOIT4u31ijaYzdyeR1juYK7eePIg
4KdfH8cDdylGmJ3eQOpRMc5LDzrKq1tf6pnOCeps1HPDrafc/BhKAxTaDAuq9PYDRBptCzRU/HxK
WKPkFtwd+5I34N0Cl+BU1lvb4xkWD/i/oDBHvVCZsO7DHrnoAV4cr4ByG9vZgK4zjaa/X6J0jesl
OmOkSxj6wpHFf16C5vDG5ddLhBodcftXJLL+c+ZBuLvhoUCXezClA1AQAaVuECrlmSleThaMzDXm
6jZgquQ/EjFS3wMf8zAu3ssSaHjhGY7JARX+fbPnVMpy5nJu9sg3gQeiU6id3vBD3webe51vbX5v
Ao/6c9TOufgQ3NTWN49DDCgurXzVcp6uw8CzLx4LIPFvJa+gcNsXyOTZFyirHF27hRSk7oLN5s94
GkwA3z3GbfRKrV/xOZYZ99cLVvUAi6AJet2F0xnwJwiiLRFZzJQBrDWK9xZaLqdaH6hf1HlD/dQa
7LS89/poIVqZr93BTC7VjO1MEpvgSgGxAVBy8Gc2QTeEw3Yl6LX5TJa4F5MlcpU4PVITncv3KNB2
mwxOCPpxCFEXZ4rfRDadcxgK/tmk76qIsz9GPIR9WzTxSwr+7DL1IO8Fa7dwpxyXPcDq4ktbMhcq
A0G85hF3N0U/ul9SMNJYPiZPYeyw//iTi8+EFGmAgWq5lm06pvd3PHgyDpYx56hQyV4iDTSxY2eA
pZCqlq+mXDL4dqLvdgg6rfFmRT9uXXTGkPJfmiBOLIdiehnga/RH7wXw3UXh3/fKZtnGTvBjqo33
IGzVmzlihQL8snWZI5iMNV2TnGom7U3fjelBtWV8mJTIkPwHZLL4j2ch0oqfbnTQbQV3cQMK0G+x
ePp0oye26JESLeqDBdbgHaga7rYDqnXXhkV4P0pbr86N9ol5yORCoyf+xmFaV1Vlh7xYGS9RM2Pf
8wy0IbMBntAUjC9511Sn3Cnr7TRJCUMetzqCU2cB3dDNlxFPTD/KTKQqZ+Sr6Eqqw+YB7tx/zEWm
oNRjy5cptMulwFf8wM3B3Zh93O+RjDPBfYuytdN09jlIYAwWABD7Ll3jZGc2pNtM9tDLQP3ppdk3
pbj9CpuxYEGXiKDLX5/wS+xh7zBOmwJs58XNcoyZ1b/0NdqVjIIprowyAG5t2J2B5i8XVa2AqBiH
+gyMoj3X5mNgJfXZwaN8l3D4pNKYGid5n47IguFPWb4oVDoAkZ76r/gOTlUP3JdveM+BEbm4TyaU
0RvZ/4Da8Negwn2C7XS0kKgT3UMrP16oLHq/LR6LpgcAwUzeaSlJa8ffu/IE2LMCcv6bUNWLouK4
F38/i0UCeuNYVCD/GDj7MLrCvg1YGLMemjNtI3ULgt8fWjRGm8q8mFeWjqRN5a95jd5i6jGaR2Ml
Wv/bvF9X+TWPrgIqg7fzOjGu6miaDq7BxkOZ89Sfu9K89oUgw8Je9a8Dxd2adEZ9fQpBb+R1twMM
dipQDnC9Ih1TSHX05uoaN1U/JHenHXfH/OyCeLaJlGqQRUCzn738nEBlcKHk3G6pr9V9+An4npmV
D9SF/FB5iKzmO7W6MAYTgBt8A4U7pENC2GnozBUdTEpW0WmDEuOmQ54YGyyd50pnfuQ0TO3OUICr
T00ELwWd4Lpdg87CBOw4CDRFGwu0sx1S60gnAgt8dEByOkDj3N7btbryAYs+Cadd25V8XU7QL0g8
AZcmty13kyggNBbK9Njl5UVZ8H9IhQwvtwjqy3QEAMUXiqcDnjv/eI3YLe6R9Xru7Cj6JkSzdOPR
+gL7b3s9SMvelrWRPJdB/kgBCg5p/mggaZ/HLrQEWRstYbCrvlVGuwRNzfqSRaaDPQ3UY7D4ACMy
7II1Um4FVpFoGlYYXTJgL2SdAYKuu/BU/BlBg9T3ewRdY7LsYgnweX1fc+cCzCjUNYwIKcS4rR9i
4GkW1ijkN7hzIUUB4V/ZgG8Mnk4J87XxZ2w5KftubLNtlNbjYnKxJrfSdsuKkP1RWhaQokH11nqt
Wo65PZ0acFN2qAJWW9Mr4ZSnJw16UgtyG3wg27MDwDP+MEnyVLBsx3PH/tI7abBJ7FGtayQZIZ44
v08zc6Ft7pSPklmv1A1qHAOmEdYPMJY6eemwSEXlPpoxcx7bwnb3ZWH/qKE8GEO8ogZeH1qigYzl
ToGB9pbAKcWE+ldmzTvDADo5hTnFG6/NH0VaigdW9g3yBT0yXjoM8uv2UkD6cQdmYYTJ+Zz0r/++
mjesz5kUCVEaG79Nz7VNSNN8Fg0M7AA+haYRH1qvF5B2MAbtRKHSFczNIIiCstVKqlF+d5Ig8Wur
MV94C8J/aCTjg/AUWHXCag7B3OOAJMZGG3E/tFYK24AZZTYza56tDgVCKMfnC5BMmme3n/sD6s/c
T3SzcgHFre0h9r08bJ9b3o33WHe/0lSZt/lDIcMjzWSWzR6D1gODEhM7ruQlH360qOYsG6XcZTmK
AkwTHLo5LA99NCDxdWubWQRe063N7PaOO8lQQ9BC9cai16oXXTRmD61jZhswAZhPfbeDmdR70cYl
akmIpcOHWJiu31cpe4N7lufHdQSKT9aaaq2SOPBRteQTlpUTW14t5CAMLg4VnrfkCkeykDeLAWrS
YUZl5cBALr910YRPsRRmw111aY8pZ35QG/JhMsSxKYziTmLtwGAWB4ck0BEktFN02wHEYIXnxvRz
jht0bFuxBP41Hf6dfliUxhE5+TVd7DoHm8NF6Irp3uOh90ADUHmOfB7lAqCss9WCT8AJnTAgg9s6
w/nqVkd9Odg0SzuDZt+Hzm4YQAl2GDIHGs+gcQ6A7l/n3rqovwq0rXfsmv+hkks7ko87Fol1HBaw
UAU2UUL+m0DTAEZcKNopPrhZBg50hWQyUsgZ9qmqghZqHp07TRQvmLZ7ziEdp7x5eSU9w04dM/79
d2l93kGBWWlA/5V7qGhzeMB+WljGkW2XSJBBucjl6d0EiANuVRzo7NbMikobXZVIselRPGm6tSfL
GuX1CX4KIJHf17DIptbtIJ3uMYsU7Kp1FB1iUFYXdYzybZQJZJoH5pTbHJwjP+rhnJJUHgq4qdah
q9vR3HoJiJoliJpr4lqRDyqd3QhWlsX/CtEa/jT64aD7BiXO//696S/n05Lcc6GQ5CCjaUgby9HP
31zTBCN4Rm21zx2sf208S+1V4PDh2GiYKHYnoU/NNgMyVNSQIRYO0uathobmsFb2E3BBlzUY9j7E
09SxiFsU6kV2kHmtjtSFAhwQ3NR2MnbmySgfVRl4m8ns81Vtd+zF5BMUHWAlv6Mmc3niJ9YEFrge
TeFzUnqyfqqacj5DT3vrKMmQDeXgthR4MlJTRt85rPy2lqrTRdyAIOFAKvpUAJYxuQ3oErXdP+FH
tohUxx4pIOzLBuYuVX+gQdCAoYabtuOaRmcjMcDQyqArkTMfBMXiFby8YF2juL8m0oQbOPmii/Ew
p1HsHfZRmdbnMMmti5W7K+JS4HEGs0idEIEbsDgoECQX0Ktg1ncUPn/EQwmnCw+maBMR8uvXOK2d
M/GLBEREVn0Akd+qE0unTZXGEb+EjjCBhcrVgyoGLKYmEb4VObgkE0BwOwAT1RsD/d/ss/i16SPj
UNamsaDpyByoRZHVERZkXfoMDOoafod6Y8jCbT8E+LkOAKRYA5wQZpYF2y4aUiiIQ4v6Kk9mNMmb
nMpsf8X6Q/Iz8mNHxn7NvHIDcsoEUIH1yGHZeuZTaD6wdnynbliW9WsrSsEL0zzjPnMeRRRGWLQi
SnXj+6Anu5nVr+lanZo2AZLO2GNp9lWTWgumzcaV9iM326Vl4WaiBlSy06U19PWGmqyZ8iNgrs8J
d+BRNHbs6zCI9i7QVuedwVe2A1XteYqxO9ayDlUZFfdObJwhdIhffyDZske59jHRihDcK2j/M++8
IQddqCn7zTTA8SSS0z2zWQ699mi0oOI7vASzPT7QgcEW8qFInC18leTdNSyLBADyrZpW6Qj/o0JE
dhRi8V+9uNjvrvMARlGw13Xehjr6o/Di5BHGKnAVAffFt8bGfbM4lCVDC4ztVqTtRUbNA5wE3bco
MCDOVAfdLhujHnLMz3SZKC68DRPOuKZmKPDte4Z8bgEmOySuBT+MCcw1hQelj+SBZyATXHnrwcu/
X5thWyp4TkI6pvDbsDV2RqfAyEvVhFe0YTyJrve2URDMC3iqGk+yUfxoFt4btazRay+qfGYxIqkH
P7s7OGKYJ5psW6ntp3k176/hmV3DUq9fWCiyrjgs48+lpkoYIKHUUK0/Uhd3wvEu58UT0mEcgtSJ
Ea5ogudUsJt0rZdwsnsfWQN8SphHp9KcUbNKoddAA24RitMEuu+JN+LjgKlnMAYzqk8zbgO1vlSi
JR6auFyZXq26HYygNipx5Tos4+K+KPjfzuJfo6OT9viyCyc5ToBdL7CER44/aF7APIDDVmVCDimp
wwNy9iiBIa2JP3BiYKdUqh8u+wNk7uAPhbpA3yc/54gCBHxU5kIs4moLfqgN5tiSwzLMus1J2uR7
PzXBfgiQHm4lyjlg1bs7JmsHHDAYrDbaNKWVCoIJzvh6i7DK0HnkUfA5orbnfgV8/J/1CF8iZQ4w
8bAtt113DZIirjFdgNgzTglIL8fOqeEM09n8rQkbPHm6cjhO2BVdRDA/sD6H3nqQTysHXjJbNaDp
LeGsM76ZTMQ7aQDOS5Ox+XqETnp4Gdj4MACJsU4b0YFv5DmX0MCfvHJt8cNJj/Q1pQ2Aalgr2M+Z
p+ARNozYwyneHlCMWk7jtK1x92B/hyxorw8NLM5g3Go/UJfXVcUSMNxmQ5lOgNCmw+RCC8MejO+u
58YrC+hB/8o/LsR2dLS52QhuMjeQ7nCRm9xeqcoBdDYgMbC1PagBAqgPZahfViDXdheOGq2rnUPg
ZglGkxjSddvODf49Qzy/gGsJ+IOGSbHgbMBk9YnUQXNxMbvpZyOqL8FQa2c0blbfymYQFRyL3HR+
ibqifMkz8HfsTqgjmHXitS4gIRdaL31uj/dOD6lP6nahtAIRrCRbD2IY8a9W8BYReMQ55TTdZ7lh
LkFzi5fUtHQfndGhtaaHIfG8HU8j7YWjR5XMgn0dRvtrXw1K284GR3hrBLaB1S/20pEyn1rUCp46
NmSoEHjdmrcxSFcOBAJ1QAMr8KULdvRdAbbMQw9O7zjGeBuzqrsM2dCtwFPDRrkLxq1hupFWdxzu
QD7h8Kpri8eqYbAzgC/SC+SDM7znYdQ+a4Je3OQwlwP8S1pZ/GeYshcG0e43K43TRZYWWH1NYwDQ
FBYNUVIOWA8ytgVMpX/iDXivA0vsJY1CLzKH43yU+DSasMo7hz0SW3pqrw/KFQ99iAoHNKIG+Msi
i9vhsXVMUvuQ9nVynrQ9sMVAbK0aqAlQ8zog4XJOE6iPDuYMvSzUgO6pNaZwIZTGEPmoW0JNFwAG
JPPD6ik1LOgQgWAalLO5dfMCTrSaYGoZ7R+F/WooO7jI3PFWGRSC7pCICvbYOMAnuzbsR+At64VV
FM17nHd38H+x/jTAk+nqTH0fANL3mRVaeyNyvtustS/utwJL3Aude+GQLgD5z3auHuqjcdhFbQFd
Td0sB94teMdGKMvAw2twzX5RltiH3hbBtOC16g7ObBJKtmEOfnNYgiYO7+WfZxH6BkBOATCIAaul
s1vc76ORVVu+pfpm41aNtW1Tdrp5+9AZ+fiQrQ/UDMWudu1tmME2LaprYDjHGpyxRGS/tfugcVeN
wGd7sFudvaME1fToDdh1g64dHp1kLpplBAWaXe24R3iJfDeCuH4d7flJtLy4FPi+DwkWbsurMBDu
Ej7gcT+3BuqwmaGWsISNdwNgCAuAWkIPt0Gh3q0OhNnnsTK/zm7QthcIZcPVyesyCNmgei/Cqd3O
pRQ+LA2Anu8EsFpwohFQn8TwNVV76yPzIJpDMXQJGcEELdRG5FXsAIqvUeVehSq0sEEkENJWWwcu
dMs6yKxD1i4z7XVU6idapx9gn5o0cOsrR8BYc6PfNfByhx74wJ49gMFJA8luIHbcRyLcD8CU3fqD
CRLJt36p8i19Zbd4z4YUSoNHMzQmTySkGgYQzpDVsKMuklX91T+iALujLhNiSGuuc0pQDouRfGhD
GPCYyaNhm1/7eKreYNqXruo0rHcJZZ2a9ZDCvgJr4mwvGZ+Xo47CJjn2R7B+6hq6+3ZtlEh3G8lD
l8ZfkQmDkGuNzQUnYOvYCt/IVH8gvDyNUhN/FMg/6+DbaKqDJz1XaAw+NYegbhcB/h4LWpjGTQMx
2kShGqbXqTPqLQdamFKz4ECeO7urwBmEY1O/yDPvkIZIxtUFBFCiCkIQULa1D7M+UJMOZV6Vfjt5
8yoF3KD2byMUSFPSEK/cOCssrAxFyWvsuWA4+2oD+XNkHvNdoEGXToYlI2ETwPA8WlEcgwYbirPj
oBiuMQp91MR7DQJaUhTUU6plGVcPcNvJxsfrUinhUttzzfmxRJp8Be6i+QQAV+tz1nvfO5UuHLzN
/hTAZ/HSGt/aDraZY2PHjyi7jxvQVjoYRRdf4ZVsI1EOzwMAyGARN905fIq+VdE0LFGt0JrlUQnP
n78CmvIuiof422w1vwWYyXmcHTxVPC+HyEWRP6mkP9FdyQV8BP6h3+ghT4L7pjg0Jv5QOp7ueoM1
3VJJvGmKQM6NCUqZjO4GNhyQfYb8vC74UCVId4m0AD2fPKB+NWcNz0rsxru/KtF1WZcfxyDDFga1
1G+Q/fa5RvOBmNwCFdgVl46xYQMmebfzyjDfTmHmgD1v1w4s91rDsvelzD++2c10WOcNNw+3lz29
+xNsgCBPXbxQvwjFX699UGnNBV7l6YqulLtphQewNfn0/JFzj+UdHEtXt8rRpz56EDm/4qhJwZ/7
sMSErgz4zgXAT7u5Yl+xEG1OV02KTPdNQv5j36D1Vm6iFnFV8E0gLn2OO6eXXvytxUIVWDfnhz2N
kMgZZ+8SOm2ysRJNpHRM6/8oO6/luJElTD8RIuDNbXvHphFFUnODkEZn4L3H0++HbB61RnE2YvcG
gcqqQtM0gKrM3zziETCvLbc8Wr1lPGXgeDb5VLVPcKB5i9oJEito3Z6A8ChsSafkUUlhJhRwQ14R
AXJQHp/av9pCf66jZQmtWZ9rkrwJzp3Zxz+6id8sDAfn6zinb6NvIs41pt1eIPJhiwtFg7PPXlaG
0pReWRvemwKgb2Lvc/D/19z7leWD7nPDf/8Y8rn8Cd3rbeHZkDQE/Neg1rPAJoBW4GZp6mP+AHXs
DyTFDXIxktlZg8IeN4LK8MC+nCezPTSNYr3OGimzqiufZ2uyXhsbtZjc9cZLt3TGM5I/fTurB2mi
5c1DeizHrQz2+sA8mn6J/t8yVxsy7yFteYIvrTbO3ZfUH1cyUz5qsWge4Od+eg/bzqu3bOcDi528
nLmp/b3szfTk9CW7fkutlW1SKd7alyyAbSTTA+Z6u6ZXrRO4JWudWQ3cv2XllTmGDWk3Lx4Uu4ne
Bn6q3kUdhJScfUwTe3P76/Gyf26mwYYDFPAwNBzHPoU+n5Doc/wlL9pgPbhOtC1Kt+xJZDIy9R5M
G1mFMhj32F0kT5ifNBusQ/M3qnTFonRR/Y3a824AhAKRpIs2DiDUn4U3orkY6sl7XCnBxsKv9ml0
+nC/FC3Og2ZEZ7mm2+Pr3Siec8n9BI61TdZpdDv9qFVkcqi0z18gI1RIdHDDaNhkhnoxPGfe7K+t
Vjs7SHVczQonN10vSzToyH2Ji5scNBOD1YUNpoRl9dVL7GPdB/mzsNAHFZFCGFbPwjQfNPPWh4B2
tYtaOB0oVQbb1Lay8xyY+rNtG/lKinS15/6Ev+S/GE1QnhxnoJrstuV3RcPPgfKf2kDQQVXn2Sha
7XZLoSjBOnRpyhdfmtOk0lxev/em3FIoILobNWyrXRFjmr0ALcUZsYrsZ99ANvPuk8i7CQbOFF5u
7ozL0CWkwSyC9Ot9TlxCMpGUYflYa9HXToHgZ9v1EK71poj37Mn+1Y54SqyUnuqZEu/zZiL/lk+f
J78iv58oherFLJmRATDnB1KwONHoIMEUNbjKjys/jYTIA18DWUP6GiOW5v13RMuPhJcbeNT9UCGb
K/SByWQ6Gwws7W0bIEw/Dxq2c3o6b0jJWMNtsrlAT5u43s5BP9w+US66hGo46bdRv0Iy8f4HCqNq
K6Fw+TdVigratRrXbLeMd14RWB6SHTxIE5Gqr2Tx7Ccfp0cIvOlOwthNROdNCmXmsbW15adNXmaA
cS8Tz9YDYCB3seBMXuSQIuy67mDn7O4xIPdPUZg7wH6ZlYdx8aiNpEG4DQA/h7qyHikk7LNqDL94
2OM+op+6pMmgWEjOpyvSZxjWfOHnsjlkC39VSKydM37G7jRXI65JTo0iFNmw1DEUzH9mErSUOOpv
bfwkaah6zKxbOBvT+ht8bwnLaJJ5rqQAVOjMkab9bBaec1diYazWzVkJlOw79BmPVNk0IrHW8L9j
F/5Qel548oooO5iRPT9WjtpvTNRh35oFQtUrln3V1eQf+FjmdUKUj4SY7+yl2Wc+xgWBoqhHfXC/
mBPVPemQw+yb6SZN1Fe38OZnr07WKNgnbDTRi4aNWnmn2w5SG7x9b1nubcuI7GSwuWVC2M/sBDir
JY53sLHkXUlTDnY6f8bukPUwrz9jAtkl543GfdKFh1o1LfCJFP0rz4pf5OCr8QZxQPXx1lIQzWpC
81laWN8lL+1AinYcUO28x4wc/ZiK2yClKrqL4hZr3uUAff3zrId0H0TWQ2SC3EEkg04d0tze9TDC
uY9NvYjuvqQQkC+Xssx4XKdDuqxkFzmzPE/HSwxFqFzU0KbGGDCnb8rvsVkFR9Ewa4qScVmYq1sn
ApknwSSZ7F1vVdrBc6L4YJYsWrRZrb+4fVF/GfFtN0o0dVK2S1+MiC2YT7JuK52V46Nsoipb6ZRJ
AJCjtdUY0VFGINpooIW8rF5+XTJz/Td9BM9uLx+gLB/Kv+dSVDmcYD1SVw5iAZsqbGtnXZEiPztN
0LUXQwnTs5vj/0o1lagcJCiTjKKEfOf4eZIcQJKoxxS9+AwWZBrt6ihrt5GJkepsUntMLP8/ZWa9
W6YKktQa7Y1SxsG1DVSUyHqHDJer9C9uFgI0bMln2EO57hbKhzk573qbF+9VBT1QJuXmwSY5Ohmw
shqc0Z7ikVqEHNSO+65QUewkIn0mu8ptlqKA45I0+G2ohpSsX9Ta9X6JMA28begMUNSWsX5gAZLW
MjyDADN/KXoEMRcE6JiOv7V+9QkcdNLNnyyDWNV33D5N0uuvcJlnZMan+GHE7vA0KwVSaaYyPFtF
1K21rM7/yjT9UqiB9o8KSgFipvVDhQ22gncMUC5K091cxQV2FH13DrrB2MUdQMqxdsO1Z+rD98Yq
D75jz19xpHl3erdbFzVrL3LP1heziOMTqr1I7y1NObTJs+sp+os07uODUjG/6Mv4SCM7Ib2z4X1p
dDV7AE29nZvEfzQXZT2rADChpSHmq0tTxPMq6jcDhtiPEvJTQGZNnIXUMhbP0f/RWy29N3+75erN
3FPJL5rvKWnbXZ0ACs3q6cPLZv0nXjunkmz2twJgy8oFQrMyKHseaqdHezCvvyaZbzwFSpW81gH+
oEu4wf78rPj9sLbryHh3Q9vfkOuzeB3AdabWVLFUAYL8DrGArIJWDzxpc/cgxnZW+lGUg/NeK7l2
4mYCxbn43VUD5vJZ6zaPPC3NZzDQ77ZVfuDB/u6ZyfxR2BAS8Bt56XxgFdCyf1bYdn14o5PhEwvL
ui/CZpVmRrub+2umh/aLPF0p9qKxYtb6QZqZE4QYFszmajBC60tR2NYXxufDjpp29ZDorGFPTZ9m
m6Rp4pWegsGVX1ItYSsoAMH28icoSYiuqi5Xr5Y1qG/RfJUwVUwf/SEmQeHZObxAh2nnzRd21E+V
3sP5RJgufzLNalo5bIMOKcwbSDMuxPdlzMKJWGOoYt0E1CMltiFjqcP+Dknnj+Geu/AT0B7oY3m8
FWZqu+YbAc4CRa3oxxwrkJkCpXgpPUp1mUkZSzLMwUrx8+BHqnD3oj+un0hl1i8yMdCpNzp5Hh2b
2q1fXsjoU41a6lIAaYwD9HxQtlKFMqvBW7Wsqw62NVvPVrizhGdjliTT/P7hlo8raRbmNDzIbna2
O3NTzvME6zMr8AfkIGdslpN1ZETG9h6rgEj/1ms5BYmfZca9QwbLXGfplQ45UGD4HHfvvV9ZtcOj
0ZNEiYrhw9U77iA/xgQvMIFRxXUcfWn8argkpbk2a61bKZlZ3wDp2WyaK8QWqU4s+HSndtHrW3rl
2SXNe68M/n+Yi/wm+LJ7FTXk4d6lINZc2XGFKJesB2DSOymvyrjOdZXjgGeytHBNSnCZa57jfHFR
KvMMtebZHdc3K2RXRVUkwearni3jmheUfdJOwRGqyZz/sl2E+DJ2lPjcgsq/Mlr+eBwLp4a2U/Rk
acY4eRMkU5PNLebtYBal6XUF396ydc8a+rI3xFOjZxj/pu100LUa3e22/FbqOd4w+ButbFcrX6So
jMS8sQKrA1VwSeWhh2/vvIGlrvRy2xyjhlKKSH06ht5tcmxj1qL1KTF/EfmUg7ucRbYZHxrHeJ6m
yid146GnXNqPnZ95bNgg+9zjVa9X/U6CvjoWu8TXkvlt1IvHLq98pJgxKDACno+lr110tgJf3BpP
YGzbUF0wTUoKgWLBafGjB2GLwOrM9s4ClhJGyJ1BUjbVabk/L5ZT5QfT7aPVHwliySFLrHDdD6pb
8f6eW76PHVsLSCHJyw3Y7v5xCJ3PhLfPcvyx5r9xu98clkjWzo47h5wA4v5WiRdVXapfp6Tsntta
LZ+boX2TcElCewMX4hB3E3J5amtkXxo36J+8It3ZojMch2hXF5NjL7VW3nc8Ffe1HbUbrWOXiEis
YznHjwyBoK91EbPG4XkcZd6IS3JmoOVNs814FI4wzB80yh4o26LnlxRV9FCqxbrURui+apkFj57u
KNfSn766wHmO9xBCiMGj7zj9hht12Mgw6ZUOY5hZeGvDVxPIDkiTZbAMGVA1ko+RsSA3AjKlHNg0
WKvOTi3ohjRv05qlXSw9vwV//ZBy0ZyvXofAjp2U7rm0Fec8p61zfpbTe1Ca/yv2xxDTsnVuStS9
7h3ur0vfY39cjxX6eGBXf4l6x1+hLGx+Sh3fMk6pamYoInhbySndYrd0k4wPI8O8dd2Cwu6ROdTr
t+EilHybc89Y3T+HVPe0Q8BbXTX9qLGKGYI9hAP7hUckrJyy7v4GrUZmiXWljQSJWs14pvlol7ZF
bjxEjZaBnWRdWFdl8A417KBoswXsr0xfMz3eCORpzlL/weQRtJJmPRneIc7IRUtzrNpkW/Uem5kF
H5X32USiJ7YvSR06pwA/422AONpZDq6KoHjgZAni+nQMdoCMiARvp7dBaUraX06dcarOiBl8Tr91
u52208ci2PDyNaFE/Xfj5LRdsoEoNO9kmyQdnd68NHCvLxIKk8AE+muv75PagQWQXGg2w+cIKMpF
3opBTBID1bRsrZhLDeve7qReJe0yLSiIYXZzZfOykQRxWHfTXuL3fLGMRX0yW8ul/7i+1MTcOiYH
Trl+T2ZWY/dQ1bsQujcJjsTSjrPi/TPW1fR0izUOUnqhkqKODwZBDpM1X8PFcjeuS6QQUjla1pis
k8xrt8Oio3AL8nBDUmE56Fm7DklBn6V1m3gbqGNa2mvud2kFEaAQI+uDdZuTHnlosNZd1YFrbTPb
icJt1NujbW1MFUXifwMLBEyQ8wY/DWqNfBQ1ut+G5LpSHApL+weY87THlszf1zy031AhOQWdE/5Q
EWpZh3o1XFV/DK7G1I9rL6miH9TFD9D/8/ciK2JyNt6TrfkhayCEorBx8Z4MJaLCMnivEpr6Q1t4
yatEnCS7AhCYHqULMHi36odMPUunpbKrzhJcDKW3sex6h9HBvJVercEup0IHcS29FQ+oC1bX4ep2
YeMIZKL0ned5HJXtaGfNBZYLJkaB+VT25XhGtAV9I3C0l9FdfIyl3Vdcrl4Kl7wO94mSAFvBFVfd
S9tV2dVahVEayAGTuzNQ+lnVpPaPk9tZbzna5CuFLzlAFppx3x3yQB1fFP4xX/lnsYIlXEfx9OiM
xQfJQust8Rrv1MWg0aQzDLN0X1attZVm1HXlJojU5OiGSMklccx2UU12Ce4xW8GktGiDXNHTBt8C
XiVYKH1+OL3VbbdYcFTd2Ywa/CLhy//Ggl+a7BLXACnr8z1uhyJTt/RWWZhsZ5DXrLP/OzfrrfJo
qOO5BxlO9Sbqps/T3k0mCoVjewBGdpRWC1O5ON7GsEo939LYxtyNu8AOmmffTeJ9W/Zs4JuAZOa9
DTrCuPqesVaWyrmUz+WQGWl8wmh9fy+rS7xLLX9d9oG/mUk4PLZgms2Bvdc6wrX0FJh4HSSd7j/L
wdV9Y1s0pbmJfsXClBR839TqQYZIR1uFp7ifqdIvw+K4sA9d1v4Hzapt0JnqixyUgJ01Rr0ZIAp3
ztaT4u9HynZX6fUryzs6WtKv7jPaFHAZ+gdoGVeJ9jJMkHCHotvGgR6fo1j7KmuyO+X6N7a1BHku
XZwsbg5/jLM6y92C96hWauGRvtHdsdrUSqqv76rKAPDo6XTn4wa0LjA7PVam5z46i6NFHYXs82dz
WFtLU2LS67rhP1AEi+M9TuIO/k/srWUAL1vKG+p4RclMY5+al9dcadLTUKstW/A2ebETZJfHspt/
qFO4yYvR/4+XTV89Lbceh34y1rJxk4WhDrRsE5s9KgEq0NJ7xzGkPPs0Vd5FA3BCgsqzDmY7mFdc
17zN5Ob915SC82pEt+1vDZ00gLtonqCfuKfK3vzoFB0P7y4bX5Uuwna6hlhoxlaDWWE4o6HIsitG
uVCQtlbJXxM9rFsqAT0LJP+RbVuD4BmpEIAyH466X6r5yVWNbu1qLL06tJjzExZWvGsHKujq+CGN
kDfUZWgiZ1VlpHJQr9RbQOa4z+Zl37K5yP1unbUxgKQlOFYwLDfq/bQeCucsBwnCszj4VaQcJHS7
mpzeJt5OAxJiejQ/2AhN1qvfLmZl2JN2Y1hv9CULi4Bbvw54k20lFSsxOYsybEP1cVy3kru9pWzr
9G891tGKtrph64zN9M3tAhRyw/xv3g/Bukzd9An0X3L+HyNGJw3WejKmTwvp8uzrs73Wqza/jggu
PNV1qvBSMwLQUzTloI5oDGmJ8aJHsXkLSXzu/ZWueeSbf8VJuo8rGBLdQUZURXLVk8UubRGmH5MH
Sx2Sm0C9ROTgprO9qpRa29l8F70NArLGntJNuZrzfPQ2bTb+ddv0xIiEw4opWWGZnEkBRAn+R9vu
J397W5B0bOE2Set/nXgd3F4t2NKX2eb2lsk8lI3H7meoYsbdI3iw0lTWl0CNjty6xon1UW1sZJ/O
M+2oLjFNmQNtdc8K6AzmyWWc7pv9WYYsM+QqkZFVxi2P8OvK923/v690+whDgUWq89FFmeFrz1tf
B5mD0l6YXo0B50Pki5rbWx+O00mteustxF9lr/advvf6NHrvneTYTS7qUHr1bPi2fo2S7OOWnOwH
/Rob8W+tnPfgRFXvYHhBD8e3Qos8NsNmq2L2uap1G35AUhrVZcofb7iH0bHWfjSzrBQftJTnxa2N
/RQGVN2v/hsmwrL0z/GCmIDwVDz5+tU1zBn3ADnK/li2y2aYe3ukvF8l1HX1vKU8kvMnQXo1AnSK
ZgUEXPlB7jFpCuRCYvhGoIX1C6Nhtbaxkpj8APe5TtOhtSZOgTMOV6cWB7l9kkbDTvaIIOP/ymYX
ADy/2EtQes/ZlIJRviEzCp1tdg30QPgIFWnPA0TAhdMHaEybNf0Kqvh5WFoSmpSfgesrL9LgIQ82
aS7KG/0hDRNzE9ZZslcWXZZa6y/uHJO+RzfztxcEIovWQ4znsbwH7i+OwENHzh54iv3R0TYvMZKq
A++dl8JM7efRNZ9Cp48+aOGO50+kUlov+rALixdw3riXRQn3PcOqLoo+KqXRLlGrUydb5vRRC40h
CtSD9FLS583Jlf3y9VZHa53BTB6c5gNLWWWP87L2ahn9N6Bs2d/cJn8NAEVeZyiuB4zMZhw3uu/5
sgLT/LRYjS27b1mQdVRhEkczXwCBOa/dRKJ/WbVZPqztJHK/yRz02YzT4MzNbdWmV2G4N1rPva3a
yKwh/1nq5ZHHb8Dyr4NrhfovX2oQBt3AumAMSGG2C1Yhi/Lkin73W7+0/BTxRz1J0aZS8mVtVO0j
swifpTNFGnZVFHV9kWZCOnw9YLN6kAsZjjIs9mEw0fIC+90UVIg8DnWW26tgdPC++vVwhbym7hSX
atL9KWpUYX2J+O+DyDKf7nGncKmxNtaDhOQp3fSGs+EdXzyEc/U9i3NjD+6geGAZlCTsefHaGHXz
XUb4S4cvHvAjG8UNqypnHfbpd5/Nwf7WIQPl0Cdse4PYeUcqFvXQ2xVkchAW30MnbUgJZ8CZgwyy
v25O+bHyAauDd102bb6ZPw/QJLGrXfaJo5k+1yB3WM5TUnc9itJe5Z5ROcd3vlk8Ym+nAAbKrTKO
zOiCAp07Dp1YyN7HTDpWzE7Eu8vt03PtqvMjPjHe3suy7FA0af3qOdN35O6yv0Nj/qinFndjUPcL
cOC3ASJTU5Xjh5+m+cvgZck2d0wMNZaDnE1wOnnqaVH4AKMwnrL+ArkqwH3gJ/UDMtH5+KHlSrV1
ffCipsb3p3DKZKNoqf7dgxlQllr8E2d2EJ5eqT2THEiOdqEixZ4rJZkE5R/d6/ynyAdZ6DnBW4CS
6Rcgx+nFahF9V2MdFWJ2rQl2mA2SmTy/Bms8UQi8SgzZKZxmfx2cbrhEXYUd6a+QDGs9pdl4BaLe
0mEg0wOZYm+bXYXJVJ78nUbfe5wmfmrVcpeNfvxF0ahRBNhqHDXKH0+4TqAa5oKzruz+AZet8guM
+6O3PDRyDF6OOgoCG2mSdq9RdvT1szSr/nsc99NbjsbBg88pHDQmQTLA8QSznL2MQgru3TZ67SlM
bBYQzvzux2VP0UbpUMrhjIpDfztD+OF9UF1jJ3FL1PHvQzxch8qVUkz9OQuH5NxFeB8GWXmoRLAa
9TZrBUP8X+2ctMIm6oEed4MJzb/3tJVgOkMjnM+WtaDhF3jovSnwUBksvVUWGKxzoq/Cb48xRohZ
rrGlhVSeDFN/9Aty79Iph/C/I6RlosZ2tA31c0SYtt0hGWPgR8H8w02q4ezYVvOihL15VSNr36lp
+yIhoAD1rirtdnOPLZPKzt70zbu+2A30ZveNFE76BLHffs2aHKt6bAdSJUdAFEOctdKaxrsJc26r
hyMMyVBz9nExNjvuzAIlmTbcaSp6dzcLvwC6Bl4jS3TJTIBAZpAYQstZDM/AxgpkX8e4uY0Ilr4h
/zPvcfQdttIslkdylVntUZp2Bd4BFbfpehvsTquQbPgrrIfoZeqUk+b3wXvNDuTC48taef580Kr+
b99IFDw94D92k6dulMLz90J47JUIVS1pLnRIaY6zZqxmXcUJ7lxW6ct9wSVnCJrjejJY804WcKZ4
Fd57IlIH1MYp5qR1mO+6ItfOVbaZ52D4bvv+uOWp0p6KGAUSL43+kcWaaSCBrEaB+4xZbXTGDCze
5j0L9RrHEZesgxqrb52VaVcFk1dqZp7xblOS3w9uTt1OQDNlguDcNPgXaTLJ7kt3F/kNVIFlR6aE
inGNUT+S1n2T5i9ux4XFkukWWwprsTbCGqGC6COnfLQDi3e5gDuGZGNi3nAjB9iekq91OwiPXfW9
RC9uX2KP9KCotT/jCsQp+fJ23dd9uu0SQ3mQmF4YuMaU1P0OaAy8fzaX0fcxipNs7awbzlhmBjvX
CXroah2GSF5JplNOVVJYwLA59EvP/4oNHRWH1Jxe/hhbylUk6GeXsqpdoPn4hWM0QVlkUsmuZ3Fy
sXWcC2P9hEUxDEirwnGtd6xLrCf5U5kPqyofpqu0Ugkphb61rTLYSKz1piWL1PMq7MjbFk1QnUdJ
1N7bEkyCmd9JTm+DotpY83RpgcEzJ9Cg/KxAFn5eQ4JVsquyaXwsO0dZlUWT/VZB1fWkulCSOcm2
XPbhJNIGxNgdbyUve0w/c7wiL/eXt4TvzS7o8k2AVtX63nF734cIL/0X3OyZebTtKnX8E1AeLUD0
++EGOr+hzAV/ntQlX4hlIlhfM6du1ofxNmWD7RQrZ7AmpPqSaPv7glVWrX0CDrJO3WgrzfvBQYNE
cXr/rKI44KyyJLdOahm/zGFSP2BIxF5XHZcd7vjkae1PbXLc491HplXw/UgdtHZlGBj96SlpTAdb
lM+Z82D3RxOYl7fXCjf5FtgFCcM5KrZJwDLG8cP3PHO1PRACe+8Pjvmm+OlJkIsZC7A1oAeMeOwx
uU4jxloiSKImyZGF77xVwjjZu3HfnjtjVtft5IwfYcNCF1LecB4Uvf/ArMFSilc8OfalHg1P3gj/
daHWJgqZ1XwANyx83NnTnoYiL14WXy5e1enM8xDR1zfFa38gSNbuUT2o92IucDHtbvjLXoJ61dR7
MRb4JsFsxHqn8uHXaoPVPsCIVmDKgXVAGqlh8QvAJxzb+qvdqrsb6AEx+P2gRsatWeXF2enq+Av8
m1sNIWPXg+aWeZKKQWxX/rNzvZcXxsbsTywxYnDTvIXXMA/wcy3ceivjG8Mc8aQXK6uIChBmFvZp
JuF7L5DK2X0/KIVUaVZLiidE01QwYveP1PnKbQAXqaCaqXxIx4IP8xegmIRI82uPVhBu7pMEYiYX
6nFW2OgCdE1c9kRVODTJG9bawQuUj9u7O5ynXQxe8FFe23VldHsnCLz17Z2+vOzj/8sIWQlUY5Fe
WDRcbnDjHH/u0pueuklPX6Yke5awTQVp32JStxsKNC8W9vpGBDymRWgbqovRYY3Tx4BKJDIvwiZK
g9eFxDJe3rmrqQ9JML4FC1nT9aNom1eZflSBbn50/cPcQfWslbA7lGgR76RZWP2lSvLoVZ8wM/My
CxbzMrsDDQznRa2vHauol+WqZfgtr9sMS3Qe0btSqctDGzisL2H77cWvsXN6FXFT5KmkaY5F+ay3
ePSUDtxtYEYvLiYeV3FzbK32PAiZBL1QA0sXPExszx2PRcwm0dJ59ab6lG6rpYk+x3TWu7heSa9W
qfFLyeZMOuVQx8jqsHN/lBZfBPC0CGfps6FdujadzqnjG1e3Kkm5hRXsqyL+R0KWPoNGsKXDyr7h
fhoeJ3x98HdQXoMgKqqv8Lirtb8vu3L6C/B1tR86s9sbidH95e8D3qJ/Ucuq9rOK3J1ESWgF/X9m
hK3t0vGaXdFGzjNsXsRg/Tp4itOiPFhRAaxQ5c/fsde4oOzEEn5Mgl3TqPAFl47eboaLnAE4gHMg
7dtpZden1NHjo60PAUrzy+z7HFQtjGxxKBjC2HlWO+OnIGqcxM9XrhsgSubW+ZnnbLAVDI7l7gx3
KL4Dnta2sWUUpwYA6am30NlGNxw53wVAjgTsqo2q+sfY6iNEpdR/nMzRPPpYf+xhzRhfZGzZXf0O
D0lftXAzSDL3omU2Fp3ZsMa6Y7xY6FZcjOVgz2g77xrXb1dA+4DmtFbYXFMP9zctZHnTW/3Yo2EB
MU318KxT5lS/sGa3kVxQQAI4zZkFPkZd0mGUU3O2loNfG6eI/OQ+8sl+rV2/js+FMmsudmecWn7Y
ooVZJ/Wh6VFoxUf1TI4acRs5tby04+U11+2RUuhv2XtDc7rzpOmrWxo/WXwSQ60koy+nv7rvHonU
5NlGSjuFs5gFMxJknhkegEN8ZIZVYWTy3wO73GZcSXvyKNumPRUbq/99CObO9W1G1U7Z2o1ZW/42
7X4tOFjZLqOO0Dkp+m0xgGBE4ACCGxWGpGZSHAVk00lmOfWy/CADJegv8OEbRGcZrapufjSWTLX0
ymEYuvxQIx+zkg49tI41QO/TpKr9dVgObmDEZNRLb5si4HG9d8iZHxanpGG3Kp1hqGBpuAxrVcU+
WwoaDEtL4jJemp3GO2oOEKGSpnS4VchtGULzq0G8PcLxf8NfAqW9pg4f5SDx3IIcXeIfBFbu3x2q
WhyspMTmeOmQwXJmxGV2tfJrjmebeeuUuDPlB/iemBOmxuGPPK5sIdJO/UipSBykJYf7nqMLpg9s
8Nz9WJJBeDW9KFvfMin4wz67jZNsgtmKrkpSBpfE9cstKbH5g9v85DZ+9FPr2DIBFi1eKaJibBg3
MaYAk/7ceaO+kiGIgJKF0ebvcjUSsfW6nf1iXwSOtkF9SfmqzTHO400X/6xCaw01mgpNC4wKv1vj
u5kBgq9sQ/mC5gS2A0U9kRBRjaMyerwaSyN7TNViXuCLxyBkvRfnmnsWSkg7CVQw+r3ZuTUwlGWv
JoOh8f3enGttXFWp1Z+QxtLWgQVPDNu4tbBVAB6yv7G68NX2g2gfAIM58XiITnpAdXEaM8pBXXe2
bAxqjeUgZ67WZ+d0ZpOfJ8O16vrPuHTWnZHuapXahTTvvTI/0NANaKhF7+6996v8+sCa7WbHuvyL
bWMx0zhtd8QDI/hW16hYJMN7xmv87HeNvZawxbOCNYRXP8AItl6Bm+ytRQLGG3GkAQgOqmuZ7abR
q9Kq4UtToXVhOvinOsswq0AswZ3CR8mHSHLjnhn5f4jJkFyflaNT2igak0q55UmG7jmcY41KGjQS
q+ELXYwnKjqsue2YNSNrgHT3RzJZL9x1knbawz2ep4jsLdVJWcEHlrKjeFed5iTuqo2b1M6hCN2H
PkkBmcNHhRdVL7yovENP0UrLcXcbqVs2GnYjEhioZU5Pld0+k8xpz0LtkkOe58lWx7t3c+d8UUPO
LiamHTLpRvQqmGouUyV2n6ph7rCJE54B7M8+p0nvfdzyqa1aHkokZ87CqSv9EGnaOCkfpFn/agrx
KPGSz15p/ta7cIbFTec+VwarmV08CEvpPjjRym47qxO/3eIN7LIkVvpw6y0GwNbmt0a4x7cJY3A3
pkRH4oHte2Jq5/thbkL99yY/BQiBX2OygpQR9u9/z9Khzn20yZvKgRCoUqN4DvXRP5kwmDfogEx/
xcHwoHYITTdxXe9lq/rHzlU2v+GCZJJeOdhNlm7b1kN17VdHL1vle1sGyuS2NpCIAW2LUCWiA/Xi
s4ZtnX9gE/EsLYmL6Zo07yN6o32eRjAPq3uHjFNm3T/01vj8m2GbDKkmDFvD1DmSDXoVtLq94NZ5
3XFjNElLIo4mGVvsZ53qVVpyQJqR0siMUbbMaos2fFiucR8h10AX5PMaMmK5xv1T7te4f8pyDcgp
znkqzf+ouRa8eqn71QYE8YArXPgaVRDsp36udtIZgZU9YxOCL9LSKzEFpGZBbeNFQh673PWcRvOx
X0bUqN+RMQOWK71VWDRP1WJ6+Gs63JB9Y0EPXFjaabX1rTz8B5kI6k5YmL+psWZSpG7Va6FMJdsu
bwJkVM6P3IxUYr1Me4/n+ZtHyvBkIgVS/WgCSIYp1W7DeXcLk/SW609/VQZV/HlKcFlH87SdY9TE
5gGpHuKO4hNPm/KsIgvCVxrNAM3w851gwtIY3qehaTjnCsaMPNi/2tLv2oO3FmyZmQcvoenEG9As
o7Xyq2w8TWXwbPoFN04f9TziSv+J30H9OjgpO+XaNtZpU0c/bM/iud/b7wpWqvt06IpDFlvhGzvZ
BxnQAu5fsxPGfgzLHYx7gqPTwlBx+Tc9dCEGZYhjOdvU9eo3N57fh6l1fnaGfYzNovnmKN208Zeh
/4ey81iOXMnS9Ku01XpgAy3apmcRkhGMoEx1cwNLcS+01nj6+XDAm8HKri6z2cDg7sfBIIkA3M/5
hWZn8/3U+e9CRSv0n0N5ZUbnjtxHwU15cYu23Kt+qX0ZIEEkWhv/dB0jgHXc5R8QnxuOrj9HJ1hG
5jMIHZSQlpAycTdp6Izf8tlKWf4M4QMLwZBc0ZfGzPMtdRzAelZffFWa0LtHrHt8yVS3vIaV8mjx
5n+RLgU7hl3p2NHh7wn5Hgie+iijIBeRlimAnxe9mrODGy1lQ/XVuJNh07Bz9h/f1qmKp4Ugq7Cp
kcGgRVOloUZ9QGU/uutmPQNVoMWPTd3zTEjSXr20DQraSx/mD725DqsePpCVl2Nj3EQKz0Ju4dDo
zWOPqOhbTJSpKqu9ilvqNlF+jNIjzaFgtBMiTHdxVRW6MBmmkz0lyJYPGvvyJbuUtGa5q3J72Cv+
gjrMVdarLvByvwryR7/EQDD2ivYJxaeQr4vX4fhEc4LN9IRIjn5E1RXwtTR/DSR4XStwaXDyXMKW
/kCN0KXNYJ7ErgshUeUGuuSOdZYrrXF9A7qxyV3A9X3npYdqcv2zps7+uUMVChb80kY3/TqkdcPq
5FdfZFRvgRItce+GKyqHyl6GbofCN1Rr6zVJvnyBUjg5ESv7MnFUnK91yz3bgd4nlxAmmc9NfuRh
j/U8KQwSEbzot5MeA9BVDOcqZ5Fm+6gwza+3/tQc4J2HPDGuLS7FmyzNxqOd5Ma8i5dOTZvWKdJ6
NzAobrixPH84yohccejYCdkFdWySZzHCKNusGDv838PxuvakuTGsbSAeudNdp2UslWgZk0MPhJEx
mXfrdeeuZL/o7Vs3RfBUsSiyYhX/0ipVgDDQwShgJAGcQz7YD5QIlvLSVtT+taxHe7GXUV9UFIbu
i9H51oQIf2zZaEzgRpv2GA87yeRI/ga/UPdo4Mq0kaRPKX5qKII8Tm3X3ktIu+R+rK51j1kequ/k
XOUqS2xbpm+xkNjv+V2869gmDQ5gdnKWD6Nbg/ZAJecUN776Il2DBeOMt44Ju5CPO6CR8mJiSZXY
JVacS1fgAChxgbRubrMow/5ozJ95O1PA0VP/uW7CL147qX+Q3PB31mCjYjZ1xZcs/lj0gfZH32g8
UxvISZhOan+Q5EBsMa0+5GM5X7TIaLcy2zcK6iRw5R7ytHscXdQYhs2KliNXy40ZOO6ZLbSy0RZu
CzTKt6b4LN6aMnoLFlNGJ8IDMa1nyJjlbByztFUpTXcgvuGOfVPMZs+b0P9TiSfEzef8SxkEiIYM
KdW3pLdOIyop22IGKDGzVzn3o1VfowSecdBbzgc7LZpNonvxTyQDNo5ZmH/FsfbkDEr1R6552rbC
5gpClaMeHQ9tfMdq4OM7QXfmzaecgtRsfz9LwOud+zpQTv8+juVScRiQmcKtW6ufUUGG3fd9FFBn
66dLIyzL8cp632DFHzSWgXgVSsVgvs5r0Ws9Nq176bA8fodnsn6xn7TEv5TLjNuGdsVDLQMpb5yD
l3rLf8svw4/wFg+hHlh/pSGGqlS4v1loE297q6te2iKyD2poNfeQZfNLXinZQSO39Tr7rrVRTTJM
y3QH7POeilN+UG1IHz9xVX+x8aMoZs862bk/QeijmSJwuUkpBDywuquR1V7wxUuV7HbQhu41aB3A
90t/mZr+IfNMd+sEoDwsoHzrovzWlOW+NKskjK4iO3BrvhulCH2V1b+M9oX61xsXtnEU6t1O5vn7
3DW9s5NCY7mT03RpD9OIBoWc+lnsvkUF6Oack5LNUmzMzwNmJDmkbfoGK/TPgDbsQzEMr84wI96w
HMwxYZEvp6rpvnXehqVvUIw/9LLVMfL4e1prR7D0zQCzxZpVyRkdEHxLvbm9H5PWfqyUFAr4aGU/
IodNglqZD56jfweGqz26poIEpAvpzIacaANmpXMY2LoFie0e6rHUH6VPDtYcPLg2e3KrKvne1KOi
P9j2s0S1v0JRIoY4bM5fb7NlsLUcyouV/VJ0NQnSv2FfSYuHSp60lxVuJs0lIsPWuS0Qv4GnBQJ0
Ochuc914+mlOIa2PD9J3C8lLKmObWxtpaPheMHn2Elghgk2JePKQBPPBRbppYZ51FaahmxfZfkj8
Gln5JN7f3KrBjniP/Tyf8zJX7tEVgpAT49h3Z2qBCc2Sx++fGQ5Og2C4Q78sq82wwLfl8K797lSG
nEIvzuMi+zQC2/GGYVeYfvx98ZHoFaAplgueEuuDClZq0pwwRM6Po6ZrH8y+/ykRjgMjCLH4LzmI
lH1eFjqZz7x7cDRN2Wo6S33FUgCmOWm+heNWXiC315/tZHF4gqFlDNo5zvhLSPO/R0XQCL4glfoW
FS1SshJFXa66gDmWa0m3P1jaGbeREEF9Ln2LqrqnFBrbKYmG+EUBYIXVgRZ+d3MAODbVddao0XxG
QaTd90lrfas/qkESfTeMBHlg3XDP5ryrI3b70G+hxTlxB19vYd7JIVJaiNmp4u1vfeTYYOgt0dKH
RC+4RAmM+9Tf+0XiHMfC//g/apvnvQrU24d/eNM1lzOEXIPrqpAeVWjGSEy8oIq6IajvDWTTEXdK
jQGYEPnp8OAs+Wlg5uSnTclSS0coaeyoBMeO0aSzw4AWjXvJWCdL8nqd4OgalNpY14FRV7l+QUTw
qPSdeqfV+gSkdkmXIxBFjrwDdYZWUo1GY23Zd7DLWN+M0xdeRPFpRl1yH6gIFHpVgldYm6cP6MGO
D2PjkaMw+mM4IH8vmiEiCXLru2mVtJb/FichEnyLkz4Jlr6JTQLZvwUsdou5Xf92rXjAxrDMWp1i
IvpFQgwTDtmcaPGuzaFoS1MGVvJYpavqNfp+CzUrP9uMVpAduontLrSv2L53MeLY+IrV7m0gwvfS
J2dyUPHLag5yakQaX79beKDnRb2RIc0L026RVPuTZUp1CJfKuRwSqZTLKSJ0TJ8WTTcQnx94aVR4
vhL4LqZufGJu0+VMpsjZr3nrFDYBbz/GycYfxcirg10g96/cyohiOecFfyC3uHSto86Kul1ufBgU
zjmD+LTe9+s4X6yGLDx+NY7RNvd9TwLg/eloG89l5OVHHc2ge4kxwqzQL3KqhXZ2DsZoZrExObXH
XyXMmk3d6+FliFrUdX6duayDFah0p9/6Y5lxi7vNjT3u22pYUom/rnKLUwJyjsix/JNYRT4jBbKI
V6hp00WHWHG8g94oL8UvQYt3WhfoRRHORnDc9vKGDPlG7H5n6HQYRN2T+165OULQSQR42Wn4ZQwA
XvfS6WJHsX9Tb4e6Xm4bBZpBG/T5nRQqUSu0jqGBN4k0h2JKryQiv1tz1n8ISj/+wJ5QhuSgVNpn
b5jNq7TkWpGvfFBdzdh3fax8tqtiG4M0/wprOj6Mk4V/J3hMjCj0I2RTaxMtm84wnsH0xuxGeWip
D9LXL1tSBSTEDkfkYR/JbnRedqMZu9EEwV5cypfNbtlpHeBZomXe9OvSHm9wLAmskz5q5qMc+AXs
Tdn33ChLn6NV5uPcBtaj55t706vQIPgVmyKzcd+a4/2tS86MlBSY03dYPi+xQGRKjLOsfgcLD4gk
iC99iw7ctEOTZ7zKoY0D65KXWs+OWI82IgdPlbq/MwAmkxHAlq7PtGwX2+N0kmZsep/HLgueIidu
PinFOVzc6Wo360DeOVX01XYjco0Z2sxTQjG3N3ow7V7HSs1sHd63HKY6/muIUuMsLekvJ2+b5C67
uGUSaoDOAxmHfWNZLX5iOuyVUCuQNVumywRqxuMh0pFdlBlu21O0TEKLrX/ah9WpztEH2+D3jFn6
cljbBnxyS4FBDqQyT3cysp4mc1iwwq7Mg1WFPxOMJdmkLH0RQQezzHXeWmhLAAJYsq+i9hroVrVr
YsTTbn03twPRh5WQagmZ7Yx7zB1fQrJn59iFhSqS3uASP4JTSV+DYg4vGSaGSDmiz/2rP3WQ2foX
/ahshZewTR7KMUBVzYGs27n6XsRgbwKxjVRWpW16voabGu89BQR8cLxFymyfRfgO8oBLLkhlLy2c
TA/cpN5uzZzvDTPB2IpGD2wDKhap+V36RKenF5Gf2gfba076xa4rfReXk3nGRuBHEXjlt9Aq15P4
75NfQ8sJXmDVN+nRrfyr5Xwt/eHaLgjFtK7bp6UlaMb8n1q/xjLomVufv9NpBSoY+fiXgjo+PqSL
slcRo0Y7xeYXwTJEro3HZn4naouxjuQi0JquXhjkfgpY/5e44t/dEiPREkC6X6LHYSB/+t8vIJHN
CD7BKfK/6mRm5WpCQXTNMr1T+xIXDm2a7uXMNAJG1xjcJlJlK91Nnph3xaBAVyFcZzKZkhS3Vez2
3i74bqIE3Q63q0sfBDvESLMvk9/W5wg10J0U09pIB2RYIaHd4dH4qqvlVfrDMVPACCUhtwg1N9Nw
Lo2PED67//6htkfq+Et/EvT1zpir9oxQsvLlp3QaIZ+YIvcRZfgY4iILW9bSWFlY7EMWUMvnQv8o
3fkEJSSB/rz+vvJB119MTtc/y+0XWf80GsL9W8fgF5KgHmWmvVY1+SYboqHdzINZX4y4cbWD4VUf
lalWj24YNZe0ZHdio5zPOv+ACor1ijsyWueG52xAz1gnXLrN16mGoJ47drmV0TaC4NCVexL6tldv
EaRCAPwyITB+0Szf3Pp+Y21rQ0U1+NfArZnmwdxscFaZ75xAOwf4GdvbMp+C+3936iKaD5p5iIsN
OP/5PHd76bKXfjmTS8hZpSN8ikYn0kAzmtxv/JcmOoCgUy5SaZQKZGT09gkt8a+mObDFkoHecJGd
DEpjv3YWSfxkli2GtqBxqx0KvZs83uUZPk0zUhjmJkS4+TGex+/86sGpGdP0sVoOFl+lR02t0VOw
Fsv5pem0FljtAh+TfQKYj0KFQw14ig1cgU3/x2+TKSvYYHLQe0wA8G9kVC5Tjd5WPoF0kbI5oWeh
XgxPD++Nwl5sLLSnfiw0f+P65q5T/PChlWaaz+m2TMr0WGS++mQigviEhJQFlpGdX7/Mk8lp7voP
yOm8dcncsmy/pc5QniVMDi75jz08Em1366Oeun4KUDILZ8r7NDY1Wr2ekR/jpWpTo5uQll+lF8OV
X72GrRdfExVdX+ntymiJnfVeecbKvN40BQIvzTjoX8u+vrZOAJahQLgfN9nszz4ChQAK1f+Ud3q5
i2NXeYzs3sPrrqvPYa06F0evwV3gPPAqVzIbVpRpn1ZNBGIWJHW4lEwSbGoOpuKmH9jepIs1jPWz
LeZt3s3Wt0FhpeBl8fjYLKK7Udx/b0c2irWto4hq2qD4jKh8TosO8aMIhaulIIjrCtJuS4Q0f0VI
SyYNiaHumjx6ajBFWR8NpeJ/Mts5e+brNzxHSbg+GvQWb4Q6Uq2DbJTH0v5kZlX+HAEP/S0K5SoL
9yPcF7I4ZTW2PMvDLHjRkrxBq4WWdBnLY53iyUvX+/W7/qxHAasZMBsYFlPBaQrsYTfY3XhFX3i8
ehkarnlkk/BEcXKPy9AYYrDnPHeBUaz7k9sG5N2GJM4sXJNkM7KeZsli1kJZe+PhHL+Z4L4/1S55
OxUC3V5kRM2kJ4PMu3bRGTXrLkEkIZyPOKiO+9zQrLth0eqOx2/aOBqfI3c2znavFQCg8JMLbd4h
btKWFBA15zkyAfgsfnJtYoESGJQPhg2+wiBP9Jzoi5KPSwpQywL/WeVXXnVPUxSK/PknogtvkbGX
vkWiLAR81STrKJgTHCrcVv3ZzDuddMN15T2sFAft02A3+RUvNZgRwoRY+Q/ap9CPclxQcMhDdO8q
mALV/BoXTvXospfwN6Vb8Z5gvXVcIQpKF1jgrZa83apVG8fKEblPUBienV6EvQQeH3cqkhcvkZlq
p8we5gOMsuwzyZqLXVrsOcWpC1UD8oJF8TmDUHyB0KG+cCMUl75wPgdCiMeMxdoij9AcZdS21Pnl
p5zKgYRtBYIqcbZ9k1C6SNTqM2kamJC1colNABebZJjzLa49895TkuKh9zpnO6j9IqxBrTcnkfME
2zF80Awz2sraL2nntwGdasfDwNp5a9ZmhCnsoidbVKjv5772SqWm3CBD7fxsB5L+Rdp+V2DQbfso
owIZhOap0ObiGLHW28HKnHdaPgz3pjqWO3m8mEn1rAeG8yr9Lfsbkj4UnH/1g7G8oixW/3DNNP9c
Fr2Sn1qHIpWjtvkVsDTCaYucH5m4/DrW4MCkbNBPGwvhmAeAIv69wvJWcFy/w72WwcCFdb4QYW5I
r2jwyjOKEhkKV/th4VapDSVZI/dKjFDz+G4sU/uuMRp4wUjPoSFDree19kvkvYZRe3Bc276WBqVR
pYX8ixHj0eqK7jN2Fv2xRgNpuXeaT44BpLWY8ydwB8Omn9JiB7fdBKpua5+16kczq2jVeY11lwXj
RBWPpoGmEglj97lYRKRqv6822hgBBl9mNxHCRBZUmDfSbgQJBYpKd7dmWVUrf2uvpF8e32/td/G6
oXZ3ejYY27EtJwQhY7AYQNJ3vY72nNMVwSFxavswYbj5yYg1yhC8iU8ySo4hQbk9t64y6sTmndEn
5Us2ODZC23cSBOnKedKq6lFahh1NYKpDqn7L9bO+Jseaor2bw4voLKfDtsHLXtUfAFT71345mDny
ljo6VUdp9rU7g8wuvkpLprhN9Nkx1QAXNeKBMPXHGJnFXVR4xh3uX1RBlzpcZRTQJ5Kw2kq9Tvqk
Djd4NpAFNOJv/YoSaoclBbraMkqsjOYJwNslVrry1AdzW01s/vmbb0HOf6zyccKYFTwDHsPx2rQj
PKGoHIwg8nP/wSqbT1KCoELpP7hK+UnKFW7oeTIm1QpriXSIFPTRv5i3XEUi/QLiqkV97BCp2VGW
j7Jo9BUU6x07jC+yzAz9MDh6+TjuZJRVafo0G58HHUvhRUhZDiWy1ldfG463hJ+NHp90rfk+vCA8
rMz7o197KNgkRXqX6sVnf2GmpaE53PXtGIOChLdmhUDIm1CryXzShCC7N5uo/5CbUf9kYSlRRX+w
+PH/dIc/E6AbPzMFt6VwtspX7PCMQwSO/Z4NEEpvgbU4V6TNJ98uf3jxNO/cwG62yIIXwFdxb411
zT46IjoDfvyf2jKeLuNdqvMVrqCL/E1/neu+2Aghrwq75gUPFZ4+5XSVrlopkFeM9Vch8MkhWCqv
pCHRhV14fuvh/3NSGVJsHIWNq4aPXjHzcbLY2cdN555c0TvQO7fdvTF0e0DcByf22N0VbQVwZVI+
WnCoJf9ru7Z5QlVn2jUTaxbMGKL5Ux2CDkxJDO1E/kTk6VbhvX7aUaPFbdk2rCNM+lfbLJxrtAh0
yRm8KefaVjz8w7Kd9r8NSMhAnQX/JmcnrTzDpS4dEQlJJ9Peh8iz7YVAIf7CnnlAcKQB4QPfQiu1
u4Zy4VnDMG3a3CBiY+6fvKCMzgL6mmVUTgVKRhoAcP/4T6PrFZYRmSeXGpxY3ZvYvrLad3hJqQpY
fqfqM/1i9D9GXu6IyJP5ZGXBYt6Q0yVR2moFUoBsMhpAm9qmCaCHZ/2k79abSdqjZ+i7AgC3eryN
rzfTkPQPq+BFNnpwTzSEPIK+Ve7jWVMPXWIGLyreo3BxjeaPwXBfYlGN5u+XFJb6l+/0f6hIE39J
wxx+dx0Fzyn2ecdxcIa70dJ/zGP32gqSqrEbzEVort9DK9at+04fXqNS2c6tvuoIrHjQkb/Xhv8l
z1bZZ7lKHD3gXLtuuNa+NMGyhdVOjcC4AfgyaD4M46h+7nY8P43PFOt0PDPyDkiJZ3zGBFc9REZj
HGS0drHZMkML2IjVgdE2SzQVOi9COc7EbmCxmza1Kby3W5xj5b8vfX0dxxvDBiYvTUN13kKkKQe5
yhEo8XCnzWqiHuvQ/jp7Y/GGeuU30ch/JdsqycZdlSJkhUZ1GxyFBC6H28itT84GoYjLqdZhkIDY
MTSmSDvrg3OKQ7hYjmv8qSvqJans4GeeAIGBwQnSLPnep4r+1a5yNAb6PPmjDqDCzy2oMa0BagRj
LP4U+Ej5jSS2Pwyl7m3tLoWqqbPcSFN2VHPIYzErxwfNs7IHCmCUX+vA/Jb27jHNFjQfRPyoq9Vv
vce6XM8a+wXg0nio+MD3xcQz3q4pCYvlWat0yUnRxzvRI5MuOWSLe9DNFG2NXcyEJG4wjezUp8md
aJpJV6VMn8LB7aHOdP3rBFW2S7Cd9hZrRwhPyd4PfVACSxNGefyYhv3Zp4yA8BaoaUrJCrnTzO5f
0fOrT762FJWXK5VkQdgnGovLB5BX7RfQ9QZ5DSpHrzYxGLyD6eZ/3GCvcvYuLuG+ahHfmD+RMTGW
HZ4XOoBIlfBZtnRJj1wefDVuh2VHKH06wpW6O4fP0sWNisRgxqtPBicE1S8QbD8hqZp/iJx8Ju0E
b76PeF+5Om62E2sW4UPlOLNswUhUJ8NTsw8R+NfjOBvZTlEH5aBXdrEtlMAr4H1F2gWJ3YM/B8F5
7fPT+jXvB+PR2ZSGWSD8k1lYaNiUA5c1nG1of+VVMYBuNOanwbL+lG6qZR5PaUc/GXkRfuir6vib
DbEVaTBtghkO71K3lgNyOP3DGCbY4lpvXdKflYF+6Goj3fLP74GoLRY1Djmji8iAre5arlrjMEOa
bSsqYYEV8RS383zTIe5A/RxmfVnU1252gieeguFTvRzMIvK2pgW4QAakT0YjsPXqgu5Y4uUSdqDy
gDDA8f92jaRQv4+Fp51kogwa+vARST7jTuth4hQuDn5Sl1kPmYUsxiKhIYfEbhyAJc7p1iVnt9qP
NAdL/6v2X6AM53frDk8Lk/mYB6O7WRHm2jhFT7m5szEaa/ZoxCAAuUT3TnN8s+w02MCAu86t16EJ
7Nco/NI2/vAiPWk+jKArmuFOxoJyys9K6ZIID0BYrnsosM/z4Qb5yKOJ2//WFqjHO3BI2+SfKDoF
x1uIPmK3jPVNehJDPHQgLaDor4jZolcTFAGWfKF6kbHcd8bdVM7NUUYjF9X6KJyQ2wU4/kGx1Oph
irR1aj1p9SZrFiz0GJhbdCRyijeLJ4tNTuOUucmfIboYzZ5UDoD8WLmuf0OMM/fpjLZpXWg29WeA
OimYx6cyKOuHGNb6Dc4j/Sq/CRw0Yj1UQd7Fkgl5F+sv5ri32Kkc/wLiDfwYiSmjeICLPR6VSSlY
HpLS1fzsRxOM1VNtxt0LOMpH6Y7q+C1KcA/6XL6PMvRH6Q6pUviI3u3CqjGQ9Rm9s+7jQcry1gA/
UTZbMt7l16AxL1mCcV/bDztDV+IfYeHOfDmi8EOWdO4eL8JiW0+oS6Jm277YqDaews5rFquJ5kUO
Iy9XVh29eoQzgtdq7EKMRPn6KV7Q7J1tm2u9zY7ZiMfmPN9J0U3qZ1KD6wCujuh33bpn0w/wR+4/
S9Ctv4icdK9hXrW7DfRYbf9d1KwaH0JcWbg7H1TFFgUkDBAHPBbWMy2aHnCIfUkt5HJv/TKosw+5
97nNQ3NxYJA+OcQunNHO0f9ib9s95g5IxdKG1UWe6fOo9vM96ZlkiwdH+bka0QW1lQizDbspPsOQ
czdOamYXGQ1m8+BpU/zcpWhyWru08JO9pGjmIfxphZV/Ev6HcEpm2JcHy/Gs7XpHuoFiX+FtrBMk
JB1xXlaQLcbsGDOp3Padq5xFSuFeh0BDvyme3eu0nJF4cN+PxuYn8k3BFpN68wtKJDvxu/FZq+6C
enQvo1bpj65P5l7o5qOCMWCtJR8HFzcMv2mtQwBEe2v3rXMCR2duA6Xxj37AC5LXQnsZsFKWd6u8
M6No/ogSXX6VlrH4L2sjvEJ5vxqLOzOfQMbk4GJ4BTxLXE2GhPR7bYXHPu+M53Y52K6XY5Ct2qdg
5g26bTLz0gD3va5NTzlRBvSfJNYqeHn41nCQ6QXQzue5DIN7Sxu/v4VHi581acut1rVsD8hJTXut
Rjban5arp4qvbuUTyGy76j9Pho4BxVKizEiQbZ22DPa36qTUJG/NW4jrJCQ+ZQSoDZUAqXe6WqPt
prnSlyRbb1Sfw3R4Zo1ARrqezphol3/NWvutLUc0kCrTR5Y/MREBKxesAn6ckV1llF8hlOS5Ub5A
8a22ZeeAkvKKizYPNU6DpHltFlXWcZ6c3yva01BEuyTgISjfqdsB7soHtonVWbrkm+oE/DUN/6f0
UOBBxDCoMfXTZ6/YSGftKLvB8xHDMkZYV/nse3d9Wl+NRQcROdeq36yn67CBKWXP/YAqyBIOg5wq
XYxidlA64aMxh/VGUUr9aCDg+Dig02du5glFq9hQcI9bOtfA5cyg+ntW9Pz5XbCcNhZCj3PSXm+x
jqtYd43rfBRIk0CY4ixwtwM1520ukCcEvuJ7GZbDCmsShNNtzjtY1C187ZRrSnjWIN/NL/YNB+Gf
tuzjI7K+KPiOP9Vllx+jcYlIE7mGhxH7EBlY45K/49xqju4Mdfw5/JIHbrlZrhqF86sSGT9NII1H
GYxFW1hOp0hPL22rbm6xv813QiyvrDLHLezXhac4PGno7F0ap1cecTCRZ9SNn9aF1bgpLb+8uw00
rC6OJbiFjfR1jjc/VslV7vUCNgl2XtOLT4XWOhu1QlPrXmrcm4ujHeba5R//8b//7//5Mf5n8Gfx
VKS88PP/yLvsqUC8vvmvf9jWP/6jXLtPP//rH5buuWxnHEvXUdNyTVNXGf/x7QWFHKK1/wUoeiyi
IE/PYLuzvRUlUOhcvuRLblQy6JI5N2Dokq7WX0ecXho9HT/ovL1PuIa5e2zW529yoFzp7klRaKc4
r6cPnlUjr7NQWjUtReG/nB40H3x4PYxI45qx+g3105dx7PQ7PZlt+GwDtIYz+nnmGUG7+9Ihr4d9
+eIqgE/4Bmt6/2DnqqJj9ZcHF9QhD5S0KSPhjrtm6ILRxy6gggGu5VEPVmJpRilySypOEU5hxVtS
ETGOFRySCX10YGXpEbhDsvZFU3S1Fe5/iSiq2X4YcT6+TQJBmt3JhdIU5/l//99w9X/+bxiq6iHN
TrbGci1D4//xz/+NNDFIu4C7OKcJOJ/JCuqn1K1rCoZas8Ntt9xLnxzwj9CuZROvXejIwdrqgF/r
ZhPvqLii75JWwyN8mn49YMiRgxUteO8CrEbcJQ0HUMqddpyioYn2bVP9RLd39ybzUbqN+6C0Y7AN
VbLLiGJBb7y1KTRQwZqD5rFezmRAr8gPSJ+bOwARuhZvPelcZ5dWq6MYcEwtw4eKzIZx3WLmKGbM
xduGU2l516ea8bbhRC4wBnVUnyVUJk1mw6Yz7IyzvALhVDSn2yXXPi6Z1p79JC25ZFeM8UGa6PnF
jygWrXtWua5cEqy0sf4YuaSnKz4ab2x6db5Ad//+X22oxm//a81zHL5ypIkNC+S4+ts3T1FcA7Ox
PLyLSlU7j6lL3r7BHUJP0QDGwcDdteEEnscvSNdJe+pSG27Mqz7F1kNnlhjmNfjnbpG0qvdr24uU
5uIh7OZE3d8xdcN/YYzRyzXy0nkIQX/f1Vo2kElPvA+Tl3zFJm/+YczZB0yUvI8TImUHQ+n601wF
9jPPep5hbqf+CNoWbkDY/OGHVApnMpL3WOn4CD80GHfOw/wDubl2mKIftm9726zu8gfdH3Ea536H
YmPVUAoh+Zn8tCRo7I1nDcrTnOQpovRIe5he+oo0anA2IMM9ykGtSTeEedIgTjq7cGihb0mfjI56
1B26zgi2dd+3i+0h88KCbAS+dte1Lx8X5mWv66dgGPtdMiQRb/8UjWtfb8lDcevDT0cNRw46OYXG
ZlsrrdkZxqttjfc3wWsL6Tz8lXl6rxcZXcrMDYuI/e0iVoEGBhCEeL1wWlXViRxYhptgrJEcxOmA
x7tGGSnWyocsxZdoSPQS25OqfCiXvhY2Oq851/4zbKP4bo2WEbONP/tOByxE5i4zZJo0YeQ+KgNA
PulaLyKnWuGctL41IKoYXFj65Cqebnwq7Oho9XF8388AFsZfB90ukDRAUR4sMWX03wakGQYtLJoK
WLE0ZcYtzrQV45ShW/tb/63ZoXTmeLiZ/avpgz3BGssAQMoEp9PnXRgiWXujeam1s3OVMLsPkKOl
UC4EsYU2tgz4y8CtayWVWdfMZQupflWKbPzWRZW1aZpyfNTM1LzWldtvZWDO5gfE6fOPjjVXp7hN
E/TkyuwbwpkyjkF8t9FK405FdOSBJGT74IwOB8DvexNU/tZami6ACBMRekraKsCJgxWALN/JHLXK
Hw28sk+m6+raRsKtiB05KKflctKxjvlVbZ9Mu31ag+QaeBHkB9ic7kaie/jbd2yMyf6T0Y1fy/7O
0THeKzv90pBjRsnfNZ8TAwEhLVobMVn7q9GlJxnqliC758tHoS/D/Yym9JnsvygtwkaWpgyYi6Iz
XhopqW3ipE8n+4GL/ZCv15OLllrAMm2B7Cw/XWKHGKRa0D7XxmyBRDbmaxkgPGUDAZnIWoaKjppD
B9UOv9kZC9u4Mh57XzUe5azKzHlj6+50jJCls4GCMOypxaGZHPOy9jlK3F5SFvAyuPYNDQUKSLfA
huQHyFBjjTokYtwfpPnup6QkR8akPo/LD5b+bB7gjfaLL5sHYGfpL4uJfGAf/lz7gHde//0rQne9
314Ruuq6Hn5tjuVxalrLcuHd4oznve6QxDKOGH8siK/U1tLD2Jhd+cU/xWM1nJHh8p9MBTHSdqiy
H6aqHiusjb7UJq+SqpjfR5DqGb+UGSZmea15PA8ooFf9iAa728AFXlh5c9h2WxkV0WkZnTuYwlau
Gu+CPQdFX75aT+6stIcmGiLeRC4U8GQql2esi35MNerP8XIYDQBRMV7dd9IXRvWnaKj1+9G1vyfQ
Oc9IGuvP60FVjjiwxw/SknA5k+toScsAEQju2E+scst7bdF6N7ywqzdzjFZ0pWjLOxHV92ZS6VxP
l3aQwqD5lyOoNHqz/j5giZcrz8vlZZI05Uz6pNmx9tz7foBlza+fgFIG79l3P+x/upalD8+UENTj
7Xrrp1smvP/wt9+jCPPmrjW0+9vHWqfcQuRzpVl80jMgfrFn+1e2ScZm1JzsDxcvui1sm+EeRKLz
afJAkrOwR11mGg/aQk0RlaV32kur6hJPuP9H2Xktx41ra/iJWMUcbjsHqdXdyr5h2bLNCOb89Ocj
WtvyzDm1q84NhlgAqB65RQJr/QGF4PmI99Ug62csR8stOfNDZJEDX7cYPNQpNv8asboa/802cJYt
/P6z3RkfqFr4+1EvcH2DBFNhlKWrS0eZXeAmMyUfJZoFsn9d3rhv5ESK3RirwwbFKoS7ul9Jqzi3
sNsn2coubX8rtN7oFpNIcPINB8W7i/oy33Qz+UN24zkmr24z7aLw7xqNemFrV+ZRvllqp0RcPtS2
t/eM5BtbrQ6MPNL1X/6oDp8j84tGzokso15WrYVkH/uurdE4+K0acfpqu862HXPzu+057hLbw+Ae
K93gXMZkhQtcSL/7sEx71G8eG2vAEgGrvLWM81catH313cIEax2WmbVPDTN5ShSBX+IUrKeK8hDH
4JmYnmCVpwZtDUYDqbRb0OUv69iheSNjOKubp8bwOTqNkeoteBTWsDMJyuEy9sCYeMDyF+btP0PU
JtuiUvyja9TxISlzchOdWlHpy6oNENPkwgO/WIH7qJ/zVhjYQ+jJN1uUL2CWMPsY0hU2f8NxCPFH
bRVFO9mZTr18yNnKeap+usUER9JF1Hf7mKf/sWnLz4FqvjIzTOQhN/Ltk/NkUK6jkvQRRLiOlG0Y
nOL4TjrUBiiJq74VnvQYrhuYWWUju8AYoShVebSdeF6fpHNtyJt678dBpzzeEvOaZzZAeuqzBEsO
iVKtkjirjwZLnua4RC7JeFzn5//+qNdcbz7a/XUQJw2m2aoDqE+zOAxY9r+OfmqfpxzSO30ztBSK
feB+e62pAypCIIpsitbfEbJa1V2c/rKt+FdiNu1zbIawskuBIF+eavcuaPmV4o7925RmJ96IP6eJ
7Qh6gs1qpJzzii9HtEZdVexk13Q4R4UUN8h7MmqE5irD+e+x0HrtaoKol+GwNss7s7dNZOz4Vy0G
Me3r8Vugtfaz5g7duY0MxLrV4hXjVX9v9MhExHPGN1QK3JZSNdnJ0aKLXnXlsUUw7lG6IGrKQzP0
4VVGmrJAtXjgm42AXJZTRrkNqkMpdmEAxtvT0wQw6X+aoRheS/6wt26CqkFQuPFt0EC7jb+dP305
LJfhOoJwrRE469LKrYWpedMp82pzWbth/tyPQizFZLkv5BR0tJPTCRMScCEFljvflKb/UAES/siF
+thipvqTB8cxVP3oN+i1ja4OMXoIDmA49mXxIgaQN6jipVHTaoFfR//qIkEHJbWFk58rVwSt9jKM
pUIIeFl5Ua36ruu6Pt9a9oTKgS+0/RzLpo5EqI4A1MJK8oTTzlYpNP8D/XLyr+kUXyCWebsYBeed
6pIqcktDRdeiRRpcQw5c/K+p7iDiha2Z4Nzn+bAT/jXfCaHLy1vrkIl2eth83vofU1Ezsp6C1v2I
pkq9C0U7rlUAbs9KZvzOvdL+ZfUvOF5kP/OWjF2cqukjlKluUUzR8xAaZL8c3duzFUyecgtVxmgy
gJuZafrU4UVzAjH+oJqYcGEXGu5qJSjOBXC6pQ7yblsPLaQIpb+bU1dH2XO0cLQWRdHd2aIxttQ2
39NUUV8Ap363cOb+ZWP15Vah+ZFVOQftqo0ezbh0N60qnEOY4wZm2UCTsnkRtlffnXkR0MJFMfSf
i/qgs1dpg56wBCkkyGIiA5/d33qw6vZeOOG1OgMf/jlDTzC2ipTyPBqKxua0u7+B7/50b9i8sClg
qoDzVRH2Bn9e6Ep3yiOtuJgUo7Rtq3QCPlDp8Leh2g8+0rHHzhF3MpQaXUUJIq3HNRgRbxm1ik2W
g0ZOzhy+oalIEcns09pZ9EoVHPQWBjWE74s84PZuflCtgOLJHFIUCOIhD5+vw68ZoONWu5SEvxZp
o2euq6A1VjKmNukqGQwk3Ov2XjV960GfG3lV6o3N315tLMlTabtBgyEhnwRRE3CIHhwcoIsqfHT1
sLwYEeqY87NCNqmdaivPI8MqFwRuWVx8xGu+Zsh7iDy31p2AzeZpTy7adYdysLG8kd2mEQ/dUD/U
fEXbpReu29JKnuSYaSfPLdoyJ9lzKqTzcQLbN75Wntu48NdqUGqrrG9QxkVniBcFmfb9rd9k79aU
uOfRVGJwPeZ0jDvr/Tb2tVaOphgFXL/WyxgArfEBfZ+FColnHNkT9zkfOYZnfG2SqNw2mLgdpsmY
XXioTWdYlb5OpfUiv6AoqS/VP4uEoZZXPwV9jybYQ6kLcbILBXVu37zKRrhxvpqUjO251VYnrU2T
l9DlSIYFwWM9lOEL2Ot2TF5EqKiPvdYsOSAmL1kwNpcJ8zu5QAUn8GDznoDAh8AwIlp43RdICk6I
HMluQa75WBXJT9kb5hm9lQtUSMrgGFvUzfBS3jQuKNMB1fgLWcd4iaGi82HFe/nsGjJU143K6q7Z
pCtbOdVu7fA2Nc8L98Obdm0Dg970ncd6liqEtR9CjXfbrWRpZUCPAOFr7U10Xo5+dQXaSX9Pntei
L3WfclY/Vh0HdkHd5N0w/GTJIxjPt6ioHjkzn2Vc0YZ+XbkZdGywuu8Yt6KXGq/VPEeSE7WpZTmG
1fchV3YYc+u/S2wBcYOwvtdJqSyyoXSug1eNG2uI9aMzA8XaAf+/KEh3kW+lO3ncMl2/W1GtETt5
GINg1K+GavwcTalFrzJKArDK9WQ1Zvg2wq41nodMJDtl6P7uenO3Ul39Obeaz9Gvrlxb4CvzmBe8
HPvQZdcjqJjYIQxBjCneo67cBmU//gSf/mv0U+fJ90J7E+U5hYOqAtvSUuEUiCX8iPtfcqaeIis5
5dQLMpSJtl7N7r8yi/JA0g5L8TZqlsXclbEAPO7t6r/HCsriU8CRlV2Gjf86CFwVvdhgO82XrmWX
yz4bsJavh5ACahrdyyvZCGA7a2ds9JXazzIQOooWapa/9SUmiXiFduum0PI3B6zJIi4pAQtRRS+G
gcbwPC1AF+2Q1p277MbknZNLozz2ZaFtLLTlOb5Yw7cmotqggAk66YWao/jDgBT6VsFBolWnfA5A
ASgXUuxbDnytkAOeRU5nMsUlJAF/hUC6Z3PmnmTPh2u084MuXsqubJS6eWHr+DLymF9UofgtJZF5
QJonyS2UTe+GgMrbaP8Vr6PknDsgKFTFVNaK6uhPKFXli1S1STuuRi33f1mWLxZRZ7pPqtINayPa
mCK3z17nmUghhcobfjxXre2d397ws8Ra7adtu+mi4nf1rAwODmcuOeDcsIa9jo0ddMP2YIlM3EdB
6LInFdMb3Li7G9q+L0CX5ckrDlXlUovsgxEWiEjkRfYxdfmuGUHl8Aa7L8welIuZ9OexSP1vnaap
Cx873eccB+TVyH7kLAYYDnqjv9bo+ZxlU3UlnhBpWS2/YvJqwlBhEsCZv+KD1WrrDLjqqvyzXo6a
0RGHmf4Bk+vYW8Ce8GYe+YLdvr7UlAJFIs9Lfwi1N45ogU5XP4IWrphk3Ax7usqQOqD8belBt5Fd
OVBG+qLFy++szdOquLZ3lknSpDbCDrlgnkOiBXJYxOpZ5Xx29HzgljGQtR/hU2hl3Y9oiKyVYrjO
MRzK4tybqMn2ULh+qL19P/i2eqjSutyYsY9HjdQWvV3Cb4t31YhU1r9MWaQ9y5di6W1YypjeZEiN
NEh2gZIdW2Qg1xlQvHslLJ3lmKLFMCXFXCr60wd9CmzIAfNfAvFYCI8aRZvb8SvaytiTpt4180b1
scbegXdf/IpaZnDvdFgYya6TaNRr67ReZ2OWvOIrThEeOi/uWEzWDeMbhpndgxx0LGrkg8LuJg4v
GQyvhYoR6nNWqwM8YCU/J2zOtuOg49+aaekBMQ51l3YFzhexba01dWyuYgpV3BnF8NqpIFXVsS4+
FDPbxYNDQjpNKREV/Sy1KB70USu+2yIdFkMYmc9RreSrPu+c82R5MAf6Xr2bJlR4+8AN9/zLtfdx
ziYeKrx9iUPbWQ6Gty/bskYePazvAqFSLJmvvhrHd8oNmo3lovY63OUweGuo7sTZquO8pW479ru3
ftGqORDGeZIMlmmerao5yImhuaur9ClQC343vupc1dCzrx3iZpHoOchQ7r9OjtEdEyv5LXuyaerK
gqUF8FHOj7OoOflGepuvKLlz7TFWhWY3RFtI22hRuMVwqONyXKmlmh8y1ezerHqXzJyw2tLzvTc0
2bqTzLE8+o4EZXZxYpEvm8EaNz5+TAvODvm7NrDfa22YgQOsy7cI56o5PCGEj18sOmW3rtr8Djq/
O3eTYvBUqn6S4yre7VZQ3azjbh80df7eWWtA2epbZlTIV8NCWslw5TdiYXaORt1eHS950r8lrYp7
+OD2dy4C2esp7LSd4Cj+5vt44VCEf+bPC8POhBywXU7WW++4YqU7SPAisGC/jYg2uEH+VnZqfnQh
siFQRrj2YS61JoyVKIFeNGRKuvYx2XgZeNm/FOiLXeypxIWcEKn1+E7nbLWQXXfy410W5sFtQVRH
KL/z6t/JUTnPpjq0JWfVgNGe3qIwHI7xoPP9mpukzBZZ0OZnyl7OxW4xjQzRV/+aUFSgkpwC9uBX
zCeHuRndTqzShCrWUoN7hJAnKER5FzkRdvvvHOXHg+zJeGhWq0zHr60xzXRlhHafrfwg7+G92Ujd
w2XW1mOa9gvT1ocM6ym/u9Mysg4bVJR3mjUNuFMRmzR/VG6Xco0fQ5SSI/Ju8qoHdBoLTjCRO7Tn
QEBPHpWw/2ZYgiR0mYWnoNf8c6aZOAfPA07El8zRFEgdddhdyCr9NpDk+uaKol3qvpLcV26hXKpI
/3G70Syhq4pHXDrT0J1OXQaxwYnxOhDTQG0IxJ2+kJdx0bzMAOH9X7FAEdZBdwPUYliLXs1gr/CA
DleWo5sruSwwOnfjVXAbpQSqhrGbVovwQeqn/gmplhM8WHVRX2RcJXsqZ8nQZNUa5XWITojf5GzH
a22h1xN8CDctHivVSo+GjmCz62gxwCYrf9EUC/VHOdkhmQyLv1k6YZsUSM3qSFWK7ixHReEEaCSW
yTo0mvxRhHF6Nc3rbSp4+R/R2L+iTVjcfrIwqvZkRthQzD9Y3qHKi88Pc7uhFonbh5Fd2eRx9dcH
qtKg3kHIwMh7/pHyTv/8UK3T3gVNcD+FXnJGij49x6rJ5oF0FthvaEx/4m2tUYgWfrH5GnAppp+i
nOLfPE3G01SN4cu7M56ER2Kp61g1wEHmEEMXdI64J+t9zWErAZyo2HaSD4p2chSmmf+A9Sx09eaY
Z311oI6LZRVepGsLbTFzL8pqWIdxSAYYLOvKz8NoI7XQZDNQPVuV2GH8FUs9Df8A/EI3eWgDKcRE
ozKHatMYVf1iN/pj6QTRTzPSwPlGGdkV3DwE252D58bRGbA0++p5Rs//UJGrH1pNRtrSm/bB00ly
UM6NNpGtKy95bJyruEeY3nJfLbKSzx3WPxtbVNVGj4xziVQyJNgC/2z8eN6yyDqjQuv/qoxqo2TN
8L234c/pbCkuWlr62zEV414uin1Mt1N9mt5SFkm34q4pNrC3xr8WCSPyt/28KENT66GPVKjj86I/
P8kZUQ1YNaOZviMBpa11JUGLT+dvvYQ+g5tFIj76AHnP/zpjZAaSZP/3PeCHpx9I+N7uAf98NdlB
eu+X70OqiLNsdFje5xKi8CqHprwWWuK6vDPa8IFp8dSy35fzRCi8pYPAVBJTuW0Hd2XmTfqipCJa
ZIqm/YrTg8hM47elua+Nlfuv1qSi92KCVNYA6e00pez2crXzZ7U3r1bVVP+z2nOh042kPXj84bvc
2s5C8mazIgK7PRnpWQus6SQHZBq7GFS+s7iaSCid0sbWOnQowTaSAqdf6whFzUTfhFad7FStSd5d
91keWaqBDUyezTSR0Une7b/D/5gtzzFydtxr9qKvy/c2aCxzz/M0u2vmxsxnoVLPYU9a5zPN2+PA
FPD4YH+XpFctro0t1Q9rW84n1EnLPxyVJ3hndvozopJ/9XR6CXxAMGScdOeZshdW7fCRKY8eRxFw
I1rx7KE6NHGGeA2CRMfMbcxv3bZPkzXFgmEnR9GRol7egzxCs/lRb7Ntp3v2a2Ro4wExNmreaUze
crC1ZT9/Xkngl9x92ahN1OwazUDGT5vF3wvDpkI397+Y/nqR1Wj0sHu1gjYmfZhaJLi8GKJ7jtK+
ZT7KkD2O+aLKRXEEbGA9qqLDcOCfC2A/rnrpVG+FFZJ5dbIqc2TfzVCd7gI/7GByI1cqv9eNeOyN
1PoOeHZaNdjjoiVUdye+ALwxQvGOw9cM34aQR9oC2qDhDRuZstTRWbjgwrSIx4I35teoq+rR2ob8
tdUo/3CSaodt2xjFW9n2T8DaqssgVOXiOv55MIviDcwxRTBFsdZyls7xaNHBujvVZgJPEC2JYz8a
KzloZ5ayVx0XtNN8xyRVKABQ6DnKUeficbNDqc3TyRIeCmqkt6Zk85Qtvvpabn+OVDDHF/A8xZrD
v3P4WpfVoUtGaDjpGYKjKCvbexTCq2vHCejiiauP7s9VRlLYRLvMyeOl7MqBKQwQBsgifSdjssny
DWR8jGkS+OfCbcdlL8o8WE6onO4xRCkWoMqji2x6F7GWPisfYjcoArJEdf+g62y+ZBc16nwD9C9f
qmZtrYzIQqtEj8xhERdecy+bMs/a+2kuQoLV+ilDfjE193/Nc/w4OuYlQOt5rpySksvZx5Cj41xz
D5wUJ1SiE989yMb9c/XvETk9tMd0icoowlnzRBmTV7fZY9Qa2wB1XyPIoyOUuOgor/6v7v8r5sUd
0hSOFa++7gdDHKopxAJFjP29bEhJ9Pf5DDEvwFTynHXXX4Pen2kyNqrYjKaAWeR8uRJ2DfLT8lLt
y/hOIAwo58qlvRX8wddTUzfWg1FpAIVN9S4wJn8FVAXj7Ajal11Hartwog4RP0XXuJYTyA8Gtwlm
SWn6U9Aq85t7DjbiGqlKcjHra4CKeIKUnyr2vmqrC91E1TzmvV9gAriNxtpYu60TviFWTa268lDG
JpH6ioltzR/mWxVo8V2uz8nKsIjeuhxsoApAYy+7fjvcpQoaEy2Q0EufaI+WaMRLbYL8G4CIZtRl
7AqglexaWODaC79V3lDj1PYy5vRu/wBXjMlGsVcocxxlT8YhnImTgQ+otL2MojI8TgNi2bLbVq67
KlTX2rFRNShBqk8ekORzjsdB7qgrbUzdU9vlSGlifOQjMFFfKxxLSA9BrVlFiL/qs0LuX6QoYRvq
8ZJU3WvbKRYs0j64TqoPFaABFu8G1yxKgyv2niES4OKnHO/nSWWbpJvOhVUtZ8iBMD552qWInWcy
lsXZ1fvgJR8eJWdFx2r3VKt5SnaXguaoNvluxBZnLbvenIgAB2HdCC7zLRxbhVsA8WeN92K+MltT
e1OS4bZ7Qu8BWOXYfR9qo1xa0ZRf/CFQKLM3wz7Sjegh+bMIL+vbohxshlxkkNbJ2HnNLwD5xhCo
G+peKC6yZ6RgcBpIatRDeadYLvRa1UxBFs4LZCyror8WjGCLG9wPk/vWFM9NEH+IWX6wSvxuaYOM
vA/M1rqQyvpZlPr4DelrbEQV1De62lQvbWj8kvP1RquWgUF5a8Jp81K6mJ/LgVDFxLMY6uFei4pi
NlEL4cf45n2Yud5Gk/Zic5MNASLFLXXG2VnsKy67tZX3HSIZWbPCiwzD7X/OiUDoog3Vw+q2hYuS
L/cTOFTuP6lig6v9GKfmRR1M8db29pw3Yqdcaiiau12v7kWkiFPghBzytNh/Fi3USXdy61+NygbZ
NH//c7VTmeFtdWibf6/umqBacOoYVzIJg81QfopwrzjBqtOXCmaRq67tIJbLdEzZhPYaIM9Hgw7h
cix95wH5HGjaAro3GyZK6kbIe1qviydvsE4j5nqgukjHTtVdGnraezUvnJqJQqDjfC4M27E7ezHH
1sH18mOOj/Sykmz2cAz5JEjt9KSg97e9n2RTzLF2jt32h/yGb105iN+wtw/MuF/b2Ro4snO27QpY
RYz351evdVfAyt1zMoj6gqZbfSEyGu1r3UfFA1Dc+IGzhVgYQTW+kZpD0cTuOejN3dbHdJDM+6Oc
5udUDXPTRIgYN5FlgCCmhKhZgt9taIz9nSyDGP/sylH8kfq7IcmCtW60vAGE+TKqRfJMvZedJWjx
XZLF4VORGR/SQlwM04tR6p8TdMWGvBcZa8UK6ktJLes8No92hSL7V6QLH29yHnKcnhyqtdbfGv2o
LNzIYbpNYijqwmyXzr8JS+0+Y0VUZDvZ9f/MkzE9UslelSeEuN1r1KaHvqD4LXuY5Ci7aoh4BTbI
rS+t3n2ffCHu5Kju1AUyWTrpXLsb4cywc+7UUdvLrtxIy27oMPrVlaOZvblhXgxDP1uhDo6fH3N0
KpDNM5ZfhuRV6FXKUQTNjkxtM8uzlDyq43BX8JLZRbY/PHla/q0NQyQVU/c9a7zpSU5Q+zBCQQYW
CMe824RU899Lt/+cIO8Q9nqymF0I7/73rEEpwx2nzs/bOPwcA3XWjz+3+ZogP0gtqm+6IYpHTlb2
pqoVqyJXO/lHvBk4mekWeA2b7ddRBpNB3xSZVe7/FZeDMnZbJvu+q2+nDIXUbSs07aIJwOUQrZWF
MdTOe+FB7RI6zrJehxEYW8u3npT8fwcI6arn/ouqYzqepzkwdAwLkohq6+4/0aDgtjLb1gprz7tu
2oWYM0xLTxPZoeb0Md4uU/4ZqJnMURKn3b6AVaPpbbAxMXdYa0PpPdWhP9dGJhACqm2S3CMWNll+
Vw9FtqAi5T0J3BHJGFqH1sESYykWYLvcJzkzmqKjo2Fsqs8T68bNUNqAtikHEdezqEy55k52qZ0o
a5JSylpOjgasXdzAfXfQ9F1Ca7CfLHvk6NKQZZddw6LsBedpU3YVJcZ5hsaHbfIwxQabXpQlL3hE
5SfZwx49XEa6GR/adoSTSKr8YAbesB9IbK1C5HR3bQ9KyYvzcsWvCC2NBk0iUfHezqfYu43qgWfD
+muLvZw8FcZSczFdy9Er27fN1Dx3iK6v7KgQFJzpeirW2HyuFBKvaJ7BZwSbsG8Rpp5H9bT1N7no
S849dBVD8bdDkAyrWFMjGHloZpL1i++duWGvHN9PtuodRq9dyR4yaZ9xOe0rxuEQmF/CccJ18l9t
rub3srGjvLhdfcU0TT8PkePsvkIknPAwmxsZQyoSTg/PIBIY/xiQo8roRyhbRNWBNIa1v8V8xEe9
AHjrZCWPERzv+ywNfEDfMIk3Rgw0Xgb/Gvnq9xDlPccOYLOx7qu53cEQs/iz2Z61Qf8cnXIXOaMA
1xF9Eup1REepNPOr7CQ87LZjaI5L2VXnCaldfmiYfxxlSNbdciu5WLMNigxlKFWsIElSdJ9jTROG
57wrVgVfMLKdDzZ0ibsg7Psr6ShA8QI+iezKJjF10EWVE+1RD+2vts2BTggclecFskFWC9kl3uXo
PxGD/NNfo6j4ZQ0TDuJzSMcW+lTimih78j4Dwg9rx4nztYwhLkOKuLC8jcineweBo3sRFe01rKzq
DvGIZ9krXBWYF/bY8GMR5pIx2SAWte+QATjJXgM59+gl1Q85X4awMwG3XzkvRtJTNFLd+ltn/lT6
1ngblGDC8w/ArYBdzbddh+dcuupz6gzGatD0cNW64ptV5coBL9ls6+TJsMxEWyBAF7ZLbdLOUc9O
QTEmsmVNpb53WnSvucJ7jPC8wt1n+g4GvN5WMOD4If20Rsmk2w1DHSLckGH/ODQHcgg43wzxTs0C
+z6w/Hg7sKnGY6lzTpVnPOcVWgxuwxHD40N4Wp3ua7yr1l4PY7CvxLa0zfpOye5xLRHzccvrMD3Q
+ES9vdPSeJMYRbKLSysGRp6ixhGMi2KcoKFkoX1RfVyvDVUZDlkYUZF0tZfSGZrvSDTzfClM9VQo
pQWoJmAf5BbB1nQqbd0MqfkAKndZjHpwlQ0iCep+AuTAzf8TA2mZrKvCqoBg/ifWezjLh0rq73Fy
D29rg9ogxZCmZzlNBcp2R3X74WuRWio9zx6/RQf5P4sSyJdLTXPirYyNqI7d+aF37EwwGgujHssD
JVHMb2Q/n5EXsi8bWwEqG4y4bqMoly5urY5Z3EFDAuKQKJ2mrmVf78ziIK+gnDN1msdruUpGP5eq
xbDwBfUf+SaSL6kg9tGWnxsZ++p+xf41L5bvMjl8u/wa/7oFf6zO5wvvdilEhzAdhBrcUw9D3Xw2
UYAFRzI3sWOF6UL25bAMyquv2NdAElWIF30N//sWX6s/Z6J3vi1h9i39Mlr0geVeFORDH6O026MS
8RP44PSgdvjDmF2gr2pAPsDThf84paJYKGRxflnmryIYAD302MzyFA8vPAfNXeHVBUyw0Lx0vcAN
M2qSn5m7iw0t/lWKoUPryhePSlPU21xLzb2hpDoETbT6XIC+3+PRWU0q9mmWB0Q9QNBgZaENeTSm
In3GXWhv4S7xHqZdtHGDCtRfj4UaC6gXB3HwrLX8ZbZ1/KOhDvisd2LtmMKg3Jk278mUrIfWVJ77
eip3kWItmsHpjzY+LEdE+NNjZa510Yx7L83mkisZDxKV2cqwK29n6dk+mmJj3wYIPYAhK4+FbbzN
oAf5YI/nvKPLQXDlP/P2HLfCblBOU7ToPa4o2PELvcZRsQtRHjuRNsUExUxxZJrGbVb08dYV02pU
mnpdirkwXjSIGwEu2xpBoFIAAzHN9ybZjwqCPA60WEQN3BQv9PiqVFq7M0d2OH5Moh8Mtv0Dsf1d
nFOMD4ewv2sToJi8V5ZCwRJMG51fUxBfTE8xqSHES7NPnlMEK75zxFrHgVsvSEunp7wI+pOPrOQS
7Tzle+4qRz9qsxcbbeFdho7fdnI4wncA2byKurobtR8FmITF4FbdBaqmu0/HeNjEvqa8gDg4gf8v
7yBlZyvhZ+YSx5LqCAA+fVPHNU9BbTkJvjDoxnkrK4TgW+r5ti6H7Ji6FLOdMn/grIgVcxOky1o3
zJVGKemh00xvNaBB6tnFqq9tY9tGpneydfUN3B8aFA2SiiVmJfuYctkyDPSfjj0kBwTGoKCZjy6P
MSfJs0MXg6dWCnXG1AXFPjcMFy3QqCTFVKg7WxEHsy+1ZW0XCy9Km5WnZ+UqRzL55NhRerDZ0EH7
WChNufBUG9zY4PqvbYnoZyM85zHeR+wrkQkjz195bE4sQbo3AvqpusZ2jMdnoy2zx2xv9dGla2wM
tpG1wVsAfE5I3mljJxVb+Ulx15VgFzbqDxgUKwffqKnuiAFo30z8E4gnxV5M+lOt7tp4uOh2DJP6
ouCKtRjFGPG4T9o7CCyBH+/9X208apsaN9GDbEqvSlcj9nlj7sYLxHGaQ1mg8V4KD/muLNlZirmp
zFS313ZStsuis99VJjg6VkB9+MhOqNmU+pAfZKN7UXG7kl2lsPODNzeyG+Bwy2P8z+x/Dadk6Kj5
9wuDM+Whmn0COdqN2a1fZ/mP0PrhlBbfg9BZ4k+nH3KR6ofJDC2O6OxvU2iGTeEvACx/w00Kq3ee
IoCCsRCGTORNS3kJ6vnZ1sNiExaDcehj2zg4IzRNSCMD+Le9n0TeIg87MiQ9BmCxULaRRYl94bnc
Ia+KZRy3vPUrMMSlixA1Dhyjg2yOhyz0kmc8QCMe70ZMmXoQF7tX+X6rC1Ufk31V2Zm2HFLx4ggH
S7P5E8BKsz212I/Nc1lkw8EL+uGgzI2nrtIyRHcx77KDPzfyXSOvUMEJIfGQwlzYgaKt+h71MzXu
2wNJIEzg5qvO6j6KKn/CgcNelGrCb6CcX7Fk5aztyBsB47iKr3nvb6YoOSFdrhyq2fxRNn6ErIiS
mqT9E9T96nFvRfyPyX8/zSxfLNC864Y0y6Efp+zABqhV0u5Q65m5Ny0AHrYmOKM5VPM6o83Wptqi
hoKs6CH3xDcjr611psYjxYy8wUWlzF4CzasO/JXCs+MXaw7K0Y4x8mxH6EKes5X/YyHKZMusEOA/
In06RGUzHawGxSjS52iHucWBfEV5YC/vbp04YkOSqYdk9pETVdHefk2fN+LXJK/SrOxuVwl6z/vG
4NznI+MBHF8XyyB3wZCq1bSpbeti5ALNvMBDRF8J64NsXLWsD20CNQvLDrCVkDQWRZ4vIKbXBxH5
33B7ulQleMAiKJtlrGsrUGhHt2oXqu8eNWs4BJG4xiUoNAMcyL4LqkOZkZbXHOu9shX/Ph66adnE
2SWPxYCrifYD1XjEzuv+KCjXogYfIItpZy5sD8Rl7f/h7MyW3Da6rPtEiMA83JLgPNaokm4Qki1h
nhPj0/dCUp/Ldvcff3RfmEEkEqWSTAKZ5+y9NpKEVBXPddqGvm2zImqqrN3GYKXX+HTpvNYmMC10
k4gX3yc9yLcgXhIfOECzCS0yKZR4CNn54RJWKr5wZrYtAvd7qlAAt2zxMpXV6I9V6HKJF6wbXY9W
9iyybcTOHgPX8BI5dFfHqUeFvhTAluZqatkEpjvApdDVkYPqLL79xFlNCx9CWPpGIzphCy4HtRXb
Kp8vFV5At7H2aJHVbesJFgeW22wiL+IhkT8h+iQjUx1wR4ejtceAdPNCX2mqEHcL3wktKMYdvCGD
P3rUocbx90mimXrnqK1C7vgEB+v8LTvWMlSZ8uCepSF41sxTdmGc3cfEEnvXFmc7UOxTGlWHhGfW
MQ7iXZcngn/K3gFzQIRqRpTYijiufNPM5bzBJkLWmRJe0ziv1mnTqBvurfaGWGpkXk72Ti6kurET
zEWJUpNqNEI0iKNsM3g6gfUgFzepG77nJu65gcZP6IjxysPuxneoORUR0dNOf14eqytM919VSHh+
TEtnXbgG2hFW3b6rOnQrNe1b72KVF6KJjgi311ZjT8QitzBq+jjdOJ3ofC+sr00UH4rIQCHgmTcC
YjELlZ6JyybT126LlLzL2h3fT/jEbfmklxUOhabd8D9r3ttubu0yu9+Mg97igjGbFU0kPtS5fbKi
mP+vSpI8zwYfOd04zBQPt2wmrsvq/9zGsNOyaSwPmtGzNehVepWsxtN5Qrrf8aCns7EeKtCGFrSs
U6bGv5Kpy9HqL+SkHkI1dVlCBU2S1VTwQUh1yTxNefh5wy1MJ2dlKTOkCNTv56y7tzPRXmrF319M
6Z9WVRcbzVWMi2KR+ksF5pdnJrCzsuaNzdRpbnXY3Ram5cFVb0kCLKHy5p2ueBczi8p1qgnvaGlI
3isNjkyauNsUqvlVeJcx1EI40lH84hRjwPYns/au0js+NSQLy4+4J6YL04/9mW573lGLoZ1HSyHb
C4ILlmqCOCiRXeu6UW6zRV4W0l69rKejknXzDnP1t7LU9JXLsvg+DG9llpHlMJA2zYJP27COGtZN
Y53tLLL2AO2hvGrNH+PEcgUYR3DiaXRNMqveT+MNbJ61srBq7xrLSU52ptIejy6O17d+QWe46Sv3
Fo2kThiNSHZiQJFkUINfJUHqXOpZ5a4/dzYOa1Mj5osV1dDnrh96ub4WnVGtNARw27HyVjDSnGcc
Rxoq+dLvvdxZHtwWJn6nXtc9+UthTZAlpS0Qt2j2MF6BG+2s5ZdKrlFf3Gm4wBkMgxYkCcTX1ONz
ktu0JpU0Dmn1Ofamm4+w0vjrYyyeazdaKzP+fECRxUp3KctpZu/Plfc+pTqPaABwu3CutsRjftOx
e/nBTLs21lCFllWc3coRrSF66HWojoI/r0DmX1jVeoiQI4D+TNcDpZv1NDjjcci1ux52zTbn8XzL
vQJXhYVjiIdAdA/D8o1QyzO4u2tHefkKOXYiXIxGXzVsA7f3nkyr32UTz586r42NraqgROs4v03K
ZKy8sVv+PixFi9qeto1aviD8bzeuUXd+qXTf0yIXW9utSHzKUVwYIdl+aQQizjBHVIHsnPgfwWY/
mNUBrVIJ866KB2zieA1T920uTeXVS5Q7OumTDlX+Qumj3+pqwgbIboerFomtm1baKVqOOhEPVzs3
hquqhNbRJoUFvzMz4gi1M3eIdYbjc84VDEqefo2jWb/muNf8FtzQWh5y0z6OU9ISOtKO6Nbn+iM0
0VeLqm4/qmoYVp3RdR8jTv6VZxv9BzXdHuFkOH6EPLNX+BhxQ7IjWcWAYD60YuqQO9Dc9Oa0Q9Da
Gx9tZ2PW5gP9YRJKBzKkcT6QS7UrAILuB8sPdj84m/1RaADQTWozFWr/D/Y7fKIaoX1J2hnRq2FG
X5YYgZUR5P17FUUw/+EJvDWxgrCT8NOmq99snMVroQrrNeoKA9RGWL3GOXflyaZv5nhBsR/bFgIQ
LJRnLHDsAE0zRIFxwRkcQ6xDoW1pyMrmxtFvnj3U21DHDYobkUCeuJkuXhKbuyQT07l0mmFvEg99
ospeH4TTascOWT5kT6KFXcQD+KvcYK9MGfl4dpLtp6E2jgIx5SbP7XWdWM4BH6Hjk7PAr4T7GE5J
m21ErLKNjbunbFJ3ZdjmdxTazV6AhFv8HxbspeK1SQl1TObqS4nd2UckpK5Lk9yxwjzZsXkmWUxj
F6T90bfGO6rdX4WtUHhh8a/q9SFl/YAIOPfHGjfFyEa8i/iCz9Hw+6VPlWPB77IyJtfz6ZyeLS8a
d40zvUMsHHwrsJf73mhu4wHQS5Xl9YndySopsFdojjbuCwBj6xEO4Mo19HE9Efu7dpatRGIZw8Ec
8mfT++o6qv5WKNPPqGdnbvJ5jZR9p4TJrckKNhOe8xFgT1xVltW9uSHOL1zxiIeaepuElHSVRkd2
rhhsxltx7ePB3YZeoa8ceyI2lfptr5+x1sMgWmAMiZt+aOjH/drLD5ZHbd3ouaHGeRRtc9ChIDnj
54l2+0rLovfKaTEerIxhRm/THatY0faREj/x4PIHMxnX2gQlSFebX6CXNbsp0YaIXxRkB57mApWb
GscrKzStYz5r/WYuuoIM9uYU6U66KwPtg9E7rvEWdJZ4sRTlnDnZ1qrQTyosAh9dm2HZNWblGwUA
tpQgISkIupRAi23TZ/FON7/qZW5suT++1n1RrPU8GS4dH3jajkboAyrfOV2TnnIDoepQDbgk7eFt
zGp7FwaBILqm/6a2JSUFM9/MdsS9bwz6S0xpwA5aiHu4Xjd06b/mlsAPZHRvYTDFKDxW2YzPr2ug
NCgxTyalqjal0JxN5vDgrzsYDBG5MBh2Nhg6otfW3dYZ4ZGl2nvE2wB28szrXHX0dSG8JJE330tW
0nbS/6HoIMg0N4VMGYDSsZ2XXP8xOhTN6IWz4hy7r09OlLl/enjSEkIMULJinCjCY9BqKUankUzv
YfaeYDraR6FPP5upMHbpsPyDxG5zmxxof+s2pugJ1/cWerG+HYq5PbZkFSKaA3c7LLWCvG4HSkWU
KPJmLVJ7bG6qrvIBjz32HdXElqOoSAVHUN0dWAj3u0melmcaTE/ktrYJ8+XA4wf87Zz8KXquHs04
n3a28yutg+bQdwp9k8Zdq9hQjgbJ9qTzYE3TKtXeE5CzrnCnryvQrlqU2Dtj2qQ0sZ5h3lwzGKLr
WHTIuArYtCPtxzesq2Tk9HiWinQzCKzhSlpws0QtRP1mpxS280eY0PsnopQHQTn79lxSww9I2ojB
PKsUoVZpa7DPr4ZTFQm/67s77bVqRaglHlQNgaltdE/dnBvIQyoTI5nYROEhCuHkGBmpsVNq1mAo
lnzIPM03E5ogMGrRc5nxvIJpppANPHm2AEFkGfD4msAPgui1y6HP6s5R9L321mWvKqocyAthc+3K
4adJz3fXz3Wyr9WI9pnG821G2kS+2QarprEuR2QOijJdAw/ET9W0b3HQ0JkLfgVDUbyqQf+d/V0H
gLzdTmGwEK35LlZVerWJcjkQkhuuPdvegPT5yj4c9nXezZvOCdjstu430kKz/ayQbWMkPa0jI5hX
ee2EK6J3+Fw176lph+yf2p/NQPyUk8yvVpVu0+KjLiPze1CLi93UxFnAvc2nL2GelyuY40RbTuUz
iVnd1omdZ2PMvpQFKfBx+zUdtbegEz+LjHVqF35X4+mXGzcFKwqvo3MQhvTlYvXkapCPrPjQ1t1O
tbv5ex3DZQsI+NWzngTUelUKSilKodVbrTbEJrEKfPjxn4KUNRpXpbgMPXTKXM0SxII1LE9v2Ghx
2/qKfqSPkKckNedW8KtdtFmWg5EA7LN67zsqb3xyY4cw5AwNKtRfPMisPnokG97sOOytg2+qGAy/
siZ31eXzt4x/GOLm2Y9097I2vO2YV9E9GE0Lxdy19Gw/ZuP84bTjwbKHYGVinNvBP35T3Dy+LTbS
XRIoPKKEt6cc7e148H5XgNqUqhEeiiAon8Mm/QPe47hyNbLudUM5/XC4QbB8cMpjSKtvBZqfOGWv
z9buyA1+z6o7PaSpeR1cVl4lJbV1SWQlJYUCcaxq8JUgJKI2qsKP4aBx+2dDFaO/2c6UXHxVN0G4
leZ4le8MQbnVwZGmDiW+kqDpsfA08RP55YewrZy9bdvKukwq5WqU/FUd8mYsYmn4CGfGtY4n60Jb
qlixQFLevQnBnJWl87JeUt6NWcWuHtrZXrfa6K4kZYLRNLLBFHuZdkMW3VJX8Shrh8ncbOxJ8CcR
VS5eUBLA8s66swgDejzpLEBblCiRfsdg5SnS9j66qD13YXPOsrOb2Fh4sLKuS2cOLnj2fWFHMG/r
IfmpYhRjtR5R+9NAj5J0FpsYCmvSD6KJhhT1C4XMicRaSbFOE+bNaUpxM0lHc+m59akj2WollT1q
QqH6c7I8Kw9ZUK6thPi3jELu0hjuiR4Km9yP1WjY5mPg3Wyt/P0yBPAOUK18DuuGRujjjHJMzLNM
dP89tVEIvk8mbCsQ0+FydzqtQiqF3CDxo+N3mD5acPy01tzb1OBLbCawEMuwnGW7LCHIR3vMctlm
3ebWcp91q7/IYUBSV8ej85fikSMKsnmSrJlugO+apemJ1Sf7TqdRydJCJStPSnKNHFpmUC4iQUge
Lj/DSPUDlv2IR7Xl3OWLnv+sCSW7QRznGaLy/wTFQHz8nJA7MBZntl0bllyIVMzMHXfRqIWAHJZL
aKySMwZkQl5SVHPl20lKI8lOPlhVTS+VmJqjStnlgXbVgksD1fybE03ttoYzfNCscCIjtr/w2Zu/
R5M6UBZSzUuhteLmiMFZyROYSD7cqr10I4KOySNVImtT+pMInHeKl3zpey/azYlKk2hEMRkUUfFu
xM2HDP9LYlR8s9l/LXWWWjiIu3MWfOHGhx8HqsDatjscmYnep7QDxDbLTOcqz4Zl11ysrL2ketCl
mImCdKd5KslWC5/BBPl/RcXz2qu2ryDPfK4X5VQJwloeSV/BcjQ1qf4sHQh/zfytsbJ9000nPxHG
Dbo0NK4l1eIRYzFbgnS4HETXpGvF/vfgcv5f0RfJaMeHJU9QJpCj1rVPj4Ry8szaHSX0F3kC/2FJ
jRG31OkRWF7OMXbwR0B3PbjO+cHJ1pxiHbWNcfqNDf7PIbxqMnZsZ9s2e8dxvXtAQsHW0Gdt7S2H
8gWbWnqcyvzn51AYg+nFN76GxGEqkFqYS7LvxmmqHLHmf64cWzVauUVnHeikB3eVyv99dqnUkS9d
beU8eQKyn8temDLM98TABFJF+fiU5rF+GeZe+DkVVF+PmuSmaVpyk+/G2ACF70716l8nJnsuzqmV
beX4MKe9+ZjSsgevC+RE8oeIpu/MVdDPQDfVMKa8xo//fFFsVfgV/pFV140/JYG+GGdrU7l9C35x
wdVP+riqceBc5Nk6Cta2o/Sv5dyqT26XXONlVkq9/xj2DcIYFLvs4rxpU+LP39YDeHsZbiYKSqex
pbDmW7LOCIogsd604os85N/nrHdq9ySPJh6P9vCuZb32VCMbkYOtaMpL0sISkPlqbIiGg9FGod+N
ifoeTUVPkY8Om+naf+ge8SR529f8D0W/Amgqf02jKUc/Aw1crwjLGiLjoyzR68q5qjtTTepidyvn
Wkb++9J+CUWRl7K1/H1p31uPS5OxzF8dYdm0kB1n+5hL1QQjfEMTcmka106nvRJNkN48d7yVy5FX
xdrrnG8gzsePg7xQ37hFZVd5ipd2DUCvOciL9Q5J1TQIdSPPxkWUHvE0Kquow4kXUiK8OUZ7Heoh
+8hzLUL+K1y+EKE4I2dsNtM89l8qPmkuSI8//znVdvXfU3vVrf81dZi6KwzWOt3HUYV8rgvrOzo6
G7lQ+ae6ZLZY8xRu2ANPh6HDCNb9AiYXfq168FcFaxpfTpIXB4RI3/G42nfLzP52MT7T6SCnNexD
LbJSPq+WP1PHAb6SV1sNFbu+TpV1MCJSa6Ga7rU48O5upHTrIaC/XM/6zqbS/XPUjas3l/HXBrrD
4q1pbypheyuy4+mjLKklaj9QHJkHfS0Pp1yJny1iQOUR9xHrpU+HkQCsGR93qNDCTZxsfk+zG5az
FlSiUe/NUM1wreoQnuUgNhNcXURmrAzSMh4Tp8Ykum0QPMMxOa7CrojPzeDlr8qQqRuRCGUjD4tW
w68cooLRkzF/BUbjvrjYH5YDOcGsqNLR7ztPRdseLZUkHlw384cIWXi3jakf5QPaxuLcCvGFJ0mN
EE/od5XdfaHNyhXBvvGW9Mk7TysF5y5HyzlCa5VrTK7loSYw3A9Ta8V/wc96nr/qoxawtDcCqvu9
yRMsU49TO0c7sunMZ2sirCNTuvYPg5uMVrT3qpWRrcl4Nx0/5K6brgrdjwZakzSaKdfmjzcKVEDC
eWiF/Lc5KtFl20p4JDo5g7rvW0rv7eJyIxxS3at1lfuTV1Snxx9l2gsXkTwbgyKRzCiazfAHrrnw
IocKqLgbyiVo/JYvsm5LxLQ948LmgsXA9AythzDSaIGGi2+xttji87Y4e6kI79BkSU4qo/bH2LmA
VKLsvbQ6d0eD3drZwqvei7y4UNNsf7QOMoDCVNxbmzX1WbBB9mvT605FjxVAGmWI0Or3rZY9911O
hdypfg1WsS/1pv6lUi/755tljhwZeTM42MWVEAyeQ0KtnwMQP4A8nOCOTH5dgcATKj2FFInYSn4M
pj6x/WSIuoM8/Oc07Ge/p43thx57XwZhDdFGHVMCqpQZKtg4UCtR2AEv1ASp4pfvHBE6vqmpIGdA
Ovh0D5oD4HiPcNNCf/rXO36932NGMVQn14uye6iE25l913Ob6/rbctQaavmMtUTHXq6TrdohsIlY
5yiENZvOK4seCzw5CptycV9EzXTOI3Q3Bp/Xi3ADZS/DdDSdnOsYAOSWRx0alQ6z7YWS0FaG7sQq
RN1UUY30UqgRUTkAHqeVwF+2ayfuO5AfcD4VlYgRWaDpQ64h1L0yjGx1IpcWO1Tm/Aw4KlnRlrar
aYIh6U7I33gnX9jXjFu7gjZi/jX2eXZs8TSqbMl2cqwiFfnxA4yxty9GfCbCWodMMkCFiMP4OZ+r
6STsvVkLqsXNQLMavXO/4utJKrauByQSFNYReQ0uD4bkS9+C0UReklwbc56On3PlO3WeR39anvby
ECmTt++ckqiB0g2eCqPdagMbwG45iul4X4lcpBHIkXzBsFIdDJtC2OcY2qoCrCEv8ip5wqVks1KL
vIZJwrWgH7Kb0xcbdyipcfXGjV9XfZ7BbB0EPF+qV6War9uuY8/VDAqE01p7zkwwPwB59kKejXCI
b3JdIc+QbWy+Xn5eqkf9LUW+nSkOKKzOOaOpvSnj7OBbKJynTFPwBacxIoTlUJ4YiajlwiDZWFkn
krUSBR6pfbjtQ2LCaWKaAbgSczzL2d7ys+ynjA3u40fGRWyscU2kWyyiSimc62D2fGus9P99xNoH
8QK1FPnsiJUpPpcl6X27VHEivy2BZrSsCX1nhNTgO0Bq6CsSLZbrQf14GXOx5inbnz7HBzoAvV9V
SyylZ5T80zBZlBMNjc/rArNxdlWuf/scku8ePybZ2OY2aprwLvSfn/szOUKY+WN71rVheM/zX5mk
hs4FcRaWHRLyjHpDERtdg/VjRYPiy2QM6IkHao7BnlC/mbq9TsJpKupta06AvJfDNA6I4Im1+lpp
evhlcrdEYRhfDFwzZ4DezW4SQD0kuosH9uvjRvCIlQ6tUcCHd9/yUrfPj1w7y5oOfTbCOl6izlEc
8N2nWuVrZhi/zJSu/SQc8l28eHvjxozvJHlsYmnmtRdWC66k32eNOknuAZ9QOTfLoN70ntH9zeGI
3KrfaiEmDelwbBebo3wnX+S9vcm/5uHkbBRq3cdRM/SLyFwFnxUgzTyPvknfkkCrwzqt/yMdeioD
cWA/J9TNdiDiTqJNAj/k7v5iAoo8jCFStXSxQI+LcU0Y6wKZ4IscoY5frG12vwcIuMe4DI13CnpD
OI0/EmMEjsrf79IWwHwamvW05Ra7COtCJ5z+NqEXs3IxQ7pFajOJ5xbuxLqwTOqmYdinh/zaYUe+
za7J5hEVwh8pBWW8H9E3qIrVhppTf8JMEfnKSFBvACyI1YnWvEQs6vfebNPanTT7beqs52oe07Mr
2IMn+tDedKfrF7KYujOX9Hf58j+dkGO5BWWRDrm9dQsPvqahilWkTss2mUM5Jt/JF2Wa1XMWmipC
84K7Pc2s92TRozv2f+JpU1VbK1Uc32Wm7dh34hg7qLnkDDnmEPawthZZueIEX0PTmL4FfXZt2mh4
VcI8PuFaG30Mh/M3eMSPcXcRiKSt8nvcZb5Y5tvLeL6MJ9BTD7kjQFl4YbJCBOZcK+C672b2BdOM
8SUaYgtCAEBWJ1Pwh+o9WdPQ+XbWcqiO3pNahcX8Ts3D9onnxo4mwx/1OnwhKtHLYAc1VM5Fh0Px
gJrGQxijjCKkq+vaZ0xxM1W9CmCtpX8vyRB/btrc+du4yNXHeKxy/dCjS7cLm0ATz1uTDaV+dRWi
25fVtT4ItI7h8C03auAwejnczU7t95PdKHsC7Qkdcyz+dANKTGon7Q2Fl33MXesK5XggIW8EW2oA
PpBjNN5YQBttBelCTYlgMCvlT4NPlnh1DGE96wOLtK4TD3cpwgz1NKlKspbb0ywPmm0zdyb/VuxD
af1Bniuy/CwPndzdalbjXYiKf9H4Lp7bykt8mUsO0oGVEy3ZIqWlBECRRlM5hG9q6Ty5aR3/UPVx
SSsYrZuWlfFvpxgOr2kf6sLYsAkilMchQ2ytZma1ggmjHDTVTZ7lS+OdLdVAPtWU6XPnBdXJ1vof
8pQcshyxtDqwnMjo7EgHnEPSacQdZszvckymcWOq+aFptYv3BOSKlwLijceJagaUleHi0oqoVJJt
H2NziVcgiuNjqeJ7DlPNevp8N+eV60djZT2FLGF9YgXmYzLl11izcqApHsBt3Ul8zNnFPdHT3y8e
loBKCe2rHF+QtGvdawKAXaxI4yTVnqYeaEGUGfU2MD3ji7cI45c7zueMLBx/zzDKxvySluVjhk6T
ZVW26qnPC9TW0jFu/+2VnfSw1bw8RcrcqWdCf1pHpWoVkNw+G1N4CLv+azNbxhWypnlNiooTJD3/
BB3T7etYEPPg9j/hw/SXlnhGYRtKuckUpV+77KKgFehgLJeQRqERSKLlsA+TBseYYxh38rnNu768
TAHhiUnFY1nEJOHAK0I40+kNjgzmyZdY1MG2cE1gMMsVcixQRhPnenHMzAAZJDgKtpcBpd6duzAJ
qT7x2yqOssonNTjLMYkolNjCqh3FhtL0tJZjOjkrZm6b9Y+0F9/dmFQ9JebfIyPiIIQdBuArD3x5
qNCxphhlcm+3IgC1s1IeW52w8wYw3BqDA0mWLXE5tzggD10GfNKwoClQ9+7+cboZQbyD4svxZ+Ol
1r2NXCMoSd8+fY59Vm3LZV7bL7JSWbYl5eL38efaQl7XVw1pPqrm3uW9S/OUqzXNzsVc7mSlN5h4
KSu+T/JuNlnRTZ6Vc6OoMvciEHBnkSmgT6EBW3nNOTLxAsuXfDlMUeCtAWEO/ueJ0c7bxxStH+dN
30EHGPShA401bbrAa56iVKGF8LhlRnVM77hlLW0Q6nREnl68zqVhb/FQOr6x7MdpK9SXqWm/dstG
vl1e8npeWW1bQfBjfqSRNYAqaZfonYJ7B91/BJjgPs/Z73dyLFnGxmUsGaxyOyJB/KNu0QS33hgd
rdqLXogRrc8I0L/m9Ri9OJa4DpZKwvUwcM8kkXi6qDQa+kEJ+agFKEBxFW/rZWuvOa4NaiUiJ+Cf
hxIKi8Xf2UwjfU1P4LfolXRFd6J/6hbSMLspYEtAdnx5mOAVfwEZQKcjA7C2WOV/J6ubqC48kc0d
ib58qSw0bz6NKqJ/lwexfCSTR8Np+v4/WXo6K+ps32Ntdm+1EqVvCJwecATLrggZnIhH85Z87Y7G
38ZSNLqdCyuB/IvHRULr/lcXTWGhnfpm+QvWAF/k2jJESnSQhxL8Sr7J70N5Npr+cZgShPOYnOoK
yqgwec8bs/YrF2YiLP7pwy7bVRY387uqWA7+JHQnyhjnW1Obw0OusLv0KqN5LkcKNJoHedUkEflH
yRaTRwz5mxWeUMUEm2eVz97EysBbTniYVxUyceSvOMN7vpLD8CF/w7Kf1aszYyLHovAGD/zf5yZm
Rs1IHmLs0My0WrovFaZEsyqw6svF/BCFiNznXj1IBpec05O4/T+OuUsjR06Jelvs+gGdY+TPsQaN
Oa9v1Djcm7V0oeS7NKaIXSRo8/51goT1Swec5PQ5XqI0O5lTss9hZshaqqygWkZ7hLhLW2Ep2yYp
yjIo38NeFmoT3e326HiMtbxgUjrtlk/GcS7S6gjRe1hrWQoe3Q6jg6UI66UIdO3AvgW+HA3nl7K0
rRdIp5Wa16CBGOG5/SNBuBfCJfgR2wR3ESATDQBC1bjwLjS4s0uWDLXvFPRRhPz8C51/42Uta1d1
fKGzCbaLI7mUleMiVR/jcmiUX9d/jslp8qq/foacO6CsevwgMDobdDh31LUod+Pij4Ft+Gq0REPj
cwhPfDbnTW4SnLHM6F3j9qiJNZrY4EobL/IlLpvxEi4v8pDa9y6xkJ+PaEBXJiJyIIjHqs1RpAxT
89Qv98MAlVw0THdzAe7JYUbc3JnuYjn9nxGjdnfAGSgTY3NihUSg0fpRf1Grytg72DJXsjwjqzDy
ZbQCrDpJdwwm74s2TNGpMinoFbH3iKOQXUDdyfyA5vhVPj7kS4xNKrPa30Py0fPXhY/t6nLY6u1R
6A3CtFwZ72NTT3e9LbEHoqnYyjF70KY7tgPsN6lgO7fMe7RtHZQ1Bgi4q978GCeyI+KIBXutauSM
xOWRfVW8kTWoZVzrit/jqZPFGxzW87d/zpfjOav8Oxq5ZJVG6llkkfkyhr12USZ087LqbSsmhD7P
yc4A4PQ3lYXlo2je0MMGdjNuZRV8rql7KUTciQI5paghnvl9e0SsFV0fR5ZY6oI2THFlWQu5dfb8
uFW3qniDeqw+gcwkZ/XzHZVwwOb1ZiSVkorkNKznUVM/4qz4qiV68svuv6pdtkg8kMkVWWJ8H3QU
HNlo2a9tVyp+SazKVVHQ6o2zlyxKA4N+alijTe8Rkrg4XX/xl0nZr5V2emnnGalar1nvkZcEW2Is
MMXLQ1JUfK9z24M8aw4OrOXc1S91VVrvi/a9yhvvuXcj/bUnOFFehFI1v+Wh9U1eg/9pPqpV360t
fBtXL4LV6OTBla1s7fcDabmtHiCYl4OqgOCepM1NHskXWH6U0ZYrXGM81UmvHD/HzTHXaUijk2jQ
ylvIxrfxkjRfx5Z3k+9C0mfiiU3f57glDGdPNmiykmPIQ72btrzIH1K7Db2MML5Tnp5qloGL9kTJ
sv0najhXT+nkqqfR1eodPP+PpnEBdU2D2ZwTJcNS0Stdc+5C73E6HWhK+nLMTDDsbkPUHP409RX4
EH/QVfPYKQGFyKRX09Pjbba8HXovPcl38sUakDSvH8fhOPMNXiY9Rkkn0JzGPAazza87e6d66e3L
ZwgyOMKU4qf/PvJ45FS/+nhKnibiKqM1k+WRfKr8fy5XaNbv41QQ0NA20c3LANImM51bedgoWkRR
kROYaKpjYqLLMWcr3NMWWc05IPtiHkgAflxbpi2iIX3efV4mT2QqXEo7ytfEqY4I0dXxLl+MiOrz
ACFKLPeJz3GrCw80P5xzqCyKjzCEEPl5qZwsL3WS9F1eNS23Ivnur0sdOjgg1FI4kfJSV2jToeQb
x7LOMyiJKw5dgyQ5PA4VrbwFJPfII0to5jO/OUApTw1pslbmc7m8kJrQVazS5SwX6RwJCJG+lufk
LBR8L1gE3LM8UmHQn1S9Q8K4XC2vSq3pV45DktKDeRgkZq9x8OYJMEYSn0RJMnuBHyXPyRHCKrAB
/V/mZ/0Q4LCNx72DYGdjD4O11Zc8NjtwJ0wt1d8PP8/KyfKsukx2l8mfZz+v1ZYsN8XV0SPVhrW1
ZqG//evaz8PPPzcKUUrXurNLlmp1nansAYW2amU52pmcYisEVstyMKccaX5wbr3WvbgLTsFMLOtI
tFi6MmSxuvLqZA1+Z9oP0HefTOeHYRTFXnPpSElipDZ9g3GkfHRp+PfhOPreETb48Tlb0ijD6Pu/
Zsvhsf+O8yJ4zDYj19jAMOQTvXCeE7f8gkfnua68hU4U128h/gA5bHepfgH7Wq9EV1Vf0IY7uynw
WqKHuvKLkkf2+vEz8m9OQ8KzCdQqAaXBp12YOC0sYSZX4jpIjBg0682cWbUCuy9/WtmLpHwWmv7W
h1HzUccp9e5qSO8KFdh9Q0H44Px1tfbX1XY1Fj/d8aXISvPXcnUCjOwjCSkzzpWT3nNsa/uhd35f
HWrYHANRvWjWQF5OEKFhdILxq/NfjJ3XkuO6kq6fiBH05lZeJam87RtGW3rv+fTnA1ir1av3njlz
wyKAhFxJJJD5Gw0TJlNXfzaw9rjUopc/Yho1a7X3gyvZFwXd0Pd2xOhoUAH6DBZFjIZE161m5soe
FXTvpjXBZDmxMe9D02jvVLZZm6ZN0udkevOAma1irY1/oCKwAvSqfHUiJdiIrOdt3uvmCRPDbpuU
YfFuuu3JbXzghphVoVE1PiNpU+4rvLBhL2MnEoMmAAqZxEcbmDU1uzI8xQl2JALplGqRcw8mWL8f
byL859BA8lq69fI5dObitPQhy9uv54YfixxdZpromhQD4iGJnFeNsIvsAD1L5eIqkfkl8LRf8gQ/
teUETMovTVWNL+Lk/xwjps9i1r8e5z+n/45Rp2zbG2HwaPlOj7pa+K7FA3tmNCqfG3ZZSHjHj7Jl
J7CEYsfOb0w9zp/JILNsgC62cf2xvwA4TzZGgkWT8GQs3L578h1ImuKKEFO2e/o9RrF5GZNYPDmm
MU+2fs9DfgN8yhgVJyurkn3uk0ICTWG+2HNzKzdlc+mH6xJnibuE8sqlQKZsHaBF+E1FfYTcTPOK
ZNlqFuzDtBjBWxQkX2NxBnr280z2yVEZh+zB/zJ6fRSSOpCXwqk9TpDG0eTQPnrPIWGqR/XBjAbt
ozEeqlht38NQMY/+xDPLqGrq3vBqj8hL6P1tkEJDlP0UbhpULGv9rOOY/dzCzxo8L0IpqtYevQHT
bbvomntLrxVkB3MVawO1/AhKDVUQ/J2aole2yPTOW68r64OsMVPvOA41idYeV4G7qq+ypRQdAq1b
wmTFWoSxzDaeZhv7nBrBkyVs9hCHTtxsrSqhIWCYxb5A6/l/Pvvf49xUU0+m76+dxij25DL+74/U
qNi3h4gUIRvY3DX4iqwb1NZ2RdtgrZXCUFw1E34WEmIRhFm/l+9fD9t7pVeqx3RIu3vEFb+5mtue
jYo6p6E22hmu7jdZ4JFFnEC1j6FmQBkUNZ9SMFsNECY7We5BvLFbhYCt9lAVgGqaar6TZTaJVpVn
oK+LW2g+Nn4Y3Z+j0q1exmmNuZ161IWFlZanWWSNFSsZL7LtKOQAVHhiu9QpSIjiX3XAzjm4yEPh
z8GFVMlaDTwUaX73DyS4D5pRU9mImvMsFqOVXJcW8aFXNPsku+RBa/u+xfpcDTZOgZ2j4wA1xaSt
fjI1PjPSGOjtVXp5r3VhC72kdr4pkF96xbd/9NOTnuuP8nOFPUxuzIun5WOOLO2O7Vz3WPRAiiAL
fK90fV7ldidoYOClvd21Bt/EuvAh0n7Jwrss2quw/vWVr9bJurILMLPlP0X8awymwnhUF95Zluox
8ms2vprYe8vvX/TOMV7nuta3YBzxUy25FA1RY1BY15V3YGgnnC2zr5qLdGgJcweZx2xtFVZz5w6R
Mz23z1Y1oIoS+iyETVsN9g2So2spGSjFA2VfWuXjup/CHTT/7qxOc2Fdkr6CRCrLO6giQHljR3Aw
5qxmSe8Z9/Iw+HV3N5vfsxGO/tKPLuprro8uPPrCXKJUseo0CiBl176mjd1DQbG7qH5JzTtVH/i6
G4kVHsKwKWFSIpBniIMclgORgJOrcKzWJVKZe+nr1XS6dtAN4O+TQJrKvtLruT1GGmUaCVUFf3yf
OZ51liERlm13g4N0iJiAoxDQcwkkQp2uvVu299NcA9kwh3h+raJj3SZes8M3djrOTb7FZahHsnFm
o9Jq5wxSxLlGnPk8pXBJtc57xjFr2MNmHJuV7JMhtoRXZLUfHcbOeZpkkkZXHP3GNSZkP4SStWcl
xo1lD3e9SMtUOlY4sZYgE7MeHS9cy09CfGI+QrOLaKDskp+V6PcqxMeuXb/j/+6PQC/apIPXeGLw
qft9M98mvqDa8SJ+t8RrGEclXuEDNKAGBRRHu5cZmziiPjti167ZWHz+06IK0GyjQmTnWbLc2TZ6
BEqX4QslmlmWtieAJaflnav+BOEi9I9SsxtztPsFtpDp/UXmYDoNTkBIKuywGIl6Pp6lWev0h0/A
gBhvNTBOMj/Dvwop/b4OhTVQcbHDFqKlPB3jOdm4Rg+ST4w4ZV9c5Nn1IPsAHqseaTQRpMJ53n3+
yJvQ+5Cdy2OiqIK6tYuHgez86+Fk0xNPoXbmOiRherqGTV1VHyPoD9FeE56wsabeDLY+6kdhULHN
C51K932O9hX52N9/B24Eoj19/v097qL/hjgOr0c/kKp2F6R6n4GSjLLc2yxAdJICzqEPtIYsB2s8
GYjsvnfxWnO7wNkDMRAAwZkoe1xiuYLzZlNIKWsYX6Guu8YF094AqdGHr7aefol0Z9h1etuf2jHp
T7A1Kx+puKyEHlTiGjPMGjq46AfLs+tB8Sms2s50uHb9tzDZBwCoBxc2xQsSSSKJ9MLn0g5Adi2b
10OeTy33hmh77ZLQJZQb/Nu0KaDC1DFSUOCXusC0j0hagHLw+S/EpmetzQpCnT35lrPRW+p3rfdr
MfQN5zrcupmibrJuxKQI6TrVGO27Xk3bx9ko1Bs1n5OVHJR9XmJCXnHdcC+b1aS+42HlUp+evW5Y
MKp64G8tH5qNZag5pkPoFsg0XBcCJstQCb/kBs6AgVuew2GoSIwpYJQN3Oz8YPJXlu1Ye3lDDlCE
PlRz8na9UV/vx/8evPZXQ73zKXzd9JAzF4aIgWjbRccr45M/QkrtIkelPTlp7j9HO9G8zpWjaBg9
zUHZftWxyIA+CedcLr9YfZM2C6bHUUG8MojiH/GEUW3dD+MpGNk6nPshTm4t3ATXrBSPXoH9p9r4
EEuj8aMT8FtXdwx8DyFABI3fHtS4ne8x35pJn4bqFzHJH/qTppGBlvnVwXfmyxgqsIxFFuR3ajZ0
02+jj1KS7JKHIBZL6WzG1MYoh9vEGzZRib8qFcpPWspAWcWy8BuRa4NRVzCBaNzi1nCaJUy+y2CI
A6SC5/8IU8pRu60E4NJHl9IZH+QtJx4TYWjm/5AteUhIuW67UigiC7NK2VfjsrpyVD27+XS8NLel
iX2MD0V9SSXLNxGH+VsWZ/pNKLNDGQJL29klgX19n3FkKOfCRPVPfCRmPXkbX3HcjbyHw4C7AyKB
+SA/+eWGnXvQi1zyrzsZIe/ahRmFB1A4xnKbl32DxqKwRuDxuiLQW7dEG1HTqT7XWjLve+RKbsFn
UM8SBuJ+DCwrmXpvn1buT3lj6PrpUFNmP8nWsg5o4/GPPrkMgP1ZrweTTcVDDbEQAsTKMGsXT6HB
Pk42dzTutf2bW2AeLQAB/y0CD7v+DeLKHxFNI3RErRalLrGsiWLFPReaejSihCWNfJv5HB+aFA3u
69ssM3BKXgek89oHNybcW46PHYxY+iTc646zG8MbVtpvw5DXL/pEhh2mOeWQrqnvqN2C8cP6gSza
tIKfNf6YGpdvmN3CbsLAlfSbax/4SMeHln/YEiIcM9Xc+y4fetB1UXRw4SYYdrAqkug90xF0xMuu
van5Qd7YVdDsHBxEkebL+uc+7MdThifXqorn/rlGe/txDrBALSK/Xftpe260drprrMSDnK9OG9vk
2xbEZvpQw3G76TTAKXmsVjAt24OsEyFD/xnRiojm/xaRdFmFjkH3x2N4c9luVZzi1mAukr2rxek6
t+G4AJb16zsl/ugmB0ZcMkGL9cPYPCyjHWzqjVklu0wvSOO1pvGmoBS6jgM7Outear6ZFJ+yqehe
JqDpd2TTvsuoIii9vWV0TOIt8NamEw6JLOmKAB8BeWr3Cl97bJ7guAhvAbQzdn0kuOlCbFwtFG/T
BSXCL6J5xS9LFfJUszwErhJzfR2oOyDOFkmzje942cYbYAinqXF0rMED0A2KBLJzHrBuxAwHkrIQ
BMEMB8tFJAdz88XQuv6IRgYq905Qvg05yJtiSqdDmHflmxqDi9MiQ72Vo6EFfXMeXuEtune9ab93
boRPDeYHK7XCJ9RWQu+r5es3ppXhpZoNH5OXpr8abX7HZM56n9uoY+Vpto8hG5gdQNrw4uaafXRz
VT1E/TBAITHSjQrLIMbncifdsqRJlp7mXFVFH9oHrBHzoPlsD6KmJwNln43dxDJP9vn2gJ6Ernc7
CZVoUzApemuxkHZc/zxHs3+eKj3YQKdV1ghF2D273Uw5y+FMR00c6dH1pLpfUIJz7q6H2qqTjT1g
4SL73I6dFfiF8IwxvHa6xqFiPp/yuEVsjvlpaoerwnfnRl/7MaokgdrHl84utxVZmTtEj6w7eTYM
dbJnF+sKkbnPPq/U+5s6tn5MkbXWkZB+IZuBi8gcmehVeeN7NyGRavaWejSFMLuHiiDCX0+f4B1R
KZb1Y1lYNmJ9z08huJctS4vUDV4x3k4WlesRxHimxL9kSRoLx69Ux5yLJg7yTG3Vdz/z2kNI/q/d
s0MPD2rjfYuc9jOiVatph1QXe0+vGQ4JW0gWjAMkC7uYqGYP2j4Ck3lZmmjLk7ctinojY/LSae7t
usVZJ8M6O/cd7sAI1I2hnX3kU2YheDCPpzoZ7NdyREUzabIPSLTTYR4Q8zF1DDUoP40r6DrNYTaY
OjUBpE1kSOulTaaSr5GvG0+mr31MpqW/jvn84jQ6lut9fOIHGHwkia9vEsAhF2tMndPs5zrVG1S2
VM8wPTxI7UoBSzZ21WYMsWQuWuOmy2sDEBa03jOXiWQbdAZlbxlj6rV9hjkz7LkUztAEVOSQdDOC
6F08s278zF5c8xWknBP0/QBLn331ebJQDnPiLQpb/dFO+R3tZ0eNQEok2NaYhXNZOqFDYCpOzC6B
IrQqsfa5SBOPgZ+oadRvwA6i26Qjcy67SxXimNY7/U425aRQa+q11Y/uWm6ecqdSXG818j/ZkW3r
jnOqPaVc4p/Smg+mMJFDEQDdL3ZlPE24Q/7R34j79L/jZ3bCm7T3lv4JtaI43+uJD7lf7nJTsQfO
fx9Q/xZbX3mEuQHhBbONHfw05Hbt/qWDsnLjozm2kU+ltf5xcObhBYXK6o9+ER9SExHY6eaS12za
Dd98sBw3fCrN6Siv7K3pQZ3rHECj1PDf0I/u2XOyy7DLNHn4BFmhFQ+KSLNSuFk4yLQRgGrFdFDT
SRsKWgNg2QXzJ4flwU5zC6B8plff/NLxjxXaBxsny4a9JwQO5hCf8qm2wIUmDvyp0k0fEvwlW6OD
+ie6Uq2iSMbaR8araDXrdXmTkig4/32PkW2E2TQSQDVqm74S71S9UdZDVOu36IciuajFpKUtA4CJ
0g0H6LTYOo+19ZRa7fjou/yqaMwQ528SVf+eO2ZwibqiWU81DoOyeT0kFP8vsom/LZoeYBv3KDsN
EAVcPgmLrfmuopJ0pCbz5oxRyg+live2gM3lSpjfq57DRkZggAtF/9bZnYouPpAPCRK9Huq0BbFR
O1+vXfIMg5zxgvbGeLGNFBVD01wiUAJ5Ck0bP7cyO7ZaM32MsOI2QIvdS9P1bDM11PSjXM1efVN9
x0TO/kHFisJGeNaV5k0zlOaxGuuW0mLwqwji9CS7Cizd7tox380iQHbZlq/u4kTJNnnYGUjWDc02
GMsEVwkrWEs8bDmruM7Fk33Eo6o5R4gcuCsj/6EgFq7VmvPA1sM5VpHT7eaxwZcxLU8SuQ6crFvZ
ojiAhBtX2CC8TfIGkmhgvNSqjmgeLYOK/dJC3um7ESLVM/oTglsS8NOwm12NanwKQ11/nCJgvm6u
C1wxaDXUMI81AloAi2lGYxdttNSNbuQPQEyyJgu1CtNFb3gIAe7Nnl2c2FCdF4dgsl680jA8I8uT
3XUywzdoO6Qiha4dn578hHTHn9aGp4z768dqlSMQZXe+l12I/QQ3QYLc4dTEFalbUDs5ziMgp61q
O0xO+aE084enGO1DWGv6ncOdYCX70U5EH9wP25s2tvP3pr84Q1l9OO5zr+NxHabJ9J4avHQFksgF
uq//gjzW0m8llXmkxoBGQ+xsxkKtb/MRfOyrvKwEiFNI9IMSFQ7bNOQvQEHIHomMiDXN281THK7/
GshLFJb6Wq0PckD3/ODgW755o6OvNgbVi6zfWOk6nGjIfTEj6F1WL0hSzreaBtxFZL5t80ELXHyq
+OkV+8HApaTRKu2+qapUqOlmP2usHrLA/KUqw4vNN+99RG8F2Uk9vffQajq0hmkc8QiIb4cU2xdM
OpS7MUeTykIZ40JhtTmXQ/XC9hBRVsUM/c3c1Na2xxbvUR40sgp2EtuXLO8QyXT98OBGlp5cQHJo
ezNzH6BrqHfyGxmn9gNfP5VcK99BMSZbQN68x1mbt8GQ7WqLK//kKFgOj6wttSS3b3LUoXa6GeYv
kJZ+DH5m/xChg9lk6yJM7OobBj/JsScVdlto8atVlcHSwvW1uJX9oxi06vDVp154lP0JMGJtZSc/
asN8q73JIRXDweAeCotSnA6AFqdA5XPmBioH3bTvZgBOarXR8UzdFGjV7BY40kLDc5L6FTf1ahN5
LIHkP9Jppz+b11FZ0DOw41v3Y3DW84S3+69vECrdxgbwLqpB/x7I9fK294L6dO1vcrc+icfwprrY
VTOmdn1nGZdRHLK6VFA2jSlYpHBI/uhbYhonOwST8iEH5CGRM+QpshD5Oo+dctvV/ecDRnvMyUEF
hYY1f3M6yzz4QuEo7BsUJsXPMQodzKE8FdZK44YvajjtZT/pe4pWeHjtZBOlrps4T+pnPAjSi5xe
O8HrIiDglcFFHfTQ+ZhC78kDolTivXxK/LI4sUUPkC5yVYC+fQcUgZV6BHqV8Zb0QbmSp3+0lwl/
jHmuqq8MoywOSGq6d47S3svvZRJ27h2Qt3sNE8bzGA8Z4n2I2WVZWV6aMWcnVNdrt7KsZ5w1m4fS
mVEIh6IxVYF6Y5NSWxuuWr75KAJvWywe9nJS90vvABfMJ4lhjnXPuq8SyJB+T4m3m6z732OBX9hL
i0dgR6KFt0MJdbStleQG+XSDxIN2AwrcQud2DB7jLLtNJQ+tcuaj4QNV9rq5uXcrlB3MGU+7dwXN
0wZFwVt/tsb72M56LuHhh2Im073sWvqTbt+wJbyEFNSWft5qvOFqTz4IAZDLUqMJh/xG6/0Dxl7K
uzUn6TbO4+LsIYh6QaG+3JgUm79aJgK5YQaUoIU35xm8UnYj7oHbobY3LAXXiMxFWc3Uox+uqxxY
XfnHZRnUOoa3ZTHn37R5+NROqP9t9R71JcNsy8MfW9WI3OxonuaWjdFNOeowQa3cOhsxYtSaGt/K
SxQ1uvisFtObvETJrkLVIEGRa12uZJodV5eha851rB9IsBkf7Rx1JK6a4NYtvPrEbAx2IDy+Yn74
ITcCv0Mr0LOoqEefoY3vB7vRSMJXtOavoV5fOefZSH7KFREG1cGyLHJM5RYWvnO4rpTkcmmyNegp
UwK7/jdjpVSeq8BP7iSHRbJWaseot87kFaB04bWUuXarKK17qH0dyJwTVEg1Y8i0DRsH3Fw5KP0N
0kdfpoH/ahh2/dPk6/GTC3wws3tABmH/JO6t63SO3L1seomKs+AUfJUtOacpmtcpnuKLnORlfovY
XBZvKGeq2MfM6pa8dHBpZzguZC1w7xQlV3mQA/KMtF14trMMRtfkTSvfivUf/TYQ6ywzrhD96w33
oTThsLoeIKpZxZIuTVkWmUOebpMalDquQs8whILv/zrBzCOUPew0lhO3rJw3K832ZYc3O1cb6yFx
W+CBeK1vB78Nv9XweLsWBwWLur/FkuJGtxBX7czxpxyXE230sdZlo6d3CPUeHdaGj04wdE+akE6V
v/+Ze2GJLcxKsZvirZsF5KtDrECOFinypnabcQEYo+ilUM1tm4NHgoQH8yzc1z0eucbQeh96uHSr
yLDu1ST97CZ6VnyM2nxtQAbtpRFXDvYK3TMNqYAgG5GJkiYsiT7W5Yjko//TCPwaaUq8ih4WnrnV
FQDpbAg52KR+cVMEFxJ2OLeOzqUMACAgXbQ2n92m/YVA8vTV0nwyMONbg5nSYaZ6eCkG0Or7ib6O
21FC8vx5ApsEYzIsLhKlJpvoNhcXiVKba8TF5Ch7U33XxUm2MS3smwZd7U4OnrJPWazcVzyn8hzV
3dLUEmf8IsMK75s6g4GZSzRmRfKVf9UHFV7tOYp6rBb1Lj6EtYp4o9+OB9vUxocBPpDcUchD6iXW
Rq+sclcLfi3C0RNZ3s+I2rTZeIiI3J5KlBrZh4RO9Yzec/5gmGiTNEbUXFhvxc+2i9SwEAvBYcXc
NV3a7psZLEloWzuXVQ9Elb47x1mNfF1vN2gNiYRyoWu3YNjCp8RkD+D7yHMtRrxTo2yCGlMYORqJ
0UBhVHr4poYbPM1NsJ0rO7mf7CY/Jj4571cq9ckhTBGLMVTcChZIaoHYHzUL2o6kLck28qn/tOfe
3HQzKs1wwV0AkHBxg1JB6zRD2Uk2JQTSwu4In4En2ZN5JYKWIj4W8ZaGLcQ1Xoa47X+NN7I8WUUh
dqC1sHDtHUPfKHkzk7Dwpn63YKiLZIhIi4oarxYp5znNpzNugXJ/m6teeiipbK0jsd01WieHl+Gc
5Q5Y7nmdfMaVpErvZbyFWSALFtM+2EjbnigofyCwJDDEavUcV3jZegUIWiQaGzwYp6Te5qo2r+2G
tdzyEvTMnqFhsEqRGUZ0nGDMIQDAFW8TsIV/wBSofnARIbntU0dA23jdih8tTTkow2SEklmbGqb0
vjZquPtiYTnWGFJ4mWlso8gjN/N7fSnP+BXlJ98z4bKz7lyWnMu0qTnqyWxT4Wsi5Mf4NNspgDY8
N+PORBGdcjZ9fxyKARWw3GuWkOvANKJwteL7b5zN1PzmZ9S6ZU2ksIJ2gUF0kYZ4vxiQNX8nhzAK
h5NOx4+GJVpWS+SwJ4qncsDTMNn6WbhphdMxljd3KICY+8GC+iD/YS32urdxEd3Dd3FQt3TKHUqC
1vKvU0B2rrNwKo9DMgb3U4iJyDBNP0JVQWZdrOEjFP2NjZ5niDW/RTFYqW9gEieYFmzyQ74gm1il
iPxXHmBhkcrhhpriMnxNDsjoKpvVtYvM2LI9mEKlPvXcNuXT/rFjwJWFFUGE+I18Ka65wjolxlYe
UWA3r5SdaSMsh66q2GI743dwT2x2MffULDjKQWW/ojgTbMe0iY8DIoTbWOjuSEhWmrrBBcztZqhK
FBhkU1HqjYxIAfu7bia0YyPzVh6Gqv+Vk744XLtUsFG3wRTGR6iV77I/zzQ4BHYtDH2Di1tl4UWe
Ie41b80M4ahrnxwwdStal2U57dI8yE561L9fv9NNhmwdQnDvkfghROiUQ1KVnGwIM/x6ld49oWyZ
UE8vKAL5aO+O7OZ/2oiLF6P/M7Kg5KmDm7wMRm5t9cJozqoGVLQxvRmbdTQBNGNC0MK14wUz5iEb
dZnj+lUCyiSMzMc9LctR84AoO67SrrR3+RMC+CFY36K7y4bom2lGYqkepkeUMvqNbLYgdTZ5ULoH
2XR85YfjTtGdbOVPs2fhRSjTInOPMFRrI8yTGTrmZ0I3aS4KA325e8MYknpdCe2kTOujG6msRBkx
X3ehvlMFdEyyFSSjQZ4th8rCRVuJnmX/NUzR/Xpr5FUNwatobvG03y6FjL+aaVAfBtPL1n3WBE9c
UOI1JYPpC9J5l6kJG0ivQ7hygE39nI3xV8pP4w3j9AKiqxJR4GmdPeKm7Y2ReCb+aTil6aWS7eyh
/pl2uZce7YzUaWLVX3t9GoevM8B4FKJgRwp0BcvIz8O1WUQTiWLZzv0JVxF2GP8tTvbp3RYFheAi
r1O2uFhBOde5AJbuSl6YrhcwOSqbgRfoW8wgPkOuA42Feohm3gXVVGx9qLIblGjzhfMsz+LoTomc
8u7azWXoz1BlJv6f0M5Kqz9C2zS6BwN6iynq9JD0irobXCs/K/Mw3YRq63PfxhKhawt9Q4m3f+n7
oVvNrMi+tVziF3KRb2krw85LFG7H7y7+cm/1UJnrrnZxCyApiKdDZa9D8AXfFIQ50oEkZA34cOdH
vX/UC918ZFPMnlpEwGf6jkr+8JR4ZXf0/BkBaL0z3juT2ogImGIYp3h0lLfo4OkXx+ZaBpxcObtc
NC+KABpdD1370TVTdr72yLM/QmF1bfAdG9fXPrJUG4ea4H1UN+Wu8wCrWHY+P/V4O957aHQCZ56f
BtWZnsrG6tl5auONbNqlEh511jagAsO2Whv9q6YP9aMcNMVeZEzJdssmqzYucLP1bQn1W3Q6FfhH
crB2WJO1WXAC0It5JQmvWyS8EHaO4hZ9YPyr4aaS9BatWYs4iJB4HrrDnCQ/ZP9ykLMwzCnW85yY
rKrU/KYAM7WyC7aAru51dx2/yA0Mm/4NMWtQSIH1K03WlqLmv1AhRzzGn189z9RJBNXmLTA9fN1j
td8u6a+ZdGTubxLhZOUNlYswO2jb2POmdwryiMbjzHmKu2h6d+NtJqImB8v1JUp0m2RK/h2lRJXy
52P9jpp7pLzlY/3zjHUUbvwMnqMybdwM6dx5jM3HrojjPXrJUA5EcwYs9NjDVMcRdr5EfU/LmTBW
0+xyhWcNbHEFD3M8cHX9GIjhMBj6W61vb+T8ZUbRYOIDx26XomTJjGkz9HjgLDzqsQD1UvaY5iTj
SA4/Jt8jpN8LLN3lEhjoPvo0KHHL4VQMh374OUzGBxalmO1OGN3EevXQY+WqIXTXQqscKEn+VQsA
73uy7dY6/nVrv9YCsBk5lbluHeV6QYZVsTLcjCjq/LeyRaIZ93Nvq4caN7BhJUOAveCiIDfsv4fl
gB4XBTYfoiIiRxGqXCZPJIT/mYHvKkrs7MzRqk1Oc4BO93Iq26XolGfdB66Tyo08N5UwXXptJSf+
GiWH/4qRzUDpIbelyUeWefXy1oY+/2nEqIJTH/xMP/y3tyyyFGra58sk+Uau+Qo5YchydKCdCSXI
MhDuTKoLKiEojl2khycAUZ8H7DkYRfYhCHfX3tqtNHxrRegSIIeEYkzmYPhplNa+EUCodTfnr6pZ
2KC0W+dhSiIOPmrjLBaXRsT3NnatmyXcH4P8iEw1mvYiPhYHtTFIXbWRvpEz5EAQKPnaEU/TV0p/
8EtFGOeAWxCOB3pzcvIWixi395GGdo0WjI/ozewkwKlF8bZ/j1gyHpIFNaBh4ydNedcmRgUmJM6+
15T+87jUvwxArrZznLnQESidekCLj4WhryrVix+wNDUAGWEvtftc3yvDV+QLkjc/6ctjLyxMpMSN
is+8E4zZqqLMscsHxwdTU2fOQZ/Sm7nsqYVqrrWdogT3uRFbs7LG3q6wbb6wjlz4tR3fxMFF9oEb
urESJiIikcDCNcEkElo2uYPY11mdVVuZO5AjNK4j/4T9MwcOICmQJDcoX/WCG9qOK4ndlXTqaoIv
OkQIkfumgGeMv2PksGRi23r+H/OQIME63GiefFJ6z3bgvOtTnX33pgK996p5znrqF2CovH3RFMHK
KkDsUfeKbsDoYQfXTu7blFvcd8gR5OhjrFzbGh7+/xGdlb00ddxicdk1d4uGzwh/qe9BhbhaCIhZ
Sv+IPkR1lfNfcaroyzFq34dqw+Ye9P4u18rgHCpjcWZR7Wz7pFaeDQMeCfbn/k8LJ2/N+GmMLiqd
WqU+p2LOFM7BGS2e4uwPpgNU2vefYUt8zunOf82Rz+MNeE7GbvSqcYG/gFHVtuh3YPApigDd6FEE
QDfXINdJex7yn+GYsDcTLR+BkWkl57GZz89TgXnM71jZv4SY/nCLCujRc/uDpnX2j0S3PgqEgNDc
1MJdU6nVqTOGEG8AUBrUas0PEVrl87zy0+wXlTmvwXnZ6ds9yq7Tlrs1dhMaSjpcFeunuLa+5pob
fitxl18No1Y+YLU7nALUGTcyHRdp95QGrC9xY3xEcW+CW9Kmg+ojLBOJmyKuZyVpDJwUkGiKn3OP
/KESN8dAdUwoqZTfuGMhBd9oTrWxw4qlqD2Zr20HFhrkN8qERYCuYjpliCuCO0w2iU7WfI4U9H8Z
aDsrOQvHtvXsltYp1MynxvCjxwG63x1pfNxbUPH/GEIMeyp/6o6yaZcfvk6eLKhyNNFTpCa5ooQf
4UBS07WM5hLFrvGMT85e9qNRx3Uw8dhEiwcTT+KCglohmm4f6qL3T/Jgu6mPKLT52aymGIZPp2Ou
9TukBrURbdxxXA288u1U+t1Tw6Xjph1xkpNNfdZ7FnJ4xQSJcgtmpX/SijLDgg4zHTmIXRBJOcte
y0E5Ken1AEsxpTj6ZscOxqxGvkozBnlO7zwq1ZAcoVeE+7BKmle7ZgtS5c1L7+rDTSPc64R+YSkO
ru1HN1wwUm4Vrv0gB3JVASPuoWeh+XoTr0MhUojoS7hf2pmr/UiKzrnxpZyhmId489psY/VOPgqK
Z/rtEBe7QemKXQ9N9gY3qR9tlGTfcRx4Df0ifzH7Stu3NleOOJ79p9oo/ltANWbdIe/JTGpOsktN
bGGh+f2MfB/8pAcW0ux9mPyp8S0awL53QaS/DA02rEHGFyLmvrUv21xH+mOMz8irwxUxhuZhhmwO
WE3X39BJ+YFYwXBbioqPvB6Hfbc1Yq9b9EStaUA9Yege4vEFTf0Iqx+9AFmdum+9bR/lm4KJwk44
RQ65z3EWYXWWn1WBQnBhJxVqaNzLVl5Z3tGNbMTxxSBgjvYRgYZxPZahur/2YRb49yzL0JuVnCDD
rNHGD4j1y/84q88p6UAIbgSclALydcbSFs9RT92Jq4V/BhwZPg2FN+8sD8aMOqQsGPG84sfk8NVj
PwAiJFZ3IbkUFrACEjIySiYveGi07UBC8s3q2XeE6oBTUuedQxdRq14oSc2pSlHMSBMcLblAGIQZ
aTj+ESb7ZViXIflA9XZ6rwDIyrBASz4fbfz9aI54NNkUYSV489UMvPjim+zhU1mB5IbxZlMw2o0O
Ilrg8dgKKKGw4XWDOw37ghdfT9f/j7XzWm5b2dLwE6EKOdwyUyQlUVm+QTki54ynnw9NWZC1PXvO
qZobVIfVDVomge5efxDtRtRWhwFBoWXks8qv60FZqUOe7UVvzz+mQK3yzhx6/Wy6PbAYJlND8q6Q
vry1qOYj+XDJLt2DqHrtLzxrC/ArfCDXM1aIoJmLMkSNefSS8AU1NaQd9PJpQFjtGlHuGqnAIngp
e8Rr0zYbtshJBC+qHb0qkt7eWqlNviiP9qK5Vophn/Q4uYhBhdfDJczd/iB6/5xbDjOW7NM9q8T4
ODcy+6+NVbe3UZ11f5tbnT5BO048xfe5m/RF7jhj07TjaGk+Ci1cZLl+K2k5zxFLk4SImX+d9Cme
jSIQEQx3FWsRwn5TNAKr9IjRvR1X+6BpzjBvg2tdqRtlJYbACVpIna8fO70wdgi5PgWofiLzKcWk
D5FLauXSwFuoztOdlOXs/t1aWYkYwzHsk3psMGJPDppiv+KZhdzDNFxcoveSPprxipOXNNH7TTpJ
L/k2a5fW8s+W3ilnPZbu2T2ji+RXyCTkuCQJSCe5tU9RYrCIklG3RwfV0pcxz6wruyh/pJ0Rfp0K
+e+CzlGBaBGF0W9+iILyuzAF/1cx/9ctxISgS0/8TVkiSmhhSV0+7FgA9C9Z2u/itA4emmTKQClB
vhDtIszVEBowWTy98HLZ+W4cPoBT+0eYM80mwuS2+RBWtBKbJh9Z6Xm295sOA2r1/Z+z2Y5cr8VN
DdJcq1zCvtgPMCKLBvgNIpElqoZeS0eR5op5vFx6hdzC3CuEHAbJ/H8dKz6GuJGYmby4dJzvO3/I
+b6it3v/GENQt1t4hdYyMmwwE45zMsJOv5ElU78RpbDCC8WN9B6jlqmjbQJrUTiqvEjHut+KQFU0
VmWxis2yOs2D/9NJp7t5WazfzBPXaYSRrbjn+8SXtv9mUjE+Blh3+bQfJlVAEsuW//HT+hqKA54m
Xf4El9jP//z3v4uY1Dblfis++Pxv/reJP9w/dc1krTUrIYDf+tFzk4cytoXI70k2HrqcdvpbUYUM
B+AjKXGu7CY5vrx2z3lAfmRS4hMRmep/GI7d5z+G20X6cXhlZksx2ftwHEjGRR5W8slrOMQ0J5Bz
pH1NxiH4TpaUbSyK1GhG2tAJMXDc5m4b3Xuknf8SGpnVW2hvwscRoYNS/Iy6bqlbQfyoZbq+jkeo
H3ix2geAf8BPcat7GKezt7IcOnYki5qH/c8MPShakmRbszxaKFNaY5wuWt66S7XTMReb8iBG2aJR
hBqgjtPrvQgT7ZZnYLMjqaRMW+xaGlRZD6I0XzQ8EMg52m8hc8enYFF1bS1fJhZYQLLA3SlySxgP
nvMNheEKYZTf1RA4dwZ+1cLvr5XGdUZGAQ2RGMRQkA6THWR3xeLRuHdREgMqhwO3Pom5ISAZ33Eo
Dxn5FxqJ4QMU4PqhlJ7EtltUculJbMgzVGr/7ImGD2Gfxwg0AN+/f44RC01d16oHuXoWU5upZ28c
yUL3fnj6bwb+9TPhD6Yu/R4nT1lusqV4O2FYIC2R9devxDsMMU8WZO0zMLTk6NgD386JreDn+sco
RTnBqW2f2b68Rclj+S2uxxQUnBwgYNkre0d2jfuwc19IKPnfGhnI1qh1NkqnkNmHEfE+IX4bZj97
2c6+9NNA+JjKvkL84N727RfRD5Ll48DQK9DDmWZs019iYAcKdhNoT9VotFdV5GJmjrYSuBkFYpXB
K7N3n8Q3WAqcH3XuRU+kCIq1anfRid0SFp1/GVP0T8Ka4n1MO42p/TQ69UWWHKxaGzdqtqt0Sd2w
6ChwE7KNQ5u0+iSfgJx7yW/MJ6v2GstIuUBB8RZOucjzzJ2+Ty85egIv2Mzry1ZukrM2htF2jPBB
1pJJfBUsr3+PyaezHvXJF7Lvo5vK6hWS4F34Pdf3AsklBXG4DMJ+uGXZ7+wbdGU3CfZOj2buvIgI
xVBvMg2kZt58ldJBu40mptuYY8iGFQDJW2qiPfMzjAlGXqu5XLNMl/CZ3Oix4i5Ft7iYskb2PpHO
pQgJw+fexNgbUER40qrM3BetJ+9IdQzXhqPHa9sKq4dqwBbHB7X3FeGhU1ZO+7OIfbyuy7/ybHiy
2ih8HQalXMYg++88jf/NOrExK2naciN+2+KSmnmP0Cw/dSv7ZgRpfcxRYNvLLCAWHocS9f0woPrv
3EgtR3nfkCfNUKmHo7kQurZh2GwDxR4PlmD6ooaXb6wmlPDBHPVr0soKSq2BdwhLwJFDUz+WHhDJ
yFL7XYii2b1mKz8RyMhuvSgalpnaLqG2kt77s5TpAwpAXtTgGTuV/uxluUgbm8i33j/jMrni8WTj
lzqN+hzrMyoU4/+c8/Md/7c4Lz8mlicX3wBYxxBddPmOtzkie1XXo25M1TSS5qbP8LmPsQNdusXY
rgPW1Ouuiqjjlbat2ATeiOCu8NDskjlYLItIuUOoK9lqCK2uc3IsCCN+5XDPWWeR1u79xM8f1dE4
wbCpvhp2hMA8slUnEz7iLX5PzUJ0xAkP26E3m3OKL+oxN7E+FzNJVr4HBV6hR54bu7rQ200VW9oX
XV/VBSA+NGOKbW/yzoHE98gJLBIKcfFDQOJTX7G2WWKMa8EYMSvPn/Z38VHg56dBFYipzCerh2zU
yGrsUvLyEn50SFsv2jywrB96I6sib2Mr4OzUfi2XdgXkB9w6jgT7cXTNe8MgiQ0bGcWZyi3u8SbD
GKf4mZqR+V3xpFNRVDzhC52fWKuBUhiAuIaxw1LCk/GUCg+9loMCcU1niR9keW2MHph9DrDWjakV
r7nub9MktL6PqgRlwsrHO2tEtZh9lLINlbJ4wMv7pzGG7q3lJ8gch7A6VNX4Vnkl585OaT+4nhqv
u6LKr1XZi/eqLXn7zuwbdqZmsDZSNXg0cg0bWf4k36XRxa6zI6M9zVTF6fgm/h5gwIGqWhUtVa01
Oajq/evMH9DB1Hvzq8HW1+aR+USWvNkZY48doldZLz7pKH3nJCcBve36XHtwzJNQCxYVYGyiZ0RQ
ber5EJacBEC3f+v5Y4wKGROGGE/EqEcbJTeaNakW9ZVj9ZVgZ3Rl4S8LLDxv/++IMcjSA8j60q8R
jlrgD4tZSIphtIdVZsffBEGMjc3ULwNciE3UwWtSUr0Gypj0l4i46A5y4efPBWb2G47YGlZsvXIn
aVL8FpGZ5zrN7Ufsx5ttVHNqqpS6e2976ffLTZrxtfbH7kEhmburACluEUa3lsbEHgTkd5toln/n
WXF1rrXugdxt/iIrSIlxOMHbdKoq8PUWXRo514ntGw8lB7yiPVMLa99JSg2DxMhfUC0ghcQa7Sh6
nZcMPb+XRgEMUsi4xPu2k700hpCrq/u9GAOdbKN2UvHANjG/kWw0hbG1Th4zpdchTWbIZp95i64z
PCzxP6U0qh0lPzU/tIVRhR17jlTcnKjD9zpfJdnAo+I9NSYSX6Jq9pl/bJoHBWrSsVBHDvHS5KHp
cwgrUxNg5pq8y1ScQ+aqKNkSTtYNvLbVp45Yzjq01THZxugWXkha5P0BEev+UEVefzBs2IaXxqBM
loWi2nvRMYeIEZc40WOJIXP/HA5y1EbSwetWH+YWRSeOnAWKi8MqKBTjwEPFOIjSfJnbIj985OCW
PKJRpuXibyFzW1W5v2Nqw7uMG/r+Rw1/86XEkqvA1/BLFifyTa6fQ6kHX5Nr+j5FCvMC0xqbBAP6
KMEfDIjXnMoVJdE2RZigro4inyvaxeXNO+B379zxOW3s3L6xNg1Xi/ecCWkXpXtcLrHkqW15Nbc1
8IcgvUtf1XdBfNFZKRunl6KLsr5ogS8U8UCu6v3YTgLCnNxuKhsVa2hSbbwlpVUsLvVg8LNrxSqz
6/69R7TBRvcUXArV7FqMCXXsJy+NPizfddigsY67zI1bNf6LbXXhWq6RuuibpsONLYI8DIbp2XCN
W4Fah+97g4DSW2gddThz+BxoW3BE/xJaKpK5ZK8Lb3YyNAnVrroxfMNYWiFu8bPQ80XfmSMvzgro
mIM/dYgJ4iwcl1U7RIjvg1YUOJ8OaNhy7MDdwg0EmSgaZ7iioVb90vQKgJR/ATiKtnmGeVYBF+qs
oT+wR1zpedxs0x7gqWKb6R08n/QugnaLf5tk8i5Lsjs7atO7cvxWmZ5zKypF5xhXRYKlhWWoyOur
JNeBzvv2ussbKVqSyb83E607iukCwJ3X0OE2oiYmmO8aA3dfFy2k81nBX0j7z1UnmzB+jh4uZ2l/
0VuhQpkkbnPlO6UD21Yw1svW+I73RryvPc1cOGmsbIS2b4O9y0Xz1/AqfYusUr6YRX9F6RLXnAy5
iy6hc7MOtnVBekq87HpAqstoUDDSnozNRNUp62ovXpJ6N771ztVgCq5S2dhb6rT0c0ssUPz+J7in
b7FWRy9BYinLYUz0s6PUE26V4wC3tOsr1cUL2MdqEE0qU8cXrckfcTnsFuPQZ9+GEoNNBSbxIi9J
G8QBfj4Cyt4CC7Cq9iEe82atNglSIpXXAlon+QBNnxzV1KvAg7ttpJKfLp2XARyKN241XIYrhdeR
oITJmfh+cqtKcGmKtEDJ2eyh8WU4W5apuwOXMy5FFXicclIN5VXUGqy+72ubkwwivUhRHjKtRc9Y
Vm8u0RHw2dRth6tg6lQbv1iXVa+vAzICQkLBwCVhmVt1eSWqWEKcNdnxzhgFJY+hNfIeQ3ehaMPx
1GRkTvpuzJ5THKW3zui365b3x1Hryl+pD4RKXLTMrvd9wraxRWVgbo/fI0Sb6EW4FFtN2XXX5Vjw
XHofITo+VedhgOg4nIfRv/oUJ0LmG1kmyJtF0iuvLlSA7fxZ5pvPk4qpLtUKdElaIdM9feR/v4Ux
/WsbmGxImjb42YEGqaTSfEiG1Fw22qDs2koyOFiRy42K/c1ahr364AWSuk95FixFFa6+fZJU80XU
cGc076JWXoiR9TRc9kDRe3ZxFgGS64JY0s3hGIwG+oE5f41CGsoTkPU1hn0YLQ6Jf9tMlwjA1WrU
fWUlqqJDhKhju9FtsHrzAF+Bek2qFXLbNMnl0iODVtZpjQlKmO5Em5gp+31D1fLX7cXFoI/qIyJT
wfKSLnVszNjIKvXrSz13eAuxrnZ2c/60kpUjiHAEzaZsKicLyRkZgUt8KqE3V4TqvUjOigCvQj+P
Y3pkSg1VuoZitGRvXB4FsBXd5EnSm9OPq7qwL+LdoletW7QTRfESI4rvgQIaW4rBl44JTOtF+GtY
o6ev2l4P8w2oA5Qbau9K0zxMc6vcGw6NPgb5RhSB7g4HX1Ig0SM+xoEagqQbqJ7bzLahdw0SzwQU
VwwTi/kMIZMiXGTQagOESoCwtzX6mHNbj3Dj3DuX/pO49i9jp/k6DwSGsEj2IhW1VbZtXp4pr59K
WRWpr72sJ4uxUP/R209t49T773GilwOLt7hP95jv+zkuQIMtQ4h/OqsUOiC9Ua+wNQjIs3Neifd6
tILVjXblVK3SCvZPY2Fu7zdJuZyCrVT1z0JVZA4W00FRfgsWvWr9hQVXc5sr+l7F1/spLLv+GubG
99weqqcA77uDbA5oEk2dAS54e1mxY8ie9MZmZJGSV6y16E0dA9u+xEQMYApu+nHCBPj5FUvK8ikN
JRCecu/x2J56w/pOR5P3VtS6KoXibfT3vmPVj+B1RGuW1ubZRTWnGWwHHi1SNpJWBhspDZojCdrk
gLEZDkkkKu/kIGNPo9XaF3R2DpbW6b+0pl2naNN+g0SPtRPnTve60QTryrubxPKwMPfSY6qgQTLV
VAkRFfAF8I9FPRzUmozuEK4v1UlBRZS6XrKuqkDbXk6XPKkbVvXQIRjXKTD30I7GU6+51oMRmc4R
XcdgafvavWNFJgg1pfA3HB+wDBVrLVcafyWy4lyx1qkX7DOjg3AgMeQs25TdWK5F1aulFqvQ7teI
0waUJuOgJG5+L7xLxuHGhKD91XRYOgRFbj6GidavKkczbvy81uF7KsaVlDXe0fDB6teqnkHLKuxl
nVn9cxG7Pzvkc39UXra0ncmaQbG6rZvX5kPXsaS27QHezZDtxTmKE6u3CNj2Z5RL8/sxVXd+gzzB
aNsdNAdgs+IsRgxKcSaOSmC35dIvYpzb8wqGd61ap2bw7NNczexi4UZmfRwLSR/BNRJXhJ63jgyt
W5Z+2q2jTLYXGJaVR9eTf2iBh3NfP2J677IfPpqiOJhqjnFyXKxji89R9tYJgA93m0pZ6bXj9Afm
XeN4FXRqGk055oXjV9DKHb64iCdYS9c2v5h10V/51eieMzIn112lg7YqpLNo8lvH2o1QJxa6J7ln
0WHFjbNSvYr99tQmLnlhFovIBQbXk9cJJ8PEVVKE5Y2H9PYykfmWlwMHmV7+s8KjdtGYrfmoRFht
F0UdXWtoRe7DymAD53M+u/LtsXixc+vRsO30V1sCft9LIZRNVAZH9CvknvNUtMRyA7s8xQj9c+WG
WFJxmoD0FMBi0GJzqBV7Ej/TUNolUevjRfo7lFk1yY4fAn0cFlHmdpsgw4+p7ctEhmIXLFEiuTex
aMPARC7XaqEMp5ocC1JnjbEFNKvx1o2Mpety1Avp9QyPSv8lITzsBlL9I54oKVGaF9uqUJoV/mQF
+3hcaa3SLiHBYnkvjm8SxbyTLf61c4SHzMqHCEO372r+sx7TTmXphi/I9gNPiKwAfA92ieg+4tvA
sfBzqlgaEkSFtKr9GE+oPjEemjbgdzVpPCKTqp34ehyTSf9RNFWapKyQUF/6iuOtoUT2d1pWDne+
JHHsYBkn0QS6sjnYWv2DL2KWoGmFupNpO9VWxIoQVNiVmte6qHjhUOw0FY1/URUXCdwqCo0Yy4tB
TluGNxa2DHNEWsJZ1YvQv3wOtbGfwwkgAay0BQ1sxteGIhXXFezEZWsEwTfPlfYy2hBP0CDMbdYa
6pZXn/cc20BapwAxsnMBB9dyv3D4xf+raiq6RcZyNN1iJeLE5YP4Kseq2lHNt25tShtwmzgTp8EH
p9EcLxuEArPmSshUVwh07SBAykvBKKrw07kL4VskHgmgFhgfSk7IqCDtAkAfZ/KtOlVz3EnXLs8T
HmnIqsy9QjtA9KJiw3Hte7CoRkmVbTkMxZLXzk62PKo/pkIK2lYUPC/x7tPI5OxtEbDhMI1V1oz2
k6ab5NYxeziNdlAeQemE6zaowtcKPEQnwa7vQ9zTLYXcZ6262hYUirnLyzS6M1vM7kQIu1I82kfr
IVVZ22iaaq8Ccg/PmmNpq8Ezhp2oDjVkngYi5klUHb1e89yV7zNVLe4dveJ/SZGeRrwfTyG+7wtR
dfW22okpS40/75uObaDZ3dGEsAAWUG7OZpzUh6SzcW5sUJWXVLCwqvTFQGZkHXZSwElmkd7rmvMt
R5DhJcavAW3r5iXE1Z5Uk1zfdtOlMUokGO38MLfraZmydg5VqBXEikvbB/ZNlG3mFlHq4xC5xAKO
59wRkxK5Usf8JW3UYcUfu16qnmKN6SIuFexPSg84Px7tWHn4erDNkPLuhg24VGMhlIARShkOnpU9
itqghNX5z6ZyspGRuvESJWp/DlRDjtmX74OkyYlwyHv5OgnfHK2R1btLB9XdC5HZWXPWdkZ3VSRI
BImOKstx9otN4HSx5X8OzhNTvU7Gr6HPgbsmHy6CAOJlBkCuTFYsSSOkajaR3f3CU808qLZjHMqp
VJUgVhcfiqIr6Drz4JId3GV6dRJNngRk1OhYzfiRjL1v0CR71AEQjgmpeiavGvmJU33zXjSMdeOh
SYktXdcnLDzwbuv9lV7m2ULHZvUQsXlHFeKPEtbWb20AbP7RO4/w3BjJRnkAnfuXuC6/bUs9IPVI
wL+HihvOcZ8+jrihpxkvCBv0V5lbSSdxKRzkixSpHrBfBVYyd1yqfs+KMcoAWL6P+BTH6xSPS/U0
N2M0bi1LnM54QhRlKAEvyAsStUNxEKXQG3M8D6f6pTj3Y4ZQL7XQ0C5jRIcdc0C8EEVxGdTA3gWZ
sqvH0bnJW728hsmw8OFoJusY18PNEHR4M092eCJElPwesU8kWLXd3FFFzWVsO800t4tJcqtMl586
krYEGzVNIjrE7EUbc2qBorU1yq+FhVVimFT5Lir9fC2MFMdIypZVGMgHIUznGMnKl2LzQdNh0P9l
kIhyLeAv/Hr/10GeUern3LR/kkfBpsB2UC8hm9NjQf4lhF2xckyrOKlyrx1LdG345fnKq9Y7G3ls
wh9+yYOjDfABUBAH30WyhaA4fI67XItAkipWhU5IMu6bDsuWbnpEllWi36TouC96dZxkjNpT45nx
k6zmLjBwR90adTs8GY55EAG1l/jLOAmam8IfzKOsZgmL7Kj4hlzRIuWmX0izS+sBiste6Xrvnsfl
TzHSmKiERjHKd3Wb4dza1wb61VH7RUe2R0Rw2FWidUknTG90gjL/IeyNiwNGqgT9TlGxfikmEN2o
4ral2nCwzE72H5pI34l2ETZo+FgZE1RPthVQdw3uM65peWK2T2FC0liZZvszTI2TFxanmEKze7mJ
BoTl5KJvVziJQb8Qh8pzozhUFmfRc4cGoB0xP86s50NqJ8REOikgw+syqrf8VIZtZpTatoh98zlo
tDXH/eNXyUW9qYGwdZQlKT8bfpIt/GqQv5IFQpAgQyG3UXU0jEHErcSIocHdnd/kC8nJAnWbq8Ay
XBRMTPURUoVzqQoZr7l6UYbS2HU5huNetLD7Kqyu2u6+wt1r0YR2cmvGQ3o7RuhZg+l+jOJyuJrb
NVwSdyKW/1b04/o/4i5tjaq9xXRJMUAh04K12xvg7mWoOBnvnuNcDTHdE1UnsHjTTpeoT6ozX+6l
HpfJDURq68yC3djnAxQpI25gacWcHG8MJy1WXh034XLMgAzi/JBvL3WpUL9KHX6YiEdYZxZc1jnB
grcvfP9WTAjbvLhGNmkr+hSeROvMK9xtptRbOcvHX1Ohj41Lof1d+GeXaJFbbT32XfDBfT3x+2zP
vu6r+EKMwg3hvU18ezAUxb2be3yIE8FdbfEVcrL/oB1oCpAPxyovyQuRewhUd3oVK7ciJ3HZfovU
RgyxYu+q463ZkuJelJNOwyj13cZrM2XZdsmwkC0MjWLDjx/9MEeZDRi7MEQukYu5GCKbqrzufffK
vBL7lQKrylVrWvLJbZT6hCEJW9Og8b+Xe+Tv6sXbyyODhbALAfBkCydIkgPQnykzGdTokEyNXtQm
B3HB0vmtJKofuj8Mn8NNxR83egUkzh+kEwrVvMSwg5ROo8Oxi5fm0kb02CaWBitrEoH1EjgLIuYS
LvozV1NOZM5F5dKi2QsPQZRbF4UqJHWsa0FA8AGiHkyj+T5zEkrUm1f8rZqNiBi9Pr+ym+RazdFI
Qi8f3YopjYEK2u/qRH5LgvGtKtB2c1Ug5D4Ev49NJ8MpOdVT1E6DmJNOqENxAaMxz8YhXimBm2ER
wG9wgxeeuogKUj81mDRzrw9pfiQRHAGJHz1ng4TFt0tVnXrQd4rNPbpvaA646dayC2sTeIHxaI0u
GSAwGInaPLalbT2Gjm9uQBNpe7jf8Tngf28RTniOFH6jA4rgq1dX6ODUSnJSoC+iyNT3Kw9d4y91
Xy1pMb/nQ41rvauk56JL1L2t9dZmzI1+39VQQoom/WJycPDDrLNdZ7rmaykhTmFBdkJrVM4PVcNR
GMKZzuN7KECnS2ij638P1dz8MqtvvIVWU2jTyW+z5mb/YdaYoyr2ICAdsrE/Woj57FgB3CGq6qSr
YGoTHeLSy3l/RLW1PyamtlaqHqbM1KR6EfTKz8Uhmlwvg6RficF/m+sy0GbXusMOZ4m6Hbbz7WKw
vXgyGtQeY/xN2DI20bGdXIvnXmFwLHrzRouObCLegns3D1ethdrd9EOTQD4CHIv15OBOv0bRmOpd
v7ByNoFzWyR+nKJbXETPp3EfYsDLtwv87P1mb+eqts0n2FQEgWZrJyWLx0aX7y4XHbCeWY9HUcML
QjpUWvTlAsoaWiCAjaoMW9GLcn52h8ikmEy0xGmCkGmRSEvEO+QEBGL8WP45W8FsF0jXPJuYIG8G
iOnhMhT4r4yN9aa2z3bUldsyK+rbuES7Igjs/mnQ4OY6fqF9D4t6XYskoOmbK9MovB+KixFrmavG
k+xnMeLssnybplayNSK5PeSakx9IE5Tb2jJhfvQZBoZsNW7EpYgHC+fZNl3PbV5u+TeZI9lbM0Q8
+VMH3yaV5yvb6PdJxABRVZz43jdNdy9qor0e/F0GpOYqicyzDy2lWjaFt1MDwD19gRjIWMc6uyCn
2MFGDh4cVQr3o2XmS9HbuFZxVseaDXsZPgTSEDy4g/SSBGYGMJT4cODDY3RWbkRnY9j9Qc353FGj
Vxih+QA0m/b+0gl6GY6PK8M3ZWijq95WNck4i6rVoiCMQt9Z1Eo/eI0m4faAjNXGjePxPHDusEIc
F21xjowXJiIJX1grP6DBM/60FGcJTAlOUeIHCyXu3F9xU97keaJ+HQu9WGQI4jzhmKaCP3eHO9ae
/dqRS+0aCw4TOXNU9kp7HK861tm7znGtkzfdOdTgOLWRz/5QIsmptbl1jWS6vi00vcHQjiNfvQU0
qdeGfkoyPdxg+96eWz+MV3bVKI91FKG3bzfFFysbH71qbH66eYoMr8dnrfsfkSMF3kKS9etByc2v
6KOysFEj/zkE97DMQ0W9E3fOEhCvkpKoq4azMW2VszJHwoMXpFw1h7J2/FujJXksdZFLwlzzXvUg
MzmZgaOe5nULfH/cGTglvyZSJqMDk6G1MoWlSIPJslHctWXa3EAPZpE5tYPRslaJGsp7axrVG3yr
FfO5nkhtmuKDV4obbSl4a0OG4NWgdOoh8830xcRleKK5WU6bHZQ215aCBCeiWoiI0JHS7MXAwPc9
ipyZthRstjlKzGUnFwYd2MIM/DxR6FHKW7/pY76TwEHSQjaWWWjwfzMtt8WlnVZN5sBp3dwhgr1p
xNwxiKWYaMz/Mk0IO/gAn/9W7CZMI7IWnYU3BlDC6ClDTkS0u41p7SvT7VANxzIEUccaw16vfdAd
9quOltzBKG4fusSH7CrLykF0WirgUc82lI2AAqDU1u7RukSiYhpa6kl9o5vpSXR6mSTtUMhRlizv
rMu5V6q7zdYtrXEtjsH6mId67CrDXlRLSf1ZtJFxLWpanC2kyk9YyMnWeYSwKw7YuqLxj7mvI7mW
mWT3C8tg+ZXWfvGohI8u2Tdv0fnDTY1i3RcF7+hlXZXKnQJxYFPpeXdUkAK8QplX3vIPrG+1egxX
JcuDZ631flhJkr5YHG/hkMNJEhruSw5zxqpd2Kpcr9oQRpTpDcFCypwGFbwg2ZBeyo4WAkAHDmyt
TYkXxd2I+w4ZtFxClDe/clRd/2WpIZKGdv2NSY2F0+TS2hpNGW50bm+SnGNtsWMhKYHNRJ8lu6IK
9aPYnYgOEWehuHOJy8TmZRjTna8acPqmXYzY95Q9xt+pb+/rFkMSoTJmCRGykpfC5q+NTRnai0uQ
iJ8ju5IviCOl9VUKIfCmQbPwT9sLNUO8AfFUTncnKwwNSbmrMOxeA+xTd3bL1q4pNOQCyzC4H8fh
2AZOfi2aSkV7i/D1SRgjKORjpQ9vvZrveLtWNfWD5QcG7k2R8pQ0WbsrDY2j/VyTn9KhkNcBbjVb
0dv4nKdbmt5eid4kyH+hDlFfi84czxsv1Lx7LUJWN5B+XmbIqoQ9RnZ/qSm8xNGS4G4y+TirxKId
OZD2SnKSeCmOseeqOMa2FO4mesUx9oeqOOT+y9gk5PcnDrk/BPsyS+tpqmjqFTdKsfHe+nwUK/HN
QyqRnhDZuQQXgTX43WgnUnpKmHyNKsu5keUieLRKVh2Txr7t5Gz9/NDbACrSn9vQOgCI7Ui69Pmd
3E/eTb327AY5Lluena4Mcj/Plm1FCPPr7r4ugytsTaEaytreMo3qDlZ4fRenfrhxx0iBu0qbuJi6
9yoHsnMQNdkwEVhmUJzyI0yz5lay3eHLQ63G/Rdf6hA61LRyOyTxYTQz/NNxDEHdqjYeTLyAFoXR
Oz95G6F2NsRdujByz3oI4Nito3SMj6hbR8dJzdAexpshtpp1kgNR6YQlnqjnPhJBl01pHrrxNor9
fGma6Rkn8uZaiBx2GUbIQ82zWFSN0Kn3qSPFSyGyl2LreXZNdZ2HvOFRWszPkTNRj3VMN+13h8vZ
63KcgBaKAGd4o6asbcNC0WpuFEXOsTgqFsWUleElaJ7DkvER0DHQRrwzW/dhrj2rPBiXbiaPB1EN
4myFpJDx0OUokMtt/moEkf5sy1q+czxnNwz2PVnJq3DiiQhrI1EKxmHrh015mtsTGeCJo5XlB1ek
XJfdjVtKcNam8eICo0I/tmF2ZSdYsfnhdIQz6VeS0dFXlm9qGyEqpzdIdVaD8z2xbbhaaM9hBQIt
UaSG5lgxVB5J2E2xolM0+SjKebap3ThaMdxesB3RUDtHcYigJ465HceqWlz+i31TeauL7kYDwocq
0w+hGg/NLF6TnSkumt+xBYF3UZrhfcnr/6pSLap+EgdHBVs1MaIIDOemzEoId5Ve7tqX0kklGD6d
eybBohx487x0me2eQY255xZ5zQ3cV2Mp2kQs4CDUODMz3Yo2cUFv79Fzah/BAiYafFk7u198D/Hd
i+Q6mjLR0m8K/lNKpWNBQCkb7G4bTiXUad5Kom3uBcsTIkYZWQe3ZuNVjWW95sTfui2xMbi1cIkg
r92qLOhpI6dORyEHJ6/I/oey89qRG1nW9RMRoDe35U1XW6lb0g2hkTT03vPpz8eoXqpeOjo4e2MA
gpkZyaoescjMiN8cpQsRkFbhxYVHd6er99eIJdYoYdq51twcb32lWY+YhfM0xtgPZ1XI0HF9yQyr
wuRBrZFLWNoUz/RTz0b2Q5/EVBJTBfEnV0fxUvrqqmjG1TUyKFxzc7uuZeC6XSGFpHZsjU0lVR68
kR1jO1TZDx9DvqRTra9lnuE89ZcIZcBOZIjsa0SjcgeELDqfui7+6kW68lrZeLZ5cY4MN6ym06QH
wOH1rnipDGiuXoFhhIe8SDY5v6pKZ582HFdaabpXSwJRijdqlp5K7cLDkftKOj011laWZc0QwpCf
l3tKBq6zr7fcbaaMS+RtdqO7PcJDfv2qB9mmQlbpLdXc6Nj4GA53XrzIQ4lsKduYErpeiKhNC2B1
M8Vmfge+mowxGpGrJq+QM5XOD+MSj90UKZUq2Ju2Phwl5BrdWEDiEysETem0ZzmYI3yW1WzHZrmS
jkxFVNk2FhNr6bQl4Bp2PQ+KqT2bQ9KdP47J5IhtSFnowfFjfFR0qJyBEmnPQ83Gd1E52ghkOwGW
g0I60l4OeG4BdUu/gLibXt1nQFrOf/RLhGaiGbTMlMHb9HbEGkOxvJ+B12lnI8FESs7+1pQ+pXQo
5cppmXjeJg65QWSekg44DE3+I2/e/jzyNjm3QPKuZ9LXLAO30b/1abqD1UYx7v6IVdE50clhjZVN
hlhtD8kMqpq1Zf7QmYNx0Fk13llu796hTlj4u7IFsZTh8rW2WitE+dIepiOOmxaZgHyKfmWuGiO+
p38ROiXvujVWdtkPa16wYPyYngF0w2I05+FU17N7gYvmbrC1yPkdmfmm9Kz4eW6xH/LnSt3NDSvy
dVkEz0pjzHyFFPNDDE4eqhKu6RIrBy0Y7AN4ZWslTRyY3U3YA+5H4ZJn8Fg/gMQwPlfW8MLmvH7Q
l0XPMiYtGYNh+aH1e0wil3lm5Vz6fkwBYBrD5cZZuPEbEIX5FczqCK+GCDnc9OqkuUS0NTx8kor+
LtHd4Jg6zT2PH/1zraoY5wT1fb0knaK5zB9/j5WJE99hDwDtgiStpeNI3KlOQXWvRX1VOnMnVy56
nZT7kbwlLBmatwFL8roqLmxWk6Nhz+C1S06bKGBHfRT9pkHflJHVfu/mcdqGtlOfPKw7npVB/SXj
XrYIPAe5/RTA3DzjSRhtywGyDy4W5tpBhfA8ui6a4nHzIAesI5sH6Wd7cr4qc8nA7z6JuE2oFDhZ
SJxgkIJga47x6ZdKQ5fHq+yWG5Sm49jHJFKBsQWZ9liiuzGEGBu2aqDvnXj0UIYmCrXvZdvUcYvp
McRo9RuZNIRJ8lY/y6Vt5LkP3djNG2spkBa9cQYEYp4r08NZYuny0O86ubqPkA1dcuiW+mgdqD2e
Rwql/N+xZJDVtck2ewWKtdjGgQIEM4oWS7LW+jpnxqcstaZ/6+qVDR3lu2q2DqxTrX+GMKOm207t
6zgESyrMdR8Nk9fEUPTZXdGE9al0gP5QhNXu5dplH0XryQ7z8Wl0wvYBmU3/EGAwsx14In4jY76m
qqq9cY/4h1Jx2Orp1vhNoT8u6uSCNNuXrsXoqlkOciYHp1dWXeoqJzHAkq7R7FQUR6mMTbWa7uSv
DxEi91jFXeSPl/93pV8NxygafkgXfkIqqhNWqq3LJFK20ikH05rGlR1lnw2ggA91E2xcJ00v0aKl
LF1YJQBEm/wDCpWms+mt4RHiJxsCtp4O0OBo2CsaqD9StjXuirtoHCxMilWyNFk7fPWoVeEv+QVd
kOjUmD6a05nSf22M8Kc2DsqjqtaoVtQdq/slHKXMdONMQXRGkd18te1pjXb28JX8jbmf0W/ayfQi
bE56rXafzEox7iBRVWuZjowtzzTsvy5Fp0Qvuo/x7HJZ+VJK7s5op9s6txjWYIvW8hpXNLy5FgUn
OcAsnbGPfBZTpTHOlUMSJbgo/A7426TZuU6SKD9WcPRw8/dJciHHmSk396zodS9+U3B0PDdxXz2z
iPuVFlnzvescHM07TX3AscO9eNz064ad0fc46Z9Ttak+wRFPTmUV9VuZYM0/FB/gMhCwYB/1WnYA
PN+85V26k3lWGI0bFZ2Jc9jCNZ/RcDyIKyUa1jYlgtii9PVfdpXVykGX5XGKm+ruWjLGjxNfx+Xl
qy6H2PHPHkDYk7QC1XXuGhSxwjxmrePlznYaAnyglmYtq+sstb93nqodpY9HmPfg6np6MdN2K13T
skxiO8smezZw9FIQgJIvKQdJH9jd9OwkinKSb3v9C4KgOCSIBhoIBaSh+VkoM0XgBw+/W/VchA9R
ZX8Wso208Ba4toZsDiVyBv2BX1yVo/GqNwqV30Kf0BMpzC+SrurqCgQ7BaY7yWX5sadtPBPZTxm1
qOEeWizMr5muEluHe7sEjryQZORA7rHNnOQl6+bgbBdhv2pBBZF6U9hF9QUKfSVpJRmQJkCI6iVx
uotpTLzEZ7V+scc6pBYKK0QGJSzZlwhlI2LHFeygaDezhz+WhDtFPN17zXh3u558ZBFTvlPQmx2i
MHs0ErLcQ27OiGUn3ictsfJjHONOJ81FjvsOHWsy88uoOVbuY6OXB2nJwTP3joVnnjSold4jSz0/
SMuynRbDrJrV1TLZ0qdo47cdIMmlKR88jXvL/NK7OTLds5qo+77AN2PBvQOirGN170At35pjXK+x
/jVZbhU2gjiNcuKnTfUCYlKBAFqG403XIN/QwhJTqgZmal9lGIN4xXlY8HW8wB991XEfHa3NX2s4
32mhvBaTBT9ytL5Iq8/m4mRYvb6WZteFi2Mq2bdr7HLBaKzvkNXr7/twLu9zBVtMxL2abWvHQBzj
HEvB0BgR2OfglWG3s7CyQm4tmh6tNpouOkU+6kesdCAAkNsAvMJDgCb0v/empIq6Wvm/mmakvQf/
MVeCZbTPYwtDN7PesrXNLujpppfGt9KLW9fm3aRupFt6bmPdEiB93PfJTsO0fSWjf1zjFgfALUNv
uNd3f8QNagMaXxn2Wag4PWtlO56h8E3NvtUokkjZ/5p/uXV+AJ/ood3sqfDPywO0C9kSI1sgjI6y
c3y8Q7aD5YeXYc5ajOreW/mo1tKqVC9BWGPclki3XiB0uRvHseYvQz7fWUu5Nc21l65qorfc9Yat
W2vxXaFk06ZxzV/9Yr3m6uawxd4cjtHSFGOjOK6fm9yx7qTLgOp2CULjXsY8N8QOSNx2mqJ7axSw
rh0+aLPjqa8FVP4LBed01emD+lpWGZkzRTPXMto1hrXcV+HODmrttVINDE0bRznIaBnOvIVnd74b
l0vNWvIQeJn3KINZcvDS3v38++N6WIU80k+Z6wXoIg7lW/fL0wflNZ38/oGM0ndzEe2fLUwZY7Xt
NtJUJlODNV2CeG+14s3phl+OpThHytnKthxTe+MUA6XH2cwRhO40m+XeVParEHlbNp34EeKsSDY2
COyN3h0N8npA/TOIRAMmGGcr6qALBfHI3mQ5dbwW05WWTJrnaRTISv1NzFmv5q1gWustbHebJMby
eTI0IuXOAlEp8V+1F3XszrrbS27BnXB7tIs0WH/IHsipHCayB2dW3itpGSp6F3s5TZTqnwl04fUq
0vUhO0FxCxjPVbfY5uGzafHQfVJH13zqMsyQM13Vd2XagBu3m5w8v5c4x2s7c9JT187aRaL7rmxg
FKyDGpTz2iknxMwK53INzVvgMGVLHVli5YDkVbHzrLzAlJNPszP3H9RLvo9eS6ImxBcd5Z5L7KUd
y7+Q16IaZPpB6xL3UUIC1wi2EV8RL1/LeQyWw0JoOQy1iS/qchUZ6NzZXywot7cu6ddCFqZbn8rU
WzvF1Q7OQMifU81POHQOKy1A6zfM05NEZHFV7fg9BicADvNTomLgQm49/99EhBnshChjw225Gveu
6mxSRwPYcj1OZhQdLUV7+YB2uZ7yS9gXuRGcr2gXgbGkdo+ElAmfTCl2PPbTT7YBGs1C+ulXG5Hi
LvxfbWGhkN7k3WfWpsB7fHL3iJVp57q2il1QxNknntnvk2zEYVvT/+XVsNfKTMV0nN3VNqjM+W4o
tfdJumJlZwsmyZWpj5xWuctIUN84+n/y+LWF/i98f/w1s3qVIM/PL1C546lWb/ywtF67Hkq0aSjB
Lx2pZP4nkycHQHFXlbX7zfUUZTV5QfmS97wtAOGgTpf6SOy7Q3DABtV5kCvBB8J7JGjVUwxA+VSG
2vdymOonYTenSxeCKtcusfKWqKVLWhIqXXqHNVXDrSxdU5b/k4+4T8IQ2UmiKpdkV28p+jbn/qbu
xALu2jkn0bc4bZ3jLfc1lPylbZ7uAq8+FbavDwAA7QjI51WbA2+15ICZ8V5L+/k7790I5/V+vosy
U390BmiuMhAlUQjR30+e3SYit1SrBtIXzEh9nM4hln7JBtTNcojMh3qyo7eWnYKGBtWqbYoY83Oj
f6zn/iis036hnhY485DGfpEeu6peUkp598JDnRJ0QqBT1ycZrAaEAKrMdHYyMeqc6IDfOmDRhRDL
09c9mxmKazIXOY5863gxtmqx+6OJlOh4TVv/pvynrfWh//oebAz92nfF0wnMkifGj3aaP+UKRCan
DcOLHKJI+VJVhbW/dbGMCi9ToiF4khcgZ9ADAFOhFh465Te7uMJQdlbXZqdkMZST/t4pftk+j7Nh
dtXtXGjeBoWV+FkOWcvDLkni+OQs2R3pS42D1QTtkzSmQEvP4WD9uM2ZzOGzA70j/DdBJWE1iEmX
UmpvGkTDl0hPqRBAr0EQrWQBZ1olgMeOx5Sphi/wUA3MbJOOzN8ymk4VZBLDRk2Csmcrdres5TIg
l4WLysqIOq3TWz9T465aDIHGqg9WrdWZn1UnGragBJw71YXLoxdBt8vCFrBl5N+jGadv0riedvrY
wT/q6uTBnoGSLS05FGlirLqOCoc0HSP2TjAcy5U0ZZZm649KkzgX6eqtsNu7lQvefrmI0kY1tmvH
ye/m51mz6xdXrUjflPq2C/RpL66TuWs9+pkyPKVzUlFpnA/iOum3yXjSWgpW0qxSuHr1Il37/53k
pnD1pqVMdJuUU3XmVaVr6wqdfVxywT+I+zQKaNFx0NMcEHyNN7XXNC+Qtu0ZJZw/Y4emj44zKonr
AKeEly60JDaOTdJAns2TEPFWZaOC2qvyRyCK7jZGf3EHm6Ln4YtXSuJiGLJ3Fu+U1MBLPK3t4598
I2lTf8x2CjTPlR22VBr/DOJbn4qGfKifWf+57O2z1BqzTsMdVSXb1gowAYd9+uGKdzeyz/0c2o/l
gDypbyQ76bbcIj5nfjiuBQafTrG/sRvIDr8nqbWOmWiOQZ02x39Okig3RTVLJkVmpa1TtR/PoQOA
XhsRfMX2hFR+mbzUCz8vyzPjYFBqfephHLOmIgTZhZVGYfMfTx2MdYOZ8EOhRzy/9SLfGTCsXvve
+zwoQfOTdzO5u25680YMfpO60c9lZGBSC/5pE+NX9H35YKpy3cEpeaE7WQKHySuzraWp4+vUJxgP
VAC19TFHIs/G4iVr1P4ko3OPApAZBf5FRis1ODWe7j7JoL0vp7FF5rtOnlmLHyXErJrkPozR2nKW
y89Zo51yny2bTJEPDztVX1dmfjDd1PhW+sipL6aUrtX9Sigsfy7cHBUX3zFOnYL/VAzhdvM7dJha
56dPqEPW5K+hTq5+uOrv0Hjo3q+q9MOik2d/uGqO9q+uJ+UzRhbFTm9zZU9WEg9rUKt6GJWvYKmM
M7bqBkaDQ/U1SzqyumGY3qOJk71wEz9I/G16OBCGGv1fp9f2+D7dMK1Upstlfc+Ba5VACW+KTd6O
7xojIhziGZ2LkWf6Iq1G900DJAshUWXA2uiGswy09gxJaSxaPKgnfoG9tN8DceRDNeHlw2SZ8/sK
f3ykjivpJgANd/0uZgb1b6biv4rHmWp6ZLao6/15mozFsMKK1tzIeKYpwVnOZl1/P7v1fZgtw56L
psD7+wrc7KZy8+k+8QMPG2ZtK63bwQIifw8bt9ymtjHxhCIWrDC/ITl1KtiT1hQeuZ+m+w/TYh9h
D3cg0wxUSt7D/ohGjYfSxE6aMiCodQzpPw5c38t5w97ES2EYfdivSqcbmf7udlm5hLtc+38wIMER
T7nRy5RzpvvVRUlZIZWhfpKWHHK1oLy6DMqhmYIemzTV3PwxkJtqdZG+hAsfkFR+QSaKemxbwLRZ
yeS+wGplcmPUFpeq1+1wq38NdkGZ69a+xcA8RVo6jOvrZKWumh1MbaRjFitaWU0gn7SY+CwLiyzn
X6k2QhIesgCRzlxxMvg6dYPttZb615m9XyQnc+h3kG0bynT4wog5zNUCxoeaFapZeHKqPtPvZPhq
JnMdr8vovoNijXtYqodA/fOYjWeEaYZBZvMMUMuz135HrwxVSJSUMW4PXVf5wEGWcAnUyVUei7Fe
WePQ2jvJrptKg9onUgc7ybiDjp66ldNEKrDnJfF+C0p7m6Awdwoce+vvaaUkyNQYmJXFHrvhudU/
35oibS3NzIPEqC+cltuoSFvfmld/1ygEtZ6TR0FSs8jdZ6it6av7bNtD86plTvcct9W+NOPmlTx8
jHW29+U6ptrLFzFV/gwGZ/QTjik1ERJXzGwCA3TCOLJKWkbLkYyLog/9XkbLxOXZ50wsHZbR3MAE
KAz97k5GYZO8Ip/YIzDG4CJBL18sNgrvONfK8C7KJTXYqGuQ24z8ZHttLsJc7xpdy4hTmu8jZaSB
AuUvfe/8U8jrNiKFX7naXy8kIzNZzvXVM0uJYd7jam3q3z3VfZpsGyhM7ZYbY0JXUppwkszHrLHc
Q4wSzcpYmjKgpmoHt/+HNG6hWKG+Al91TtI1zhbmiTYeMxYZvgPQXv9sD65/1q0SAUUjHoBHkASD
mD5ihLz0ofp5VK3yJ+ovawHyqEqunNncIf6yAHjSGfFOp2dzh0SP8Zbb4z+lpRkPrdqWn5dJQ9U2
a3tsyxerVDe+OxbfK7DKaw1ht2XxACyPCvFOZ0/6SY3dcIVtj7socBAy2R05U9xc8P9tnmHqsKtE
lDKCWb4tqqE/9BOG8w0CSV1Ypm91r8TnOLbDjfTL9AQGTe7EOuLNzaK4HI4BMtQWcmvY3iJm5qTz
q+/Z9n1f6adYLTROAPv5g5YctCiB3i7p29+jPqiyF7R6k8O8jEpwYI0NS4+RFi/kMI6hOL0q9QD/
n5NrD0Nhs/R8jBkASm/7VMGJJFPGR5I1KSUQXwMeDXmEfT2sr2SOv3ShOj66lZ/5qxp0emzo8UX6
rIrSBfCXc09ebuv4hsoC5j9VxmuxzETlk8Xt8dYf88S4QJTECJgy5K3f8bvNBJZoxpI96JDryhIz
2bUBu/c0HyvUX9R51SyQlr9ELDaKTz4+FrcIzUQJXE9DDWHfrLr0NdoHv4mhQvhM/MLfom2kX9ml
N3aoFQc/1KidjkIilX4q9xOwmDy8j83iZ9Tr83c2rhCoyqp4NIJeuQtixVlTx5q/+8NwHJNyRH8Z
gxfDSL1dbTn1V1cfVxKghNhZl1Ednkm1qM9aED90smcDaQNCu6q6F82vvotUAWT2hiW+kj2VMWUw
30SLrl00DAblOXFC/ZtuBt627EfviJT5/upjnxrUzyk7DWskJ9KvWQeEX5SZyRaapen9a9XZlz4z
my9Ni4BERnbnCYmNBEybBctd7+xzrGIX03mefVV4LscEjddiRnuRkvNLPur1RrESexcu+1ETabHH
ShXV5uqSxkO77SzrAIe5C9fe6M8XBxkRKIpw/6Db/LXptvpu4DXzOQEsiiCxP+8BwCTfcqSkEky4
SY+mLK3R/JRubsaQus+3P6KXe5QK64sCAXU9ZPWDaoX4n49+5wHt4KF+bZsmezHMsPrDDYARB8VW
xwnuQbqa0QouywUyNVZWiaKre2/Ss8dgcfsEsvbJ7fjJplqTX7sSve8P7oBCnD/mVCT5dSZAJ1DV
WV70MSlAnGiUrTRvA9KMUIBDI8vTdkPZhA8xi5sVtkVQj3UKBUYGlEmaboVLtpLo0x1eFMZbZv6c
yTa8erm2te3AahADijTk3qFPjlMC5AR7nb00LbV/78uXPn8JiRp1q5Pr2wyL8207KD7cK/QF3MQy
X6QPWdFaadxn6akHlwdpwS7RKsJHre/DO7hg9ckGboZkRDl9s+z41MZDuG9MqnyvzYCChK7i+wqI
YdojZBuhAaur69mI+69hnTymWWD+O8bRWg89/4c/duhzNaH5qVLKcevbME0Mx4zWedPi0WmW97Fq
4zJGaSJZBb7RnD0n7F+C1rQOQ6UWa78EGb0egI8OoO2f0szuX6B+GhvPcmD8hbBRhhCdkOVSPl7i
q8GHC3kjD0R24G5xoxnWQgyQgSvTYLKdbeCM/Jp4h18yb1yjpM5rq8kgXUJ8988f2rXqU1awk730
ycEqPbyyEm4QvfQfvNnicdpZ5Sm05m+BlUyPTl/ywHUHbReSdrpIxDWsZscSp7mL1Sxxgx3p+9hU
8SzWg/7s9KhUL/ej3IZye8Ym65hETxwS+P+5NcGcdeesyR8k4tbvxpq6ikH2Xu9sGRhMKzlP+sGL
tBN59eBS6Yv9ZLao044g8CjH6t1wJM9/kj45JMvo30IGaoV3INJZKsaU69Xi/sph0ZCPugOnt+q7
8B8IOtqujPRyUcQJPiM77+FvRII2Rqz5Uz8t7KDcfg2XFtXI9NmFliRjEq+PP0y0sF+acFA+OVP6
kKPr/yBDToPUQa6jzizhqkm93R5yD8A/11I1aKz2Isono5OdhQc3c8qNMpKJfBcUmac6RDkpx7BB
wYtlE6t9sKmgGl9Q/DeuBwRT8LdT3OweH4rpKAN+oxqXW5wbApo1KvV0jb3NDdpi3+bWWQqoaqmS
BnJ8HjxLRdYZ432dtaAyVMfhkWsCu6Z7jFr9Mvd9sZLmjDbzIeqwGZBmOgLWVMY8B6SRafeWDbbG
r9piJet7lrnI06TkAScb4vO1eVvgf2h/2B9cT+EG4RqsW2cso5I7OZhpNDUrd6woBLUtgmfSlqGZ
NxKVzt41t1XsmHtPSyHL4fp3FrutMIKxBNonXklzcOABIlruHPuTO48zxt6JeR/nZWCsChxVACrx
vpHOIGakZjd/D7SiuFxNs0dSO+yBSt/BxM15Chcp4WmpJchZLLUEaV9PpbcWfWBw++N+maNTqtu8
M5XjMARhwfMux+TztUY5ZO/4pbdNlyYuzOnGn7LqOPEjfsUgPl/qVPNFmn2DFx1oqefSRRTCa/AE
XSZNdl09BFH4TYKg2aOFvnxAiCjcsQDpvPOAA2E7UuUXvUE5dh01tQUToHsTZJ0yWOWmj/zu0MM6
Q/XFf2/eRota7w6AQ4N1nlS8DCavtg+ysIv0OzRV9Ifrsm4YtGDND7DeyxrufSHn9Aer7rqVTOiX
5aAMMDW2EoOf07L6AwcQrMs5qWGRVQUyNay+Dz6J3JUjK0aXp9LDNJ1zu+ZB1jdUY3Evxymw21jZ
lOzFzNzUB5f8CHgEQ+zMqX/gv1AEW0dNA6b20WHhL2MQunyEfIv83xoK7eP1Q4yCbLljYWkuX1O+
8G3W9YtiDMrD8ge/y/L6d0hU0NsWBdjQvP7lMp3SWHTwrOYpNbtjDBGJF/YigyeKeCJ5hx/DKoHy
dlfAs/+PPt4SyOZe2USKO6wNsCyHyOkMsqmlgihYlAZQ0AylPDYLLvLWlH+uvHPM66jgJG9NGb0F
27xC31zf/dZ5lYNGR7PzLRN7DcNKduUw+/+AY2Q9B4wIIjn8odo2m3uUaaOjXrnxseiG6l4PXbwK
YtP7FLQOUGnc6466n4KFtmGOm4kbXwQ66ttqwhMuTS6CFpVRac4L9iJwGL0FW4H6BHES2+/GekCw
vX5im/hNdj0tmQpAG0F2tIey+jrYJ+p4vNtQAB020lXivbky7Ng+6krqbrXO6Ys9/C5McDPK3mza
J+b4cAenGt8aubHkLkiHDZK18fttgLONS+Epnz/cxgooYDZlTNPqYBuqBdxz0PdZuLEqJzkkE1h4
XuM6slqsX5AOmwcempUOmga1JATxurva1C+gHdpdBEL/uptRoxQoILl0KKZ+5R+u7Tjvonuw4iR0
QVle+2Qi3KRzNH3PFgELkbKYjO5t6gCVSgtIdfOUBdVbPsbV+SqH4dQg0Zamr2jpEXE4FcAOQjOA
u1t3kymluhLEwJ/gAZBH6PG4nTFv3QEV0qiuDm1YgAr3a2xJMl1Rtz0Kds9J46vPDoRdze3xDlla
Q8kTTDF0lPwK4CLrNqy7FU9q5RhQBHmOctO5X66XY0W/cYYBR48N3gkA3BJHfWRzAGdM6z/JAQrs
ro9V71FajmnpKyV21ZM0g0m1tmZb+Vtp5nXVnWZj5jfshcMnvWmaXTw05knHFO6B9W+wHkMy3UDD
EjDO9MkBwKK+LSJ1WGuaFj80sY3bCsvM4dhH3Zv03YIDRenus5q3uWXzTh+SB2DV4+k6ifyAdpdg
eyeoon4czVNhKcGVNSbwIGleQUaN/XG0+e9mtzRLNJPXueGUd4mvJfMr9Uxti8Id73rFJ7eC7s6i
ZuQ7u3LRXLodukWgKQFjswNQ1vPuYlRRa0r8cmoOqn2x7j/0SLfMkmuqE3wdbaC4AZkZPFCW+Jco
tL0LFlU6DiYVdXEZkc5UUQiqE6QwIIWdjXJuVX5OhLdROGyAECnAbnrvcruOjJoqS1feyOiQEfvh
UnJa+W21Ch0yxNKUuVPZHGzFaPbm5MGocxpkIakj2GabHRvL9jf1YrTkD+B3BhQWTrrZsmebxuj6
rL8+wNO2W/MP1d3LL18OauIN/CzKcXd9j0Ve0PF4pXobhfnbu4w+2yDrUppatgaTmx+6BaQkB0iV
JH/mpzTv2uekcgrE9nX42UtAQsXurup6l5LoHB6ryVKerbZNllxQ9iNQ9McZfN+rVeTxvkA4O809
d69EbXOJ2Qdvp9Q2wWFY9qKc0n+3m+50fU7rMZ7IWdj8bHBigb3LNcJWXXzqjeahS/lxDYlK7cFW
sL13UMWqkhirYhXr4NTrwIdaLhSyOnVPGQWJfTf46hNcvBbvVi/7NhjRRXZQLRoWhUlexNLBhYEZ
/KoObbNVkoC/zcmmi6t7wyEw5/puBp4zd/VuajODNTFo8aVgcj2Tpgz80Vf6toL2Ff9At4FKqX3+
5ZcryDyKyrRvl71deyj5WN9MD7dBuYymDurJaf4tA4yNs8XxuFvcjefea/fZNKCD+1/9fTCynpSQ
ws8WucHskxMH0cXs0/44k6FmSUiJRfrkULAfvMhZGnsGloPDV2l9iLuFKAPV1ESt0Eb54zK3a1mB
52xsvS/I2/HBt4E/mtrUGuvOUcrNbUANhmhtJpm5oSrhgwSI0FHHRwjNCx3VAt0zTzIgBxWWAkL4
cpQOawmUM54wxblCLtud7DU87X5tqWygC+zHAQosKjo3jQ45+38Ldcgwsn/v0h+3ebcppL6jdRmC
SbWrcm0W3OtBg2boQucLSP4+mc4xVhI0X2eoepFl5mct9r9LS/pDXVV3OvJ+G+mTw5yl7RqYyASQ
letIXwZvUC6NJV+wclxACtPOsnz3BIugPvslpWB9ZjPAts68F58rDzAPliLJsLNkhLR9dDfrKoDV
c2dhd1LF92ZJCuCKL87Vf8exYzW7sOxTXR9gQPvtFZms+c58yHRMWGSUUm5xr3vKdWa8cPij/qJF
lrHpy8Ld4NfV39u21d+jdjncm7H5y3Gt/CBd5tJ/HVzC0nJb2lpwjbxN7FngHNSx/CJX0Hz+W8kk
n9Lfxs7mZHO7htK9Yp3Cin7ZQ60npUQgxMCyOLfQC8kb/6BNGhiQQm1Ivxru2jCeZCHZF+aaDXDy
IlsGn5tSWn6vuCtTC0z+F496W60DNIchuwyjdz2ljo/GlvReT5tY17eqV6NofIuizNicWXpOB6M3
ivUNht7ler/LsVVYGxkgh9uAnmOuFJbVpQ27l16DbydlxaF1oNlMcFbVUL9Kp936tcrw7pRIu/ZL
MVAKib/7pautRxReSyBtt1Jtz7rXgaqDG1jm39/6p55qClCdcXvrkxAdjRrAPcrXW7/nkiDCuUTj
d7XgY9GZ15FNy5OvtodPcla746XUHPNszoqx9dNxRqU0fTXJIv5cQhewz4fQwU+sMxDN91A0yF7L
wrAlNABZveOXUfavGO7FlVbcCdZMEGnwafajU9mX/+4yFZYIgjyTfkv1rlG3rt8TbyC1pUsmzil2
KmHdl9tpBI66mpSxOo6qen+zQAFoPF5EQUz6vMSujp01cTdTJ77OklM5VFVUH0d/uK8XTbFbf4I9
xhke4Eap9VRd+UUf3s/sujatUXYfO91lxFXM8BD16c9rNEI7i4vyIszlt/C5ifCAEN2HUYqgqExY
Dq2XftFYBh9u/bGf9btyyQqMXVBc5rYE3aQU66khvb6RPi+JF9NPoArrxqoiVAEIvHZmNS+cVTEh
aqoyKdDzNNnLuByGAKQ7xBv01OHlXm4D77PNyjvkgw/1JlgnUZBcyDcnl7IPRyq/v9uxi8kYBIli
1XplcpGB0QphKMhp3+WLnBYMrevEegma8iRvN/ryK0K64OincIKul3TlVGmWv/O/Phbdhzor6lNP
Ifo8qXN27qYwO0tTzqSPJQp6UH+LwTuD/LnRgnvmAtFoECentyvoruYi727mFLtsBMvnQTurfdPd
FykcxyFLk38a4KVu40c/rdyz0fBRyyfqJM2RRG6+t/VC/xQ56U+JsHP/XOpZ8gUpcpRoWANJzmNc
9KqQxcGniz21/t9NdWmCwngf9Qz3Pdiw6/6IUqjObzhy9XirgTo/uYhh7f8Paee13LaSte0rQhVy
OGUmRVJUdDhBeXvbyDnj6r8HDdnQaLan5v/nBIXuXt2gKJJAr/WGPM074HkxVbZA877KnXUxDFLS
QS2tTfTGvteR0uMfnubPBYbl26GJnbM6FAAF5vUqrczXrQxQ1Y6n3VSIhq6Q2hV9bKgKdBymnWY/
xUgF7VmXdwqsSlACoi8VMWIO6SOs0mexVYPy5Dp2Kl/aUJNUVyACpZ067X4Ct2BvNJ0N6B9uIzew
3wI15EYPsjp85yH/LUTEyVmlXoI2AQZotPpK9IlDyG41qdv0TrSCUYV+WsXmtq6h1fVgqs5NEPC8
kdVH7GAwdfndJSLEIMYkCWXxx4Rnnl3iGPpm7MkzrPUG5U9d6R/yiXXTV81kmACmEur4V+hH6jqw
vOJW1HhpdjLCB25TYVsSBNbaiwP7CylURPY89wdovY0XDed0lEqcuiGm+lnZX5q2QMFQsFhDtLqC
PK2mL92vPhEoDlKnvoq5C+N1njsvkyCEMq0sjzmfNthla4HDEIiNLire8J+ijx2DxdM7/DnQHAuk
Y2mKM/l91DtkxxKG9t2yjrhGECGTGnTquHVE0awHz39kx2Ky2+APbmR/HZEEvBOt5e8AZTue4DR/
D/RzoKrZa1W0wU1Pq09JaGefIvLlRw/AzAaEbfbJrHoJJG4KQXpqNkYVrlT2JVfRtPwLD0ch5TVL
WqHJihSeERh7odWkDAaWEaX5yG+4dO/myU/R3cJm3PW/o5AleheldOG7KLMmCxw4zvCZG+AFTPLb
Wo3m/RT6T/Naai/vcs3FrKjQkucMY9aNnvjhvnaKBAUy1z8FSWYDKGe0bQrrwcGEUQx6U1ds16+2
RQ4nL37UwCz2WZR2+wYm+HOlj96qnZTLh95HcyZUPkNWz7fjWPjnTPECIGM1b5TZD9+gLcyhSAWg
GBql+sPQ6sBAm8rlQW16GLPDNl4VU90LtiZgah/x3CHGp9VOUQrOfnroLOKs2j5kke9v+855Oxt/
ny2jyxkSRd1DD6p9+1/EZQMoCG7DezfRc/WT3YdrqkIDWEaw3zISEOsQPaMvrZI8zjh5p9iPVt/+
TLvqaylhxqb6rg2uwrNvOXrv+GZDI8UaIEC3kHUySS5WejLZ9NaYc6zKFhjvfWM+zUXmlh2yoTc1
qqFRdW6cpnpBXmjHkz3GnZ3e7Fu9VHc28LgvE2ipLhzvOUCb+mKWLsWuqV+OR+7qQ1EAp826o4Zt
ysM4pGc1K4xXzQ7kM4rsk8CwRt59yLoDuqagg6cmNp+wXqRM24vgoeio0po4tohRL+8f09ZvbmJQ
V3cN//jXqs2wq7L9Z2Sl5bPeDnbGk0B77FuLG1HqyGdT08eGEjlo37EspaLeZJCXhr+9qC+3niwf
sjJVd7UGmy92sNSCAKasgshKnk3F6B+LNFmJQSGNAw3mm+GRYRVdigPusBw9duC6t2vzqvicsHWz
y3b4Cg6XRwlXNe7IjVT3VT+w3bJdb6dBNNnOBJw+JslMMvVp0RIR9JzcaCm5/9YXITG2SxFCPL0X
DBGBRpt066iNNexzDJBy00HMc2OXZxgKqwa7dGxMN1lXGc+aqUh3nRHnmFIYxnNaVuMNucCDaEkB
XZhPZ0EzPokeOQmfZZxAAY0zpCqIpVimn53EWkpLOrLEN3AnmuJKtR9Ad8LKjopimJrydqBcvJg0
RXh6Jmy4wM5lSTzuoLuVZ2BUNsJpkzoQ3rlTvXga7+0SlfCpUwSFEhyZnTy1RafahG8x85wlMo1N
Ej1jtMdbL7qLW7WtqXhzOnp8HgEFKke1zcODLqU0xYg4OKmhOwdFV62DTHHeL5rxDo4HBuPiFEoy
zD6lxUc7TMrjx+F3kfNpF1gSt8dhWM1tt9PGO7QaBmktTt0C+wtMvI6p8dv2UuvSzN9kcQnYrVJR
1JtKXlRZc3820hRtcZgjxWnZQlzTqzFcCaKN6EPz1K52SBf8IkR4sLhnDFojhePBHqKvAin2QThE
reRBDM7YsmX098ACP1sG/cQeDnGYfp2tJMXCIs6RVExdkprPAWpW4IN47Jcb9D/Jn0nR1q5ivjtV
c9F6Rb+Xa8+4h6mWknzKr3OEakXeDsv3Yb2E2Eqh3y9LoXawBmaxMcaELX2vBiedHMPKGaT22eqs
+BZm41EMiq6mz7a2Y1YPRTi2z45nIhPjQKwSg0OX9NsM/YJd08vdtVUhnunmJB/mRP5WlLrxT82u
QF9JJkxnRnz2+gDaz9rrU+teuKy0DrCYLh8chMLQBxP2K56To7OoOuphDhEDKydputObDcRg+cqx
xcxYqI6FEQn1zIvstWhqZtRvwswr51G5jW+u2SkPWSCpD3o+cW+sX/rOro/IwyTFqLc+MkeTvrNo
tmM9YMQHMbSD7I/ONlLQfroVUtBz6AD9BSD+8Nn2kerUFMMlF0nYhxWnMDyQhs+LsHSuIAKkhSbf
N1TWk04qLrqhGU/YekWQrKkeCZpF2yCMiUrMPOhNbArT7l7zJi8vIkDEgwEEQDvRMpAw0K/O2F2Q
ZDaeRJcykDhxFH9VZSztTzgLvtvDDSqhjqYeKjruhMQQB11WrGMTBT+WLnGG3tGm0hv3IlpijZwr
rQ1rYl9Mq4kB3Peso1FJf4suEfZ7ujaQmJ8vjChypuTlDGNG+MlEvxBOqAAkzzjkBc0s51FxHtRP
75DJC8A5mqDOCNqgoO+WyX6eu2Cdo4QCbM4HA4gUWd8oPQfKqNxluYMiSTylhRXnLpq6xLjwAnWy
ERy8aDMo28XOKP/ilqHczcUy1y6fPzQbDRLpPFp06XOjWdEx7jX1oWpg4eQTGF7UFvOCT1dlBf/S
LOHtiFKjCBajotRYTsFiLmqE7qOsYIEMuA2ABQU1VBuC4OuUQoF5EeoXueqVYTOYdcrTsVewg2dE
Qux+WM1zkspdo4KriLTLPCfhyWrtJyUiwMc8yJ5EBilqGwg6cRTuZl710ha5KBEjzlJzKNfsuoK3
QNEWE8XwkrmCRg3gTaSOzJjsbG5TDJrlh4QckSsb9tlV7PSEWNQuEoJFnSM/TpTegyZkiXQDd7V5
HlpsR4B7J5HaEcmcuKo1+JF5c1jSPUXYv/X5Rsi2UzGnT1fjNwdJn9rV7/FGMWkva3xszzzHBBEx
03e0XW7wgJTX9qvb4DMrDj7Z8Ksk2dZ1UP37SlfKE9Z06KAmwN+uA0YrW1shPy2CRZ84qzKSq0G/
X6aLs3ndCvEWtorlLipIKoJY4WLi0qiTvbZOc590st75myrPNYzqDC8n4Rdnd/y3sjtxthwK1/Hf
hj/ElGbJiNcq0amdRBanFZYQLcAkTa3is7g3LTeopraeZNnLju+ckcXoNKCRxDm+gawn4PbvAZzh
fs1YlpIARYgZ4r6I7kB2KFWAg12muLiSRwG+y038MhZoRJFHu1oNWvxjLKuPWNGtldZXMIZLj1OG
9llEFhX5wWhMHkQLJM6npM/LeR6GIuiEIyNzJwYxgOpQ1kGzUazaGL61sVtEBcSoVCBg70y4KNFU
ddShIx3F3Uy8oKBA8Eot2R1OTfFyyxHVZd8e0XwK0jN8J5BGyLGFd42rQTVI3PFXh131f7nQCnfv
ghRXDu/m9hzpuNxx11ihheS45GJtqal+LupeP+sxxnwBRZxsaimSwp8FfvrXqYhRwd+jG10HW9Fc
Jg9VHrSrpdMJizVgA+9OdM2jS7QkA/WTHIWP/94aSFI62K+dfUtuEY9z2/ls6dOrEj6TFWMUHaZ4
vf0xUEzW2zsKfDgYTSt1CI0cB6kaUOtvEJYyjKNPkn9AFiLCl8Ewu/nwe9RVuI1Ro2IgFIEgQe9g
pJ/5gdCqHWKhFayWzH+yzb/ULFQeBDw3V5p0J8Pc3IgxcXDy7/IUIBpow74FiHhPaV9Mn2xvvZk4
4qvlr67xYtnoTYIv3PR2gLJF9Hh5K0SgPf1l4mxU7ZWKvsFp6Z9nLG2l8zall0SPnWkrw8EZ2uJY
p+NDK03cN626xkOZfI4TnAEDxXPOluXVZ7vOym024mWZI0TWoo2z1vAdv+S2YTy2g/mEgLP1hVKr
ByZmtI8dfP9PGFStqnG0viRZ0+8TKiXgDggzwdU5KWY3TaIoJzjSmNRPYUGmfM0M1CfRuyWRqaJ0
JOKhcoYoLUbdBfuczWCAAW/d4G6m1rw7bXrHX+cSYjmic4bWgW8O34fOvTwA9duok6WDpmMk2MFD
2GlT0VyS65+2rLr3il9aj+SILrbTlA+VhdrpxbMDFyZNYp7HBHQDcC8Y8kMfPlVBaq80R862GCOO
6UnGW3g3oxNad6D61WufZHU1QKz8FFpRiFIRbrYkXLVPWl3YuwakKqlrml6ndStTwR2oCw1Katzc
t0OoTbx7Urp+Y2M9FSIEhr2cjZG7t4py3q/BIb2AoNeqKsqSy+netm208N6xYu8QUro5Kb5t3IHf
i/YuWPGJZVJuEN+0XhDoqFFcNiW4YamxgRht8CzSkj0tFLJfSLjgCCZOxSGs1II9khtslj4xJ7Ac
bVUUdrN2MYq+dZGiXlt+iRa0rDjrZNffdHhIsrf/BaNtlUK9dohUi64FMisNYfAuFm1g/ViAPzgI
/TkvwzHZ8YfzIlg3BJOynd7gsjMgNY9rfWvKGzEeFC6QSN/6+UHjTjTjMUy2yVDiwLrAQQT4w0FR
bw3Gu9mKpjjMMUPjZxM08FttVnpLIgcwiW+qa3eCb8QFYOmQPbQQKBWH9FOcuvJt6TCArgxFK5HR
QA5VKJ4i8DCufVce5nn6pIkK0NHcqX7bwKmhKfoSPS7uIkt6El1iKnzDr4keIkuUeKDGfVt67ZCh
341DU+1Es1HBWRctCgyiaVfKi5a4wU20nEcEl/XXyC2aW6I0T6XRSK9h1TsnsR5iKaiV+YjqR93D
WLXy9+kky7z5pP+3nv8Q43VV/TkghzbaHhr8YfFqAgDcatDlz7HRpWc7CsCHAcZ6qWz/e+cg46/B
XUYJvPirSSmLj5rrYWvUQif0RvXgVg0KwJlUrXW0mb/lfLL9Imp+BKX7tbTT5qo1oK4Hm014aKvJ
NxfGN+ZOmnEvmeyi5MACNIIR4DfZM19c8PMoXLXoUdiT+U4Zp9+GQN/0QMk+mVQXDwYY2X2B2sMX
3biJBUtJtrb6mHZH1Lr7l9CH3DZdKJc1D/WTssEDsegfTAdItoNE1HPk9cfa1MyD75vVaoh7trJV
A9qnkfSt+HeKz4T477Lp3qVho1/m//X0WTGCrkEor1cPS1/pR95WH6jCy2K58vfyxjhS6HGD4+w/
tNQaww6Wlz0qe1E5XPrnMuM02g0kWsWo1+j3wK6yTeXJ+WWI/X4bxpn+bGXY+clq6P2dkGHkB0n/
OVbxzcud5oum6vI65eHpgVoFyGe+IqfG1KN1pCnqvW64ycpvdfvZA92zDZ0xOSdFEpwRu5G2tmyp
z5ldUAUuCuuHt0HGKHlB7eTqTElDd8omjjW6VQHJxa1dx+QQXTtR5hEU1WlbIrKZxFCmoGUieaIW
LmWh7ydZn6U0NzhmdKx7GdYSZbel1paPOaWsJU6MLDGiiQHsr2LeUuETIykFuRWAhy9dX3trAb4Q
MIyEr9BmsFOf76gBuy7NcvzCUZ47iRiB5igiGYymGd1EVx9U1WUgKYdjnoWZCvebA7cfDz+IPNpL
ulJc00xO27+lUFK/aonabrFU9GFjDdpNHHJ4mxc1SfclEnJzl+iPreFU8IR3DiY1bdFl6hgp4z2B
dNk0XQwUTlTvxZL8lGEeAg/N613LXuV2tyUjXl8QuEpuw6Tr3w1utWvJta6boE9uy8C/xopBWQMc
6GLOshZhSptCV5Si8YzI4sQZMf/OJvWcTtJzROWkdp/6bXvUqr64RTZJ9xjlwUfZUp7arnROpVOp
6coqHEgNVW+5W7mWf52KgLlXBMyxNclQCqRhuxGdIqhw3dJYYwWeHWNkX2o/Ar6nFIZ7zu0neFXO
BXc059J7eOVutElcdVC46adWjltE2RfdYdSKzyLQoTgNBGNaoC/tO6+sA4z3prh46IKtofEmiZgR
IiX3r7Q/SUYq70oordNDSvclbQO0QcPke48cFprgaXKz0IPAj9QTjzFzhADPmZbyPiIHE7zSgMH7
Vht8Diy9mRS1nQvWvd2r7aDJQDc3erTDFfTt7NoJPrutMWwKp2+OYtRQtSOfreKpiRv51ujh5ywL
gs+4dCn73LKhbhsYMb4JMirBXWdV3n1ZqNHZLnt7o7MT/taCtROCTBJUN3bFPjxPfj+2whuvbALg
uqF15Y/GVyn0PjUdWFhlYiDLRvRhrJZq6/qf5uHN0e0UnsVxALSyq69797UX2OTv+uxqqkl2Ff3i
7F8HvcTxgQVNIdMAsjn2sZ5mLVO7KlEOfR9/sVKUaDolR84ddIQzYSJ8LcTWajpDNBVmXuU7mw8D
IjjosmaPFVK0WmYsq0x/3zlKfiw9fCBahSRz/DiWdX5EQS3b5KWbHXFuRCQzisZ7v0rV/Vjl4V0+
tPVdJOfNvscXHM1DRHBl/pIXOcRi2x7a7lsephdsSCY52dcCcw1vVRrRfZ7K3jeM6dSVCQL+udXh
t4BNZk9crlrVVe7nQyWr9/jKDRtJbfTNh4EIBDiUCvIpgeRoJuSyKdoOt1oHfm/u81pXO9uosKJw
qt5b8ohNQSSVwUFcSXQOWvIdPE6+BjwNBE0Koubq8rrqVL/OXbFrI8hRxfkmDLwROxaaCMIPiEWj
A8fjcTwAD5vANIrqfgcKrvJbP7W6jN3ccsPDSuK7FoFlEl1iwnIjDPX4k+1FxV6k7X1N/RkomA2L
FglAnovF6XL4KK4VptVb5c6qH8tJBsjAejKLA/NbYspkPSSje9Bt29gPqKsezbGxrgBgK/aAdvm5
q6UH3KFcrLJd/egBhkqrrv0uoZ09bYCKZ9XBALHFhOosO616wl4Khkns1g8k2VFjQDTxi5ekyALq
2s8QFwDEtx/jslcvnbCfaANl9aFZFX66d2Q1IaOAoHpIev5QTz/p4nc5nEwpK0V/ET/wy8/6EisG
lljUnl5Ea+kXsVGAj6Qd4L10UVzkk1AHwJcm8ce1VUCjEk1LGYNzZXk/RGuABfYEe/2xDuXh0rpp
+6QZSbi3oIejLM9ga6b9Y+jNYzZcqPUI5HMvxZp5jzHYZtHHdSsDxuRgOmtq/HIML2Ry9Csj+VT0
Zf04tq+D4dfXaPQQG9bd4EDaFp9iXwU0N/UtAyYPPKuyKN/66umsSLXg4OP4vVqCuVnYbtSfBXSp
yQwTFx/v64x4+gBnEsCmavT4z/nujH8aBH6KBMSW58l0JarukhlJsDHHaDVkqYUS73MOMOHJoK73
7HXYmDpjKN+J0F6PHMgKkjLRfdQtVrHGVvxTTLl9tcyxPYmWOACAUQ6uyV+1/IsHaedUg4eCgMHd
4/gOkAgOFRatAphrRi36EcpZK22CKQoso2L1VngkQ2lhxNGNp0JP5LWNGOQeXQi8gywUhROl7G8w
uutHOdeDU215fKsimaYz6Pe5ixpGUAO4WoBx4ps6iu+xUVfFjupGh33J7+/1/PgqhsRMQ0GyOjKg
Ck5FY3lsfvZG3Z1FhRjZ2nIb2no2F5jLKIvuoNdCyprqzWWG+JXi3mWxGT1QAto0uKGBCrJid5Ok
PpCl39jYBSUbD499phoXAZklseTvW6EzxqOspkDmiidLEkH2Tc6qW49PokOK5Wjd2BUyt9O4GwQ8
30zhKupOUN6nQvR0W7KmQ1HbKRqX2zjqjYs+ZNyzRJc4xHg4T/2i4eHjPEMHSodvU+4Nd8thbHOI
Y6HW32VlkxVQB2mbXYlod56dRJzoWmaIM6eXqSTl167SgrvG8gtwoIiPNyCmsIRJ/c9+mnwFHNbx
Pr/Rp3SrfOz1pPvi2xMDz/Wix74chl2r+IjL101wVzvtoS50fYXJOWJD0yGGNHOVWsvdlUGuzAOi
T4xmhj1cG5yHAjyZN6KrdgwyY1Ti95nupAeoQVhsGVX5kLk6Tscddeu5dCLaUZn/aodll55E2ypA
UK2TKV60q4mlVOgtTiOVV+wGmRKKbrTul8rOEfNEjzGM25NDBeFrX026JMhl3/psVPCxw1BZ0sfg
9q+T+kn5cZqUkNP7Ok6TnH+Y1KPOjVVCWKNMSga8VCX1SqZuXeT4n8hqSto+ZBOJCIN3gbjEnnA6
NE4MYNv0osPS5wFPRLCo7DaiTyxgQNE6tgas7mLaT4o+JZ0sRi2KCBUWChBpOYgzcfASDctGs+CO
ochvA0rvycAZfjXJKU7Kw93k9MJcMSBCllVyI4lXtQ6wc+n7sEpedQiL5DU8/18LL4tYXmdDoz0v
PWKd5bUWpRQdA228feiPOjb/Yx6Gx2L6j+rmBEqB6zL/v223f9/U2Mx0XdlcRWyj/hi0Ln4AlNie
cgiwq9kv0zXRrAv01oI7id+mqfblTZP69ex/2cEp3HV6ZW0WA02oXCeEEvMrm2n5kb3MUcti4zhD
JAR4YkZgFJsMKaIZWVF2JakCRzmMSoDGVOIoq1CpVaxk6+G6HMZOG66ZtS2cLLiKUDEmukewQvuw
gCyyxAdYH6oAzlkucBLwMdP8ZVis0Ps7sdzSLc4ypXy/3IeLLUuCyr/xnQhPc2UptB3rKAXa44fq
lKhFAQZ9jEXAVN1aylNNpEtbz3eS9VLOWkbnatXSFqWxYIrWGlfaiguJUatcI/rt3iTT/cuMO+U0
19om+VFK4N9FlyjpicPUVVcYMM0VOgQ05uYC6IY2LFnKLfFS736ULP9F79idUum37gIlC16iEmNn
DYbMUYxa4VhsvbDUd6KJMzu1n14xNiJYGSlkS1aZrcVoB4EMCBYfV29aqi07CdyFQTmZVuHHylNu
fBVD82I4qjgj9xzRKvTqUbyqWAHNToLyU8+nCxJP4f+ta50MWmNq4mEbnOdT7Jk4RbnwLM7QogzO
iIHU5LEBTGbGX4qvmSfoxG8HbWoaY1OkAHDplB3JROrVzt/aXemV/34qQudZYoF/bC9XEjEK0JQ1
ss8tSYhfL8ESFxZtyxpkrCDLVS253jmqqFk7eu+fl2Yw9eXjEEEGVPtbq3T2/kMIRce4Ws0xYgkx
x+q1EDcWrEGmpcUUMfhhadG3DIg4MkV/RZqt7Zb+nGRtNb/KPGnHna0kaIiCpDmFGCGexNk/Nf+X
vg8r/+el/D+9jLjy3Wi1vMD/vEyUdNxP/inmj6/GUXNYp8NwE7Pmy83LQAP4l0u/H/un5T6+1Pfx
78bE1PkK73rF1ecr4iIGs1d0/Ntr+u+v+/7qYhkxtYoa/AyWtZeRpe/jq3q/0v9w/SQG9PDxH/Su
/e6y707Fy/rndqmO/F5ZbsGWNEhP+XQQZ51hJB+b/xQi4iY82Umc/XHuErLEfbjaH5f6L+Z+WGp5
pcvV/rj8h7n/xdX+35f64/vSSNIDAt2Ink9v/R9f7TLwP79aCTeVCKbCv/yn/4s/+o/vKe5+ZMD+
2/dkWWZ5T/5p7v/n+/HHpf54tX98P5ZXubzzf1z6jyHLwIe3e1nKRJMsiDxEXRps7+zVwAPEdWD3
vDa6Cu9RcOUKsEM6/Qkd0zbQ7aMscbYiUPQto10bwnWYRpeBeQWQrIxoBojbaRnEmt8WFE0PpZ41
Unu4SYw5jhVVuSm0Xr5IXtqfo8yTkJ+whi82Be46DdQXB4Nh4HOydt9OBycw7XMYWyjf0xKHABo7
m/5k2KdeOKkqVZI5z/AGwGyR3ihztAgUU8hBUJXM8tOygCl13j1Szh/WdbQRBbUYH1C3d7zXqlLM
VdqNzV3Raf4rJeCCenJqnsO+8F9Ne/iOWjOeQlMrDRFzgHZ4L1rg4FEOhFAkWrk2koFCM0is6sVP
cucEqwx9gl1eFpPRFGJYp3enuuuV6roHPvTW2y6nIpb0R4WYXIhgTACuEHC4gU4zKhMb23SlvfvZ
sxvtNcHMmbpQ/tTKkfepr2375PshPvClhpCRy/Za65N6J0arvG/XQSQpJzGq9sFLT0HtZrom+AuK
mspUDs2QeF0loNu/QWz7jviS8ujLISrqfjB5IaTdNyvt15Qmgn1S4oHlan13b6Fge48JwyloU/3O
kXM12GoS0gJIzVyXiBxhmGulfBM9JgEmcs6tc1fXGKJO6+TtpCNMqvuApYdzITH56gKDwFVK7p5d
hIGkLHi2yDxgcncm2WDtdEzP701HB7tXo6M3kpCx/Mx8wehMRayxSzAIpGmapKORiQJUNDUL33b3
wM7VDdLyxotpYJOJQYv7Noqu5H70ohRSEMFaj45uAgp3K4LTAa4MEkrG2+gwFruw7YOdCE5H6AMK
Ci07EazrurZFxUCdR4GhNlvFaT0kYWVWlpV4GyMBshfBWVY4G32Qlb34EzSSWvgpSd5BrByrTrVh
21wdxFxdA5udtYZ2MCVcu4zCJ+PPy8W3qU3POfmET46Ja4vNNnNMI+nJkQwsEqduX88vod5Tsx3H
8JPWVcHBiIp4K0Z9Gat5CfX5oxhFQu9v2DbuVc/y7uLU7lVu+3Bj2YqLAbhUPjeQNQ+21iG8MzUz
rVauaWLfpH4on7WmrJ7bIVl7YRY9hqX0qgM1u4OmNu71LMrWba33ONF12JK3aXeKHDPFciz5jhZg
9FgDE98nE3g+VnNYe8HQhTsw/uisOIbyqY3QRhrVpDyLZqPp2DZwS9QnDx13yJ4zuKS5BcA7r6Ts
2ZAjFEMRQTjFEcwsvi/ursh6E+ifdh3iUkeLSNUfNDC+x9ZEXEn0+VCMHyzZa3eFh0a36BOHLEGP
qo4cEkLTXBGnFmTlKY7HCNmylBhQS+e+alv5HDihPzmcPY5ah7SFAusisk5qE/Bxds2e5LKTcbRQ
+78TBzEU8NWdm7WcfBsqbMl8gEnBiHmiERb+ExBtdn9W1bzGfUbpA9PLr1mTfUFmCaGewcCBp8rq
be3pw47KQgFr5rQc1Kiq8K+eOmu3ehtxyVOvogb9uF7LyqvX/t34bXTB1f1LXzrJ3ixRThsDVwcB
qm58ZHgUWz1j+DjeQqPfBI0ZH+KhKvdWVnsPbP2NtSrl+i2L5WsK73Tjg8vet7F5KvUKmi04ibUW
VeOhsbNTrNfWg1ka1oMUAWdWR/K+ok/JdKQw+clZVf4QPiiKtQ/RGbwkvMF9F7tHNCQl5PA4lLpX
7CXLS1aoKEgXyzDbXR821QrUVV2jtw1HZT7NMqrMedtG2xplkHMzsV3EmYixyRFvazmN1q1PPkkB
9JB2+n2SBvJN9JBimAxNfAs0HAFioHTkHhFC1KVFn24pEeW5FPOKqSLe699TbCGvi+29WeMrFoB5
2Yg+cUhTJ71p1gu+6tG9TRnrlmrrFJPwZzvSn0PkEK5FXJcv3QQDNSCkXaTKK1/Q0oPpDQcIySA2
527mZQ+OUmYPbDv2QyiZFxtJA7AAyCnypXucBCAfc2tUN1YuSxt/qgaOeZ8eIw8Mhu4HzST3uwJK
WG7d0jbXtud1d3YdnuKitx8a2+lhS/jq1q2C+EsrRZ/rQuoe/KHkrUS4lCpomawUSaJilGoDipTD
N71zm70BWOaRGrCvy5vWG80ftmTesO9BfiOZKoalhoy9qvfH2CYFoddh+iT6wHZdWrVADTHnHhhH
WXrQgmI8y4Ok7ymLhI4PliMxtFtTZtkGbcTg1aq6aoVTXQVyp7q0VqetSlvtKIQM1lkc5AqPwKUp
zvTMSg5kpZ/SokEGXfS1xlT4M7V+E2uGtRtwJVtDqB7Og43Xt+eoOEJaSvwZT6a1E0npGkFb6xAV
pvKC91i46TQENTxdMh7cWFpjEjWeWnN6h0rc4LaFFCcrqQlfBn/KUlPeVcu+/2kM9TfNbNRPmeeA
t6vj4IBsS7ozAQyb/T1WqP29z/PXUa/rHkN1X9lkeaStTdTrL1pSuqehQrB+VM8I+SKGYudPgaxv
W6kCtzCYX/VWi8/GSKbS9bAdsrI8vfSQFLdd242fpBo7B2XPnUSVVmmqOTdrExm9eRPnsGKdW2Eo
t0zqTXC0tDy3JCbUnRWIYn2/9A2llW89pVI2YpYYUMJRPvQK6pZLHwp5+Qba45dcZqecA8x6ceP4
Rxw0yg/DKVdj1lSUPztnBRUlfWwCRE57R8brXSUTl7USFL7IwUk1Tb+kmHfmTqjfWqohNzu2fgy2
kn6pG8XbqnrbHfWypXqQ1/ycuRmE3jZ9rC1Dfy4bG2wV6DertetrzWMFotug6YwugG8e1dlGjKYu
bub+WKh7qavji1r0xqoFulnpSGya7UlR6uoWIyD0PGawNs3A6MEmWfbB7wpva4MI2fRybd736Eju
5THMcCl2TFzaIBnVfXVQuirbW0WWPPhQCxFzS73viWeeirRtPkVxSS4v0bujnCbDo93x8ygi5GB4
MLzOeZH9GtMXSEWHQMm9Z6SB/4odZPWspB2uWM6H27hqwjvFqMyH2rZ42kTE7q+k6n44emc9tnjC
8DSJCHkpm8W3NN9ZOKStFJwMn7VuuHhOp3xWjFTZDKNmXPjUZ3dIJ6U7Ow0AzvtI5nkZVld51q+T
yor+SqH0TMoK1c0OUeOw+vIuj+uMZH7Y7PJWqR5NX8sRm6qtL4Nv3sbKhyiQmBfFTMKfo1H9BfNL
/TRatrfpKP3cQhX/eauS5D2KbQhoBOg0+hRfpCaCzK4pwM+08opqef6z1SZ5ehkJtcFApSpPnhS5
NH8YkbG1LE35ljldscYxKnmQzTA8yIZVHPNMjbdN3kTr2uWDqjaGfpgYSLegbLR1raQVVlI94AjA
aTzyoVAbl1/4XwabwHNqPLDL8ti0rAbWEJJAaRR86R8iJMae/4+x81qSVNfW9RMRgTe3kL5clp/d
N0Sb2Xjvefr9IXo1tWr3PnFuCEkIkgQhJI3fwH60kD+IEISr2mKvoAXxoBaTj5p/Yd8GOTzHjCd3
ySHG0+FWoEyH4Ip2NXB1hdlSjLv1Q5UY08GJkI8PfLM+Vn4d3FlqmZ0weHdunCKJz2YY2peqjH6Z
JrIx8ijdLlhX1BRUhN/L6ixyolxshqXGVq0LzW9JovXHrWirFgZ9t3eSkY9sYxkvmZp71ZwNT/mS
w3vymxaq091gdBhZhWrtacDAziJrT/IN4bzvs6pn93i7lVc8UAKvK5rsKLKp1JXXVAXfauossS81
RJHYSUQfzKDU+YAS0gqMMYJEeRT0u2oaWjdpNPt2iPrhtdefxy5ufkHA8/ggASaJviiFLVS4kI8g
gned4/Z7PihgoxztZ4d6tpW1aF3HxkPWTNdiCJ1LMNwbEPM9OTafCjvAXJC4oO31mMsvsDfwytlS
uib5VExeFszlAa/T7mxowAuK0a7eVMtB90IDmSuyzpj3+7Fhzhyq1uhajCoeVUgWjzbEOrdXjOm8
lRVz8r0bLesyT/7wKMoTPXw0zLqAncFH2htG65SiMHgnduK9+xO53gxobY7w/ND0bynCIJcRpUMP
h+OGGXz8OvQpLu3+9OpbRb6zw+argEaicKYg1iRhIyHyYgNAjcIyDI5lqGFKTxVRLrCW2DbaZ8Xp
7iq5C280CbS25NP3MqoZXUPth3urzKUnfzIfeKezL0WH8i92N8BdlqzTOXufUWmh30pmFjGaisfp
PEfBE1YW+W3o/FtkcXzTx3p+Oxr1VYnL5i4PFAuPUwWuuiK/yrWTPnRF/VKaSIYMdnmdh/Kf3pqU
u8IolDvIr8Y+lqTa64IwfvQT7amsZOVmWHJiE08p/8/uLwJuZWNnhhX3guMq0+5iKCqGtEYBbyG1
eJ5YElsGb3ybDNca2/rvSmlHboDxx0Pud/90kWYeprwbaQOp/j6lDX6Kk3PjG1G+ryr/ouvJeEqY
OdwUhmEdmxYDuTFhLcAiflRmtrUL+uzktM5jXBTOLyA+vWxAOQwGOBeQK3+MtsbMGhjQuwkT0OuJ
MR1NfgdkCJq4iq933/XcfJdqJLqQ2nfzskAqN8AvRFW6+Zvlyw8NHeST7fhISxl8YV3UfYF4TlXg
9cUMd7dgUXFRmthLttkA0ZhwotPk+iYofMKiUeX8M2s44qqHvIj6X1I/7HPmn4ErFd/09AGetnEj
NsMYmTf4VNMRxdXjOCBhPrdD6KmwS34kmbZL/En9EpjlnYnOPHMvhO7h/PvHObXNd2AwELD7+ptZ
WszUFSxzq27Snqaq/g5x1D8xllNOYdG4qd9HP3G4GNw+KoNDpEbcz67qn8ex/ppGNSBSkJbP/qxK
6E9h/Utfc4YT45/wmiruMWIt9+BikBBr4qsmV+gDqOH0rmVAFB2tcb50Vf2zBffzPYv7x2i24DFV
mXovR9jXOFUk3fdmmyHFlv4sktb4okVRzWTbdy4JPgJXKwxfbDSJcehT3urQVB6A972JXDVUDYOP
tHVLtVgiivXDhiWKZMRQoyaPD1PGqFmecKfKQvml1EfblSOnvekw79i1uW/gUlP4h7yBwlFgZLdD
8Ws8LGHac7GEOJ2fI9bJj6he+oZm3ReB6bgJa1kHJ7cYtNBVNw9bobFk/bAzd4RFS9dE0g/7MVT0
IE7hPt0h3dsDX5Or4SvIUfMbmIs1sZT82VVYs/HfdeRkNL9ZVEaPZvTwbMjvR3UMXd63AuyIaV2z
Sv8xdH71RZbjcB+ozXgWVlaQ9M0aJTNX70N9x19ghUcDHYXRde+fQ6wJHuoRghDifeH3kFlhMVXO
q+mYFbR3PTtWke28Zw6M+6aOvrOApnv4avV3NcyNut4JxWEhQyxSQoVY0gbzNi/ePhVvVRk8eWik
IXHfR64TLn4easASTT81+3ExLbczK6Jppul5SuTsqmZVfk0iA7fdpPomajDDXajvoQ1aEXpifgi0
AH4GxkFXv1IVFi/n6hjmzvTsVzXW9Yts2YiroJpNxXcGmpBEWT0f5uJ9cljgcqyIdTcrKN8TNYt3
flDqZ7FXl7s3qWmZfkZp/JYOj6LUV6vqPrHRGPa7AtwHkhvt2WlBrcGizXd9pkFOWTQ0oWHoP0B1
MhDkkU4SHy7Jl9IjF1o8iU2t6cepj5V7kcvVqDlgIX1KQ+zAHMOkKWK+91UNTpIUtt9mQwV+pinK
2Qh956VM+gfEzttvoNdGD3LLcGdPgXU7T1m0C+w2+WIVwUEAm1UFjpUCUAgXP83i7UKe9r9rzAZN
dIgK4wL58FWVIvUG7qS2K7Qm/J5K7xAChq+aHkl7CKjmGXnHfF9HneHW0CeZrOWG12Nj/Vwgg/g4
IQurS63x3FktQ3qt+aYVBoBAta72mZRDcuZfupMG0adM5ZKxgI1elyD5NklzqJrwoqCQcD87TvNW
muENkJTxkal6+5bpD3mQV68Wi5zPvGGQKig11cR/mP3pucy5C4GZ9js1GCtM5+WsdFtFKo69XRk3
eDPn8D+xgIKN8iQ2ioNURRMjk8XYsE88G6rmLqjG9GDOmGOKOtVgg2uU0flaDhsmpbsuJwl77Nvx
sMSC4Q8fy5ABRM52F3CL4GiJDai6+OInzpfVkqMzH6QiLqAjh9xyyYjeo8THKgPB1ndRlqt4Wn9K
ib15YX6sJxXwfAo7d9VJ+icSro1ard9IzhA/AMc0WLtM4n0Ik+KgLaIF8xCHd0tdEBqxV6pDcjAE
22MbswhyiJUyAIsa3fbEDklWWSpgKCeNO9B5/ZNIWazsrinnT+pve1FMvrPEK9IHMkNHyzXRJvyZ
5SzayX5iPqPbnR2nkglcaeo43s6IYlhzVHxf6sI415kXLg4dEhQYrdPBmGsaiOvOnB+QHx7oV1E1
GgxkrPRlR/3fO8QRaiQ/xH38FlotoKIo1l4jtMOOIttkqvrKfEc9VgXRdPiCuxn36osEhvYqtWHp
FaUS/0z/NUpN/2HAnsBNnmlHO0fqJQKZd7AtTX7zk/lJCpBr0vzhNZ/pLppW79F16Zq9n9mvUSVb
JQzJEEtzSdaSuzyPw3stLZsHnk13lurgay/75ETRsgmYKpwjO/oqirKwKk+hjrsA7ZIXMyh/YFcQ
3SVKpN+oedGxVnkdzG68iwTVFkraeIfnDXnQIxeEfM2Ml+0YYpyFkBtr6TWMWk9pmSAe6DzmywRa
sl8II5GKCLReOtWzpUT9UQ1wCMog71/jBVRnT9CLBmnKES2g84YmqL6Wam/thlxXjsIJbUKyeCdb
+HILrzOxd1wqy0vleqncNEDk1WSMHpzCb65NoJ5Gq0HoZFE8zUYfL9g0fYxq5ExpsYtnVWVdxE5Q
z8BxGyIHYm87OPllbkpUtpZDnZ4oDgq1XuP32mvWS+mhTZsUxw6eOsKL2WEO6nJfGKmLSyb9ldMZ
N3AtcchcsqIPk6XggBb3cBVFWdA3uyS0aaTWoj1TQA2Slbh5lHt9x8dOvd+U9JaiIEi1+9JyhmsS
JJ5swixlqSZ/GRmrPcYa1rcCdayl/pvU2vKdvuCOdRrgrmy08CiyoxklF3GoNKI8l8OudUMYRKwW
z8mtrOmoC2/5TGvnHXgc5A+W3duOSMtKCCPIaMsWXh1NHE83Bgtor4ZCJ4wmMmsXWoYBKgHP0irD
n3PwS7EK6d8U8qCWS1jEtS2YWC2o77QpCm5SCySW0YTlc1YkBElnM/jZDL/apkT37j/H6Nmc7fH0
ru/kutDOUfLY+079yLSu9PCFaY5rTy/yigMirl12O7o1MiyZx53WTNlO1s3oIBCoYkPQDnmlRv5d
JrClot4A6uowL49D1PMLppaq1hi8YMROPUkCC5r7bfES6OBPRSr6k9r2SgNRCT2WWVqFS9cOnf1Q
GoXD6Cnov6e6xWJCo77FLfypuYsKhtBm/drVPkvuVBgtjPTQCAwex2QoWBnCF28yIo3P3kFU0H11
Qhkuly669TItttqwwAlwaGe8DLM1I4qJTcQnrdAJMi21tqqtrttuHJXpUexAJx/XvhRfzFKzMA+R
nsR4VdxoHqd9o/XQUpf7KspFUdRYT+utF1mDGmKnvliCO35r3fiwGhLNuhVjocjRw4vvKI4nsqrV
FPsGIYOTGARpIx7S+gQHVOy1u1+ZHiivSuXM16kznrNU6s+5E8H8TgdUx2AVFKy24xns/0llrUzg
pdZuRLnYbNVENosTBJCavPK2HUhCpkctmlNXCOEGnd/fEeB0V0NUUSY0cflWRsS/kToWZdsOO2Sx
zQQx721lLNrK5yGOvxXoeiqOK7f2g96yuiKg6AKhLgDrEUS9C36R96JI7BTlIjVArUC+BxrIB/nn
P0eIKplahJq71a6W2uJcWp8f6oW+JnQXRz+tLhpy0ZukoyhPhD8X2mvgv2GzgfsEKMvi7k/0Bebj
iEfrsdOD8V3v5uO6LAnk3AuixLjLu1q/t7QOVHup4GNkBbczKLI3OZzjkzNDDNR758AASb6JusI+
5dMg30h98L9STKHt09/qBUZw24pv9YTU1PjI4BvNnuJWKtBDEgMSa4lL+Mbkn8WAxIxK/RT4SuOJ
vYNkoT7njA+Yb9lomfGtYDgJKX7Jik8HFMKOOSZZ8WEZ87j3mgabBS0No4WCAvxfwnYZLbf4VvyE
EcnSIXXoW8RezanSayRnR70M9AeDYNiqgDrpd2HbKLe/BVDJSmAcbsVONUUCfEJj7chKQfPUOS3k
qtQJUVMji4JT+1QkjwT26kdRkrTt8j1H3V7sk7IMoVrHRGouxRU41b80xPCLfa8ukxA7C86C9J+b
s3RQoryDkUqAxEp8lMRbXXsvohAVtKh/qWQNgrnRv7d+pb1bwyIwmGrxPuioVddtx4rioFXf1086
S+syEgdR5z+uxbmmPWSVOn2tmKbu/MypbuYO++uwiq9yYdxUv3Vc00W/wJid/F7xO+lYWZN5iAkC
f7XxgRzwmDbHUjtk0+3qbhj3uMN0CJvFdWbcOjBUd0UcO6+FjupRxwXgEP4ihJVwiiIWosdrbtkn
cqrRaq9/agqRpS33n32qYuhYxCAiJByYtMkcvTHDSLPSTQwou8K672pErRalcbEZGK3+rgGDE4tK
9H+6Rl9riIO2c4gDLAn5nj/nmBJdu44q0UMFugCEoeQixYryUkfNvPelMT+wAKKgFjFVZ6AhjSf2
muWY3Pe9/xom1JXxR3xRrL3YJaq3dfkg91b6sNZW0KbR0Gq+yL4XhIsuEX6LbmuN6ckS6wuVATVW
6eTmYCwEPG3ZVIua9RDa4w0DKk/kqkXCek0tO0U11vHGG0j0v2ss5UkVdW6UY4U7RaXtVWGFGr2M
1V5vARiY7PobsnLznRHk8mkanJduSuU7UWTBVhh3Rhg7SO3FBv3NBHWl6pcFg/IRd5gJqmIpy9md
eAHmqZBuGWE9ivYvilB8Q7tUJe6zvTR/OYiwyPoOiVoOlpd7Xx7bvZqzNOv9vw4I/bl52n5l++U/
B1lJ0Z+aig6oz/LyosMEvTRmX15EVpNVLKfzqPEIJ+iYNY8MEJsp35u0vJ2Be9q+DFESYaHWK6BX
ZvuBN9C1Gq0/qeOoWixGRvO95Py75jR9ym7toT/LLMIdAjXj8pcvuvh6i4+/ESmZW2U1N/vPjnEY
uvueDkPU0FMElCLTiQ8dsa3rOI7BgcameLNMVKOesvAqdkyaccWlNbpRJie6LzLi7v0UXe0mls6O
jCBipDE8Hpeyhmi+4mSO16PA41VqU9gXtBWIvWVFewhk9GR3sebLd9lCIYmK+MZiEIGUg5a7RsBc
fZfKlXbbyMj+wlbze8z4hi8FXdOtDvl4ZwYp8eMSAR9iCBYruEl1LzYSBpRrqm3VoxXAMVQne/Rg
Ytf3U26wohL6UGSiEqFIi+ncDvJWfd8GeOZARkLEupfmXTjW1bPaVNg8+3L5Kqla7AW6Xr8XBjNB
BrrtXZJGoRe2GDPEwN6AfnQ0ZH3C8t1G3pOFI4JJ/tcJw6DdoCvlm1TiplA1P3zDn69aq8tHG6GM
A5A227VnvbtLHOs5MSEQN2NZHnOWiHZ5k3hhUExwJtkkmTIe5AjTc1GG8dT4lPnjS1rEMjEpbFYr
iLiRFIM1lNu6eWBsXwaxle+xf+j2kS0lu0rSmG36Ubxuwto5jFbv304+3ueGgz+XjIr6RWxSAMTo
dWbFXQDvbyd32YgSj+G8VSyFuEpSZ3dqkPtvsZIdEVoNYDbSBftOuBO1Ap2VlR62o6sVmD8Gylic
+2Iq1r06hB1cmOKR4QPnqBPFdq1hrNxMTVXPUrL8EiBWf0Fv6ndqKxM74mIhZ4vdlgqUDgwT1cVG
1NwO3Mq2KiKFtH4OJNGa9p3af5200WSpLeIsRWX+d5IoFJdiR6Br5wU9LfKiqkiJMmlqIfq+Qjlu
j6oTlRenGvuz2ZYvmu+oh+3yoyQcvXpCl6otACGO0o2uLhZfwBcuwwL01xYouDkbPwvFLAFvhIbr
GIHk0Vm0S4/RXqrGZpFvy8eNiSRFnmfnAagDy7w4CNYyMWxBDxAnHWY1bv5RllMTiSNq3IJBuZTK
dN8Q0QdeWu1rPewQXevikxUzrosLsB+eMedwBsyghPmLtUC+PhFx68QtFpu1kt+qPJI1LYpF/a0q
80LzNEq4hiV9np2aBac8KUaWncQNLOhaW2iVPIChI+iLqely29GIyHG1yrXqOml3Q9QRI1jKt9sv
HqYoWx/Rtnvbs5WJ1LYRz2XLfqrXRTLPvA1N/6Qjy4CHBeF8HvBWTRKtQuQ7UEXTetEpyM/JI7JT
oUqT9mBYueJts127KAu6zv59oMiLO7PVFqlPh3zKfvjj23FKX3Px2BEyc03Gl1jX7HkvWkBrqens
9fD6d8hqsArVGmO6F4+Lxe78sj3oLSvKtie6ZSWpBJC2PXCx5/Nxju3s8hLKVBSoBbgauZQJsbYF
8h9samJ0tOdMamZPFNATtb+Tega0GWeWl6lnWXAsLgZ996UmfE/jXJJig/Ns9TGfRUhCdy1ypOL5
bLfrw2u+Jte7m9fmvnf8vaX+mGwG+33AV3vZxMv90Jbf+Vv2b2XiCLFDHLZlRRkrYr9PJQ8Eh2Vp
+NUnzu36pop3Umy6pSMQKUuQdkRevMh/q/O3MqQkeCzbns+/IPaI066/MGVgA+sq9kDasQq0/O3t
mYqXWDzYT2VbVqQ+Hfa3sv/zVNvpPx0WOlbFkk3Qu9HSR0YynpO/k0u+X1qQ6DM/7CmZVKdoW7Br
yjKS4lCRX08izvTn8Am4BW5ufwpFSu2r+dh06UmcvEIxdDdrewm5y/V9Fq+p6Lq2j8Knsu1N3ur9
raxQFuaGaIqi4nYaUbZlt9OIJr1lRWp947fCTz+1neZvv9QrKoqBwWuqtagxL1/Ttff7nBTHfihc
v8SfS0WFD7VEcqsURlU/rx35IPrYD78lan0+KyOv/Nz7P7ZOw1hAYVs2WToW0buIMpEVqf/feuJY
cViip7s5VpvT2q1ul7526+L6/ldSPI9I9OQiGQB1AsDzbbsR4lMj2nan4Pyj9ZDf5SCgMYsuLCWg
1t6ITkLkM2CLC4DyTxdX4TTSta9b1yrO9dfudvlQby+aqPKp3vaOiR1x4EjEtyd5/ch/eo8/Hetn
EqtY8mW9eDP/MZVycV4G77OHeAiKdgOBC3VODzoLLaRxsf/PYO3D8CAUAwxxIdtGXLUVxLiKa3uT
4MZB3Iyt5xfZT2WquIug18TgrAlDeS/e2VwkbeDRJ53Vr6M06l8ngO2zJ0ZbuAhJ0P2Wt15U953u
ZQhRVY0a+8MYdL168RybXpF+DzVTMQBdn6kYgIrk2pi3J91gyyv5nXkSjQaxvnQnzfmEeOifOyL+
8fooReGH/J/HCJ5Pq+fxvDWmtY39GfOK04uf3VqrSIkysfdvWVH2t1OlaqMjm7LTl7m9uDhRtU2K
fwLQsMwZqt3a3WoVMzyEBRxQvEzhkn5ykU/5t1tGd6InEilcIz5mizDL9mam/Ao0tbokHauQIPOq
i4+i5smPWGm46ysb9Z2QGIwizWgm9NXpwyeNUTFft+0rKT6NYxEnszcUBSRX4ggu6IMf240RKbFp
DND/Wt4eGvWhi2Hvb99oCSDzAaTivagojYayw7eXeRB0ak69fJVTUIWnBqoTilxgjTFKiCLzqWoc
qORjdRR9zlynDGUKGOT7nlsmWq94sx2j42M0mybz/C74IqFahwVnmbld0xg7UUVp0PZHBpEP8LrR
a36/HZWduJNiw1gI7QzrLK5SPJm1q5owyEU1z34WZVUcOS5LLFfTmH6GsGrOHPfpwaSDlBET/yle
8bQI90rct1yI48mjehGvSe10p6RjiWiexxsGShmrcirum8V3vhjJnuVG1OSXx71dnwTueY/IxTf8
kF4Bd0j7BsuI2WuxoTjHMst1eIKlLlK2X0bH0fZGM1UXBnr6ngbwj7j4D7O6dWD9oXR91cRwe2vf
Q2NXC1SClYU/Y7btLipWQmSkbU/i9Vpv2TK3FG1bnORTH7S+36Lw0yGlRNg2LJFHZC4+YfaE5Y0Y
mPr5odBRh8Ydi9gh5lJ08rC/3Gywu8M0lo96r7MOBEoU2v7JGLJHAmeugpZNFvi3Zpx42dw+mtm1
iBxrL341QdJziTi6yKUfgpJ5Ny2IxrK8XMhKuYZRYtynnqSiYXqS6mc9rLV1krrOYteRhXgRxXu+
DQ4+lWlitiDqrMlP+0X2/x5grMeIZkD49iAnhX9souEAi8xap0v/5+jD1Gp0t/PmuHa0Grcx/adu
Q+O4tdXc1D0wQ8NJFBFR53si+pQ1KUpFXqTExgwkKgU4WDB+HA66OiO+gZ+P3hj7reNYh8Gi9f4Z
cquFWZ+Teizwp2X14886hGgmY2wGboe1N6yZ9MMLuPWi4qVcxzPOLMcn+hSWFw3PycLxJFokAJgJ
qoHqITThHxUlPYjXTzxxIm2u2kf2STS9du7XCuK3UxbddnlRz+tQUVzZp9/9W1nYOUtoNrpte77M
Xjma8gEU18PandVDf0C78iouW5zNbILimLW/l1PEGa2xkVlCCr+qYa7Me0uaieanxxmdZLH/wxde
XPf6oVzfHvFVW18n8Q8NpYku87NZ67u2lorTtvKR9Zq662Yldz8MiGUVB8xS1/O1WX9ogh+S4uL1
JC92Qat1ptugAncqMouPBJiDQxrTCsU3Xsx/G5U1NYlodlBGB3iX7Tnun6s5Mo9pox+03GJsKlqT
1aQhxJsW6fT2u18vHiRVpaI2v8ysxRshfhibypnAD2C8rfmJhvW5iTZD95QV/g572tNchwvz7j+r
Vh/u4HpHl4+/SIm7KAP0dpuxxT/3T7eld8W0K6qIbu/PSAE00qXXs3d6etaCUFhbhkRGbkanEUAB
/pH0wmIOuibFQG/UQ5Nww3KOD8nZL1kkqPwII7/opKNouRO1RQsOg4pbK/ItIvIL620d4ojf+9Dp
bG99zXBvl42But4kcWuaMGp3Za4iby1m9QYLCVOVnHvYcrOnx+p4UAlgi9dVy9pnQ48Bwqzf/oEl
BLwpvn4Yck3A1/ZJh/oXa86T6TkEglnqVRtuhokj2PIPf9+q7ls71yjkijGoaJbiNnNVlxDt/cVR
wOmO2/13FAJJ8fK928rWsWy7/C/EEdV1DSRXqp8Get77lHW2c549iCYhWoPkTDOv9eANMyShE/4t
oIHokcQvm6MV7UMLpccPb41IrpvCcFO1sk7Z0mJYkXP2Fe435xL54mUAK9XyUVMgA40Ty+7Yzuvr
3N+wMtiUocyobOnkxOMQKbVGlRHB+j896XpRYt/aaJREnvciKQrFRjw1kdKIZXv+v3abWY9lV+yI
gH/BJUldJ3V2pOfA1aRyABSq+7hvDf9Zs7O6Vjo2Vtmp3oAUpbgz68hO9Ed6BXD9JJLrQqV4+Gty
tJvgYujfWz8dzttcD8cDBmK6WbmfJoFT6yPKOqeoaCrzM/zPbB+kk5uaGbA7lpRC+ZcevowEPE/T
0VieI9I+gAhEOxHd1vqILXC4bnLT6cvygxgDLuuo6bLJl82MCN4+CtI3USQ2enXT4wZwFtXz8Oo4
XHK6jILH5Y002xqziexVnr/14e1YP6hQQHdxfuhL/aFvNZAtEmFVywIb0Sijp5jQXBgsBGl10sGD
I7sZunpN4zEJ9O2ZbHWuVCt4Z4ImfNBsM3noZk07o7N6DRYnrijO56MvRT8Bs5m7XOqlnVOhBhwA
TGIx32oItQfFC9qphtfq9e9sWRLMQotI86LA2MHLTy9xZ4cnTdOko+lHGfRaAhXFbGuPXVmXfC8j
AqhLFqed90g16oM6Ry4mof51nl5mDa+8HNzfNUuBO8lOZuHGQ/itlyZOCDDPOURQFp+T6VcDbvpa
9qV5NVraipTWHdTtCKVmO3LeGiisO1C3Mj2c5K5+oFXg06QmeKhSABWznW7xqb7JmTw0MuIqKioA
kSTr4BSMezueHS50FzljuJ877SQFdfy11N9nLZSP2P6au2SQnpQkQCNOgjejNbs8L7V3M/zSwxxq
lvEwDkpYBSxBTWxtCfz/aobsiPwlXO++/qVhKyd5scLQFqTlDsDnvEPSLPCqNK5283RQEnW+yHb8
FnUjpKYMSyT03GW3jovhYOp6fNsrOFcvnj65ZPKuFuZ9HgRuOdE5dqaNmL8Rt0cFa8RdGpcaxsVB
fs5n5YXr0S4jsIKL4xN65P0r/B4GZia2QOEkeEGGg8Faze8JMqLYDCnA5GpWe89cziBOY4nadvtz
zmEqYNmevjrFt7GEmDM5g/UaNdWbobbwR9s4e2iHEYRkONv35jDlnh4ZzX77wK/TKETwk90M+8Hr
EFe1ujK/R8vNGwJuAs6/N+rySLVFsCKwwnQnvtud7jteZmqTZ3bOeJ+Giu/5yEXu7CUra/IVdkIJ
xEc9Sxle8LgeEu6K1GmPyY/qNQm0LKgLHWjiUjmoORqSM7YN1TF3Uje1OwW/zKQ7ZWWPBH00Jrug
S8ydNdfQTOXIxcE3uN82Hdyri5NngNR4upVOzIz56cI5u5t8Q8GGBy23XqofMYKAx1ePGjZlHurd
kac6Rui2tvnodHl8Q3TFd4HlgqSWevgIVpOwtv3ot0oMu2OMkUO8bwfQtutm0k3cYotrnKoGTlvR
W9unGGe3peFWdnZOrAQTgMDCFxWHEmD1Unhvl0H7OOt1+9jE9b7vEaUTOS0fldts0M5ZWSe3ybJJ
LWTx6+k6F9B5dGcEixv8CzYkf5zn5FQX1ngZE2X/r4GmKIAy+xyrvXaDIH51QmzfHceq8KAEhxgw
G3yDiNwcJpsGZSOOsdP9cnSlajbujbo/mlbWnOuhAFTGh+9GpLZN6UcwhbRkb3Z4pw7j6NqIVV59
cq0v67vaMgr0eO2XArMgkAzpvWMUtVfbqOsac+KclEpudkgQQm00suASar0XlLb0Iymci43z6IRk
Ryu3/g8E7hMgCDWcmWJq9WMcx0etKGDpGp39T5xEz0qBh6Y0Bz2udQ1BPQutgQELCwSWS9ltqxAp
8UUEX8pL44QHH6EqlPy8tsgDgnUTAoRRiVulKQWXtAu8PJ+/1q3iu2kKuSAckC6t9GfdqMsX+LCQ
0h1IqCWPMevMYG/5vuaWXfe19wvcjNLkq1THe9kcKyQ4IpYFki7ibzu3Zdx906MiQjHDx1nGpy2Z
JjH3KDfPY4WwME20OCeZ2mBT5DyFWfswdVN76iD5eQMWB7ew3J6qniC0JDluTJz/3lRkyc06ULGw
ehdZAPppVk1kz8AItk0ky0tMiiONwGcNI7f9t1UyT2HCBzsNuFjs28d2GQc0SAkTWlgoEoAgTnYF
Bc4B74IqHmaeeoslZCJruzIIXSdG8lPpLEhDS2MEB9q5KqK9HtB7x52r4KlSu+noZG3tmgVYFhUv
3CS3DILi3D4lz17B1GdIy+N8Z+zaLGlxhRofWWoddcu8a3QfpcIGQg+a2pGrqsboGTrgsya7s7S4
fAul9ocCne3GJ6+/MvzlWvHgq/i7lU9nVrcS2rONNIAShysVqIG/T3KXsICbS7qxF17Qs/Yfj+ge
pmKnjigo1I3XJzqzwKTcdUPPgmlW0GUnheV1ErRvCUJAn1aqq8uKcVUC891xdOMiNZVxxW38Vy/H
zcEydXwNE0+rIv1UZ6wmxNHPAUVm7DGyd7Ma6pMxXTPdVg46DiQe4S9eUxDPLowj7VKqs+q18jUt
y9ajO7Rv0075HvUTahBdDHjNb9J9URfxqzn7zDcI/7OOoRAQU7TyVjHxr04V+wyMlTULbQouFmys
W1mRKizkUTpWeuhKM7SWjGUhVXmaFjmbrqvvx6JSnvIxqC9Ac38lCEQUhjdCvzp2pnSvZN+q2pRf
EdadzmFWVDtTkYZjorD4aLS9eWctm1zvHuuuuin8UD03dQirI1EnMH3y97IMLGg8irbvcoLtiHa6
cp0QKAckd2M0yEAYUgx0s468Cs97L9UQatWK3PF4l2HkGua30DC/F36QHhInV/aOYg8HLW5Ps1kW
ntHrIVy8YQTs0VY7Oxudc1aXx6ZmVFZD4mMmdpKQdb9lsOp7sTpdU3NsccROOvzCFWcvxyikQLNu
by3exFMlma9tX1WPZiixLDSquxSazV4acPeaW/U9wbyVL9sEdlIH6abVSbOnHdSXoTWTU5Bre5WV
USkw1L2Tqs/F2M83KqZQbmqM8v9wdl7LcSNbun6Vjr4+2AObACamJ+IAKJShr6KRdIOQKAneezz9
+VDqGVFshnhi31QQhpWVQJqVuX5zl4XkWYNSvSwaDB6MRRppYZjeZdUYHUz1K3LE0nVnZAHrRhnt
jVSemAWGJ2izcHpj6wC0HA+E//1IrGppCD05OdtoJvE9kMqX+yJ+DMZ5cLQ2kf08CLVLY8aVtZ3H
3LXSKzlq7dtluKt0MLktNAfAtezaYDrhDTVvaJm03iekyIq5Q9BewyMNb2Ef6hU5OwPXqSGyThax
aymxIRq3yMuo2kM2YNjeD6O1X20vPfAEEo0425eafC01ZuNltVQ5Bk45vJ1wF8vu1NDtFgzQPKXS
Lgw5MjbAelz4/dh+Nma8Lcl69W05QU1Qvo/2qPtZ30sHzKFmT4ktpETbdZhN1NzJ7U8AJNxWL8iU
4Hfv5QP+wXLNiDiVzR6vENhNeHQRHe1SnMTczChPSpvMXs7OrGnXXxJFR0YIkopjV8OVhF9YowVw
hUX9lOkySegiu2yq1rrC8s7C2Srt/KhFGwffLuCU8liBe9rUITC3OcyvrKmBYN3oY3WYR+3BaKKB
X6JPUP1Fdb2AMd5HswmE3sjbk6KI5pQS98q5mtycTw3Ea8hzY398vjhU6XgMDER+ogGlBjuR3LC1
Jrao+E8jn5crSWmO+tQ3J7BP2saeQyIqG5JGqBSpX1YSnibYUNRTH+wZ0SgYpPyKx5cu+nGSr9sk
ANRv1chT8fq8883nc5riiUmzAYPCQkMo+U7rpGZvGRVZ3y7jkRtthwBHnUReFzZfJlGgrz3Z+bWo
B1N2JjnECqNMji/Onf80s2w5aFF5OB+d/41OjkeTmC+x1SJ1MYzDFqKDfBRyNx1N7/z3+cMIW3R0
R7bufp6rFfGhD4Pk0gbDdaxjeUJ+dHz4ecM4dKGXNQhw/Twnev8rVumAxwcw8JYsBwfVTr8hxBAe
AUKFxx5XbD+Fj+39PKc1NeS1FuBeoWYxSLDG2o6B1V6f/2MpteWaWGt7Pjp/dO3IrvKs6rRXKzwK
y/JUs4hvhwY5DlVo6V6F43Isg0y76sV8cz46f7QG2rY1rIPd+VAukvl6WviR6/2qWoenroe0gAOz
uT2fg03Q30Bh2BLFr3dw21zjpAQHt/xxR63kzW2r42D24zu4AwB27+kjXt/nc1kh1V6RS8Gm7r9X
Um8eIYSaR7sfpo2Vxy1m7/jNgMif8NeRorvzLXGOMm/BhO3KnQrGHPztZVsQ5gqQbke1HUnm4H/m
nG/+8TGOq4h4EeyqEM512WunUcVvmSBgcM31cDLz+FQlW3kU2iklnjnJSxO6WGH0+/MNI4uofbJI
mHev959vQT0lDWwWvOGk73OhxkepsouDMiN/kKVNfEzWj2qFljZ6XrJTxeH5w4pYodbAKg/siFUp
tjJIaUC4H2S9dAEU6vcV5i1urqlEjE2h3RPMjRtDwQH0fJUHZO9War1b2ot2H6aivCqn6vl8LxZH
0zGoox/X0vGrzGOZl6jG0lukl0WXfE9RbIAg3USHJjDbG1Jc6mlKonwTQWTNMD5xk7nqT60xpjeS
yYJ/PTp/2OXqmhlU449zQahrEFhZewQqfmTW+tGppQ/3O7n98V+YI20YoOfN+aKMLe9tjc/7z6/s
7UI44EmV/fkcrl7zIVrV/c//cD4XDBD8IxhcP+6wSA8U2FRuzoeTHld3UwDbbf2VBdaZN7kU79Te
TlyBfN6+V3T5VHVA4mWNhVljpcqJLS/lNNm0rUHr7s6nRCwwWl9Evj3/QzCJ4XLQpi8ERcrpfCpL
7Cu9omOcjyzVFACYpGFzPowFD0uuh01dJrtabZQrW2/Hoz5OKH1U6kcmx/F4/lisBGcYo1PWCfPv
c5VtuUupxLc/7phLi7wCOHuNXMA2MRGgi3osqhUliL5pw9VZMaWc5S8Qs7VHHoDlSXqRXuu1gcRf
pChbaNjdndThMld2qv1prqO9vizVd5yrD1MhxVejnTwHqxazTZh9aa4fojYDp4ZVfKNp5E3qumxP
fZV8nCuJxxZqC628QIqjFp5kx5FXQE2+Tp3zFkHUoOIxKXnty5LeOLqRSzurcYtJva4HBTG5JrZ3
5qnv840tfQKnqN9gt9iQoIVoPgmlfGx1e0/fDH0zkGrHRNhhKJSjaSFQ0T23GZZOIypdiEObbH9E
1l0xIP6i21qFNHRo7+SnogU4HMrejGnyiar7jSLi25LxcUnVIwDP2YN8a7N0tKcrY6mVTTobKIUs
iWtFWvppSEfhj03CdkNZkH41zA2uygomjuy5dlOkX2hwRbUm/jb2qnwIK/PZatOLpbTjjbosMGjU
OnsKxVa2VGI7zLJKdoFdO6nlRzkzJT9KYpOcb57edLH0FcYjajJ1jNKfCcYyeqZvqI9lMN3qff2g
K/l8X7aZhJdi/aWacnmfriYQrCdx2cRFcq+YHZJlSKMRjPaqk6RpcltAGQOzLQef7fEQCIHUw5Dl
Pz4UjINraUJXLK4W5xxOZ1pTYI9BujCelvtRR9fQxPw1nYrkGs+dhAhRFBulU1p/h8ho/NVE3MOV
q1jcFIhkrAlgQdhWfdXmaHpsZ/OYGkb4VcmTx8KwsJfK0f+CWkLmQa+jC6WegoM5NNmu0afqGqn2
kgwKMpzEoeFJyY3CjQEAf7RN6cEcquW7gvCMuTofFUFG2hltAtzdZ2dMquzBqmfdW+Ko3aEkoDgG
SwMMWeu2OSA9SGgWypiSpBWeglEw3PZD3913geju55UiJvLheD7K1IIlaSQvF+fDSVWqTaVWvX8+
HDEP22cwBJy+K/r7VKwTGvzRn99WF5KfqqZxe75fiU2BRa1RodVHUYae5n40JtPmfGjDH73AX4O1
43o1apj6DWNGu4ij8wc+Y9eWPrKFtp7i/g6OAAL150PRjVDywLR750OscJbLkB38v7/NzPV1Bjtf
O/8+ozKfFlGoV+ffHowi8QaS7z/umPOGVbg9s0uxFlUyX1xnRvFwPuqGOfQiPc2ccA6imwFntRtA
C6mTJ13BrgPnzh/JECieModAPhoheTNsenwN5fAGc2A091FQvZFkqTiYtX776vz5MIKJagzLfDl0
bBI453Ph0BGpAGz3z/8/kvsBY28nm36o7et5quVtM7Hv2GomDfp88vyBt5wzyHTsn6fYILSvSwD1
bjcl5o8vOF89X9Agxu+zbPiAK/213FQDCyu11MigR+K6i+b72ZKX/YtzMxwlnxUtggPrLYXaiGul
jfgXE3CDSdx9+eOQ1QlORfkY7dbphyRQa7jAOmpWX+v/aG05XLOffz44fyD+w0UkSTCYmzsSLufj
8yV1nvOLGEaSmqviWl8/fnwV4OLcGVXF3J5P9ujzwU9vBz+ps+UapVv1AFsNi1OOzqfURt2Fg7Hc
TtG8h2JZo7Mz6g9Q9omDevnHEXZ+W6K+4K6LbP0hNRK/XkR5PN/ZKPlmyablx1E8114bL/aPowok
Lm5V5el8J07gTrM08ykOKuOhV1k46r3941rWfFUDFqeLbVgXyAFVD1Wu+GY0KXfZaJUPElzsPk3a
m/M1JEjRKMM7+6rJqtzXU9INutUcS7x+B8OJVXCKmrDAdkppSxqABHUWml48VKdkwdWujRbtCKad
FUMir1ufc7NDqqJw0fun/dP0MhZ3O3VgX2UelNDRLIyOtKqs93Y/MwVqsriFgaRcGlN7pa386XS2
wsM4od15PlTKUkVWRhCsGcA8EswFJ4RqXJQVLS8COrpNkTHbSvOnJmni55D4z0WnrL21URZ04POn
iBCa1ZYO9Gi1aAqWUlJsKmXp3SJfyS1FcVHBF0dtCW2Q5FQrvfFM+9izqDIeBp09hRB+bJSl0hMA
f3h+eJUuU1/E7CnPTnJtqZYeOgMOkY2lyt9SSbqyA615zu3kQ32WIZvxzWpz7PrYWNV2GGM9Y15y
NEI1RnW4TsEIKOlNqAXalV3RsNdTyfpx/suSE20LESRxApheqCoFJxhcjjS19hY36+V+Krvbwa7L
zwm5RBgxueJoiCu5ZiZ1qOkp3aWqNqa3aCaixWY9gxqUYnbnmydT2Dd5sBV52oCI4SPGVApuklcW
koTplla40ZCfshmyS1lhP57pvd8rVrXJGfvccBjHnVyEpluJREU4pGz8ZsK0diyC6KEYUmUnVOj7
Yh5SzDLqbZb38UZo+6oam3uEpZhjekQrkVi9Ox91dvDYS1N3LUyRPcwxslCwkSBsr4epFPWurkzz
fprZgexCRs8xk5+CdNC2xZL3DypiHptWEwbYyFGcUiR12exYV8wNGPXhLo/V7F6dwngbmkO2EVnr
//nHf/z3fz1P/xl+K9FmncOy+KPoV2xQ0bV//anpf/5R/Ti9//rXnwZRvA4T1dQwlzQV2VTX68+f
j3ERcrfyf8gzw7VIonjXm/NTJovDWcq0XmSLJ6hOgcPkUmKaux5PYVRcrveocfkxNBbmtapW7kIG
fq/MF/nHX+dzpZ4HwCi4GuG3x5vEdfR8H2KFaALDdf6htjOvGjsV+rcszYx8d9bXOX8QPBB05O3x
fEdrCedc8f/4pebt+Uk8l9XMnAeD9tfD/95+K68/59/a/1r/63/venWTd/q/9398L5s/rk7+/es7
f/lHvv7v4r3P3edfDtCnirv5rv/WzMdvdPDuf17Reuf/78U/vp2/5X6uvv315zN76936bWFcFn/+
fWl9pYptvmgC6/f/fXGt6l9/3nGi+cf93z63Ha1B/ZdOK1BkXUfGB3NQGsP47XxF/peJ6a8tGxpg
WRmh6D//AFDURX/9qYp/IRRsc00IRaiKbP/5RwsXdr2k/0s3ZVO3bFlZG5hl/fk/9f67af54I283
VYUvetFUTVk3ZNW2hco3KbauKNqvTRVJGE3udfK7xkiA1NqQmfptZKBh3SEnknVe3iIrgfdt3X2w
UqLED8g4Om33fURKAbmBPHxIWCyU5vhOJ/q1D60/TEUQyJYtfOL5jToP52Uf6rJAV4I5rljAqUj3
zw6A7Rfv6I1uavyj6pRA3W2bp8nrWR/Ni146q+ZiRaQovd4ysNX93NV7MYU/usQvPeLlWHB+gD/H
gr/r8bMUQ/61lAUmIQAE5hs9gWdqphOSE+p+NFmaqnWRkfcjwWWhnQTaySB5XzMZqiUqQgqph64e
vv++0m88Vk0x2ZJVdKHamvmq0jR0VRoNq/UWVHhEgjlR8PH3JbzxWF+WYL2q8ATFwOjVqPaGpALY
ejUjjT+X+98XYv3z3f1SyKvWAfgGOXhtqT1UU1N3sllo1bW1N4X8Ne1Mup9xWSCf+M7LXB/Oq3cJ
n1IWCmattsVL+fVdZmxQZ0DkWi/Za36/BWnrE+ZvzXcqp6y//nflrLV/0TKboLaStkcJq0zsU9kg
0qTLnxB9UAa/CTaZTQYU0Ko6alhNi+j4+0ervPUCX9ZyfQovSg/BUkg5rHgP8TYvux2v2cFCcsYx
t6U374iZ3PEicd8pdB1n/lFlU1G1tdvbsvrq0cqalQdWo7deaPhD6YS7wo/8wW2+6/qGZZ0bbUzv
90W+1RN0U18HPkuY6Jr+Ws2mHohBdTBxobKNUEeqla+/L0ARb9bpZwnrL3jxIIeuiaZaMgCz9O7Q
7DusK2QaDrt/PimOBnFGNMa/yh7Kht57tXvzJTKlyKYikOgVrzpIi2qQEaZp5/WaYRO1f62iSndC
6+6dOqpv1NGwyaPoqm0qDNW/1rHBslJJEM3wws8IifuJrx2FYzntvnNj/71KvfXKhKaaqmFbmqqp
ryqVBJOyICWJ5nT7dQwRC60L79+ojzCEaaJbIsuIrfxaH6SnSfNktIrsEudGp3XDu3gLfGhT3oRe
/854or/VQoQp0+aFbegMKr+WJqlTkpdIuXuhalxFy6K7Qpk3VR/kyGFJkYejxCaqF2Cy+XfWSphe
oFGHYIxTYegQQCCU5Mkdssw1oscuCXGTXTZt8GR0uUsk7MpklVy9RaEB3vg4YE2qZ3vLhBo6EWeW
xXAtZTczclTI9bGxlT2rQb63AtSWu64jw9+Enp1196HWe0P6RS6HG1uKvswp9vFx4wZa/M7TXx/u
60HgxeMwX00d9igPJjY+pN2Cp7H7HmQspLG4sFKgZsM7Zb3VlkysemRDoTFp4lX3L1hvQy6BRVOg
G7poHQC5avP7xvRWdWzTNg1b05n0jFdvN4fuH2V2T+IUMQ8kci7a7qPeFttqyQ9L+PT7wt7q8C8K
E6+eXZVVSxTNQ+O1SbhPkRI3IGHY6jvj9JulWFBmFNWydCAbvzbYWEeCps9C8vIoKlsGCYjiJLTu
nX6hvPFydCTPQH3Yqqpo5qteWIWqNYHWqj3tZvGxxPDarXQNWEp4kwsM2xt3irT9/fN7r8jXc65d
deFsoIDaGXtYmY4U9u88u/Oy71XzplaEDYwrBkHnq4eHT3IJtZZMHAqhGL8uPtCGqbnKrJ0Rec09
Y80mdUFaqp7ot+xo1tYuiDyEb6diE7qV+/4AtLbAf/winRlCWCvm8HX0jy460DuJWK1ltRxoeMsb
zbZRP9jLHuAa/kHsi9rvTRlvDHr6uu7Q2RDRBPCYV20IZIJI15eLTrOLoFcSOPlxQZ3Zw3XIxZeo
ulU962m+eG/6eCuu+qXkdTJ7MSE3yOjLxUTJEKN0l8BipyMD6OEF7KY+Ste/b1FvrK1UfR1eFKC0
CrPVq1aMwE3VBgizep0V7CtMMJx+o/m6m3mJ110AvLlh7bUHWjZsNDf3JO/fiap++QWvGnWXBskk
Ahq1us2vgSsSyAH/cJbHxEHywX23vPUB/qM9vajxqxGvnBW8bMjGep03buZHjYqCUvtE/TYg0pJ3
uuz5Af6mOPXVmIcZlyl1CT5rowsGy223wT514830VO26je7nCPk6iZuerM3v3+ybLfhnNV/HIQZC
7HmgwUiLZxVkjnbsyVdI5fDRkMzT74tS3nqkhAeWrqDnqrPo+LXNToPAKSCijqgcAYXesu9zLDN3
cukwm2Kbv/cO3xjh0UD5Wd6rPoIAiETWR609SU23GoYxIGN3CbC0d+q1vpvX7+5lOdqv9cow45EL
NQGsukVc3VF2zW4kzEoO77aS957gOvK/6PWk4lrBDgZopX3/SCtxUc05Gltl055CL3ivXu+V9mqQ
B+RVCCugXvWm3wyXlb92OvuzvS028anevfMU16f0j6fIfqPMXomGZdGr0iYpm5DzPHe48jPS4GAn
bqAIOXLLkNK4bCC/0+femiZVoiZ2rhBo0+RXzbFuukFPYaZ4SgdESoUsWdXOO5V6a1Z6WcbrJtgG
KETENMHOW7s1VB1v0PYwS6Ln4La50J1431/2++IOdCewEEzefv8DtLfeIZ1NZVfIwpzndSWNJh/U
mBZKTNhuinVvukougzrYjU25j/T6yhhNdNbACpTyLrSUXVCWQOSk/TABKFviqyAxd+pcnVTJ9ssE
UqYkUA3r/DmttkKXDyncpgqkXNRZ22hVQOU7jEjem8GCIB/b7cp89fs6vTn3vazTq4dqzllEUoeN
PnVb7deprzvgKeYAvv/3pp2XZb3q2yZUEc2KRtSz9hPA3014GJxgN/uqb5znOeudTvdWg8FniqUu
m1prwP1rDweYPgGR61Gc34Y7ZZduoaD6zbZ9r7etjft1b3tZzjovvBhJxl4So5w3685IsK0Pyw54
pe6AdriQ9iyB33ljb80yL0t7FT7gdJJitcTIv06mzVfzIjwk7UXnLG52VHeZtKu2+kXh/lsj2Mty
XwUN8Prmoq1bkKO+4kdufZd4qbvc1ftsA63lvaDszVqKdWecYBCd71e1BJUYLQE5Q+hg6WZKK3c2
meRU1LCLd7rAm62E6FsAGLIFXjW/vj10AnXcImAjZPtwlx+s/XKAF7E1bt95b7rxxqhML2Yjaw30
ha2+CoMAYwSQ/6wCpPGkjy5OaPmhNeJlcc1xIJuVD5ny2YriyDFgvmxGXTosLOIFNgrAV3e5Li7N
1tYdstU2qPfZl8rcwEw2UFypVKDjtXm1T42BFPd8oWFBaLfNTdVFvsr6HsTdTdyh041zlRuI8CPs
St21yiR32gXZ/mw62Xg1mEu/qYCf43hCinzoLqR4aB01ya+Ro4DJC4raAXVYOo16Y+kYzcUNStNm
BnsmDUZ2kpAya5ThysSBrWnYe4h0cRPxpVIb+3U9r94j2VcBvh3ifP1Rs7JDquWg4rIHWK1bdWmv
Ysn0VmZMbM2baRq/kuyMnEI0B12RPi1ZWTqAVI5F0uGqU2zbIruVB9kLAiLmINK/xOCfPF106OXj
TWH0+MFmxlOU9I+Y0pzsYLwHcH45m7Ev9+O4iQENu60xbCtTu22NfnSkNP0Cw7PfN6G16e288vtw
8QHVeMh/fjDUeG/07c1owa1qhLgLDfRHYRMdFqXctbiygsVDdraT1N0op3cT9o+j1F0o5XBIumA7
RcXOzCv7UlKGS2wBv6eZutWz5D5X+sPE5k6kIJOcShckAw9BYT0yr97rZZ3s5ynqN+bM69OU5MLu
xROeQVh4dFfBMn9QlzR0g0wcoyxykWqL3TjAyswKrdshrPZQNvQtnoCSM/Xz12bsqw1eZTexMl6a
hry1F2wjpjGUtmUdzldi0r/N7XApxRpK8bZ62zX6AYn5cmNU070oodio1bwpZXFtTubNXBe0zNYv
M+lR7axTE2jfBzBsl+E0fJ6aXHGDRMDog6aslfWD1QSfVyFSsDh3oscVR6/mUzRBA+nm7ZJgKWEs
0zHBiRjeigTeBoVXP7XErrEK0DQp/oQhRCQP4g+aJyWZ+K01QzavIhMA8vAVwedLqEs3ALk3USod
xgCqQZrN10YE1DGPi6/2kBxRS/8iKfVdjfWBK9WwGOTmRgnV56zAxK0zdfSru2upLZ6k2N7oUvR5
MuYbu7WB9dkX+HzsYs3a6mpMm6o+mj2LimVIcrz2Ig9Yfe0lWYYsdd1uq6zYyWYJzjMm5msiBT0C
0meWoR2EJZ2GJrw0ojZzFIHF2gyIxM2t6qEJm6esDqAGpheyrWB6VG+HWYQOtbgf7fJRC4uvMMPQ
xspu1MoYXdBTjjnIJ1mty9suy/TrIK+TI9RZTCMCJfSR7N1JWj44kz1Ex6YKN0bU3GZRMVx0Ytyq
sn5iwPGifniSpfojYp1uLeTamWbbN6bH0ghtlwzAXYdxSVnDDA0blunIxHaz2ADQv2qq5DiBOUmA
tTggdBY4A9oj5rDf+goNVR4/4ppi2ldN6beN6vepsV2qWbtFgNjpTRnVE1gJamquZtnFvbAfJxNC
KYCYuWuP3OhazYinzCqUhLWjKE5RH/hGX0uQnor61LRtDRRtKW7weriyigiMjLkJAoGkwbyVjMdl
+VDI6BDYHY4NsupWcmSCFbmRdA02G+ZQ805oLAWmAtoAeuj57JRQ6mbZHnD5yT5YUxZuiuq7tozd
Xm8xaqrI2DV1FUASVRevslCvpZ+GXtuX12FlDx7JytAF/hv7rRW506J/NuRSdbNmvFl6GdIaysvS
rSShnQSTbqimvT1JSPazfabCoi9kSPAqIqwu0jCws3BKVvLpqYmRL52Nu7YGacyDQcT/O1/5AQTx
vS3GJ0zA70EGOk1RP/eL2AaNAQfXti8h/NDR8LjCI7g23HjWd5Oov/R6/LkJDMNRcUD2JihjzIkH
sgSfddFitJhH32ud1SX2gxFDhV5gr6LamWtpYss0cKnJwZWlfccXU3fTxNqY5XC32CEqOGwYS/gY
I/fbfjQMBGXvqlz2E4NZJdec2Qg9yNEYceZ+E0I9Vg1Q7nPMS8PxaZpPMG9nJHVHW8AgVb0ZKCb4
8mVggmqvezY2S9xHgyzE6ibcW5qs75AldPCcvNAlTC9iNAPkkCH/kwDo3aAsGxSPI1Kr5cyaL8BA
U0n8FgQKQBUQ+vFzjeU4BN4UznxlHDtAQmGjSH6Yh892Io8Ovw8uj1Z8CYrkEekiUFqWC7UJFdv1
rcl+M6SeLT1As0YeIEBS1b4gP7gxpOZQDMcFhrvaGqBRMGRCYws8yu1Y4IOC5JJT6tfx9Cgr/a7P
jUcZXfFmmH3BlNszXtkQHr6kvezC0XLqpILumctwhL7keetVHewNOTwo7Sc96PeLkt7rqU1TBKE1
tZcdPqkC+XEN6vr4SSYR68i4x9ax2TtyMrKxVt2U1uKI5WM1dDeiHe8huN7asISFgsjRBL0OHYEM
Z4VEjHg+tq6C7NIchi7+8ahyCjgO+daUWqxS4c9RmURGUBOXupAaZNa2NUAloZrfJ4vfqRp0rGMY
9Xs7XzyT03X0rBoP1th+CZktHUBrF3kZ7hvRIRzcoFcKryydb/RA4K9FfIWHKY2P9l4CZyGDjgzF
VVFZkMKhVefZTtgySzIl91oedADVHhrwRWlF/ljKd0nanxBRaR3Yy5ojZP3OUuxvhllUm9ZUO3QI
JNlDWopKY9fTFTaMbKaaW3OsH6DU3hhD+Jg2gRPGYK/6HkMhs7jt0B1H5uWIG/ontmc+GLHsD+HI
XDYyljw3VnAFG3xjjL2f6/WdHhA3h9IDLM5nlpuoMKgYTUuBvbUB2UVGghCm7uNRdNURmg2S2BTI
aUS57uDN+d1C5xau4+KQ1H+MF8CkRi4eo9baZTY2aiJwJg1DTjHscEzzldJGd9je2X33OGndDhTU
Ia3tjWBxucW88KpY2k/9gmt5HDyRY95UAx7IY3VaBErujbl4S4coASA/eIfqRTfALINqhRjVBOeq
e1KV9tmskTLFSKDxLJbF7my3KEiPk+WPhn6LrjESJsg0OxA8NwCUngGZo2LfiHtdHgdnmaeDHaXX
dhA+DJB/HXw2UAFFnTsen6RZf1Sy6RLUltcY01bVsqMsMDDok+tY6g/KYpESX8rrxUJGebF4LXhu
6oYFvgARIR0coJ4rG2bXwV2mCLDXkjIsJxmKA7JS+Ni7X0ZQQoi6+21sYpzUjFtl0QcvEclRYERL
aHvsEwy/TMPHsAUqZgIpKXFGXfNEF+/bPPDjEIvWKYrcMV1O6Hbc6GNzLbTwg7py4qfuokzJXcOC
cWZdw9sNE0TsMraiHE523mROUaOzl9lbyF5bjGj9YDABEi4pUPwp8rE/XdVa81MZ1vdqBrtsbsCu
6Yn4hhzYJXDim2Qp7+JWAuuVPJB0AmWt11+aXP5mL+MO2ZQrCW5yvLSNK7XVXkOlPayrzdiGONHo
WJzh0neSSnUz0Av0sv/Y0FuxZ+oxtVS1T7OECxMqYiTFFp1IQL2ExJ1Dqp4/YLTtS0ZwbIf884h/
3zI1ycEQaE60vB6n0ZgNgcfCrDVcTUWRWmmEk6B1ClFmx0546Ul1xcaJrSF3FIYfNAEjwBB96swK
DAUtgqLaTKv+NxL1nqH2OZh3W97BTv40odLtTbNKprzVFn5CuHh4Kib3C7H9uKtH40KW8bzRh/om
1/Qru0ufzQLXnybU95M+e01hbiPCFtipiDlYbXdViyZyBDA/ZLD9oC1vtQInBLmHD21b9+pc3Et6
hKYNkg8Q2cONWkc+dhZIm5UyBurmOF/k8tJ7nWTo7oiMwtAk9pdmGcsaKkP7IcIO08Oyzm267r7F
zNGT4oCJQIHE2pI1f5BnmiwBv+JPTFfhJO4zRrJHZh/GamHWyEboD+g+oEfYXSSG9QmueY1mrJSy
VMRZuxkMOIOjeTMpK81eO0hQYCQNoH5f+3k97dUJIfQZimXeXw5Fy/aBjRVNwVCXFDEoxCp6CMem
3ZTV+DnRV8MVtAKJm6FEy5ixREoHlD1lm0tFj6/rwEriAlBHcKBmWKKmqpbX6ZDeT4gY7ENk8x2Z
7uXIpfacBsL0aYLNpQUil+Hjs5SaeDxnyfcutB5IS0D1DHIxP7EKItU86/CYisp+BBJ3bJLl3hD6
06gbgmB5wC2ggI+/1awZa4woxuRC36X4c3tRp3+tpy9KwezdtjljuZzoxzSW1UOf9TL7cJWOQxA6
JAhPdXiG67BiFCn36szYgPo9TL1wB6nArlxLLoBb1kCI8I1LRp0BT1ZbV9PQXIlEeYkcil8gnGZg
TqHE9WrO+VzOKU40NN1w0UYXD3Z919thCMsjDftP1thMT7LRJB4oWS/UmADDRN+34D0R/bpbzDKC
TNL4SQmlHqkiEhc24021SIE3htOOJn/Ck++OOVbgcqrlTkC8V/XwBUvzKhHlFowSXUr3Z3YhHPAF
BFQdy7dRuQfODRtQaG4GSwui0HcjUC6KtNjgr3gwgQOexjKdfGCswL7J9DJmgzMepoaOoLWPJToU
DP6X8SJ/n0T2xIpfuwF09QFD6w20SXDgHSlMUci+CKevdjQ/I+5ymgvrM/T5wMUGI76oDMvehE0A
DxxX9P9H2nlt121l6fpVavge1cihR1dfbGBHBpEUqXSDIVIUcs54+vNBdrX3BnEIt7uuypbFybWw
wlxz/mETdfoPSMHqEauzF+zbdmXe8LAl+S5lxbTz0bhCCsGOWtRRJcBPUKiNp8E3vuSy/yhKYrwP
2+xb6I+3yBtAtRFU+qRgnoOIyobnjTdiLf4sC0VxkpisEToYeJcyvAr0HtZVHR/cPmgPmez9aOVa
wrmCOmvTZuKmS7MHWVCfypQaDMKIOBgp7ocCvimil02wKZTmxxCgyu9anzJLuO+aXnFKuRgojcQG
BgZuBfi2UdDsidHxUPRDIFIyqDSTpLCfNJBC9R6Nvo/uAGBLGV2UCCTQvXKXc3PSmd1URvUdW2We
V1WzH0V3Z4FM3JhNEtA2i59jJc+vW1S/UMf8iBbn11bAubVXkMjoQsA9plLhE5QluzzKn3lvQ6ky
Eh2ZhLLfD1IHOVY40ib7FHrGdTUOx65vDqbmbgVZFOE5GS9SIgr47OblJo0kFn5rkvkF8XMalXC0
WuNzXkb3KBjptqJ239SMQ7BwuUmaCspQjZfwVtapp/Q5LFqrCJXt0CiP0BSibToRRJUGZQ0/Uopt
qLLesGd1FIpagSlfkbhh9dsb+1Jt9wnJJNW/gxbEV/3g3vqj3294fxacK9VIRUFqnA76Hf/OU7CE
wwmt0HQcgHtX38aC9wTf7FqQ+amV/pTJ1bM41PdWZm6jWv6CYNex9dtnU0OqQ/RuShOXSqsjiwDQ
8FKX8gNKdF9g2kQbJbF03l+A2qFHjCEsu8Yz1A3C8ZNYAl+m9tvveu5+LIOh2ghgTHdqKnw0TF3c
eP14r+t6frQQHtqoiXpXN/WzmVT3gVLuLFSkqBmoD23NQVvGYb9ROuHFDfSDhvtdrlfHKYXVc3j3
edJeW3qNF7svvQy4BJBNpyFKc+V1D/90gzgotHHswfGYphOoR9Gmkjq83QcL3ERT34iox06KTyjq
SCWZfXYTkFXvmyw5FMnEXsu/c/A7HXozo9bCkh4iu/GDL9FoPmSWdkhG94PYCPeJTm7S17zvlKz+
FMSQT3TjJgtLcWcF43epDb7wVT54dfocBGK6SXtx2Ma1uXN1ddzGuaTbQ20qjmBKr/xr35ES94hj
oH/dGj7yg+SsgEpKm90Pkwv9FLeTm42X1DdlbzzpQi3fu6pZs4z0eqNmggzevwq2OaK1GxLbkyZw
M0U6MmMUTnytcdDKus3D3ul1QdnUWf2gNNTpwOMz27o+HONQupMbWEPB4IxGTlanXJnsFihk8mcM
EA7KRFz2WJBKtY31AiEz3duT0f0cLCptCaqg5mg+y63ofwj6+rNGXccKoo8Z/KsTeIcbU1WR5Uwo
4WRSjI+sdgIi8BVdk89xkPtoBnS7Ki+qLzJ8l6aKH4tQeCla3o4VVrxbvPasY63WyVUkU+pTajEl
e9RPtUqT2YKDg3ri90w36KxXxucSHrjdlTA79FCqqJJ2T71oXWttQ00nTPmvpTK8iSfP2kgMh+0g
k6E1oWlu5SAN7JDfv83U+GroyOOSUmhPcWd9b9vwSZHEyk79juSmlp9jaghc36CXCt8/4AdF+aYt
noLEDBCOsNjgrvRJxybmyWoqHHelbkTcl3xXVobOLjN9vKnLWPqghvFWhPBKCiZ426Jsrs2klDdl
kpa2V1ceYnGZddvitonsyjavovs08k4WLpa2gk5yA5EyaSkNydamgIC4ca2agzhGqazyil1l1bed
Qo3VlL6Mcf2QSEjTyMWhMqhHuwGQMn0rx8Wxbkp89swNXJspXVP95JOCw6whDbsOcZ4hLnY4r92a
Q4OpceUgfHAfZvVBVZ65Fnm481jSq62p4oMg03XlIaPqia1PIgzqsLHQUCgTyj2h9NV3w1fRgAfa
wrEMDRspiDvPa6FV8p4VlY+FiPtcJsDZrK6VoboemQ67TdAjkjCdRiYrkJpbeD0QePOHXNI0xx15
r3FVpTBfFIy9JCRJUPuJgk9BblgHltjgGOja3HZ+HQ2cI8H0silHw0Jaa6AkExVTYtP0PVutj4v7
WsW4dNOVKapv7/dCFrrF5sSE0SY0l2X9apScNcxcQx1lxQL8nsdfU95t2lqveDGAIVoKLAFoFnMQ
r5vxus4FD2HLQH8uo3intK661o9eaFFhofxnkOmXOBtFzTNMbTVgp/618DF/VL/H/nW4E+zWlndi
jY0dSIzwJDir3f2FfuNF4Flf02xoF2WAsCja2Nou3Qnb8aHbsX7sfL/Wh1siKlwEm2bhbJRiLuho
uBFs2DcAv4Mr6ar+bNkUdXbuc7DeJJ7aiLNmqqnqzCtAGuC28yZZVGdKpPXG1EwVfyIstbV4evA6
fajhQuyn/m3fHuq9Z8ubYLfWMV6ADlEh1IH4ahM3gyV6OVo6B1GIcVPmoOYGnRl13Yd05zqBTV5U
HLGF3kPN+DZ4V/V6G3n6bJcjn2IrqsrARSgus88aFQ2UNj/LfrWRAZ7bzQjQOERhxing4TgTGMz0
v661r5fCgroD6w7AGfz0DLoh+DDWIIbniA5+b8NHAUYnajX/2w2vwNb5M8YMZSAotBQEn2lVzcrG
aMqmXfF/DDEDF7Qo4LhCTojU+hYbX+ry2/tDkN4ikxRJxeEZ3hU0Gfq3l0tDQDO1QGUkcyz5ITX3
inbrpj+6AE2TFwOMntwfcdxcGdQC6YIEVLdU3TRM+nDGfFSUi/PA5KTUsGPeq9twF/JCOAZHYy8C
eI2cwGkO1grQZQFnexl1drIhTRcnlP4ozBzUfe8kSFFDTohsdZNVh+qoXwl3f+Ocgbkjq/wPwvBb
pkeq9X4GiiIHYGa3DkG3Ko1/kK4bqt0INL4AKFoNurD2L4LOMA0WxJO+8+MchIgCpqF5Qs/Y8bbl
lfHN3PgcM2lmW48rC+nt8T2N1DBNLj/gWepsM6SxSAuGFjDwRNrPV9LB20+ws8jxt2uwrLdX1GWo
2fIRXEQbdXOaVMpKrBwxFJ3GQvSprrYro5p+69npdTGq2ZoRqTPTSklzVKw+sTucYGttu+yRXhuA
M5Rj9ivx3oIpSB50WTVhfagTUORyO8Yx9vEoMjZO6bh731auWCu7O0jPV+n+R7YC8VHebv7LaLNb
0EPSOdTQKHWatj1Qop1EorBvLWzD2JKT2zFZctx1m1qHsQsJV6IQm6XBSzeYqAoFN4bckXsHG6/9
yEl4n1vdtYmKQtqKOMZ22whJJdPIbL9rqGY+hfrUQkltAWOMlWlbG8jsglN9P7Kwy6Y86Yg2CuhX
7g5BKQhc/toHersgpimzAHwBmQPTPTsvW7GnjBIQCXE2u3iIncxODxM+FX3Bk76y/N4udF7Y/A9N
NWSJwAtdroYcKSE/htbv+FPHdQzREMLkMx9xlFybwbfjIpSlIQ0AU5Iy/WxcauGGQ6Yo+E6UG/c+
OOAcANoLTxoE5gBrr+Gupn1zua+mcBa3gM50GvOMRE3QCMhGGHBikMp24ZnU27OVI2n6lecx4BSD
voOkDr9itpfUQFU80UxqCIz1MTpNQDnQL/vVPTv9nPfizHaR7JW5HghA18yn1hnhURVocW4Q7LT1
jWJP15l1XAMuLySwEDMRLYZYIWsSgOnLpUE1LYiiALqNuhewaARmnzzRGOWFdvJscI4fVpPIpcV4
HnF2wPsljajYw3q5O6Fb6kP0yW8S7yYY7WGbOtne20uutZ3YY/nqHC/GZgOoCHXLJuDHy9EmsZfJ
ozmUjpUiwdj2myrs0Lg1N6iaOStnyduLjJmVdTBzijXd2rOZ1VzVquSUnQDA5nOIe5ANEvPGD9Lr
UBDwVfW/J2YmHKnA/+xqg0a6566A6pS1X2E21RjXtH5RMVwkRU9tW3xKO/XB9XQ65i0oeD05aHGy
R+brUKBXcxgNDFsat7rOjXpjjPInD43mANtCs21oMltGcBTAaAsRMuF+ijv6cOOllbgfixAFuygI
NlA6qM6GFKlK8bPSCzemCYCpzryVdHNxq5zN7exAqwJfzXFTZ2AiJXYKQlnPg9KPi5WDc4FIcPkR
Z/d2GkhZFRqTaOcxupWcws5s9Q61ezu8Eg+rJ8Db1x3RFNi8rFDgRPJsWIFWJGmVQxQrwXDXpbh1
1cdpS1AA2aEf5icnRlnKN13x1ZD32W6d27SAeL78FWYDThB4ykaFX+HXDXgVnYL9xApJ79djLZ6r
Z6OdnaswKWUVA6vp6KmPCgBkZV8d5YO2ciVNv/GbY/UszOxYDQqkWnUXKIxq0BCgSG8Z7eb9vb64
HM9CzI4VpYJ3ixwcuZZl/SjG+qtfmE+SCR7s/xZnlpAnEpAoIQQiLkgy5rsZjQOUG4MiuH0/zvT7
vpkyzdCgQmtg+a3Zl5FC1Df1Rq+cuumOnd5tXDRXpMcRmZ6x7lZSobVgs+9jmbpby8gQcaagDMqH
umkSkLO6CQCtVzy0WcMmWpnI5WvvbISzLxa6lZH6E9h+AqXLr0CiqGJUDqSDbbQT7lZ39lJaRFb0
PzM6+3KuZAZIyU0zatGdhRX+E9HwL5GVPRSie58ZSINbgrGzImEbgiLQqvG5qcOVz7p4++k8rXQR
koY4p2mrdZagnQ6nR0u/uhhfeLppx0Xt+DTX/sYC4sqQZZH0Vp0zbKqMzdCFJvAz4Vr2v3hVDUYJ
zoQA25rG1/vBFmoPnFln0WYrSJDyLjI1driFIsGQIGNcdejJPyr1rpW7jVp/F/qvAc7178ddXLhn
YedrKKnCpjTZ9V6JPjQH2VNiarfw0B9QZh3QDjS8lZxi8ZwxyEBZ+6YIAfsyfUHpSpCi6Sgrql2o
fsg91RYsdWVYa0FmN0DdoYkkSWwNL80/wzOA5x29dkZ6en/2Fu86E10QHqgQe+eZe1UodWhGSEZn
ZSwC5dE+1iNuNGpA36A8GYBSSx011/eDLl45Z0Fn29BKEnMsXRKiosn2yK8NSIGlh5YuYJmG1/Rn
9m0CNpzuxd9JWCwudwN1BHSDZl9Oha7tGy2T6oo3MkBVDfCpGa8V9pd3wlmY2bcz0PsbxUafrlTv
oB3AD9jB0T/A6vlfywCx5c4CTYvorO7tFYYviklfOolv7qA/2hXCiN7aDltOv87CzHY2BgCoWkpk
IxNXVQzsST6mtTvQRHZNrXlNWmLpWoA5P9VNDIu30Ly8rtcwotjE8Gr2rYPPplMMe5P3q7WPt2W3
je3VGtv04WdX7XnEX6WVs4nMM2HoutbgTN60jvAloag3fMC3alPbycd1svHC5r4IN3uUCAWd4dHl
sjVcjqhBAW/UYuCIx9IqkXsxlAn2XgdMKMPlvlwiKR4HrttIlWOCR6C2cwDqf4d/1IEtDvLlrn0Q
N+mN8vj+Dp9W+Jv5PIs62wGdlNR51vcIAmRXmoJlddKvnCFLKbIsnYWYrf3ET3oRucTfpX76Y2W7
x+FDcRxv4r20krsu1JopqJ/Fmm+ADEUatJUrXgSTrBBmF7Zgi3etjeUPoiZoOuhP70/gggDPZcjZ
tYbFhDigWw9/birARv22u40RGUiveKA7SBk3sUh36a8w4ZdXDPApWG3wwOYv5jhXFEU0Oq6EHMA6
vh1mJh/7Xl1VyljcdOgo/DvQlK2dbTp5SHxRyyDrTZsOHUp0Yjfedvg6MSDBYvjbtaLHr5fbfFmq
yM/JaLIZGqDwy4iDhKR3FtJyldCPfZAfpBeJrusm342fUaouN2gsX+FD5LQ8LUEvUPLBTGa7rpL1
i93/3i8yuwGlCHiSW2k577tvfMf40BWvo/AhjK8neisnrCPnH6oRmhbIpCv9UN+sF+0WEqdJwU/S
VIminThPYwLJn6BuLkzXsN2E6qc4+yLWhpN5t5gNr6zmhRLIRazZeaCiCK/6LmJB03sW163fy3fX
nk3vea0xtBZrdjDEuhZWCOuyWRt7Ou5cR9uGvl1v9V20A3DyN4Zm0BECQqgb1Axm4XpsM0QhNn8/
h+iUbH4/h8wrhF5WzqGlU5W800RziVTlTQFZj1KvTaHVOnJgOjWqzqn3+v5oFjIz+TzC7DuZVieX
mkyEMnxosKbGO7qPP8Pr4wz3ByieayiLxaP1POJs+sa4Sc3St36fPgpf4mt7sHgDdo7o6AeUb9f1
xRavjvOYs+N8SEtR6qQ/Yv55dfyVT7aUO6Hxr4kKOge8wuZl6xqkdl7KPU9OR99jT7iZegzy3VRY
xfPz8P7nm37x+bFyHmw2MBOcv6K4FHUbHyCwL6CgluMThWdIa62knotr8Wxcs6M0xXlAqWNcjvQS
o4Y+2hb6/v3BLKXRF1M3OyQN1XLDUWXqpuYMbSBkNrQ9huj71TbQ2mCmbXF+E4W527qUAqhDIK+7
xQw0Nva0BnfDdbILuwMCvAE4mZUBrnytudqkWPVtr8v0gwpyXXuE8QHjot/oRfyQq+bK91pe9H9+
sPm17jZV3kF84+1jouUcKcDQq5I3eimfYNQ4FM72biEhkF6mz0VcIcmfr6Rs01Z+Z3Was/s+xG+o
yID8OYGSf1Zcc8cJ9w1L4JV6+/K0gs+ZHg/Km17KEFtFq/WEyUu6Cop0HCr5Fl1rqiD9/coSnZbg
2yH9GWs+JDUBQRxiIji+hHdgv3GQtf2P7nWzw6Vr3+7bLahwp7kqb4q17zn96PdCzxJ7DNtEAOVc
qch5b82f6Q7T8J/UB+34JHz9Ww8kw9DAqlmcZG9aNhX01FIs09oJTNDh5GuyPR6zG7gT9UncZc66
YOLiZzyLONv9QqEUZt/wRlKUVxnMb47ZpgYythhq5/2vuNA4R3rDRBRG4sFpKG/eSNx6kx0E781C
hjHqwU+pUJXfIpHyoiTSoVWMb76q3ot9fSzD4lOWgmGvAyPcRGkbb9rQO5WCf8pc81EcxCs3UR+a
GiX9SH3uS/fJ9eP7KNA+lG5903r1Q4emgNe0O0ttX5pOwufKWtkCC5CcaUSTAjGCEeiGzQ60Sm2b
MfHrSX8D/59q092mH9ur/IAvqrCXUaDbqM/Uk9dyoaWU8izsXDC4QxjJc6U/3mTNA+xPHGi9A+2L
cA9Am2tpiyrDaE+ZWN+uZEeLqQSPNESREWJUZW12JdUVYkIaBUDui94h8wNhz4spoFCBTum9+Swc
/05ChiC+iELiVB6Z537W2JjmoFBP7jzQ9GosoWCRrb1alib1PMjsUhfqvOuwYeI8S8tTVWjbeKCb
p7kW1MnxOgjKv5NAnweczWMAzz9pW+5d8WSeoLuh7IcLn13frsvSLF2856Fmmxz2GnJClckEpj8Z
4yYZhJXNvZTRnkeY7YSsiS09VRgM+sPHZt8epvbWX4ANvMWs6PJZHGP687MUImoSM1ULNIpg0B67
J+orTFlxJ6+2J1cGZMxqRzyiNCipPM/FU42mWrQvt9ap3K+lkosFiPMBza42ssayodfMiR9v8qPO
Uw09PDdlVJN6m7xLHOQH7PJmLStaTPvOA88uNtQeqsjSCTwNkGx5HwA9U7bxaa0luXxg/Ll9jWl1
nn2z3s/ruvC4vac6bfUNK5yrxPb2wdGiq4snZbERfrx/1fx/ZhX8rILg2VvkcBbFCaw3BjeB+fJg
M1U4S9quid1SBN+ib4hgdP26OtSlbMFEwP+PuPMCp9QqI53QHsGPY3yHtiGE4uxo/EJI+ycVzk+8
dhcsZXvnEWfrtA1GHb6GMT18RDtVr70rcMLO1OCDMSXchhs4E6tApOWz8s9hzhatif0dnBPOEzX/
hJ/qLoKlmwTGLqkEO0Aw6P2vuXx6/RlttlKbstGiPCVaFRXXeprt2mENwL82i7MlGtdDjREGyWyl
N8dWN59MSUdLQPjy/kiWDhWyZcR+kROWRHn2Cm8arxvp3k07wT1JVyWCZ9JWvFrd29OMzJPW8ziz
u6yqi9EroZ9MhVTQ+cMGqBPQtALlg+vBmXS3V6FVS+Wg85Cz2ywqEjnqrV87TttpB/T4Nsm1z5Ou
Oygr62GxcXEea3adjYWO9wvtT96RvYMaS3AyH9NP7kammIlj6Oe1Q3opRz6PN7vcRhltgEGB2tej
Zli60b5orEdM9jAm+vr+Alla6meR5udHLgaYaep8uDExdkaAjEC0fz/CguSsrsBpwE4EMgyg5tlu
8nLfb/KenNWMIVpij2zLJ3kb78rp3PD2QvPkPran4nq4niT1/4Li7MIVPpEbgFuYOmCUedIs9blf
GAp7DU36U1YNp6pVTr1f7PxBv8Z07lpSTMdS/aNRV2s518L5fB57njljw2Rk0lTun95W3tWvBs1G
Ogn7SWBfXUEgLHxMgKH4BhjIOUsA8C7vvUb2cjVLR/qTloJnpHvA7vzw/tdcOLcuQsx3QtvKfmZy
taLRtNFB3cXVg4dQ8vtRljYcsnuc5LR0LcCnsw3gsvzVsqKgP224CMVch/oJeG4ESx39+W+BpdBD
R3IadySMQOekMDSMhqhs0Ev8lTGQfP3O9lmjuyxcYxdhZqd+GOtu0gZIhJo139807CA8yRkKbvIH
F0PLlUlcizY7/PESbKrC/FUOlWi2hrv0uUVodqJStFvZ8U8wAh3jbu3xtJR+XYxydhmUsjp0wAfZ
bx+kXX4nPqE7Yt5JD9r9aJe3+TfE9LPP7491eaiTnj1vfdAbs/WSgdH3hWwijaD0Y+byptLhbasS
HOFn0ZfXZnZhF2jgHDRehhJkrTm6AhK4iHs77LvaaR0/34Rf0Oez8VrfZ0fr1O7DU/q0WqpZOEpM
SGkgtmhzASmenaMuACexzEH9/F6mqcD8bAQbDvIJG3JkG/bvT+nSHryIN1usKCEFqWXSOw+PUw0s
dSrWzUH+UW6n1hlyWasjXLj2oBpJIPbxPzDQ8r88vwRJTVIkayd8xVDYkjPJIseuU28kVk7/fXzl
av+RrtIMF45N+DAyCHT4mpgvzJ54IPUR1DCYWGBktlnt9bp33p/LpYGdR5jlzGJSV0I1EqGJb13f
yDd6V2+VkBd45q+15Ba2As0/VifAaHiuc9caPzOioPJQJYqPk1tIYUMxn5SUKsQQbHMjOzmyUXcR
qv44Vd/0K/nEUl/kIvzsgog9UQGQTHjzpndQhzM3k777xNhESHOdsrmwEy/CzTa+FTRT5zfHv6CM
kKzDhQSv3GSN37e0F6CF4Ub2iwZBB/9yZQJrknBgYVTQxsFh74q9FUe2cqOdYgTPm+hGRn1ltYe2
+CmRDoZHZaERO0cUho3YpFmNo1S1LY/So/ha4XuE6M8R5a/HXw/KfctbFhuklfX6q2E+y+chEfwZ
efYVjcizpAHpGRZRfcyRRnxy73I+4138iTqjI19Bf6XOf2t6mzWU0NKgJZFyn0HHCxeI2a1VxIEg
aa3E0wHFKYS9EbfqcSqFMyH0z7UVfHp/ay71T6ZLA7UDYOFvma/aaIVdg/glk+zf5VTb3cMkQp0A
/157sywcNBehZhfjiIeWJws81rFIP3IMhhspajp7ZUBLW+J8QNMEn1U/yjEZh0zl8WB8UPciJG0k
P+075HGOPSf3X6EJLd34ZPamSpKvTcn+bBeO9LsMYXKFnWShpWtojN1WIM1AH0+hTxI4Iir6a+Oc
7rv5Gp1sCGEoydTD59waVavTLo1b4Lyb7ie4853/AVOenfpF/kvuVdK05t+LN7+dBimQehVtVffG
+NL0jnTt2/HH/uA9YTpKaQlIx62EfOXtX3jsLm0KqL+T9yB+cW/aNC1YG2n0GWvxMz6KJ3ef7ryt
6QRP6VV7qq8qR9hPUjvb/72rBFLRyCTACYfBBLjmci1h+KdYiYTLEw59vN9ehjK3dQ1bcBRc3l+2
S3tDJgaKNPqEt5idsDkG9XWG1LCTAEcokIjEmnAlxOIpfh5j9gVNaL5BPl0WimyzNbaTBOYBxIVo
KzCa8xzHlbUJXNqM5yFnSZtVh53smQwrpijSudxPqohQyKp1xeJmOJu+aXrPNj0iaV2iTFBO73v8
2D5OTBrTgZ862tMG/FuK7KwMoJzkwbi1KdZsLqMsydGLRHA7PKrZlbzlRtwGR9c8kow6IAfWdvv0
8+a7jw6ehSWQqqBJOVsfehdHvW90+a9HBTKv2/EzwsgbyW4e5St/RZZ9MYs5jzYbXS9mgRy4RBtf
pixmwq/Fn+utf0jv/wIudmntK7DmGB4VCtGaJaA5KtwB8q654wyAAiXoy8LWutW2jQOYZGc54poD
6FJAICtMI8BR5Ofn27oQxjrCXMwJqu8juk6yFqx9r6UFCaTJAuzLkcW9cLkgs1BqhBYvZnL57DZ4
ULdIwwH/ETMy0HC73lZe3NwQskG8mTref7/+/GwHtFZtVrFi/M5s7x/TnXmE7/IB0Q4qLcJxrXu3
1Iq1zuPNdhwyDVVDEpPTgOI4nmhku+zV2IpfOIq58cxt+qo575+Ri8vyPOZsUhF0y0cSmSlmQmIP
CG5SfKlNNvlf8WpaOrwomBkAA9h37PLLb5iw89HZJOvVMwSu+kLcJE1/q5fx38nBELfgYWvJwBbn
LmRmULJYO7Nw0mt3nwNirjegZ46TI1S4srXfjskQdfii2Ovyf8CKXo5JysW0MbArdWQXUVPleyvR
/UK86f0v9XaDXUaZnR9h3ioVc4o8j/VNyH62wd37P38ha70MMPs0WeCFIdLD1B929JvwJa1Uh+r7
p8kONVgzDVzYW9NcYUyqsK9wOJ/ld54/CopWosPT73oHm3D8TF6xuOU5KaVbAO5BulnDwbzNeAjJ
GwA3aQXm9Lza0dVmZ7VAHRxT5kgc8C4IPrhivwvC1m4QbF+Zz7c14stws91cmZiWez7hqm0IDnx6
BWC9fLX+Blg4Ny4jzfZwNSAWY0ZE0m+iWxTBP6neMfgW7Ht73IKO1p7UgiL4GoRjAZlMWL6gCkdG
hqI2+4R6UwpGI2EO419TAOfEoFO4kTbZXj/WgEeQizyidSJty32+1446LY3o+f05XtwTWJhOZjjI
yswvnchqkc4e0LDREFwsq+c+e3g/wMLxOI3xzwizV2tQpYkvuxQ8g0b9onXlp4G9fsNScu0BsxE7
aKToFsDPiF4eZiRjSy+/yz+lxri2PZfGOvn4WmTP9N7U2Y2eZdoQRJPNLlvGAfotfIBbANG43Xbh
g0abI92vZkhLOwaZnsmuWETiRZxd6olbDKGV0ZjFvsPxWxsVWWjvJ5WDNL6y7pPH1p5ci/O9tAa0
WngaEY5q6ORbjK38fLNCyipcpSN0tZV2Ou5YdbGXYC49oA9/be1xioy33eceIF3OPbLWY1nau3A/
J19hjcLo/CEYVw2uKwHRw2NwUA6u89JRbgKvtV1ZX4tf9SzQ7FQvos7tRo9AvxR7XjQeuv4Oy4By
a25wkfooeIfVmNN9dJn3TlP75+BmB32NzHvY+cScqr7BIf0w1UOnclp4v1rxfVumvIw1OwRHLAgM
eZrI6VLx7eS+l+ypWzDBJtKbYSP+Fe2ladLeG+DsPEwGWSwQ+J7QwBQNJtExfzPZxWV4Ow3Pq5Wt
tTHOajBS59aFkPwxRg7ga+lQH4Z8wyH8KDqT6kD65O+H/crSWRvlbHNamdDpxrR0plGODvCXm/Iw
ifUxyIO+0gdcPAjPF83sIPQUMzWRKf590Qgb30abdTp+JrUdBGH/hjn85cKZXS6ZpJWaMMWb3PGG
W+SXbtVfbO+/4rC5siPm5Xqv//eCEU+yjRfYHiXJ/WQEH338Y7X8x0v/n95rdvf7Mqz++7/455cs
H8rA8+vZP/73TfBSZlX2s/6v6a/9z392+Zf++0P+mn6sy9fX+uZ7Pv8vL/4iP/+P+M73+vvFP2zT
Go3q++a1HB5eqyaufwXhN53+y7/6h/94/fVTHof89V+/vWRNWk8/zQuy9Lc//uj441+/qZwj/3H+
4//4s9vvCX/t4TVvnuPg5R/Zz3/U/us/7Cz1svlff/1e1f/6TTL/SVYIHhtBIgk6hMXn6l5//Yn0
T0nWTJVmBKtDJoP/7R9pVtb+v35T/gmxe3pUTDV1SfpVT6+yZvojQfvnRJ7H+lc18VU3+RG//fv3
vPhgf37Af6QI4gPUryvGJV7uPJJWVAEoSQIRIuVHyWh2vkAlTLO4zHcD6ra2Mo4p3YHID03jOgtU
8coXjXZr4EC2y0wv22OSoEWAMIfQ+6j2ZaltA1RQK8RiC9Meh27AJtcdisxRcgmLlBGFDQvJFqh1
17A0sKFKEr9D7gzttVs/t548Yey+y12dnAoEH9VdG/TVs9CbUYT8kOlH0UcEnYJoK5jG1KPJAn76
xsV/x7vpkigL7CSvNPWQmjEGBq02GUAM3iCEMJ8i9AZ9JAewTeThu1X7rlK3dR6MX2W3qdPdKCLf
txmlYRQ2HepHeFMUgpdvuUf5nZUmDKMHuVGl4kC/Bj3fUHdxkKLaHqjY5sjqKDqBVyHBrkjuddgo
KDzbWqbIgtOVY5k5I+rg3U5rc7c7lmXSBfs8yFDz1SuTKU3jIlHvy8HTBpwQjNE6hcBaOg8F/xRh
1E1hYi3z0JdtrT/IcYserA1xVkFINEwV4ckbh1LZqaoWIQPcjLn6McCaTX4NQ6NAHBefpKj7YVa+
gO1UJaS+iClYb3TurSIWACCMVoBoLjUI/QoYzskS8vDkewjfbrQaGdwvrTTm+VVtaSKpL3WlUhps
lkYbAunRefYCJkIYvuvRg8HrfVu4ahOEdp6MJlrfoDSHAuHmoHEjUjmxaHuk0cc+arNNrJZ91W7q
ttWyW1w7DfODiW1a9EXUyyg8pCIMmy0OXd74GAZJVr9EisSe2YhJFOObQQQvv/ciUxIw0dCxP7ML
txazFxXefvJiJnpZf7d68DagdXyreFF5aSY3UUcX86M+xkEErrIeXDpEiqybJ80L42ZX5KJQfm11
PQ63Knof6caKTSH5GOVaGO/LcqAoqQ66fARC4h2CSuzQOzSi1jgVNXXYgzv2FWgnMx7Lg5+h7Y1U
b4CS0Vj6uril8DgYOMRlRbOt0RnWT4WeDtl1IoyV8iPXEtl/6XzTi/ZaK4DBr33E+R+UGGwt1hBa
GN30vvDLQEKO/WNctZMSjwIE+2h2QZ7uh9z1obbg+oK8jBuakrsvK1GpdmNedeVOVgRj3CqdH0l8
caP2xLsi9YXChmkQfPGVHlcAxVXMdm+1cc9HxMKLHl5tpnAQ1AZK7KYztEE5qqUnYR4TS57mBIkG
zdAYoBzuojh35Ue8E3MpRj59GEKuVBNT6ecx10vpLjGVGLVUQUjaba2Mg7fBHKOWt4jwp9ddOwpo
J3H9o8Sl4zxY4tHyqawGOd22htGJW1UpqEEPblHiwENdznazsMYCIMuiHyjhs2XMwczVfdIgBu+m
kvQcNGL7iGm7km4A3rkn3S9qaa8oI/ZBlZYKjiZ3cvXdRGwPr5hRr3PsvXw8afAc8PL00WtiXaFf
abbJlerJRf3JgsMwItgu4sNBOpa2d3qjJubBG6KYE0fKa3VnlFFaPoahiveLpRaZaotRx8JHrjRE
HFRo5cw2+hDMqWJFfmLHUqjWGzN1lQ+4XEYdmAzLMg6Z68aSk7pNatxIXZ1im9T0qOxnemgoWywl
sCOCQJzqX9Iy0mq2oxdmNq6PYW3LdY05BfI51JmT3hc/Z26j/SwMPel3cGaq/toUyxafI2UChY6B
mUmfpcTSxkPWDZ26QUbe7Jw0aQKPsgV6UDf4vXSN3eoFVma4jNQKMO+Ihuy2FEQfMgiIE3nTJnnk
36kJsCv0yEMJU6UAe6HJ8zGI++4jH2lIjqiSlFCNOa6rPdyhGH3kUOaoSfL+/7F3ZduR6lj2V3rV
O7WYh1cIghgcDk9pO/3C8s1MAwKBkBASfH1v8t6udmKvjLpdr/2Yy2kfENLRGfbZG+IBJXB2LehZ
3JLH0TSWUHSx7eEw9wIiCqQzi/4wRdxTLYQ+1Egfc0g8goZUgoo+hvTTjNymLeZwi+OsxKMx0AE8
8hIs3akFMZ5+O0MxB0TbBWX+qYAwAwjVc9N2j2VokAeoLQCErEqJJ59mCD/uPVMLkvSV101Zpdxm
/OEBTYkbiPt1caxI5w271gWl/NYxVM1eceUF6kyJ7U9XroNNnfi0glSMxle2MFoz2VYK7nq8tAHB
T/DFstZ/c61B+SnEeCK1YWiDoHnUoIXmHvXgBw369eMwdI++I+0wKaU7yceRG8S8MfJBQzyLa8hL
gvygrDMTQqPDCczdzDlaTVs8Q/VOY/mbXNEjgWOy9iVU3eaDAwoXnuQSCJoHGQnoGTdDh8VzIH/I
oepBDJnBIRTWwYP4aplC86UxoeBAW4gkWR3HDppz0FQmEdZhOuipH7prohmuxjg0mIySxrVAtW6G
TOO8umyEDFbESXWoGxf1PuLU9rTvR3RGTnlXan49TlXYn6QX4KceJM/EyWpcxiHt5ZDgi6RDJSBd
lXtvytBQ9KE9t5y0cGAmBZEnqx5yy+AVeKJAPRLr3CHlXliVJ35Y0jEx0h4YUQG5VgsOV00S+82G
Rg47Yc3zApFBzcH5Jyq/jk0NdqkDL2rE6YAKgxo/EsSoUkt7unZjz1KsPzkGDRc1ytyCtnXUjHYD
zMpQoLE0mayvMU0vK5PGVYRbcaMm5vqnaab4vwVUCk9NbZbMAs+86v7iPPr/UPwf6K/+LhZ/kG0l
qtf30ffP3/gr/Lb+iTAaRPCeBdYpMEIhrv8z/A7+iSZqBLiYCXATqDvxg/+JvvGj5ZcQYeO3AsCt
/vFff0XfjvlP1OARmeNXF+4Az/47wfcaF4DHAX07WrouiPbBVLJu2uVRzSBqyjDJeDDO/d2C5wK/
xtnJdLp0ttTx0sTvqkf/weCSDLxrAjW0NXrLhcHePnQQGjC7kzV8R7ifBPbRhtd69yX+yjbeZxdL
7vCudvGnOaBFgbLCZQqJol/NDb5dlL4BhvgZDLBxPkTPpVncUBfyD3/bEKb9QEuP3lYIfuxVgj0i
TMsR3UHeptlXkKcpHS8pMLTzeyur2sjyOq5jeQ6UqG0wHvyc4Hm3embADbg9WIFIZhwAXmiXTWJb
EEi9NL21bLH1yoGFxMM8n4syKbLBX1euROTjBSVMjVsoKV37zQZhAyCqw658Cuo4v8eU5ta6xsT7
FYiwQQxkmhcRjj8xBavPh7kIPMWSwSKXWD3EPEvfyjXoqYhM1C24e1MmMZJuJwL64sWX6Rxk3iNE
RUxoOWDst0mHLrkECV7Xav5c9HcPsSq6QZc4BH8JHkIdquspVRmEvxBBZtFhur+MJPn0E7+ztsqG
pxHweEhw1IDmQFegfc6Nk+M8R/Wl/u8nJ+OXpV2dDBOXMatN2Kl9M4k8CbHvh867NJixrM3vPuCq
qoZ41QaBFay0DqrdaKAP5EIlf/kLv7OwqqRBTGiwh0XHqKUiASPr2D0tClDTeIDa9oXjd+ltVodc
Cq6MkcOWh1pDbZONPdsXTCx/4jev46/6Eiq3g2EOYMKwbvSiFky8jYakm2AxM15KFqRS//E3nQpA
Bi5w2WjLAy7yoXcoStAR08JGzGDZmx4kjLaJsPppHr793s6HHfernfWgJjwaZgsdawnTIJ7jHgaI
N8v64f9gBJx6oQnviHLXalvTtqezK2HEhconBnISIgcIgncX7pWPTmF5mXd2Vhs7NxpTUVSYYucs
Uzu1du1T+bjAQcxdnpiXysWLn/tlV6ysrTb5JCE3PdawZmfW82KtyuZrN1YbDIem1fnSJb1uXqOq
Bw5zF1EB8C6IWJyVvT73phm84jRuISSNWWGogZXFwp7+Ghr4Bxmr1BbWF3Ows0FYA2SoW7X//Ye8
+Ayrw+Z0PqNCTjTW3GS3ID0BiMMCwA6Sl+W+hyiyNqqv0F7aQVpr287lM3Szn3//DJ/t2HfLsG4S
okXYolGKR2CEJi4ftr287Rp793srH6/aZbU9KHiAiRwlxnV7DGVCIKi9ZbWvhgcZYm7f2kHNqo31
sbrlxyGdNiGIwuN6r0DchFnwJ3J7idDwYyS4eoglHngXWtApN8dc4yFmgFLREk16EM/G+bbbF+A9
W+R0LnV61qRgf+6yd++9ut1HHFPUn2ASMtPVNb2esciHGdoe3SlK5dZK1D440CuUN7YQrDoFCyP7
9uL1/ulHfvcUq+vdrxZs1IynwFTDYdznGQWBQZG6X9HvT4LHqYz/jYm3D25+tdrLQ71bbaPRRdfa
MOpmfRreTmlxZGey8fcBkA3gHYv5o/Nabx0AbC5PU3y4xsBPAfByCLQB8NsQsv/VOASyyYQclsYo
xsdjY917FgjPUYsF33ER60nt7B6nXdG7iY4HH+0+D/qIMpqTOuQHr5VbHUFnvMKMibP3fVCCh5Cd
8X8YwSMgvyBy729LR8RS0M2oyk2eFxsKfaYiCBLmjokIh62DSiSu7U04Z4uQOQFKntfIuK17H4RX
gQxjf8g3RuRt+mi+cMV+/OB4/Z9DZGDmhXrOau29khYlCHcws1ZWmZAoUqDSR/3hwrG2wHa/ctsO
8NYW5JFBeYoeBwb+fl1obfmis0bvG3j3RwCliNnSB6di1nw9MrN4EoVuzF1Em+ZuVEslTZlzDx1U
9F6qrFesUde0Kp351ivn4Bywehy3bd8B6sXnpne29lzWd7nV5yWCN5cWSdmiGpxAcaQIodHHhyoB
/1UVxjXERY5lp+mZQYUoAMNfr7hzjEKqpszlLaWJmgfDOJZgNX1yJtOak1GAd3rnF3IC1NGy6ivI
LrpnJ9ftPuC5sZsbZtJNLksCuhUeRVnfVlhLDfG9G2pG87GhC9EQmcYk4rq49w3xSgKr3PZ0sDbO
NAPzx6YhQcPDg1xy24LuYB4h0Bn0qY9mSpxr14mFjaKgV/vfemsqn3NUGiGc55gVJL983A9Jv3Ar
ndlYODvRaIjGQdzRcQYv1hgGGb4EkpdexjsGQhLTkybEO1FoK7YDG6IQCoWdTXZ2pJwmbsqiubG6
grsxj1DehnYBDSBY67vtBv+NGRs+iomiUO+FRTa5M3+C+NlIN9LMi2FLc+adIRfsubFoQ8K3XT0Y
1Qn1WJDcdgIae9dEBs7XHnKcKQugTu9bM0AXVZ3fOoMWb/hO4s62vWLIlIpazOGiDL3JHZfdurNr
XrVKfw96S8ZqqCEAT4C/DkNtHVqsUNpD02GbV+rgG/xazGhKAfQJAIKFuiwIyMS5cPRJK9TOB9Db
QVcm/zqrPssj9mBUHt6hQfKGEuEZUl8ioSA7hpR6AbEe4VWpa+u7bupLjOu1upjioWgS0c0QjfBb
aPkmhqWbLfHGfkqxZ1zE4NpPho63L55uyX5cRK7JYB9YPg3b2UaPT/Sti5QtSsJw3ttcxMPA0iqC
grCfJ97o/qDLoTfs9k1E5riBRC9COBaBj84sSWw0KITLVrGtMwwnFCKNI+w6GRoBe6dCZa7OoUdc
ZYCm+WDgCW/NsZMb0ugn2uT8TgZugWWgRuzbVXEomlxnZeHvCs9Epyd6dYcBTseEkDakuPchq45j
ILahzM9FqTJMbCY+s/f1VNwtRqlhHxpugKtv6XkNlgFeatTdBnsM9qQtdyiN2i+zH4Y0wShfg6TB
h460JRO7tjIrYujTMH86eTMhG4e3dspKDNT4wref+2q8lvmYog7/0s351ozApdhzeWNiwgFisxtB
uqspaAEgz7sbVCkP6K/tLVrvMIW58718QwufI6gnJz6Wpxml9dgnWHlt2fbeR80yCaE5DAVq8YeM
2jBpKdgweXDPqcZzoIoOOdvJSfNQ3VuYH9kFlrxvWJMnTQkXomUvoCRJhzif5A3GdjmcO9o8gWFk
bJoyUeSZ74yPftFmkTHbT0rULEMHTl9B2thPQ1pB0Xt+QV1mV1Im98yWIuvn+syY4STu4KZViaqz
Vz91SHk6d7wjetpUJkbWiugeYPMrWeSbMId+d5eftIV5D6MJEjuccNTc76aRxxIa9E47bhRq0zGU
iP6wZr1XfXQjTO6maEupuHPQNO2ZkHE7j4eqQeYF13pXtiBka2ay7UfznlpD3OZDOrfNDH034wn7
FDLRlT5DzQRMLAM9442e7dbIKpvdcKZ3IwuyeQh4zLnIk5KS8FrzHsrWk/2IYcatb5LuJA17gGaP
xdOuLIu91Q9Q//RJxqn/NPrtnXbLdue2pp/wkPR33qDKuOzKLkXf87kBWjDudSM2ugyDeMpZn4rc
y4+GqGJoxNJjh6YrmgBqQv8v3Mte73pP34/USOr6e8dBRSV9Dar9KPGdCTqkTZNKeE6rnoMdoJ11
mgfdi+GNWed3L5jG31nQOwyCcNfQ4jnELEs/zFlIbJwSqz6EoXMkRusmKIOjdTJDzFoN5sHtXBmz
YspjxsdkDrH1DaDeymiGsGfwGlC4arCgdnw8lXU7b6sOLQvOniYXKjzF/MTNXqROUZRnp0bEUs4g
7KOoZm7nxuRp3ZoPM8D5MekZO5jUwUdykfYbVpSafp3VQ3Qyq7GIc2HegSNkx/LgOIXtq/AxFIxK
3veJdDsDSvRuTo8YansWmABDKGIc6VQ8Kn/I8rC6cnt9zSoXXr2JzmFtPBfMwX0YYB6FT9cBrY+t
7r9Q33wGlUC5NbwWcqk46PboQO1gmOBA2OCdadT2MURmr1ojr9LKKMM4pE4imEasPwHYsPy5u7k2
r/y+uOmDIHOr0gSbvp5kSsLxtaVdcdtgSXgKibiSnIjqFK7C2uZJCdzqhkWTt+EU9Y+oHXF9FNG0
7QsPWmHElBCmKf6QTd1mA7XNR7izwkkHcyqtAwEP4mM4DhgaAiOJdeZGU2WB0HJT2lCR9drJ3RDR
TFvBkQdS0lpJSYS6ntphyuxW5CgFdmh3ZzlwBsfOHJvE7Qjowsu6ylywzkP7B1CHkLtdKidrxvQL
2jNfLaPWMjbBf/IsZFu8OgT9CzVYU+oGmm3saeFL9Ce0G1kgryGsTL5YXm1tXLOhaTAoc0+BiNsj
aHqyTJn3cePwPpk5UAGSUpBXlk0DLfcC87y6d77LaYK0cVv4VpX6pI826H9XL3MUGU9R5DYN6BFl
/2WiubMzqJyqWNPAvq4ABeg2PHfAn6MVxqwLg0LCwsdXiCsUBue4N0hRx+EYQkNqLrzEnR3wRfdQ
ryaimDI0dOoUUsQQq+ZDfo4iIb/XA+Hfcwhf04RNM7+r4EkeQIzqZy6Gm/OkQwd02KB71RbborER
G5pBrVncQYt36bLOFUAec4hxOhuxAgfMNTbq8Ftbok6kDOyrQEOlxwq+S88ZkqDqHAjQWdAKDvaF
IdDyCt2Y+fNdV0c34YwvxVjwjVZ+xjpbbZspOlSz6e64H3pxRII/7Kbw46aZ7Lgj6rrnfAsl+Ydg
0CqVBrpts+71kUrffSjmwt33hpGnQR8NFXRM/NGJC6LCM4rN1j1a5U2GgbYHxBBYGvo99+S+MINd
K2s0yCKj35XTkO+Ybq3vZmN2t4ZvXROX3KKbmZntvCfCA4IiTyX6iJQxKAMZ8ej6CenHPTO0j8op
exjL+U1a8H+FkpnLFHA6tXK2QpsS4+PcukUXGHnMFJgpbo32UGqIaAcAXiSNMrxN3YqjpUq9Nz0y
wUrJNuCUegAHy6vhB2pTob+GtEdroEoUwZjC6G0ij+tDMMtHAHqyEOFwBrDGs8sVDlVH1X5q5h8Y
ITxHbpUYVN1BtXAblvmmrvKTYlawmae66hI6k6eOmmlUty+W5TAgse1zNRV5jF/AuLjmYheMNYtL
czoXy6DqYLockUhtx06BCS/VIjIKTgSQTfTCGyOBtuqtjxsEctId+t9FaSfQWTpOg9o1ZYuKKZTF
o36Dq/Zct80WrU0gOgqeBFihmRepVsOC6Md2J/4JfcVDX0QZnOcj2qTfipz9qAv3BdC9Qy+Ns+Xw
ceNLItO2zkVGVX5jd91rGXU3kM/FnJuB5o+AY0ZzErraQdOiaYpZtQ3IQwVN2h6EYyWyRZwSI84t
PV41rAtPlmP4SUMhZ9KV7NTkaO27o6hBBsmThtBY+dbO7limuiGenTAdo4jFeIGvltsPR6DFhiTK
zQpK5kH7BU4sz3JPH3O7SyM3PwSs3Li5DI72wOV95U7FpukGZBlAzICNFWOst36d56+F58G9h8NN
BwXz2G6QpxcRomq7CWOioSNGJq2BViGRpAkZOshAQmVHb2QF4FKMoKCl+Mp5CS8HSO0fdd/cMB1k
tfg+8/4QDcO+d0QSWe0OJYkESgxHzD0fgOZ6a0mB3KYeMk5csZO1srY2pV4m/QYJDqmvtW7tBY61
YZW+CyrfOQL08+agVwxsl0hMj+9D1JKBsG+SxpTdiyWFcSQmKDlKCCultgJSJ8rnfaB8sKNJr9pY
7qyvNRXfW22CyUuKKK7sGbySNdKzWUzP0yxpFGt0uCmAFqJ2YuCyJkzjURKMr00x+AsnJydzhjgV
nNI+d+KJTIt/EgioYt/XXZ44ZYC4Cvel+Qci1+6rDkG8uBGjQvklJxaGgISPsZKxADbdbpS3M3Mx
nebSG64o4QisR8tPC631liqPFyAZaH0w0gRjiOvWrum4R4zdEyRzwF8MJpJMf2TktR8ikjWK5Zlr
tvkYN0Yof4iA9Y+zSemckKnJXx3WBiSRlsEosD9AZ2FEgWD0vZRFuDfc3Eh7Vo4pEkwjjpjvZ13v
RXtu5s09JiGcPap6c1yJ0b+GylSYVJ47OWjaqQk0+NE43YK62qpiA0iNKBkGYhaJixevUmpO7EZr
a8IOnxWokUOX75uyd7y4EY56DI2wPFJTkDMJ3Oa5QQv35IY8X+7edhthuO+84Ix+dLTHyApXdATD
vi2bNCidRWe5L9q4mcLhLjR1CKiVhPg8MQb+ZbIdRRGLD/ZLUIS4TXQ1SrXxB1e/mmUF6g8O/fQq
dkXHvhi2IE8F0fnV1AVA4lnspjP6Yht6E7JcIb6EQeUeo4Dqk2zaFgWnRjd74E/ClDgGMherjcAP
16tpOCIMNr87vAszvypHuDKh7YM0dYUT1KDkLUV5DalGnDOA6zaFU4MszWvgQaexArmDE+0mEUSJ
25b1F64ie0eLFnoN2H5p1ZXNGeI28GIcaYUPzZYjGyvJksHx6x28DdtIaKSh5gC6j6tRje2V14/2
Fk1ja0NG05hiBxCfN7v2Q3Yw3KLZBm03XvljodxjgHfJAU0qjDsUUOvHsMqRp0+VW1fAiEUtAFsT
ItlgjNq7ulMY4omCwUeG7yPJ2KIgAKdcmk0+JR3YLV7ErAvM+XT9EhkqH/FMCRb/U9Hjpkn8TjF7
kzedSBSfAORQ+Xde8wF3fT9u3KoTJ0mq/IsHQBJWaqrNLfVF/8q9cDoCtweiw4AgZGnNefhuI915
GMeyeWRDVUFTA9nyTnUh+KgLX+GoykhfCacxT2KEaAlbKPGAuhwshQIA5FMQAU5JwWr03SJlXke5
ke9AAm0A1NLbMkYMM7K4Kuf+qgqsKJnY1KhYugxExoOqj1Daq3YGpONOXlFbYoubAPsT+FUHtcig
+MPNA2OHvNbLE+2r+grfGFGoFsO1xeYu7c1GboDMGx58RvJzH0zsocNB/Sb7Ue30aBk3IHCQh3yo
56QrBYasvQ4ly6pS2QgvdIgCWT6D7xLN3NzzQIKAyPOKN6w6T2KqvZg4gl/VXhQcAak1z6MeAPqz
StYV0IIENUzO3OmpaRVHPU4YAvNvvPsq9ehsADotrdiM4DJREAu8F7AhhlcdL0x8aBdYUuW6wb1G
WGYnXTAOBHEd0uCCWEHSSfXITAKWvFAMPzpsuKNkrgu2HTAcAzQ0CODmqBbfCJQ8j64mYZl4OpAv
cAn9o8QhPvPWZSbiQSDm0txhBpqJlRA7hMnmxlb40eA4CExaGt6ISKmXTrjmvgAiFDkgsTbomsHT
NhVhX+e20w9GG9BvkGpjO12DADHuAXaYF8jj9DwWefiDOfWIRMFqHqSQ6svAGn2uaV4hcuGNAh2Y
O3ntMc+RKtOwlz4qOEjsPUb6h5K4rU5QACVHz3Pd4cpDkvdIEZk8QxtYNQBEN/ZGE4BFfDg2HG/l
y5vBlwEEkRvQHamGlVmHug2cnFfLk82GcmfysHuOqI0wMfLyG44AOkDm2KJ0YwTolwUk33vcLMHs
ZTapBy3UW6nb8VTnlvt1hlLVnWc07ZeuFq6VTHk3R7jywvB7lQOFRSIfMRmki+HwFnnTK9JPEVjW
LDsX14Z0ZRZph1wDi+8OqVGTCohYpyYpkOncyNxWieu2KiUwi6biqdkAkYUanQbvl+ihTqzGge1K
lM3fPK9X3+iI/B8Fam3SrcQEdZP02sP9WfUtcG3z7KqEFsR5yDtrHhLsWrSJeI523I64hQGPK8MO
N05uBLVEmNL7D2wePR/eyifVvqr7NnNnq8VHimoEELEtO1yFhBtAKWtmBsWNU+AT3YP5iaBQAuo6
7h+aAlO7Vz7j1D7XHMzdKma49jExGfS9TbYOsypcXCFTamFytXvbugdErbb6rBnaINhEg9VXzV45
xCreft9Ms9atUgeVTZTiMdQAlAx47FeNWTwGcMsL4kBbkP5eBkVNI5Pb4sbfsiyHPt5FLeuliv++
Obu2uKrys06g6u4sLXsT58Lpx1gXEBTQ9MZ1MaPlLgWLiwN96ybG2uiqO9oj60D3FUZt8NjmbwJs
nqg6oWPlPNrbZSz7MgXfum20mMTAJLreEDYEkm0Z+3nXs2LUL+quBehI15JcKSUxusi6+hK362dv
9t7MqjtFPGQaVd4i8EE5tFH0to3oFsn23e83yhpns7wNOq4+RudDJOtrzknQMIrSITDDlwLDUKLe
p03WYrSj/lEhjP69tQ/t1T/NgZEO3UQfLd7VttQtJwInrEbDr7kpUfHLdADVo+qm2ZmohWMqISaH
Syyln30xhMz/MrramSToAmYEMOpZNhLxYwuY7+/f67OP9d7CahsSQ9fhMMECwLhfWH605uqIutEF
tMUa47NavJ+j0+92HuDHvLEtWJFFs1vuzyrCPKfsUL3yUk53/9E7rfd5l1fTLEJYgzoAskpuXBns
gobEhWX7iQh490IG+BRooWAC3vNeaXUzEZTHhJhu/7NXWXXYMS+qwtmBHYtA41s8hC3ZIBf5vZEP
SI0/Pw9IjG3PMQG0XN723dvAJ4iKLg5wETJuz8NOQ6/Z3ZK02HQXvs0H3M1PW+jh4QyBbAkA2l9t
OWKe0FUtAcb7iQP0k0W6tj2aWyc19hdxMJ86iXfW1r4I0jRRvlgTKb1Wh8DYqje+p7tFEA7lwPq+
3/O75nAJk/BzQ6+vFIh+gNgDfDoupGh+fUtVSAdZDuoPU4K++Y5jOL0AxSokep/RuIpOOn09AKr/
gyDuj4NLoL1P79D35tcgKsTIekbtNuZb8+BtHcCNoEoPAgSQhIH64BIf6aduKrQR4IHfDfQVq286
TtTv0ROFE2Hixo5AczBf2KKXLKy+IwJKu9LRcltG8hncI+ch/3HhECx/4sMne/cSq6M2stGvxRJ3
/Dn0iuZDufU3y770auBjL9FFfOpBQKsG5AUqqLiTf90hms+d6RW4jKWqUytS8YBo2TP2F97qkpnV
TgDlSBtgPBO+8KV/rY8NWGrLbZXMh2K/AIMshHebS7igz+/Kd++2uivdUQMZ4S8O+LSMYhMZ17sK
ZGpN7J/FHqXsNuv+Lw75ncnVTQnqnIFhuhQHnUW3BWpwbe29Fv0l3e1PL7J3ZlbX5QCtbyR6y3L6
QYpRImRBO9prTIJ22aTr+MLXu2AuWIFJMVInQn8x57+wLu7eMEOYTF+6k39Tniso4xolIvp4yIz9
Ja6LTw/c/77oWisD71mE4xJ5BLWZWqh35uyS/t8lE6szjawl7+RiIhJovReYfuMXwo5LFlZH2sKY
LAeZNrxGzV/AznItqZ1d+ETL31i7DWhuLHTMoG8CVOjXc9w5ZmE4qMPgPgNxTyKSqnpbdCgDCG/4
+u3f0OD77Ei/s7ieIWjQ1ARfBSwufBUzKHw1+ap3C/MJMm2dYBx3qDf/BuTtMwcJTSTbgu4HGj1r
2BVEDHXrId3Fm6rUxZvO5p2Ris2iLVxFtxcpD1akI2B1Cf339lauK3IBcSEc9paoxDnW2aJu2hwu
awp/6q/eW1r5K1FNQzC0f73ZQubg1AubWgDdJSdhL2EdbIYvF7lAllvx48753/VcuSxLAuHU97C6
XNELkUy6ACWthe3pcu73aUjw/h1X+1QFZk4n+u7rAXxLM2C7QOsQqa+XLX5y+MA0uaDnLMdaWPB+
PRgCzSCoEJoYx438mEAuHKWhC/7xMxOAOUN9DJpVQDuv3qmo6NDBi4DklXK+c3uIrIVQfPr7sQcC
1X9ZWbNhOMTs+JRHBC15tfEaqFyTS45+IWpY7wWw8APB/5OTH4yPq8VqRDuOQAPGNqbTwc7SqvGp
azmqr3Wk9iiHuHsAUdDJD4Nu2oyS9l8BqlkaSnqMA90ZWUDGKRazsm5YN/g0AZWpd9NblkTDzVaQ
MnMmflVGX5d8X6IydSY8BGGm0RKen2ypJObxq9yBjpQDHqdQttbeE0bIkgljq6B0UugQscKA5g63
zk5YYeCLC9SdMLGJmkw/8H3l2WzbddJr4BnAv5XUjjduq6gCOg+D+BALzjt+G1WhfxhUXm1NRYAN
Lhykg1z2VZpXIW22kzHTNGoG8mzXXr7jzBT7Cy77E0cWYqnBWYFGhfXBZZcix/SzggbdkoL0dwuP
oR972aIYUV5MBZY9uDrl742tvXUASXsPXXvy04vVh2HXXS0UYJfI3D5JdMAL9ZNr0sdw2fq0ebkS
rLdxFGRnjEnXMDChk/aoPfkyjfKvUVGwr3zO+fGZxwxtIJAx22WDQW4d8bMQVBtAc+GtQDuVLA1l
0AqNuwlaihCA5jHEOC8zvX5ySH4xugoYJrufLcz+4rt1Ka2h6ibl5vdb4zMLgPyCFgUUwIiNVxdB
05EazRocddum+kDQGNoLu78oKPrxZoOggY0CHFg0oaa7zoEnXxlgGGEknmxQhqAzSQggMuqr2wqQ
Z5gJYGs8sJPWcy64sk9ugV8tr5bQHhswirbopbq3C42YD5lPZANLkqPduPpWHi5m4Ov4yDVDsFui
8IiLwIebXvlocFkwTkaJEPY0b5fJlzFGySddWHOXVPQSaej6HKzMrcev5gB6856COeJ918EbE4/A
rfThy+/3yfpQ/7RiYSwVRCXwH2vaTndsZotUsLKImTi7JTQR+4XZ6vdm1tsRZpBHgAQYIVeIGcpV
Xq0mHYKEoMesbbO3EMaiK3zhBl3HkmsL6/1gzY1VTrBQdVCRHyGiUx78S9Ihl15jFQlIs6nFaMOI
7x1r0WwssGX8fqE+VJV+vgeiDQfDtZiBW/P453PQjuEAE+TKP2ByIcv335qYvy6TrX83c19sYfoA
5MVQ+8II5spJuI7MoxDUQbHnvo2SZYI4u1FfEJn4uMMwI74MI2O+AQ2ptYtQY+cUNMClWzrtFVpF
0MiUwOxg4CTkHjhu6HGKjFPFm+BCIv3xYy2GlzrgQkvur3VePLDLUFGCsdg33sYGhEMX/v7HHffL
349WKS33CAHZiaRxHZIN+hCJPR8BkrpQZvwZlL2/dnEqF/YrzO17uKQ+SLkE5li1nANFAjxO1+4j
Po0AjAvIY7SLfs38CoEEtBxx37wxMLdceQvdkC0ZQPX1NLtJocoORBsGCEXqMErBg0TuJ82drKJ2
tDV4+AL5dUQ6tfS9nWhlDsorQ7yZwXQNjqpveLgEmFnAdYQDpYOeFDHmJFTSFBNgsSOgARXwCRs2
t21aj1W3UcLunkMdRt/BEjQcrM7F1WMCjg4gb4RqQ84fbKsEpboviiToWb8tQO6zJ441XpnDCDAh
+qWZi293YSXXuotLSotRTCdAJI94/sO0jQ80QxEV6ET+qSVe3JkpSJHhyEMMgSz9qkTcl6nVXjjS
nx0AYJF9F2B2+yObagRxe3vUUYPhC47Qc5i9at8XC6DUB4QUWguGjzkGW/vyC4JlwBqNcuYXDuEn
bgVTtQ7oGjDqBtrT9WCfUaBlNrlBg/LxMlHXbg2SQIUIWgAQJQH/e/q33div9lbueBY9DcbF3rLW
/EFk9amG7sEyM9j8N3Nnuls3kmXrV2nkf2ZzHoCuAi7JM2oebNn+Q9iyzHme+fT90c7qknjOFTPz
4gINNNDIsq2tCEbs2MPaa+1WdSZPn2b45LjhEnSmyNgs06eZvtDqK2senPvFKRppMIh3EEdUpBO2
xqjGCpHo7BoXt/K1xWUqlYKVQFMWi3F9L0bfK7E7TFxDJWpANVbbld08sz55FnbR4GyViLPmP3/V
1ugyOMzFiCNUudN23GQuCuNbxjEhvgwuiqu1EuRJcMVNeWNvdq2v7MmhLDVpiL16028Cp4U2EQEJ
uEvLQ7drL9bszfWBxWa+MbfIGROxgVgh/XlD7ofJ3FiZsqVaaIOkCkAW9UzPvL+hZ54GIh7Giefe
MYdmEY6oRhxNow76U+3F7gZ6ifoga2O6cunOPBBvrCzuQCOpUi5GWMnCS8aUffmhC/+OCTia0QPA
vxjyIiZtxkSD0GgGnw4INLeC2xTl3mrv39+uswv5t5Wl8GOqVRBqdQ1cH+Vns7srLeCiT/9vJhZf
ZFABaJgzitZXRNC+KF71kKyND3/DikVkReSDv1jKSxYplErayELi8qXWbrvum+6tRAVnj9YrE4ur
A2x7MjWox2xjHHaRou6VKV7Lfc44H1ZATDPXLyHfWcRtTAb6eltWcy+w38jAEvtdQCsCLvxZrc9C
ldlyyu/FMb9pylUmlHMLVBWRYA5ybvNEXKOVarDfA+U3kGdOZt0m/cppO/dO04CDzBOuF9RCTkpI
SjR1VklYGl36KE3vJDe9C4/dRXLhp/R7ejffwhXb7tcyrp8VjIUfovgGoRE5vyWf0E8kRdnlwsCF
jQ5Uo1FuVQ8zCy6B8Voocsahg70QWaYsssaZ1em1gx21KFWBnUY/n+OZBJvnWOTTUTZVt+K+667W
2iBLLvk5+nljcuFkAdCCmJtNRod+I26ob4AfRRFi2MBEFruz0kZ2lf6N2wCNPBwYkkHat8xmYNJD
B6mByVAZqPhJl2n8+f0bfeY0Ut3gMgMt4SIs89coqU0I94ZoJllzfObTijVWlzPh2xsLi08Vg/I0
m7lAlBxmke5fGfK6pPu5U//GzuL7iPBuymbHSvqjSAMm3neXJX1UFLnCnfDFf9SOKoXH3VpmftLg
51y8sbtoTkxqUsvjvINttdUeskOxnfUpS8UuDDt/nusbs3bxzCVSbsp99rLaY112D5a/wMKbKT7D
jUXGL2A9/CJ7CFzlfm4fMMu4e/+0rH3LORB5HdcQQcpJgSk//+gPBhS/H9PuyRwfJlF0BbqfQue5
75tc/a6LJ9oImoRRoLnWRyTcMV/IyM2zupkoH+1aN/ZAfVE5s6vdWgx+5mqgiiuqsjGj5aRlCbAq
AF21oxUz59fblvK5hR10ZW1zBLNwmAZlgznuNrC1jKM8yaeOXsHB1TtqZc81McsBsn0zujTSVrvx
Z569N9bm3+bV1wMgP8SMrtNayK+NJPjRJga0R9eC+TGQzZWTclJ9I2ueOaVlkCDwVS+LB2GgFsEk
RplNrHg1eNKtDoBSULKP/jStPQYnu/jTFlJmsLZBC7qUYjYqINyJn5DEIwAhwfcO+2OIYsosnTp+
k6K1r3by+CzsLW5BSwY69b/szdlS4jLr9I1ZJQf9o512qxzePyUnnw1zlkKgQDOIvt3yORdTBodM
g620kshgItHYJo34NbLC4yhq+0SpP7xv79SjLQwuPFo+NaFSaxicFXfn/fSsj83TFDmdb5OQ8tQV
O+HRTG2/sZmQUe3kgxRt3v8lTi7f/DtocJ1D7yHJJ3VVo0nR4EUPz27UxBaYKMi/vm/gNEebLQAr
RmVURTRjGfobgsgQdhigAmOjkQ65vQT8TL6dHWdy19tr8cOZBRGRwYuOmjA0kMsUlAEwr64SpoNz
ObNbhTnLv6p7oKhMGKn0J1VwV1C6i4sXMFBoXncM59hQBBe8Q0jeQmCOVJG4ZTJss/YYnNZEsKep
sMfPrR9U6eZ78sqfyBmMtmXcZvAKmpU9u2RkWnf+7ayWGm7Xiq2nAdjC3LzDr8wx9SPpoY+56lM7
2pnsipt4MzeuA91mYLL9NLqzqP3q+3rGvbxZ5mJbY6jJjDL71zIVF/U9Zzimhx7l0nXSwNVdXdw+
fUD6FlLe+fb1m9m7wDm/zwBiqlt5PxprzmzZgZoPzeuPOHufV7vaR2YviCGrE4/Vo4Kp8KBuhyvB
XZV9WtvHhdusdbltg4mF0ZAkgIag9EG77hwUczbRelR0Eqos1rUIG2TDh7mjYF3qDkC4o/7QUa+Y
NzL7WB7Sz6FwNX4K9tMs51Y56xpQ59wLvK4oKAIk1E8VU5mmDAXBnJjNu5xVDbvsrtzprrYTL2vx
Utz/CdXGM1/yjcV5/199SS0TE6itKaLNgVJ7Xe6Ki1m7Jl6NAs+87ZSb6OMB8KQIsKTyNNt0hOWE
pUHHbXm7XrGgnzjk5uf3PfSZLyjjxCwDI9DzLYOjGHmJslORAOhojjK7N+wHXRjsfPA+igIDfmN1
LBqLkfhEXNMQP/v1Xtte7KUlqFMdJhryA/QqvWONxKe1CT52G8T/ECteCzVX7S1caZmXIqRdrLXe
eDtoUR4819h4D5LDQNqV5corFZDZZb2JO+Gc5pWwRFHVJAlWwLdHRcgGS6jgBoIdvfc/JuD+N1Yk
wIgyz+29/xVPAAI4GOUnwa0qaYbCS/vWVp61U1aUXMTCuvE2MyGd7hhQE+2QZpYfZ5+9zkd35rFV
oLvloQVLg/DJwmXX4iQVuYir8RVtuuoZo6LGMykrSzuzizRDKBzCvobyyRK4G5eQ4KOUgh6ffzcl
n7zqwBTpin8+u5JXNhavQeuLJRTL2LAsBt0upf5x5fOc8cosAnJqOjqQUonLo2B6yGyoxCXaDSAg
eQO5utMcW0YYDghR7fSVPTv3vIF4kAhT5oCdi/32ODA7HRuByoKQHPavvV27C2aRLehRiRrWkSJn
nIgC+l6Z0Wd8pCVUUezk1mfKdX4GmkO7Mw/xIdjT1Di8v41nj8IrM4vPpKAgUvfpQAODgeq2z20/
+RJGKw7xtL7GVXq9mMVVSrNJziKZxSSHeZJg3jjASsfqai20O7NrVMMZN6K8P4P5F9XkBvBGnSAH
QlAwXSbURdPLOfpY0wc95/ZA0+kGAE/KlJB6Lw5DOESB1WCnP2YsicHbvbWRv0P9Q+qWXclrt+lk
vgVnxLtFfRLI0iyCuthBCPr1Wm9/Lizcx3epAzZAcqK9uNdWTsS5g84LRWuBQvMsyzvv8avn2NNQ
iYLJ6VdWOkNJJ4CriT0XRONVmtf59144dOoHcOXSojxTxqusxrcUBgnsDAkNZEZAV9wKwoPYNQez
XRPAPn3/eTJk7rAxt9RwsG9X1llBEgllkNtGCNtlcmFMvqtPT01z8/6l+vnCv10VYyQsixrMTK6/
PIaGlypFoEH5U1Knn3WovUN20TzFd+ZhumsVu9ozgT+6kR27/gN8sqG0WUOsnJaf8BzS7BzpfWvK
yVUIMr2Hug/GlXLTuVa7C/cTZ1TbpY/RdXZvzB1ZZ+ZM/+tLf2N2cTOMuFJyQ8HsnIMrwLu128oN
bq0tChO7ma89duLL6is8eYQIobsqyn3qAd4ue/EsiJBCQECF/RnXlFxO9BNtuJQ20pPpVhu/PnRf
aZPshlu2ftvfvb/6U2+KcXrtIrkltERLp51DRmCAGIZhK7/24gtNf1Sn1SrOSdl0/rCvjCxc9gTx
guH7MQ0eiGJ7YELSrr+UGbddz/3P+AIo72lXMkYB5T/Sq29vDIP9rTwKCO90W2mr8vWmdts5cyUl
OIYopa096uc2ELV4wBIojyMJt/h6iZdYZmT689rCvfaUX8EK2tuqrdvQBtgxrU5H36j373+1M5Ee
q3xldY5lXnk8pUO5C861+cxAVLdRLtLc6SAVvOy3c5gnSo5BnXPN6ryWhZMAqAk9+FxWOS3TSk3e
lCr0WlgNYdOxhwdUuaj+SZAL2nXAhNFqn2vN5CKTjQpFaodAg1Hlk4kUuU8fqHQHvicUpJQE/qY9
k+fYINo8uQ+CIoyRl+kFx4dH0pGeoM8rXf2n66s+eNfG2vmZvctiT5n7B+ei6BoZ7PK8QiqjJGNq
5D9TyXBPtAa3lZMeZJcN9dcFk8/cRU2HNUeSANuqJxnlWHQwCWsTkwE31cF6Sh6ab+pnQdoIo1u6
rSvSWys+tLAMGXZ1N7dSlO+oZrx/fM/cGfIT+myIJqNeuMyJcgov3QD+zFa6l158SaOtVq8NOp2+
nOQJr2wsbggKZGXJGw6Y/0clk3I5pnYpESK8v5L5pyy/HjTkcBVr5FsnTcNOyyptjJmziIL2rivL
fWKm39838XPIfWkD7mV++twcocb/9q6n4ViW5HtQl4V2+QMhQkSu5/fBqO08AxclbtvDzF2QfPBE
533bZz4UVNcI6pB3gdBeRgWSgTaXYrGJEwSmsI9BKfjJSFfcypqR+Ya88mX6qDTwWuBVIrlVrsdK
r751liA+SZEQb99fz5nXYW6+IiSt0ASCO36xl4ZHr34yGOtTdxmN88CJXDRd6Sc019VujUjgTEBD
vZJDPr9ItGaWdzvhvgvhiLVuC82Qk7kTunJzNt5tNGfSnQy9bM28XI9pTkOK2bAqcbcAgoNOeLul
ROOalgGFsZF9O9S75mLWXalWG7Jnt/PnJALYfcL9ZfLvN1WVaxZ2oH5iT6ENsTiQ+qfZOf+JEdfT
k8KyGOzQKKOQxiw76BAM9GKal/PXsz4h9wVlQvCgu80GlhJn3EsDnI1/IrE9v8xXdhe+BLLXvG6k
WXoP2Yo5d+r2xsa4m1uHf2Lk7zTBYJUMlaDyMqMgllWcYVAzY5SYM6o3CNr/6jOnBKL+xuCtrR9R
a/QdmIrWy8anb8Nby4vHtsljL41nyxWR8Hw7/GMCSYDsrtO/nN9TdDLIbuglnuCbmPpoSq8ifW/A
CUIilm3niyFuhR/q3nf/ektIE4kHiUK5+sx+L76gR2VCiwN0TGMPXWoZBWnVv13xLacvDsQoIm15
GRg3kK2lHwvrrDd6sLL1xropkcwN0apnqIQyv/c8lA7sRX+uAD5/lrcPxFvDC6eWNd1PWRc+Gy91
WFSfEmhFPR8q4ZFQtC+9i2S8en+xp+8eJnn3ZDDK4JCWCmgdvsXQ5KCwOS2fCjX/kKGn+b6JM5f9
jYnFdoIE0KthxISpfAI1VhSKbalP79s4E0ej0qAjHwLIDsjz8oEbQr/Rc03P6Uz61/4+3dBo/1kv
nSHWEEdnUDz7279RmcMsVIaSDMcsddqFf06CWh4KGZcZUYppHmb5uDmmLe7na13uVxZ5bidfW1tc
azMVhThusVZvpK02M3BSfPQpPlab6mOPYgg48/HC27xv9qxV6NmZpKEubC65e+q+tQpY5XMb3P6H
TABa7aUbtCVWxzhPT79szRNBIKoAJCyby2bvl1LSygjptpdj3NiwIYMHWlnMmfKZJoMjlEjxqMiB
hHv7oubIcYmVxB7Kd9NWuoSK2YkdCKq/+k7hMODw1w8/dZiZMIoSGi/s4oAQoRSV2OBLcuHJGL6b
yg85+Pz+9zlToNMUcIvsHVEC+L75A76Ku4RiHoSag4TsUtmWRwZDHHRt7fy2WQ8UzrwsCvEj+lIU
Hw1S87e2rHqQitji5Tav9GO7S6+AM1yVP7u6a3D3c5/qja2F46CTBeGa+TNK8PfxJnmOtrCjk6Tm
n82n9aflzDl/Y27hfVt58stQJ8hrIKIbUHWKcleUavv9r3UmKOCI00liJAQlw2Xg6uUZJMOqkOPf
QUkJ12N53+gRirA/StAj79s6855QiBZ5muf5N3F51ieEB9qp9WEClr8numxr4Z3OJHHXOJ13nY4r
4wln9u+NtcXnKhWzCssQa2o2fQN+Q+sRAWtlrYN05sWiDwLdNAORJld5cdoZSagVKVNRMocFVMr3
stGs3NlzF0qzRN49XAVUesvRjiJSO9OHC5CQJjtASoyP8C41itDNatfgXPj02tZyqMMLAx1FGGwZ
D50b7ml4f/cPPUpq1c5y14YezuBBUFb998q0xfVtICFsGx1r4lHaFlvpQojvoN7dzCgsKd82V8Gd
eb02SnLui702ujgYsHkrJqPUuNyosgtUCJQ1nMS5o/fawuLqCqQS+Fmiwtp4in0ZXTSYIuN4bd7z
XJTBm8HU+8yZQEtk4c2pdchV1rOSCi3OUbOrQ7bNHVjxw5DCUuPMpTNn7Qk5f0ReWV08+zWKPoM8
W+2PzaWxnWvp7Ta6nsXvGLDbvO8zVq0t6q4G6tV9TYXQTj/OIAzJnp7CnfcAKMINH9aaZmesMco9
a/yayPzSWF98ObGCXrhoYFX4RYuSuH1/QDTakbf5Fh7bVZ23U8AH9pjYsuij4heXOZmcls2oq3kO
8Jf8D1Ix/dBui+t1bPXpkXxraPHRaH/HKFHxmojJQ2x9zONLJbv/y59qtkG5ivIAQmbLgtIQa2Nb
JSymd/KP3SUsaUeZvsdPVpKI47F7395pXoQ5Ot6Ghpozn2px+mOkta3cSHK7bBnqbFtxvM6RSNuo
UZvvjTG3Vvzwqd94a2+xhQB9YdfIsZd0xyouHYt072+siMlwZjPRfz6p+aemp+qJwukrNRRtsgZV
N2MnFJYTNivokbNreWVp/vNXMVrftTUUuViCjddm+HIjls3azZ3vytv0kf2iu2hSK5rZORbOfYTt
p9T0bD4OA0C/xO32+oECsA03x66/WOOtO1MVM1DQ4w2e63B0+hbnoQhGrVMkGsNz5k8w7cab4Zt1
LXyce9EFLXao9h2GsN//ZqtmF8eiNsfUL4V8BqEyiQSTErMDhp19k29g7HCMI8O9D1Xj+k8rdudn
arG9PwMOWDvmyfJljUwTBUvxasLRGW80M+si/FFvW1dneKbdS99XzM3LeM/cfBtfnZiUelw6GJib
niGNHmu73uEYbXRsrstnrjm0QNdzI7Ms3Km3va8r5s8cWJVWBpkYqDXlhJXQnAmrAxP/NVbzNm+M
b1VjdzY8yrod7Oub0KWBvVamPlMinwcH5kko5k5xarNXfbXopPVqfUTnxzYCe9gSet0Ren3vFXtW
o+xQAoVc5Gmv3Y4rrvSMt8al8bTrHGTwNItnKB313CxTXE1Wf2qT51L97gtradqZ6/nGxsIFTLBD
a3GDjcoNrwe3e0zcwLVA/1o7CbHLtXb4mSWhlc1UIGNKZ2b460zVPC8COE0ZzW47OI2g5Vf8lWHQ
M0kaIC6eU4YW4AM6IX2Bzz+nDYQZRBe1Z/2YbT23uFAKpwztaZNAgio8vn80zy1MM1TiPZ4ioD2L
AAWJ+Fy2fAlUePVNhGcpDVnWWn9h9l1vb59J1izOYvYqSLxlN7gKVLmTPT+1xZ2P6vl0gHqFpNqd
wQOVMwOiYhD9xkFYM3zqZUwoAwzOIfk8pFYLpxonfq8MIXXUGXzVPIChdFAbcdDSc8X9Gu/RmfAL
a8BEZOC2M1Rjcd9ixfSkDi55+gtzsKeIdkrtQLchy9iGgb0G+Zo/zWJX5+EWqDl4nURpGe3FjaF6
eplmdpymxg8IWuqDUfbTTpOE/iFA+AS20Fi5DhUtO/otUm/vn5wz8TuUFK/sL64gUxONiKAxyECU
JDfpfXMLLMRVXY2nxJ0+6nuGNFay4vNLploCgI/227Jg4gm1mHceqf0vMF2z77fBvlmd7jxzXlnZ
v83Mx+qV45SVboRaHjNVCl6i8C88Lb0yc+Z6hhJVufzh/Z08a45OKbrpPITINr01F3WC7AsjXdgW
qixJeBx8ya3Lo17cpaPqvG/r9L7z0eZ6ICEnjEHLWZ5Y0MSMyeMM1Rxzy+zXbZZ5Gz35q0R1NNne
mFm8t8qkNG3iY0azbtqa7r3y7f11nD7oVBznHh4PHOO+y1JgqPS1OUx8ItTAdh2aPrGIXIGuN26Y
apeRlBwHufoVdv7nG66x+p//xX8/58WIylTQLP7zn1fhc5XX+Y/mv+Z/9j9/7e0/+udN8ZI9NNXL
S3P1tVj+zTf/kJ//h333a/P1zX9ssiZsxrv2BaG+l7pNmp9GYEWb/+af/cP/ePn5Ux7H4uUfvz3n
bdbMP80H+vfbH390+P6P39jd/3z90//4o+uvKf/q/2Tf86oi5Pn1o/74+y9f6+Yfv0m/G3M3FWwa
0+QkT3P1p3/59SfkoPBRMW1E/KGQH/72H6jPNME/flPl30F1GEw2MoDOKZQxX+ftH3+ERwGfJOHP
yNKJC//1e93+8n2/Psj/jRtukaFS1pIN3KMC+pFWLJf67dWSrUxo1CqO0NW7HBIvv8q8SXaAE6i7
PDBMW6qhKqxCCFQmESIgBqRyuAYh5+7CO28Sdp2RNPuoljeCph+BHgEHK4vLqDIlVGT1kok4YTOq
pDu+f2EKZXEh9u3W8iPkwhC1TQtm/5S0LxxBk8PNUKmd44MHD6Ohd/ypNLcU16lxDN1zKlZflK76
hpZlVGofO2G884qk2xlKmmwSq9dtM9xXDIDmohrv5eja67XISTKSoFwbxDtBLL5XUvhFUOVdpqvb
sbTonVTPZd5f9tFONKI7UQ+UbR6od13bAKEpqwvJRMCzVPNjj9RzoUvtNVIQLx48HmUOvVPu48wL
hUZ9IuhXcaluUtkQnEqAw9GSYc6SZURw2PZZ0yl1YqFlZMAcdkjdf4sFE4USRI33gzneJ9l3HHd0
qSB8iMxktbH6oUYyXLgY62HnJR8QgBav/ckMt6nEpC06fpMjfh/mdt2k+i6iz60TROnoBC1AoL65
qCT1ArDyvjLQnBoZytokarlpvPrInlCy79GaCw3lY2g+VjX6tQXbhXZ1ujPGiGhKzO+tKb+VPkhh
9cOLhScKUeqmjNqIvzC0Th1qP1qv2g3RmB8qS+idqEU+qpR53GKj31u5nOyjqYUxXdLsIi2m44RG
2K/h+7/kcB7zlP9b+pA3vufP+aTdSz7f53r5o/4XuiOiGdB01rte6fIr8jtfk9de6d//7JdzMsXf
5zeC0Z0Z8cRT8T/OybB+hyB55lECLcj/kwg0/nBOivg7YGlUX2WAbkRyM0L7D+fEH/HQMNqozeMk
VNr+mnPS5kfw3wEcykcqdhR+3FunVJNnxKCihB3UNqWj1PQuBjM+ZnF4yAp608UQfO7r1hYizVZH
6TMN4dY2hfs27S/LoTg0dWGLYfTsxSn9cyX/LEn+RZ0OnyvEIBxT/hKqD0rXhruovZMr1Kc7Kf3h
pdOjIDNyNvWPjRRlTmdNLvK6xFJNoTt+DQy0VoLr3PMPA9NNeRUFW6uxrtu+9lEZAzpeZJ2NXDOx
+lhvh6CrjnGlX05FZWcSAmhT8sPiN/bz8NLrxi9JI+0LNUBZSHqUa53cTPJih+rbXm80p4m6+6zq
7n2p+hTU+vPQqJ9HMXxpreBilNvSDmX5KeqmfVuJbtuY35KS0SsFGCJi7sZObI2byEwIk2AYLYKH
oeS3gKDcrrvSrlMjRvW1us8T6dH3e8kdteoFqbv7YiyPtZHEx95Hyl4eMub3y8nfjhYsc2HQtNSt
DLuXAx0H2l2LKHQhqyshuxf638MwMNyyCBVbECY7niaG9pDqkxMUndMpPWoJrfFOb+7MKbfQmr22
hFg66LGyE0Qj+BBbk2OF1ufK05BxkiU7MSrkm0RzU+KxXBma2u04jrCy6s3eh9DBGcTm0ZiafksE
RJup8HNlVyLAuAvbcLhEs5AORx3vxC5tXXSjupvJr6CaRJAPvbHnYKBrRMtHcSXfcPxBEfaW5ylu
2MH9Voi3Vl0JDuJ8YWoTqTkmAegmmvcm9+Ryr8ZmEthNrP8I4nzTRaP1/y2YOu8B/xe6LfNdh4X/
rfzwbRjFP/jlqlT9d2POUJlKIm+kWPM/rkoVf585goinmY1iFHH2Iv+Ko5TfCeAptQI7nsN5gzzl
X3GU9DvUiXOqrcDdQvzzl1wVWihvXBVlHNpcuEOF7gKoePzpW5cFlXVseHVTbTxVnIS9HIbeJ8nT
W0bjEzWqbYsROzeT9O5qmvLRKQTRv5eVGHJhhkWcgSbjLHWquK02Ittnle0BLWYYSpB7tqfC07Yg
rH4Qx+kHSP7qnRZakVsyjriNAqU5mr2C+F2pTRddoqF2GaX+zq+7FKC35SdukxXxhylG8bWaBN1t
y6Q71JNfb+Q+JA/wxMIdq6A8dkoHKqGPwr0ZTegXFL6+7Wuvf8wMtfvRj0gYeLGHR9aNclOFo7At
u7C8GLo+cofeUlx5CC2XGp9mG3lj/ECmjikyJRsz/AM8ikM16lvoHp+nUGKsP9KM0kmQPnGhEhAC
mB4zC2FAvJY25Hh2eq3bUk6SQ9ygaiyPVnVfKVbhGEJvbIIosXYpItbbNrPGDSMv5a4UEe6tVCjg
83BIt2Zk9FskDoWNTiPanYTmU2709OpkdHLNCQlvs5iGrV5PzbaT1WKjhEGxKyK2TWtU7SoSq4lR
nXK8afVWs7NcUGH0FDQbDb1s15n6cJt3Oh9psgw39NVnK0qYnxST7lrqfdiCxQyZa2FEzthDNT4U
/eeiG0O3rqKnJE9vVElglLsMWmckrna8zmSeQjGT5y41im2nNABvPAreoaYJbhjUxVaedGXfygPS
MJ46OCX5EUitpIcDMx4DN8+9ytXasiPWmyiqyKG4m5uhgJgRrESDfPpc51JKzzws1UdY34cr9KTM
W61W8xqKlkG8SqmIIj7tob+eCqFxa86aDBd5EkgbFS8vGdWxxMqF4LXxZ82w+n2MLPLR6k318xBl
/lUrd+KuLmZpWblUFbuOkENFRzgKdxIC5vdCbPE/VoMHRUCFZiyHijmljhCEb5hE21rRpC95VSd3
eRwCNpfb2E30si/sUepSyTazXD32Xm9tjTDpj0ov+9d5EWuNLcWWeSUOQrof21a+8Avk3Pu0DK5E
2DgOpdcVt7jwaNvnqf9jUjoAPyhbV9dxHiePoidmj3JqInmKzvvn0jP9y2hU+gsEGaed5Y0pykem
71+L+TTcZG1KXkHO0u4Lq8m5TJLqJqISmY6apAXKzrJ20JRyvDLVhpiEHP2o66P30CYRuNpIyo69
0IcPnaILO2mqkD8XtAC2eMvL8isrLfWbuBGNwUmSoLrMxK6v0ZxR+hclFo2rPlOzC19IytuCkBr5
aEUO7Spq2k+GFydIeAfJkzflqEdmQWheDaM/HHIpRPnEK7vWrj0j/GGi+nIn9JNwC6zf3EUgepyy
q4Kd4SftS5HCtuYJSnAnTkhfOnVWtMleGGpUYiGw8Oy+joSrwmr9Z0lIow9m1zdbyO3ouHdyisiu
pHWjbxvsMvlJUjDnAdVz+6UwAv/O0sHljQbT8NAGGtmlFaXDvTyYmmCncjWFLlSJwW0f5fot2seZ
gxSwcocApbCts8i4i6IgfRG1xjOcMUDZ3SaW6j9FqWXtml4dPyV6rjNHE5lSeVRpLn8XVL15RudX
2IdBLH2J/YHDpDAaHLt6bPaeHaU6DRZlHgqtcNNIdVTIM+uhiKKqr4bd10JJGo/VmNXXUG9N9Jvr
vjgGqTjY5dgXX+RUTjYm+dX32BjQX68ogdl5UacHy4qkez+puu9JZGq3umd5275TelIsLkrsBDl4
BbSGPW+TT3kLmYsemL3b+nKBTgdyvYkQBbtqFNGRiYXSRXlguLa4OReU90uk35XiquvGCp7ZRh4I
/djRm9QPjL2ldqHimGaafghHLbhrpWm6G6cBLe8Q33GZTUV2MNJxZODWz0uuRsEQCZEnYa7fwGE9
SuUhS30YbQHFqzIeXdAfMAXbS8Ski+KmeR98HCpD+tpqHokzvfW9VaghrANhUO3TLhG3emekRyTF
pQAi3H448D3zY8Ac+tWYmvUmmRJxh85wKKBdo6aQmLZQqgui5tlBNvctkS3wkSUwO7duVFxqqHQ1
LNGm1WROM5TSVUm5c1vqo3TZKJV4P6EM7HRFFd7kQ+Z9YFoEDkGp1IJPNSPUF1NX6z+KZBoPVT6N
T3Jv5hdRoI+8HIJ0GySdyCSjmQ3fhCjvHjwrnga7SNC+Q3aSGkmPoDWjvYIaHSd8/hfuUPWZP0m+
18XExYIw+Lb04Ym3pHLgyIdCfoxQzL4t+1nWyci93lXCOlEd8gZjtEdVDw+J5MNi0IeD8BRpkbaP
hSK4bKXW26tDHj5Iqa5uPJK150bwjadWR55vU0e5dWnBynwVlonxqWyU+AJxjeSzVFbmpzSaGvTj
S+RXpVIpt0Ea1PelbyYvjA1PO+4ErNRmA4DFg5Zfsuumzo6m3DR2m5AuJG2S70PFnHahauWbKWrQ
ctYiz/V6XzIdSPZC1VHSSN8LaUIrVK21e+rcysdCC+VtWOtshaqV5VakrXddCHrWO0UtI83ZVV2q
Q3jjhz0yP5q60ThlW7GZouvEqigK1SRqN+KgRR/DnDsTNHohO1qX+73d9fKwzdJW+NHEZnfbVKZx
6UdpELl9JUpXvRnGHAG4c+HWUenQ5gHZki0gKT6gbF+KV40q+ls1GcxtQbJ1S7bhMwdQjuR2dSX1
IpXYLL2EyEK5VJtqUlxL9tPmEIs877tWStPQ5aLEnRsbBSFJJiPnGnM8K7iCRuvbJFVhR2dfL27a
Mg+OeeN1sNkliaTupUhWUrdsCtV3QIm05RZ157i3tdozG1sohTa80bMBWA8yy/p3k5P/hfvLY1r7
MaMmNdyxFxN7hTJeO7FP0piP14KW9099FPgjSCCR0Syvgo9jg68QJ9Cz1LIyEwYJRzJBvFxTBlTh
DGhNiUlKxbc8HvmhUTYeesAqeW5iZvYkaP7DVHzLvB/ckasJjdq+qW1Z879OXe6gStvZoaHBBxGX
z+2gbrWqdD2YtSUtscUpv67Rb+/rh6r4GJkfOv/BIGuswosmRfuKQ1UMx9F4qYN7SQ7xcZYD3sKN
lcCeuqsu0q/D6q4uHnJL31t69RzIrdMTvfPyof6+wV/YCT+kFx/GDo5lGIZUobzlTh3GMnlS2vJD
qrUXRiMdtah4LAvtg1EluzGrHM+fNvX0XJq7OIM6v49QCReyL7lYf6rUkoipeazivoKSe7QOQqoO
n03LFSbLRgjTFlPvAXVA5UIvijB3GiX0Lhu5fUhibx9V5UZHVcWWkMq2Val/kYe+cr1sND7ETVm+
NEm4TfDbJqrCXzk846YPjBs5EGgKFTUSI/UoXnplOO36wMRl+ErQbSOtQTQ4i5TBDWWSS61IHpEQ
Tr6Faptu+1CTdk3baShTU3hIE++L6bWJW4TGd0qptwUPoNMiPO70TbGtteHJVNrbJkXOeEIw/P6/
qfuOJrmRNMu/sjZ3tDk0cNgLgNAZkVowL7Ckcmh3CJe/fh+yeqbJZBm5PTaXOVTQmFlViEAAjs+f
FG2EFoty6W0eT8ZsgbIWaU3Dc8diersQcCuLgsuosnObh6xLN520XmZ4HGznmD/RkZFccYn1zAlb
WGdEtS8NOrPZ4gCumMvlRqLgOGsJHjVx0m2iZcb55gvFbmYcN2zw+1wE5vOSaFS/RfOM46W4FsiM
5HVWjY9lF501C25ZpdNjCiETRxN1Llmqi0GlaAxQ8gXD6utiU6hAGN05jb3A+5WCRbF5RJjOamsM
MNo6LMSEp31bB58BtX4jnV89LxxrAPz4JTYlHe4IJyJZUA00G3SMld4Xz5birg4ZQs1q1ONmY9qg
2xtYCPYWykdGHrjZSPsulBBtV0yp2xQCDjfhIuqQRT57iBNabSCjWzIaY+OAUN7PFg/irOV62sco
WipkWrKCD6G3I8p38jolb9pnfmFHHQDNadMs7EoBxLjjB3jPUDVCynYjxyV8SSsdXms9xgKbMT1/
T4Aq34aVqU5OIv1z5JXhc818u6DuB2H5BgP3naZT+5kMCA+lVgVvc9DzU9i5aYZhjka5E039VUN5
99g6gXtJp2roMjGUItrNEVqhyshJkD/qYI4EbSE3iyXoFVocbAxENWDhWcroUTGP4Yrqo30U1OtZ
88JyI2SJp3zqlmU+Qc+18i7NHffwSZVftoeepclnMUblmU/R8qC6lm6Rdto9t0NtMkKEd0WMP9TY
45ipwNXfYN50Z/zXnuE9Zp5YXFfpmDxLNtt7J5y97aD7KT74gQ0eGXiXh9ntyKnH4tFjkwE1b85x
f2+pZGy+pJ2vXibrreE6A+DIAvkgjd15eGiu7x/lAW5dWhS0qV4diEcXsqkc4gGYn8PJ3cykUfyA
Ycx7qaPY6wuvVHYoAtsPG714IALC2HmVcRl/IwuT26rtsdWZImIPCV8w0scxG+6tk/Z+QWI1PBPu
hqgTkN2hbNG3ZLhT710zR00mxTijumkVxKFadgnPOrG4zT2vgTJJBWzcxk6ito0T1GAeErn3CVLG
I9Np1PhW5XaoDL1yXdzHg197eWp9Z9MkbD74hj/OxJR5X07ie4Jm813pWp0742K/EVh1sFm0Xn/q
5olcTfCB1bhFKT9NmNfPaF2HMTGRyyZetz2ZUUucuQDqrr2+9T81kZ2LXpjuO3ZT9RWni91jQGkv
riDNTSra+VR3kskM9dbmSwIq4SpQphww+3ljMXt9dwJQqK5nUcabUQX6vm7n4Iiy1AShld54tCZc
y4xKI5+CwITf5tbEp3DSUJ7g7FxFiUCqHk+r3DQN347OSLYTynzkIWWqwzpQNsUcq/mazqpNcjn2
gPpoIpxHNKxED7LFPrKo/aFCJ2bQy+9SpOTCk3l+LHvtyw0cQhQB0eUIg/nM/AMNWnwPap6GAvVH
qspRzF7ehtgm8HzWut/Vdpr33gimbxNSOtMNlVOKSzY2CeYsZK89uAgA7Qs2Ng3B2tE7Ub6gefFu
YVjECOjEXaxG2eU1C+C76OQj75Nr3Xg0D0KLuZyxw9IYD9sAF9uQUPdF5Dk65y2HUygiETZL3gQl
lUtwN0AKe2FDNT5XKJ26IQw31sn3K8izQwY1HUo1tuh8tFfrXuuTYB16j2g8Jn/pa/6nKZz/TeQM
sMTfsMWXmn6bfoY5wb38J87pBv+A2wDyA3wbEWTKLhDQv/hicMIgaSF/xE22SsJXOcs/cU7XByWD
bKPURQQKDMo/8sX/8GIYQlf7DKxjiPEJ/h2++IM4Au8Kh4g8xEOBggFqirfwo+6DUTSLlrYrEPRY
AsqXne9n3aAwYtE4BMz/w3n5J1v9fwCV3DBkcM3/9z/+5mhwTOFToTIef4Qfjla5zdj3Eysgcfjs
DSy9nWs6bVynVPnvD/Qzz7SebGhKASvjfK+e6wjY8o8fC4SMjDD/FqvTY8uDtN7JwHELqTpeyBA7
yN8f7qPjAzrwVXAVgb1HsZ0Le9jPxzMjWlpMidxPUyeP4NpMHvngwOuYp2c5jewwJpV/nIFEFaRM
ko2pvehCYu9PRgbvg7Dm/Y346wXyXpDkBh9UKEMyR5WN20JVxjkYWzYbJrrn3iVi1xBUATo9tgD9
KL8vImh2A48f+z76yimFhKsdsGFGSr0z2r4wYrRYm6p5j6kJHWmuT+8rSZdDX+kLZwZQ21SHeRNq
mwMcQI9mJS+tjxjg35/av/1AoUsg2AvgoP+YSAhnOR2qaF3WDVIHWuDELRxkFcqup7hAGKR3Ro+z
9wdX68fUr79OI2JcQCesYpuPMn/X8a00JXDKLsCmSw7pEYpplJfQll1r5KIgG76tjhhBql2ztO1B
AQ2/+/0H/+VewSWFQ/tYNXwfawOWjR8v4UXVinQYVbSzyJ1E9P4NcGuxNXr+k6zt744EkgV5WRFC
6aDa/flIxNC4lqYpeOWpLTdE60wzLh6rtFd/+DY/qNnezyvCheHzQqjyrwaYFFCf8pYGI3Yg4NPs
6ZYhTactYtL227gdTZ+l3uiduUXGezYZi5C835/WVf7yLwYaKwNOa4wkC+jOsAj9Eh2wBFXZM40E
Jb9rDi4cexAKxs3r7w/yd2f0x4Osb+IHNZ3AXiCpZFtUifc1FO6SLVICpWLjHz7M3x4HJBqM80iO
+aVUQzfKksBvisTj6cFG03drwNTgtk93/40P9MOBPl6M3QyMC3ch8Xh3FEBNaJZwCqfIPIJq+v2x
/vYb+uFY6zX0w8kb6rZ3HRyLzh4/BUK3J99ZEvbfOnWosYBei6wy9Z+P4gGKpR06JAhwgrVwUhUj
/JYFgIjpD0f622t+Ne+C7ITE8qMUOKDVzNCbWZjFO3Hm5iskqeMXn5R5NB+huBpASv3+FP7y+Fsv
clStoJPUR9HqRyeHg/tMgKREQlzLbsDZtbmnGGA53pwd4f2pLOzvvrAEngbIxFft2Udfj2hVSBU+
YE0sjFczEJZhrtnh9x/p14Ng3UAwGQaeFEmCH3WwfBLYAMVNUdnWoit3ti9m8cX97w+yimA+rA44
CnhfBD4hcOMXXSprPc9BSV6xJsCtJdvunkGsoPOyAIod7qDdPhJI0XJHbm7HPz3qfr2b14Ov9TTI
LYO08MMlOTWa0AAfkZkNi50Ncb7F7Z/6nX59nOIihHsdTnz8g+Xw58u+XEKuEo5YeRIWYQ1xXli7
OSEANlQ9lnnsRZ9+f0p/vRTXA2IMQ/R7gNjWDx9q9KQogbTnsSXH2nUzoGU5zBKA1uzm90f6ywz/
09oOwT3kAuspxEGxuv/84RDs4QNPLsH2uEN0wsdr20z6CV3uvYBxsk3BYbf7dEi6B/SghXNm/QEE
aTkIlUPV3d8ptLPGWTCB/Nu3ivoHh7DlcYHHtttq3bFbdxHpVdf49lks8bIUgaflUyX8qogm/kgG
bV/HEXGkRqbXrXQQdwABkVHieSyXfTWqB9eRFTBqv4TUqb31RSVveqP965CLnNXebWujAW1sFsBL
18dHNO6SXVhRUvQOFEpN2d3HiXmJFASYcTC6CFzjIECBkFRoAiwjQBbgOC7YDMtXcLXBfug8cXaR
HH2V8E5tag6M1qmHsDCt24E4l523xz5D+2j1UAEcOg6aRiTt75MRhFmcfhaLWXEKXw154LEn3wch
TrDnv0vlyNsCe/yj47NrudQxnCKqv4sY4fpirJqRZyuaBJ8G2iKWKHIhg+xJnvjQbO3QT67dwp3r
cjPFDIhMTRrwQuCnK2+T9OUWKqCLF7SbejCFN/m3vTPcpCmqAL0uT50SwWgh23ZzuonkmF47gAOq
aniAbmTJvKVPThQyxa0TgzKABl1mGiXXBdMeO69yVgpE54oP0JhCGL6toZjKUf97DipkMVvO9GsV
c38LQfcDxAwv/hR9BYZ1h4bKZBNwF8Yb2qQ5jI4bJmN5X3eNQfNbNw5fhqjvrgdYdY7rQ6fPIaO3
YPF92NsmKABS/Bl44gUQ32A2iWx4LjCA7lON0ydb0Due6aHB4MOQ+yVIxbiCXi6t6n7Tx8D2J2wz
MojlvUxL4FKJ2xc88W46zPGhmb0LdPViq9NkuaCb8bVF6khe+yWKI1pmjgLg97X1a3+n/OBbylWb
2YqJAsVZ6nqEdHTHu/SEXGxA2XF4Pw+lB8DDvQqd7jYqm2MciZtaabJJqKsLJ5SPU9/CHdiJs3Wq
yxK3EmCL3fcgs7a104fIHvSOpI2eg9J/6JCClVmF9E7PPg5N+bkx9nptlLooNSg8M+pU3U2oVu2C
Oir4PKfYjtZyI/r6qYq8NzkGyMFLKRjcGdil7zCAiDVnm1r59a4e6uDQcRdXg34oOb+LojE9mBTA
Ut3wfW+nQxcDRjZVqYHEzySPcGtkkqe4WRl7NiQ69n1Y9LI8qrmlhYvdo0cGtnG78HvYTp/5kCa5
aw3bosH8pUb9Z1dO23mcAarEHXBsvu3kHGyFX8oCy8RtEkzgGg1tLtpId1f1LS+8vu7yYO73np84
24TCB4stTZWlDRGZrOf72nWSa4g3+0JT35s2zJs+VzL6PiKZ7Rp4gN5YII2bKhne3Fg42xhlEPkc
u9h6EtHlXKCck0eOlycN/VaGKc1U2m5svOwCv3+QbFy5460u1ZQ5KzDnLzGYWpo+27SiOaB1gNWB
pTl1+xblq94lLhUOUCaQDa50Lmm9G0w0CLQM4vMy9E98XECmYeBUMdlKGYeZKJsDAIc73Xlb3SEf
1zriS0+jb7FeIIwC+oarpL6ZhcezIQxRbToac7BN8mwX6eXLXL1CxeNsxoU+OXX4CL3CtYwAmSa0
bzZajbDadGu37Mpdkn4uGJTVhS5rWpiKlvfU65K8SZfzVBld8NiVmT9M4qIc6K2kjG5mGauNap0X
KE/dTejw+gadrpA1MNTfCZMIaADcCMvdegmGpHuCek0dk8oRSN/HrgHARvBivbXpqqk/1xRhAYRO
cdbS5oTTdnKcadmMNth2KcbY2ASf/bD6siTTqVtStLeq0D2HtkV96yK8jU6wTHge7oDKAPol4Uj2
Ng0hXWB8RP5kp7rxVWG9AvkX4yDuTJ7xxUi0wjhzfRySgb6lY81fLNihp6FBsS88wsu1BqrOMqF9
6ucUElio1Re6tpo5ZK5yyKHGs3ab5i1KqmQ/qmX4LpBu9h3A/nTPETV8kLybQZCO/QNEGOwYA+C4
6KV0AWvUDs0qCFJDyEK8+QwFRbMNBgKJCUjaYdm34EK/B60CIyWs7pJCjQ1zMijqqrcEHpSn0InQ
xjfEgwWZJqh/rNpucAoSOGV5HioFTRgfKzxgR7ZUe79tPlXYur5A+ldXO+KEIGYZMwutsslNNRbf
JlC6P7N6FhY0VhJN9GgUa7p73zZwyFhulbfxy6QxuTBsNMehdLp+35XgrtZKTQP9F+qS+sgFqD8h
+cHRA2hR7lrQd8miehDcHXgy/yrEZVJ+auji1CjAxaYoB4bvtU+hIFX9jBOdVpC3BUO4BSbt4RIO
HeWem8mLVA7lYJ1cnK5eHij4nC9h33co0aMS/sfKK4frutP9DHGXJ6qsBRfh7rDM8YchamdRxD0B
vs1drAqBaaFkRWHtfJyU5tFd0CUj5gCAJZ/LMll1RxpIcEHjpJwLH9T8KgDgSmcgelicE/RzxDmy
mobm5CsJ5IrNFFplKmwabFszw7zXmnCJi2lWC9ssTTWEFx/jT1dYWUbzTmmogZ9HlYwd2LjRFV4+
0XgQhy71K+dcNoxGr2Po8zBH0KjWG2jnhlsNN3j1UvqqIoVxafLikXn2CsnduD4gls0bTwoFofEN
5DIsLuY2mWBzMC3Rb4CvJ/LMe+OqDZ+bxb2h9ZCUe+R0LOiyn32AflkkVCu+sJT2IocIIUHdQtND
YAYBJlaQzVwno8270Rt6LHMaWBeZaZ9mIg7E1xSrtAQNCO42S0fkct1LFFe7B58nAagHG6T3eE+Q
I+CJgLu1nFLSFJ3mAxQfxKUSQrYlwVzXNimCNnTtW5j1EzwRosFHynEfyv4aYpjKuzC2zNA6V7PU
kA/Q0eoi7MDvYtHwU/JdyGpcq+0meocbK8UCH2Cs7ZKsgsELzzFvACkD4RNkKAR/2KPvlPKaOiDH
sRaqkJ0DGSdwY7IGBVJJOsHhin+PwpM29NC6h0NpAPGkeIxn2veaZVs5hj4J6c36NqJTMqBHUoA+
grxD1XQ3S5osG4gwxHT25lhwoKmdnlrz4I82EQEkjrKXbxaeKBBgEwxAqFgL3miqmmbLORkhNGVY
5AKkZ3wVHDqKTZzWtoVZp++hUmQRdTeQoi8nPK8ItIQoAcf7blpyPwxt+MmCVFR4jAfBp4VMJahT
YKsrnQmfYobhMroel2b4Hi+dJsfGoiwVkh+CYaSlE+vyPtLge6KKOyZrp3q5ReBsgOs0KSsUqIAq
dqspHAvaeO6btCNYZL3IBd3BVRzSczLGgd7NIXR+WcyNDCHecMiqYGxk+w21xyN7c2iiTAv+v3bi
E7ZBerrFBDf6b3PpJG29T+OmBtfi2dngneDZBeEc7VD7LYom9h2oAqu5FS4/JpEwCykmoQwGlM7W
wetSN+24s1HqdBZiLoJ3kPXAxSZY+cMlLGmeDAhU61YkVsFYYGdZvoogmP0NUUMa7JlgSQw9ZtrJ
AKFeY5eOw3YKQ0m+aba41bUMhjYIoX/iJr5KIaA0330Pmtm8D1sOmUU4R9PWOi6DUqokuLoPVYqr
Ltz0mAo0HsagobutabCrm6FSSbuJZiZ0qLM+lEXgY97CLBN8FRqrx5FCMtHexI5IEhDI0aJ3wzwu
5Fji3I45MdrGexgfxmg7EtsiAaKxzEfpYVS7T+gY8erd4gRCfsfsPCTr/IB9KwJjxzH+BLspeZn9
gbq7OLJNkDUWBPFL4FdK7ALaIAzOU11a73mDBoEVsQ5G/xr6OM89dU7Io5uqbLg6INNf2ALyUQP9
cy39bjOi2ACqzS4m09adFw+tLc3UWOjaoip9Ri0PxmBjO1ltGEGx0zbEkoc5lSRsKtreWuxJYj3N
/gNCEVgFwbev05NX4trBDgEOfFoEwwLjl1ENugQQjEIDiIJF8MWPF63elE71si3j2Axbd7BtmAvl
QnEcWDgtZk019rPI0UQsMCtjO1yrZlGwx0AVU34ywdyxfHA04fCJQbKatWDEg0xAl3hlhmTywOsk
I9oLUoZGEOpPTrURkBJ4haj7hb744FexbkPOvQ1jSArymcoU7RTprFHmO4HQgaKae/MOuyP0X8eO
N2HA4zVkJn28Sq1ykqJYvcyiuLttsGK0eYmv4UIwfXQgECA/nG3u0mYUiD9MdYMLPC6XqeJFXVZV
N+dRFYpGZsscQJ7pugZqbhIvUDVGPffVDrs9MzzjC60DXHg67jDAqcg6/Ns4jQaTBHIZ6LhF3IhT
F/04YiGqtNyzXobR53hJm281dLHsRTVS7BDiHm5ouUDVCdBxOENK2P27+OZqH01Q/AI2A6lqHym3
Gnc0AwqfTVDFZhCuf6o9/Qco5CMfhfQWYMIJhi94wNDK8zEgt9VBrKMBET6IlaxUNiL6Aw+cjbTZ
fyUV/Vt87/+fH+9/m0cY6OkPENTqQf7JJXwDb6+gHwx563/yl8HFif4BCwtqOFG6g1QSoF/Ao/5i
fh3fBYvrrtnFay0KeK3/Yn7hFEZixFqPGEZemvzI/MKMh0gTsFFoDg5AccJ88+84hX+GAkEurw4b
pFitzO9qFf5gcFFs6GxAUG9J06Y+CP5V+4hqYTa4nr0lguEgfUiqGfHiArqanvHbkonwAJ38Ts4Y
SWmaHt2IHaJk1lsexeZPt8mKDP4LzcP7A1WewHmDeJAY7/Jj2IPimO8qLI65o6N2S0WD3TaBIno8
YdsUZIPskm2VJns5rfYOyJBuJ+pCgerUt5wv3jG2WGn7mj1ilssnd02eGUW0gVrzoU0AgpOkH69D
pH9TXZ3s3F9DJ2wuUTq9jcyPirKh1aGfgmUjqVm2hPVBQYZRHMEZvRHj6svgd/Rp7Jpb6mMFn+Aa
K5jvvtFoDA6pb+mNhNjxMg3xRpbqzq9V/6dTtDJzP58iYMW+i0tsBa1RWYXf/0CVQCW9pu/CfdTg
y94a2San95cuWpLTqJg4hKoHVwo5bN4GZfdMIhptQk8hJtBMGj7COjm1TbOjQHROlXGdwkWCyElD
t55il3fLtfMyh505tcIrb/HUvrZCdQ8sci+UO8H68IF5kPPyXA1DZLMEY86UVubKrRewUjAf9FPy
rPAuVpwrPjWdip+tJJkVVX00CBUBEeejx5j6/A5DQ5T/cEPiwWQoG34UHLznOf90huC1f68WAKQP
7+vHi0japo3cpUGilVKfg7RSGz1U+lwGpj5QireNR4p0dXhfYSEOzPAEwXINw0X5BUYLgHhOWd2+
/8hKACVpJHxsP/Gz95c+iuEDh5i5KA3ZdY5fP5UzxJOyaQMIRNvmyZlZtHXSetMGIsgDGeq795dY
mgN3pLygwMrcCZiOjqOHvpX3X1ZTZ+78GC6iBXfZDr2lCNadb3pqyU00lU6xwBxfvP/1/SWemhgY
VEJPcjQObPJzncNhEb3Be3fTmqR69AIud4M/FxNiPDdOmtSfEtN+cks13hKER95gJN7rEslXQeQA
Y5nSddMYpTgI3/R2YI8d1EKbGZDUYYCR+QDsGGAesRAx+4nKJ6wIWxKLu2jwguup9ukTjeAsATV/
K5qRPnFksXB3CO9UwL/+/iuOf2YY1nUCm0Y84kAzwPuMJNsPN4ExM/wRvspngx2Shs+um6G1qpS6
azq/vEiY8Czk7idZjogl5HZ9IJIlKoDBNqdAqOaU+st5keGF66DdumJqNhBi0nM3RdcGGPQZgtfu
XPXea9dob/f+o6WGgzWVGiPfGkbgiRR7gsDhWzum5FavL30YQjynyAQ8h9ssDCTCMmH19xoafTfd
fBMOkt9OllwpCwEeh170r5fQ5f/8a1TyzcBh/C/rNrhMNvQvpGH1Xi3Tvq04O7dxws6oLiV5S/10
u/h45iesfQ27MN4GfUtznDF3j+lPX5kaoE5SzwcwkPrq/Ud1RfUVF3VzrOJu42PzDHuUWU4LSrRO
SZmHJQAT09LgwuNyuirZ/Kdl/p1x+vkOxfAMnQW0M+idhAbh568PYtYZG3IN71vioCkHKQOXqopv
cFoMYnb8aUfBwRSMJM2j8pcQluexe+hnsh0rgiS1UNPtpKfwvlPLcViW5G5EzVAe1ObSDX5zxX3e
XiAjxNp06aQcnyBwQH4QixCM4QEd9kEF7Ebo6s/QJP8p8TAMPi7QuM38lYj1Qqw9cbT+/ocFOklr
mI5KK3KZhDJfpviW9kH7wAygaDu/wHodfqLYR8wV8joUQ/jc+4sP5wZJ6KX1Qrg5g4mfJIb2raMt
XDe2ug0TmVy9v3htn1z5XcD2/ZTe1QuqgApwOq/SpMsubeLgqpfTAJH+cqonDfth7Y+HCOZU7BSv
uUi9KxFFXYG8k/BEgqXcQ9/8RDstXyqTfEaIXPC1hQRxQkstZ8OZhg34q5HDrDmTY+UcnMaFJ75L
gyEzxJbHyh//8yUeoz8879wP+bO416G6jUJwowHStXDNfNAhaAf8yLTKkpXeVFEgjk2vIKBVqpLH
Piyx/3CMXA6Vj3Q77A2RwoGXxH2YobO5bWRMLyIZ9wL/59O/XgB+FlyXcjsuETh5DDWPY6t2rInc
5xD+QvjhlTkMCMiuSRUeTcfkDnfWUcJByHzUsYWsuUlSZu96F355B4TLZsI+FmpafsUQe3Y7tWLM
hzCB/c8PnlMXy7eTKpOjb4tcjf5XAxnSHiMU3GdDAMvE+hJ6cK2LOeXFGIKDxmbkgr0PPSR2uiVp
O56ECEhG3JKgJyy2GUfuJAiu/smr9AnKz+imUdVyHcXiWI9ueHp/sbYMsdetXkMNdx0vZ+csWt85
z9ZvQd/tnaUrb4wJ6ltob3bGXcg5hBMkmY27T53Rw8YdLyNSvHPQ7+1Fo7h8CyoqvIYsTG6alItb
QiQpUu70l2CCMrekDTSvyBl9W9zuOqxqVNSES3fFZKBONoahdoaF7BV2qRcBNT2U7RzbrpSMuS2D
4ZV3y0PvIdJlrkxz+/4Co9eO1KN37GHugxcoDk/K+OFZNc6XhLDhy+8fMP4vN/EqtETpHtIx0QWP
loqfb+LYAnEzIu7yCmX3oeR3vbR8P/GSQBZXxecQkopTlzY6XzzAClUvJIbK9iDNjCQ73c37Huj6
FPaaZBVLAY/X8XM5pFj3p+prW6fOrnKC28HAIEvToh3mdjtz17kLjFL7ZfZ2dW3Sq/cXuF/Vtqw9
SBOqCGphH5IEVdvn33/kNUL3w8q1yhkxeWH1gqkeZrQPd9qYLkokgJkzsj4IDHt4f4HbAg1HkXen
ENB2pjr5NHfg0elSRfkUJf3BrTFvhrKtn0JFhiunBHLHpK6fkqGOjkrCTvT+26iM5KGDCiKflQ/T
YVmVO1fkoa3Z1oBhfUxgg8rieQP1AL2TMPzeOT5B4cnC9PH9rwC/QRZVVYoBjoTfNdhueEwwi5kl
uZl44mTzMAcbzPS7oVx0Dpgpd6VWB27Hp0ZOD2NDaebW49cGjDDmhfGVtZfDXNVfkxbibKdFbF+b
vpbhyjXZbA6XT8ZPX2ZMtLn4tjjJ90F6sPK3LNdONANiNa/ax7DlM5Z3DNNcb5XNBmreRlVXOfEZ
cCnaggIDqGEjdNcwCoa1E7AodhOGEpVcJ4eotK8wQ6rMDPXFHZ3N0g83zSQ/NROshHH7hqKwHRwS
5WrJ7XK0wS85gF6s4X7vIvMY+dtJv+zC0nmzw3hbKxtlmHnrs9OnTdbEYG6cxc04a+/dkG8FQO4d
DcsnQJQvk/MA3vRemjg4NAEaIqZheV3A8hYyUs/OgL2DA5axGWEsdbWDPBK3zAWZkDbY68cmcODv
QvDfDFBG2ntIj7PGgYwQNE01pOfS8Ns2RkifpnJHXB7AdIwY0MiDR6dGw+qoWb/tJwSMTG65m7zh
efThDPFIjRKODiYNcGNmD9Sr2xM46EAt+agSh0XPn+rd6Ppbt4VjyFYCdMAY7tMGvjoo/Metz+kX
AsLTiZOvY0QOtRHN1qurYOsufXmgd2UazHASOvoSShiFOnA5G5ddY8+D1akvkhjmtwEoTZ+SjQiQ
QpWIITzABIxvvhY7d+pUMUHQk3sCllkP2QagrnehdK6CklZHMEkZ4uA5xC+kwX46d7tY7oQWmVcC
mg25plcOb0/4ZPFmCRDxWXol/CoCvaLj5Ow6Q67hJPleoarhJD1aQ+rQokHdDneTIA+NsxNSTlmS
8H3kgWQesEnW0h48Hh6rFPxMo6ObhMNAhfPpZHxUIMxSGKKM51681j7ZSQ6bOQjhTxL4OR6I8TbC
qrcHu8cy3XSbAJvdvdQhMCS5Ckie0iV5W3F5ZM6XDCYlXyfFspBlp/U0PfQk/t5N5UmFQXWtARuY
CQOGAipdjFF0plWHkIX/x9yZLbetbNn2i3ACffNKgD0pUlRjyS8I2ZYSiR6JHl9fgzo37t21b8WO
qrd6YYRsy6IIIHPlmnOORWjuaixPjVP+aoW7TZMO5CdLSCsJIAla1/OSbvoe5IVpnOspuPaEY9Zt
b267xFj1S8MA4zR71XT9Q7NH9iIBhCFB4td3A46P7FkmjF/IuwaBp/IuSDKIov586H4wkYTHsA7e
F+Vug2LWVgsx0Pq+UVk/06n/nXjvhobkJse5Dpkrchimz4wU7XvBGx8noBQazo/H4kC/VL8UuL5X
I3muldnwMM9OdTOz4MPNFgOAWRNE9DHSlSsqqGmaL6LctwdgB5pxHvTpq6wmKN9TOb84Mt21eCtD
FbARWn07oefoWCiUAKRuZX8wPoNKKJW9XopmWo2x663HuXlEaSwjtx120k5/tSNaZppOR2tONj7m
pvWCsrWbBAJCHpQ/LebI7dI6f11q91oc8Dv4PIHIiLsC6SssmXe7NuhYrPDVBLuGqTcy+/S19ZiT
PB6WrlwjI+FKcm+zjwOic3ISwLM77zC6DNJeqQbXR13GT9UjM9ZoKduLH7bFXZWo9n0eL2E1uuaG
4u+V0kM7B6OhnSfP2REt91fs+xJm0KrVY/sQ+81b7Cn/RAvmgQv+BY5jXLXoLIS5mJ0+f2cU+8dx
0lYdUVminWpbz+Vw9tyZNd2suQhBv3N6ibXJ2/aNow5uvh28uVn1pLlXNKbfhO52+3RuNkUdY6FI
cLSWRG7JW3cvbZy6u8ysG/4zN9Kt+rOX58C4ydn9ShOHKLssrbVQ/UIo3WA/iYuzwr28seOZPFJL
mY+0H9XxyJQYd2zWnuLJNTRThoPsrE07xn8Mq/j0fZm/FVmM2IlOl8uluJYWGI/yRdOaG+JxsxXZ
g2r7RwlCZbSey4rEbVzLJ6+zT6MzbOo0XfYDGtPWyciFtwqw3IQ8o7mTuMQezfq+tT9JYgLWasss
DPynHtlq55vxHduXy1vp4TZwnG4Lj+QIicTDlkIAMp87Up3kMFWwMXODD84ybppPuVdNFETTHOqN
4V/gjxh2U0awPYtoCej1z9B1ZRrZDB06o1X3YZ4Z5dordwCavTUNIH1rakkk5R/TX5p9krMgjoss
9nbTnKo+dsNiqvR1oLAT8SjUzfAbh8IU5UPubUGb/EpqX126WMBOKftnNtvXZpg4NQ6edVZSOztj
ghtGjx8H0xsf7BIXVZ9mn3WCph9I5rPmqg1hlIOFlhzAEJ9ecFZA5rGq31YPnABZ8QUeyWNsPaUx
rhi3al+BgKTr0fei2mkX4CjamksdEyMs+7AHbciYLRU1uYiA0HahY/dWiJGejbfCKkVZfGy1+m1E
0qEiCX7pTb9TaTHf0xfsD1X7e5D9aeAYvFLKn5HOBm8tJN2NWqK0+CT/6pKLsqQpmckhC0h6TM6u
CnXNXC9DMZ97Ojuhmdsj0DGRIXOPyd6ZjDMIhtsylc+ZPm+/tWBXuWTwEuh+QgFX0PxwlumvdHGv
KtXATcw4/Qp3dFZOaR8xei/HoPjIC9MMkdLSFV66I8H95d8vxtyzNbH5EY3NT66nlmtiZZxA++LU
1E90IQGcZENxZHhNceRc4aC0+18EWSApWRFgOn/jKaYidgk+IrIK/QpcBAYMujsRMCPWvFVvuv02
/jCxK1BicqIvhwDCgTW8pfn85uWWImrqZTsZTy99N/6M7fTeUSv2Q3U/4mL4XkvNKUOForqROUCF
bl7lCYViYHQh+ce3tqaHVFgH5eXukQ4S9cMfSZNsZTkkHYeyBwtnp9jG+lo/AJxwMAo8ulWZrofA
h19x3/ju/kNPdmvVaWT7YWcP9egBzVl+0QpyI9tmzVSzF0dNFst1QbgkzLI4jlpfGtQD2Q/rDV3P
29nkXCOSPtvGtUcy6QwvIJi+CuJ6vNapEwbA6OoWgmfv6PdYd/Iu5vYBNwSd6GXcDHUBJkeCgRI/
GRGzSsf4kuI080zqoZF/MIOHDGfHOwZ6sk+8boXF5I8U7k5rbbrD1fO4ZM9ZN00RwYOXYB7DeBoF
LAl/Pbral9kxgTyxkfJNk6kbhgdPpB7WmWzuHXhgJMAys640VpKhEkFKTnTqfseTf0qou1AA+7dJ
9xURpUPX0zwQnGjydsCoMC97Jx9eliWqAzwPTAcMa9vqNnkDH8AZVrQ9eEtIJGuIHZFRa2stTumt
Kqi4RszYLztfwF3iqGmXDi9LzVHfM3kku6Vcu1+ktvesUCvbPqZTKo/J/UUUzW7sHW+PhzIsxqpC
fMaBE9cGY5vrVZ1a/ZoOOD4vZN3k2ZwUlKRy0NbL1AcrZWmERktzQ9QO8/ESy1CvXGK7+QLUDzW8
MfjWNh7Szew7F46vVKklxdHcXZeJe3AQ9rTyB2+DdwQQ1NL8kPFwQqrepTK+wqkw1ylIishpCbIx
RWCkTFoumWb+WEjft73aOUNyqUqumz+2W1+DoSN0WgXIpgfUU0Gw2d3yaDhhUxg9KzKOMt8FkX8n
xFhOIUCi2n04VXvyxgXcJe52DWIUPZ3kd1Jbt7yCWjV2bgtCrPrgbMqCI5sJPyMFrSkMF5tnuSGD
3G4gFCMezeoPmmqGwbdXq+zYucN4ilPrYWEWcJhmMo7MiZzP4lINlHjnXLYGTkFgjwa94fgWlbxJ
yviqW1k8x9jFAT+OSQIeYJkeU6fE9bK0l8kX477S5TpOkyAERkZd6MhjMy8fhTHaK0P058bx1m3Q
gpNVRGHd1mPNbzjbJMtycPXaB+dqv89zj/cTBEvhPg79EtOa8V30EWWTd5ZaGDhDd+rtfD8P7Uud
MO9zlssGd5wV1ogrni173Er6T0Mb84OmCgt4bfOzLfErCH2UYUHgZFUE9iWe37E7X1IsDittwQyv
cS5wjeUj13XoOKa5WcRyQhKWxzxlKzKxHI9d8qBIf4XusozR5Lt+KApvWRfibEn1R5Kamgo32OhW
Itb15Plhk2Lxw7T2Wug76vpL5ljiKrrpxWZRqaeyWCsmGq58qGtu/DhNWgRM+sagSgdE1m2Q9ciQ
kcTeFm4G1EZxAvYy7LlOqe2HgD5s1p4Mw/wwxbA3nMJl9xvWRlemO90uI4/1ZQeZd+AseyfNYLw2
GHs5xJB0Gb/4iMPgnQoc57L9M0b0CRlP95KZWO6H1om0xr4MIC5mjvfLW0w4626p0pAYQe9hwqKf
ALsyTMxTlmnGtgJUAKvhKhxz+QP8PipdfJqdZl4ToBe7MhHnmtFOhzl2d7N+1nHW8aFq895b+Q6/
3JTjvlykitrS9fZDF2/d4m6RX+o129xrW9sfPGHATRgAs8p1NYfO3XOaLJBaRUVpPoYLZC1JWBuq
qbdhBAVYzJhSM2CDMgxtlYhOhX3yltX5rh75D0AiGbzDLqEQ5jkARXVHJP/BW/Em8GytvLE/9eTb
V3rMQcg1QKMv9lPRdyul6ePej/PnDM0sSZOjDVNw5ZuArxKysBFYlB9zZT1Pz/SsqshkQz5obraX
iCHhoo3NRlskF2gY2V112ELOA+puHPoxy9XSF5+CklTlG0fExbYbh9+VPZX7qlV7MeobmZX4yq9+
T4CJDnK7IZuMVa7vWSSRTPeahkIG2A/PIgbhPq3oeQwcLIVzbRZc48DWeMMTfknWPJW6/rqXdtQM
HLEq4bNMWGW5MgsrlINyd93gnShqnmK4zEguw7odAVX0tHoMPAzYKHOnyTbjGD/FywPeDtoDM+jC
esxzbF4N0V8jvWRq/DOMS4uGnB2CCVNcNrCnBMo4Ult37GZfrT++NFMzHBUo5m5QXwnAiW2psZLH
OnQ9edSKTtLzYCmCF5HSnPCJ4gc6UpITdOvJXQ9jcuR+pSOg5RqWoXMaU/Pn0vqw5vIDYhEiGAM0
Ao/nLLDCYUGLRoiLN/505w/aV3eytdB2uEjMVgv5FTZd5S5R4YN3MCtx03uIJIPKXzyr01dYY6Z1
1mCEy7GGUz0UuOOoGOYa56JcuB2x+LJrXamDEThsz4ka3Eyrziw3tpk493/Ijxuym9Kyddcbm9Es
3pV98LzCW8+xg/lJi9fSF9RmYvLWrvviaIl27Gc61HplefydzVvtq00dlE84BQu+GgrgNsX7UtH+
dkdSRRr1qxqte8Yovd8n2knGhrvnGcpY6hf7pDXbQKtBHTaZCZG1PdaoMWRSYHSVFAPrEZUZJM0m
kdNVlPJg9z1zT3Q9cjJaBDUyaahk8TVRSw/uG5biY2aFaZzJQ5c1F7iLb2NWZtQj4trFDsPllfGZ
m8E1XQj5wYJ4wgndUFM37QoH3c9WmzZEXrl1aNVxrbOfSXLpAONEeuZzemrGbTDbEY/Ca2YLnPgC
nByJ+dPU2QQJJcWoscghzIyAIx6UQ2eJf6HeqJVRJsmpSeKIZBbEwEVeb/Wgl4e6r2+1bM+aWWbH
SXTn/FeZhGCcAh42Zz/kcxUmbgucRqX+xiU8U4rnShnPZIFkb26KJeaEYJBx6MsPGYB36zsIxCZZ
vDFj96vaQw0vdzUUxWXJoKSUUA0th9Ps91fZhLzYetq5hAtjWi0TzQZ2pNEI6kNpmK+lEiQikY6A
f9CjE/K1Vpbg5JY+C88CvILBhMMJPHkmERBKYK+uAMJb3bxxB/Nz6qQG2BESUhaHsx03W83BYjL4
tR5RJFvAf4jik7Cb13mW2zigKa1xBDKtR/FN1YccaQvxvmCKTgb+a5y6QdpEqeN+WAnyYG3B4jFz
ERYw2h6hoFGB09tAExvugMN1ATUV4d98sV31o5roFhjBLLZFnd5E4VDJlfonOSQ2AVvgjFpMjw5x
uSFU20S0v1/KOabBO4ButJxtMFQbh4P5TohN1z4qXZ+PTBUL1l3CvCGNoJM+uO9b2VZvmS5+uT7J
L0vLr703edzuyQyQxXzUk+4rN3Uq71S8YTNbp3lxNbpmBLiZNdjBhnhHVuLUt+0f+LCNxwgZKVhE
LPOV+QLxCkYxLktABhuYV9ze89rWOQrVjVyrviseCattp0DCmlulvTjoEzhAp8W6MliEByYzZvlR
P3MGKkcnrKr08BmFyfOvosIo+eTJ3YSJ/VIWjUNmykt2NanMB8B1/T1HxUlo1uNVdmhQF/3qaiOE
WBoXydGe4FFSQsr8XI+cvVRKf6BnVECw0NHx3ae4q06FgzQL6++VjZRVKslevTHN9zAPaQTq1Ngx
LX5vai7azCoGP81m76dqtfCurqFAHQuDWlDPbIZ23UscY4QOVbcf6ajrx/F+GEw7Z+sSLBN0XDAj
E0Hqk/O0dPlmsX17jXvY2ZQKvtc0WkjIdCcsi6P8iEFlNLIHLY2Z56uASAXoDjtPNr+rvKVF3ILR
oyYWBoECFUpXGXt1Z5tip426PFeUs9nOYPNaVeYws6LB2vHhS2Fa2NEIqIn52GqfEsxkaGs98LtN
HzIZ9imNcoInK6RPcclNc4cBmHXSzn7kZhL2wJye8BPvcdune8lEJmIXzfuoxROzfSxQZ+ckgtDL
gHFbG7b+aNbbPpgfEsO4AuGAcqOLzyZyAy5GpvdoNClFDo6tT0QMgH3FqefxYrsAA0dqpt0GAft+
IW3qmg/WMn4wppHFMw8zWJrZkIc0lmSUDIpQbiAnZuUcOx7AXGEdUkaP3BJUu6UcMP1iwDYGeTSV
b+2byXnX7td8uft7HULPfqt+sR1ogBw0O6wMLWxb/6SqPtgiFn512vJZ0wOMOHp9GAY1ciFTQJLt
dcZMcWgzshsBtVLpiA5CO3r5BNgAWdCHc+OQKumGN6/DgV+l5yUYzW2yEDHi4JUKgFrBK61rWhyV
czRTenSj8j4wjspIBoJiNa/McEL+OAS0L7sZTuQQiJbgGruxD0RHMDRh3SRGuslibVPFOgC4ro1M
A+wj0zFqBAtQk/21xjHdxFNxy43HVIz5lZCDIgi79iSWfI+wBi6qFe21zwyDObxRWll8kNvBbx+7
dPFXWdCZHJy1F8i9Jr54G8xp33yhQIhVnOQRQCDzOvoL7B/b+yoycNC+cXEyHLC9whwPFpGnIHAw
hTRJEn4jjCdVs5fFPyj4Y1iBWtTD+zt7tfztZ7O97bOY/s39sKK184bfgmSwwoPXWcYzYQ/j2Uir
rUnFvCr1CXnJ54yO27/CV6XPV68nWYPx9Mb20e1R67kH7CRYx+2kgenX4weHwuXB15dlLcqFGRME
+Aoom0fMTd0DAR3OZqI6SQNSPPyrZJvBZ6u1V+J1XyJlBzIqpzuxcPerSsXzdqZy23h28Okk6dFs
fHWCPbtSPaaPyaiTa93kJX3KmrKdpvpaWMMvbayOJVPi9mYiaddlBkz6wnBCo+663+kEc6mxVjrJ
4K1AG910AUqncugJyLxUkfL18Tw2fXELvDJqqApvdbUtuqa9IRTisK1GemCliyydVinYqJbP4uKq
Tu474Q4X6WTjxe9ctet8atY+/eiLzrmm+MlvREac4wLa1G81eft+SQc/34BXJaUZYLx3Zf4AHbe+
cT7A9mDHw2GoYhRp6bT0gEpCYjJhvIhRz4/kvK1rn3OUMN4HXA2HpIolAeM6fdQoZEk5xP3u/pdj
XtgHTWtRY4YBPk6TIpvWtnal1zWuHfCC0UQYC2ha2268IGtvwf1FtTbPYDI+6JmjbrjHY+Be41vR
wXQWmW4dZGH6T7H3W9ScmRHJ61XHdnYyHM2OlGU3J9dYa+7Yoz3E5dn0prO+mMNTkb/Mft3cOFOP
T4luMSu3XuT2+0t9cchR2LJgfoH3B5gV50s9ysltP+eOrZ7trPrKglI/+U2rnv3S9PAxFsHm+y9F
17Bqi+V5ttKb3uDcH00D0lnZFLtgGaxnB5Q4Eoa+iX1KUB1c47a13GmlSbt8MgWXkLMIq7JoyyfY
PVpozZr9QIaVLakO3bdq8qsvU2ZihbGxOCdwToFowmd3UwHkN5FinbTJFd5ni4DufViD7f5UKFwh
kNedymz/sbQROabB/RNzor5vOjYPzceUJz9Fqg8vypIG3gDvMfXBGRlV1+Dt68ELg9Xd3vunzEho
0oN9N3IVjXkixlFjkDX7L6XMZw8w4s3XjqakfzGI8b0mbGyhEp9si065rY0HMlPPibBKxFIH71DP
Yz2pBy9FVu4QXUPe8bwdO5hNlXpRnWieMk5KhnHu5Tz8qIy4wmYH2cgBo2gU42EmsRsajSlg56Ak
lbo4SVyNUe48+ynkRRjEq8Rq052reTemR1QPjkZijQhgss60zDxrkO1FzkfPhxKvyrHoXgvHCBkK
4XBvCbmG195s7Eq7k9XjHw7l1kF3Kj9knA2DuEVYkzy8Zal6nkfNPFjKz2i6ldO6s6Dy0l55hI5v
kvaYyMzKyTxjtzUilWLXRCYnLdjkFRascgsWwmXwkGq2Y6M5j7Oblxca0JuJAOxT2Ze3Mqu942AH
B2co841PE2kV3E0eZi9OvVU062Lubmr+FlJMZA+/ak7WUjiHpmfZT5wcd2ERCnz9xyJA9yjNYdhY
EkS/adklTuXlJ+tvvPMyT9v3kkSE27lbAWzwZsxdtVN3DbNy36x2dPdOjUW67iabJ0E+4CB8SykX
HirCXbyrwt8unPm3bdtcGSnZ7oRKvsbW8B++X8rJ3XlNoe1m7KvMN/okys9mmqK4N96vjDaCAwEc
XcBHip1M+yTZiwKth7wewLYyA3GYXems1Z37yoa3zloSOISbxqjWPLBNsbu37pl7TtPYX6CCa+W0
Z68LMGpqpzrBBTMLsO9gKIfTMqV1BAaRcStDPR89zctCw5WcBZq7zzOe2k3Jc7yXBdnyurF+F6UV
kSZaFUar/8iNeT6hD2KCSKfsyancyIDqfvx+qSQ+aU38UENRPnqFsG+lKbTI798ERpaNjoxyIB3E
8MSq/akT8wzNIv1jM7iAMPLsPvq4fVdVcG/sLDRqW687lSAYpqXFhgv/xwXf8ACjqoqaWoujJSvL
q6vj6/KcLolAA4Pj5bD4YQbdn+BiLGN9y9iV7TGn4qosSdvTZZbA7OV4WJQfJXPhbVLRY+Er1VNR
fJai3M3ZMl9MGLAv8aj9AfO40bV0fpAThwofNlUtzeSUA3YVppOedY0Z6oPlvM5d6cCxb/2HVCN/
Azb5vCTyxepQ+EZGADxmnYsUtxjZSoOhQcVKrqosAJqVQ8pcy4xpO1pv0QDB14kzon7ECrM8Coyq
t8GfjqrSzL15P6BkhkzOpWeLs4cz0c/7tWsOzjqzRAyDwSzp4ZmgkxN9jDJWqG1gzfPjMtn7ZKm9
BzG1zHxo8+6Upg51Zw4U8/7nBMkVPoiV3Wb2Na8QEoPWWujNd0CapccSlZKubucmWRkcKl9Efe+t
p/ZI6sn2jpOCUzPUAwJFa2s7f46X19zWt1piyo+wc4zxbMTzwhSIxgwNhokhFWk8lP0M7avKy+P3
Sx6nNBtAqvntiDk76HH+++kvP36BLw2pGWgDI2YmTi95Y8W3UsYBFQeNJiPINkMhoJm6bfBcNe8m
KtvFXvzbYrDEl0ufb4aptjHE4mWcfd05pJZ44DTP2bBp5GO7W9DzRW4Zj/TFtLOhj5u+N6yDVsUW
kr56XVC5t4nPNbc8H36E7Ok6NRCxCZzvEuw94bwUz4UwymNJiyyKIVVDerWrS5z19YXMVX0BA7Az
2+ekmNSxzWK83br4MXbO/MBD+jgQBvnyOYg2rYjKkkzrsDhO9P/qnGp09qjo33tC4NfmT73vSV6n
7IgxsAWXAutQ+wLzO3w6/jcHlqrGKU759Ys36sMalGofTVZhh4wNSVE98fvZeq1f2Yc61rdyeiYx
Nq6VB//D1dyD19Ft5LnKoq5ppo3Ue2Yt5x5EHZsJTnyDODJ3wwtBoHvP7hBvMTXATubJeBXLRndb
92BV7mcezNtiSqqbkXQmVlxGvYyTV3BG0aooJ6AXKc8tENny4RxPQCf8J5hLDBRxnScroB91n4uT
JzldQFGqUxNjeun1C+wQsZuV/lSQ+TuNFEihelOedDa11xukA8nOcqSgB7vI4IDoGXakJlZy8Ojc
6fSywywO1oIo9QFXhTrBiKFXF6dpuJA+2dDLR2kgEM/SmKKL+IBMw3ypzUswMZ1l6RJrZzMAYBfX
U7NqBi27YntD61fdw/dXZtyAIQh0f9uWZXqoZPxhO0OP/Wxy6U0k/W5MlooJNx2RTMOob00AasMe
/uANLS8BdcM5TzjetItzEmbNCzJTuJDTxVEihquJ0ejqZ3539C3nKuz+ppMXfgjifHwe02cz0c2X
7y9K66kONPOSC/PZoT4+1w5pNjNdgvfZq/dQ+gdadjInmNvEj60zF4//7IBE4/m7AdKxGILAJAR8
WyZRrb/BhJosGYjSYiCSGF9wz7T6o5u6AJYtOa3ttO6Owd0pLw0403oviqgEzRfFybx3g8KPrFjv
N2wpFeH40qGruoy00fCsJNZrkYqcpoTBvAtl4iysalLlUxXTXlTWkYb03bCxIRMCbHu+eVl35nxS
XespvZBZGs7fL9qEGFZO2Gm+v9TTX7VEqGde4XCMhR+1Qwu7kZk2R0w5yV7JRB4Dz7b2c5k2h6L9
6QxsV6CasRrqfZls7LR7K8hydalfXIf7S9Jyby+WMYUS0QkrC5SGjWXR2bSYBYhnuXzJh845+omD
W6YaMLbG7uvUK2NVVFC6/CXbLZQcq8XFv8qhGQxPST3P/2O/M8R7p3n1XYLTj1j4jFXlp/4WfHD3
o5zAzDPEpXyoR5hixlDBL87A5vZ0iCM/n7zN951nyavvddq5EdObGU/pK5IM5v4pF4fO+jFhrLl9
v/g2xRixC3NTHaskzxn51jWnLEmiztOqp7qD+vTP98//Zxr2XFzXtue5pm86rvl3AmnD2I5KH+79
kclDTWSACKK0Va1/DdmivRN8vnMRGCzX6/ybNO3GQxGwuJkQTdc1GQwuWAoRcarJ7KTOmVHqasWi
Iq+zp2ADQfhdZbaKL5pl/wLxyTyYBeNEEmOAq423oIXrU3bsX23R3oY8qzcxGOqQwzdNasO6Qq72
9//8K39T5f6a5OBX9gPfMPBqMOHP/vuvrDc+BJKmUysi5wNdVLeKsmCOLLAO6xgm5KacMDm2Jsdr
Izb1kweGSm9jeenYmy9Sx/hW6ao7SPxwdeC2Pxhtoh2qhrQ9kIb6vRd3yWN4KPoMQ/xc0las+D6R
uA+J+hj0+CezXroHw1TokE2LjbSaLhaF44/E7kmYNwXgFP1gFEgZ5KPio1Hg4ES1So/0BH5wIiqe
/vkjua8R/+kT8UE4ez7kUj4VYnr3/N5f4h/Eos0kHbiXIcxnKxpJn26hfUmDOr/R7g16A3fA4Aj6
8RYzdv75h39n2/7+08m8Ez9BsDAs/W9QWrsM2lFKwNDA/D9yTf6cXHs/FGkQNUsK38PQDiaSaq7W
iLAjg3GmDzAiXTh0fbv75/fyX30QNCgYTmvAgoOG/J8/CJZB5q8IFOfYLP9MraKyl/tsSByEtv7o
Jjpeb3vpd1Vj/vtT+B+lk//rcXr/vYGi/wuH7vHh/tPoYlHlH3+dEco//3cg2bT/pcMeZpodYBfE
gjsf7995ZMP4l0v3DSOP4cDRcWzSAP+HRK3Z/+LCubqumz4St8tF/L8j9zTDJ5EcsFIDmvQh4PJ9
/4NEsvUdOf7LHQuO0LlnLWzDJhMNeuN+G/3leaEthZk3H37hDU2qbdX3La60Aax7+zXTitQwHIF7
aD/zvpmK6k3iRmPjyYVkhkytl3T+7gdqkwyAdCpZRJQtOsNM5snk1M2sGyg/TPay2m7jNF5MWzSD
5/Qie8euBGCPLsXUspu8NnCYH9BgXHA/BQB9m2XHchuT+RKqheETZqkc2nem1kwpp75cBE+2W4zg
0jp+as4sSlnCZQ0zIhsa7CbhohCNqe31R3PSvebD1YsCja6ZifHNi2+KQ+FnyB24duJ4ee8wsoMB
NEYtzQ2ka32x3m2oC/UjkbY25Uja1PyOsTGNrPZ2q+ztrBqwCxgoxmk7AX+cNn1WY0xcyYLxhQwI
dQDqkI6ifU0VizfGeQCRkKFEyEIbphJRfi7znYAbALBrYirfsZ08TF96b9fPbqdRA1kVnDF8+cWE
zWkyB8QppHQrLy6V1IHwH+Bx43YOk9SwwKoUwjTyj7KY44Y5G66mTQJLrS7mc0dEwu9/y3Fou7PJ
cbrFSJcXeo+uLha72lpVmZnLMTaXjoZwpmb7kcrUTG8ak9MwhXiU+TvbFhgO0rbLgt1sa+mXAHuQ
E3NQICgYYuS07amC6uKrbSylIfaplfmcqZvZMfA7i1wmh5QZsCpUBReHgWO0H0+i0E1ccm3FTy7T
rKMin+3B73fanDvJkeENCWPXzMWfLgVp0RYKf5eQgXJqTA2ONfXWmg8ZYjZhiPnN7FTw06tr722S
amBACIOv6Fm0FawiSN2A/fGW9B4jbWU94eGYMoXlG4PITtCbwU7s+RoWXqNp3BA3Njoq04xscq7C
tJiuPXqx/VyWVgKbAwVVMZBK+t5xVPxWK81LUXsx2ffTfq5m2pqGbiBm0yeRX0zu69kgXSNBnavK
BvZWTw80aqFcik3Kuf0+/CF27AhbSslMnKqyn4VymeDTGRwE8C7ZSGXOojLkE88afsymgwC8IPDI
U99Ly2HihKWP26l3G6aBx4X9OaI64eZXQMgpetPsSwVjQgctc5afVjeRnzfVMBtbx9GWelPRwqqY
QUGbwMPgl41jPdL8HTvrPv1Cc8yQ0R2Dj8Xd8OUly9xgDo2CsRxh5nuJO0ZpzsC3i6ayeA69IcHz
XHGbIKDjNwjOTpsTZB7iutAOXLfF23a41TsOIYtoiDRbjqZtBSMiARRmSc/xabACpuD2vUeadN0D
aKgIDyTinkBSrrSKY8tIOFpb9+STYz6kWKBo+JLE/FVxnThmFgnL3y7I1X+wd149cmvZvf8qg3nn
AXMArg3cIit2VCe19EIoMufMT+8fW2d8qlg1Tev47eICNjyGRlq1N3dYe61/oGciD/hbUY8YCnEf
sisH0rUMHx4EriYMkILqG+BBw+o5Faw0B9hEQXEiHiBBN9y4vtVpr5EaIVuI3pEJCaYJe97K6Gkm
waGlo6duw96vY/rsodbuCw1JyQ0bAHsKSIZj4O+6OJAV8KxFIdI9K4IeH2GpAkoL1FIrO3UTxgac
LW8A/YAP+AAJzNHRqZIAzmYuhCzcwUbjK2qJPXBg3gF5UGz0IVLMaqUkYqx5DidoiYJ525oCLjmY
ivJygI8r/CyFgH40kzwwU7j+Vq1iI2xYhc96ypn+pelLEChpNUTRJoqwm7umiaqDEy380E1+BqOu
9QgHZl7WfBObwlfBVptdZr0EvY81VFdUFv2KsYxhdnXoEwc/EaATARpZIIK+YauFBG6jZ721NRAh
EEA7pJF1z5O2tD6pJRvze2oZovupLklEv4icasWKrdWhSYMmL2/pTsuN/HPQ65m8k1OpK1/QiGzT
nx2MGUADuISV2SPnHyVZkAII0VF+HGMLCVBafR46lKlYJKSilKZuQwlw+WPCzd1+EEK96tS1Dk5O
/epbFH9us7bQ/bTkuUm52XdiP0ePz6kqOZfcW8N3hfQGXTij2SC5pPcJvVhwMgwb4Dvk1IJXhvB0
lFFcUFWYPY0NBaMDsgQUbKg/atJck18Pq46Wn3xH1pjiliypFb1ULxutu9+Ng9Qz2YqoY3ihy3Nm
f60OPSBlaNC0+smkV1q9oNP+9kuPEw5FP40wYzlasa/3RuDdAjzhyVzcwvPTf1TP5ifdKdejPTjt
Nvysfy0BCMUbPqvNml5K06ekZv4bNAoMBprFpMbqTCG5h2gQJlp26/10t9CjMFClZPKx/Sru2zX6
SIf0A+iyb8oaDCJins77UyydfUtkcGUcOVQZc/bzlGtM49AK/PQmRDzvoDiIR67rKxyFneg7rnCO
54QLkhzSlOufjPc0ojTTncHmrRAMIblRt/W+esYcdQ3U8knf5FscwxeIrG8KKKfBsONAZMlAfcec
UtXTjBKqeCOYSXODMzJA1oNoc2vY4aNgY0cEWdGR1vBNr/zt+7M6k6RAckkBxywi8mQizYHO9mnU
wALdhSfWTQolLBieMtDGTX2b+Vfvh5kp5PwKA6qArB4nAxS9T8OErtWqJSIQivWl4pxVKtrTIAPe
D3LheyGSzzbnFSCjOzRPyutaCVF9y2/SawAsr8FasKNrYIV28ErLcWE5zlcjJN1JuR5pcqwvKMDN
Jk6J0d/GG4qehWtDYbSbWFsYzvzTvEWwTB1JBjRDzixo8NXxcUjV975Y3kcRfUtcIMcyBKeW7N+f
uEtjMYEuW8hko2CkTvvg6DFTUSumAGbs4fKQIllQ9EG5LpyQ0vSGP17f03BMFKJ5ekkoOZ0dHjDx
JErEe0nF0UmFqwATlDcBzaYOehUaYHeAOq+TOPgwFP1t3PsLD/v5EnyLb4jUuXSNBTKX5adfb4op
OU+ox/G9UlXRYwLbBt6TxpX3/nyeLcRfsSB7yrqioKc1ex32ndq3SOruEfNxZMT5QSC6jrpCgmoH
PnNJu0Oe1trJ1KpITeA8M5mEaDxYZuWTJE1jpNzNTdqRvpS22cVoF6zVCKQ9PUMljq7YlTlvIFzQ
BswWEguxUqgAXlRaH9IUdjKynlKKqqHmtoJyi0WaWW8qLVGG65beZfNTpKS+QuKj3w1ZHMASEmVB
HHZtUSi7QkVbCQfahL7zbaSGE6o9GEbYZ8ARpK55QHRP1K4K3JjkrwsTfbZyNfwj2PSWyE0vcjed
rlwrpXpAN3ZTvuZ7QHar9mu90ra4fWxrO9pYjvZr1/9Wjeb/TQW5aY3++1qN/SX5UWZZelytmf7G
r3KNhH6cYQHRtiiZUb4zOcp+lWvMP3BUmC4WWVW4YSSFD/SXcZhoKmhekTcZKqU//jlqvbX/H/+k
xqNJJJHsUrgA1Kb13ynWUMI+2R/GVNdWNFknDLnZ+SUXIpWRgzjcFDmqKI6C+Fpo59GQKoBpDORA
Vn3PsnVCVc8jXsY4BfBc9Nx2W3YxkFo3BidE225Sv6aVIBYoJRTKsI36kJZlgCm3/1PAtV3jYZCV
vJe57eAt8ObxW9yJpVhaY5OYubcVgWPZxq+VRgqS8xRdSoQpfVJLwOJj/dOAN19fl/hu91fwIqR2
rQPtMSC6pS0oJTVEmB0LyW54ioI6ovDijmgkf5a1sm+RogTy46/oD3nhRu8M/m0KEYgoAaZp9K9J
4rfjB130kvhhdNsxPrh+5n0pLEGTXuVBF7KbQY98wGbB2PvPgYxowKYcTJO3DI1rIYbxmFVGAi7O
g3tY1iFMexguYxo+un2UQzQ3M1GC6Vu1jS3iSI8wQAvciFc+CoPwj2H9K+sG3PC3DiiE7rRSEdLS
8ZsER+iJyGI0H4fCjIod4hsFhIK8znLczOMyqeUfHeqeVKPl0krrK69pu/ROj7yWslCOqu8WGYv8
sRljqiBu4+kifVsJuWpIOkonidjiykK6T8RuUG8ENS2w4u0hONoRuBGltHMvVFqan16Zf7GSJOlx
WG/rIUUtQnVvjCgqJmWIRDezwDEHSRs+oW0QD9emUcrxdVeAZNnW1M+L70DBihQsppHrIPQGz5SA
HuJFgYUBujyqsK0zt1J2dPcr/UPPCx6R0bBMvse5PllIGWLYA1oZaE99GmSPAkru0s51SpVmG14V
iYdiQylm1b1i5pr3DaMzFbmLthydsHZT/RZ+MNRwtCnKyXPXN30nws6+fKjAyEq2VbqTOrAl0Aan
5gE/2EhquAF4F6GBlIAK69YJ1QL/Gs1mwJo+uPYPgwzH5HPvxkYNbVUtnumDqcF1qUN4AYMoJRDW
ckN210IMws8ejUyyUIwf4AX4aHt/hHEPrwzHGBc5X6lzpZ3iVm10lZZi0z/Qa9IGBZyJq4vUPPk/
9XqsLLNfB0EGKTtE96ObfKkmzefYS7wXJTXKGlxCZWKe+6YQDV3NhEQ4REYCON5ETQPh6yGwOzkD
cdw1qoKZhiXHmHfovXsXNQOMOu9NlxqOkgBxGCCstueYGBre51XrRZ0tVVYDheVN6FoaNIiyhSED
b0RbHfVnu+KWx4xFSCqF76Io0hU1UtHa9lBpR+hfvdEdqApJ+lYDehrs/Uqq6fXXUQUJK+tFku3K
xGYA4UYXg/agpJyzQspPbEH+htE3q1UiAYCBwDvLV7SENfCmCd5IUoHKBWCICUvLIkeQXWuhX0gS
OIvvlir4uQ9uFjOUteBPuuOdj3/IfU/6N8Bj4iWP2wSZ0Acq2Hl4aCkZKKg2GezdXBwH+T7KcQu/
QtIdELBr1KXsVG7VvVKFMEQnokyH5L0v9+qV0NbCUzl4EOwFtDspBgGZ8R4t/uGUxEPy6j14AEm2
085LOUbysReMT3pv6Wh4lL1srHM5jjX8OPLEX7em2QXf0jd1dxU3XmC4AZXJK+lNAV4Y9RQwhJKj
DJ+Mhh7u6ljFYEFoDaj8agpBw6nHPvkqprHOUow0LAj8jk268oUegDlr3qCgiTpgf1AtkI9IwqC5
XrisE6WhZsqLBPMFMORS9gQLM4ZuqaQDQg6T0L03ad7DwOCv6G9S+JIJ4R35A+jojqKKPGgKTY97
GHpDrdzgEKIMzwXQQ3cjeS763TE+fNZLyn8Fqp7ktj1qE/nI6SeFong3sELlTdiNuM1GnR8GaOy8
CfpHMdgMpGpoZVOX19wrLoRa5IR48wEY46jAnYCqFm69sQJR5TDi3zrYAJZbea2+OQooYQw6s0Xj
JdkZTQkkD+akG14VkWQkh9aAd34jd8gmIAiFk4vlQ09LsC0IG1is2xqQxktXeuV1VWZdg5o41WH+
/cIKbr03KwS3axsHq2dKdKjO4xpiBTXk2rySI1Q2R++l1/uaYmqcVbjD4ktrOhmn5kgLIoMdlMTQ
33au1FkJ94ylX/tGBc8okYZbeMXyRm39AJAdd8U6ol6EZUSRHYqIYeuyANNr8n7AmVZyGrh4Kw21
0Mcm0MqfUaW2rxR66wMK1OEXdbKRKDK4ojZOMY8NuexNHrTqozg2MgtfNLgRtADVizS/aQdfeNFq
L9gJJLVPgFcHeBg91J1q6POr2ChEaINZMspO5CPhkBZZ6ySala7SqPkBYBC9gkAVHbwU8m1aWMMG
0Hd8W8aC94InS5YcfD0LlBUF3/RWbXFwXkFVxG4kZRPA9onhlNm6XBc31hgqqCOpibEaGrO9w49Y
uTNL0JBZ3AZfEE6gxCwq37FLek2UJN7StkVButY5fBB7+IRmRvQgtJl5S8My0nb4u38olEy65jOO
3+DacgGHdUZ2n4AwszZNYSgPpc+zs4lrLaIBEGhfcUpGW1EZFLqirl4guq0Ou9oTK5RK0AMQsHNa
Ry3miDGklwNqCMG6ktr8WpBKmfp03YuQ2UAwCT7NEJCF0tcM6PqhlZoUG/s2FxDDVqHzy666b4oc
WpvZFeYKEe9mTS8PKy5u7J3vGYNkB+jW3MQkCYj/NEmIloaMxlpmiq+pLoYfUlPgU6VNP9wAONPQ
KmyRI9TEskTQTEIHU8kR2RE7j1a3KyXqg9diWbHqGr19khGTcMgEa3Zl1eiSnY1FcK8PCecpoLjy
U0pm9NjScTL5wdgqCfA0HDxhIVbWqQHiRkfpJ1r7Zdncm6LARzWs8K4IrXBfpYbMDsWvoC5Gf8Ou
g1mv6FwIfqE/6+jNb1zdqyGkhCOaLmO6YUjxE+7oxqPhWmRaRWFhxEKNnGRUF/yiXIeqXOyUPGwO
4KZNrntc0n4iNTDeh1U+7oMcg4yUhqlkI30mHfQR1RcF9BStqLSRzZWQ9JoDfp/eAFRssBCTb2g/
uhzyjdGAu07ra7EsAnaap0OsBn0uPqWSAJwaYiezDIRlnWIkfue2HkiwyQ0FXl0pVtAepWwTcc4Z
Dh2R/go3B4E3Zh+0Mp0iKUp/oHNjlJBwdSNauTgwbfIR4jzqCkEZvAy9kLoGzNswczE4CSJ3F3vA
GemS0JRSR5g8K7FvASJUKNyhDmABTsMrg+7NOEml5dlEFevUSFlRxUdt3iur4Xsr1NU9pVrlJqIJ
Mj7oXgXzJ5BNbxcOdYuBF7XivVBAv4A6icpal0rJN0TywpZlh2AsEOAeHKzM6iCzi0JYtAAnNr6W
fAaPF29hNaTf5M6TbwykTH+CI+3xyx5F6TPMIu9uVJXudYBj8Dj6GtoID3BrsBiGWKJ+V2QB6Fie
1uneVdsRkll3qHNOegxN2uAH2L/mhwlfNfs5VgbIRRXrBiCyXk85x+7MWI8gWhg+ddhQykLUZcY6
uS5HhJW/Daovi7tIq2poAG1Sl2uWg2A+uUXoVvsUYyp4V5C7kP5IBUjPVKJhH+eCP6DVD+AlffJb
X8dlAnMAXi0W9i1biMd69VnqKWy0cS1YW80vammL9UF+nfhDVK+wbGqfkiiSv8YNjdAIN2UoO3pJ
a7XNsuj7WKEwxnknoaUn0S+aBH0EzXGBeXkbwMLg5UFdDJ+lURB+mC3CuSyH1A83BQTTb3IAuHql
F0lYbWiKC9oDTw+l/KIkwxAKbwyryTMsw4bquQ2FItn4iVY2SwXi+cOSdy21Whntc52SLT2G0/JD
LQxqWUFs7g5wog7GBqXhK8FuNriBrtBZW+m78ll9OHp4c2rPhaLlqRr3V7UH5IFOWVrHFFacnBE5
Vk6D+q4LbQu5N3Vb3MbogSNFy21j6y9QCICkwlReF4640X4W3+t4HXbXCK2GV+LOXL//Q04Lar9+
B5adlAxNUBXSvKZb9ILfjzFrZ7jrAQ+6iMHJfbVQSjst8JwHmb7AUWkySGm8ZQQJynt0SNz+x/9u
DLMqruQrowo1FmkiFh28ayEp7ivPePzfRZn1bpA9qni5FY7a3Qn1i9/dic3L+xFm1dW3ecJqVKHu
TT1Fogl1Ok/cjZ6nAlgUD3im4WqxxhPtzt9hkLfcB5oW2GwBUkwRVfA5uNFS+z6NVSB1nHdF6WA3
dVB20VbZ+rtyu1TVvPDl6fSw0FVqm+dFzapM1CYT0QBh8hzsoj5DPVjqGJzvX2CkWE/gUwAo6MxE
tfCrtM/wII+Rv18h8XAvDe6Gl8MHP1nqRErTR57NmqpQe6aSz3GhW9N4j1YyKqFg7HJUGtfhE5fl
Y/MQHWBgckis4CV+8h8UO9nEN+lr8fH9tXFxkIaC6L4Guk6dL42M8oiS4iOdV5wPsfWQGP2X3v84
Bgs9nksfTAGsBSiLz2bNq9DYbfomebmDkgq9+hjJh2LpvJ0abmdzeBRiOhqP5jAK8Mesw+nog0xu
Bwd1r21lR7xaWnuzAv7bdlKPx0LZ8jgQOHUjjBgLqCLbuyL/A3+7SvbFJv38t/bTSbDZyhgrMdcp
DDIqsuNDtNW2IBoOS8f14phmR0SdgMpOCNPZ3VpydJs+gJ3ujG269tfa/ftrbiZ//TaB3AuIWxk6
2ipsrdMJVGN5iDJ4RdMEJvEOXfud7nTmNr8ytpnjr3lSC/dLPblZi/g86mx99FauUuhlP++j3hkd
RF03ckvgaZBQg2WYRY67tCgv3MeWCuhQRTpd0cx51zHTZUwAJ4n9R6p12kbaCba3hwuH3rHtrxfH
eH6OgNIVZQUfFBqPAA5OZ7ZHh0sftdTRVgCkds0P6rLYWyi3hQMK4BpM7HMMY4IE7EG5l/bvf9bz
o4TYpDwqvsUT3mH2VfWGB3MI8dYdXUZXKAcyrJ8UlLEMcBf7/addreljIuUumuYETAdmOfdjbtRC
8kcleRsoZAQ73gi3+Z1gy/flWuPKybdw8ruvS13/C/nVadxpEo4OGQqlONwRFwn6DRTaGxFlawju
nyX5OfgMW8Hp1+FVvM7uEDurBDv9IYS3PFaWfsel7wxiRaFZCoCFTsnpz5BTsyrNEknfLHKR7FQV
Dw1yJflsKW79XfZ0weF+pNzI++Tm/a98fr8zAbKsk0jQXTtDInhwaCrE04js1vFrwEuNOvlQtE/D
6DU/Mi7s2y5EsZofNQw3iYee4eH9X3B+lfAL8CPQVZGSqjrfUsisY6lnZo7AAYMsZiLRibHqhSBv
8I3T24RLissYJ0QuZgZ7OsOVXoidmGQIuJUIYBmpsSv1pIaHkPU4sjY/0xDhGorAKNhIQDvtVIbc
8f5Az3NoxC3AK0NkwBrk7M5EfCnIoMo70phTgBz1viq2htkhHjSM8Nc3vx9t2kp4tpMngjGZDbgH
HiggY99ZcuHbkLvhXloTmK7pDLVbyNzPzwoL6BWXgAyyHxj3bHZhjvt6zfotcDi6wS01uOnEHimq
DAHTz00LUPZvDI78F00rKtlvwPDjbauyoKgwMrgwR4uj7IerQovSG9OTyoVpPF+djGzCfZD+kjXO
kQS+CwWzhzxLkpxuwboGZNxJd/03hjO1LqfTD+za7CorvRBjYPRplYZScR1hqmtESrX2Im0p2bm0
BumS86qHsmPC9z9dFZRGcqPG8SkHc3zVgVR9Etxy+AkcWtu+P6bzE52JMyF4gM2hU/rmQXJ0sqKc
1g6mFTqZbBgQB8UCPXgw0Z6DowFPZlmpA0fxtXzhPLswQOKJGlAnTWftz/Ir3yss38pTHnnFoQi/
IVfiiFm+fn9sFxbFSZDpRxyNDSKzhCtx6qCQ6pjmt1z2fv+oOAkw+0w9hjloSKZOLIalLVMz3ikd
olcWddmFz3Rh5xKJlIaz6a2jfzqU2BT9EYAIylyoEPuRHaAXF3hfa/fh/Sm7/F3+ijNb4uDdNJ0X
mNMGMP1b2tvfk3IBdXTxqwBIMOE9GzrJ2elQIteXZFqQUGwzmOCeVeaHCdG1cJNcnLCjKLO0CHNY
v2+IYsnCpu2CbSwjemvq12X5CwX6/+En/yR1Plo8ZwaGL1/q4NuX9B82QsfHGJS3v/YnCEX+Azof
oBGuHNCpPLH/BUKR+BNVI6EkkeI9MsGn/sSgqNIfAN5wMJxQYdzBMknYnxiUtz/iZn7LPoG28Ee/
QRhS5y9XSSNxhqCrTBg3kCiz3Vvngux1vSKt0DBelWijwxOpv7hugVwFgp4Ifm6N/lHEDMja3SHv
/mAFdzIKdq4vOxqON0KSbxRv0uVGBrB8SosXJX/Rhme/exYRlSzum5oqH24btDT7LeZAg4nc8zdz
UiW4NtwHTXp8m//fWopPWcL//J8T4tnbJH3L8qGEzlj/578FS538peo/3/4R70c2ffmT/2ed1nzz
D82Pcnj4UdF0+tdXmP6b/9M//NMM82nIf/zHP79lTYq63sMPD7rIyWKSOT7+PQbqOQ3qH9//8X/L
L1//gQZB+aX+UZ399V9rUdP/UHggoTenwTgjyfzvtahJIKImUBpLixcU2f1/L0ZZ/4PrHv8afcop
pjLNn0tRlv/QWTfStLip7ZNU/c5SnD/NiQkiUdHoaIrQxQFlnZ6JXqQYrebGmjMcWqe9zjeF7d7H
V2iRPlkHehxObLefjibq/ldOfWxuODuGz0LOT/qw7Uq6R5ojJTzNEesspGThkp9xSI2zGJwnxxew
rHuF5iUQdav1sNZtBMttjIdXCIasxV1xtfQUXhrS9OdH9z35ZYNpXQcvuKRL3BifA2F8+huzpmrA
wsHWgaGbhSiqFMGPjBEFEM18A7QBwJL3Q1yetaMYs7RFq0F11OirvBVqekdyig9T7bgHcN7co167
kFrMnpa/PtJRuNkxWFCJxVjaQ1yeWle1jbbdRt0s147nT7s/41B/EmE087ybrfEQAbG4T4kzFbvK
e2lHZ/XQ7JPHZrcwgbMk5i0SbnnwETQVAKo5m0BvFMw27S3YZ7r32BUyDGrUWFaAVuJVqQ73WeuC
nE0nmV+XrldnoQ0R96ipCYad5eZUKkVdKm+q5/d/2Nn6ZGtzvlA/UOkVWfPHbSMJQ69Mu1zsDfTs
EKFTi/37IWaUBbYcMVRpAlTCsiFdnEoYR3sAHJ2ZICOrOel1tx73xRa9juvstXH0TeSgseu4a+lO
WYo6HRZHz/ZfURWqijSKFUw0ZzmdXheI0IL34dume3EdO+hg2uojigmbeLv01ps3Vn5FU/nMlAik
6cF3OkZe7RDiJTqT4b6/BsoUbqYS0LhWUE5Z7HnMmwRn0WYz2k+3A/J2U7R6j2rih/o+WGc2aufb
9gC4KFhN1B7gTTsUCRe+5tlKnr6mCv8EOzXCmLMD1GoQaqcr++sAHYle7/oP6IfvREKCwNmm9lKN
6/z4mcWcHXGtjmRoG7FPpbtxE+yknUudXdkaW9SR16m9WKud9v3Z2sFtnCMI3jZVkNOvGYiAWvWx
U7n7lE2+SZhVa1va4spaZktNZ9l5LPDP5JW0aq3ZOm0heFsqREonvq43+lZYKdcFRfd25X9ES3sl
OspzvjUXvuK8evm2gjQOI0MG7cxVP1tBSSe7MoVTou6Tq/zV3yKM5yTrcBNcha+IA7kOreKVjzHF
CyqGm3QdbZYO+Ytf9fg3TLfA0bmggYZEMHiYdmgL/wGNMzCKfFh9hRnjPv5sLBwJl866o3jzmUYN
qqc+KWlIXoLUaW4tqVqY1nnz5M9pBacOO4tH8ZQpHg8pitKuALWGZJQjvRqbcSdOVeiDZufbePEj
zlcOm5C8jNcqvnMUSsTZN1RCNbJEveEyHvCL0HyKgbd5CRoX2vLCpp829fEipfFkIZVAwIlcR7p6
Oi5VV5W2bzPEs+3BnjomOu4S28BmB64VwHaL7ZLpHzwLSF1LhAUEhmE+kVmIkjzoeNkJgEfDO9p7
cKi0Jwtf4Cr/3YYheS7DO4o22+8FxiwuFmwyver4HmG/vbK1tsgz7Yrd+xM5Pzx/BZpoDtBwRIrK
p/MIqtcrVSVQHPi5HehbeStHw32pdp/ej3O2t+aBZqe0b9Sy27quzN7Kr4c1NgEHtvSvPOqDsMiB
nJba2efCVBPGFgtf1WfhkgCV7iYBAlwO9AlNFXw5dqGxtMW6yAEwufNaZZFnOr/h38Z4FHS22fwh
6OO69GRuweShOExnZrPJnjBBWP8PWJ7z02MebbZGmqzs0QBniMMBsUlH2fkbywZwvpZsVsrKX/tL
T5Wl8c2yYC/WwswsgJ2ag1nZJlKhL5KPqJ7hQ+eX0OG5RhTS3Pi1GFyj1EjNXMhlnCfE6KUsBvHD
wpKaX4rzCZifASUODiFEBpJy81CR/7crlXdTcR8flk7q85ON/Xj0ZWcnW9W7rtKkqJgG/njIkfX0
X4owR63zTzEdlHAoEtz/WqHHL86zA3s+qNkdZDRCa4k5g5peAM2tssP9jFt3uFZ3weIukaZ/7Z1t
Ms9JwxpEd9czrnqjbttr1W62xTbZAnBf2/Va3oikw+LO2jtL9/3ChBqzh04Z5z7Jays7vp/jaxvg
AJ0B4qRCrGYLd+DFI+6vbzdXRvJNbJYEmZO78oXXrpevi6F6whJ2oWR7Vp+YfTljduRULRXtVmQu
r6apRE1k6+7Xxk2//tVQj7dLML6lOZwdN12e/Gv961eha2yj9gMujoA7H97faJcWydTNVChH015V
Ztue6o6fu7k57TNvh4rkTgHogY7+wlV0cekfx5nt51Dxw16dLj0Ok41qxw7mlyuMvlmHycbiPy9p
Zp09BKdPdhxxtq0TP0IIpVKniOX1+E1p7OIWf0WH6iP6v0CebUTtroPNEhhipopgvN3v5BATFxv3
A/739Notu1GVezCCTKkooNPa21RSbB21ujCvnrQNwvh25cTGVTOUX7voWcfYyS0/SM0D8PFNsFna
jmfPxbeZoKpH/jZ1Ws3ZWjIRAkokgNlcXcMLUqZb71qjqCZfLcOGLn/no1izi0tQ8FtBgpUNCVJB
t6ubzBbs6UEDKvtGuX9/8f6baMBbxKmcwPo9neqqE5LM0yvK0Y8T8AS8uiPuhZtxjYexswRWupR2
TLAHvjAAWyqVp8GwHzTlOOAM0KUnH7FKpPntgEJK7N1D/9v52Ea/P7yLe/Mo4OwclfSicxEXknk2
uYfggE/dVqcwVSxg5GZU7T8XLH0AirwwZc/EFjV4BP3YWpJj3E3VNh/9gBWKraCHKVn2KyxpttV1
QvoxvZXGg7yXDuVtsvEcTLqXy3GXPyolYJoT9JnPVAwkxHl83efn5K9YgXAowcb/ZD6qG0xTnOxv
HUz05sXp1U+NYXZMFAO0O6VDDr5ad2shscd96OCmAVh5pCy2WGxUplUyv5V5rFkKL34qVPMDtzfC
NNJ9hXdUVDUbEzuoaFVTxING2HbPyDJLeAiE6CmJaYelIUI3D1gmJZuuVetD0QidXTeFeqXpCF+W
VlOsq9GTVlWdAdhEfOtZyxDrHISyWCFfgMGvNQSOkHmSg46kv+sl1B1RT0YrykCItEL2CqiQ1606
HVe/1fvr9/IRfDTW2aFvxGEetTCUnOZgfij3xUN+zXPO4d2/zX8OjS1si010Vy2s50s5AaBSikZT
kYPPerpPMwsUv+zToyo9pEOzR08JERn6O+vmOMosl1PTMq7RbpB4fLNuVilgQpNygrE1N/nNkiLK
xRfWUTR5dvawRg1UZokGixn9BhT1nH5nATkLgZwtH+Nv/958lSocaPSJeDhin3M6h5WnQUe1OOuk
qsOHZ1RaMPVVC5s8cQfsLRI8NevKQoQ47r+ZgZls4zEWPw4+QtLo0Zmf4XqIW11OqaCFsY4DJTCf
daD46PgHyWHUwgP+Ihipv7/iLmVNxz97dtMZSRybo8nPFvwvQdXeaj3YBMtwBNdbeC9deqCxusAV
gzhEyWn2QerQaoxy4JBqsJ6Bgpqn5ub9scyBo295xHGI2fE/qBWGDmGIu8INvk75hsaro1PnNbaw
wJz2ZvlhvRhyeiQeFclUBMO9FP8eDkPtdbxW1xwgtrXWH5vrdN0+B85SsnR5GiGnTV1EZnGWLhRG
GcYgBrl66gJYLFW5bP3+NF6OgBY1zW5wm3N8GZJR6O8ImFLoBczB7sl1n98PcDHfU6hs/ivCbNHh
Vy/3Y06EcG8esFuxh3Vll6z2Hc8tyuThS3mFq2KDWpKCOcBeXoSGTyfa2W49+gWzWUxzLY7GkV+A
b3jifcr1DCZ4vnatTZp8SiJpYZddvKGPRzxLu6DVpvrYEC9FIxvlLwjfjpggB6h9SoTG9vNbNQxs
2esxNPsZ+0tvo+naeG+4s2tFyiM/zKA9Y4cR7wRFvjXyNnYwzPRtA67nGIULWJqlNTS7UQZPbPIh
ZbxZLazG4h4439KUXsr1lEmlRLLQPJbmrC1JNmuranIuLWfcIEMHJzH1nfI62KWbXwmJMO71V+On
79FuYSPu31/FZ12e6ZFw/ANmW78xizH3pwOtojZfPKhr5Svxd/Fq4hj0a34YYmrCPdKVT+9Hnhbn
2dd8eyehwwW/YTa5sVcbVd0xuU3okwoN0RaeeL/CRuxv1Ap+Pch+BZrd2ED/W8izjBDha8RezeE2
xNXWy3zn/QFd3h5/jWgO8LKgxLMdydu1u26Nr/wu/ig+Tt1rZY08kbKwdBbmb478TGsDBcfpqs6H
x2F8VfL7Xv24MKKLO+5oRLPFgZ+HmKAjgbOP0zvqF4rW9/p38bHAee+ALQiPLXftb/NXbAf/TmQN
gOQElYMwNPto8P0jtBxJzwdbPng7E5INKn9bbz0RCut1+FDb9Wdh8V66mEj8FVabXe+RRFI9opPi
BCnWjUJa+k5WJVBu+gKnJ696fX+Y598Q7A2JBMpcExtKnV0hrgAtemx8yeGFkjseTQ7kkhs7B4T1
fqBpM51utikQ+0wDlCzSI+fPjy54KywLeKsEMqCybfKww51U8L3nBHuovS/ExkGJhXpXi32+EPlC
SklojCImpTWVkt3s1Fb81PU1s5WgA+IxIygvlAowIMSeBdQyvcBoixkO/xFPGTwKUeD5CloBjWln
ueV6cbqPfspsFkq/9CPf401UxEV/LweBvumDqL+runLprjzrfapAsiHxKTRhwP+BPD+d8TZDiLh0
yRCnmq9qY3r3XJlrEyPZCrGZR5MnNO9pSlErvMa/isFdpm0rdZ8Oh6Vc68Ijgp/C1wf+RQ9NncO3
i1xNfc3F+3oiQOFtYBe2D3JA5dGSrvObpfbThbrTabzZIwKZbED9YYDpfFHVgAjHXcWjFQ2ZdRUJ
28ygsZCMiNrEdY2IYHBtNu5ij/Tipz4a82xnCWKIL1zNp27KFebktlXwQkuz9XSnpj+ngSNk4Yh4
swSbpc7+xc0mc26x02A6WrM0CSBemeO0JjoBZtu3dZgjk6SjLe6FrrZGsjp1hKYa781aXMqQLtSr
p6n/K/Rss7UIDSfNOIjc5sVL4bc/1Em48w5lAbqokZ/9xHR0nS5iRc6PzdOws40FOgZL7bDBU9DU
PrnFazT027LBiR459/cPsum7nR1kRwOc3QsgqSq1kWrR6b3nWDNXNTLS70e4cI0fD4bj+XTnDogT
jUmcIYO2GTdYEW0wLpf39VrdsFM/Jkt37HnH6zTc7LmHXo7V4hz6a3dqG5xzqLQle2WNv8vSWTzt
vH8/exRJTofWFn4ZDPHbSdA6KmKQ3mdc6FcRteH4o/RB4YWZkqsoK/1GeWKXbry7JZjN+x8QVNjs
J5iD0EguHzBKopWqfS3dpTzs/cXIG/00QqajYGJME1qFOKWK41rPtVXAR6yFdP3+WlkazHQKHV2r
BlKXrd+3oqNK/sPknpZI/t8JoXBo4xOBsOHbPXMUAu52kA1mirBCYzoG8n2q+9t1M8hDyA5aKgi2
iWh8OggxzZGuq1HcasoAp/vJ4ySq7oZBfHh/si59l+M4s8VXDK2QdsPIe1n7AdfigHbdagy+y1K5
cEZcvPCOI83WmKEFODgn6VTSxiSazG3Cd05go1DbDE62EfZ/6449DjlbdLqCe4LkDWRy9NPKfXc7
Kf4WTiKvhO30bkuW0DKXLrjjgLOlV1Q4SIwFs+mVk0wyxhHSbRwsGTItRZldZUk5GhjikrwltHZS
tV6ltesYKD/+jaUxEdgANbLE53oEpMeY/ZEBOklT2lXwrVfFlVs/1kmycLhfHM9RoNmsVUbWZ+VI
oCD7Yam7RP1eeb9HlqN8x3Y6CjGbMowQsSoIe3xmZeRX8KqrSo0yqL+wyC+PBCX5qVci6nNMbahX
gQ68B0/xSFwJaJ7gOYk+xVIt/+KmBWlGmeu/SLuy7khxJvuLOAcQ6yuQq5dy2S6XXS8c12IhQIBY
Bb9+LvXNtLPUOakZ10u/dLcjIxQKBbHca2JvRS3UBSiq867B+Jfsng33MC7tbipeTVA5fMADTuQo
VqOgRDYwjIWDsT4z/pVUWMy3AOuUhhoPOB8cABuPEjfwiDB3+We4G4iVA3YLHIP/2anmGOkBLuXv
zg++07/rBhDPnhM2QIMVgBmg/EpqBFIowwKkKPII4MvV4FJIARyaAtnxsv10YpS8aBlR5uCrY0/O
y2KTyG1fHf/xsoyzvvCuigpBz8GnSUNzVWUQGCMvI6v1YxNkmCBbvCzpXAa9DgCiB4EWL1jA/jyj
ukOjoU1XSaCoKAEWLcvPPtnRjsRpuAdNhEbeWc3CECgyPjZa3EBJm616rv2hg5eH7v1c3gobgP7B
fdfLD8Q5x8RODT4MsVKuPuYgqqlz8NTgW3gxooI/TWApBYYfYy+X7beetprnoQuG6Sa0chAdlBRW
Cl60JfCsEgIA0y4vsFQdMTwT066BEwbgRll0lcxzJjwVqWYRJe8Db4Zq4O0BF8OtZ74FzrXdPlzW
7Jyf/w56aN2iTvO7p32SDklRAUbWWDUDnl4HnQDmn2Aq8APR9VSMcmtnM0fRgkBMNpgvZZceuNHf
ZM6oEXP2nHwLI9LA0HDR9PnTz3OjLnvs+60tBLZf4YtWuBV98/ns2QBU3wnhE+iFKCGP57lh+NzC
++A99dMb4JUTX+6xO374wOGcyCF/qmOBunHuciRBZRUAEbFE72WMacg+8FY4J2KU6JC3Rj+YIAJN
AD2ZSCwkhpxunRJ04brxr3PfZmv3KMCnPEiGQsWpOdIFL6POej7Gc4URfRf0JohBV2yr+y46+9l5
Kks5JGDe5mBxgi+sGaQjARdTxCDxjOXtiEKnVtx5n3hXTTkrWY4pC/FKJuZujr1jcMRQy4YiaZ3v
0LGKMQ/6VV9ePevvJ/ZUTm6yWxfovahZ9yaXOyb9OuLgddzNaChVgzdsBXeAMtLyeDYBnXnZO9cg
/q+geCJ8DS0noaMHFQMzC9wCbqHm45K4toGebnYgcfMiUTxelqaz7/rvT6SR3gBWoou70Blfg5mj
pnuXg1Q711ZEzr2Vp36jvF1dn7dZ6iJUCTf/7lLwQEt5DJthz43w3i/B+dnIn3+nmxIdiwmgq8TC
BXSXu275bLPvAmQ746/LUnTntTrTiQUFaCQWAuD5hHndU94Fj3Qhx2LId4R7t06jK8ScfVn+cY9/
lX3sxnVYv34GGx5QoM0+mZvqszvrQv7Z6uj7eQHX5k+14OVDma5dTLm1tpNzrLbjHqxJm9E56iO/
TiklqLjp3AQAYbWSZcK+D4j4MKw/VLpit06KEkuAJUdm3kOK1/yU5vdGPBn0r5zhX0UdkZO6cUpc
p5n2sdMBDN/4VhT3rAR+4dtlv7t8czHr8ecB1ZNw2nyCIwD6VLSvi9Ekg48qqqMb0Lzs4GB5/VOQ
aw898zkcvGQgVAjJ1hvuM/9oF8UjZ9geuqyW7pCUOGGVwkhX3pvEq79jtS6aul0eVpqERidEiQz5
HPqtSxFjK3JnFL84ANaMWqOI7nyUuMBo4BjAhocMN4unApj63UtgdpEPEOvLJtNIUj942gkfb3St
sZRVHc1uGLnd99bam4ajEXTWbCh8oE+GrWMU4f70BKcarBxQ/lYSZMuVHWabJhz3E1/uL+ujE6NY
LqdMAKwLYngNara5ASviax3q3tmzVntXRh2Rwujif8ec1J8Tp3gS1ps5Af4OoyGX1dEJUiJpQzG3
tASotMxBGo8YfmHEBts6+BjHw2VJa17yr9ThRCX7z/PJ3MwzSAiXc7l7bdjLsXWK/WURZ4PBiQgl
hvZV4Uq65gtCfvOMJqJDgJf8Kw/uwQSucTed4ZQ0jAg+DAXwvhIJkOxS3jW8j4HNHjGvTS5rpfE4
lWjLbUEH8rsssRhHJ2Nb7BzghPjm76Ss+p5kCjkoIXywEEMfjGaDuzaeKY+KUNddO6+Mi3kEE2v8
wAP8U0wVmhzoijgiw+0itym3wBiNcuPXR5R5l6J4tccHAzysyOdmEH+LHMDtUKYZG83lOe/S72JU
lxZeXRotLg+Rctctxo3HTc2spM5eikv7aM+6HViBsDo6oIqDxXFvjCqWa7xZJ0bxZjlw2nMDmlCG
Brf31arAWi3fLp/K+Svzbq71R5y4GIg08mmscfZO/hCIX5jlBs1IFQEhRXMuOm0UXy5NBLM6xfHT
EcW1ZUj8uUk6wGj+nT5KNpBSnyzp6mWmn8eivW4AE4VmdWb8P2GNf5fDgXf3z6VRnjZQybjcMWC4
2pRxg9mhfk7K1IzLIP9QrHmXpLxuS0PsBZwhiAIy24AIZGvJGyz0bS4bTnM+amkNFQEA74P8ATOQ
eWyCoARSI1hPcz7nn4N/lFGBcQoy+7azxpq6fBubT8FQA0vpGzDyM/797xSy//RstwHtWE5+e7YN
3oVvtgRbLn24LERzfdS5cjCMUMcTuKPG9OCXX8IGPBDGDXWKv/MBFaYGvCWkIBl8oCRPrnwaVvqM
/MdlXc5/wb279L/AYI1i5NX6gVBXbxLF6Sm3ozb7Roo3u3+u5pfcBuL+ctUidl+WrInZK6rYaRDi
FkXuy3FUPGxeh2VJnKz9QDP45Lp6SlxweN9YRvc7RfyVEzBGoFisbSTo7pASE4LWDUF+A2+Y2jqW
4efeA5dDo+v16XxOiQc9RfOgqhHiwjyIFhBBuh3dgJXMwXzZ5XPRXFZ1Q2wU4wjkfujD2A1IoaJx
6De9WHf8ELg1Hq6TpaYH1M9D8Dqhzp7dl9Nti02LKbjPJEiW5/vLav0LuWhtZZ44g9oq42HFCr+B
Xp5VXzl1f5WaLaA/jZu8YbBk+lKk3a5q/C+FNFONTdfT+XfK/U8AVDdvB2/izHHhiP5kbwAHcCxN
0HLVZNcGHo2KnofRFI6bUZYaA2ucU0XorEewhXqrgZHvx5n32mVBxLqXy6bV+Ka//oiTdMJZ0jnv
1htghD+GMYic+hsw3jemLDRm1GmjhIwAnD0LK6DNCnFB+2+4FFErHy9roxOiBI0CVIxZxpDoTQvQ
tz3w61VjlCLGXxajM5oSNnqRprXZ40JPARipjV9VmUbM/9SMny/L0YRZXwkcMgcPWrn2F4Dwf+8v
+VXQk+fLIjSqqKPivdu0lQ+WocTufrBljGa28+o8lpWhOX+dICVcFN1S260NR+ubT6OLVc4cRJ3e
p7rWrEpoXEAddxUmCCpTiofX7PyoAn1a7dhRR79cNtuZRSXwzGApAhB0Npjt1S1KEGQWORgM4QIY
ZRXyVRzp0d9kt+4Ss/Ias7SgGNG1Ss6pdipT8W7RzWDOdNdmdNhv5ur7FJZbsCR8wLlPpSjO3QrE
mQxEl0lq3qCahQXON9nh7cU26mUbnvNu1wLyqB0Axs9SX/h5RLKaria0uqZJGBk/l0atG6I853an
QhRtDDPNxy5AN1h4PLZCvrM42MaaMQkKzWVd/5L6TpxKUi4riDHGzHchKQ9TvPKfXfdXaj/kzI5I
30dm9/Wy9c47wz/WU596MAOa5iRwTLz+KbEONNj2ZvKbw99JUW6t3YCiuJwgxSjAVInxiqp6KOpC
4wlEp4z95yvEKrudmFVAzNgDkhqfnds5y8oNBrTazdBX1Z4QJvbmaBrHvs2mK1k61Y3Rhs3N7LgN
ugnMvMomw91WRQeoYdqIuDeyIeqDoQf4FeFxlg1V1HZuG/tGAy5IkPvuqL/+0SYAFpnbjUAmNqrr
Jei7a+YU08EYB+ew5FW/TQd/Aea9JDFrUy/2sel1d9nOmrugJhm0HVkwMjgPHRiYv/qoW54uSzg7
kX3in2o6EfqDnQuwBiTls/25ORAgUYDqxI18M155udbVIKzTyw/kF6dS15M/yS8Wp7OkH8KBhHWc
s2dfgg0E2/2lobvoOhdaA8GJILP0QynW8SbXyaDTd6u+MytdsUJzx30lArtVb+AbCzbsqFeh3G8W
iY/G2QR0oIoFUZ3PdTT4ukE+TQxTd2bGwXbyWsI5Sg5M8OzFlreZ+zjVH0lrTs9KiWCG71lNbkOO
b8vIY3Y8FDleAThFG24ue6PmtNS0A/SJFQk43KLPAEDkiWjs7di1dT3O9TwuxOR/raaZQzlPFc7L
db8746e2eqGAlsnA/1XrFj00h6TmHcVEM69cx44aCwzX4XXvWbu8/ipaHQqIThD509FrNhTVvDr6
6N6DETIywWY99OBiN8sPDJCe+IMK2zLkolt8G6mUkDxq0yparCrqu//At/+voFQ6fZQIUabgIAYs
Kx4y8rgwkEQHt8CnwAvaajJQnc+tP+QkQoATt+jAMY0vkABDQUu566GWPWZ/92SqI3yg+pSpvQ6G
VekrmGs36yeIxbzk8gXSWU3JaxwCxuOuwdngn1FXF9t59hPwYa7Urn9pNyUshKCESY0Snm0sQERM
adQwJ27HSaOR5nhUvEriNdKuCMQUKAQvbpu0Xh01+dNlu2kigjpIBSINu0zXAUvp/XDkzcCGWNZP
4LSOnOAj42En90eddlvcIJ/Emjxl3hQPKGhz93tvHqzJ1JyQxhlUiAGR5YbNW3xbT+CENce9veQb
YiDJyW8vW+/sbNipSmsec3KHRJ4RmwPM6TfNYXi1omIX18YOsMbbaqfr3+rOSokMzA7xfb0OqVbi
ZslqoM1U0VR1cSZeZ0+TvWsSMHVVDqg0aUjWB4niO4EMP3P6eNl0ujNSUofZN2u78xF9bOyW2tMN
AVtv2h863ffvmT369cv0nw8DFX9agkqI++T3lyn5kf1c8TD5hh2NW1TNttNzdh8eg335mT7olrp0
GipxogGbQ0d8HJfvdBFQSyKjpRuv29ntR1YO3lX814RUI0rfrXMcFjDgI47sYQnzOBjfLp/YZff7
13wULVjtYvkaUqiMJr4XoxlNgDUasu9uZ2o+gc4az17hbcEKFQIJ9s+LlZUpsPHA6p0sy11TNFFY
/ZhckM53WkTrNT/4V050Ikn5pOOuCOlM4IjA7i6ugzZi+xU5iB1I+gC2zUQ/4nk2sp9IVL7u6pF1
ZAGhfSL9H4Z3NNk9kZrre3aZwj2RoWRFo1kzfBgiBJpsdiLA7by4Gf8xzBSboMHWl8vGGcYYbPHJ
Uo6v2SJ4FIrxlygtTYjUHaQSISsfO8fgLVtHEt9IPkWO9dT3X5Z6Ti57p86oSnAE5Io99w0cphMF
mJuqBDjlURfqQIB0YlZ1TwK+K4qBgrF+7WN5sVuIOCzARq8rAJx/V06OT4mOJVBJwEYLF7GYAPu2
cW1U/SY1rAPL2Wvl4DNkCSIStF+LCnPpJdt74fR82aDa36CkVB3Y7MBMj/tu74pbfyv3K8Bud/0f
BABdLe9scDlRWAmWVio9Ok3rSEJ9FbyJdI5591yV+NYaXjR6aTxSTayKElCQqYnpPtsdsggw4Dt7
GlgiKHvBDtL3hk9HZ572WeZ8s8L2zuutGeAHTZL75q4s7X2zNElTppp7onEsNRFj+cAaa8CJjz6L
cjOMS5DaE/Z0WXmd7kroKYk1zfnadQj6JXLsZzvvI8t6ccisScF06ijxZ/aZOTk91OHTPS2AluU/
+P5fKqOElmHmsg9LXPkx/OJ6r0EH9JMK3DTiQ7WUd+cMldiChm5ReOuohEgfBneMHfRqwoz9pcnW
szsJLRx1vdYaoI4bfJmyBw+0H0OtAzvXnYsSWELDmw3bwD3L+zxxszBa8FXhCEPzfOuCh5p1gewk
LYIFr+ryI92Nn+hxpYsxZuCHoB+qpVHQRI9QiR5uFRZjyeBtdsUAYWLFYjqkpodGJHA8qK7Te9mG
RMUhEG3oinKBDQdxNwZtPE8GBOuqT+tv/t/zEqQ6f7qDqBpzWUJY0G0+t/xLmfcb3xExsxGzxBz5
xZU9LJohg/NF0X88nag4BHRkjjGScN3BRJqMdu6+JyvQAjBJxk1JI1bF4ZOeDEJnUSVaVKYrgWqI
C9ZjH85NvWQxP6WtzinXeHDJokq8CCoD9J+rFIoi+OBhwnLRDe+d7cy/511gvv/z1Ebh0HQCYwNA
dcQtuSp2K0i6fa1ngdGZTIkWnVcURtlDmRariqYhYjpOUZFpHsvL7wWWp/9UpzfqvBQUMckblmga
gZ7X3KT8W6VjE9Zpo+Qa1gTG0XTN3tKBb3zvKc3rrSg0yqx/5NL5K1GCLYXN6wom68YBHIL1Vbtw
TI/70Uw6xMEtD21NGNSYT51TF5QiWGDfOZlo8xSAvDfn44ZY/FhO3dPll/1yCCS/Z6NOXo8RCA5T
PyIoWe5Pp3WOckGckPdd125kMRwuC9OE998EdadvFZpteVOuk1aE9G8WEFdt9sPn/E4u/JgF9Gka
zGNhj8ns9Heumb6muQ5MROMxvz+ATvQdqm5kpMAvKM0qtseXANv2M2ZPLiu6usQFl1H3nbusBL/C
YEAKqJZWKjICxGf9NpDWnkrY8IXj2NmMnDQ7ZHfOpt7Zh+ATlv1AtEe3unHps3NyJ0HqN0zwie18
s7KWaoWnXAmkwu9r1crdWZsW64y6mtUZyGGUX95fFBUOway9GVxu69O8Kw8OQIe7XZaEsffixwww
hm7s7bPjB8gz/pSqxBN7rrvCBSHZ712ukj79Z5dLbsJ615r/Bzajs96ITABde1DJuGojzKB06bMB
t2/yuqPhiisB0j+JqdrL7qgTo6g19LZVG2s8qdLvAguLyBcj7ItqopZOihInKe3AP0DXUGKNSctF
LMxfRe9tL+ty9jV+N5la4ZEG6Yt21cWan1IXSPthmlyWcDb6ggMOCPEemJ9UhAeShsUyrE8k6TGT
1r42nR07/WfX0TSrz9vrXY5iL99tvNFZl4QYOrm1ReO8LyJgHGlikUYd9TGhpC5mf4aYLrilfL80
fcytu9rUfbqdfUnezaa+JIWJwePRRzUxNLZtO+y4bFBU3ISEHUpb4wQa0/2OiyeRKJylAZxTJLmS
8MQr/Y1v11FJdOBkZ1/+E5WU/LIpPBYivmJJgN6QOYuk/CQDEjXigU1BbIiP7AxhE+V/PE99Nso8
43ykUIsZX1308DogzjTDbeff906tMaHuuFYTn5iQdRlyzhq3tbF7zOxiLSUso7ydI1LezdaXy1dK
d16rj54Iq9KZcEOsbTaCRXjmI0RUALBwNpfF6FxdSTvnvqaZXHugWRvE0tya/U3PH8r6Q+H0/ZiU
cNo2QWC3HrQp5iWyDXuLAZo4bdq/1EaJD/ikakO6dkB7F2Ct3VNBpnj2f5iuBhVBczgqaEXbC6tc
1rZXirl3uTCUP2UCBoLLZ6OTonyX5sIDUt26Z2HNX2VTxFmAuuDHSi7vN0gFZJkXs0vTFbarrF/k
8nMGW+pSaEpuGi+zlagAJLJxGk3cnEGCOqN/pEOzccwHHjxetpjmhqpsdmziBSMTdGnQCKL8NqW/
lrCOpllEjXbRV6fUenwnN1Q2g+jZuj42j4B5lE95myajc5UbunKVTislFMjKCiayQoO5I3pABlLI
5Slz5oT1XxHEt5dNqHM6JSB4tqiFIWHCMLt3irsM0PEtSpeXheg0UsLBWA6gxVxx8AbnmbV5RAH7
PadF4lTfrEy3wqzTSAkKS+eWnWFDo6I8pqyMiwbUzbrlfI2Q39wnJ87gdlXrLesGHq/fjIEnxDIi
S7vuez6T+yeMEiUidFPZeNPqCRztJXcpg4jnKF5ePhyNXxP7T78eHTDsinUN1+Ad9hZvODBClsGP
s8L/UPr7ro4SFvLeDQsQRiGMTq9Gb8QEq7F9ofsI0+mzGvXkaNp26exhnWUPg09tfVNZBGMrn2Xw
9HdmU8PBhH1id409VCAUHP3uLXc+28tHthlOEh51/Nvxam4DCxMhDgW8zrtlGPoS+ctlXXTerASB
3iLNvACcMnHN+sgZmgoeuV5SXeFVdzJKGCBDgQX/EFnBEDS4La8Us5nTEMTBpEN+0F0cJQbYYOks
7RWBm3mPXfqNyA8N4b2/ourGf5DJns5rbli7dWQ6D91o7kdxPXrG4fLRaGymsiXkUhBA+MBmHIxN
rBuirPjsp7ey0FFw6QQpYaDzFtkwAR9IMRg8em3sBK/EeXRz3f3UOJujRIGGLuBGWBslAWYqMhcT
66gzTZNuC1cnRgkD1jAaslwRe4x8fgAK5y3gld4Mh+taWDq7KXGgk9SaRg92A9XFhstH0/vuhRx1
yVkTPc8L8gIA9hAA16qfPoZjzZa9Ql6OzIwtwF/a2ZcQqBaAz9e8COdN9y5JUWlxyoz2aznXabJo
5GBy8d7Qw73s2Oev6LuQVd2TMC2LqS2An42Yw9xHY0r3Yp4eL4vQ6aGEtcLgyKBKWKwszdhox00t
wO3GPvSAgh3JC4B26Vnqcuxk0p40K3JeQ2hkbkxaxkbXxkamW4Y96wEnghSTzWndAWkVcwMWyL07
X0QMH6Z1ziNWaCx39nBOJCmWWxqzI2SFWq1aLHsw634YWs03lU4Z5TGgtCU8BQpMwhsn9mUeBRYo
mKa77EOd+RNdlLfAy7MGQEY4njS9S9u70ewxB/6LzT8uO9vZHPddjLomUwCdeEhX3GCGrX8Dh1KQ
HwK8D8x8KP5WlpIXgrz4vwtJc9FjCwi4Z2+L+8zoHXawL2t19gqdaKW8CkEeLHa5giZkIKuwqmbn
NEE0tpUm4mj8Td1KCUBJ3osJzhC4Y9S7JSLPh+L0iSbrTziJN/jkMIJhzaVpcyutewKMRkd8IrW/
uWwxjV+re67SW2yDr5CxPn8hy48QuMFO2UTGTDXvge5olGggsLTrehlsBlDkKHQQBfL7ztOtlJ+T
AsR1PDj4cyE46v80WzYEbT4OMJsNVlfufq1sGQdY37lstDPMYkC9BdcosKDA1eKp7VCw8Em7nzvk
UwH7ZPY8nsxmJ3qUyKsw5ZHpWfcOmA2XfLkvxPDdC+S2J+lrM/VNArpUdNRFLCex81l+PXVoDk/N
Q8MrwHEGXy7/1HMGAbGLZRNwuAG8SgmNjkgdUXYwiDeDDozmEcOGx0J1GaxOjGJ3c2JsAHEl3BVM
IbMLMNsgjfxMxxSFPdI1/qmduFOFlPho+sOExQg6JG2FacZbnwKupiiDtthZC/edGEiV8q1dSiLi
JciKJbbEUH2Ts118TdPAuaPg/sDWRmiG/VUOQFw7iHw/qG6YGNhjX2IdF7s3c4vtHnAkelY0Vxa4
CoOgwGTk7IhgiFpH8l0F4Go3qQsRfsuDvLejGaASu3wMqnu/o7eeZdI98H0Be9XObr8DMG9+k8qC
I9jywDMirzW9PrEMcg8fePLG4ApQrNPBW6z2k0lkCyKeIfyFxT5/kzOv3xOwZ26ES7H7R/Pxq5PO
9SPnQGsH6sjcX/sz9IrDWQQ3clgOkmLhG6siI6qmxtK8GSwPflg27Q6hM5b7ukhvhRO0W7lUPApG
H8xNk0xj2QZduGkG2z0UFWiPK9/I7vniXQmQ4e5IW4iI0FZ+hv/PGH2z0EfLe/xvaZDuJ7L4kY+V
pbesXghITgMR4pUcHSyBgX8HhAJF+CqyJUOtOAUgQ8wMw8XuZFYY6SalrVtEi+k2EstcKd9XaVUf
i7nMd7xp+U7yuYwXyx2+umNKdqnrY9uQl/f4eh7sfeUSVm07KzByUNzlrr/p2hWXvA2JgWN0s/RA
S3+54pYz74DhNeZxSSk9jrPp7Aajmrf2jOR7N065v3OJHzy3c7/YG5kFXlTNvbWpTKO9zRjmO71U
XPs2+NCGHpjDk+9EnqDeFa0waV0EBLUbnlvfBnfCDmGeL2A1DOAbQxnsM9aEX/qJA3zZJV/N0i2v
WBe2aIHa64jqXIyLiHq0wyLJZv+6ojT/WousymMyDUYXN5Voyjhol+aYY8QNdLieNewdGoQJD9iY
1Nj9RGqV5bdO10hsjlGDAoOiBAGYDIO4DYB2ssxetvdTQbcN9dqIc7c5mtlYxA4TQBkSGSCOLQn0
buKbFtbQwX8zOLSNzb7k6DUCEUjC7CiGLWiXsBncuCYoeQ2sJfGFJkCo37LaSSOA5D3a7bx3qvLK
aqbYzWQM9LxtXvZX88Iwkl5vsGQU87y8z1p53RnibcmpH9cNti4DW9y2rOzivstA4ExpnI1060/L
Zg77GFjPiUurgzTGxPPzxGqch2ox7c2wsJfUwZdg65GbsQxvRlK+THLYGl5THW1KkOOI+Xm0JgzS
AmQb7dK+9t2NJYMmKQD3bVVlbDXuYTHLmDfN93GRDwHQCxegukSL31yZpK5jZ8FScepnNgzsbnvb
3nFGrnloYJsFnKbgO+w6fztZHLwPkka1mUo4FhjK4PO/upRvKps8Y650Y2dmQqrhpy2LJh5keVOB
fSvP+U1eA29AmiN83yfzdTWYN5MoAQq9xNg6ZlGQ21f2TH5St3ipHGA21dMr4D2vK9HHvle9Tk0Q
gwag3YBX7+i3YWQ7Q9RYmGTNMRgpkQ0tRfDJMEN2yBZ5k1neoSvD3Tzk2F7iryMmbf3KiWy7ip25
+jyN3Y+5yrYp5lALtGFEKq8y/FVK7UMprb3k8s0zq+++gRUe2qe7lAP/o6/nz6Bif63Kto+YUW5R
J7aj3K6OLps+ddL/5Jb0OIGRxZuyfRZ0S1QCt8RoO8D1GPTAPDP2Zu8p6MuDO/qPdd5gGRljhNU6
f1ZjaJWEV2XK8LU3BegJEFNEZWbE3E3tbRHW13wsOTgS+3RAKTL34j73wmT2KDt0YVVsAIgCUILJ
Ah6BbPk+TxcsZthOiUY6s5l1M6HS+2nIwcdMqhE8OPb8BdCM4fXg1xW+lyp7V1FwYDjGcGMxYOA3
PWNbwRpntwhzk43Eicdg2RpoX0SZOX3ygwEgKe2xNu17oK1hPaObm6MV9s9usOxBZPtJopqxYSAh
SLgJarvURJOAIVTGjRjLuKzTO7srvCgMi5fZDg9DUby1aTkmje+Xm9HDfgSGeoFzZIRfctaJW/gX
hvQqN911TF5hSOaemHiQxWL/qjspk1ayPEaO/MuzDBTuC9pgsGsAdWe6GzKMJ03mgnIRAkBKrgan
f8WezvPY5kXi1kZ3nGZ/Oy7l1qAWkHTaQ0lZl5CuAeUo2HYaDG37OQPVaL7EdYaxyDWolJJvDcMQ
sSnkFElifpFptkPQR6mwkXOccVpGWZ81e2hjATg+FJEw+L7o5biuce79QL5KC23ompnjxkYh28Bw
RySpc51aVR/VxuRfex5g87CXYs1XS+c9+GNRJX25Tnd1dn1I8VtZnSbNyDF+GpaHwnxt6fSS2mUJ
VBTPwzKndy94+jnt/WDTtmJrtMaRVdUBm4Q/UUR94VaA/XCxIXX3xKfgUOViC66yIjFK6/NUiG1T
9jdp1W0Dyq6NwLyz/N5H6zfc5APaPW7VyjvQxx+qJds3Qx/1Rnqdp2YWNZ3zDMjrw9BYRx/wKbKv
MNnRywOwE8VXHmYhdltzkKqmJBKVBLl4he3geWyPHPgQNfrLU2dveqgaAKIU8ApYfu1oAg6DTV30
kd0Yd+bSbDJK4qCicds1X8AWc+8VI5ysKrtIWMvGB/F5YtESFFNevkMJdEoceHRvmdsWMBsxM9Ei
HcmdOzjHvAge8zEdk7z86Tnl1qfVExjXHlM7PQ4lQQ+Vy18g3fxhLu1Vz9NHQwCeICgBz9rbI0gj
Mvog8/CuISRCSvzKfP+nxLkg5j+hUtVGy9jv6hrnLKRPHusQLCDYzK8WOFNfVnZc5LgJYl31xH+Z
eEFXbUTabfs+28w+Cuk2nsS0rq+xRRGZwuqirnDaK1PUTsQz9ziyqU+KtjOjXpioItfulRiD6xbD
/SIIvizj8JWP+TMqXN8W8DIlWd4iXZufRpLtaBtgbor4eMwA6Z0x+dq2/sarUEoBymkXTdZwm9Z9
LDCF7NHm2qLDngqnjHyb7i2ncxIBwEVO+K+s+SnQcyYWPdBMYKqDRuDby44kc5L1lbMW/9gyvNtg
yAst69agSE57Xm1BZR+TFs9t0GYRC5FPDlOwa4b0qqLlVeX/CDneDBcpKSaEn6nDrwaOpVvat98F
rzZcMO8ZQWLftwOJLce9zeUy4WEss+3EgEuOLFjeLgEw4B3YB8zJ2Hy38j1r8q3t+w9jFtR436Yx
xs/fZ+2IaDMnMmg3AnD/fOToczpJVWXfhq49ZIO3R60BmDMZNuh94m5lvSS9zbbFYtcxMCpuCzt7
wpb4U1a33/xZ7FCUDI4kAN8Vvh6v6prKfVG5X5rZOGZVEVPXviYAlfGX+ueysGc2WZ+twfhmVDnQ
P0mOgtOY+gnQI7YuZopkmMX20uxrPu9lZW5ys92DumfrWsU9xoGvTervpqp+9PP5k+fyNirLZQfm
lEdB0gDT467ciHZIClMcmA+cTEmwC1LOoAW1i/Zm7rJ7O5+vjBbcA57Ad0Pab2UudlXHEwc74twE
W0Be4cntr9r0ebHbr1a6bGvTuDKGctsH/UaM9VNVt0gpu3m6HivMcIgin/aMuIc5RAYGwsTNDJAO
YeHDeTbgWCzEFoLonhz6X5R9WZOkuLL0H7qYSazilS3Xyszalxesu6oaIUACsYpf/3nOMftmTk3f
LrtP8zKdKkAKRXh4uFM/dt3JzfRYIsCu9EBa1UWhE2aVrTYjK1A45Bt00jmm8OdLOdXYntOPFlsk
61233OIduftArRycclGKNqasPSLOQsHZfdIt76PJa+/Gq4W1r05sDrZG5J9WuO5Ij2yIaQcS+utr
mXdP80o2PVshkGrVsb9UPA5D+bkO5ZoIMofwpwrT3ukfqek+fcdkQqBNxAnm+oZwPQbOQuLRGW6U
qh80oAnJHDBZRJi6BX8YrXlXNvqjQ1VVGbKdhYMXFpQNjG68xM/zk2fRm5I26Sr4HvL6N+Oq6miS
HljrzpQEYfPa9z0qVN6oqKL2OywNqqge0EbWHPEjZD08jum27+1b+K4eyeyT40SceyEIpljgF2Wt
+nYtnZ8w0EDSvGCLXZkcuXTufYzhRnUvXk3r7jFRtAXwLSNVtbdQqd5YzXJxgyalggEFCX5htDZD
gr/AMmdqtzI0eUY7gbpF+jdNiAIuXHC7ARUuYslwPdW5vgULW2w1KeLJopFnVZE1Fe1njzjLdbXl
BWZfpE9jz3ixKXWK5MJPIO/5i3jFL2FJAEnLBuTcLVAy+OFBltkPcpZUrjjCczY1wk+b1kqtZRwj
5KF9BOLX2ayNSbhBsDFmx1l4dmm5ZtDR28hceVsfpV7C5/nk6E4nJSdnR3gNpEz6rWOzVx52SAfR
R4vMjIyCEJ5YltkMrSiSIeiOyuntIxP00e3gOasncZEe+fAGolNnkdsqKDLJykPNHf44t9UKO+oy
dgG8PKrWT/PK2kJe+L11+mkL+SYF55y5jJd6xDeVdp3CYx7WmnzdQm5pRSXhPkNWd7dqKFHPPpr6
qpBbdzRvk5muyiU2jcduvG2t/tatGokj+4Bs5W4ayadb2p+ObnS8Ns6NsPs9b/ijQ3SYOASKOIXn
6DvQ5HdghmbeMBax0ch9G1UEKTXjTvVq6xv4TIftnc26jcW7Yzur7eDXAy4yfPcV6B5E+ovMOCJR
fn0nK3fc2E3lfCIEnWfjAuqY8p1xax+o5lrHoFTrpPadDVRW3pnwUIvAE7xsNhNMJ3ZLqzd9b2B4
LxCAeMdiU7cxpnfLaGmcE1fDg132z7am9/1qvwDtktE0FWUUFOK67AFecClryztNiLnB396mq8vv
hIXIA7SjjpVjbSZ/eYRkcI9MRZvEbnNrs1TVk15mEbU1+TSq9o4N536CJqeOYbvxaTA5Fw2l+Oiq
GmWHvRGgVsetpze15W8Nah7c1cGtrUkcDGoPLax01jDE9VUWmIeukzd+8OheTVuJSSX7sZoaAoAI
iQBuLqUYtoFEP5B0AKJkjLwedae9J+18V/X9EpECf+u1O8n9Fdbct4XrnOvmJ9FeG/mgzHnqvvdv
/fEAE4ONxC/5axbAv2gxPrg08iogkFiwTq3qB799HdVr6OzsedlLV8egBMcBhkkaW6Y2E03ijY8D
JItGELmBOih9Wbp5iPJ+iQ3/mGhLo85/nFQT5Qt45cu9mJZknF6YCjaujzyqS8N8flwN7G1w73T5
nNUz3RZ5eFkRwhZzWyKXatrXACmvDF98VHgKSXRf36FYBX/lUq1eUlQ/m8VN6YgBYBdxQV51XuyU
szzTuMhKsGKLXl7A43mx2XJAo3OMjAZHO4AH1ho+YqYJa1Bkqsxka0DghFHsW3Yy0ndiUgaodEzM
jAarNkSpqdrtjO7/UN3CmPwIdm9/YjI/TM2nj5iG1xMJKBCWyF+nfowDA6B2mqEgdfbmh5mDyAoj
jOW1UJls+ENrZGS6ZleXBsjZqYc63tSicB4D6BjOKev9R929q6GK1ykji5c/9cO40Z2VYAwireVx
7iSgphvberXnI7yXMgZKfYcxmfZcsDdp7aYG4SQ/l+wNxWlZTFFr+GWBd3vUaQ6YAXDuMs63xQC1
7yXPgyfpwNa29uv+2QvUg14JMEFi8bMX9jGZirvVDoZY9Kq4CD6dpUHtCw6wFgWSItKd2ZTKdrnw
cc4vteN+oG1/aam7C/0xKmACAnKyx3skRAq8FowZBOsdgYiX+TT42+a+30yLnWh8dnT1N3IecfP+
YM2PEKj9wFhq27BFr21kpHYUuCQZlbiEFrmMy6lZwhtUzM+YfM140cSiog95FRx7ACAz2+cD4owL
BAsZSIchzXLCPggC/Rgy/lxiPBC097jz3zp/jY3dnNac3xVMH0VYpWFIngQxt/Pq/5rs/DwJKy0h
cpWsNp+TzqGngIwZxk5jWFCNwGT5s+wNjUYbmzGn3YdS9slxj4U0ECXEvcPnsoG5IIeHGAcK280g
LWF53ZiN4nWyjlsRjofek/ve1D9XGGVg0/Of0H6OhxWwUfdekBfbtzdFOD14AN08vu+kt8G8qxtx
JSDEkAAIhkxH/rYM3a/B0Um/qCjnwRExNnZoOR5D6ac9ypsWFdMCrZKwz/cgvB7grzMBnbAi1JZp
u1YIAUU2de17tVabRb3kwr3Pg/lUESA1TfPLBrqkA2wfhj/TBZAXAUy5LyhOQqHxuazyEqApauh8
35Q6MoW5ws6P0PW4h5XWM6tBc1tgA6FyWIk2zDz3pjybQs5QtRkRiKpoEP2bZyGP8e3ipzWqjwHh
cOxnMC+ALfq1eMVX+/TQFfNwFWinvxRV8S5n5PvTAmUcBm5LQOcK+XyxG0YGfHPE2J/Fftriw7Wt
bDLWYyXRXFcNoBo++KgxkZhT/AzuWf0k5xc6/nJgFoUyn18cL38JMVUNRPERZXDkCHqRPgPPAEJg
1g3g5F+AVM8TPc/Lx+RaR171j5DUzgL6puz5qYO0ydwGH1x/GKhEL0sZaVPeLpo+VRWipc1/wSke
xmIT6F+2XcVN/bCEdz7EnSEXgXnF0TuPNHilzbtj2gd/8stoHgB2gwQnIg2TPVs9Mx0iDo/+3bBW
5y4MP0J2qZj9WeTg7i9eWEQUYHdQP7USdg8DLCGlbZuIDfpeEkz1lRwUp3HjDfjJ0HI/xNBecIAO
s+4wGvyLVqKOfNk+ihGl7Khq2L8i+e7Fw9rL+9DK76zR3AUAowjyZ5e1wAYCYIBBWNzb2CgVUiGz
IBsdcms/hzpWFQVEU8ama/e9EAe7mj5thpILEmstJuU1wFMAqMGpBVQHOaxkbK8QXhiVq3pZFYMm
FsBe3P00JSM7d7VOPLPEQeAWIInnt5i+/ElgpRFNa36W1rkowNyY1g2nNDY+Sct+PS2FdS5X/hCG
y2fDezj32nViBg1TpvDBbfhdy/V7nUMOP5/L1O5yHCK8vPVJ2mxrleggtHTadm5zK9iCfz2Uv9rR
2yODUJGFSBIDPMQZce0PeLHfrW71QL1L3/zyzJwMDUQJr3qGBcqNlnsRNSIroHpsXPbkShYgK5GP
uPDjQB3qxugItD3s624+VOwSAj1fKeTGGz7FC6+aWBcDjzzxlEPtnqOKcKl+NeWSLCb8ZKPOesc+
Qxx/04wkRUKyMQhlshySltOsaukzt+kGwknY8EhMfECSk9zBLhChXsa1CDcCM4x2xT+V5dqQ2zVA
vYHv0mylLYBKG0XE5MB+j/c/1in/6ff2G9DBTT1gO9fNkkHJZT/Uc4HKFffjXBc3dU+zmpcmCzyN
9JRfBnH1iZHG3pRemMly2gQhz3pihxFg/F2giozNfhaEbI/r66xWLxrW7oYJkWnF43Y1CQvXy9J6
txhQTNeGk4wKIP/Iw2zXfSRBZXBbV9tah/yGWdNl9OXO4QJ1i37gg3i1kMxFK3TroB4mkR4iK2l9
eqiV2K/OfDuZZd825AqKL6+WK1C047OQwb8v5HqknnPAuifVgaS+MOuxLioUGgZ5Kvp7y/JUqKq6
p6Vd7XXYnGhf4Nazho0tReY07GSJbo8LZssGtq97yH344626/ttuQObXce+9URTghx5uq4mPBVx+
naPvVZthsLN2dDICZcyZQDlD0ow4VlyuBTyexJmr6n1uhhdQmBBbC8D+gwPJXM4J3wXIc/Iu3Hpr
scubNpaEnYfZPPg67zYLzQE9+MeBudjkHJX/uoGf6RxhUHNrKjQXggDb1smkhW6HM1zPF544SIlG
qxBgg2+UFUu/zVrHA9RKyl/KMbesrXuMxqCnWTN4D5GgjQGOZmh+bcisr7DRg2rVxySnPTdzl7rB
oCMhlyV2CgQh6ls3pp1+WnMxQO0iQPPZmd58rbfGtZ7aFtdhy+fzSspdrorPnvWZQuMq0nXfZMso
sRJtUKlg7ixhatKRByw0CpxgSduqLNJlRoaCsuuSe9aMbE5EqnaeV1VZ0azQ4RK03Pv5fAfKxI7K
5b7rOrgljP3WLafjtJYmyqewBJPCezd8mRN0N7bEW98LB5KEXVUemrHdNTUKwbk9D72A/oK6m3tz
Fn3vpCq83s4DtIFaXOA12j4ABqDMG0zrD1gWs3iAxmki7TxMFrneE7mMQE5HEkF2/mFwRIHeFGSd
BbcinOg1nqjbwAeH3VYlct22bS/27IU7b2BkV6s5boEsEdYBpZFmY43VusFY480gID7sc4CjIUZi
xhEm5lcc2i6d7ZizLkZFmTb9OKNjt8SIKBvK+k3XzGOiVEPjtqWHFRbeXt1duPL6nSoxS+EbTJDh
pPxqRvHqoKeoWP3RDGGf+F5+LhznJC2zbpTOi3RoNBoGPmAM27W7s+QdKqj85jp0mfbGfejxT4sV
saO2sZvp8zznt4xMPhrIUmdQ/jn0gdExJzYyawoMskanSIHRe4Xes9VGgAum8tNxnLQOWB0t/vSy
jGyJICwd9TnuJggwxpaL/mauU7y7FCLRJ1pV2PAugApHBufQDZKeB0++WPYFGu4I9JAdbq5m0tjq
r4boOUZ5egHjcnyEouinqgIvYg1SdBnA3muVZXv2y4nfWYNGlV80KAkcfQWsr3azU7HKE6s9dZhX
bwM5p2UjEJmQnEaOWpwIbfBDX9I5RlNAwB9kWYF2Si+e+RreOrjKa2s6Wh2gMtpbkdWzDcWOr/oQ
d0g5gRCgb0t3Dp6GHifaW0OZWUI9NrmWm5Z6ENSFA80mF/pmRpGnOQCMuU2dgG7UwD4NUejz8J9D
YX1WAKerwaTe3AGzCRJI6EaU8wzzae/UxSFRPhSSOC5Je9xRM6TScTZgC4HGsUwpZJoVWtLcTZl0
dn7lPdg0PCw2iReBItMx6RB6JThQEr40pI3dCQPt4EUlc4eWUFG5j5ORd51A68qrYPdBazRgaGvH
7YzeZl1Ny+c4cfM+uegX9SE+7+QImaIFleRh52KcyIp9oh+khZMIA8iYGFT+Pr1vmmDLXL0L+x6t
trxBLTxlPA+e8XUulsg/vAa6HAID+DvuBQIJOXmEmk6Y1eV6I8u1PZkSZQzD5CksYxdMloFxkbjG
flkDLhLDm/w1t5ysFoGzq6gE6d8OgJPbd/4yO5HdYLwcKbUXnlhusee+JEj7crud5lS3vfOg1ZxM
DdiIC0JdPE7eyWlWGq/VmGf+yn/hDJMUs4igrgjpb2arF2jTFvbt6lVyr9ExkFSBzri0SVdXD05e
WkndqtgmBNzgMd8sVnB0w/lQorqL0a575X1Zpb6DGfzCcZF7tNiSuV8DLTToVC9Oe+PRPtzZskiw
jdO1bFO7bbdO4eRT1BNg6141PddV91LSwbl2TZDWe8ulZdVpyZ2fvAnDrPTg5lu349EH6CMDB/10
fEfHLDfI7QECaPQb5J1Z1G2gIHCEGX00W4dV3xS+Ve1DoMEGWdsGjDZ0U+UMK2V4Nph83I4wIobU
R3An8oXGkvssXabghoXmZh2tj0ABnseXWB33YBYAaksL9o/S/R2mTUD9rttz2Uro3aEliJpj/JUX
SNln2B0gSs99NMr6SAZRQKlF7LRVIlLLIC0YnI7GqYOTr2flgGtGEBUW8qwGvBKEFpIMFFsSvmVI
bmsgJCCdW2iMTWh/DZiFRQkIwSQ1/PQcAGugb9s/ORnfCQ8gBh7M75OekGhX/oEF4kcTFjdEFwds
zl1XFi+txW9EMx8VH0XkNUvKYFcXY/hfpbU3AvTwdszvP1g+8p10/TqtRP6cz4Ed9wQNo5kegcat
pwGoXzwM9cmAcnLAtPYYLaBYQP1oVc/rMC8prdlhmfV+7ORLGYBplMCdPkc3T0m2D/vxmXZdhsan
+oAHNY+Z45wr8Dg8XDEapzXUWwx0YeibIcsGSA9EoMzDjbbUjhANmM1Z6WWqIBXu96BoBBU8xHRu
27sJbMVx0B/LRGLHXgq06PoxDaGiEDemajcBcwHsDbJeXoKAS4TdtYTyTOjG0NO9WdhwXqw676Ki
hOMi4tBRUd3CFmGwwT9w8q3sltQe9CM0rFA+WWjaT92GIiuYLH0jmbujCLjpZNxnPVVHR1Qudu58
h+dIFcH+q1py4iMnN6TWtwCCD8pFLUEq0PlmJB7SmuqHmua3/gCfvyG/F8v8gkCJgddZbHNuA79D
17TifGtPQAhFd50jHkAram00EQoePtbERvVfAEYN/LQFW8+wKqFyvIxrceKr7vYdsrrCoLoeUVIK
ACf4lb2i9jNd6J4NNnrnVcGTSTS422kPaIvkr74bPsEjQMUFU4++ImCciOJQBuVBM0Chpiy31WQ/
r/maSrfbdkLtNbBcalmphNlIYqvei0RV0Dhkk36eB2vPRB2CZ0yP00gr1J4deDl63kEdDLDyQPZg
L5znDhSkwgGfirlYHErmY9IsgcZ2xQMY5r4OloO3WMJaPmjL5WhR/oxeVIqCFcchNLi1h/zY+JV1
yz3cGMECCOiq3C1li9GKqrOHUwHayabxfG1FBUFSORYQvHOCYUysluFGWYMXkAzlhpT+uK9AjYzC
GlVHLoArVeYHHZcj5qD3RVO8WWiZ1GKJe1B4aIUraTxOE7nhxZ3DzYHQhxI338zaN2sKn1eYrMbt
4D1qtd6G4XQzdMOhRRFqtbdlaUC/8F4Csrzjpt+6nsxc/kItlplKZzM+MwTIwVoKyXH2g6xFJjV5
JiXgbdfz0QFQ1IPFwqDwloMbAraW9TTafIPGeiLW+lgDJpaYyVob+wydJR05o22SCq2+gby3biWi
sbxXkyuRVCJRYsTZWrZOWBsgJvwK8eHR2HdTl4kYdAzY1K+bsZ0TyyZJr9BP5PmGtU+dLuA/3SYS
pbxBGU/dMuk125b9BJCF4oK3dgIQ/jb0mB0VjPUpcTSa/VP4uTBxT5sKSo5UHAINMVMbjqGU1mkD
upHs6g696SlbYbEWh6QUJ1wTgCxfRqrtCEodO9PULw7nCIJWEasc3KrqYxQvAdpm8uSu4M4JZp6A
gzmgFIRIgFBJx/YygCoVuImYrIwusFxFOk3Cl9J9Akh3Wh2I2kygEjArzoPpSfblnHZ9D5SGPeE2
2LhXG53GtLuux+xmbxpAD89mmj78nO4Kx54jVh0MGvkYy93XQQfQoieZTdEwCf29Us5J1UXsefRO
T+B0hM02rINP5b1bCEiixbQWKnAcyljmG3B4kzVY6qxbzI/aCu66fFhBvH2EwTOajqC90eLMVBs7
NXrBUtwxUayH0dH1EXkr+sedtd5YbejfGNJtPGjbgDHwuXhUJ2uJ7sTcNm5UedaRzcEHgb9UPOCt
b1fwP4JiDmMNJ4pDXhCW1YUYsykAstpr8kbX/qzKHFk8XcGPaS30DFdwFwENxgTWuSBo5dPO0g7O
CaB/ry/fhE2PYFSmfRVkgPH6lOdoOi/zcts1GIIMmwd/WDZ+2N/Z3EbEXrujO3Y6LqiD+TVI/5Na
JUBSEYhhStUHyxnQI3LcKjziSoXYqcuemazTmk2vrUQXxgaXqKggyayWobwQVfsP9lDMP8CKne59
Pj8pDkCl9KAyO4GXt5vJMKKDhVy8bQaUEi3ayOMKwwbWYJdLnHQ9oGMw3eVUncDbnPe6GS/lgFTo
CgmsnrxHvxf4NZ3BoLFQV0aymNwPDEOOKthhTHaArg8HpxAWbu6QeaJLFuVuPO3Oz64/qPcG4vXY
9vy2kqGbhOtgMYBQC9trT5YZKacTB9EXHQ1/7yyI8rm62ICeEMJAyDY4AkS3gOBDD514xM5JVTWw
HR6K17qZ9ZaHTX90bGVDiIAfBwg5CW7KQxki/ZaNAKQboCIb+4iIutm6yrcBKNvhxg4YSQAtoX8L
t1V06qxszR0wKeYNa3K0hnhwD5RvgUVHV2Wl8N58gsZjUXplGhQ2mBUq5ChfGxewA5oHHLyNKiKB
ceKplv0JjuFoHjtIa6LZ9RG0ggW4KOvAhJIW9M/tybsBvoSCpfSRFYLUiqauuYxEpsgkD7U13IOa
d6oGZGSsn36QvC9vxmG5rDloIbIM7m0Yg5y5DY7aKsHFKZ0ArC1QR5ORjqmxi2cInaV5M2QIix/A
ttaszqenIkSnrxDvitY6lTVSthms0gjDZ2/1zFgc2BIdfYvLjS7R8G9Gdgv2XwgkFemFuyyHTrpH
sc6ZXZZN5voBKNFUaNA0G3AGLT8F6zrRYflR1wXkDYgIY6sEwKrdEU2+tkVZBy3NTJT6wSb17RRO
Pwq3TFtXbQK7clAQ5SSd12JCSYBoy7zxYZo4Hm8qdOI2lk6Uqy+U5jsvNDpTjVdkBQ7OkfHyRwmt
ELTfiyCjpXetp3MwSvvRj2F39kik+dnPwakJzU8Fo2gAPC4UnEYc7KmxScSNDKMFgCh6+0Ow0T0s
Cm0lriUhbgvQtp5Jg9tZEf3GF/44CiwfcnTs5BzuJ59g5sSdq9vRa1Emgc4cgT4+gcrn/GASuBZA
Btik+CfWD7e2tLqbQgRhPGhgkKTzf+B//gFa8Bum2R77xXW3wmOHqdX3NeDcWNlIoT1mDiAI70Cf
Pziz2jVjc3RkeXQxSXBFRrp0papK1wmdGN17NxQij8g1yhfFCxGbCmxloiFIPi6ARKj3ugztw+KS
X+DxDtCmDgFMDx/L3Kr20Ey9pAIOgEER3uJH19mDB03tVQsgWQVm0GlQloX0gFjoLQFdQYoVkM8a
XgI9j/8H4qg1GYXvgtfhyIvnmjs08t9gM4ng7vgPixO058rqbj3KnpC1kbSxQbxudIc2iKkZmuCY
HBitjh9VYx2c3hkjewXy3zjhzVVnoLDaa0NGxjkLQwj7DJe+AKzTou2J4Dn+JPV1lKXoEUFb8RNq
lwe8X3AwSrrnailjUAM+eg7RBdIPTlqg8RUXgZ5fg1y2LRrkbaFi7FgEtz/Pffxuviv4e+6DfdHN
vorpBI3B3EdYot+FBq5bgRQ1fApGYqGXb4Z76O/nP/AKPAcqS+yrJhEbwqZzB0zg1bt+hUveDy7f
ZIKTFoOzBlqu8dL/eH99p1FFfzcPAnFwxyF+YHvgKPz3xM8Iq0rMAgUEGmbTzh0TO60TnqG6x6DN
BqqfUZmFiX+rs+7Q3rDvntv5zTTKP1b/+pp7SO11oiuQdWCXpH5cOP6TyKp4fEfgR7LnP1lJkPz5
0/4lhvRfIzAuntUFkZJen4yRL6NUwHVypwygITNlAJITesghpIZ+zs7dAuL8RtTqXwNiXxb7MkDE
V0Fx9zPMZVhvRX8pc7Swute8/saK+t9adNd1Asp8j1Lm0K9CsY2nC07AGk/mZTuy1xXkW7++5+I8
cj9aFGB453VGOoX665uj8r8sDRZnQHwvZN6XWbvAsmdozNAlqXw9bV0x1Nu+7Bf4Pq7TEaot9HXG
9MoeCWazgTYI5mVLC5SNcgzF8zef9l/76a+38Pefcj1n/xj7AzUjEADGTZK/tbv2VfKoige0M3lC
Y9z3G76vRfrnNa+jWf/aTcHfS37ZTX5fWaSaSgi22GcavpbQ4AI1MUwrTIOGasj+vNpvt9M/Vvuy
nbwQAubK4AHhQLeBVCVQoF7dgGj/1uTz8H8+nl9e55extIWVSwuyoEk8oNOpHZcHZ9vcwP6yjvmJ
piJFP/DPz/ev0dAvK34JR2pa/GXxwJcj6Dh6LzlQkD8v8K94998L+F8CezDBldQfrgvsi+1/lCjR
v9qKzZ+XuX6HP+yKr/bWmtW5B3DNgKE7pFqBNc4AhHWt9VDKjmam4N9sw7+EOv+1IrNpAHWDEP/9
8ubIsLZF6OPBTDynbkwxvpVZKVq1KbSiF/C1I+f1z8/422/194pfdbI4WYTuYBoFjKB8ZKxoIrgr
/58F7a/f6x+LfBl+tlaz9DDmMIkLFCLm1AO7CelUUJX3aKqiwzLlt39+rN8esX+saP93DFm7nPeO
RRCxQ8hulL364UnnlRXVGMlGfbNP/nXxf3m8a0D7R8CaKrtrMEmEEza/9NexquLQ8e80Xr97oi8B
2ne1tfQrnoh07n2LMafcGTcAdmNr+GbM/7dbIrRdRkKfOs5XldJw9UtSM2zCgqq0H5fM+9Z24Hcn
6/rzUF9wMJLrfYlJpqp7BVIRsCQNp8UlB48KmJBdm1MxNPsegDgGHABotuGdUzWHyaoOrXFSVJCb
ygGxUhF0Ol0vLWn3ja/ZX5ocX48go2Hos8Czif01tnCKIqFofZPUx5HslmO193fqCE8AN/OgIxhj
pi35LoH73QZi1+lkF+kbw6zjf28g2fu9AICAN94PNSZYpyQcGnSOGjv587H4d46KrYpXDhFQH+MF
jn/9S/6xVZtmAeDlCwNN8yWB8AHdNmm+m2IoMdsbP8IWjsvMvftm1d/tXWDmxCYw6mAYGf/vVYWb
AwrokNe4G5BVE5ENh89+uqVmOyYmabJ5q0xcVS/f2eH9Np7+c+Ev+wzt46qBsPV1YS/7jyUVunLJ
mEDgN4ZU8jcier/Nov653pf4jfhCp4EhEqxDB6Usa3DrBxSsQeJC0iahurBSbQHgakqrTa2yqR8N
jjEYVAZA459f+m/3lEdYaMMNyfO+iho0nhlCX+Dy6jpxVFK+Qz7yF1gkRfrndX6XOrF/rHP99v/Y
UWPn9brycIGgiXJTFeBdYNBW4FsvGBw2ljz5nHxzZ333aF+2k2nc0a0kHs2w4kWNctcPwUVM4Xfb
9neB8J+P9mX3OAO6G01eXaPUX5kTxhogHhejxw3OIdwbMHUdf3dV/v7ZXAwFuCFyAPfrs7mDWILW
Af6+2Bu77kHuJzHof3/+aH/JLP4rynl/L/Pl0fhYYiii4zgYVUTPwQjYLMtvSoy0JGBEeId6p3du
KhLQgY7NtSVVRi3E6MX2qlJdZd8e1O8e+8vBEe5SWjxE+THHzAP9HNzXKARrr4H8N7jVCPSgcMMu
o/zWOPv3Af/vV+F9SSbbvIZaQIuGVv7GNoA2Tl38n9o5aBKMkiJMfPeNv13ySz4EpAyRGbddUv7Q
R9C+0BbbN7EbmXdxWtPhrt3k35zS32/l//+9vS/5UPP/SPuu5bpxptsnYhUjSN4y76BoBcs3LFu2
mXPm058F+TsjCuJsTPm/mJmacpV7A2w0Gt291lqIMOpljyNTGy9GW57CKufcLTwTTBYE7Gmo68KK
2X2Q3RXielOjSXLZbXdf/eBrwiyBquDNbzBuKzXytCg1gLviUf2t2pkLHhW0HZ0KmJuXOrLRr+JY
pI736aBsLDKOOddosc/qAougbO/PzfXky5iSdDsEAy90wMPwiukg1F2nm/Yqv5I4lQfeilmBJnOQ
iYBh1RkXdvNddefgFWjOV4zvQjmG55e7X/B9razsEkhM1VyrcVHVVeRrS31X9sizLm8oZz9NxhHN
ZlIxiY71qH57ANMCRAT+y9ONu2+MN2aiOsVk0WewJh/Qq36ovchNbCOjSVxo9f4QXF7XbgDb7B3d
28012Gcqetct9q7tj7X2mIm3Wvt42cR+NrOxQX/DxsY8Y6ABRCV41JwlLyZu5sYeDY5N7AMU5UwW
zyE+60XSdHFjkbncKxBYzFkF7+9coFf92SvuJYveCtOt+KV3RYecIJNg8+U96UG+cOxM5hrUIxC3
YUpydkgEPpvOmMYjOu+ANKvKRCxJbGUFXByC4KV10nMItN4KtZeMM1FGmcFqUQDj7BQgjD32DYDE
nQH0NPqCEhDIBRS9U5DqLHR2ddBK8ESEwHHwqtf/8rkNUQeFk6arbD15SDAFpEZIP0DQ8kSPPsbW
7eqAV4INJQyuOsXu6deBTlIxvqhKbObRrVqVlSDDcIRl0M8higKuUE0tZ3N3P+zGCrO3E6YO16lH
KVUrQLkSGkJ8FkShesrzpgUBjBwB5TBhgtgFw+3IsU2d5tN3NSQDAqiozhtsLF3GIVZqWZidIp0t
Ia68LFMjUNqmL5BttykA6/KB3X32bOwx13wYqikAg7A3hvH3ShtHNB2b4yQAQSKpKufVzjPGBFY9
68GppKI+IJnVchWjuyatdyNUuYNxrR8uL2w/uhqarMmypuKFwUTXSTEjRVKB02sd0lq6twbEEb4h
d7QKZwl4xf5dz9xYY2JrpSkNUKDYx8go7JAalHnX0v7uvS+ICa3logvox6GdIKT6aZqJDY3fFjNk
RdF5nL2je/PZC99N0Z+yieJmhzJ/iRopYqrizQ+ZW0HCUnDR4/UKTwcDVe4rf/e9DCRMsmzoEMxk
bPZA80AOcHaUG/MmCfDqR7aJ+XOAuZ3S5n2v3bvQ+McaW1NEK6/ESCDeMGrxnIwPJv693F/exV2X
MEHppqJGg34Fcz+Mad/OYg5v16sXQ8coGAbkLlvY9QhT03DP6ARUekygAjh6bKNmmoHew5zX9KvO
rwsttvuR1/TZ9YeNIebbDGXVoB0LQ+Rq9doHlEYdNLcx5YZiEyhJucUmzsLYAleXr1q+FLDXY2Qw
y/xGnDHkAsIGTkD6rHZEkwcT/VC0t1FxYmULMCIhLIUIR1f9/pC4qwjqpLO2/G580108ERMBB0NM
rBiUMA7vQbnngqYo48EDF5FENs0EexJqeDHSTFDcGdcqMkHMz1ZtYA614l92lN11bm0xwRAQ6nLM
ZROpZniFhpV3qGzTFgfLyg5l4RgoFKTuf3hE0oDOxpGtWSYqalUrF2I90O2NAoz5pG/KhIYVnwBZ
TTxejXI3HQEvI5quogrwA5uSyRgLqJQatbTRE4Cg8OhnXI9g5KBdudRdnnnfcM9RtwaZEziZkDCb
UhisDYDCwPR3WkdwqaQ8jnueHeYAVjh7eJUgdZ8VkGTo/XINvMhLISu/8gakSxxvoZf+p88m4Uyg
xqwAB8MkBR2GSQWVXmaGEgcNFLIKXylzLx9+VGFshxFAEJM7xTIdCws4tvdCjbmxTV1qc/XouVhN
jRDRjDIKEs1KXMOpf0s2xr4w6oVYw6Olpp/o02KRTmoayr7IPpgw3Ul5MjYL3g+Y0wE0BWPdNaZ0
Qk0MoGrjCvLog/+QF1D30jxzY5TxG7ABLjXmEOloQH8GznG4r3Q7xxXbW5MzP4GZ6whsRnji61Du
3Upby4wnyWMmtSqmTiDcTL6ZGObpAKy6/A13A9v74thHAfKgvEY6idJRtwA0DcBoA2QxUsvLZvZP
u0LA04F+hKqz9L5iJi61qSN4986q3ccvIEy1Mr9z6uZpdakQPHeMZH/z3i0y8YwoJNU0euG2DjgN
fg/+8EcoV/bwWu/sBJBtn5ep7LoK+hIY11GIIr0RrW4OBOo6E6YhELpBDQgWA4wOx11hgANNwZVf
g3Ax/5vmGph5CVHwBJG0t8x6Y9FY4hBwDLiIKRV3klrd9tlfPRy3NpgLyRDLFAPP2Ena5FHh+piJ
DyG/hecjECxu6Rch52W1+yDYmmQ+XtgOgyADJoDCXP6zOsYOTTBXO3kBnQS3TvUv1gCKMvHdkPwx
56xLFz0VlLfMYnqqvcrvLRQFfssW1VPmOuZu1FT/scbONxkCWts6dRJsZ2LlIDU8JEcTw1VyF4BB
DmGTV3d5o2j+FDc3JplLAhpMzRBKKH+UmpYEIgbbDxMZxGtJ78hhrDFMC0bWB3Eggy1MJDlOowbc
41JBorhpvwuYIrmeGvkxW6N7uIIJHFRFrssWvE0TCPYsQHaBqxVS0WoGotpaCXieMYRPmBXPMBsM
JEBlaMC39SBFNKXkNVmE+KBmYK5Iq+ZXn6qFG3cVqGCAtzvGtQRSy2yQAk2D0iknDtHq+6WdYK6s
sUkmOBfqBTqGmf0QoMsAjxwNLAiaYmMJxdmcE1CqFOO8OvKMxQEDGvJ+xe6lvfkezImqQLgsjQTu
jQm70NeC8PCsWuV17+sHznr3I9K7szEHqZwqYykGxIc490ZndTpbCeIv0ECwxt+TQ7zmTMNv7PK8
fPde0RRTx+yJRCCJ8DE1wDyn3K8AtjgG2C0bAbwp2XMycKrZPCNMOgCtcIoShJEub7/I6W1b5veq
ccfZQp4V5v4XTSMV0xiHZ7JFewwfdQQI4sw26YKaZquaHbsDFAU4N/P+O2CzhUxUUkdDjUz6sKdK
siDEcAZ5cqTAdGnYjUGZBeCDptqQtkfQAPyHN660c4FCZkTRddwt4B586zptrhbg+SWpKAHdGcel
O3a9aQRNDfgaZ3t3wqFOkL/i5W2ImMBktjdJJQNz2ABRdK7hh37hRi5o5TTX9MHL/QPEds5lgzuf
U0cJlMgI9JIkqkwEaAH4Gytoxjmo3QGaEd5JU/2rMiT3spmdg4csR9RE1AcNHSGdOQAJtAZGsMc6
k3hoYhCXAHqbSNfy8mpmAveK3kmMP1hjAsogz+MyFei2pmdyF98mQXtTfCO3dSDeCHeA2CLZQo4F
goVbwlnnXuv3g2kmwqShXMqxomOhYMH6BXCAHX0nx8FPF8UJ/dqLPRXsHuAhO0WH6iAcMXdp/K8U
wbvn9jx2u+f00288VkPpOzaVAbsAGsKUXIlVxcljefvMhDW9yEBHX2sTBjuPeQmweF5ZUf6jBOpd
AeWC1BbeZTfaM4jOpIi3HQR/MEP0cUlgE8pUSYK3xmtdOwbEY91s0gBVT9LfddUW5zYBPj3B1IR/
2TD9i5mLko5B/2OYWWk0QmQ3mWCYqOBUNownEWwGYdZ+v2yG/jWfzEiyiRFlk0rnMN1ywTDzBI8G
fDIddPPg6CtGwKqj5kbWW86K9t4gmJJVDRQd8FgG18rHvZSAbAaVe0/fIBjY/0nsNYh+gcjQD7/2
9hIUvFO5u7aNPebbgcKpLuKsnR05ncD/IgPQkcS9CqY4oFxABSwTzmbu+f92gcw3m2eIBERNRS/7
5qRlgo3xKU64lnf9YrMo5s6NzFrUUtoy126y+xo0w1Z7QOPQyQANcoyfzSuxBL/wAEpPj6G9+OJp
fJyv5FPpa85l1+H9EubiKNS2G1UKLR1q4wiiuECY06NW57wUimeHuYcBLW+BdsGKZw/sEmdInLuh
E/nlb1pgFxzNaR95V+/ei2TrquwQSTWuUQmENXKO4+olAX0frL5ypKW///Ai2Q0yuKJUg+C+J5/A
DwLYxwHvRjn/y/q1e0pvx0N/IwWxE/5UFgctwjO4yXq7R8KBQjJnf/ed9t0441CS1JR6qeXoxoz3
7YK5SC3n+Oy/HPx3E4yngG9QHNceJjD+5KevuZf4+hVg//BUOZBDm1emoj/5U1Db7CfjMejIkKGR
1MlZm2r9mSTEvO5mUXWz3lSB8guL72tdrbxVcr4iG0pNoQUXHkGOqGoWCCFpi706yi4oIYMevH+i
NXgAb1rrr+wl83ge+9aE+bRmtEINFaOgmqkzwbWelXooauzxqjxmWudG5XwTk94Wxhis7sPXqX+i
IGMxvJEAvE+75NRU7dMAsvpmpbz0d1GY+zFQbkJxbNevl0PFvgcYKI+IBK1ohU36hK6SO7NA6BeP
wxPU04Lx2bQ1P72n02fDM6+4vRv5N+aYdKxbQmlNwwiFO8VYDrJeyk7cLdlPpRql2xXw1NH9Py6Q
2f5yKBe1IB19pExu/wAEfRA+AO946K8xcuavL5ft7fraZoE0Zm4yLWko8DaP6dukfYASNjhQ0aTA
+G0fmJA2AXHsX+RdxsYec7NhtFGt6w72lOkLxMGsejimqnqoou+CIIJJjTsZthuVUNtGM9owofHE
7Ocsp3WUyri7J7t5opNF0Z3hqFb9BDZwjDQvJ97Fum9QU2VDw9MEZHwfd3QV0zSRKtzdkSG0bjyl
+RVpFoM3jr7nmejyKCJVriJAhX00EyrQkoW+xJ9QaFyNThTkHoZQQc3SQ6UJda/l3Ppaf8PLzXmG
mQ0FFBh9SQNv9dZ8rGMoQACNm4oaqPoU57Jv7t3XkJqSdFkFgYPJvlsNOSZxqcBSkbV+AV5ps10h
yPntspXdkGJKRFQxiI6OMQtr6OVUqlvajvxTFU3c+It5D/4sW0VaQMBQwYnve0cODgkYBQCZBpAE
H7+cri6ttLz1+RXQm3SZrSTEQiUPigwvdT3bZsWT5JOpM7AxfWuSuZoTUDqYk66iAlChpQrMoLCY
TqYNrgau/7CvrLkv3KZKHyYVWVHxbGYVVb5yU5AczwjnIeUABnciMP+oAGAmuLUnkNOFPzPF5OzO
/udQFBkdfF2TMOz8cXtWMH43AoSPUO7H7z10NuiUTzQAKnQ03+eN5u86mYZ6Ba4TDDix/QyQtOdT
JiDCL+AFlrVrY72twYB62cd4RpgzgxrhGhGal/W4NaDdhTm9kZN97e/bZiFMJM+irJp6pfnjxuGx
s+cT3TcwbQb/Zd/2whwE/v7ZN8aLR7xg5ZogTSDEy0UIoiy8PIhngXFaAWJloDrHlyE5Ceb0kMy8
PdvNdbaLoEd1c/vlSoUAU4pgLlUAl4K0T2xDtMYBcNgr/MZpc/BI3xc6KJGA95wqMEwD6mcD94dK
Ia+cxVsuk2sKa1T34ItFA6ifrQzaEKE8+ZfdkGOCbViAZUwC9zRB8TEKF39oldOEKUleTXw32Lx7
hkFr5ptNXYHBigoDm4o6EghSMbNy6HzgBey89DE66dDK0uV18XyfrdGRRE30ZsXe0aSJjn+vpxh3
YHGmL9jhJHAuX94+0h3YrDAkTdO1GjxTJ70ljbKd9yJvSTwb9M83Nkghj+vSYkmdK3kYO/N0cOBo
b5gHOv4TfanHK+4+Uh/7dE9sPh0TQyoxjow1xKfDm2O9TnAchvDLCB2yBMkF7fImTYc75GSSk1rd
zKCx+Y8flBMwDSa6ZCKJc70uaMk8AhINIofAfbQu6NMspPmo0d+vkw+KcFBiXnYl3g4wQWdONHXO
KxhG0V48yGAvOA8YBLX1SF/OBiHPygiNjhJPENBzGuaPy9b3cGJUNvX/R1UWxzClGAatIITpgAoD
rK6A4C2Q2bBFr3Lyb11w2RrPxZiIowNspkQDXrdhWz2C1/amVknG2c/dAshmRex1rmlg5g0H+LHq
K94I0nO7D5qvq41ulQdYBA9izgvpLFZBlcDTli//CwW0TdaDl7+xFghemU/zqTiCSNQGT0NxkDGR
mpDEGYKGs7G8eMROmbUVBgQNejmm5+IJWqfAaieT3R/B+OLVvvKS8fyGuuWFg2syEUkN40lqaO2l
d/ASWK3mieIpoZwEyk/nlw4H0tEfDfhDg7vJrKbgMICZQoLw5ccwlUtJDSw8fGgYQMBQDYG5gAFu
gGxRUl/XEIcFEeevy267HxveTbIPLBI1YaQj+rZQmMkf+vo1yXgjivv7+W6D2c+pDkmh6aBVV3oM
RdwawLfJYJrQUDik1WYVgfBKVe8jDXecBxZcbhmGt0gm/IfjCE7hIsMrUqrP4ai/gFT6Ziplzk22
B+QwRAnTdOij4R1pMnZAiCc0dYPN7Nz+rELX62dzLG9iiE2BhdESrqLb5Tw8AO6GppcDatbLn3In
AuEBJGtg+YYuNcx/9B6IvEHgtkS464XOa5QOZHlqbnCS7x0X3RrRmQfFAIxxqQxYYjI/VJLmg5Q2
aKsnMVPPsXyaQsLJsnY+HexhOggzwijiq/TPNzd3rMckixXYUyFAGE8AFc0F9CN4kzU7LvrBDHNF
dqGJuf4JZowr9QiSUIDOVp/81FwaZNZH0Bo6racdeG3C/U/2vjr6szarS1bBVEugMZyyAP1ds0Bc
gjdhLdOgwUSzD0ujX3RjozYGoyYY1YNCr1U9QVWie4I4mh09mV8nH/pNtgROPBfdyCxQ7ma3Rx2H
l42/FVkv/QbGNRWxhtowCFtxb6ENYydHIN98xa39+P/mLmyHIDeXbJgWbGgn3sjpK2AGCeqql8/Z
/jF/90mNCdOJmK4VMWBEPOKdFtvdY33TPEIyizjGF9DBQ87lCB2AL9HN+tLpHOscl2Expqukp3NB
jautp6tgn1IVjoV9j8GkHsqHKIppChPGSo30I1Sr0cyyQFl3Hg/D3XDVXQnX5XPogYPtOLsoh90P
X1oA/CQJTK2cX7B76DElA2Q2xlnNt4xg47IpAZ9dFILKt1pvlvpcibd9zYvVNFB9csmNDWaRYOPW
zREtO8D8QA/kz0F/NP36yKed2HeXjSUmhI1mrkIcBM5P0wnA7OxxvF1Apesm/nxM73tbBMJdBybG
qqcr3qgTbyuZwKZMrUBGgq0c5LuphkjsddU9c84Dvb8vbSUTxVSlrI1GQMsR6FlUhTt/fTZQFZa/
0kZS+ciLJrtX0GY/mYA2iE3dtYo5OUszoCkX5qJhgywuTS2UceVD25rrI0jDDciENxkvwOwev41x
JpLh1jUHkPWiyLFo15BdOMjRE2c75b3tRL9IAv8+RcUw4UUY56jKzWnCXQTd7xYPF4qUL9MDDc61
z3unUg/49PU25ujP2Rw2uUQtTw/DydFD5F/Kcxp9GYQFbEEeZ127rrgxxKSBZM10IiQQ3UAnrofQ
T3Qfg3uJlobmFdOXP5LBp2NjYAZ3OJapA15aInPWtShEbkQT+tapzyBmdksv9cJbiN9Y8bWMlBMC
siAD4PnK7oI1gloxRsllRLOPOyuJEO1aTKTzhaFh2FoeKgeCT8vBLCGudXmJu2fi3ZTKpGVmQQQM
nvaT0+qZ4KwQCEmKQBHC15jgmWgM02vbjJxa/+7yCMruEjoUqMAz37MbhsYgC8Y1oQrfiigQhf4y
/by8rr0XKOZt3o0wn64gi9woGdoWPebVVeUYXuE/bnSUD8IjFEj1GLAYwyseKKNOBb3DyOJ5D7Xw
yXk2v4Buw+Z85MM8duKM/Anyb6ew1Y5NrfF6CnuMQR+WyYTp2jTyLqYwowKtfmD2acm0SN1XvIcw
mG86wpl/LHgLY8L2qIIwO43QqsnrFxWzqCrGGS5/vf28D2yZwKVpqo5O5ce901cF+pcjrr4YA73V
sbILe/BqTPTyGu27vghSRYJWB6AUbynN5iMlS1suM/1IcQ5J3hagT8UMylRx/2ZBGztMsAQddt2S
EP1Ivdd7jJoNsVdP2Lu5JOpJXaFz1HZkdIwwzO6bFe+8dmgFzjtv96xvfgNz7qYR2g5kQtd+JEYL
fF98m5NoCox6vCNtBVnHXgiECCS/nLXTv/fTQdjYZY4i6HdrQyiQMYGNm4DpaS0BbUr8yrQWTwKS
HBhD3tnT6X5+tokc0AQCVdV05q43xgHtkBzfVcETBm8/2bxKo1z2a9IbXzOMd0KQeRauoScSHVDm
B5W5NMsnvYt/tukauVEukh+NQcUUzIhAsL7oA8hefJGAW/TSArytdRJH1jgY8U0tT6pvTuNPABoV
aLgp3+BVAO9OMUii5UXw5HVeIDwtJGAqAjm1poK/OK57XfJAAd1aqrkQfyjxx0YMmbssbBpnMvG/
bQk98GgYiU1WRQQVpdrZeas8TvHw2JBccuVCB/1oOXvTlBWHvg2/5XkKfAykCSEY1EGWT9PRUhNa
yAb3eFIUE3TBwnGAhEUHhjahNWtQCffxr7SZf9Rd3B/LTlESaOlAjFwTdBTookyHMljTgzdPA/Fx
YssxZec2s+9CAybny56yfxh15FxIX2STPfWhRCJVIggs4fC97aHKQp/tEKa8bGWvGArahnczzFmc
VUy6V530/yfQ1kAT7ei8eIq7ACRhaw8ce/v+/26POXeFMoJSNsPZhwbeNUXjZ3g8g+QfrJH/Bd+9
V/f8sD7mvAnKRNmicfVBAOYAJnmv9qQTTQVHdwFUgUuuskeY9MEgc9P1eh2WbWb8afwA9CZjpi/B
4uwM06CSOwjoNvFmgnZTs81HZC6+Zo0UPQ8Jgkpjwk1rnJm1Bh8Jnipr640Debz8FXeDJ9IVDLlj
CF15yzc2F0ULWdt5bYHRF2IdwuJQy8k1R8wgfBOXkw3e7wH0vxXv2uBZZe7BRqshA0ZpJTuX+OUD
lEwxIeBn/vTyqo/O4oVgGorvJiW44+WgdP8+BdDNeplDAsITaKnKGhiHhe4YRZMnhf0z3tdHIJo4
vHy7+cTGFHM+pj6C8myMrQ3r1EcB/WYxkY5d/nz7GcXGCHMohrUQxlADckezJpdCxHSU6IYDhnMO
ly3tBrGNIeYwLEukQY4RGRnY+xUPcmbnuKxvR2MenMuG9s/5xhJzBLqyhZqyCUtT8qw0B+JTorI+
GNNALl4ohL/1eaDvf7GJGR0wtysmYRtJkNaRxHBC7BxNC6MaxXVsU0I28dAudgT5Ax8o0L/BtIDB
/N0ocwqi1TB03FN/cvnq/s80Xo9hFPHcYxhF/3l5Y/cP3bs5xvVHudUbjbIT5OroDpMOHchfAkZ1
JcgTJJjkaDihZd9j3u0x/k9nDcNZw/2QFBDaFXFtI0MScP9dXta+GahjKYhi9NHwMadOdTkqaqre
HrXkQFQQd4vLej9VK2c5+08v490Qc9SqNRG0tUXQys8IWUH3LX9FEfCeOAOq4wB8g8V0bkBuIkID
wxEOvAlo3jrpn28idQ7JG6lYEE6AxOohLAy9CSV71CGzwtnQ/URis1DmABaS3FTZiAOo+uQIec7X
yM3QJ0aNJwKHGa8iR7ftc0R+31bm2ZVLU6dBsA5HL+ytdf4xm+5lB9nre+OcvVtgkuYkG4pOSvDh
VH88D6jxr35zoL1+Pp0V7yOxJY58HAT0MZGfjzVWk+ZuJMfQHcl49BG8RbGNJ0xttmG94iPRorR0
pnzkObDP8UkO/jI6/rOBOhOo5FVby6hFoKK2jN+0SRn+pJCY5oH2uflYchqKLvjE2zNo4+tmrTbQ
p8GZpiM3wzVd3OQ1B8gRehE35do/2JTzw0T4JyrLTRPKlWiEJayJR03GXGB9Nq1vNCGJjsI1KOs9
ELHeSDZYY/C84HeDdg/Axjyzu7owip2cw/zQLBb6DNZAZs6R3nVL0Loix1Np4YE50aGQgihQhoki
fZa1L1V4lRe8luHe9ULJBYAOAb8IrHyMTyX4ccV5wfxXFau2rq1BfQZ7n00JW3SchQl4bWDC4+KX
UdyQG9RufT49jcz7EcxRL1tcAkqLH0E5n40nqQ/A9gga3eqa2LMH0tMCjHaJXRyyW83uXf3Yg9VO
8bNbYYVOj80n59h9RGy3hYkI0D6skkTCxCk9O+pv2QVrGUTrYTz6STt+EM/lVbB3s5mNTbbrZ6i9
Pk7QvkZ6Da07YkXyzRhf0yGr1lW9qa5BIsyrOO0l1lubjBfjYa+rSk7XiVEAK07yoBKACMqiOygt
8fx5tz64tUYDyCZAxKUWZzEdvAdLYWOr9PFgZxPm0qc3nsL8EeP3Dm+J9FOxUWlrlM000mmYTAxO
Ik4kwRpAw9ujEze8JwrHh1lRFE3KVsASUZ3PFXTZiQyF4NjWYwntsNruisYZE85LheswTG4BhcEW
0lj/w4VU93QsWsOUOmRNr/GU5+JCeIdCY+JR0UICcKaHAiOvD1Ew+NWjgAwjeaC4idoXDrxn9W5O
s/12THQyS1mas4wCVWtbBOPRG+Q4saEuN7vVf3jHc5fIRKIpS5N47eAsYHcCl00+HCUnc+k9VqI8
lUFQl06rcnHre/WD7TqZcKPEU2LGJpLuuK6+loJy1Qz1qQuHk2hOEBKotdzjZFd719fGInt71mND
oN2BMRsRJZkFlKGFf3hNn6DCZM2PfJaS3cRna48JNLEEzm4ywh7NDaD+C18tT9WhQiLCG7Xbuza3
ppgoM+oY344zNKy0EJiFoc6u5cGA1FVV2Jc3kXPk2TdMhQSLFDVG+KcB2jjZkPhrGXqNQOumkwbc
W+MU0cyjn+Qde8K8aGYyZfUQ4hjSraQP0Oio3P95gP6nY08D5IUAyupAhGmuiRWYz2EPLCPj22Xc
va42yqG2+oNPBMY7hISJM2usFHkf4wNSUg7IcwuY7aEcciCR8eQ2df5wHf5f71/CBJus0fVG7t7W
KXnQu3AjYtdB75pH2lgdgnDl5Hd7LCBvzE7/S74IE23CGDgTUUS0oQPd07fqnnbiaarhrK0lDn6+
IsotQfnKuxO5PsQEHKFriwyDfritDkmAxzcmqKBUAEQP2vMVnsEpr869fyjB7Qg6AAKiR+auascJ
aqwT7ir0mR0zG2+maj6By/jx8pHcN2MAHGaqoiGzO1qZYVjHFGlHlAetfh6ycyT+uGxiP594N8Fs
3aLEdb3q85859MEfA8XvDvzMjLMS9qWIbg+ZsxrJfx6XTiuFkP3FcUhj9/Jq9hPAf1bDPhKnosmn
hWDqRQcQEqyi+TGShnPU1hymPc6usW9DfdD0fJHpY1Sdar/oYtVbEiV76eqB6GiAi/HqGpD6ySxI
35AfeqNwwzXvJzCJoNCSKixA54zsswfosw8mj5Zc/2KEHof6fUeZ8KwYaGpKCfyjGFW8XLo6sdJo
4bzbdr0D49UYkZUwjMIyQxZ6qETNjOsUNL7W3PwchqDLHi67xn72tTHCXKRl2TbQzUaQoH1vmiHk
p9KCZjO0NUqbx/iwH5I21pjPs4CrEJCq5s+1Vt/Suqp4+1od4hPFqum8xe1e3pIGHUzQTapgh/v4
FqnFMZbUBZGCvrao9Ga3jjaVa5Hs1urd0KL55ShAA/RGb48LrwWwm/FtzDOhX9DkHiKmqJ/NWu2a
oBSfWwUcQq/olFlNIzmXPyX1uU9X+MYaE7PEvivGVcdFk03ZrQhBmjKueRgv6g3/akMTRWZ4J23X
tAyjtwwvuYbUnl3Zyj06Ne54xS8Z7J5lWUY7HWSMoCFjXLOPS0GTIlwn9Cx3Pj3LcSByn8e7jRpp
Y4dxSqMv+8kAQYgjVabxAnI5w4MEOYAjkl4WlhQVZZBlZn1YQ5K68yKs13I1N78vf709rC6Ibd5X
Sz/v5t0cJsWq5Aahqw19xWmuoLUOAqjnwu/wIgI5qt0iS0Gdd/QBhTo1CKgOEIq8J+7+pmugDEOA
EyWR2QwxldWkklC81EP8MxIrMxa3h2LjVCx2CQhWUpjWGKYc5909KvK7WWb1qhyNpZjgpKqadCPo
5Y066Td9MntR3vjx0ny5vNv/8s3f7dHYu9ntMidxBZFkmht11yXKL5Sdcjr0f3dTyChforYHXAk7
FhKtdanHFII96I3bzwNUf79z1kI/yadDuTHBHHwBBO9jTbs5I3rEnuZJDymAR1B1nzzVS77yy6K7
F9O7QRZP2s9jYpi0Bqx3R6P+vuAK7MZfnFXte8Q/G8fCSfM0iwBsfqtsf4Ul2UL8tour2TJd6W6l
s3S4eJ0p4IoK7Z4ABSppoq7poENhYpwSD4qOJOVP2Cm9PqCVOTngCcTshuuNGeaxbHZ5UbcrNhEa
lLaQ/8qilPf+3/1OGxNMAIX+TAQgNborxlV3XGzsotfYo2ipjvxKJ3SrG75m0P4VvzHKBJDZTKAr
RaUgJlvyksiK7TmQU4vOgui/KdnswnvU8ZbJxI7OkEO5HdDZMUcQYXSpdJNWlR0vMm+cbb/AsVkb
/SWbqKHleofs9e1ZsABvnBwFDJxIR8kVT7wMczd1UQCPgi6jRAuzH03lXVHoQ4ZtBBfzSzZ5eZN+
WwzQHkMX3RGj0tIyTrr5L6t7N8l4ZArufBCPUJN+flu4Y/CaHWRPDaK/Am4bSFUkGYqfoi6qzOu/
GYlSRBQrhVlZjI+5tFSUi1bkm9+ag3GCAABvPm/fLym5GsFApQhd648bmoG/CQ8hmCzVyUZqZi3t
oyIDRLFE+N/Slvr8kNeDP+ehNdXGQSSynQkvl6ParqtufgSTEarQ3dANiknT5+e1+xKBXndOny7b
2GN4o5SV/6yUuQ+QZC563K6TI5BAUTurcWscxslt7qvvggWCiCA6yy8UXbw8pPf6YlfmTZeeJZtm
w39BiwP1VAguyPja+C9zZOIolJWVojaV9TrX7/Ll7vJq9712Y4BxpTHqSRprqJSlh+Wp9MJD6w7Q
nQkhRMULNG8KFZ9u2o0txofwsFSFgSKaMsNWrPQKQ/qjRXEylY3O0VpBqEO1RC88gYr4TgD/aX0V
eVxP3k3CN7+CcSJ5XsRZUwFSDa8kj3bNRqtzaKkuAj0Ft4rEs8Z401r2Ri2GeMQIp/IwXScQJhQP
xUGx6+N/YHSgMebfdxgZKHNK9SZsihnWlBvDF6+io3ij+5GtBnxbexcwKGsR0yRDBk0ms7AF8mER
eoAwFWvJTZUrhlMZXcK7hDlm2HRilQdlXFSsqPldfVdQc8xRy9UpBzCUg6GzwMdm74a6zcpYWE4i
dWIHzZ0/jU39K8qcx/45AWK5AvgAOHSetOxumx6T7KCOw5QrxoqYMzgos2SUOp6Fc25LX3o06pGv
DX7smK62WsVX46F1Vzc8/eEyg33eq2UvWdz+AOZgKtKoRpIMwI6ZzL/UElrJa7N+LSa07ft5JmcN
OrScuLOXdW9NMqdwCYspykCS99Y91r8SWwr+bPL4RLFP3E3eLSQDMy3DWcGDp7PFwjFTlSGV4Uix
jP3rHcoTgWchugKta5ggBmzBEcx/he9eJ4Aq6BLF5lKk18cjWadSqQkdgl7nZtfrOSOWJoF/NQk0
dFrVWw2JAk3uoN/T2FprNQ8Ncob4rjtFHo+XcReguP0tTEabzhoZU3p/QhP2dcqt6NTf5F/a5+VF
uaqfxqf6vnLUZ8GRfhY/ON97Lw5uTTN5bdEuMdAcMJ0eMLvfW3S8mViGBVLt2OJvOz0ybCDcmmOS
WiPqIQydgle3V7rsJKTzcpd1q34s0en2wUXCxZXTcPfJIKjrRA2ZGYaymPUN7VI1Xfn2mZsn/av6
pD9Hx+gRvHLTV5Ah3b6V6L5NgXhXBTGncLz/XTfGmdV2cdsMZvq2ucLX+WHyh6vqajzlz/lJu8se
uof5mjznPnlUuYQ7u98VdJeKTqm+0bz46N6KPM16ISB29U4+gKtECSCNAfYQfwXvGH+K/I1Wjt1n
sPcZuqLqIApgG19p3XQqyeM/7yNZqp1COpjqk4JSqIm5rVX8BqGvInSpgiffrfYSUAViuUDBqWDX
ZwHT6NBAJbMEyFbWYzCKEjkhAeaSxheyJsMj58jsG8ONAFZERSHs1tatpJCCNtpp9hnXINWyaeeL
SoGkjV1+l531Fz9L2y1pg2pbRN0XXDz62/W4eaWFZlqn/YRJI1r1VSNPpNK8hkOvIHGFys/fvOTB
7g2mSRn/fGJ+NGKlXaF+CBSsLlqG3L4IUfgXAEZIgKMMihcTVYr56KQdEfRJ6TA2FOZAx0Ax4bmq
ZU/PAI/hfLO9MKComgZAL1SawOr90ZKSiMpYjkANj948gj9H+n+kXdeS3Liy/CJGEPR8pWs3PX6k
kV4YsvTe8+tvYnR3xcbgNHa1D2siJqKLcIVCVVbmbjj2IJmkXDbL/fAN3GiS8lwj3BzA5SNDYUUY
cfJu1u0nMCcSMmZpDEoZIMW6sQU8La6sp2wwOguR2rwctErO91ERy6DxUO2dWjWhE9eZ4eMVsO50
eSm+xNmgj4KZ4YUYKqidIKSAwwNXcTkxVqJWtrmUYI7Pshkb2Jp7Xx21wQHd5/xRG+vw1KhpshOs
B9esDs061DBUjIdZeVOrBq1vEorhIOpNau3DUfX1oNtZADbX1WkZgF5Tn3typnLokSfkXub5R6rX
BYIF3ZRNgx7yzWlS0B84pMvbISYBFQ+KveiFQKSZ8jhVghwEL1jeGmMCSUVOS/B/AAskZ8S3LWMX
2aIYgj+hv8dD/74ZD/oPB9vMYaKwbUjn5NhPyQnAnMIx5umQqN3h+gqKhsTsG+wnnVQR7OVG4ljJ
j3yq/mRnGmhcxXNJg5Qu85CZ1LXqcadjRPF6Tvv2B3qSnqET7k9JGTpDGnvXR8QLTUAb9P/2UAW6
nMFqAaQolhCamLPuoUHcJWUKZOzqmJrAEvclA20sgn5x9OSiXfbS1JCSRZIUTF7jj54+4PoA87Mj
fdF3dUefu8c/wRXhkOH1BD42EIMyq1XpSK914NfxkgRUwWQA8nc4mmsr2BTc+oMmq7iC0dFC0c2X
A2uhCtGBEwXA/eY8aOt0tvXTXCmyO3XT4CjWfgRKJEPrP3hTrq8eb/9vLTMjzJckj9ISqxeBWRB6
3s6KnsclXN06fE2JSJ6Ou4Ia+mENC9exhVa2y4ECViTpao+BarsJ6ZkZHFqdN3iyR8W57IMo3cS9
/Lf2WA/SrNMcol0c9uJ7ShRef+w8GYXD+DgJhYh5AQ7IyFFgwY2J9CgzlxC/Ukt7gLFCHrx8uVl1
L+yE1OBcK8jmKbKqo2+cZZUbkr7rAAFFfIHntLPG/uo1yJeq9umbbDvdYbqroTmWdIKNwjvmiJ/+
Nqterlyj5qZV1z0G16amo5ca0G5de2j17rkzQRB8fVvy4o6tNepGN25ZX2JzUWdQibRaejtNuuWg
XSP1rWY4l7WWgYm1eURL3bEvkFq4bpo7v1CaQjUQG/Vdm1Ie4XYjNeKNOrnp4icp3+XFn8B4tY0N
ZnjKrA2JNmIy67UDxrTp0tkpIdW4j8fEuLetsgoGUoynKoeOkyM3VnQkYa2CsLltfH2AFHpuDlHq
/7eR05nZTPok92PZFLjbITDn52T4ZMjWY6H1IiAEPQfsm2c7euZQ1no8611VIyKv7rXoGZTFO6k4
aPbdsoBYpRDmZnhZxK09xrvOQwN0DhWlWSDPHOtWoGrhvo6awk8t8mxP0X4q7Zu+r0EU2URnJc1b
0c3F31RUDB06VdArYIY8SnFhLTM+Ib5Zg+mWODGSw9IHyBJCXTX1QxTCROlpuofez7JlI0OEuxkc
45erCb0xe4X4HY6Qcj/nCaqKmUkETkGlp/6dEQO0gXCykMJmn6+AxcmLPdBzCoqo8Tl2qwf7lHtq
6ELeKP2YnCt3doo9+nPc7k1brd1JHu0OakonP/eTm77IJ3MAdF3UC8WbcR0uEpyCaJbGfy6Hj3xn
RhQwM3pGthguuvBqPyaG7QwgXxAdZ5EtZnWXQmnjiiBpYN515ggGhadkT0NyEP+Htz2KrHrlQJnC
i4R1LJFlZmsnxSTN0lvwFX6ppRNoy3Xt6bpX4JZUtjPJbKRynNacrHALFgoM9MWu1I78ZO4UQGSF
CRjeNQNhL1lFlQiITrYjBuj/DIVAGKvi+rxk9X5q23M7YyLDZ8G4eKHP1hTztg2rUZb6FWeyHVx5
cZLH4daI0E0c+dqh8dJb/Wf3vX60QCcgrPZzS0db20wkK0FNDmq2GCZUFfemVnqKdTbi+mcW964V
DndK+d2Y7srmSRqhpmIp7oLqct45s47/JZq/JDKkGMu91UFcb2nXTwRgJIJLSzBHPCcC6APKzoiA
gblidjaSzPEyUUI7+ZglbrsaHzVUmDQPjHNK9WlByYK+MkWPMu6u3lhldrXaFHlWRHTHyZnfZ5/t
atiVqyjHyR8bwntgjlVEpPTvm+vOHuO1tTrkNiSsOPyjUotoj7koLh26wX+ZYJ0QKCLkdYKJRguy
L4qbnKBXnr05w/x29FV3PGJqvfFs7yrIdoCmf9yJp5N/glUgVFXKaKSrzBPNKFUoAix4NyFZfYMC
5c68pS2ozb2yF5VeuEu3McUcqsUe515uTQTcycEGyRVg5946Cd5L3JO7McKcHlznVmnQlJ4N3S7l
iyHdQlb7Rm3H41hGgiPAi0QNJL+ovCuownTG+0UEybFFQrhdIWRxyNw8xmr9nNvJ6xJbByKlP61W
/o76uuhlxvOEQN3hJSEj/QZneLk95W6eW2ssVnAnd07cZod6MV0b0jhTKoIG8cYIdwvxE+QkbUhp
X5rSoTWgmNmwgv7pSU4Xp5DbwKgex2Kvz5VfWZQuSERjyYsctjaZM671uR6nere+ZYMpDmFZQ2AR
5IO9K/0hTKBvKYqIuOdga5OZ0slqVWVdMU4qcA+SVc/y3kBx38SCudz6nK2gBoRWZYhQs+qEoyGH
WT5j+XpvyJ0M7GjHOugVUCJ+g7ZrFxC3+07FodE5dN1n807g1jDjc5S2BDnvlMNwtx4WaJZbmhRU
pkhFgvuU39phNg0UoI2hMzHAzqd02GSvfar3A4I8sHLc5W7y9fqwuJ2kKMvbtO8bvIRs6sBUEmtq
0mr1gFD5gG6d58QvICeB5MHN+IEWO8XoNZ6f2Zpkhmg0dkcqOsQyK9yl+97VigesqBOqB8SW/vUB
cg+hgeqIogFJrRiM56zIOmhZbq/I2z3EA2TelgadM19JdW9Yj0jdneJeWO3iHsKNTcaRyj2UAvs5
QrH2QAAVzYPYM/3o5pfokXkvBdeHyF/DjT36PZsr17RG+vSTVpQTov14V51ByJ/mwMiUoL5K3exn
uivFehZ0FOwjxd5YZS76zpKIXq8hdTVvOetAKgB6/DXIrhd2ddNd8c4cKohQeAUaD6jpy0FWqpZV
2YJJXbMISgdDGeRrvLOUCrhYkQgqd9NsbDEL2GWRrY06hmYO5p7EGrQwoFDqKGqvu2QkuVvYRQbv
bUJAsCpF+H/u+UAWDzKEtq6aGnM+zLEhSzuoOJIP4RkE3Zrb3zduhRe0o9znH/Iv4etwB221R5H0
Ct+7biwzt0eVSk00zDpdUtWCMwfSyyMFWjkMJ16d6kaFFwKAUBiZ8q+QjWHmCunLNS96FYZ1R3bh
+5zqRfflgFK3NYLqB9/DbmzRxd+cljRu8qqrqa073VuD6jED2ipxNfAW/qOWZO7N8dse+/aqZbPR
ahnLObcNuoxUN5yhUk5GQUQlGhdbVASFUxgiPQwy9wPezFIowfV0YJ8YglUv9y2IpcXcy9xMMGTd
/tqrLP24WS6phhbh1at+Lr6Jun7yo/EAUKGN7JInxIfQkPqdEwACCrSeSNGCBvJy7UhvGgUo6VZ0
FMw3ZYBm5LeOgiIQIYP/x8D+svQOI2dCAL2HHjMNNH6xdDeVS7MtIOQ6DbIjatDnPl1tC/xNEGAF
doDtt0yzcVwVG+4NCMCb4rbYr+tNMvv1U/RQ7+Nb6Wic4tnBv07Nc3oaYqe7U4CPEWBEuI5v8xXM
/PatJpdWiq+g/TG/WjKpypOI84gLRdmMloVZ6eDWTPQW60g7oQmEZAxoWr8QqB1YN/YD2sbcBWBv
KbCsZ9W8EUas9Gp6t41sygajQIv1XfeBJiuSmtLF1Z0GSXDUI33ZXT7UwXwC4SDRziN6dxG9CmIR
LoTP3thl7rBkkqNaq2CXtimjeN7c0jnW7myQ1mlBfky/oHfzlAS5uzyKCX55exo6IKqho3MYERGr
CEJUqZPbCLFe77U3CL+AhlEf3wSQgvKHCEHLua+3xtglthrIrVfUWCP5UYdafom6jV76MnItgviH
E29dmGKmFSXbskhamJKPfRDuDLc7g78fl5aaOxrI9EWJFM4pubDHhAdDLFUGmHZwQReZY9pfVBnd
hpVX95C3NBunMhfHnEQegnONXBhlgjzs2WhqbPoAma2bfqEFTHn6mq6ZiDucdxlfWGICu6aCciSp
yxXyOOd2KcCJawfymPhjjOTznB2X6QSR2b0c20Eu2X8QzF5Yp/OwuZ7VsCz7ZGzoa1LOnaQmOzX2
DEAiJB/gomxPkhZKd72bPwi9Eud2uTDNBF4rikfJDAAg9lGyr+9CyLUXB+KLLfHXEkkBHXT+CjLp
l2NM+6roOousaKZpHNV+Hq3aKVYRYpjj5TCc31aYHaNnidWrygArUdmhM1y9qdpeFE1xXgEXRpjN
ohC7lBYVRvQ7DTraydG6oYBNI4CotfdHZwDE+dDOBgWm8e6SjPVBqUMcPG2ovX45rvlNXk6CHcid
NhsYXLhIJIpYnHU6D2NLCJ6nUf8tR3I4GX8K/BVvn6GoY6L900I7pszMWVwvuWEOyepJNUmcdo1z
p4pCPwzn21CdA22sglZS7gc78brMEJLL02Cauf2g+ysTNK+gGgvq28vdF0VqVlbtsHhr7qYonCl+
46Z3xcu4p4Iu0nk6VHftSwV6QNHFy9v3W8vMvpeMrI9AbLF4xBzXXZgAOV4YlRY0kSZYRF6EgUEC
y4f0LBqq2EQRCrnQ/SgxSCkGM6yG+z1rXMU1XP1U7cqPow79LdWd7tYMRIiiu49HvHJhnXFiZTzj
gaphhXuAuKsKvcXFjrbE513wy3d1X0Vzy4v/L2wy3mvphqhGP97y/5mjxIcHB/EczeUMB3lvqQeh
Sd5R2U4y814keB4vxqovqFNCT/1ezsAAbyEFYDn14/KU+n/UFXsxSOahWBTGJHd0kFIiWUGkPBlz
OQRD/nD9iPI36u/dw8TBjaE1Fpp/cEQ05N2ye8vMHNkU4E3/xy6hnXkWVCmBObg8iJOtKeVqpwiR
/MEHOd98WE/GYa18SOM66Hfcq6YvAv/RXfD+8P+2yezMXgvxmsuxNWKCDgrj+ySh4Xe2nX58vj6F
vKwUluq3JWY/WqWULg1N88nH/B7av8fUG7/qfvSsoiEnuwsR4Yb+dZv8ZfttktmP6yhJvaVFK3JE
Y4AQzdHt+0oyd9etcOPo7ciYTQiC8lUiKUIxmvmi/EZKhT6FwcOjdzcRN/t43R53VNghQByYFMXG
LFml9JFVA3boafVtZFuukpeOOY/OdSv83WipNroaQdQPWN7lblSK1VqjErtR3uF1jVcZboWn7IXi
5Ym//hCfZf48biwy+x9nWVtTaMZ4wPpqXlM0lN8vgoZDP4BGuISORjZ28sGM67F0VB1cDblUlaZj
h0V5UxWSqADGd6FoGkBZCrqJ7xDgTREWedrAbYP5F/K7RwgI7Mk+2WlPg5eA1ERIXMCDKIKniYIT
QRuqEbYhZLHnsQ3VFVNA+wVmGxUas89zaFmph3oYIeTatuEezCuP6pCckMcX+SB62b/zB5sPYNag
HjtryZZq8ZYaorh1EAf6rUGQO6Z8WSJqGvpj14wxO9lcqii2Zxgbzeww5rblxHihizYy7zm4nVPG
8SwWuj9SCVbko+0YgB6s0FhboEAGTAKI9esftiTyCKJZZBzPGNpzSzJEG7QERoVtMlfdxXtwQIlz
pbyIezs8xvsYYTPapMfwaGwhofUf9OL5EGgOcWm+dOnvrzsG/qJpyLghYqW6PZd+wYwmUwa51OJZ
xlPafrOiT//t95nxQDaqt6IW49Er0CEVPuS5BDuC914ntmkYikHrzWyNS0+r1ioKWLCm/NxEieVI
63pcZ/O27mQHiomeapKvVbaKKO65nntjmNmJWU3SuQZruRcn4wv8WeuHQ2G51QiKl38/iQqYZADX
R1oUPeCXi9TFSaKgKLF48xB7mgKCs+rw3ywwr4aBkMUu7QSeKjT2mZlDXus/WqAbf/Pyj2RwuYfg
KfXIXL0W+nQyTNu9PghubmM7T8wl10O6q1Bm2FgoBaMHsUpIh5mojZdCxQhepLU1xXrWIZUKOYHj
kYpi3yxW68Sq1kDSvoaOpSECMNNTyLrWrTXGtaYSGQabSKAhqTLzQ2NEowsYwBezIdJBa9ToCDZN
WbBg3JBha5TZ3+mcSnOZtotnPkG2xLdPk+bkX2d3wqvWmc+Zl/4QlW9E42S8UbFIRpy1WEBIMDlZ
2TvlfNMp31IF8XImivR4rm87PsY1oWHI1sFCt3iVXN2TVDkpvSnIuPNNaFBVBScIGn+Y8eShvVRd
UuMJVSMehjqE1rYCwW2RCWYUdp5DC7DCKoVSm91JVgmKgVUq/OtHi7/dfw+EOuHN6cUDZxljvUEg
MdboVBmi0ldK1fAUfUEoAUcoOMqCUbG8u1Zc9NmyIHKyrRe9hQB8KoIK8bfa3yNioQOTtS7VIGP1
taJFnp7MJthEp9VJdbCXqFpheXELjOH1aeQGxUC32CaQQxbaORkP1YVW2GYzrEIbaN2D/m0n+ett
/RP0+/WjWH6Cd0VtzdFp3i6b1doLMTGNxRhNT10ulX4GtYhPSjMJ0wUiW4yPAjVllFZ2t/yq+txQ
BzxQ/gkgTqKDtMtKV5yK4W4TALWJhloeSB4Zm6Vaq1Ov41WjlmDw0BsvSv8kqgVJwd8mGC9ozKGN
vmeYqEnUQwOlAzZb6/S9YGPwsoZoVkeDFtpGgYBizKCtGtDKmD5OqjDapVLb7JHcLe9n0yrv5SJM
X+q8tk9a3kmnOR7yEvpyli0CZfOiT9qGS5XlocbM9jbLOAuaGWMNw7O1625zD9ovznisDv2DON/L
v67RvqVaGLkGboTL3VkVQPF1YUZD+WRffI49iIq4xF3PYtp5vq23CBepGLSpMychbSI9NCKEULQm
uXxR97S6jLbqZ7E8JQ9oYUMBFlP4yxazK9sit9Q1fbMFyqBbFQpnB7WEBrTh9eighkJBGbkmKs7C
FCz/zt6YZraRqWRQLC7jX88HM0AFKzd2ISYWAAjabxqmrlQFwn5jrjNFCG6jfRIoBJO5HjTSq6QJ
cwSoAQlG8F27xpG+zWKvhphK79AYbIlu/sGAqcN8FxlZMpq6ZYKElMZcf5NarJCEXsAN46/B4qvI
1xQ72+0CarI9i0roXIezMccMdFozWV9zFUweZC08HNrIdNu8jnpP4A/od18ZF4sryVK9LcIFC7l+
o0jBxO9PRePUd6sj+bo/VBSDAbUiI3STJ1GCm3vZA7ZrEIidyJClvjyX0Qoly66C7Nqk17Gbrc3r
2EmHxWxAcKuMojCT63M21pgVRNdaAdZKxHyUxrx/pkySQ6Af4RXQ3qgLnru8SwrUEVDCw1MK8R3j
BkYrRklViRDHaIHdP+n5k7oIEF58Eybwz5B5A2U581ibjLLPugY7Eg5v8SFwCM3PUNs10VgINglv
nVS0tKOojvYodBtcrlMCiEWhl7gzunyvTfnOWl97XLhhLboW3h8ysJiqGqTjbICdUdm6NGSU7YQ2
h0r2utaEUIdxXybxj8lOPkk5KCTXuDnPpv1RTbUbq0pv1Sr8kgwkckhIPlw/Fu/9DDockCkFroPS
rLCnvQFvJuTzQCypG9C3sbXCsWflM2LS1yRPI6deIMN63SKHbOTSJHPiwzHNx1ySKbmJtVuhchF7
cYjOd6eI9kbsULY9KicQz8cy3KsiFQP665dugCgoUuoYq07w8mesg64mL7JEAkgJqSdK4KvuDBx8
UQfC+520NYMDcrnAqjzOVQYIgmfqC/rQP8WmtbOrr7MkFInmbCUMiGZDNQXcoAb9kk1EGtM++9EK
R0zn6Nkov/jhgSIQ7cWhGOh/IJPwPnuHsRFcSigt24bMAvUXXZLqqYVFevOjxyzDRWzDaaOKjRrM
5FzfL9SBvFuwjTXmTMp1YmXg+R29IlcDae4cq9AEj0pOLENHZFjUDGqfMhNfKKEx9v3Y0AYjxY3d
7gUCsQ745HzlJLrvOA+WS1vMeklxI/eljlYOddEyd5DmBJeP9mFZTCjZpOoPS0vxNB9RPxjCV7QG
ZV4xFCBKs0TvNe4W3Qyamdg+MYysSrBF10x5aFNgyfJnqTD21ai515eQd+Qv5pdxdx0q6G2ngQrN
ULXvthyjE2BwCzT6erYMla8pQipzWaXXclghxI1PCXUCUpFyN5u6Z0BiFhHBaTCGe3M2n65/G3d7
UXVsGzhpWjG6PD6FrdR4JWAW0qVzlPk1inL/ugX+im9MMKOPpFkL61/t/wV4ncGNeKTMiEit/5OA
lbusG2uMg8s1JR5ABU4JjmRU8GM3r73867gHAPuD7v9SvukhHvH9+ij5ZlVKqaAQoEGYI2R0fTNr
KtqpZ2lx5BJ4k6p11zzyzU6kOPk+HsAJQrfvX6aYE6RUdm6tNky1ynct/xCSm1ioVv0+hrq0wWwL
iVRJgX7pN75S20E7xANl4FqsHeUoroVt0pxnBuyhiIjgEO/V9w1eSYIaBVIKFI0AaHDpTdVj6NEG
UFqDKYqH3BWx6NAhvHOseJTKtgxgC27Dy51vLlEaE3UcPaBbsEqVhxV08vyjLX2QVPvx+vbgu9iN
NTrhm2tqBCYaZw33bjuX0MjtHRS3jhG8W128Tvr4qJrjGVWG0YLC3bJkgkuEe+uDQQ5UCsgbgq3w
0rrZyIO0JrhE0oMegLBhr6NI+yesW1jFjRlmSpFKhhDbsI6e2ksP6zQd1Zjsr0+kaCTMPEpTrY9y
tIlfaO+YWEyE8+TGUAyioaqros/JYpyWbJdhGzc4AASp8a79bmn3iMNBlmDvEZWWmQnp78BG02o2
RO4yrbtV6/xWe5BByz8miSBo5HrpzdcwTk3N+iRSBjg1oxirnRKttqctZvJyfW4FVtiHhmwV0YBm
FhzCTHO10fjQLkRwDvgmIJ6ClhykTXTGd/Wl3BGpkUdPLo5ljHprLSIEF1lgPNdkrJEUJbCQKGCr
HcrD3JZfr88T/zAbv0fBbA5VmifJVhAB0jzTdA69b9I53te7aS+CMHKdFAUvAvoHgjON2e5L3sUQ
GJ5GlPkr686oK2tCoWZJbuII3fJhP6eyk6IbJrg+Qt4VA0IJ0NuBAJJSBF36i7Bb2nZd69FrSsOB
FIc7l4hyJRHBDAdBgTzLxg4zvHktmnKNZ4TSJgRHo32coy/a9i1Uo8D1uNCrRpSL4F41KO1SfiAw
ZoGT8HJs+VCAwl2Dk6IF8fyTGlCN4xnkpTvZK49AMdyLtKi5EZABXKEMllj8w74yk8ZIpDxW6YsB
lShwU6dedqb9+2D3vvv3dFmY040xxlcYIVQ3Zw33Wg2arBkvShIuR1L/vL5DuGdgY4bNJxWGQhPZ
cMTpQcmdOqh2YOiEnADlkBKxOXIDaHDEoxkB3d8WpJcu18wK0zjSUxzqanEHyBiqHgRFMzd6aECy
PR2mG41yeyToPq09wTh5F46hIkkBHiLTRFr50nQ/xWXVpbg661fZtV8LkHujU2po0Wtreag46ztw
03de/3P1p6fSFW1X7kncmKd/38QN0VqMVpej/SsrEqcq9riHwqlxrg9SZITxyuYYanpotXhjJnF7
HzWpcUhj2/azaG4EbyH6U2zUBVgFUllI6sK1MKZ0VJiJHfej10Ht5RTnbXUYNLsqHOA0lwPSQNmH
62PjHz4dpOKGii5+k83QJV1hRmsCF9r5E9K5aZCNn8w3cmRQWRnHgvjXDXJHCHZVhOjoOoN80OWK
oUCWLFA1wGE35AOgky9ZWvrxUAcJpG2um+Kum0GIgmQd0OcsFV9adE02QrDEa8EVV8UdpC8/a3hV
X7fC99IbM+rliCKy2hAJg0chT4OPNk9A/fp997q6KEP/Azpe0aiYEycXaBMhGS4fQmIwjs3OuH7O
l931QdEfebcPN2OiH7E5Vy14JqKwxSpJMtiUk5ulFKF5hNPGbPUEJJZZ1WHa0MKE2PCQvlKizsw1
skDa1ccsEDWM8SYOUhpoeDRBJgxm0MsxRUueKbKRIyyBe2qi6kFRcn80Y0ETB88jwgcjfwsNFLDR
MlNXl9Oc5H0Kz58+psXZXtWXrD/rYFfXlw5SiR/LOPOvrxZ3ZBuTzFQqaSYP4xCPnpFgOwA4nrff
9EETuEFOV+Vbe40O6BdYVaHLfjmB6PEzmlHFpug98hq+LMDrqp72MPlUISAOyhOoGcfUDYPVVYLx
EaGX4YpAydxtgx6fvz+C8R/Qs6jt3ujoR6ATAZ1MyYM1ORYoGmlvpa0J6av+h0UbzJqU6ORdCrVP
08pCfImQ+YP+aiIeiu9KCLsRF7Da53on5IPkrSbA6pBDwXRTBsXLaY61zlhrpL/gkdVALr2kcKA7
D7mvTHGs1/gU5UgN5bte1OHEDSO2hpltZC2gApJAOeWVM8TC03lSb2OtJB+7iOR70ibEH5rkFS/Y
r3VSh64EcsRTTOTBN830ea2WxImraAnmbq7ORt1M+6hutMP1rc4BwmNWgD6AlLKM1l62iK1PUHGV
6SY0n5oPVIYne0jvJLf2hwSCAkYAHew7URWLG80hlw1+blRkVKzM5ZKEVW0MKXgyEdGgu6j7aq+v
VorQanmOutxrp8JvrF2RnFqRMg7HmSDpA4p3+Cvw7rJazrKZx0gGw9krBgAX0ZONtNmo3Slm6GiI
K+X2a9fEoguN4/wvjDKjbbspNucKUzwGaqCHTnbMfuCAQb8MBLb9Odec5UQ+XV9X+iZkLhwE5UDi
QjkKcHmWCTCKOlWtqgRYgfyHnqIRXYXkqvIlz+zd0n80pn9P7QN6aoXWzgFOUCyDeQfbJFynio4x
PdQHgu7d1JtPNFwlfgg1BiFahzunG3vMm7jL9WgiRokL9VR8ANcxcEiZ5FSpT1ERiifvSeqPwhNN
PfK7WUVhmdLZKxQFdblvlaxf7CweEJ2njeGgROLYyWOf3sxgze3NR7QGQs95dIBvRMm7FAH+OI6M
UoCD3xnoKwiAMK56MpJETlOcmrpJfbVcdEcdK3+CJKfgZuKlo+AQNPr+scHywbrMgmS6olsKGG0P
6DHArVTtZqS3l9dEQks2VGS8LOijYziI0eq8hd2aZpxmVurzSBOInhmnz2VZPK/tvwfnkYvRMXs1
lrqhaeZ18IxYP6LNIwbFXvpw/fzx3v0XRpgNqnV90YC+lj7CyWsaOsm+2VmH0YXsQftFxvxFniaq
c3PSNxc2qffbRJnpZFTKbOgDbL7RQjjzDdnHQQa1hepggCd43MU+9HlEdwjdeOyx2KwZK3C0QKW1
USJ1eLth6ZtH/dXQoPrQgP4qPob8cZrWm4YGXqvMMVQtkF3JuTaAwmiCwEOfeHZQBkn2Fu8uweon
xBmejNCR90LqDfr6eD/W37aZoE1Zy9QudDhWmlxBCsmFjvvhF0JI/geCY7xoCWv62x5z6O0W2hJj
iTVFqQJAGjBRuOlXyuRnBIDkusnH6/uWd2+goETrPSjQgZTzcgvNDbGbhJoLNUjF29/UVApky/CI
BM7aZW92/xr+i7O4scdM51DmQ9PlOCal8nWcENOHtnd9RPwZ3JhgZjACTha0czBBy82dO1m+MaEF
ZkZQ3e8G4ha1J3oaEV6csR0W84atu1WT0OeDp7JHgqzySf80o6S1Q2OHO4SAClBt7dRdXDU79U0w
7TsBioeXh7iYWCboULLCQIyFL+h8yDkiri9eoh1liAHbZCBqAuQeSCiUI2EFPguNvS+mqUa+saIO
ANy3leQi0Vo5jf2yZM9VPYrYurlXxMYac0UMQMzmxghm/sTSPyMCMh2grQXzx7trEcdoxABYB2Se
jA3bakI76ZFvDEPL7ZbuJRvsYyX3AjPc46ZC0QsqQBBNY9sa0dJY53PSgvWUqLuyuRuk7yPw22u2
BpIZumMtapTh30sIucHdjJSY/HZaNneEFIcZkVRUmkIjHLxem+vHyYwq9NgOpOtPhpZq99PQt94C
eFjs23g3hC7Qomrq5SWlYofIOKi+jAxdQroSJgJwyBu7xDv/uvk+Zt+ScrArdaG1p/MKsZHOjdFP
moN2S3IoTa/6OH2OMgcv5KDAIaZsDumKMDoL0pfkacwc0D3/0kGL8I4QxEX81fo9d8xLEvo7y1zp
E6rudS55ytobXreidaYsRsWVk1D3zLY4dKGI9IG7GTdzwmxGVQrlUtExJ3XefazmIK/JgykUf6W/
8m7mdd2mZVsTRWrGFedqZKJHH5lLZUcCw63v7Pw8L9CUfEluEMe7VpA/jFHmh24hSPFw53VjmfHQ
ZVctkklgWTb7wVFNMC80Wn4/6ECNN/2nok380JpF2DT+UbCgBQuCdtq8zIRLfV6NaAIHsmEZ0l2m
LbuySrxm1Xwz7M5K2O1Azri3QCkOHojGa6tQdbWudha1OLXG0Ao2Fz/o/vtzENxcXr14ALf4Gqwy
0kGB1B1ioGanebe0oJaB6r2TeK15E4N7WZjJ473HkT2mHUMGnuUI7S9NV1aZyJVEizjRYzGYx1be
V+pHoxnwRn6splstI94kTQ7tWxXcznRXsbsOvSRoUVBBnIIkxKXpMBqqcCnXEYypsSOBfUpu+7uk
Sj2IBzsEsDoJKEn03TlLPDqRlrxet8+7S0A3BS4OVIc1wGovzVtwZtB0xrtVznejPTmFJHptcCfX
APDUwtNNBQSS8WijPpsACOGpmulZ0OI2jJp7Gc+AodiPJfFM88mOyX0WPoyWEP1JTw4zu+ARpsh2
RaefQC/ujbcnUtZN0dzS6PFXdi8boMjZed1B2QNLL4TbcVbzwh4znTTR1jRg3vA6yQK8pTCOIMqP
HDxb93VWv8QU43pL9PLZmubPUaH8AVgJL3PkOxQ8CwCkYHxYUstzvNQDLra5Q/w6DzLUzsfahYBt
JzivHKesqQBJK0jd4iHC8pWB20ppJRVTK6shFKVHxVsqO/KXLhM8rwSG2JAcnHc22v4NGKpHcjCS
EhyGWozWBH0u/qMpZvqAzZtKgPbxMi67Y9UAktx0Vup0dr//18eOkqUCeoWiiP4ukVKsbdIvA/ZJ
pZyHGjBocFxft8CJwCnkGAh2Angeeqsudz7a/JbVajBrFHmsnrLdBAUgRfge5ES+WzNsXXoIpbUr
iDV4s1nnN0k8RrG7mO2UuWNX9K7d97kzlLXiXx8dL7y/sMuslK6Wypx3GB7FHVJO0vUjRdFWB2zD
j6KqsNAadTMbN5JK6jzPKz3WfkeJCPfrbkY5LoWohxjxzHHJyK/JtCEGRXjyroJKykJdVfoELZCc
BXZNQSb8+vTxVg3UtSbg1Daib1YJ3gpNaYVkOHxh9hkcN4Gij7u1/TiO8/04mIK14u1EerNRknXc
MyyhVhsNU58ayFYo6qkmP+30eSnvawU4/GVxICyFRgBRzUPh+QwTQBr0BwNN9o5UIDFGyUhyJPAo
CUzZeWaFdmRcQE7zuXusHimxo3mWg+weHjmKvGhw8AgNgGLVXPNL7Is2EG9Jt5/DBLA6+IInbcDn
6LW+y7rx1pCrpz9YUhQTwKONIOJd3X3s9QoZVxxEk/TFDaqJxm7ux+Rcj1IL9pa19qCjNAv20VtM
zN6vaKcCKQv0Y1ExZKKXPMsUPU877FVDQUO5smj39aLG92q5GufFjKeXJpyLxc3Ql3hX29V8jMK1
pTzNxrCXcoS8kmXmL2Oqyo6SygW6FfW4GN22GvN9srbROQLJoQ7IR7ICpZS30+7/SLuy7bhxJflF
PIckuL5yq127ZckvPLbc4r7v/PoJlGeuWBBvQe15bfVxFsBEIpEZGaGkhriJOxXUaEE6AyRCINRi
mVKabnQxwyxHITY2dICKfWLqxW+SZkiiMMoynFq5Lb4HSf7Wlmn/Omkx2BmFKRkFa/Yb/PNNgTEp
8FxMN2jRFTfNjEmcUKMToxoBWFSZg3TXB1od7XFo5ciqxsaXLFH2OwSBXs0f2l5vOO/BlUcJJis/
NpiJc0YWyzNkQXBRDD9DUPB0lDFtvhmmeXPdf1Y42QC/XFhiYlzUTBhOpakLXp/27GugQ8NrGKO5
UWU1pfYtUzC5ZqR2Nb34df0aBi99Cb14ZKbmLGzrsrPG+JgOYcjxMZku8ZqPMbWkWeygLltgC/TH
tnGzd8nDtOke05h3yJKb1+DYuiBXgdSQ4PQP6CDulQfO1tClX/sFTAabVUobpjSratziJxWDITdU
xYq4qSvw+8M0R7xmjca2xWUDistUTmNYE3ILj1E7eY7vSq+yAZt7aGuLXjvCSfHwIPJ4/A0800yc
ChsyFJMedM5E0PkwRVB03bfFaPkd6q54h2gTr/+6FhmXXscm6G07yA21mBFtBzYqK0gH5/rn45lg
c3LkKLqSYT/RDpSsqhC9Ee8F+7qR1XN6vmkge0H1RC4/WtjHs5SBGsupzR0JX1sAJ7QYxSLOWtaK
uQBJ0xvtjx262IVzFGESjUEiAaxwZjer7PGgZhYme878ZupgqX+REoMHE08nHTBiPCouDTZhIsZd
jtKmOlTKQwKuiP00TprT4YLlxLrVD7UwxawN+BdNnHQc9DgNMKkPmpIq4wSTtccoAPmoeBDQeWgg
9L5cjoAni1DgLsb+DW53Qw7RJkXHdMJ7kAejXMtBQF9Nh3AVTF6qzDlWJiK3xEcnr2+K4a4YMvUI
EXvxGGc1j+RghakMwXthizm4QplXY1wLnZPU9aM0j14kA8tgZm6b5/dSVOwwp/Orl/1jrjW8ZPKz
66NPAoAh0BOYDIQM6OWWJoaZhZgf1xyonDooglttXFqdmDlBxBtu+pxKXppilhlWvSxleqSdByvI
1nT/jCNw5+E/e+KlHSYqEa0w1ZjATrorbjAq6u7CM4cg2N2/pEm/cqwvDTJuKUkBySsIpDjjC3Su
IfELNntiJTti1xAGgEjQ3fVwtb6ROANUxFCHOuPlNyOJSKIghr3ea3dk2wJ/pHjxnruRn88AXdeH
HcY3AoMAF1HCDj1usmbFwTdRdegAJ0VGRK2dBN+631+AndPE8/IShWGIlEMnRIFSx1nEcREnOxIN
YJiF4fwIqctTu32b7fam3vBWuMIaTw2BlFHEIDc6JnSnF4YgwpjX0iRq56pl+DIWFqG92B+JC9Q5
eOY6L4FcrQvkptP8ChN+q23VVz9+ADtGEhJ1GIMOKz0D7H+Xj6GHLBq8kGC4c7NH/vt01VnPqCUg
7DUwq9B0abHkOFAVsFFKiqOcKECVcuAkgzXaoIFEw9sHPf51Z11zoqU95gpSkz4dS8jbO2Z9apQb
nTyZGcfESgCF4DVFYv3vmpgDoVWJFsR6oKH43+4kK3bokdAw6sRzmJU8G5ZAnIj7FDVunI7L3SOT
mnbAMivOtCmP6lO4MzaYakZj23AiyZluB/Tv5W31S3Od69vItcy4qtmRDgKwKuSn0RL1hdIKX/vb
ahOjL0v5+M29f0gza5Z2HTAFfDZN6hbskTSg9GSgxSKhNMVssY/bmBRJrJ3HeERoV7kRmtCD0902
AII5vIHDFWQfNnphj4k9ELcP9WFI6WURbdVtcg+17+gk7qiag3GIf+h35C76dX2P1+Lq0iZzQZHR
12rTwMWh0I+K2RoaV8Ut14l4e8lcUMJcNn4/hei/Af9R6aBqGcGEqkKfdBAdPhns+rJUE/M7kFIE
avHSZ0V1GpoigzmKh6I0Bl88G/Rnf3IRwIHRj8IMFvoRl3b8KRG1rqV2MJnkzo4/PCQuhnox6lL8
DrMDxmvwNoG+AP/ZtYJGhrvgJkTyrlFVQCbKaCOIN8YR57JwgSxTQlurLWgtDo2F2xgtA/G2f/df
yv34TZ484Rv9HdlXBPtWo50pypigkKBdyXZkoroGJAu9qnOGL1b/QB4ajAfAS3rVLgh/1YBO8HlL
V3I4SqlP+eYhQKKzQWmK/XDCeK7ipPLwGx2LjZ4bbkfE51LzOS3/lT4fgh/mJ4AqMOkwMPORzU4X
qyHJ6QL/9GTwlC8tudtCY938NuMpn3ndtjUfCt26fjrXbq4L00xIMMVALAwx+7O3CvqLSOswSKVZ
FOsdeDIHkEZDOePOF+aYaNDJEzpAOsz1OeRk4n+iETWsEHJdQukO6i6vuABN6qTXLDJxoR0ERYgU
WJz2Zxg9JMJMt98nEMqoN6YjchbI/ZbMZZYKgUq6CfbMR609Utxr8MNwUL9LtsUOcjLfZUe2vkA9
Rn3k8zrB0oVWPV5zZ/zRIgVJzCqM8xZ20x3y11+yYv3RlEHTC6h22UvdYauL3nX34Rhlx7rJoMqp
SWBUyH7o+r2a8XhiV8KfBEy2iPc9OsJoRV+Gv7poKi2bcEF3yqMw67/qLvtFtOTnRKJ3Y/h9fTUr
TQ2cw4U1xleaWhmKEVPQOIej0900PzBdfU7Lx8T6gjjoypV1YY5xFT8pS6NC4fT8dmuh39IjZSR7
2tnPbcJ533AXx9xYcp8WKXiIcPSAOc8Bh6ws2h+aPOIWwlfC9vXlfcJkKo0uJQX6OufsRv9+njyy
/FukkEC68dDtnOVBLuTSU5I297syQbz2T371rHrSFqmAI7cvCJ4OABI2x1fW7gf6WFQVDHRAmJfZ
zlKJ57ESNEzD3Pqb/kkXHWJ683e865Aka5KNBkrRWVJEcUgbju3VmPZhm+USrfUwm6lWD3Iq5Z1W
X+dz9VWGkxb4krwZ8PVLAoAFXE9ozSoslaMfgk+2wbWFcyHa5V3u9dv42bDOT3G7O/Cg/KtRBfgx
GUPnJuoo1LEWoaw0wlRua3xKuTqQ5NQ1XGDN5wI6fW18WGAymyzES1gZsYFU6+FP68ugIDFb3PJU
mtayqAtbdLWL1UAmwKw7H7aMU/QAjpsOM0cZrtlyK4xulXrSOxWYwLzRGf0ZAcYbWMKd/nTdZ1by
1YtfwdzzI95dQ1ifXYbmq7T5TWkruK65eugXO8sEbCHrpTFAL+78oooOqUNlCLVHE9lE5JDX64ta
SQwvFsXE67ZX0gJa51Bx7cRDpUBIXej3uTFxzvqqGQPD36gzYzSKbdfipFG6aqRnMdpNvbKRSrBB
ovZ/fTGrV93CCvOFhrKOlSkqsHPBaCnCodQfan22/KSxK/Ltuq0VoBsOAGW+w2sbcyNs0bceGzEN
aZYSPRv3/p5qwVfEyicU2CaHpgqGG6ucbVw3ikkViHypuM/ZoYBZjno9p9lCbwLesa136tbfYfo1
e0HbsdiZ+7mxvuCSq4d9YZa5GcTB1MdJgtn8OB7NQ+D2FpXhlJ757MTcJTKhq5AgGAU5bAUM+pbZ
WRrUvgNX2aU1FTg27zUg9PXdcH/9a656zmKBbDSTTcjkVPDPrAw3YXDK59mmPdqpkazILzk532oK
v7DGxLMpy1O/rbBEVX6Ww22e/8SAjhPouN/H3BV4i1u9DBbmmGNRA9pVmhWORVnMKrisZdsIRd7Z
W88eFlaYsFVHjTq2JhZFlS4JoMTJRnuiMxW0VkEI56iv1dYkHZriGJsHxYl4fkQs7gS5nmalKDp6
gdPaGqq/Lq3+gk56d901uJaYEKmh4VIVQ0MXNrjqcd7KO3VD8AzhjQ2vf6ePJTHJbNSRQhHkEro4
XWKV+bsWc+ZCuEthMi5NTatRB5cbAmS7TZVwHwjaUa7rwK6E1muNqLNmI/iuACBggU/6B2cnV2+B
j2/GvnWaSELTSsQC57c/j/RstEKk7IPXP5cPJarZvvvvW40I0wubTOhKmjQpTbSYnUIrfUeT884p
fUF0ggLCI5z1rSa0C1tM6CqDUVRjMJ847f+OfSejFSU3CXlUdsmORi6i2tn8ELUHbtbA21smggHJ
HWkDvftALmRaukWVoAU8TpoC90Jp3SCD52e1Kw2Ri81lAplWp0YviziEoZxY82Q8AVqdyMJjGI27
doae4vBcB9DkIn8xCXj5WZmYpvsYuahDESlhmv1Iy/BXm8quGZt4QqSnphAfg2rcJ378EIrVA+g3
b0lvPqTJ8EhQCOR8dt7WM5HPB4AqTkpsfTS5wc/qeXKbm/LRxzyrPb0Aqghim+ZO5tdr16+R/8QL
mQlMQdNUcSfh0qJNmuamfZz+KWzj1bTj9xnoJBRnaNvEHGz/gfee4YQqmQlVitpOdRTiVKVj8cMA
0aBV1DzwGc8GE6yCNkkFotFwiMFA0mVWzrOw/ir7OLAs0iw09NCf5Bo3I0A4KHorLhTHohPZNJ1N
9bCyR144WvtmdMQSk1ag8gP77OVTJg20MdVA/+rkQq1a0AT1gB9xY2gwKGO/L1sFjZNc+BsPXVhl
08ZOLDuMksFT1NskspFV1bsGDPDlVnlV0KSZK1v6Cc77fw29QKGZDuydedgBLblc60CgBo33PbSW
pJu5+2nmP68fvDUHWf77TAwoYiJktR+hsjVFgI7UmGBSwdx53cja4cb8HWgtAWmFmARzf7SGmhZZ
jg9mjjGGNiErGv6cSu5zeu3qWJphrg5fTAMMFsJMuMPYhItBrFPzTXtFio/GUrsJf/iBZfJhYTyz
zK0BRnJDLgIT48XHKrWEXeGCUOE4bMJHw0GuWL+PLrDPBx50dS3dXq6W8YxebTO1KVNELjCCT2lk
y5iKi0JAElKobvqRd/0b8swxjmL2WRiZbYLXpyCeKkEAKbp6U2vZZhKm+1jsOJNXq6nwcnnMhSAL
uVqkAZZHbnOQdVKWMfLjT3YaODx5z3UHpZK3ig7mVYPxnFoppjmvcMrGAFIHOtgujXu+cOmqFQLI
KI6xCo4RJm4NWie16gQrQDsD25Ra2QNtLwcb4dS8hTeyU/4IXR4D+Wqw/DDKFukIQMcySDzB3zPX
npmaD6LmPyly4Eit+Qjo0mAlncYJKmsdXogy/melGnPgwzys/ZEE8E1vRplXs6WDv1NvBk/0iC1b
8X26KbbX/XO147G0yXzDISBpkffY3cCwa1RfIRyGBh1E0O8MxOrKFiZbKG208AHP5J1Fzpf9BDIE
6QeYugRsctZYeRfuASt3RJmzrTwrzIn3QzJXwQQrVYgRNEOrjv2UO6DKfb++lTw79O+LZ+Es+J2u
19jJNBZ2KUaHgkHemBi+uW5mhYYIdxuIPKirYMCNxR1kUdQh7cF66KMwBEJSttRj4FKOnwETAHpq
hYfmVvyebjrOhbQazBaWmRX26iBACQuWazG0W5JZqR45WTRuE/FNBWj6+kJX93NhjQllRpTVORRb
iZMPbe2iDKt6GCUND0Zo8BpVq9c5LlnA3A1UrNnTrmgV0mjgHp1elf+RJojjCDMvWK6H5oUR5nS3
gjk3SYTTrag1VCoCENrI6g7TUi5wtpONofIJhcn2TmvnZDf6k/AyBCZYItIs5NTyVr/j4pcwZz7I
RlXxCZQoW7BJx0Vjl5gZqDpXiG6zhFudoRc529sEuSCFQYBWDoRCl+cCzPSEtB1yJSqxMIwOOVLS
i8ox75XIknO0PXhxZYWuAUdkYZJxnbwYo0IdYZISp+R3mLCbQwuEy+4IPafwMP4cZxsz5ui2VIfu
b8arLs3T/V9EgqbQg3wIYF4E+Rtm3jfFN+OPIuzDF7imqd9c2196lS2sCWZoDlJ7Xix9i+W3gK/Z
GQbHtO9cthTqGddsMXexAvyXaOQ4k/Rbjk+0FVG72gtlWUeDgNf0XD2WH5+R5drt42QKolEnjrA1
NrKrR1b0kIO7iPIE1PIeN/+m5XECrBaqFr5jMMc0aHQ9kvPwj++0O9ouI5vhyH9En0GpVzaTTZ/A
0idMTYuAUDfRRh6Syc6V9r6M1dAyjGK09bHdoh73XWqEox/qJ5IDxZN30Rvm6d5A3Fnbmt68+tI4
W3rrH7sinC3IcDpy7O+1Ik7tqUsNaxZSIGyK1jNyjNyjblLbSgA80qgNr5UovpOwHKxSLXd9VWO0
V5owJa4OpNxcj+b0yF1bLJPuh3WfGlOFhGqCp6bZP0W51fvHQa45sY3nM/Tvi9MwxaTXxgG3cCN2
ljy+Brn4/7TAxDM/EKO4jJBip1Ec3wEVL8t23JO4867v2GqJADwiUG3CVU+lVS6XEsmDDE1X3ErT
fev4m25T2NqOnEZ7pIM6O27UXD/cH/aYhckA3bdmTJ9GjgJm8iKwKcSAFpz99iugl3WX+LDHROlC
G7MxEZBOUI450SUH4jVQj4ECOrzQCrexCxqH3OLVurn7yoRnXQtBjwBNPKfC7JXiNhsKbhhtoQbv
yFfAaP/FIO4+RVKBgGNnTnwlrrUpoXn9uTibuMW3DKDD2qUwLYzt877kauakfdhjHMfwM5QEG9hr
6KnHNLZ5DMnjde9cP2cfNhhnUWvJHyYZH89QilPVD6+l2jxcN8FbBuMfQ6wUI9jcsAyj3Ot14OZB
hYIuZyH/JeB/rIRxB7HqMaNF3VDc6x5teddbHapW+Yn3WVa3DPAuwFsorRvbtgUrx5T1GNhxiBC9
yEQ6NVmQcYITvYA/hdmFDeaCziqxQB6L8FfGmT2YIWhOIkuqfxTjSe0PCgCnSs7J09fd+8MmS2gw
xV0L/U64GwVA9rscTJHRRgdJnbDRDhgf46UFq3GKYq4Be4BkLUsKgctpJEqHfaTHSYLCYhmBE49K
WeKS1mzh6bobrgxsIp1b2KO/Z3GliIPQoJiIq6t/aSOri2zyZlqyC2VHGwMntkHs8GeLis4bZk2B
9Uw3cWHFsXv9V6weBrgOsIEKeJ4U5jDMvZiHMT1venTM81NZvSkNr3i0ZsMEAwZYfMGiA/X6y4UG
cdnKySRjoOU5uJFAwkdHIdD9Dk4NOIvP0wP/cLu39HixHrs0yuRbEiD0dQfJOXRsInfWnqP81mgb
TERLIKv59e83cWmL+ZKBUc0YgDbA64TWRCYfBg2EUz3HP9eO4NIIudzFpghjPUYpC/Hk/8A6woaf
Pq7WAZZ2mCiPjlsIQTzYadzq5/Q+2Jggj87qECbOnow67pPidbf8YaS1e3tpmLrR4jxIXTKO+URU
JxSKrrTGQYKkQEB8gIVyzd/Msjy2nLDG80zG+w3FbzCzS51EmzylrPcSeRv+PS0XDtfC/ZmLYIqk
vCkDzOWAPvhBUfQDNN4ey6znxMvVtYCIDiAaEch0llyvLzHGHxSY46hS9Mvq1GunHwTqbtddfe2y
garhf6wwO+Z3YVkLNR0thICKlcf1S681z9dt8FbCbJgExS1ZMLGSfJqOQ69/r6LwF6gqfl83s3rB
LNfCvHCzYFJCPcYw05/8SbLmQ7ulOCBIoHjDQeUc4PWTtdg75hJVzS5GIRbedh6qjWyIdmzRLYvd
bIISbLtBZQ3ibLY/W1pm8YpsKyO9NMb/58uxHbMC/Fkhuthww42/QXJ8W5dua/UubeI3hsfZ27Xq
wdIaE34ntGFSkpsqwCx0sPAPztdACfFvVD0vF8ZEXxLrBESScJe5D2xTn7eqqf2jqg3Kh7zy/WoM
VsHCiFsMuHO25jSbRm/E+vRnVX8GfCB7C1zc3+zewg5zyuY6zUg5Dipg2Wc2V68tMQXWu8I+uY0V
zpFezVTNhTXmvImhrsrNPNNVJQ9k28Mp9b12oMyjnHXRO+rTpaypoNjHPC2wfswdlmVBJWptozrj
22S3u9SjYujFS3bUvNg1HR5h4EogAZG/RHUkMQJBWHZzM/NRm28S3Cjj96J4iEDhrIw8SvN1I8pZ
sg+TSBr9++LaEhJRj/zGoGmq+qZ70T6W7Na4pz13gPYPSnfn24nAfYyd8dXMXmJxOp2BwPcBRdal
XTEAWYtaavT1J0KJvEH5pbD7bekNeWrJhe3vandwcjd4bTeBQ3Zm8twXEEGC+Ab+PxWogFuu39KI
ee03MX5baWXcRWpEI9zs+e8SiGNS+yS71UZ3y/fy2b9Nb6rfogVhjt1111rLpi+2g3Hi1gfaIAQ8
HqMu5otpgJLDiwUbfWdHCKzaFT0Jms5uBQKDPtiHgysaVoQCFV/Ja3UPQFkGDB9lYGeB6mPYaz0x
wV1AYXypEz9mbtNYkInfRMBXR3fZ63wSLfF7/o03frDqiQvLzOkqozjoBR3uron93iinbZaqT3VL
Nte3et0M5BrxYACVr8rE26I3Cj+V8JFjI9nJ8uz0wzd1+PfZDAx8GGHWQtSyS8UpxC4WMfqzN3ry
2Cu8EbuVcHRhhCY7i6NL1FYfWhMrUdAi2VDNtRB6ojkclQ5PRt5fYIwu7DFHNqqhaWUmAmBV4RC6
UlR2u6LQFc73WXfAj61jDiGpfa2UTVgRAIwFiyT0iuRkaCFaVEIOILPRtvS6oeSpea5khheLYw5g
3IB2wgxj1cG0lEP60okq3vfimaArX3yvsvQzaa5gIj3WgHe8l7vsTB9QvZHptseYC7CynMtxjbjg
YllM0obnUJANmMFFSIPwoLhVPXUHfqvdfMjs/izYFWz69yqz/RdK181rjayH+Y+D8KmHWGnpnNY+
qvkOFGhRF3unhU0f43uV27l0JB53KG7s8lmd5vP0TW/PaK9bQWxJCeqrvB1ZSySXO8LCCSo1KYyi
pud/l961j6EDEg5HsqenL8D0ObGG1RIrm1QLhxhf3D+Nx2If3tbtDaY2PQkMCtX3+B+IophPvHnU
tYfBxQqZ4AP2CkHvCwRS+b55T+8U3F+0ZN11dgX58S84GScQaUwgCuZ2SMYOyzR6pOezV9xENyB5
EjcFmph/KIzUyFIwIKQ4idBa5F70qAwlL0BxV85EKLCwtlMz4ofQpCL/PT7G56872wke5Cc+3pbG
ok8Jw8K7mVhl1ErchhB/d7KhuSvS+CafWi+YE69PUk4ZimeKiU+yTx/OJT6qHme/okQ9gCQKDQFz
Jxrxy/UbkmeKiVNhJY9xTnBCivSfKB4g5hG4c3BfBtv/nx0mNoFKHLLKOi5Jk8ygwOyfZV+0UjwB
LQx+8PJcuj9XPhVbxevUPJTlFoui+JAksIZN9UM6GK+IjHi9Kl6FFF7+JQzcTHc94KgYYQYDM529
ZxKOPE/ABQLlVFS+EH0Rd2lVVvZizAX9Ta1SFlU6/qRLBuCRTK2yVmoMd9I08s/UfWMLMczRmnO8
TZx806IOy32arx7/hVHmsawnA+5jOg0IBke39y2q/Vq68/uEqXDle+TwEsX1Y74wyOyooI2aoHYw
WDujI0QQOhNcMPA80bFYAbcoD8u/8m6Gxh/KD3g5gwdIZBy1KiVzzHwMANI5dAzhYtxEcvljlWtY
mKWd80t3kSBEDcAizQw7kH+10dQGZP0t24FUepPz1eHpJn06EB+LYvsFstkL6WjC2PlAHCgbTm+J
j9UOenixxX07r50/VFRUKJJhRMhkx4Na2aiz1EC1ivK0TJDq2afghmkP+lnLyrdSN3GQ5bWKxft6
qwfQBFs2cOWaAfImJnRCOyzRpaajzzrkQDfSQdsplr6hVFgajyqBHjB2V5e2mNgplpEOMXo0C8Q9
HUFst9HuzGrP9cnVQ7C0xDhlriaQeFIwcNG4yU0QnRS32KDx4jbCLQWefEGNbM1jFhZZDqrEMKR4
8GGRjkz3uyqxfNQ/JsyGj/98wRzdqitbaTJhJdXiIhiB2T+fcmOfbYOosSIoR56KjWnr4L5Kfo9g
AsV/VY41/yW8duqXy2WijJ7Kfl4kaIvQ5VJ55Old9cZd80yFkoONeRJqrztWXvbY/OLVA1Zso74E
+keIk4HgzGRtF2Buk2OAHCKVfPcVobF6Pztpgn8wBxOShTkoDcfp5Mfq6/U7eeWNouGUEhScQF2O
BzI+yiIE5Uk/68EEFAAw9o+1YP6sEh7mZSUpvjDBHJFeqoomitCM1Y2N5EOWSHhNyu/Xl8GzwRwO
VVKGRAmxf3VSbRLtrlaRis6Nfd3K2mgsqPVQv8UnAqMQW6GrzCxV+ga7RWWrdG84wYTa4ljQR4zo
jKMl9tyTr6wuTqGFM0of9IlARJwhRxwMAIDV5TxbxRCekr64z0mlO0Ixa5ZfFq9l4CfWNGg3EJrZ
zWp7r+uzk7fqTZvor00nP1UYe7EA2nHBI3OQGg0YJ12xQKDqhTExnLgc30DvU6CiX7/OagKBlKm9
6fLuNh2N52g0Yidsq94Vh+Q91kNID1SWktXfJiO7mfT5Li3oL0sliwgaADqBEltzZtROG5aF1xcK
5l0AWOV9j5WQgdaeCRpOWjg12PRH08VON/rmTw9cea6BUxu3Ctikqh5ir72d36Qu5c0A4ePfONzC
MhOs9EnpYpLK+CbqUSpjR1QGOxRF67rDrZ7OhRUmLMxDVidJg/XFtblXjWarmzy89tq9okE1CaoP
4CEQgaW+jACgpulmPVcJwh55gc84BdLH59Gm3Bjjt+g2+XV9TWtYewQ5yLISaG5r4FW7NFhHeREr
PQzGuyHdG/dhYSn7EFpeY7mPIMMouaa4KyI6PedeN716kBaWaWK7CHaRGUTxlOOjNU3b7MtEaZ1p
CIDPUIZ2c93UWhKCVQKvhkCBNZ4LJQtbTVWnpOkJXDMK7GgobVK95o1gK5FmRdWPeiocEShjfFAv
a8j7deurfrMwzkT12c+MOZ1hPG8ry8zDfdvwaJP+ywJ16UzWRCCcfrmZAGuHYR8BPq1H+ksA5Q6w
grkNSV+EdgAJqFxuIhUVHQlXdhx0/+hd8u+n26DkiYwHcBARPJ3M18xDTS6MGn5kmGSj6ZMVZTwx
69V9XJigf198xGRMZzOUcXX1+UtRS5aiBxyXXOtmYRU6pS9G1/0TE7Og5EKBkQlMD/kmCNqTY56p
N1jzXV+EP9I5ssbCt4Ycc+Ehl0txJXnVAPYHa5uKnozKgnwxOezXE12ePkOMSQvtRtTvwBfvDHHo
BrlujaJmF52B+ly0u+6hKzWHC9NMEKjkSRJxIyHJShtL9olVzN98iLKMGLO7bmk1wC1XyfgJaihl
RQgwQ+pjcOPvk73vyLvOE1/A37oZthrni661dkBCTUBSi7kU+ZM6UaqmQq5nWFrrGJvwt+wSJ0Ep
zAQ9bvGST7eUnoR2zxXdHiVL2ul3f1PzvPgJTMqlCHqrGXQIR20wZRADkfCcR+BgiTHgFL2bGqC6
quqVvmrnPJjC2pHRVRXDX8ASYmqTOTJkqIIas8mA9/VgyILKQNdwXGdtQAy97A8TNMwvTiUia18l
GUxAovgsAhm43YbSnGGQ1qaVj3jPRdut+auuQUBUpLJIWNelTSNv55TEGmYx9/596xWHwS53itt/
Lw/Ni/xW7f62AQ05lw+rzGYWDYESn5JRVwIWuba7DR7QYIWnKgUhZtRcbkt09fMtLDJ7OxZJRXID
FkOgkZMDsj6n8yAhfh69Q7/gsP2L07lcInONSMMoynECg7SCNTu0LJGcUDtDgS7y/ua5frGh7MVo
jL4OjJaM0hUmNzCDnWyKIzARB14jhO4T85jVdMR0WgQkwK0zJ9AIE9KjTi47Ztg8qGp5Uyaja1Ty
PWf71uygEgyoIka2lE/8poo8IwfOfQkegiEb8DYnrhHfGQ7g8e8qZnvS4iG1S4djlUZnZnXgMgWj
KvADpowU/PI05H4vVLFQ0RPY4R0kbcW7DthIycW14fBQLGuZBuReMPllKhoKSipz9oQ5kEgVJBiQ
BDgHI0yUNzXbiUfjKxLs9B9jl7Y0xhy5UjUqMicwRikGw2EvAtSH0ALlV5RwswPlSNG5XDo0x75m
lNnPThDzYchglLoldK9sqJB7+iZ3J+71tHYdYjfxlsSDHyCT8/W1iJ5iV0NoAsz0sCXv/Y2+DfaU
J7r+2YLCLeBr2q946IU95qbvZSVrjQ726AEnGOfFG8PLNuaP5lhbmKd1dCBOrvvnSrC+MMk4jJ6J
8iiJMCl1QXQrtHUDIVgzL4hVGbl4yAEs4/R6V8KmCVJNVAYkA1TKrGxem6h6hgKr7HSRbCVCZgkD
79Zbc0zwskPREfyFQGgyoSs0Jj3qTZgIj+0xtMmWUiaCGxqsqIljOoJ3fQ9X/WRpj4lgk6RkKuiD
kZh6yY1sq9v28Ab5oAfZom7C+2RrXrK0xhRw0mbSdBADyA5ejJY6HescdAs6D9K45hgLK2y9QM9F
Hzh2WKkdbV88E492EqK9AC1SfWPu+5vaniwukHLVOWSgT4hooJvAvrDFpobqcRuhVoAY3f6O3P7c
jJ88fDvkKsOWcHxldTMXBpkjJ89DBWlFfDpJcxtZtUi6kSOJk1dTf7uMWWDkICDCo+pS6Cswh6zF
/K46twGawJI23wal6X83JBV16SBT9rj5xm2fFRNnZSugVGoVUCWcNtSjWPiaMcekHWeKgbk3NgIU
k2nmJ7jBkYAnvYgg4DdjLCzdVCGPuuvzV6QVJiBSNXTcoAbE1EmMQpBiVMD+r1mToMtO4YDCSbJp
a0+/47VQeAaZr9igiQj5PXA7CXWue7lQDnu4kb65fs4/HwkDpKgQSUD1merq0V+xuA7Cui0KAryN
oymg0DXA6Aaan/YY1P5TIjeDc93a5zVdWmMuumIopSwLxdYJpVLz1DlDT6EpNI5rrsSuSzN00YtF
BVoSyWqUt+esqHjQnoeTcJPYlC8USrhfQNGt7SLQc0CXgf0cHPeMQTVqi7mRfcwDeyAxsuvbEelD
ayXfSteE6kKQWwY0gL90v1I3uDyHBioHIOGj3LYE/a7LtWYokKCu36OUhbZF/dTYFBZOG5b+95zf
3P58C8EauHggLyNRwSpmob0uY8KNwF0GG+P7UH+xc2eGDqluR0/Nb/4QO71lPq1OJQR9RKgbgkP7
cnWgE50aUYM9xS+V+0YeRBeKhWD2zHUUmebBeOoSSA6nQUS21111pTuLpRpgFIKWJtUPYHyVqmzW
QhvTpUre7FvT6c/E/ujG6A/x2cQ+V2Mu7TFb20hhGktKB9FVP3rKpfqIqVBAj2Niz2G/I3Nxk0NP
FkX30p6G2eOsdu1kLlfLphdxmfuBJrUOcLcO9JsPtemhHkNfYrkbPRYaULk8JMHqx13sMPNxwTXU
KHFY4j0LDoQkGN1Bi922+9Uaz0G06WpOwXCFxpjuMAgr0b4BJSH7iG8NqcIAZdQipZG89pHOOYJJ
3zYDS7trrdQagcmbrOEXYHN2CBHA7MDlsvx8a9KfoOugREfp9BPFt9RWSScM8OeqboPXApyIhwrC
n26jqN1WEdLiSVF8cSPgAi/wH/XJqyeMqXdB08eWXwilV0QG2CL0vvfmOU63coJJEwiHtDzGCt4v
ZeJKGiehnHUNBBrNKnKCfpgto5uUbWh0ySars85rVI0nP/1fDt3H/jBZBcmjMDYBc3V6ySl3Z1He
B+PWPI2u+oW4fWbo+xReFp+Duf2kwvfzBu1WtO/F52zbfVMEaxgAoekc0AgUrxhMdis3cyII2RDQ
XicPklPZ+mvh0Jcu7zysFINRXYJiERS4kd6YbCwPfGypXwf0Goke6OL7fYHK0l+pPV1aYva50cws
0AbcGrSTie7vxjCedeBDCZ6cRWuJpavwGANWuqeXNpnN9vVe78QQq5N/tI7wpkDfJnRkEOBBdQWy
gBYI8DjJzUqv6dIkE8PncQ4CtYJJWh5pbhpAhyBlmgEhBXFbS/8ZOfGGz+i0UrG4NMuE8sJM5glv
tcbRMEm/7cD0ZxyhfEhh2vwrcuXMXFpjQrcsJEpFTCySPBr3wYHg/pc22tsXrdGX2OWRubTGBO2i
JqWgDBWETLf5CwYT3NILPfUBmfD/kHZly43jyvKLGEGC+ytXSZa82728MHrlvu/8+ptQzxlTMK/g
0+dl5qEjXAJYKBSqsjJNOw93xffamVzQynhy6RUJ+qM256Z6f2vgB6BZCTA/RpsI23gqm2aSusls
z+UgzFgav8oHQ7EMKBWjyD57oiNF+6iydfUDmkkbxedL68xmN0mQzoDFU+vNXjAOg9haJtDjBxPp
Zb/Xf1UVOJfbl8jldS+3nXm1cGbnw6Ez51I9m5a9AR0b22hfah/N+1doNdjNeNc/KSPm43iWN1oa
l4tmXueD0Eo1sswWNaPPUN7+icalMCxODCQB5Bp7x7AUb7qtguMcfq2yn8b30Hv4ef2zv3/TXvwE
FoxkkimW+h4/QRe8vPkml/dJ9uO6ie3w+7bBLAKpSrMc+p44SBSzVt1R5ObszUdxx8Nt8hbD3K2N
pvWKlEadU9TDvZaL6IJJz1pYuZwFvX8bXG4aE+VzDKamgYxNO9fejsVd5Pyg2h7LywcKffSPvQsM
q91jwjsJA1TWaRhS/PFV3VUQYsfLvHFR9wbi/46PGKN/8JpBJriLfYKEVoHBBhCpRVYsPMMszg7y
vhQTyWe5qcIlwpdqHMmLvqi78xDgTtyPHji0doMfHQhX0Op96nX52ZgYUxedBOgAPltCdZCM0pZG
L9H2GTwSWqJAZrT3oZnZ4njbTZaAvJDnN7xPyUQaPYmMUYjxA8gJCH9bsDIHnS63e/0YNcz2h6QY
HgIJNFQ4Lx95ZV+EghQFrTPpoJNoPlXAv3G+I/1O733lzQTzHSOpkRqtw4r6Q+9SRtCp+gR7bgPl
17gA/HU+1KUj3c8+x/D70j79lm+GmW8pQpqxlRQ4EC23L8f80N1Q5Ybmka/FyNtG5qsJYQR1ygnn
YVGT2wHCehK3f8ZbDXMRiGSpMPvxj2cKhpV4BvD0imeGf53YvO0dO0yUlUNoZHRBc2RjCHyX26ab
NFbrLG7nFyeJVx7edvt/vxU7KpTIo6TPJeyJfvqKVAY6a9UuPqKt7EKccM+reW8UMy98gx0XikdV
zOoSu3mTWyL6Iq1dRr9zv3ZGR7XVye5O1S8h3AVczVDeQum/r+pjxgSwayNhoe1vczfbFDdX2qbd
4knjCH7jp/89kO1ypczdYM7gGqaC0k7XnCox2JnNxKsMb991bx+PCSJJBuBBomEzBw+fTobasrbX
IAI+3QJzKji8Bu9GjfFySUxEmeNxkcQc9qjQmgC+2AZmAG6nQNDigYjW/2yRCSUJSAq6jKZAE8bs
BQsJyoSnTAyidNltJuhHch2Ut6dsRDHEVJEhVXHuSwYHSoxAxSIUr73Dy8nmhMptrzQ0NCXRz0Zb
4dIro3Sui/j8+oVcNn0dtgooeH9Qtsr+Z/JQ7/5He8zqoEwhIYE4r24G4Duy+190bg5kOBY5RvxZ
ge3dfFsfEzx7IZZIssDen3GPDqRuaCBoFgbwH+M7Xo75/2Sz/5pjxT7wBM36ojub6/bV3WRRHUDI
Rx+4RS3OwtiW8iyFxSTQh33rAt0ITqhDasdH1a8ek4+MrG9fQm8Loz9nFb1mtZ3UnF4L5zQdE52U
ng9KYHhzRpyS4fbbmqDnimo3ZrlY2m2lqERdjs6n/DxGloFUFD6iQ5M3pYK1qnPdKTfv8Dd77JU3
V3oWmzHWBqlDqywO+kR4x4xngmlkUTqeuI3bDvxWyiEZkdvhmnOTW+OJeMTKDiOXCpZnkflgaq1O
clNgE7ukRj0zudGl+Nf1fdsOx6uNY660bKyLbP7PU4eG4yW1qRZ154qOiILpAzdJ3vT6lUW66pUb
9ihmFfrQ0cZLBTl6XN62fkuz8xGsDbxKFm8LmduN6G0ziAO2MIiM16LWH9sBrBGcPdw8WKsVMVca
Zu/BbE0jxniIMEa87KbHfC8DRVScuFcLDebvEvKVLSbYK12IwakEtjoUmCHJ7NAkJPKyT2PipieK
5aM1DbPyqhNvL7fLcyvbTOBvpbIxW0LXiZYZXvrnEJLvo5uKK8HBtcUE/UCELFdAgxVt/ivfKJEu
ZG1d+VvOHRThnQF25rXJyaynLZyEDmbSdDIbbiMPHNM+uAaGW34Zmf74Kx9RZ0LJjEe3kNNXFRVG
Tw9UqxyDkjdcVCL17mt2mAAyZUXZx/W/C8scHWWT9IamygPVx1D3orITEodreHuBAJ6hYUM7nsyx
A2f+P1GFQs/IZI3xbikeNKhKHUI/g4sGsVXVkMT0i0PzMNQQveWmRVtHH1g7kZhoRKoAXFzGma4d
ByEN1Rbj2efPilGJu95HbwDleiWHIgKfxmHz2gOCmWigaTUgl8rEtnlO4lJIUcCmw6IStORIgVuP
IvwwxPxp4T28tkIpiI80SgpKFJmVAeqySlYmXacFD5qHmaIlnHswkh1/hmYXzxzdMdad1uYYt5Xk
BuiSFPUGYSceNJdCeXMI0ocvYwe0K/HwuFSsDwxOb8XXtV3GjYu66pWqo3WOH6ILgtCdlFvn0+lV
LwJvAJ63p8yFmARyEwYjjIl+tScI5vJZYPcP4Ts3nG/l7uulMQ7TY1IgMReDOgylAIvdXkFa1jv5
T6qUHNhVwUljtk7m2iBzMocJwBUw1NDQQ2e0/0Ae/kp8EKiKlWsypw/QU6PGCAR95ulWcOjPXO/j
MTtwbyXeB2NuxDrKOiU3YIkGUxEcIvMhB66CBu8y+cIvn27249ZLY67BRS81ZVDO3+zMWOs1KOlX
3wynAYls5i79nZL9Bf3v5X4y96E4F6Ma05rHLB1Q0gfLJDfB5Wwki/KLg9hMC3q86ctce6Ug7/4z
lTpofPMLd9aCE0xYdN8015kwG3BEChMp29cK4NbWE0trDqz0PnMLf/k23KYe927aPHLg0RYVk/LU
slCcVpeRr1VYZnAajjpkaOlbst5TkRrK380jTKLe8C5orswx7ml0pJoVE94iCC9D01lT0dmhGPrt
PLtJBC7vQNpx8tHND7kyyTiobhRhl2hYIVU0DWen9YfdZI+YhrSD7x8oQPDsMb7ZD0Naqwt8k2K/
qb51b7zSbmaBjyjKd/H36+vbSoHlt+WxD/QkK5W0E7CjMQoqWmn1puLG8rcwO5ZDbF23tX3YV8aY
O69W+9VDFje6E6c3wPdQpAMFMNZPUXrLPRucDT0DclZPJHUwhzqgzdLW7V/Vs+JJjElp83eC2RVu
AOUcCHYgMM0arU/ouW/dP3NBUmAHX5Tn4jeF0hf+qPCqA1up2foLMrce5CnqXgFqA1JVKaaPqaSf
mu8VJKUUR9EndvKLS4bCOYeEufjkvh+UOIXXNA7Q9CP6vcCJ0F0dB0swPpPYykRbzaz+Z9w6MvpD
fEot3md9dyeCO7sy8VmTo35H2Z2NfaNbMrDojS/IFndOcTPErnyXCT1AbCv1QEu7LSQi6fAAqRUL
gKfJpkLfhZ/lj0pg94fglP33hOO4rlammRBkRFK+zDO+cNaYlqTldhT+nJqX//FwMoGnCOKpGUZ8
U8XHxKe03IYAdgFgTJsrbTFY5oEKj3ErGJv56Nvi2LQ7FKtCjmhxi8bX/iF+0O5pOpq5eWpzjXGi
ncwGoCgbxSTAGmmGGALtczTx3tfdGCDS9FZwB5rpeOEIlgJuaZlwDqpMPXoViCSxUkcNRZTzix8v
Y0sdMm8yrPSW0qgYhQ0CwNwfzpqjjfaJaP6UugFx1dnvQVVa/lU9Z+VXMo1lqx8k6GOQLwUeWEUp
uqUIPrruE8epOKeURXYTXRHntobrin7+StWIc7tPrB7V+8QtXrgvgPfw1YuTIjNxCdmBGuoZvm8G
8ER7anazt7iI84e/qtuv944JP3ojigmuFXSnfTAWHGsU3gQol+gNGAvQzeV6z4aQ1uXSmPgz9D3U
jum7TQHrpmpYBdjlntQWleAfCkBdS2qNz90rKsKeEVrVxGc04rkvE4VII8NVJBzU2i3RmGx9zNUG
R+lBA+6G7EwHRO2Pf+M9GK8HFTFa8u8GGDFAJiudWNL6nGiDG/dY3Q0oOYzOPNj81vV2wQGkzqII
MgoJugCX50ExKjC29ShyKP7s5jiTUJNf0OmllMCFHyXO3yxvZY/xoX7EK6ETYY9yRDX3GeZcQz94
oqmQuJO+XLe2eX+tjDH+ExnS2LRBDtxxYyDA1qVsB7kORdKuMG4wrJ3xZlXobr3L1VcGGX9pk7JZ
5mLonVB6rhbiE8gMZ9NdSwxbbjHWb4p2lek78GE4wRLYXSB4M0W4K5KtpjwC3k3cmgKiM8UAWQT+
z+w16dH4VVPsdeMs3uQgFIHsIwJyYLCFU71v7PzOdLhj+FvhD9wGwO9LIOsBiP/So6TAUAqtIcjN
gNwZH6PnGqiLo+6VPlh6RFhHNQ1t9uIBLDUyhKTISaisv4pV61/BrL03ZUxJDTL8+qF9Vb5RP6Mp
NwHwFaRd/JtuK1IA4I5thuozjhNjb26gg5YbWHUf/S7yX/WycOou51cJ61trC4wzt3Uvi6MCC8qp
x7wxzXnHe7qXtd9gOF30xj16p252HEF6+lc98LV1xrMhMj+Xnar8ySKk8JZyD9InGglv0WvEhv4V
JnttkcnNwkiT0VjCF0z2DZ3434Hb/h4VQm6hdytKrAyd+7mrlIBUpNPkERtrFLpdd41tLJXVA2Kf
qNn+ekDaRLGCmwGddgwkgkqBScaEdkzrWllwoZiYNIGCngwqOYF03izHYe7m+ZK5pWGSu9KsIUoL
IWDb6FLRTtIld1AZVo912k2Pmjl9E7tQKi3O79t6yq1/Hz3cq72o+zLvZ0waITyXlNbJiR+Gm+EA
/ikwfKHIzs1etiLm2iCTjw1SCZm55GywO56fGSB961FvUFBUwXSK9PKBAtxmiFp9BXqYV6tsikxQ
FnrpJXvjUKEz9GM50HiIcQun55zb7QWCkoDSBICUiAkMZdMq0hzP8K66/94nfWENo4lmPW5kzsej
R/BdgFAk0AJgXIsgFl2uKgjrYArUAf2KNgzdGbrKGPRL9ZupMzHenokg8DSrPnialDh/5vgNDT7X
bDOrbGaw2YnphIcvhL8Df0BdH22pGmRgEMYCLhsDPgodp9jxAv12WMQNJ0OuQ4VMFnOiMCQjL6aK
/Y2A2ZxPYLwkL8FvvOYUetk50ffgaUZN0BmfpxfR9DL8Js4X3syhQAHx709gDk3RhtpCxTRRvsqe
wQWBuf7pIHqUZ5wfrTb9ScVALIgnIJBxzplXvruocilPMXYacEA7zsxTZ9ZWV0y8RdHw+u6Lvtlh
i2S5AFK6xcCi0Kn5TfzUCVziV8+tBXluD+L10wMGK8J76TQDJ/d3W7qyznzVHkhKs1kket2MbvaF
PjWKGwzdQ20dwAneWjl7ypbL8riSinqENTqtUv3MH3vfuKeIsvQn8m4nd6oXHnZnM19YLVC+PKyN
FMcjlKwAq1cxihvPlq4WDudQboa5lQ0mzGWpXs1ij09Im6ia3VEGD/Qt72hnoyu5HPSbLXc8Igzd
NDS0Ew0mQ4nxVBM0QKjP2zjeAo10oogd2c0jq99dX9y53PbOP1fGmIRETLOwa0Pc2vXvySFuj+6s
Pdoz0JziYXKkY7OnMg263fTfMNX5KAIQpe7j14jfP9p6gK+XzSQqZaMt5dBj2ZS1uPhnekFyuxPP
Zzbd9G3J7CgGoOFzmxQwpJDALmToao2ppTe9e31rt+PZyg5z+CAdLcdNCzvnWeNzPewnPQ3QdEYM
56YAm266MseEzylKSilekBOlIGHpnilS40f2Cjgs5FB5L8LtLQRBFhhfVRGUIZfHTgq1pAd5AhjC
atJ9N6PG2E9iprpAItSPf7WNb7aY4yctWJfYw5ZqzUC75A+g6rNraBilnrnnoRU2K22A8P+7Mrry
1b3QR3I4o5aJpsZrV0KpWnuQ9q1roDaDcRDpO6VKxZV0xNVkY+jPfAAJmt3naM3xTub/4z5QG5Iw
YgyeG+Y8iFB+C2UVoY3Gbs3OvKG15UeKXm18LbB5UMHNi4qKG/0xx15UeJPoJJMAcf7TkE7PWJgP
aExsuin0czG1CnY5lY1uGSmjahqQNKp30xGIXLxkha8GxicTN77773mJ8XReGWOiG2WdDQsALs+h
m/a+ZZ+qOHKfdZuxC4KeqqmDWwBjIJdeQ9Sk0sq0R+wSK+i+BJU++WWwCODtBi+FZOegYnxohRqF
WKGvHCUr4xehV2uddwVvJpCrH8LcHWpL6myk7htIxK7FeR9B4bHrlLtGSgCOJPEdCfQDSM9PpgR+
qKF5kgXyO1fSnzNZHqZAuF+AobMqMePcoptZ9eqHsV8iViO1THCJSsuUODOEIG1F6vdESm4mjEco
WXgjyHPF2w8aiN5dbyuzzCFqwKWkpTMOUecpB1orTyEjQwf+zoMzfKr/be/+1xHYloTUzqGearBH
9WOqygKl+s2EiNHeG5/41ZLNGAFEFYbxoUmGJwvjd1O1RN0k4tBSqACBKlkWAXqUWeV+8gU+VmAr
7ANLTCQECTTuVeZGm5JG0sTiPHUtecPP5o5Si3Vu+BMaaBEEGwSH3MrPfxH/10aZey0Y1REUWDCa
7dNHCqtP7mhwUrzhKwhfeA5DbxPWYVQDAm+4qkDVplGHWsX/UTOmdBTA8EJ7SkiGPAVNnd7RoIIT
WLmjYRT6seJqAvKs0n9fWY01EYSbOqxKT6p11ot0wpTuLRXHdKbyLyttIE6FOuCZjYtl+KvCvjBT
DSbrjDit8FVqav/6l9v0lpUF5uwJejQTJdRxcSeDNRi9FXWPWs7rYVOfe//B/l0Hi5aRwdOpotKP
qbH4JfBp6T1GERhYcMz6cUn2ty7J1aaxdSctCsqukEYsSfvZZI/V8CoqD5X5K0MFtvgRSpH7P22h
wvg+6VpTD0psYWkMnoRSliG/SD3nhJ2BBde2kPH50IjJUpoajSKDk3yRgB1BA+OxuDHd7uDqDxJg
1MTJHsZPmksO030NZiDr+kK3D8DbV2QOgKaDcFKZDRAriYbhZZ3ZW5OQlBy5C56Vd8mdZiSDiOOs
ZpUtDl86VeCsY/PxplKdceRstMnH7GUzdQlqS+dold1LFnrgUF9Z3PbuL8eb1raYTRvLRMobSoKR
7YHNRmSM3W5H56OLA79g8v94ydvKmM0TBCMQygzWKOo81DzZ0fw5fwoxQw9NX3ep7cAEDWNjzU+d
K2VWFaMZ9aGSNt3D9/769kuYW09XBZm0CU4hxsJ/L6V1hoo/kb12hz40zcW50JztIPNmkUmr5Nio
xkLC2hVf+EEBKxAF8/WDcfOBbi3PFpMpLVNR51IHWyjY57bu0TpYuI+fl6987o1NZgRQoEJP1YDa
gMISP4pxVmc15fNR/Ow+vgVP2xMKj7VNR/TA+/GF4jf1xVV2uj8GYDjhNyg2b4m3X8CC/lNgUwdj
6jFgIAQPpqSCaqztQluZiHc9xFCveOc1K0NM8pJJ0ILW1aR3qkF+MAppsSLZAEdU8rnts4YXB3jL
YiJ3PspLlQX4ivBSINBHP3/IcTPNnv77DwNlueO9GLcWqEmyCCAIkjNNZ+/bJiaCVgv4lmJsm/J8
q43Tc0VUN9U65/pebiaeK1sGfRCtEpYqHvR2XsBQR8HnBmDFw43kj454Lm3wHuXS1qtmbY35dGjy
tGVnmDgStfQsG5VE5S7Tb1KvNihI6U9KPkCko3Wb4bT09UMy56VgxaZyUwJuZouJgoGHTP5FTOUA
BVUzdjm7sXVkkZ9JkqISSG6p7wJxL0V6A6o1KplGXsDjgqxY8cLP/DLP5kdemWKicIdrsi0FHNiF
QDaJfJPr1zR9UGWOfN/WTbleEf0Zq+8bymIhmgGyqlxrXQUzyGDXv75pPAtMSJXIEgjGAgtCYViB
vm/Jj+sGtn0ULJsE4Y2y4DFfpc7NcdJN+jg6GL6M/m5qV26+B44a6TS3/LbpA7QWBoI2dI1YXCMQ
OE1TlymNpOEu+VzaFPwW7cYnvg9sr2xli/k6SqMsXd4DHzF4WmPpXu1DmMMqEVgcCiDiPoq20l5t
ZY/5Vgqdj60BODnPUWe5l/ZHM3LHxY785khcguHtA30hacqrCM5IIPD5V/BWQF3/BuZanNJJE+cE
BH/y0+SJOWrVNNuRH+b4CDD+Hxxl4nRfOE60lWtomoExIojAKSrLcTD06GgvdOiZUtAota240y7Y
lfvSWcAmwtfu21ymTslhiaZiZIoJrKZR/0P0kbfig9neKkp3GyW8dHszTQW1uwm1dhk8bawSFGkM
iCxhihARi8IJ06//mQpuXnjX0iZ0WwfZrSor2EeTnbLL4jpUugx3BQL0Hofe0uYMhREKmZzcOLEG
fbJr+Z6/l5vnhHZRwGwKHUsoSV5GsRzNoSGVMvrx/vBTZAKgdhSpmbkKUjiOs2yFNEOFBhEF7AC7
wrhoAb7LTqcsqgHJHvspOBT6zHnubggUQ4dmZYO55DOzGFF6z3oHOH/dTaP2bjJkJXSGdgh8tW3K
Q4jJ+c8JlF/QuzVn2a8MQfPrYj61EH3yhBSaReo8WUbUu1XTfiexMjqjpr3oSxD7ZqejqEJyUbW7
0ZAP+YJyoa5GlWYHellBb2N8vH7CtmIL7cBScXOQEyvMgkg2BJUxIJb1en5YAFR0ha5z51y0IQWG
/qg0+8aEUowBHaLrlreyipVllTlqI4iYo04EfWcP0Vgj+h3l+wW0XEguWpULw6Hfns0+kRkAiAKZ
OrrQS1esknku5xzGKMNu4dSnRD2N5mvwEy8nmyodVBjZwyzDaA1fRHS9dE6OsuWbJuQ/FIVA2pVo
TAivci1p9JrmDciAm6T9msXJ6/X93ApdEE3BdYt2OiILs0Sxl6O8j2FiCk7q+BnVnnH5dd3EZtwy
dR2NAyxG1wwmrZ77pspVyiGX7atndTfgIbbYyyvZ8R+8m8sxdZAEg3YI/2OWE6cTqRI6HJyVoR2o
1S7EVCUQA7yXwtYNY67sMF8mSYq8KzUgVduzvAD0fe7TI1Iiq7NzL/R4cttbXr82xwSpZg66Rh1h
rupHS8liJ5oyW1EdGXJmCu+e2fS61dqYw91NQ2hWtNkjJdNNaYpoZc2J4HCc4roV0Npcni2B5HLQ
zfhSCPSulNuGBHXRaUf5QDNIiWS78Y7/dN6cVn/bSNQGLq32SdQFQ1PThK/aQxTiLvIGCzyO1nws
7/juSN2NCSCo8KsiYJEgqQOhx6U5Pa51tevQWSii/gbzevftKIBBEWp3+aB//e939MIYe8yaGE3y
AqkzHXbIc0u9obhPipIsf2K84ul/Xx49JasHxzwPJV6vc+uYYW6jdzXki58LzwL43K+vbcNZLpZG
/31lSE20AdcfEjqz7iBTOhPoaSgxxyXPUJdrX4sGl5WVQEjUGeod4Ir1JVTKal8UrKSwqgCdBMg7
0kfIiZLwmk7pUoR6uzjRL95St0p2WKsBgTQddXj8h/kVXR7OSoBfoYKfS8ud4Tl1KVEWBJEyX/wW
2SmKEqDVeVhcMfFCGX0/u08/osVLj+D7/Xj7JUwgEJu+FFCrxBENZ3eJh+kQRvNeVmJfh2YcyPO+
LaV4HGdB9tsg4SRNW/WD9T6w1Ypl6k1V0rEPkxc0FsRAjj2mHJ4E+9GdkAy2lSWdBiAkeY/C7TP7
76pZgTq0AsV5aekxkjOHDLd1fhgMyS1awlvhxiVysULmwE61Uox5h/3FJfKZBr/Ung6qDy0SvFEy
m6uusrUyDdg5qJhpEgi+Gf+egqWGRiOOa4LQB5njwwKOGi8GGCLAI3TwyafmAxDjzQ8J1SbAPzVc
yiCVuHToMYS8bFjV1GxIZ8xlz3gAFYGX+t0hetV9zNh2doknt1lxwsYW5BhZ25tpJv5GCnLihjSt
85n4gT/eUmkxigKJf/4hleQitzcyxguDzCdt9aUSkxlrDeLPvVB9VopinwR3Rd7bSfG1nUdOOrx1
oV0YZEJwP2WzGddYIX0tlZIAJiw6wodK1vxp7u3pI8/6jez/wiYTjQ21nEo9VuglOhwx4uXHe8H/
ADnBRnXmwg7jr0Tp5bJesJlRkFvQO/UGhdj5aKJLoduR8ICs1qo0cFzOp6LmIQg3MskL40wmuRSp
OS41jBOhcFooRMogzuj7nHPp8PaSSSQzjTRZpOD70QoUZQ0AxfLuA5UY6nhsLF+fBOZWMbOxyocR
y6FqX93zcAfJOzyqRydMrA9ga3ifjrk6IKsh4b0Cc+IBCAer8ECL5VMV9+bEK1VsRrW3M872Ito6
C5NRxQ6mg+QHym8STFaI8qQsDZzDtoW7lDQdejUo8wBxxU439qqcDRk93fSwZeZeMXJ7gBiQdArl
g5B9TeovC4E+UE0nyfwEY0fivpO/iGPtaO1OLW+0+hRroLP5m17XxS9jjoqS5URLshaftwE2UqmQ
D+T64FekfUzb7h48Q/pdGuo1CNMHKyoUNP1KncP+ci5zvfOx1fYwR6bVp35UVBnkWvGjYGDQCmwU
laq4GnS1EtMdjBcMR9m6NjnL/DvH7wyqxEJP0FqAysuS3kIx1lrQRRZNYpP+RkZbpK++jUX4OIUQ
SNAgSJ8OXq7+KltxB3lVV09CznncDqirRTAHsjGVUe4WLEI8SLEFcA5GECV/wRWpHHE9+rx0Y6ve
hU8H9AoVFQcmiImmRZUOZtTDqegECG5k+RO9o/4h++Or6WzeUJDHUkXUNaCGzXgK0FxtPRso3eSi
KflT00KCOyKQr0qm0J2GQkitWjDEE1SOS5581+ZRXdlmHMRIUzMRRyQgevYytaDL0ypPmSe3y1v3
+oNh+zOuTDGf0aijJVfo6MmfuZr6VI+otmNmC4MJ+nP0wiu3b8bxlT0mvoZdEMzyn9wq3kkQJ6Ks
ZAkfcL0Vx3WIkUECjWAKQmO8Rezjucy1CtHu9wx+Yirz0Ozaz6bffQA5s/W91sYYX8nl2SxCejn1
BbGbcPkShhCz0sUbOf1x/XttFDjwPn5bFuMZ05KWQ61gWUUR3oFCanTkRR2sdE73YZFrTj7PlXfd
5NZB0A0ATVHqwLwm2ySIxWRsUyVvnaoFirW5l0blaC6glJAKS0yfE5EnbkN3iw2PKGxDoF0zZB2M
s5d5sFCDfrBtFxRxlGIvSsFLZLQHtW9frq9ryxMNCQVnE31NPCEZM6NZguFZKFG+gRazUQw3ITog
ZICazBDd1cZ8Hy/Na5bHnMuROh67upVZNsufjRAgUQHbqaiJv2Cgg8xcVe2trGJtg0nn50KNSEgK
fLKgu1nUXnaSYHoAvOuTSco9tOvcQTUdEiahVeT5LjXSL9f3dutAGATTVrTXg3jNPGXERl9IQbDI
snydS8VuyW0sJ7up5Q0jbuwmgXAjIZBLhU4eWzgqU1SzQyUFa5t+mjpimQkPvrjh/hcWmJdKkAep
FnchQK8itNil49D96DMwCWgYrVAPZm1wjttWRwlwV0j+oaIuAo/HRMhIBDXcnJoNCn5xdhDQ3fV6
9JMUS87drrxpjypAQDzCqq19BPQVfSzaUCZsZ04WpiCLhhh5KCk907xVBomzrq0hPLI2wTgl6YIE
bL1Cg+p2do85VjQ67fpWhlQC6PYgwQ66xq9nqRQ7vst2fEaVraz04gcwXzIySJX1NdYIAt8zKTi0
iiFqjwJgbpW6W+z+0JpS8ajyBtMXBzroqd/N/gAA8mhdPyFb6czFr2EepEU1jEFaYzvUO/E3FT0w
QAhwFpCAUvNBm53r9rbceL371AFWNTuiISHvwCzsDCXmnoJutHBp/VgA6LfyqP1sBJPTZql/3ehZ
AZAJdlikAQVESSciehuXVoEZjUk6RehhH4zcBVlOPqE0f6CZP/g5psaqCr+P3OF1iO36ns/MuxGH
LuwzZwkX8yBKBS5myAJ55dTeD3XzlIEMvs9ajn9vn6C3pTLXSTHkwhDn2GAS/wCrrBVBLo+zmxs5
zXo1bKUvmGYlCgWEIvkpQ4mIksYUn7oZPCMgz3Najmzy5t4pQIqD7R0Vebaz3cdql2oG8KS5KQj2
nDUQ6GoU9bRgdMdRg2D5dH15G9c+AtCbPeZ4zmOEJLwPGicOyvtoCA4ISadMDh/+wgzqxSCeAJYM
1/+lS5ICxMZTjfAqtWDi1UR3SU+NJHK8YYtXA5MEb2YYd0g7koh629G8GgwXi1WbNp1Yb9whQ3fa
HT3BzzFSIO8XXmShf/ndmXuzzFIVZE1UETJjgbRSIu1S/89UFW8saNMMGkO6Al5YjMqxCxSqypQa
uUETgI5RDrve0w8fIJ+hcfDdct7ssKmEEiXjOM4avQ7/sN22pT2IGBrHSfM6Pwr33CIBzyRzU7VV
FioyXdoEQS3FTTz60Mys8Cedq+GDRLdvxtUSGc8v1Saq5QL2WrcufBX48/aGshn1/nLE1W8Dp1re
65jsWVw0TZ94d//WGxATeBQhCxoYRDDmKlLHMCzTAFs8eN1+PJWncnCb33Q4fd4tqq09SvvrZ3Az
Vq4MMpfRAtpB9G5I4xjxrO/GISx2UT6mHCtb/XRCQMFpQLkIKT4LV6/qCErb40JPQnCgo5Ud9DE0
L3vgd/i2iveEQPcOGklnmXkm4w3ruBGbhj7MBMDvIz0trDxEKyqW76pc/D1mA5jilGAXF82dIBmO
BhJScOQ6Aco7Q7McYyH2+xaNDRlkk9d3ezOjJBCtFDXZwDXM7sMUg9Ropv5FNRmKOwqmD10TLO7J
bbSr/ILPg7jREUNK/maR+cCqEOQ96eFRlZTcyqPpi2CGccR2jKw4B+3DqKU20cNjrmsHPSxNXt6x
dYIJEFnIZClLtk7vtlW2ozTxImKOF7TuFNgGkodwPoC7vrMoI7m403VUcHbXd3nr+lqbZFIdQ4qn
Cr+kccQus+GNXtEd+5b8jRUFlzFuZQOYXCZUFM0sAfUJVqQWglXtp9R8NMravr6SzXgAnMu/Rph4
UMja3CULzs158O41B68OAJhHwRehpR56vMreFk6f4KbEeK4uoZXLTmsZmVpMszTTuzJ5Jm7mlLd0
JDj/NYO14rsODJHojD+7U3NI7/pPHygW0W/D3jF4acmSBIAz+FeYnEBIzTlXIFyJAIimG9jqRKso
rPCQeBUyn+FkovVHL5tmPKnA9PFm9jc3fG2fuUuFTI6WvkejiBbh6gfj11hDXKezqD6GguvnwG1x
clbMJglKkvZpHoMHhrY5+m/KQfb0m2UfuwI0i+LSkg6zQwxwcVl/ddugtKNgBBHDQpBkvzybUzv0
czIji/3PECLt5+L1bp+H3h3x8bo3b51LHRMgIpjygFwWmRMTZ+IyKqGEsdh4JrmV50LpLWWbOm1o
6iXv6NDUgPUkTLRjdQCJUUKfy8XB/IDnDpJYCpanVGpUp5KWOD+g7MOzxWwkrvR2KCu8IP8zH7vs
Coyy0Fs74gRU+rPfLQvpLP4m2KxVjQluGKDrxMRENivNqhUrT5hRsozsNR6TR3mUnX4aeG+drc9m
rCwyGzmblayHIyzOh+IIF72lD+TJtgKveZXtHKonPELkLYu4ujWazWKJrKN0rTEmXY6aVRbMVtCa
dlklaEfxuPHPR4vdSxN5CeYc8DKGiNWli0ihEGDYSm2cPMCAR9MLd1oke3Wf3BZz4Rll5AhqdtNg
ArPHAMH1w7D1plvbZjJbYOMyXQyQpdRqdYTQt6NHy4tupB6msDnjiJsFjrUt5uAlOeqr1QBb5GF0
dQ+iHPEPyi9BtcIn/RiWnLVtPblkzUQIP9dzFTbNAXVjKRcTTnothfYw/46MyjcrwapjKMa3kIxo
HlM5vjG7T8qoAr4Z2fosHHqlQE8nsWiCdn2zt3YAIBKZ+hRKkxob6RaNREQmSHzo6OmCcbdPwZ7C
wpWj9O0Deto0qWIca2VOZ5GCYVIZ8qLAXLRXDoKlfGtPgfOnJaft5Ff+wPDWvQV+e5RHKZcYBQBf
uvLQawkxFtxbgBjjsanuoBBqYxyaisLdf6B7S12GWeGFPSYokEqsEqDTqb3Aj2x5F4Z7GhWIV3pi
deBdVVsPswt7TIQNZCEvFnovY5DgKP6OF9qzhi668jPdLf/H2pf1xo0kW/+Vi37nfMmdvLh9H7jU
olq0S7ZfCFmWk2uSyZ389fdkuWe6ikWI3TMfGjDQkK1gbpGRESfO2aSv+b73u8hXvqdu47DnJY8k
fv0nw52WCvRAiSsz0UVYYt0IPDDw7kdl0bnPOIXzUU6VNSvbotSuMcoEFMQG2w7SndEgBEBn/sKB
EIHjZwOauIRMj3ObclgKDuiSEFp0mhe/id46geSqdkvFxrkTeDG0SSQrJbIRGiKwKyFhFbryzurc
+kaw6iuO8touMdfOXCEX5ibPnkSSjZKkMGfLLxTlWguookxZ8nPzpwCsEQIlZoIU6fLUadxiai8G
JVpOwsaJPemoeUJo0pCh57LYoDizP3SU/XDAIQJk22RyyrO6yq0wRXhefjHWxK/uI9+IvWgd3IIn
EIIW7Fu0AiRtKUadcWe6gYrOCXGvouB/OcyqzIpilEA7k4zoiIwzt+83n+/HGQtoWFCBUUF6QLRA
XVpIaystS3BoeoXaf+Sq+ahHS2DjORPQp8I1L4Nw8UqjqmWDgblDArxRRnBSR/aXihtLBdM5Dmw8
XJClRWMsSP+m1ZtwDEorDHsRCf5qBVJPfePrYJuuJF9dW+lKxEySl+2C4+L+mHFTF9Yn0yhnNg8k
sxXW7VtAfV0G2KS6ab+Lvj1zLXCEeEns63VHnCUXOVdhuDA+dSlDlvaNMC5IFWA7FrwEbsjAFKOu
tcaFCkHpDo4LYNqS7aVxT5wL3gCss9UOWawCugfjlzEjgWOMflLcdmNtOaHWObRY4hqau5QuRiy2
3FluQ5KIkdEYiy2UNEQlBak9aC8PK+JlKyP36I8M2GsjBtddu4Kbzcn3xSWfye9cfMPkbA5t1Gb9
gKGfNtw+uSlBvCj72e0SaG0OmXphaZLJgaIuoKIZRtsL3kzoj1GAmVy67pGPBQVDeG/48fPi+GZc
3oXVictrDYiYlmKO+1XzIqiHTlZFJiJ/om56w9a5nx4WzYpfO7kfL8xOPDtRUy3QhNl4a1hgKVQ3
1p14kqvrRnGEghBEPEBAy6tlJz9zqcA0SugiVwo/MtnMJQcQgyi1SLMD9zjswHj7XWiEaeVBgR5M
/v1z1zt3M1/Ym+ziMDLAx1XCnni8Ssm+WOHMCsXAlB8ztPmaPxYMzsQeFwYnWxZCNyapwAkGRdDW
C1MYTG9FsqP1B3KsMavZ0hCXLE62rpTxBGFzgwovciwYYgXH1L+Kxh07PAhN9uz1PxzjZNtGUhbE
YQWLIu15GiPHE+BfY/z/YHGyY5s0CBoewiIyHm6s7UPklrMPwULG+JG6CAyeFsY4E2MZNsqEAAiJ
i3vahxoCB9eheUds1JPFbk3vhdB267fkFuuIhgCcH3fBqtiOVyfzzOrkJRCnWW5KZSVm9o/dA3Yw
/9fcwq44IuPX/8zmFLDbsnqoFeVks/cYxZHM1siKnkTFdflQYwctqV7NDtMwkLkC8hjp0MlVbshx
zWsTfn0AKqjJR5cp6iKN3+y5ODMyubIh5DVwVTnFC8QdzJ3YM/1rhD3zx6iUh4WZXLIofn52ZaZJ
GzdRdbJ4cjbCYvIs9kyi7cU8Lu3SuZS2gRaOf02kmOgzi5SDKMlQMJFil3L1Bl1SpzEOKznGAppr
5D9BVLwOnwuQa4rXz9InzD3OLz5h4vBULayMpPrjE4i5E2Uf6cGEGBV8unB4+ZL7EQt3dUjOBj1x
eKbdZ1ETnqKCzseG7dbta+2AFSY8iJDk31lWFPVkwauror96mvCQIjOrtJgLB5tu1dX4FPmhJ98L
NcEWfEKLr8mZgO/C3uR0VFVlxmhWEYsa3LM9SuzSXlxfQrFNk5xxh/KdG1kb6irMAXzWW9jGM1HX
hf3JwWkKNQCbz2m8rSfQs0LHx1ghsbNdsDRzYEw89pDR0ZGnxwxfbl+czyqy8rIEAGpciZBeNARp
2xThPIN42hKT6dxeBa0PanWmcqJOnVwjgwJ4JnYrKtDUR2VLXQmC36Zbo4elah3otTlF7v47df4L
qxOnTuMy5QqU6TzyTX8soB/Rw6ZT6yLsWZFN5+g/FuZ15vI6tzh9qA1db4D/GuMMtF02uAbEREXK
rG9WiewxS7yTPAI1saX7ayawRLEQihLQHrGFVvHlejY8riP8B2zNwJVVY5eJH7VFtCnVtt2OkRxu
SyMe3IXRivMw8QemKoMoDrlPZAjNiRPkgRnyFPEB6u/1lqYeqIN88iXcyDqeoktDnIsoTRVVF3Ts
qWDkmOYLbLNTCxbFwhsI4fBMhZqM4KSSfejwgffBXxjd3Bk5tzc9I7mkhnICeyIkUMhGELBCqMNn
Kfx5DBDhUsfr3OYBnNY8VbIgeT0pHFA9kGto+XKgehNHJ+95EDgj/fn5sMSaTNdMN0FfjF6Lk8T0
5U4B4WqV0BYFLKlC5xMpHcta6r+e24zgfpfhV2RwzkzTLjVM91YNOIL13A1uznYMRw93k2sAmOjL
hid9NJ60jvHQW0wqzc3hue2JCzWzzlDUEbZZ/Iwegfc8U9HHsUQOKpZ+OoloIhP7XqhmT8nKUkj3
NVWHK74gCfTPEvurlY13fFRuInNYlNSdWzIsFpSMBPIEwkKXS2YUzKIpl+HG7HQnkxdZ/znGdzwK
vL6KwI920EvdGeNjWgDBF9+O9iO3jQWw4FzAY55/xNSX5l1JO+wXz4SI1mYAcZo2oqEt9USMHII4
rHCirbISSSi+E3IJy6QFs2v75zxMkWJyAEhayvAJhnWURrTJBq/oy/b+/vk4G+d085YmC3mpwIgd
j9+UQbrXyBJpxtI4Jns07xqI60iAX8jIVltUX43ypu0G/z8byDQmzkqDEg4reYRQjSpZ5INz03j7
3MpcavJ8X9iTO6Adm7ROesyXIHoPI79YsW0NsuGTAorhhJUT7KBxhI6jQPGWi2Jz2TIwqaAijz6P
U6r38nBYCnjmZR2hf1XiFU7YWrNcUgyOlYC39EW0V/NDss73SSPdywP2KHCZQilw6XqaO6RwBRom
Q7QqTIssqDYSKSB4KFO6SlMoY1X55vOpPmELpl7n3MRk30S2VYSpfXqLd/7oJX5Hb7Sv6MaVzFWg
PMZl6DZAoLaho8vPVFmJmgEqoz5Yykl91ApwUhBHU2+5uu3RfBMfl67ME13xZ1842XNhnYe4oxGG
oKEDn1dK5T4fGqhEZlK44pKhucloZ95YpfXaVJR9nKIjkgbNXaT1r0E/atAnacLbJgbjeKxanpKy
xtea+tgGlrqV0Pzk16OcOFJIW6cqeOxyPkJPSDWClYac5eD0qU5B1VyDScBumYuAbJdLdeWMHPWU
HIA2p4/bYAv5h8bLTS36kGhp+BUn9o9GJp7V29JSnXzuuJ8v2+SEZCkwI7rYGSJNJHKNZbku1Tfb
F8xvoLUHmxXbFsniaswF3QirkfBDf86pL/jyaHCAratWASOU/SjYwNEit33v3fpNSJQvl5FmHk8C
W4GRCuW7q2BwtOSibPOhQDGz3KI6gGJmtV0uZs6OCpxosoqWLjC/TsUqS0OJKtD9F3ikCbwwiMZv
skOGSoQgG9dqZwkHvWhwEgfG3ViEpIFBZIuxfpmfrvKD5NaOqMilybLgqDjHk1ME+mVgGxFcG4Y6
rbpXZZ12inYaIXHRW+VmB8MT46vXEl6kn3uVubD6wtokuugsEK6qwWl4A2AcbNW/WrjSyYr58V9Q
U515M1yYm8QRkEhUEsvGNqnRer0FHmbLNvHL4OXICS/KHs84ZVtDX6OJaFqw6E0ialOBT7RKoHBZ
nUpOTiMjcGxgAR8AUmycPCsoQEBhHztd0DXfS6M37geQ7n1FJpnsk25MH9ugT95qGuhfF6Z9xivY
YNsEGBGkgkC0TJx5EEfc6IIC98XL4J4E770OnVm4KQUQEdTesQN65vXnVuduS1sHZSKCYEEHOe2J
DIZCjoaaiTfNuFJwWZcFc9ld6IYELVra18Lvfd3VuM8SJ6leQ/Nu2CymWWb29/lHTGEP0C7M+g5d
O6eHVf4gNMVbN9lyeAtpURPnKlTXARAHqg0oFo2AI1c8Vs4SdYyqhdT2IPEiiZluyozJa5VagWvH
UJWs6oLcfT7FV1sO9IYEbSdYWLwOAAy6tFeUGqVqaVTe2HeJO0LC5RjbRbB0qVw9TmHGMIRn14EU
htTDpZkmJTl67WBG2ohLZdzKmwCAUnXNt+PhL6jOL9mbTCOK68oQoOEFT/0e0MCXDFwg6xosZb1v
6D6O1TL6aG4mz4c4cUxRjV3MEphUzcxJ08qp6yVk8nX1cTKNE2+kIJ1QmilsKPeNDy3wm9ISheXj
eAORFYh/oh+kczrT+ft75GxkU9WHRksGOehhdVAAK6qOEPpZsHCNlbscmDZJZdK0KmlrwoTumClS
mKFbPwLIhAq+KN0cKVgcVqLXJVjqQ7xuRphYnji2DmCISm1gWSh5tdsiPCGdi5fAUZD4svzl5Nf1
ERccJGDOA0mYrpHpuxDCi8PYWRCRlxv5nQr68BB6etwofJ0ugXOu3PaJ7+RPW5N55WnUMsjZF15R
Dm4rjxu9Ng5dHy48t8XevggBJmYmk2gWmQ00LsxU1LTQvJqFB9IU0F6rw/dINrhT5WP7GqshX3g1
Ls3lxH0Zg9abkgyVp6qtHT6omyT/Eukfkbx0N18licQI0UCOnhpZhDqTibStLKZVCENxnK14z1ZD
yXpnLLRtSIavoYwz//mhu8blCoug+jB0sLGbiK0uXabEzbqpGoTDbC+j9SoDcMVw+LZeFD+7ioQn
hiaLFzG9aOMBhvpVfhTNFc2KAda3lMS/Jsg72cHjF915pnEFtFe6PE2p0hde8M2+1Vfpij5UR0AH
PP3Yoq8sgKi6QKPWYOuLRyd+CF6HzVLN4tpJi0n95zdclWj6gBEaWQjnogiJ7vZLGS1p585uFKD7
VRPrpoGm4nLZCnMYrRNpfjCY5LmiOt/qWRXsC1UL1tSwrDe1VP69uT2zOjkHLMhpTzJSeEbqNb5I
eI2evSsebYrURn4w7gQSX0Kr5y694UhmQlAc+2gpqTDjxjG9FshikVNA5m9KtKQzNo4h1Qu48fzF
uFHQSf9P6rbyTVhNvOWX3OyaovmI2Dqob646KtKeDQoHgBzFBBjGhQ/x9s/P4tyaiuZZxbLBf6BP
yVuKAAxMYRxjdtmO6LFXJG+ZdpSzzg2TJX6HOY8NJwMgpY6WYDxOL/cPN0tG5DKHx9ayZwHZdlsD
osR2k6VLHmbOa6syPIst9uoVs0NXdaOVsR7Cql65txVcurj9BCRcVCytDSBNqpv6dCUUNBe3ylXx
EN4AbGLoOgCfEYGWw+U4SWCMJYvlHO/v7Fisgq15sLFBCtdaij2Fo5xeTueWJmdjDBuJJRLJPZV6
xk3mB1vppYC+JSox5VpeDGWWzIntehbBc5XqA0U7JUDFIo6B9DAqlQKN9hcaxcQkTYeGrAKxT2+F
q7poMkSlOSRSjmwmfejW/YbcCsYrMY3d8umeO2hC/U4l6NlUsD0vR2ZFsgLYKKwFteKae+teAUO/
YE4g23GgyN4RIAiWLt7rrlldFmIAJ404sLFPX0RjFpV9YRQFnl8Qy6KOvIkOpW85NrpZN0s4sJmT
fmFscvoyUH3VSQNjhtk6tWWvSzPxYtCyaVK2DvmSRtZM9InB4TWNKx6uRZlSbJdAqiZVAHuoPq2R
bvQlULmgWL8WL1trxZnTIK7ZfO7OZq3iRW0qmomyOpRULhcSFVnDjkiCqMlv9/EWfHercWP72qN9
b6xQKlwt3U8zTg21XpTSDfwB4aNJLIMSoq3XTYCkyZgeEV4dSyk85JX1/PnAZjaoraLcKhsy7gIg
MC7HpcZ6Y+U6ZrMwu3XV38VD431u4Tr9hN0IQLPoMgHrlXaqO52dbjuKkKJJwNihrY3BEWTDeKG8
gwx1H/uS9/eblmAOSUNUyJGqBCvUZKX0MB/rMERsFlfRtihy1amG5K7JZV8fi2OS9F8LyCxEuuWb
Ot+odj24vGEL0f11SnHyFWJ5zwY9jnnWylwp8HofVzoUUDLXHkG/Pbqyj+7l7VKP5Owso0cSKowo
oOuIFy8Nyiyp0qhXf515cuC9k7m6T1aKB8ZkughHmNs35+Ymz2o5DdRmMGEu5IWDlhBnkB8+3zcL
FqY5pNGoIoOmsCDz8WeRJ25l0/fPTcydsbNBTCs6rZ7mpK2wSHnR/kRJ+67XgIyRhiU2zVnvcW5o
cnOXja6ztoEh/bbYyvvmEIOubA8hWwH5jn1wLo8dZJqdz4e3NIPTW5wjv9RFmEEG4vy0fGxp6X1u
4bo2KLa5hRgPOw8XztVNg2ddO+oYmCgJ0NhFszU0k5Fcrn37Jnrnj+NBVEBENUJa8QURqPlpPbM+
2fPooVFH89eeJ64eOeLJpzkIHETrM4zad4sx2EyoAi5uHDG8bAXN88Rf4kyjY7cJftUm1H12YwBS
1Xnxht0v3QBzz9kLW5MrgHR5SfMetgREv0XFxQbpTLP9C1reYidMgqILS5P9abOs12tmF2jVje9y
5dA+iaq/iRJBU92Tp+VC/9zW1BUgVKFpp9hkKkgN2nFmlyaGpkCWVP9Qu6fPN+bs7wfaXaApwP45
xcIzJeeFZBiFR0b0F1baPfgIbz83MevikYxCqyro1kDlMDle+UBZgBZnsfcbFGvNTexlz8FKtG9H
q/x2cTuIRbhapDN7YsxnVwopLItlA+z9UWV08sQ5ZYRv+nV2u/QGmPON56ObXGBtYNRqrmMGaZ37
rQS0mZk4lvb8+STOJKPscyuTJHcRDIYRKRgTnj32c5Dn3Ubvqq0R5MprVbX8b5fCcHYtzYaquVgw
uK3LOdSHlmMGldxLXrQbEyGcUKPucjSiiK6MxTrI9blCTUIFZYsNDkwhg31prh4UeewMUzw2BMY0
gqffoZqfIgwQ8MSe3izmha/X7dLkxCc2Sk4UNDWhiUjruQ+vbXROAI3xG+hojvXCDXO9fDCmaYL3
AzExiHYvxwdG8tKSiAWliOExRFNc25ibXHlJSvPh830yE97AEt5t2C0od19RB9eMGgBHIBxG/e5X
36lA6iLJHTgCqJe6n9u79h/CnInQGEU09ChMzlrcJVnfxni3ZTJFL01wz/Xo7nMTs3N3ZmJywHpA
kJDVFiOKNTfTytVg2U5TWhtbXiyCXN9aGA76I1UbNXUgMybRWtPYGS1qbPvxnaABC7RzHyBH2Ieb
9mPRTc1O3Z+2pgDZcOhVNsjIUojHZ3CT7ES7tfFkrlV07Erb/HGp5DlzT16Mbpr2reSAcLvH6JCv
96IdW9Ub6dBsyWbJJ87vwrOxTe5JM46a1gpO7kMkKiqXfwhFY9lXP5bzPbMTaQLEicQg7rEp7oq3
eERnmpZ7SvGDmqobRktJuuvWS9yOGmhmBech0uZTegNKLXnMCx0S7mDNAeNhgdQL9O/6kxQl5FL3
7aGneD1IT1HosMRb2iyzzupf9q/4DgqpUaMqgX2l2kfpexFvA/bl82M2ZwK9z+iFASuIqU6BnHFU
FgqXcJKH5LWv01VdRk6sqwv+4hq5JeKMP81MKUGMripVO6V4SvjGge3rPdI9G34/Ii9h3KoH9Rg9
19BJxrFrvJN0Fmo+q25LdvEh30Q/l6T+ZtLK+B4F5WO8u1VFsybBydCXZh+J7xF9ZIovb+JtjQqy
/ZC49rfoDvfdGnJhi10A18mgS7MTv5lwoNEVYVbQIPWP6SoM8Q6NkB4N9t1KpNnib+YdOyx16olb
7TI2gl3ovYBSC9hqqGFcXkTj0Bkqnsa5J0eEO0ymkA6rHRuSDAlxGgUQHogELlx+12y0Ys1tgYUS
xMVXuRMpbfSIabj9Ojd+ynYDirAnlfPEUSNnkPzxSWQyW0c/1D7rn+UD8C8uX/0VaNZMmRut/fDs
oEtDuItr5XICeFXbZAxw7YuJJ7Z4iEWHyGWO7OJ0A9XkKEhJW+XCvp95gl3Yne57yWp4P5TieJWO
ckN8ZB7g7sFAX/vJXb/O4TYOi2GVWM3pagMCriNhZYItZrq5WV63hl5hl7E93RRQLVDXR4iA76Cb
u4TYP2WnPrM12dFtZAxl08BW7bH31hMJ6i1qcXd8pzvG2lypxGllN1rTfmcpzuCEi2ixuUDBkLHR
gOZBHnkaZIUsUnNrxBdQ8lWu7sPQdhR6VNlCbDx3hJAEFOrAaMkEFP1yB4GAv4ShU6o62qR9EHu5
qm4D0r+zMnkblPTN7hvqf+6dZx5R2D9nVidRUKCZRc0Q7uMRNfjsa7POn/UH7gmpbhmKkx+LodB1
6fbS4OQFMGhZWAzCoE1Ath+ExkvFIKAI7DF3mtQ6tkZ81PXmB6eZ7thZYnghyvROK5VfwXeJzHJk
ag6kJBOHmnUMOvEu87pYkt1i7JcKI3N31/nkTJ4PGbQJ7aDAksj6S95+BWs/iAMWvNj87vpz2Sfv
hSQ1SGdFsEFU5kH0zBkSpPEjIGOkzcJaz10O58OZ+KhKBkI7FFNPbtqtcRMNbvNcI1uzCzxMqZfd
1fey5RNkIV6XUkWzvvrM9jQqJSCh7SVR9tHW2RHaXOhiyFHnTR/th2rFt6U/eOoJrisYLyz8d1Lg
rUJH8nTv83mYXVXIJKI4SoDanZYrISiVUjPCebb1h6bbNNEz7V8+NzEDHMAuP7MxmepES6ys4LBR
+cXWhlCPgzaStfQMe4FX+NEd29W+6pY3rfgTT98A1alYX3jizDvPPz9jitvJ1aqKCMNnAIspijWV
m+zKO1Dqrbuvdex2d71b7amrgUrUKd3AByXDEqHPvIfRUH7DPS186GSDEw5gGdVxM4o+XgHOTuWH
cCV6+HU3ClYK8lzbhdmfvZ/OTE5mv+R9SYwcgYEIuqreYY/16wDOYxl8V/ZRSF8l98kaFG7QWczw
cOifOAQ6F/V2hMe+urr+/Izpnh/UJlDBrAJXZ9SIiXKnH5daUObvfw2JXw2JDjwgJv5bK0xrjAac
aaHESfzhm507AhpefQkc6SawnOx26b0nZu96WH+anHhwMgzAGgU4ypwkqqNI5j6X7bdglJ0+L77m
lrqjiemnQTYuuMpZ/yVKcQSVJQAyJzG1yU0VQtTitdJYYNp6b8OVXiDSNBD/hUvOctYvnxmbXMdj
0mih3sBYc5MdwT4u72xX6p32FcS3N3wPphiQRDbEyQv/89076550KH4hwQ2swfQ1bUdj1Fkjzotc
3DL61WjXTH38z0yI83OWycyoGfY2g4mweoKel6PXD6a1xNI4N4Gi5igw2Kdc/aURGiRQ7h7wfC5a
9YMYLHQ6zd60tbmpO1It+PTZzAAuUVAWouYIQPLkyKM1JW6gOjZ43Bft1olPfXpobwTSe7nGObcR
z4xNi7Y93rDmyCEwoYSx/rPmIdlbcZVua0tH8K/U2ZrXKhrY//6qnVudlCO4EoVG3mFCNdCDSE+K
Bl3NpaLf0jyefn62NZpyhM4NxbYX8giYxcQx+dp0g1uRL20Cb1gKCGe2CVjYgC2FSoIh7uPLbdJ1
VQ+a64p7qd4fVALBNqN/qJi0wgb9dS/8v/f+v+lHfvfLR1X/+z/4//e8GMqIIjS8/N//PUTvZV7l
P+v/Ef/sX39t8rduiw/cCeXHR314K6Z/8+If4vf/Yd97q98u/sdn6Acf7puPcnj4AKtAfTKCLxV/
86/+8L8+Tr/laSg+fv/tPW/Q2oXfRqOc/fbHj7Y/fv8NfuJsL4nf/8cPj28Z/t3ubXxLwqp+u/5H
H29V/ftvlvkPAJpQrgdOQAeFvdBm7z7ETzTjH4KPDxoFSLuBXEBUIFle1uHvv+n6P1B4OTWmg9D2
l75blTfiRxr5B4jnAAJAa7Jtowpk/fbPwV8s05/L9l+sye7QJ1lXv/8GaNDFlYOwARl8NFkJqjkg
zNAHf7lJqn5Ishinfy0FEkeJgpomHR0lw4W4t9U0Gg9MHiV1V3boG3CkzNYGt0s1sM+SHjIb910R
x4kvp+1QKa5UBQS5n06q+L4xWqN8tpJh7J1QpmW2aRVprD7Qfqwa6zhKKvsj1LSa3dhtbFngPNHo
EN+VlWTLSGMFqW17wErqBAAju+h/AE9SRg8W4VT2FVnCS88ZWZooSIdk7CmqtaC9ldW4DHZ921H9
Pgy6LLsZNEKtraINrHnJh7EmGwKmAcgQSrbOS6dWq0F9B+BcMr02DeoIvaYWZJGTUafqPc6BZGwy
q6zM0LFIpubPPeVsHDZZprDhu6TIdQJQYxhLycrq2qJ8LpNRbn+wLpAB0ytROAgRNNBCSkzHiNXc
vqMcDac3lcUBLAA0urfeIG6bEq+ukqb8HhKrRlmqQAI2K1SjdJAosJXvldbyfpuCM950B71lLFxJ
TUOyyqFZx3jjdIXaJanD2yQkipu0vGzfeyMyjGFXcQW6DZ2u1PwQB5LCdoHdlwF3TYiNFLpf9HGv
qG5X8wxyWFyPdUiKqiUv1rykxm2slx+RjX/4zYwSo35okzF/aWTk47dhpqUtSDm1KKNIwqQkrN6K
Xk0s4D0RooQO8ndSmjtpVRNtl1uVCpr2Gsxs4GvPA6qtR2rIwRN4NyEd6FiBHoOBt2nNHHoDCcrv
jh4ydDs7HIfAcoLAiMYWUiU9Iy+Aeo+my4I+YrvEUnmJHuSG6FvwoVZy6sgxtOJiNwzNVh0diF5X
mBwUPhTyQwpopm3CKrHpI2u0RgGlsgzNFTcLe5o+jvkYPpoaxHE3akvkfGMoEkfOy6Stqt/1cmZB
3lHXjebYcEsvV9oYGuVrp8basCvzUhsfI42W4882q2UAVeiAtEPkGTxsieKNhLY24jqA4I0DulLa
btPxltTvqp5K6r43koLfh1VUBq8wbrNNjc58lbi0tivVi5CG5RApkhtIYFFWBcFtKihgQWKTDjJJ
3HpEmizepNKgZ/qqJ31RouKdU9NXpdZunlSDZrLtoIhmdRK068EFajgSL3vtUOSyLkHMmXSNaYMb
UB95j8pNPAb3cT9yq8ZH9wRt8nLHbQUryxSGdkWbFJKOzowil0Lu5JYpUe52Ax2I5XMj1uObKNI4
31qtpGuRI7VJVayUyEjjymn6JopWWoBftQ6KJknu5AZFUjTMVDXURJU8YyVz6qKS2i89AnHbg4p5
ZjtA3ifd4LSdxtLIUTBk9bZs+tpaAd0GN+hotM3ifV0FdnGQGhqma3NE8e3LyMHQ6zedFlfAC4Ip
SN6N6Mogz5DRK4ND0RfJ8KSUPTFWQG23yGnbcajzdUeDkIE5pxpxR9dDX+9jlgzFvZAYjy2nYSjJ
F04w5pGGymSmUY/nrDDdvDWz4VthtaI9US5k5kmWwuS7PBw70wezp+kE9jDkt10N9eB9KAW6/joo
fRNs0CcqJRsrzYZ4BdUGZXzqSx1AGxfSbGjdGMeoifCKl7okOYwsG9OHSu1Hw8k7e0hTJ7FJgrmr
kkDJBoeWhKZPOXrGuvu84HhaODVMRZEDab1iACPmqIMpIC37dj2OXfhBaWiGmzHDAFuQ7Id2v0ZP
SjduStok7UZvO6NU3MBsxgwIpkp0N0mRwTWnLEBe7rVNaNa3EB6NGVhRmxJrNighDY52Hynhl5ak
pHgfMi5B3taMLTl3ZSlltjdY6Gg6ZKFKSgdYaDPybahxmlGHcy4NDb8b0iCs+E6pY5lVBwr9W/Wp
rCjXrWPBNVBorbsyDAhaMrs4MQpHSXQ6PEVFYoxuNKpcfedKnBkvjKjFiB4YorYrTrswf4s0hEZu
NmpGkTkaT3N5U+p2XH7k2H7wYEUVhdGtaQBXXzwpShGPUJNPlW+6kUpKvQ7KKhnR4qXFnb1RI1mG
SrIdM2WLseThVxCbh+Mu1ZjS+X1WMv6tRuJV3YHiJOoOY6jDj6gVJSARoqYmr8tA1lNfT+02fa1w
suxjzwelemEq4cjZQCBYcgqkOeXKUZokSDZmaTHhyDPV/qpK1hg7VO5q4g26xkIoKbZKu4vjGCny
ttUGdYc/LJM5bRZoduWYVtsOt4POJMNjaaoUq7zTJdVro6GR9kEa9K8slTnb5WPWgrtVZyWo4SVd
7U3w9LQm2h9HQ0MzKFZ8CB+CIcqsV1svetlr5aLrvgRMInSv6a3W3Gl5JyE/QPOmPKKdkVR7jcbm
z7hr5DFz1ArR7KrNWWDfoCYuB4hE8ibK7i25iLL9QNWIuWlA+2yD3KpWr0AtkncvfQ82OsCkzETu
tya3R2sfGEHTPPMkSCHhl5lq+kOhQTp809tAT+6kNu6YSzpJSteWPIwDWO27snRDlRfhh6LSFJxZ
dkqQOG2zMO1XRRwopqfgTNRupiix/dMmdWHeM11OkTIPLTU/1EXMpE1VFSQHLhly1vJznzKz/wgD
2iavg61w48aOJN5wh0q2VD1JtdZne9CGx0XqqtEQxxC3jetK2rI4S7IfKItayb7ueFy+phDJ6VYs
qMLiy9BbJAIGstc0pGBqk1tbVc5juouyuAd7RFmG7QpcCyVzVZsR3ckYxRVZSllZ5o5iEBY+tEQi
6KtR0jz+oWGBRvHaDyS2C+OsDWU4XhKDTrQYmYryfRbVPw1j7EjxI7SGIdzEdWv2uH+GsDvapZox
kBkNAE66UtwF4brsM21EprEtguw2lIpR92w7zft1XXKCMiWLK0nyeyaF3fe6h5+8V5sQTgtsAglq
uh6VgGzdRB0n2pqLyCahXbCX2ty0XnICflfJLaIgMPclicv4sWN9U7iIYM18jSx4CZp9o8uq7KZC
6hc8t0STzHWXd1zf5GHKyQ2UOK3uJlTavBq8PgBGfw0pQF31TS0um69dZGetC/C7jGCXlZnlxYqd
vhpQ20zXXTF27AayHSld1WOQZt+6DPfba8p13qyCHp51z/+Pu+/qcltXs/xF7GEOr6SoVJJKJZUq
vXAdh0OQYAIBEuHX96ZPd4+t4+VaM/M2L/deu24ZBInwhR0a0fV5RM1oVjopFc17iw31tRqAVj4C
/lZFZzeUMDiPmqRuQZdOYA+QFwxx3BlvDQzmltv4zbTmetLH0FbJfGBdHdOVP8GuTdS0FZcgmK1+
i0qNGZ6DCTKQF6XUCAPBSsX9h2XctnuVOKDRoYWq0XyDDxDh205Sj+dBK/ryMA6KFxaoLK6sVlUY
mHENlDh3D8aPBMecavG9IXZoTqTjkbtlZQLBDmG3lX+sWW/LdybtBBBJSN9MDwm8laq86mbqbmLT
GbmDvsoEQZMmqoWzdnqEHA9D5TsDyuFum2ymwHh6FwFKNDyOZkZkzREoTQ8knDkLVrxVUZBHkIJg
HwOjANuhHKXqcU5LYfEPSI0X9bmC0fCwZaaue9yMOgRTpWVJ5f/NIf+FTH5MRNVvBOnaOFnPSWjV
+CQ6ai6+DIO53BhGh2BvSuLbH4VDuHOwwkT59ho2sYE0h6iPxWzyRJZosqeN7fcqQ/9o4C+lE9TN
kwQz37wrOht7F3YxndtsEr0sHgJEWPVOIgQdUyQSZXJww0rPt8AZGwtuxZxI61x1tQzPThM6ZDtK
JtlWFtjAuXKV4HjdY6G/1jomw2k0k2qODgpnwcmlcwOZ4cmLagiI4QRFPCR6dZVDSOzv4VgX5cbH
TdsfY5yQ09fQ073cMNYGaBhHnVMluUX4TL/rqlKkTaVBtmZSiaKS2irj1VYahDQJ9hatHX2TOIzZ
ugDxV2QoOZDyjYF6BQGXSBdgwI9DOz+qTvnJSiBKnKZ8wBWTbBFfD9GF1VE7PvOxDuMHy4IEEmIH
GTC9daKaRSecXCGcd7XrtiRt/Ei6D7PpanfX8HYev3KPN3LjlROq2WVoTf5HUyVDu7U4qDUIPJA9
oP7FJsW63ewaVm7NhG5ynyIpZ0Umw8aTiM4GSppMK66689A6ujlFWqmkzUQ3JDzj1I3s59ItuxAd
bjah4rXulNejoTBoG14RIY6ci55NApGX2CbzKpbFhDQVNTqcHwPAhJuBzcQ/TpRPdsY9fI4HxLys
oevOdDqCjStSgXOHjEs+uWEvEjTuVcKG40zHqXqYqomyD5u0okY86MTmygTR7K85CFmwa6F95B7i
Io7MyqGIiEE6W4xD5xomrW5G2kIgrkYv39oB8kLjp3oU/pxBmhoDmNZwVKxFFU8IZExinfs6mucV
H1zvsapJJB9kFNTTJmjqie1bC8wixDJSmlwExuny0bSu1Btk9bL8m6u6cAyciggdM4TBPHqY5NSr
HaXGnta68pp2T7xkcL7b0jP0ancxJ0WGAn00bipKG4JOIy2Qr2jiJHRtgPhv/lbOHFZBqkBc7A9t
EqkkB09yAGsQF1hr7zwX9qVvs09H2F4h3mm/Ww2N511X0gAQcCpG6qHFQoYJXRfNRPgRhR3YH6kN
YR5rjcB7aPfurCv2Ska3qAjSFBHh0vA8hwFr15QeKz5YExkAJ2UbQ36nLDzbrGumnfarqoamGlOr
UZJU4KqQUHsHGrauAA3e9oJdbBE/PrQMtzBEjGTfHawyRhErDbjGMmo6hm+7EkMsYGoX4u5dYU+h
NJF60oomIGpIV2If0mA2slqjwgvk3CykroJc41buhxWS75Z/JT5O5H3Rs8XnyAR1eCJR16jvJRnt
4C8AxjuzC7qSx+BDFWoim566IRLRuE4iftQggPeAqlk4S1e+LhFDpa3k/am2GBakR2fyTCBDN2W4
vRMY/iIbbt5iF58L6teem1hX2gfUyhfMZDGkdHaDMjPDOJkTY0M0f4iGJMnOLXGcrk1Ud+UaoSTz
V2pkyXxRQH5F+w6mAwGsWHrG+nXvtLb/F1RQ5EWFLkKjtrMr+znpAQeBFBxkqcqUV3WFxNB3ifdS
+7BiRXgShMQ/yEpxOLxDDtRxvgTVWDvpGDZoWmg4a5FL6COdhWIUvNLVCmgx7Z39LmmRNiK/HZO/
xn6mSucOkMn8sRZYO9uuw52z5cStJWoZeqpOPZGzWduqL6KMuKTb8YWjtS8CK2jPXVkl8lVql0YI
PPuYvc6wMmw3Tl1Z8bYLmsI/1BOf5cqpsek3ODV666GWloqzAXtUQldTNPMObSZVrK2BIt8cpBqc
nM+Djr4JVhTdoUhkH62EVycr4wcFIGVz16y5Cka0+GeV8HVTuHrKx9kVzWtp1627DZrGCPTFSooQ
MGO1BcJx5zpe9VczI8F5lDIG3C+DxBJKdivdV7198gZU3QpQTKfBQvoIiK9Hs7EKGoHasZgdcTNe
acO7SAzCrBS0r1C0gAQVUnvazbL+AB64DSbka6aTT81oj8mL9hmJZQppEWadWlsFqJSFRciKVMbS
HveAAWq26lRlt06uexNER69H9SFXDtwL3pUbtgVJIQU1TkBZWWXrfTFFJGA2Wkc4bFJZRgMPM790
oiHtyGhBbpdTJ/iaWGYQQQrnLHvsVkM/QcQ0Co23aDo0LrRFU1yfgZjTzp3F0KRzT0p96fScyG8m
lNa0Eiaaxl1Nh7bcIycOqxwbpjcpsXqueDpMtsObVAGe2pB0sizqN9mSQka30YN6/L6u3bZ9mZ0q
AHYqthIOXqbbJbxZNbQ2kLHvy7Ck9MG0ZUf4lUdt3X8JR1/CEbJpBaErOjpEwE5osgS+ZV2jwrNu
tO93W4NzrctVUk3hq+PWARTKqs4MOxS2QvYw2bWJLACWPbeMgrRk8yCSrT31Iy/e3IaVdfjyQyEy
2iOat/3kpQ51OZRfE9aFkAz0GTU+vjmk6aansA1VKfPAb8N2eLVDHUzVpRhhKD2sWRz2TvjNVzOB
17xUgoS5spoARRDP5pWG6CjBElP7YSgSBll5FnCohhSFVkDrmdahKOFgBVnojpMWLi69MhBR3xAx
lwk0/2yPh5eiKEg9piiwxx7fQSo/UOcG7TE+QPqo0OOQGh4l5RFfAAXKOBHxtG5op60VPLdY92wL
HLHbEM71BRSCqWU+VbO+79tC7hQ2KpC7AtN9wVTf9Y8A9uxLqWS9XiBqM1JkOKYDDK8uztNYwhsB
Fcmsy+GeuypfUaFyvv3Ucvivqv7PVfz7Rs+P4X2wAoEg94Gnvavht0HVCGSH9Vq5TQr7sMyFuHVd
byZ1+fNA9213WGDikMeCBk4d7gD3rcAQyl5RlzjtGllU8ArcbW1nEDHQn4Hvlwf+uQ++jIN+I+gM
cMKO8VJ/bUqgjUDA7yrgJ4xz+IiUvUuXyP4cM80gfmSpXVlG8hPA34KWuB90MX1ERwS4O4ht/Dro
4LstQ4UZAosywK0FpSBLoA5fkD1qALiEqF5VRD/9+Y3+bqbxQlDyMSDYG3efbobaLcdxijfqWtW2
mFW/sUF00MBhBcUeW4jcwMliL38e9V+YSmjdgSKS4DUDdYc6011Pd4znom1nG+6du3ijIfmOw3+l
tkNOTk42krf6B6/tM4rZ/fK5G/UetYELA/aCLkbFvPKhEis3Wf95YvevEyOA/77Ag/BGMbu71wlZ
YOTlcmzWtCmdPq8hAnFls/IPaJJaajVOuphTf5qGT2SDfzMzqKFBIBzD+tgbd1gR25cJrtGpWU9T
UD7AsTXaz2iDfbJY7vf5MrsAknC2D/rGvxdLq0JLTqjtrr3WHf4ugkh/01MQ7J2+7ce0aJzik3Xy
u9cJnQuoEoWYGQw2f90Sxp2GRHgOHBirhAZvCYL+CFAUbwzWkY/dkhWEsjWssPTwCb7qX91yzBUH
KbjgC1wDkJS7L+mzBLF2q+o1JHv9GgL6NCdrkVbDs7Xhj+XqM67//e5fxsPGx0RDVE5hXPbrVFH2
h1je1MLojUplUmbJaH7qi47KM+pJbrJxyFjIvadDO7pYyPP165+X7t0DgPcP0TVw4iEt4vk+9uav
D2A1LW4mhQu+wj0IiGK/9WDQnMzs72npWs7saUAy8Ocx75btP2PGGC0C9QgQ/7sjj7GirhsTyTUL
2i5HtCJ3YiTtJ6PcLdsfo0C/EINAVwTq3XczgwJa6M6VgyA6HptUD0JuBiph9h1AzDUqbfcTNMfv
3qQXAA6HpvqCEVtm/RPQwgMGpnIZUesZlWNSCujzc/cjTL6h7PORuNEZ0sLlJwfPPVNnmSTocFAQ
XeTzoHtzd6IyNEsFDBDq9QKMm44CptRxKsFo/UzS8y7WuB/oXwiZGSFujPriOvTf0Jl+sQv7saNA
+EYmbaryo2pY1lP5yTu934//DAs+9PIBIVXs383PHqlAJRLzW1gXi3swKKFZeVh0S9GT+GT3/2bF
wKPYjwNIfHi4jO/XZesiQfKQdhV10lnobrM6SWkt4+dhEvFfLS/NZwi4O2yYs+DPFxWMRTjIhyLb
3ZAaYlAhiX2z7mSThyTK4sHNIYzxyV5Y1vpPQca/hlke4+e1KYoxsnpqrynEHNKIu2gCEhe+K8PL
TMN1r+Xmz1v8swGXV/3TgLbdQ0jU6e11yNH0SlDCpYBFuDQ81QL99i5m1z8P+K8zZQkp8OFAIIGg
CCjsvw5ISDxXHXGh0AlxubqCFgDtPnmJvx8iggXIQpoEd+DXISokN3HMhVrXY/IRNlLtC+7JTyj4
yz9y/6WWMoYLKyeAbZK7BWEoctie4dTqm1eK1ugknoaefzKTzwa5O6pqLxRaWssgzNkQcwiLOC/i
TxQ7Phtk+flPS0ALdOlLB19khnxsWhn3lWGDpdNQfMIb/+13iRygzdCmwxF4d9CjAx5QXndqXYYu
BFFJQx8t7n5mjPmvA/BHzPq/R1mO/5+m49cRjctRgtcXzjC2wM2y09TEZ4cG1grTVK/IDcmj7VCz
Kinnu/+L9f3TJO/W9+DVXQdvH7W2kuiRlw5KbNz3t/8vg8Cd89c59q2B+H2JK6yFDO4mUtLf8xC9
1z+P8ruFEdk40peIAyHz3fdqVBCWQ+KZ9VjNTwAV5ZNDd03rfaK59dkwdx8MsGVGoNRs1sQfZFrb
9qmyOdwzYvczc4LfHXY/T+ju23BVsdkFygyOr2H9Nhu3SG1gFVJh7HkDmnACCrf3mQrQJ9P7IVv8
03rUw9CVdROatUfKzHMfK2tKWfz+50/1rxsRi/6nmd1H4lY4zABz4t5w7GkDA689icrnDq0sEf8f
qiIuV1QIFTgc4GCVLAHpr2vP1kNv0PvWaz4W/ambxmbLbfgQ/XlCv/lUYK5C7A0VC+Qz9t2hFEV0
dMdZQSXG49N61mBVc4BOT8xKgDmfGhAK4uj1z2P+O0hb0voIhroIDUFsDO/Xh4Bx31TMes0KtvGa
j5K4KNCvWJyspMdW8az2AXDNnwK2f3MwYtwY6HrcKDDCvZusoqytB6cVa+q9zeSRDSz788x+8zZ/
GeDulh+swueTJzUKM/7Wge1y3yXrsfHRJd+K+OXPg/1mwS8CE5EDNOuCTr27GYU7lXFtYzaVdRZg
bXXi4qDo9WOQ/0L0nv+5ae8gxHd//P8UUQzuARC/WHr/67+Bu/9GFQNHPfc/w5D/55f+QRW7zn9E
yDcAAIasKPKqJd34B1Xs2v+BzuaiSQa0cbygh/8HVex7/wH6o42gbOFAwPgHq+i/UcX//Hv4GcRD
IB+InOm/H+6XT/V7VDHSrLs1AlxyBJl21AyQL6Czci/xLWYAlFDabzOvjb9DIjQ5tCM/TdoebpP7
NNeGfTOtlBC0P/rVMO4h+KefypjaG2gw0xROJVvexGsllmqRNUcrm/HjGIP7W6PJta66im/4aL60
KL6/RGiy2LRdTUWzQ0dZupymXX8MGhp+AKl7nB1k9C5Ht6kMsTeQOanMKX20jedWpo79GrRFcwB4
q9xFRr/hBU1rMUNs04Z7aOpKL7eakWw7HrAUiXR9+vEfFHDE1HGAZiKWXiuU/GtAMNsbzy1hzQed
nNEcDjNhQcXPSdwn29jOKmE1EFnECTEsmeD3ImGGvDWN0Q+WU1x9h5BHJ07KHCXlR9GIZFX37+5M
b304TWkCTG9qEhu/ZMOQNopyXUUi75uZbIDp3aB7XAMPGzy4/Zw8ug7s08Torwc7Mru4CsY0mZPc
CdSwK2Vd4mmL6NjAjoUCEjjLaocUNgLEszSZZnOz9Yz/XQ08d5LQ2cSz7aVFPIW58egb7+E8gteX
AkrtyjGLhDPinVYv0urDrJFFndUN27UoeuRVKMc8RB6no+nBQpGsn4cXPoVHis59CW3FLXT0UHZk
ycm48UFD7HhXKwk7FCyfoBNb7SQVOrQB5NpDz8rcSARZDEk4ILt6YJ+7YcogUgkc7AjGTQ1kdB5D
VM14skyr1hs3RVuHWQFrQn+OOwADerD2CzTDZX/1+NWNZJUOgG2sHEd8+KzPoA+Uh17tpW3UPKF9
C3CS/9bRHk6DIoIbEKCOTXspJom8Yw7gYOPffNlBgd1nTsoJJDFHAlEcEshVG0fvwH8DwTAsSHYK
NVpbw1dUPonqwqw2Ayxtm/TNCkt0Nbgkh83yqkF0ST226axqBYTPgfvNTlfJrhpQmAJMoCvVlVbt
HtnVjvf92WqO/QQADRsfgbt7IEW8siqJBp696Yt4C1bmnvXzKR7jjYEeoGN5eR/4j2SAN2TzbNuQ
8HsyQbdHvWTL4j63SwPLSL1qDN9Eol/PzQEGQasCSUPHn4v5y4iWXemLjSvLfArfiM0eeh+97D7e
wp0x9yKztcv64JFpNQonDZ3+CGjmZSZgzAv2aJt6g74RQJL0NVBdHvQAYdfutxgIt6KqDyqAwlqN
jYwLreiBPQZAKpbJpiz8FTXuQ1m0OYxw9nMjd5QMu6aCNWGhbrbX7oMe4GjqPkC9bW0HaPxxtTVj
vOu9etOoCqgYYIMxJ/SaYT6O8RhUrsiHamXeqwCoD7MKE3sDBHMat3qbUPaQ6Dmvqq2c5u3yV9Cb
QZnXPs8Seq4sSR0+bF28LUA6s3B80UWADic0NKF3M0w6qzxyYo48xJV6Wv4eEf2jY1VP2k92Q7FA
E94nV6+9xsrdyctH6gPV6QH9AA/ood9D6nHjgg81kuovB+nbIIpNpdq0x9/5gCRGA0CdycqtYWzg
2iuwEzLspg2p/JSGaZTMuWrW1uNQAUavsiJIdpaE9HSlAakABBJfulflGiDY7Xp5HXVhVlMTbRNv
yCkNzuF+aIZtUnVHoJ2BACInUfzFHay9aM6Xwfry2Njov6o+n3iNbulHMCzwV+cBHIq35SnDeL6a
iW9A9ljHmm194+WwbQGNZwfUwffAxpFGqg38WY8AUjDjpQlL9kRFO+/L7ItVbeg+6tpXmkRXGEhD
2LnMGeo/gJKuUUTKHHd+qWS4Gi2z9SIFHsd6AgAcwOJ8Eu2ub9FLbv08cnWKFubBUnMurHEDoN8K
VLO0qmAhKvjKCbC9VfLjNQHQnnEwX8I5h+Isjr4EDpEmMzYBSyU8MLNr8CPhVU9hJd6Xpby8c08F
KzmcI/+idJIC9Js33bqGh5cNcjC5OkWy8WKAiWrvkS4MRD/ajhzY5b49krnYGv/R94u9schTudcJ
edA9VhH3D+hJnXVFn4LIfYSt48aM/RYQ7TTSX/oO55/xssmCAGl5gjfIBqzgnT9bednByA695lkU
+dyNmYAND/46YtA8buKtV8u1x8ocfIzN5EJUyLWy3s/nvYFYIx71yHBYYC/zCpLMSyksNpuisnJg
DV+hg7RaDuLlz7AuBvA23Foj/ITscNfDSrPHfiyNv+765ogLda3dQ2JUFgH0EdX0x48d6mfhgEpi
bx9dam0aUZ1RX78CYP3YdWkx063bhQfehAdVL+DRdoceAQq5mTvbadjovWUnG7BEvsYxzRxenQLp
PoJn9OLV7TGhA2BuZLzwMlMFdoO0UNev02VREV3kU9ID/Dndmj7ZA9N5QE95F+N9Bejxz70C2pQD
58Y2MyDzgsZ73zTAkAVfHCusUxUmR8sOD16IcxMvuxle2WgDT2TlSdmei54fOFfPdg/YZgtyuP0w
Q7sXTx3TLxaDrLYY3q1Inc0pntxX2ft7Gtc5LS4d9d8thzz1hJ5FO7yXPng7EnFHU124AV5fc3+N
s27vr4YQAD5qjiZmG1vNL3YfX2A9ABceYClKLBkYLuoSZhL6MgIRnPhH/C80lXJuW3lsrNx38OnI
N0vgkF1kkcCIaKEybH8DTD1jvQ/g8Kb06drWOff1CtwdRCQkLwyqseCWuEPez/gkzdKZgKO5rjZz
0e1Ka9jL2gWUU+5kCMZNjfdY46COrayVTVr2w4MXg0NKDG4emYtH7jYrIBFh6OYVaTDzVVuFsJv1
cjoaUNqhwb4bNYTDhHOMGA6iptjroN6MU7zjjreutkFCMl3K9XIyl5bOFlrKhCn1sc4a94aXki5v
wBVx2rVdNkVqO7c0k/OTN6AhWLOUImgIgZdSpZ8BkJi6Y5eTulyjQp0pJn78PQlrwLHKXVuAqqyP
nreJlUqXVeDw71M3pLyNN71V5MvKAfo8+TZMfrZ8BWCIl62ZBbzb6zD5vjxMEw8PgPqv4nc9Pdr+
VZJuC62ZI7eqTV1MAKHAGZIm9A2EsKY9U69+0vDnTFnCnwNk4tEQQdlPXEUrbi4Bd6Mjh2j+GoQW
+DBQ03KSTdWY1JY8U9G0SDNhfbcdPbfz8Ggm8loEZ6sdNtK3cpg9PEUAdNCEX+o4+ELGTTjTE/jF
e2+GaQDIBFXd7p2kPMzhJjDAOQHfPVC1ZhBz03WVjhX4bA2Ag320LRP2GHohIvE2s4Lvbd2uAkg0
ANoMHlsa2uWtgJQIcFFpgqXXl13WO/Wh0y8mbHCQUzgxlLnj6h1HUDIZmU/lfA1K3MFheRCwQAxg
szfCheURzJs2eHWqGfhSaLLKbxYJUFvCx7cfBsQiTjDlZR0cSC8OE0dccwDJrTnhlqVds+eAPnpa
bDQeWY8Hi5lj3wSHkcKSoGvOdScO2I2Z5iCkAwiTjoGbLQeE6boMXckdkPsHvxabBLVtgN+2MTaQ
8dDPHrZW2IDvmOJgrt06NYCZ2+DuzbrfomvzZoXRNupwfGo7lU55Kfos6J2UefEGxLkDdXlm+fMz
enXp8p61lVy65lHI+bHzIgB7FQBV3ReNNmjoIi6zADKpnW+qe2OiPwOcMaRkaI9WMGal6z8CU8Bx
XpUvQxVtKqAdi5p/5Um7BeQib2X9xAzdoSqeJaiJgKpyKLruwe8g3gWMjFXhJSDCByot9axyI4y1
0a7IoxY3oxesp1kdrQRRaoBQOkrFoowEKxTiWZdZA6YODppTlC8RB/xL8vLsttAwGvhXf+y+hHXu
uezi+uF7UJJb3N8cnVzDbu2H1moCBTVNxunGQ2DoCOgH9kODH4NHUyOonU/LRdhyfoOHrIv3J83D
NBW3UeA3VPjOePjuEfsVSiFvuiyfB8mvRVyegnA/Nu5TJLo3r2/Pc/BR+fOhYuWFGPtbKZ9J6O7D
RGIrFC+BV74APf/FT/xcOE6O/neZ0mm6Lj9Qcroh+wBKH+HnvuTqUjT61iWP6FAd3Ko5A4H35kE4
krUDaCH6CYxHoJmP9Ryf8LZutWzPjj+dQB68dLG6alApOvdvAIRvGmS18Ym9eh79kIx+mQZstjrI
1NgewRQ89bR8Xm6u5TmXWSS2yYBE3C+PJXu9D8vvMzILS8zPrAYGT1UXULdS5UOwHr/W2dNt+TWq
i5vQMGq2AAqt8S2lvUG56L1J6LnEIirm8J0E5tWT4oKI+W2AxnJcFw8d5BpGC8ZzTO4KNp1GLm6R
EreKdOcJFd4G9aaYWU+hFNeZNufec77YWlyT4uwS9dA5BDyCTdRPz6oyr27MTmpozqaJ3zk9TEG9
1a58bYvi6iKMGAuBSPqrQAZI5/5DI+IkAkjq4K0Jp9xqnU2n4msUzDAubr4kPj8nTc5K64mNwTtS
52vHrVtb5ij5npdF4TfFDUzj9+UzWu30bJR6Gl2GLOas/eocuBEeTj0tjxBE1g1qb8dh/Iv6xdZJ
pus8hSfs5psbT5ewUE+V6vbEBiMSP0sailuVp7yZL3HbnqOxvHgaC2twH8tGXthYnwX/OriwWxIw
lA4kNEXD99YaPwwppszV5UsRNm8SJqAD6COzp14tX94Udx7wZS+gtRQFO5KCn6rJQiAYXxuPn9zJ
ebUiciyto+UGeeK6q+XBp9a61qw4OlX5skyqIWw/Oh9kKA8yvoBTeB7b8qUW7V5W07X0oI3oPMC0
6frj3x9BN2tSGJzeOD7k8pFNVGRjLM8OVrYyi+PXV6v2jstQhQlOQ+mcTVW+Dsq6+d10cpJXMmPf
S3GKbFwsdnkZORjqory0MjiOU5mO3T/LhsXFVYT85CvrKR7lBaxu2EKv4Qa9EFyz5XnsiO06BhF2
uBgu/9eSmLMVWDfbggOSUHvByWVoydlGM6Hh8qABVtE46UMFC9143KsKoiZOdwy7W8LPSB3iWBx1
8rhMzAHlqzwvoamnH+2vdBhvCxMaXkRDswfQ+0UWj1S89TBDwS4r5AqVnuvyARQpb2izDxEqn6Gd
0jbYNCXSOwfPOEenybGewOu5uhOHSiCeywvBN5hPimi0ErE76/BAGoTaXbkypX32wulo6ryg9muL
DSptrAacoKN/grBTRkXxVHbmBuzwhTn8in7OAWtzJwyCKyy+ZUUB0HAaA/FSS3JZdtTkF+fk6HT9
e+FRRIN7cHBkWFzRtrtGTXN2Z/m6PL0GwbSwR5R0nMfl58TEV5CEX5Xfn4Lu3Az4TkOZ2zxYxUK+
drF5TVwbbOjmRElyg/3CWQtxRXNnK+wobz119b3xeaJYY5Z+jT2IpasgZ6AdpQ61PrStVQpFisiX
uc/abNmlxtWv2p4v4KxkbWs/WL64iL/HJnmCd+mbyEunOC9I6YGIldfTL0nFP8Bu3Cy3g6e+AIh+
7PBPuCi9oH3V1WUFQHh3LJs4VYX1YGL7bDFxW56JRNG7T5GKojITR+wWusV1meOyskEzRNCr98te
BYI+FdTdg/KEecob17gya5L1vXXt4vDUuckhhkRqwx44lnaNJe4peuaqPTPRHv3RA9R/ykCzwRpw
Xpe3C5rFOUjaNwCRbyIZP8CvQNGI/vgzijYmRSRM05G9VuN4dBqzJfTNoLCDSw8o7rA42mrjWt94
zfIAsXnVIcGOylNM+3PVN7gv9fB1RPjTOO5DJBKw5vvhEYXT7aCirYeiIhnzYiyyJUBVwl+J2V8t
J2oXLfYN2AGUbHwfJU86A4VADrb70lMsa8SDy6IBnn/TIueFDGZGg+QZYPp0dPVDULyOqEKI6RQJ
66OdcC2U9mb57ylWoJMCw9xaeTd76UxwfEd62/ht3oE/V4Qp9UFW9KKd6vscEr67KpBbyzSr5ejs
S5Jb9Rl9PJiZP8Tz31PbHsFuSKnRqbACELzHh8p/1F5FUxsqEhaoPGmIFKetkv1/MndeS3Zi3ZZ+
Ik5gF3CL2X6n9zdEZkrCe8/T90f953RIW2plV191RF1USSqRwGKZOcf4BoHzW7sP2Be2bjl1VwJh
rBSK9a1QEwmv2jTy50LfkK+5XbJiFw9igzXiaCdsey0qRsO+l9XrgurZ+tfx+XldqHv6GF/hUm/Y
em6rWNpOkXwzysUhrl60ggqE8IaJ7Jag2mLM3InqNdIfJpljPSZrnnNd3+phdMybeKs0oa+NlLNW
HyflxvVpQUnwumw5dDj/c7M5BYq9YZVKI3cZ8z0ut32ZBmSuQ9luu1PdqT5sj4f1/2SeCusJ2zjl
Lh4pRpKkbh16hg5OYy/hODVrktfK8XZUa68i5TvNdL/Uxl0x0whLr9ZnMgp7izNxJ8raEUbgt2Zx
SFuU2cO4SdPgMNmVq6YnOWMylQ6TIf0IivomLLPvWZxOfqrkWwlBryu3wzOppcqpzOO3zBTTOQLA
lg6HpAsoSvXoy/u8/lATbLIJpsGs150Y7oVTUomPp8knTeIc253sMBYp5KdHBIay0yRhhpePaL25
VjjfpZWf6OWDEdjflYUoQYBswqPi52aGcWtUSb1LEvu+r8L7NtgEdtq6QWtoHjuerRGmvQ+R3Uvk
YvRqIw3dWjMegna8hsLxo4+D2Cv8zpoSN81H4hZ0jrlzaXljn8nYXcZvpYrLa5HVjxgAhlrGb7Mt
7sM22ZHFgmH7nJWUiJTOtWxiwwdNuZIr86obccST0IIAHnNIunCWloqAkM6eCFtd+5a1yY+QI0I4
7XVM9UfjJkqkwjUXCnktt6vPULKCXH42l/4F1MdzLBv4OLtXS9T5GQUqmwvjPiHdyqXZKG2axITk
CEggtyzqqprsLw1Fw8LurkebHyLtTTerxsDRyEhgOvb1ySLKwjaJHu/EsVQyzQ0lCgmqZHmRwtPo
aOcewTp4WpK59SQUBPj8obRMX4yluI9bwAySWs9OoFHRiKZPvcBZYURkzal1up2DRneGcAzdKsny
zZg0RJlJtas1VOBzwkn4zUVxcV/t6x6TO8aDH7gbd41NDEdOQWGJqsVNdN7ekuZ+I7r3Ue8fU2vc
6kHL+ZJjqKM8irGsXFwj68I7uamGsdE2zAe7Gk1XgrpBldb2RFRaLhiFwC3ne1XYkYMd6Upp52/Y
wgpShKtta5AHqGrUCAGdfGNUCiebg03N+qWKsHNFtvxocEdKE0CJ+rVQ0tqL9FZz8OEd+qHvvDwn
KHqi/NeO8tkY0nNskPBuBbX4f+iWPpQ5/1wilX5BMf3fIZq238sVbtRe/lX/H9KZVqbV/7mN6oeI
SX/uoq5//D8NVE38l2UjAyC16X8wSv/TQNX/S6AqI10JpDwbGIPW5n9jmTTlv3DFoFngf6KFiir6
fzdQachSa1bQJKAdJt+dK/2LBupFOx8XhSBXEGEu8aJkq10qZodABj8ErsWdBHPIpO3yMjtUdeSo
BtEvdrv96an8d//2Z//IhTzhP5cjEACvhU47/1LxwfbZiprFDN2+Uo9Y37Z5EH8hULiM0/nva4hV
GQjX6jfHgVAxkAW2xacPOnLpqc154kdwiHexcz0531e1bC8+G+fADe7/fnuXoXHrtelqoxc0AObJ
vJ1fFS1RSB9mKthemqzI7TUBT04kqmMQPrJtDnV8rO1txjxEo+cLhdWl4mTFk+NhkQ1ZcH0TWfev
l07TqKCax6Wl4nrobqNCO5RKeqUM+m4agpOaGVtLvGXqcvv3e77sv/MmIdjAONSFyQu9NHjgrxP4
61Tse3VuwcyJND+QYB309Ja+eLUXcmtuUV8xYioPl7a/ql/oheLBsHLs2aRYVfOHkWjaSUmjx1ie
bqswe2xs3b5r8yT94sn+4aqEyBkIdgxDR6V5cVWK3rVZ4l52yyXE9jkq6kca9PivpnQ/prhF7YM+
mtLn3x/rb18KliQUd1BBOTgjUL54nWw8sM7OpEHJ+lIW7qqs/WTaD/XN36+z6nV+Ep+uz5RhQ0Y4
SiyDN7hOED9pypYGdl8P7gG3eeDkagoOIKVdWRyb/KsH+fstkSaHWERGFoID4LeRkkSAqgHjuPj2
HTl+j6Iff7+XP18A0wqKK3n99n+9F6z1jRZIEoIAtdoWWam5eZP/SyEtD4y7QPOPNB2p7m92kV62
cPz2WuIumbA3SkzXmBIA3C511r8Y779NzlwKywR6SZ2wlt9Uk0qQctzt58QNh95tis3Chk617wIt
cjowPP/+4ekGFnjczQyFSyecKRWKYlQlQOHQuOdjv6My96/HGvfDd6Qq+CcRvl+8H2lU+kqeeD9a
OErnTpPadDdGffu+aDG946RU27u/39Tvk9OaLMWAUE20/Thvfh0REAa0sEVD5i4kmxkoyLQydvSm
+ddTxCpOg5VIiBsZlpfLGrJnpWvjLsVpndnC0bpeaRgVkk4jvQzh3SQT/Wa9ctH9A2n7+z3+YZRo
KtEJFN0QY/1mrRFmqGdY1LjH+V5KHyTxkrnq7aw9/v0yv08UBhkYxHOg57LorFxMSIq9DHYKc89F
CADxLk00NAP4k4fP1lRQvoZJGsVfDJj17/x1cjIYJaQTkNYLMPJy6s1x08hz34LvEpB65fIdwVK3
z8f5XXHb8jYHp7gTZvIViPYPo0ZD8caQAVLMc724VTOT22BIlNTNBsq8SlQ4cS1vwTV+kRbwh/mK
6Z1ve8WYi9++b1AP7YImhsLbUtCI6PJg3OSlFXzxEVxeRrAR4e9X10UM08nlpiRRoEf2OQOkmkPp
OuznkgJu9ZVa/XJ8XF5l/Sl+XkjSMgDOFHEzZU0ZUws58pWLOKqDVvtZ3vRfjI3Ll3R5vfX3f7pe
SMFFGwbuKojOOoC9+kn9ymDyx0usqavI1lEZXjqRqr7S497mEnNzNdvUYqwYYVz1xeRxOci5ER1Y
K98VYGCDyf7XG1HTlIJhAaWEE9t4Yhc3+nkVBj/GPFVOSBdVFEiZvh9g5ZRO1Ifx7b/7sP+5PoJh
c/3QfvdbTSAdi9aaCThto63Sh9JGyajLk5NHcQf5wt+vdrmb+s/VCGNCZ4nl8tIJYBkj7nKwTe4I
KqN1giSgSqgW0XPR96NfBdN0EkLQD0nm+Qvr7B9eJ5ZZi0ma045hX2qjaehy2qAS6hphbn5EqjZs
q6nI4Q/2/fvf7/IPn9wvl1o/lp8GZzI3uSpSJsulVF/EbG/qub3/+yX++CB/upuLxVQW+RiNC5vh
MbStU1xRCymH/rYV+y6V6ZMW+jcpj6UvtiR/vLF/zp/sf9gLX1x1idMOzErDKhCMsOIjyzyUzWx/
MUh++yRYY1aTKkeK9Q7Ni8eHmLUbpERtXANqnBPE5bNoE2o9urUDYHFdJekD7MftYn6ZvfQrpNiE
NqBBpQPbZCNaxtt1MYtRzMxww9DUZp/yOA7mcZ7Kx3JSv2dZDeCxfmxZvzvc+jmUtr+/0N+G58Wl
LyY0SwsaGYBL45b2MwgdKnafMYXIv1/kMmvgtxu8eLTx2Ke6pEecRFFqLUG8kZSChq31bougdhAE
uTPtTr3SCTyID/AR9lGqsLobqAXhIX5h2Lncu/zzuLErkDDK+dW43LGLcQIk0/GitcE6ga49tMN8
aLDyUWs/9HL68fe7/9MjXj99HGPMQ+IfLflPn2XdhmavzbxdS1RrP34L4xcjl/HVQ/7TKKJvyV3R
sQBQvP7+T9exNRg4Q8yrhCrxfQQikqT2oSrR92F09yBmal4FhNQx7Glfcqb8+13+6aH+Y0dWcdDq
6uWuKY3NsR87pXaXqND7h9Bu9RIjf1IvN1SateAu07Wy3kzQ/4y7v1/6t+lh9YZQmVLZryFYuCRb
iAV7KcFSNcRI66So+Q+E+V+8w9/mvfUSTN5Y9ZH84+n59dmWSZyX6iQ3bjLYDwkpXfKc+m3YeW2j
PIXIXbtg/reT3sUl1V8vmRv6AoQpRtmY0zxY0vqw5F/tNdbv7uet7nr0/vm2tF+vMVl6xDl9Wa/R
vY2lcduL6FiLdCKc46sSGaSW30Yop0qNzQalIvgnxuWXwO2AxsojCYpVDVmlVhfFq2OZZIBElwfz
GrgeuGdJ5gFvOlgBsp9VQoodBXojewNZgWqKJEMDjLcgTba9IRRBSPtQpMudUUsffa0f6qyvfTT0
4bdSo7MQ8/XtmlwxzyLQoKDLpkGPgDajblNx73SRItnrZTDC2jdq9ECGxfxe6NVjP6FCL2WPyxKl
YW0r/VuwPEAY9Od59JEpnbOZqDad834Vu1Kl3qbjSZK2jf0h2tqfwh7ea3ikxe3rqkl0IXl2VbM1
jIqWzOiqZe+bjb1dkl2oPdbq7Bp5uh2Mmi5ieWwHWF0N8g79XhkKmInNgRwkx1DIJTB9uuMGvRaF
1lyhKbdR03j9SoFDBCiEfE6hvbdq7gmB5TGGQTZpugt+v4QYPh71WlyVVrQLzKe+WE6zUZ7GuXUr
en+CXHj6Szkd8H7lk8PiKgeNFmOcPARdvss0fpEWo4wsrhWmu3L1w6VBuDlcFe1OteODETx04jOW
os1YJI+SZCKZbadPuuSfBvUKfYpvc2vaSqDrYh2M18JiEzbNyYzSrYaKKxEJ2v/uWRHGXg0qVxer
JPZVQ2tWxLGPXN/RmT7Nsd5IU+0Eo7YVmB9tI/bQ3rpCDg5k5iIIGk9a9SOBwgpOkVMUQDHdzm9H
OvYzPSsZSh9CLadeHoOoO9Rq79ZW4gXKfFb6zgXKPKF87QBzgSLOSdXy0V0u9iMivCW+G1uwcq5R
n21x6LUdPF0nmRNHKRy1YnlztJ5mUHKVB65avxP0gbrfj+ZTNDrxvC1tp6V1I+2UZNNLOvrT2kOw
4jSIYHKoxcLwu/C5iL9N2Y2UbGHCsywq5uj0SvIw5/JBzytXLtDbmimd/oEf6FlKh2czJ8kM5j+s
Js/KI3pzJ/rh0LCzZGsHThg5pr4nt3hpHxqYUonAPErAUQEK9SGUsiNoTWdoX0r5djIUj+eq6D9G
cDJwxgk+OOiMBcvL5FPWB3vEAo95B/XQOC/SDeEsXXUXRDh/xK2x8qGaG7O/y5brvoZ5mEioem03
IqLMi4fKHUnrEMZBFRIa/cdk+rEIxIRra0v5APGVIdGfla2KHKJeSnS1T5Vxnw4vSPgM4Zs2WLD4
MRnMjZ6edfVx0R/Lkaim6cGIrqdlz+ZCmFDW/WV+aJD2gd31hHrOwz15Ccjuntuezd1gOWrQH5SQ
UAUTgSzSm70VJjDIwGyurbvEyWeMF6/BaDrysi+GvZwcrO4m7unSBo+TfIysD1O9H7V3SXFK/rwF
xtcq9CPtDOoGrf1c9huur1ruZF0riUZC8En0A4HL5EryX/IpqlCm8WYsVhUTNuLeyDdwKnMgG/qD
UjvGQ6a6WQQk0zPsc95dTSqOHFerU6eeKMrl3mSc9LZwpOG7PMIWrAMTmakdfKKbua6N+XtRCdhH
1lOidE4nl2KT6SMqtn5g60OKltUO6FsMyW/aihArGe1up8ET0evF1/igp6a/mpGBtppw6jVJYEm/
AQZHEM+XG+uVMw3ztK1zsR0hqvep8dSjX9XD4AAymicyBbe2VF7nWX2trlzMUha3i9psapjfQyAN
UPexsq0/sIgEyTfmYSwQKCz6KY3Eo+hB2cnBbgX1ueqkcAoOtzJEu6Ck+Ts073o1BUxXByaUfSzV
TqK89ejEQgSsbWHvkvaqBB6S9fvMWg5aslF58+VyiPtr3VoTmahbUdgJbY3x/dAoJBltrP6EIt2M
waRj8dIaXx42mf2I5UMej0G0ybON8Z4am+Z2mmIfU0iBfj24VXOmaXIFu0+lZTClx6o4F6nPOhEb
KL+eGsDRqPzey2Qz46CTUN+vxC13Fqlrqgf2Z07EWoUhLJl2uPfq1i3Cq2U8MtSsEhisJ5nkL2x6
pA9ToTmtjL883Cb5vA01VITWq4izjzDs7o1xuAqH7x0/RsUOegjRhrf1rTKPZzUgvM2er7WO/nED
EBtLge21uIKk0pypEsYvVd6iupXvOzTxM168uK4cA804S1c0IDE6qd3s68lqFAI9Wp/L8UVLn9L0
NVBuW/0spm9VuU3F1h52HZL5dbK7gS0M+psxej2g+JsZ5DUq9tQPWBNH67k1di3ynuwbDqUcsbuU
fuvtW334DKKJheahiVBm+DHUqfgtVo5ZQVAn5i8pfg2tF0110Y33CdrVsWF4/kDINls/RLpddJ8V
DQdkhxnaKcJn2g1OGt2BPNW1K6m9rzDPG4EbGps13cDC0/eDZmQgSq9s6ht71fvJG5SzTrs8jcqV
bjceAN0jp1svTaxTgRLC1lkkpXZ4KIqpcyuDIT+Y6Uem9Jt2LDzIko6aINipaO+DXnLqWjuPSewr
w1MYx1Cs21cR3hn89GFvnk0r208o5K36VU8yXxkDr0tv1WTemXKzjlv43lvIllq5T5NDSIoMvim3
xX/WlfcGFjKZUgY930dyJ5/gll6Nk3InlKNsv8vKtaafAcJ63WSg9kQMUD3WhI4g7fckMV/bY3Ro
6+SRRKEbUODHBD/KPN92HfP4vULco5Q+2mZ31ZTmtpqVe2hvEHmUtzGvvBhYJbx/plaxnxaTmVa4
Vv0Oo1OzOKwHV8V8P+m2a2rXyPtc0lTwoBxsjF0jdf+MaJV+trw8+zYYIBmliHGlOXJxbsNX7Bcm
pOZsUyFLkGovXwmm+b0uqYj/Y9BZb+1ypVSPo4b+8T2AaQ6q2otVsalGy5Ml5pGkvGqUeCcGxZmN
D1Ne/FHCvATGm61Ql78E/UdjDCcaxNusPi3WJpHux+DVprAxz4XTo3cqIdnMWeLMsn6dLyithgkK
s7ViOcpbMc+HRIGWYbK7ykevbJmEFm07Ruc0qDx5QNuitddlNu3SkAWnqnZJNDKf2+6cpttYh+Jm
Gfc9Ih54tyHnb8WTgaawKQreGjHWnpTj3K+Q0eQKoi3hjetehSdWskVo9UOn7mfloBOHkI7v2ggK
N46PqEm3EfpDo2KCmBUQsPUhmtN7gMVHrR/8Js/2+VS8isWsHDMfTlRx7yL9CVqOtCiO0qcbZSQC
qY9PsYm+FQXKKPTvffSCfguTy5IZHtr9U5frIJHVsxSMWwD3+7D/LGOxN4KzNI1eV0bIXdu3pLwN
R/M5i479Ut9ntPn6eV0EOr9t/L4GhZAQ8WYgKc/cqE/dFZnkLKK6RXjiE5TBvPIYQUsqpfaRjISN
KsvvxfgdVzE2WXIpel9W31VtE5n1XWSFkMfR0KfdkRrwIZOv9OohMzM2ZdE+hRfryPbSg+ElqKYu
vMA2EiKWhjd0s4sTDsrdPL4PTb/v9ZMc+BqrnTTrileA32UztUzsaThQLBI/mVrZm2oIZp/SjHjo
R1Z1QyzBpmkXsmb00uY1g1QPpwbV6SghPIyb4owcC4eXnNSruMi+JkWlPChpMONuNo9Foh3lMlb9
xbZX47KRO6aByaQmY1OwrbAb9R6j9dlKVr9bBNN+1jEg58jfzXKjNlgh5sxNrAzaWfEESMY3I/m6
NCFJw9MGwXbTdhlMcnwOpS2sJwu+7y6lzYyW15FLskjU06QwQEzpmmHIh9ipB3OyzkOlbpMpBA47
3dQ6IeRWcmrQiIbFQ9h/syud3gw6t3TTIStuD8V0JnaJQ84mJhW2W/Y5y2OFTUvljKTQ7y1oFyXl
EUmWk1b6M2D6B2suHSrSXqPdEBJzXKDhd9HjUhq8gd5DEeos+DDisLxTsuK+ad8NgwCTXZANp3BC
xFsQTlEgcjARc+VOjwhjMB+nPgMmjjMkb/E9E07csnZYNxaSr4BRVkH4xL/sYhbYoo51csYTZHcN
KSgHR4+7fgnLZAu3281n9YFP9jnPmk2UyAQu2fatbRfXIPPZuwyOHZYfJFP4osSEXUwuhvU+yciK
snhqod9Y5XUvE23CyiuJt8IYN21ynpXBHZA9zhT8pdTymv5kjW85MsdyYrci3ZCP45lE/SQGbGjb
JeHEyUrDE+CpZU4mAecDZLilfAiq7pQLsatkAnmJ4lAKxOIse9dTikmmudFyiZZgem1ACJYoxUnN
ZzM2R7vt93FMQbcL/ajk7BKFe10PnTxOt0kYcJyhdC3EPTxc1H1JvTGH7NDHafM+LdKHYiuoj7EE
cfImUKnelvztk1FsmMz9PGUEBOUmm5abQPBORL48NMX8A4Szqz/aFSrHo2rd2HNMalPlGcYJeTOb
n28V+1iVrRgjwhKIe0MDuyOZKdjymCrStNlU5nkOOUPE23WZnwm7yu5KdIy8B+IfnKQnZAf7PfPk
KpEVTpVdi/BFV1+WcSfCmyG8VelrJzGZQH34GaAwjtn+5ahys7DxEMtEzXky2CtzGK6JWKqQTGIA
XLaJ5s1JtqMCd9Y5ogAYc6ceIQMUBGM8T3jv8/AqbfaT2Mj1LWcxPd/FiOny0mlXsdNzZnTbOjpZ
tgthvlVctllFezKUvZo9oODDi6uwQdVqd2aTZ/T7IcCKq+xwLm8zc3oneEzBtStVnBZbP5XUrZS/
cGoowdR1h0HftlbeODJO0ro4g9ieGFmOneLZvx2iwFctHtOPCvchplJHExWPW/fDynCbcHbtaUA5
eIj6m0TyE2k/CE5lHFsLfh3368ZucBgeg5h71TjUou53g/lxCRQ/ir7FllsrdPquggBp9zdluMaS
bEVbc96M2dWak5SX7yYTcDu5SfxNKl0zvtI4mkrLc5O5LedPk63tdEyLeG9HB6u5kYOrLukxRbEf
H+66/lliE0yj5ihn+REh1l2CBrhQXXJqvIIKT1e5Rf00CvkgTb0bkHgpxd+l/H6kGJMhfk+7XdO/
402r5t4JJHBGD80KcEiIX5udNnibhbSrG+Q16nrKQUfVruujQR0AMxEeMoy/GRbXEuXxP6lLjxRS
lsV2AT6SgTG7sinOhdIcOukQL5mz1A8gtJxldNd+fHTfW+6Svhsc3kMi4RANpYS1E3qzkXTOnpyQ
bE7mRCRh90bETJRCMt+MfCejdZwENfrJ73r2Q+x+vDli724cplxFncF+nkyxHLSV3JTHYmA3Wt6V
UGwcAPJsCqkKpJxKCbqQuWrzsMC7JxXGN2ImV13Cn/dQybAFiHaYLRKQcMHhTNfCwostg0IHvtyx
Br+44tDdSdmG6gR8tgNkxGrcctDRFB9tnV5eN6jJteqsKp9pcNbq1hd4zaOhcrBLRY4Y+n016XgU
g89K6n5MtrIndmkvyQVTSGMwOb5OpuU0aXzU+8JXBGEahL1TcLqSkArJcu+mU+pQp6GAsSYkctS3
C8e29oP8DnQTEfQVkVyHoX7u1Ftbm506DPcZheck/q6H57Zpb9iucYuzP5Hao6XhfVMm/gJVPM9C
yltZtdHWr8VwCRkgsTdJJ9doJE5ywEHcXmH/b9tYNIlUrTe9JcAtEJDATccw2+O2N51cJhtQzztq
Y2QFFQ7Fb+Ojh0OW+uosgJ+2HNRuM2w8r0YFt8xt8eij+FaG4EGxsDQkoUrMXGDVb6NKIU3iFzfj
8D7CVfnomnyJiTSbdCaIOpTvqoJsJ2eZy95dWtD3TNiL9IYDKW/cMV3XJe65wBkUj6zeE5b2mX8L
0Q4P8r7VovQYW8kiWMilmlNQrTeboMWQJSHb98yppNwhaFg6ZqNk5Q7yKJVIAljeyA9bjlZqmkdE
phPkWjmsd5oiskcpngTgDmho9yB9yxuqs2UJxiRurttA9LsBEu+djLb10I/tUjoDkEy/rNtxK4VN
7dfgIp50NZ2pZqnaY5v36sNoKf1nnpvF994OlP4+HplO3CBUZmsrLUX6YYVxdWiiKrpD0xMQpSI1
2btSECO3W6KefU1tNONG7iV8OiWtpi7mvTpzzm4VT0Oq+FrNW/RoztU2M0VTvwoTBM/SUnfE+Z4j
/MBXKYZBvmoN7iksymEXaJZ13ww6+x7iGvyGZBJqAI2hUN4zgsnFRdrdlkasIognMpTZLRavCUXU
E1bMNfwvzosrw24bm4ofHjB5jli6hCyL0RnIzYmowDI1yQWBKBDuxs+imTkUj70WkJ/UxVTGQYSU
T/GgD5ovzyNsF1Ld+oNsBTE7tky7zWZU3/WcTze5ppZvRCJMrWeBkXO6zNa+53htKKJ26OXPQ7sY
hI8sI3bMtgAsiPuUZRSlw9T7uVSyM1JDZSL9JymGK+wCTGxm1yl3NX72c08+AURx3ao8deLIXzVz
eivYOx16IUkOTJb0WiYmlE9/xnNdjkpItXEEKWKyii6S2r6FnSLfy+pYv1ttQGAg+n7q/GVpUy/I
5PGphRkI+MMoQ3cgIWy7UMOizKozNeej3D8E5pT5o9w0b+ZIrzgZM2aMMbWmu6ot/lkEo+YKt6/+
jQwrlPmYPM9aUdir0KfUmTL7XaJNjmKUdFtQIRA8klO2RV3o9U3NQaIu1BoHe62zeaxjWnFbXY04
6PedQlab3BEmtu+yTIk8KC9gJgYjHAI/S4c+dYYmMivoTarizZhfLHdYmvWaZmInBzZz8BByKGPt
PUCcvDiEREIeUjgdzCQAMM4gVan8ybGW4P+rDHIZjIADGd7ncMOBPT+ZPQ75pZ+IExmywpAcUEPj
sBk0PTqIKCGPMy3jFyLIKFUXc+GSlAlQKtd0X5ZzdoYiGcjHk9HQuUbPIdpIA2G4FefxJ2us6601
V2rhFKx8x0EozJxKU2BJKIq63i92UbLdqDI9dekly+22lwOqWDaD5BbfWf0t4Ihy3wSSdo7DhAqM
QRWEEVCEiJ30hVNykTzXpNfw1JMcYEocTtp92irmDihxvLiRTbFciYNlM2spDYgpjDWsQpCcfjSI
KWocpqayaRbdus7JoG69VkgmHYEmqz5hwebxplU4GndDfMra5k6YxfCodOJF7Rt8XqvKppALHElZ
lXm5PrzNbUQlYJr6TVgqFRrqaCWE9On1aIHuP/d2jiVCtnNOMf1Ckw6vBM0NOwwrDj8dG3u5+qit
qf7kgJ1tmh5PvmPI04fcUaWdOm1S3A5J1G23qBgnkkV7VVuq6CKK+y1BU4FT53j+ToZUJg/sz+gO
1EvB0p8oBPh5bU+YlmmI8YWIEaxn9tzCSebdQ3QaKCDW3dK52NvZYqRDTRJit2RspxDlXi2D3Lxm
TYZIZJa7aEP5hSZCNBu7WnSS29hsimJ1DUOPOWtVdjFhmSMz12SbWAO/QHD4MS92cmWSx3EbTgVr
YkN0yqOmZdmeKaC9A14SWXhbE+0QRYSkuJaUh2/06abnqIwIJ0sII/fKfpKuUzQdW9WUorvaSjme
Nkl1A3lc9pKK+GHEGDX96wUUUd3iUANOEnl21VpvUmNDCyKODyufYBcVKtL8NmoDjisoaHh3SA6V
7UM/BYPmBmpX+EsbEk+kiYKqIBIftQOLwMJG9BAPKrTOcpUF7LbtaoGtD23+exETcbJXE96c15By
SJxVtxQDrbdeu1PnuqEMKqZ7GHDBPdQI2W30afWPmRYbo5zYwrmqw6fCpO5U1RiglCRkls9t9cVI
43KXGpFsH+1Mv0vGdYOuh2oDKjkvx7H2Lbba6rGW9IncXxLpBq49GS8hORipY8exqTjxCgf3+n7S
SJsC+96wWYuoZMSlyMWVaqRYN4mCwXpmNcAnndbojfoQR9FCKbZrtPiqRbhe3uSzGdQJw0QP6nee
uokvbECpQlV6mDMvUXHPE4BI7Oh+zgOjuVb0tgr2Fuqxyk3jpqvPJnl1uiPCuNdeUy1MOo4MctIW
nZPX+SJwuNUaeqdOKoaBuqgVTl7PjiZzY1qK6S5Aq5iS/ptVK5m9DyshSqqymolAwpgX822OSu19
aOVDOnPOUpb3TokdMRJ6U2NVzDEMhtPHoEdD5PJM0s+2zpQnDQfbTdba7Qu6JPOcyKq6T3CuA7fp
902kMAGnTCVPeBDbG2JdvncmpDPsX1utYbnK44hME1JcSN7S9V1qBtqVlevNW6jVic9JSXOQEbXb
OeJkwir2rDRsnsBTMGHIAgaSXVy1BAv41Gkek278sSRkwAUjQ5WtlmbSShHmiywXm7gFy6GD9Om7
jVpT/RRj9V5K1eRrMliFcebIURGYyIppbQmn8nL65PEsXwmJTVyuNuwIhbo15r7YaKxAThIEE5ZW
KmdzEVkHQ29xVi+u3Qofvs73cs0PVPPuYLZS46sLScQGmzcoJiZ18rpVsNirm2x5LWqmMdvwpCZH
ILed4vnU6Y/YImnHAotpY28MNToe5XUBWed/UXdeu3Vj27b9Im4wh1eGlaPSkvRCSJbEnDO//jR6
b9xbVtWxsR8P4AJcsOW1SE7OOUIfrfv1Ak4o7KoOKSz1d5j7vTbKA5pvhmUPTHyCGSw3XdZujCS6
BmQRLfaSuDK4AsaMflRfgnDTSB10PuYTzatYSV43Pfi+/IwoloKWvgaS5xh9ttbo2shPc9ftZUlZ
J6r4ZsXnqRPXBh3UgvZ8WSgejb0PRlRNhSqzCJZpEu4GP9kFWb9Bw2mrLVGRsg+ZTpW6vdkw+h7E
a7Ecd1Zb30dhvRuIxwzsaCuhXanRj0kMzoxbrIpZcNgBvLLDMK5XNpHUuFo8UDIlZUPkTvZsuNqs
73TIHWFI/CFoL7pueknbPeO87pZdjbOUxPDsjd7TWGa0d6MfQUN92Qi4rxG+vuBdcP4++TiINDiw
BTw5mJHCLLpBzd9qXX0MvcHYWVm3Y5qVXBcrFcPyEvOY+yfT71bSRMhhKPSGLfOejWojmNq1LmNK
d27GLslgrVdLvLtDfzTk5CYj/0yiDyWkuERFrcnhYinvSl57Em0dcNR4Ra9oCj32zW3Uq6vYH9hi
EW7R0R8SLwYeIprCQzqG9sxIvUbHqEaRnh5DS9vXMMTwobYZ+1qZpXIN6DXqcrI1jPLQMYuoWFTq
2g6yiubgq+eldYQ2GStri4a2qnl1eJubs5JJdqCKUI4MW+huAdQVMZ+PVDvWcIMdX9T5/3voP+T2
lL0m0ctRP9E5bEPLngPsiQIsAGvlEIFPzu7q8Nznbis+JSUGv5gjFiTi3aUgQcYas515waGbzT32
nBGEv+FY4gIU6Fi7twl12bc6JbGajkkRrAINw0xmJTL91kJ1UCEcDvWPqaDSXJHFQsc0KVJzvpkW
TmTDg9ZsMn8+qgIlwug+jniLktmpusEJtRo+aL/pIqISaViVKRBBgQbvbKqgn2TzFjXRrdDAhfqx
lzbAFqVbZNy6+VbktzS9wnRfDXP3OksaQEj/RRkGvDm18EuGl4cr9qqggjNOEXkvrJEXy3gYSIPa
6dSm275/67FfVebUE7tj6bd2IsvnjkUkyepxHhkvK9xW9YQFu6g1lz4XsWsrAAD2dN8uYffSJ0+C
jIPjcOzSXUILQfkamSOddN+z2kNQVteQPIV5ZFvGcl4eJDwa+VH84pwSFQ8tbRQw1nSb6U/OErbU
PugolXeBv+XrTpH51PN6gpSUuu1jMgh2oBwKWuT0wNhSC+O5V8SL1OmrCtqxMRVPRd6sU7XDhYMW
fehE2s0MbwYj09lpSQUbXvgGxlBJh6tTj3V7M8bDKO6kFtRE0UCG6o6N5d+Pbfye6PKnHjGmtMzc
6vtSZrSDzE5pjxgfziJSk8vynYtoJfFHZh4xcAvakDdBTlYRdt2+tTfS11DYpMWX0n4WjNnGOUgu
+UVK1/18FOp7y3hGrudbW3HYQQrts/1kHRKADgGC1K6DOBdILkCNYb5v45uhWh9RCIgqdHwKyI0X
avtOA1yGDe+Nqq1aHfuuWkQgfXCISBmn4qhAotFOdVJ7SuSWBlXiYdUq4bWl6shuJwXBEefqKUm/
5IZwZpQ3PdMIJRQepDxbITkzurkmnt7I/fs0bK1hxE5vWBlEnXpqEYhtlGGnkx8VAWWo25CRNDAe
9d4RAPv6SIMQuZOm0pCFJqd8hcgQwwLjOhPn12qHhbE75SCPgJ9klL/7kelymZ0nOrf9Tqxxsx57
uyLHmf1ty64kVo/5mJwpEfvqYzQZDz0+rmX4LrJU5GDTmzN1Vh1t01rRfSdD5iW21Fstq3Or8SVW
j/JgbQcpdfQGL2K9oSlFeBSnrlkoHy1UVUn3wBK5upXsFK1cSfp5DhXXCvbZFG1R25xBLL6R+BCh
5URsbNgBZpcB2XSaU8jjdKXQiAEN9vW7yoh2OfGhOqg0ROn6GqK0lMVWhjr9kLV6lyqFO3exJ6Ne
iSKLGtJXlV4SSbf95pGhPY9T/RDp6pdgFb6T656urGfxJkfTk2wUW0HBzluA30pwE5uhZ+mtB5x3
UwnKSus6HMfTkza1bs1XK2l6p1XjBsseNvOV5RCK4KJLKqlTqOotleq7lJilUagANOEWti0dFslO
Q2OXVskWQKOD4N1WAGkqKJPnvCC8zI6VMH8mlM/jmv00e26UO2Sfnux/TiOFM5YxI4au3kpv2CPT
HhP2foZp3Xia63vf0FYqUIuZ7CgLKW/pD3OrXtFwPSXqW8zhha2Wkopo+CRXMUM3wQwRPylqk83T
nL1hCedIRNF9R2W0rdwoFg8CAM0AVN2yafWDTMqi4a0tg5AFIwoVoBf7B2VCMleaV1DUIbu+3qA0
S+4x5zipmgUeInRUf6Kxq2yC1HenCuBAfi92bx1Wd0lEn3y2lTy6NgJJcQUmn9Hbfg5vsSitKilY
mzKWqOZdXGcbf2ZjG4eNJbW7WWNyixIDeIzetcZwl4kZTbuQWf73vkO1sukNetDzRCHjUedsxniy
lpEntzafQjeTGX9dWPcdByWxlniZmd8fhE9DosIgvwUqackFVoXXNjMgCMGxouKkBBr4gQju5P2k
DfuoaVf1gMiOO+636bqReTOFvSk+9sPTlGv7eMKGWagF4lbevBYHVXIVUZmudT9zuDa7FPCbA0Z4
1U2tY8BNDaEmpZG8E8OkuTD5oNtkmGQtdVS7M96uFKNJb6kmVN4k1pVjqu/RWDkdkNSG893pzaXa
vTao8W7zS7GuRuCtbnff7XP6R4wrAaS9GBxT4a69NsnRiskmvEDdgPWxm3tppQh2fKCr6YixZwp3
4sA69zSaawLv7E4sVhIi5CWkPRXdmih22sfGIX2kLZEIG+FmmI/yl/8C11W8iWjCbiqm7U8NMBfD
DUoOLLdataYj25PHWz9cYSzemkeut9wJpd22LtQNKrqpI7ZHCAm8xYAeIrR2fYOyob/Cr/d7h84V
oW5/mlfGoTjWq8wbLsAB2eRB6m0A86ySg/8jq7bpQ25BbHzvkH2tFLb8y/ysbVun35EzVfxNtAnV
kxi5IpTXx2hTFE5HhXDTnOgYEJwd1DUx01IxvgrPzT1RDZqqxJ5X5lMm77PRrvaM3Vcb+HvqNohP
1MXizKOZEbQ7OcZLLo7dIn6Pa1t7NMRVtAr3Ieei8mVk96wlpsgo9QaoDsUDJLpLtAuWQYU7THB3
3fsguFQjbUIyOT5QqYVOFbKXrXKZRjE31InXzVvukpltcze8EcXxSoTrhqFur72VpRs8skxody2H
4gjmeytTEWykmOYuesn6yxrfCu2z9u+N6VWy7pvm2Vqotsxu2FCuZGvbRa6UuRWN13oDQIkcyRjv
aNNYujtqu8b/zL/ILpR6RXCAkHemzdg9jbpLcUnDWZ20qXRKTkeFIhuSSfqA4VZUHUpnI1qaGbyM
J46rdlhMcOluraCT6nCKPX3VEAhaDzmFXMPDgLZwUQdmsWNVTBQ6UnKh/W+ENpJNdK+avCdmN2K6
jLwC62APyugB4nLkQYhT7zKuxGWmhpnf/kG7U/ZzsqreFZg7y15vB4/al+ERt+qEAj7iB1tfR26/
Gg/0eECkGj+FZvdhslV5CuUDDuXO3C7PBA6s09ZewjQC7w66FvQzuzHf9PdgvIXsw2gO1XI2A0y1
05FNBFgQ3fpzTuOA25MEk1ee9OIcoftD/duv+MqQljL0n+9YkdKMH0YoI1AZHSonsOTmfEOUvs/Q
1ZJFE70CiIyQ2HnjnQaN/VJLbh+tkfgGNxVae+R094CIdvgfLS/+tlnw4HaorWUOa34p0Up80h+D
lf/Mghn3km+XsgPdyyTwPdCT0DnAW3sgey7vW+Tl7Tb+EQKmJIlbBktwU34QAhdsQPohxtsKGY10
rc23WnHiwAsSp3inCDd9StFKecmy5+LFvEf2L16HmJt9VHrg8k4k0TpZt9IBzoKceeZozxqMoH0a
ezHXqdrqZ3hhm69pgcB6RJB+aqZX8xEIPeAW/1i23hy4/CQ/MIeIjdzmpp0tKCtn2dPWjGoc2EcI
uSk0wLWdPBZSMtFStCPodYS0qyZzuQpZ3+vJvd/AnnQpBA58XiSsqEyDkeOkBKxtL820j1hYdoju
LrojpfBZtdZJrVb64Pr+QUFZJD209VYUX8JgnTZexT5I9zMFf+la5tpqHQt9zUjkjQW9cpn6VSjZ
6hMXg/K5QhPBtDHrqrpQgWyalXw0XkgckJe3ENbe6xNB2N007wJqiwSoObbpbqScjOwC8nBZkb4O
8Ie6RviDxJf5Q0BbfWinKQWsL21+tabXFnKbebIq/LdeQh1tffZWBGt8BPYz8rHJ7jc5LZtP2vYK
v87jcXhD5sdVl166m9/nlrFQh7aGsBEh270IV3EPOPapuUaovD79C/tQu8PVVpl2S8VCtOVblDo9
Byo/5Vq0gXmLax4sMF1axG7wbpBT849Xdt1sBuu+LK/i6IGVJrbJHQ0u9l062Cais6MMDMrBel0r
HIwIsBWgCcKu9ATFLdjIe+WlCDx62hsdjDNtONoundsjcR3PbfYlrlQKcnftLqEKSpV/3s7xQ1tS
sLobYo9rFN7whFjLL7L+aO1hp8Nvz9mioejJ1JEA1XHYBPfUIoUP46ATX+1m5YDQos5WEG4dtb+2
8RWOs8AEXIq2FLrA8jRpXdOJ2xk+x+8R/K6vu4DQ1eg2nGcN/3jkmC6gM9QUyqk55Cv+vNwmnk4/
fReco4Boz27eoWq/JSLOgebg6B8Z3uvxdsw+S24gZG50bbbFCvW7W8n+0Seg24tHkSO/6D3w9JIF
Gm/XmrIzoLOIu6+QktMmFY8M/cZIPB6Ebb1SXHFnbDqHwXvMgf3hA0mJInhS6ATtWlvXa2ZaD9YL
qj4yzf6jRI8gP6jHZts8Bx/+W4La7yC8zghubbour7FHzlJKjvAkNtS0AM7Zk2CPyR5BE1MhP4Yf
g4WdzjZ5iHcyfxcH5OCmPHGwd+OpJbgVHcQeGJK9WsKuInb6QVe3ecldk8japaq653Y+99SYHdpY
zId4uAwkGxyU74w1IPILphTZmT/Az31JLPfRooe1w3mLFTqhwrhBg9Q/z+vJq7Lt/EM/1R/Ra3MQ
Lmg3qWVzWhwsjlZA6NUmvHCuXtHjnshIlZt1lz2Jj/qzdYqBFNJvARNvcxY/yy+UxHrxTDw2+UsO
hS5EW4E3NZU7XVxVvWcopFUPJCKy9QTNsG8fcyScVv/aQ2lNrmW1jvNTnKDqMO47sva0pbRIXlEj
uzrlQ+nqz1JpV9oabf84w2h2GtlNKIrlFxKFKujcXI2cUkagn6zpMV7H6EALGPaEU4QMapwlAtyg
Oxj6fsbvSnldysZ9uNdC7hpDMSQsn93Qi+7Q8rIE3bnIqOPr1lez6OgMBhrCgAPIFBTLaXP/w5TL
ehOB5EPOpl4UsX8WQ22bCfHesmi+6sQEaiwhKABKXz0usK0m10+R8ClNEPNNVpKmwF/TVwDKbjTa
7OaWL0oRhLr6SkM81yd0T02PwdavgH9QpYRSgNnWJ8De5ujB6JxDr7EuU703hvuILEN2RGvdBqPN
KVS/L8LImRSExaiuB4gSNUSuE7MwdH5qJBE97+heZqi5Z65om2u7sLjksNM4wdGJfwVUCETY2sON
3CLpbSSBhNihv0bpp+SrkQUgA0CtKlsY4l3eITBtt02183Pachyz/rkuzoF5ilFPdgDzvLn9+TB9
V74vPxKWz+jBvEXqQ1rZdes5IyEoOy8sXfaWOfB60meIamnjiou8LLlTEJWTOUqPLdfdO4K5bTuq
DjYOsOqdorBvefVzfW27HQdQp5iYweiOlvVuxrSUf0lS8yxzo0hzVFd8b55J4ab6uZfPxDfDdCmr
S4d0mqpF86pJtibtdVi3CMyOpYnO42B9wk9tbmg86aGXSGtfavrEKg68Atvz4n5QeqUR7s38BR7e
VmpqEOrKe4XoS6ERIb2xtXaRI/pfCns8FexldCG/U4VTFjkTYrSmvBVvaucBNJzzXYFYzUQRWGaI
oaL6qIKp7gXynMeZXKrNHiMeR1LWJMOMNeEtSIFOc2DoV8ge9GtCXlzZ0wtA/OmTtx4rHtVyZ8ZD
3PmVI8tkOzS3MSeSrOf2EGXbkFkHEITW48S1QhmnNUSO1qPUCjlFocjJjgBImEtQ089G2QYLSvLB
x5N70okZqEvUle5UceeMo6s2e7X9ObsUOgBgFEB7wiWN1pW0tqo7xBuD9VzM66VrnB+H6ZEMn2KX
iFrzNue0N10BS6MM0H/Fqm6ZEKo6NzBY2RSdhY6egUkRtLo3YHSPFEy1TKaDUfhuVZbnUYn2STEw
E0QVt1TS1tVyg+aL8owIcl/3IP6Ntiv3UxhJq5BIZQ6T8CCYnfWsgda0EA3SSaN91/q7xFIoGPEh
CIci1SKQpDnPcBlayc4wp72Mnr0fG2FvNF0bc/5VxnsdEwbERvSWtHG7sqBLhiFDb2OsmFe/rSJt
06Yoel0GGigLVqZEEVMRBRa5rsG/qsZ2fmn6wH8ZYxnNeYBWknXvX/s+StdFrQ1bhEHts5+F5S71
5fQyIB7/CEtTXnV4TT5mc0/S0Q/9VSqHdA3NA0WnqM07bUJckkZ6fpwhNW8lRbzGAeWyRIvLZzVK
/IOY0AFCxm3Q5QSLNU57PZPyyg4aNoFMA7kA4USazlqVUdoYOkE5CFpGy76tA22NjU/wEA5UGKyQ
2acGwgcJRTBMhGAJTglRjjzEG+lZoLlQiTUFBg8bPe/pKUsoBmUTBwA76qPpKgecJ3NfBm4ipsZD
ZQjpc5rIgRtEMUrRWM+74tGoG7pTIaV8nSGfdgjnjy4xhIOIJmmrM9HiClIhINCNNULMvEFOhsIT
slz1lY2m5FNHzZGgJmXOREMlVrt2ENVNrEFUHQ3GMmh1xG2xkboqNbgalddGN+aXJKKQHM+DgrkP
5lSo64Jyg0KbV2oKgVemI/tpIdHrk4NAQkTapOvZ9CUSm6G/dfoCHjNZC5TEiEaA5PLcayoYPqVW
bKvUx1nQ52Wph1A4o2bELMicyeTK0PDMNmXuoUvJDJt8+gwG5iJ7MdAPTUQKE5RSs5PHkHHLWMIQ
p1SosLR+tgiyUGVFaWsiU5/Eu2bQiIwi1azYderaWhIOgTKmIpUTYVqkd+Nzg5ahPQeyUsmrWc4S
mI8gbgxk8wpAWeQ4mEWQAoa60tyKXlIfJfjTAzMaxkiLKgoqN619FLNVqa/1BFd0Cttq/YHXdbzG
l294L6RcYCsYU0b6+6Y4db3WQvqPmieljU0yd4W29dzjP4xNxVwehKgkSe2KnvexNMwAd58gzUiP
VZlpi0nVSbpD3xLeUnxmmtdSHrPk0lWsFVpvUy3ugyLrrK0Pat7aj7WB/jW0Okl/0qnjC3cVkFTN
7oH+0gbmthM3VmHTH+F2lpBzK6uLfhjTSOkns4xeJipO/akCt5DTuPXNVBCJh/PSxBogUiWG7LJQ
l9LVjEwuPMSWybkRZuay2otYEcMPv6sYDcBwK+le6LvRT7f5atYSu4ZqzAwRSivhloM3MdmTalE7
TX5Pt3FIKYPuUivvi42q5mPxZAnLxG7m4yz0OnPgcZAmRT/j5Fhx4oeBhEqIcayuSKujmc8DYazU
IwNhvcG71fyJ8sE8yoT22GXJYvsyRIqq5D9SFjmMf7Gjf2VKq7w1Bnm0Vj0DJzqTRdLQ6Gs1TQZm
y4xxetCFsRYmW4IUFKS5y8RVxID0aq7SafP7wf3vzABDgUAJwUqH0AUmy/hGLOgz3DCzfMmDhttY
IIpF0eajYsjnB0u9/P6zvtM9ls+ic6pLuizS3lS/ISjksWotFdEVs2dNB5SoYZev8ldMoB5mCXO0
kEFPRLkZWyCJ3e8/+zug4OdnawA5VfZiRdQWusBfyAyhZipM2E61E2E0sEZ8kpwEQW3+wC/5Psy/
fIoG0AmVA+Kfv93NoBU4YFPuZifHbHNB4OEjvSoCC/J0OP4JIPRP16QtWAtoDxYajW9EhFJRxNwf
oE10aNQs0uEu0/9w2/7pgnRRA14LjWWBL/5623o1yyGocdvkaKua+560OWVvMCD1/v75SMuX/SsH
Ybl1qE4twBmqxm+/AVjKVFYzGSEmobToqXjoBDJFHLFYB6qhrrR+2BL+2ZjJNteEYzRuJu/33+Af
LlUjAwCgIUmmSjry66XGo4AQOG1rsnCR9vTMGIAXNCQC1K9+/0n/8B5oQEhUHe6qCm7m200VjXgK
IHrWTv+8DArMxUuV7jVxMY9bmdoWL7s/3Nx/uDTTxCFTYkWAYP1+aVGNLE70pdpJmzB3EwTON8S3
zGnKuUldUPgT6+kfFiZAPLCyOr0fXrhvF4iANernmVXDWcVoudiRyUab39/Ef/4MHeN00HQy3j6/
Pi7NZzJmRITsGDqJc4HiAKUPQ9K//5Tv4BhWpcXAgLhgBFH9fsfk4g0kgZfgzgkwFhhWjuSvkI/7
/Yf8fIu+rX0+hQ1RAVADk/cbAagVa9Es46UHYzG7m4bPfqjdKjQN0tBvTSt1Z1IwoWGIEE05SgrU
EGFDs3FY+y2HSqPdxVmMPhzPFaKv5A+e6/+wengp4QtCXsFLyvy2zYSIGBGEd5Xj11K2QaCGAd5U
5tu8RN8pFH31hycrfWeULGQSWdIN+mQwSnm2vz5a+Kj0BCveD3Zt1MSUITIa9xLd2IlmOHOOei2c
YwPLHNgVf3gWf19WqkjEqC+UWd537duymudQnXSDioCimXeq0V2zVP7D9f19TfERqqZpKm+kBer1
18urh2Lu9Ik1pRAsl92l4dHl+In9flEt79iva4pzQdZlzjpLk3hyv34KgcZcTiX7aYViRjbvCcx2
bVa4XTxCJ6cHov5pW5OU7x9JBKHAnIHppIF2spav9Jcz1hx0lHsG53snkZJYobIxlOrTmKNNhx6t
0rQfTdFsKkoqxWC46Liek85iWpUBzd9f+9+CGlVnZ1VkkXgDMOb3O5wweVqPyNBpj08IGV+Aw9pq
gpEOCs5i/sPj/NtuvnyYxt4Ar9cglvq2WrXUL5n4YVgJ2uGl3ZPXuih7b+36v7+mZUtdaKOWYhnf
3sJct/pER+7giEOeQLpgsNfwp7tSEx7aVCRwoo7/+0/8+3vIlf31I+Vfn2eeK2YGAIYRuQhxWfFF
bQw/MHtxe2rLe8I8yhePQEj/8PS+fy5QUxUmEm8hQceyv39bR8U865OsFtC6yDVxM9lJun+SsCeo
UdchECio1M/WSgz/82b+V47gAO759R1M/wvj/v8Qvd5iM//f6fUrRNQ/QmHdvX18piQkn38l2S8/
+m+SvaBL/xJFjgB4mDAxAcezEv7tBb78EX7fItg8Nkz4vsu79h+WvaT/SwObbbLFAWU3CK3+H8te
0v7FwoLwynYBZk01zf+GZf8zcfj/ex21D0nmWxEFa/LiB/79/EzmodfFyG/cerQeegTRPpp1JCTT
aczziyjWeD9kIV0XkaGK+l3oWpQrcmaguaHFp87CRlOQEvjjK7MsjmbVFJ2lMPWY9CqdhRtna4Xi
+kL0hYRkawUdbiXYWbZQMyq1aNE1otRKLM5ouUx2ZfWEyVFp8zKfeyyQKKk1x3HxkS4B3A1VelYr
cc/x98FsRGlPtJHVrOmJYbRtF2p/IO2pPyOhb3cHMjGj5LpsYinwnc2GNVCfEuW0roByxROKtgYJ
sUtHZW8EPSNcXY/jaKheofe/L7WlVBHQOqNRQe5IRcUqo1vSWEga/PbOpCiDlceV2hljJXLvZG84
HCkMLGjnMKyHfRNn60kFL5VBhxhS9ECBWd7MnJqqlavnQsLSc2ifZV/fZgY+qKWxbgXQROnwnKcm
WB4qbLXCOAcOzw7DWkBdlGtY8kQiBWVGq6WO0lEKV4XnkRZL2MvXnuIgdiA9Zh70UeKpOJQNjrLZ
D8plx0hEZRqeNYUtLK5NmvSR6GbL8PMCIbIo6DAJjt5IbrWdUSM/wVIRS5KCCcMQlQFIiZku1TJ6
id0XU+RK9DWq6ilRtKuvadhBqi/FnH75y4C72BcvDdll31uH0DIubW09CEsd3hpeoGZB1EEd0VQo
QKz4qzHVqzZqa6VDI9CFOATmh5hObhJV900/XDutOfSzn4Pw4flIBWCgxLBukcWXbQIAT1VYLvOx
zGdNg+VOPdZ07SqKewy+GCfwS7TaVMVoYgPrqQsnL5ffN/1aCmgVFg2izSgXXqOw3WA5wihNH3x1
iJzQE3cIrWwJMI6b6QqyBEGHNAVeaZayx2WhCH6OU6bqaWHG9EeqABXqafoP8oZJkEeB3kI6M1tn
IjtilEdU6GwgBzfCp6JBxcJoEzNKNKgmvpA20ZjKwS3YkRT9+PmZXep/FKV/iFNCem1Qv1oUD4yH
OZLWo2AUeI9aSbifJv/dDxVAW8x/jolKr2TEf3dWQ1o+5XOHYY3rt5CoWu3KOFA/GpBMclbJWCmo
r8GroySXnnTgBHnW9dsppUMgzI0Olgh5NlWfyGuTsUcmjjrVeJUkhW0iryzaFZawNWoWVB/Um6wV
AbyA2worFaP2qhRd2HtkyJlwAtC6keWCGXETpkitqCNixBr1DWcmmNx5Y/TI4cI0cUalMV21PiU+
L0rA28QQNb6fWV6i0F8kPkuO04LCg9Z0avQkWrVoXwRk9z3FcFdhWEWszXMezFg3ZXB+TPFa6LA/
BPOlSDtMteibwt3Xk+pOqJOdkAnPlFtwrDXkR4NbRNVFNWtMeKIk3cYaPUdUd7aCCTbzohbawhKY
VI6UoTaw5Ap4LyCAOzkkrSNJ8lXTTmWW+26dlJ2rp+c0y8YdhLRjTwkzKmoUCv3IRkk/V+pqdBCW
YKK+Cb78QHlTq/Csj2PipjjbqfOM2kWwUAP/SFsdYa2JeK3Kws9Yi5+U+EuprHyl93rnzpK5l8A5
GHHwJWBF4YkaMqxcHc/MWXV2ndKw02SsDawi2zb4lA9hgudcuy86iMqB1j1HC6sAG00a8NGmrHXq
5P1dKKCEEYeAwYOyW3M/mJCb92VYPU5S+JVODqbKvC/TKNpT3lFqVGuU/jJa8nJiNqPJ3swk55/K
jM95NCglPzIAJOJjJoGqqVuPkT/U1qhMykVnEdZG6RKqY8Lp78eB25xF0RcvwLLZNLtSjxApd9m2
atDe5LpSuUrT2qI29s4prGAEsO1aGGMAyUq1D2BLOHoF5jo1a6bbTVaMZMSuGba+65eVskqRQyYq
e7s568AUKZsaM9pYGZ/cvvFHiA0ZfdEPK9G3VoZyJKThFQrRe8iXsfWNtqj6/ZHtGF48lfGR1Tqx
I005O1UVcXCEVLxszWCXywMODWXuQdbVbN1SdD8r/metqde6pqc8VtSMD2QvqhMy59QIeb1qO/Mq
pAyHS0nH/iQ1sP5me0wj+HdtwwYaJehhaGSLKbaFuZUvHEtGFpkHGRyjbx8afERYLDK7Im2hqA3O
aqog8BTD/V8Cpcu/j89fDG2W4Pf7qUo4RECOxw9Rx7f8qi3HvtBUOmJJ8SHrxSntaV9ZSN7K6Txl
yoOkdJvFkzAIjA1WychHcpTC8Upg2+LQqSr4XH5+X5UI7CKXaVsPQJEbI3xuEOMjQxIGZHOj/iLU
6jZCOSeyP4Waui2bCyrgB6jr50b7FOP8GKkMT3AwaSJDxWRF50wUP1RfOGEe8OP3l/2tVPEz1CIC
XCD5FAKo7nzLjyU8QxIms1qXWIY2IeNk+kMS9+4g+o5B+dFQplUcIztqDDqIhmd0pmui3zUtXg/T
QmaAwX2N9j3P/5Cu/Ixj/vZETJUql0gCqivfnog+0ixM6RO6JSiwwdI3ZjcAcHjuqktCs2ROnbZh
3kRjhIFp98Qa+NL4EiNhM5JNW9XvVTIy4yKfMgXrMj19yerejaGYxfG455eclsfeRxiICg9ZaN9u
emQpKi3oFMDPSJRYV8VORmQ3qQMsnmKNY64pN+tGmQ7Qai51VG5DZjJ7U/d8lQG0mInakEnjuNyg
r6zEyQFyhT5ycOEwe/Ig3mFC4KC1SjhiBFSO+4Z3w2DwqVkVvn6to8zN5/QuNMx1FYprU2CmlwgO
x1/bLCU0QcIH08B/uNHyr/WZ/6wBZhNlon1dNL7XnWO1TWFFMwQl9NqhEZjQS5TtWM/rniGzCq6j
gPdbpp0WJ6I6YgQ1W7eaims8ocZYn7JOdftM3yhICivy5kZq/5CS/0yGf10KikjZmiIqRSSNsv+v
mWuKDxTTpkXj0rJCMcrwXd1Mw6YGSWIXiKrTqotWmY4SJVX7l0bUvKQDJigFCUGDhCVop2ZunL2q
4hR59HKa/IdRogH0s7nwFoW5GjStl6m3sZVbniGielXD9S0naJjxIkcJcsVcK4OHh0eopsTnAqF0
5RPg5j2bbyeF9OxkO+5R+5ZBhQ28pW+bxH8Qq3LgK/Z2UBLkdYrEDoediNI8qZn0IsRoTSINlQNK
zsF/Nory8+f8caBMz5UBkMhsCWB87TgMobDq9ajmgCk6Vy67AwY2Tpr6iCzS0kkzKGqqjCNKp5aI
gpZZARY2HovlH3bKb75cy3Kh66OrOtUoif++11DldOolLWNKz1Lka5ZxKJRK/pWITGdwjsgy5QyA
EbcKFOqMaIlb+j/MnUez40iSrf/K2KwfzKDFYhZDgKC4WqTcwFIVJAktf/374ubrKRLkXGR3b96i
zaqzytIZAY8IF8fP+RCNNsD+wMC1puFn1gOMGJiUZmI1GsHMFPm3t2vtn0r8/0y5znv579f/+Cuv
/uPuxX+dVwn+P5Sv4xk+ueG9b823//gFhSDzZOjv/dd/Phy+HU+T/rf//HfWbzjk6A6FGDpaDsVf
kdn/TvoN3sL/l+Or5PhUvmSHMVIDSmmbmmANj3H0X/9J+i+aim+lXJluh6H9Mzn+7OGxYNygM6Oj
OIZmFb9l/t4K52ZcpKm8CjZW8JeIaoBzRkcSMqDcyjzRSk8tuF2twz7Vf+TyS0UOXhmfLOmu7X5J
DGw4obpwFSqzWi6/yjYpjKgm+yOzC7OLJtEj+thZxkh9U/nVMH52sur7hBLzqlcVuG2LHiBk9lGF
rwN8FTiqMfgpZc3DkSE0fQJ+XsSGtlA/u/ab4GaGgh7NNPoXokx7UoYtI9XMpI7fpI+gexpIqClW
1AwrnDjKlQhoXu4Va3eQKUTLQ7YdPs5s7U3T65UUE7BAhZ2vrG24pnO7YoxyN97Ciu0G7oLBWYtw
blCZVVphR5EQgcOg9QLp84b8Zx3u4L64i/3FduSVTXQUehCUHxUdKUbx7082UVOOUzIOPdHYGmy+
h2Kwb2ztnbapd9k+WNFH9hfXx4E6CSmFi9tnNkUj5sTm5PCRRgub8p4Zu2JX+NFD8hezFCsoAe4G
RgqshW8oPtHf7+SlxVnIlKMLG1QjFpNdsOk33ZaRrcdmY+3e/3KqcLkLOyoT/kLUw7HnJagDDI+1
ZRLlg8CLS1dpXSCp/UTvcQM1255ZABeumzVDIzqSEwznBAInCdEtzO5e7Nn/iidpXCQ6oaL4TbNi
+kEOnap2IJnqXcWHu8wLdiD1NtkaWYwFrad5Y5uvStmUoj1CoPTPaVWef1XI9WNGhkG+ykhRQmrn
OcwUBCuGuLbR5v19not8vNkiInvrYFFU1WZHHymtI6TJAVCKXb+Gj81vmEnZMYzuyl75Aur9UfIX
TF4eFPIBlX65Jtp2PAHny5NMaDQaCNo5KPB57YKPgG/At3q9nz03zw20O3fRevEDihbAuUOdWxVH
6fSolCksSrp14APCuAtdewBXxIpR5Cd7x7SPb0HHuq6eh3srdquNvV5Y9OVJPTc/+6YtfCKBVUIG
KvzH8tN1TuZz3/q9h8Ip8a8XrNNP79tUxem/XDISo45Fr5iL93zJdt+UsujIeIwnbaExgG1O2aqb
YGNCAuiR7HuBJz8wiRx/4Xby3m7i1/on5FIkjuN28YY8T4C5OyyZR4ZWDX1GZEDnzwzaEA4UKPHA
8M5KdsMtHI9uQDX1a3/bfcjuFm/Hi08u7OFhypvCKu3o8/WHh9JWD1nAeLKulJYf9kVjPQ5RW0aP
aRFlmaf3YyEBD6+K4vaY5gW00/Bifc07Zj0hx+K5ZDa7NOC/CmKGSujBiuFa26gGFxKtyt4cx/RQ
3U0lsL+FJ/ninp399pm7UiU7HM1cIq/j24He36Y701e3S3554ZaYoQ9OQUK3+T5znMfY6qEJSHAg
86Y0TrivSfLCSpQrn110OS3ZcehFwv10/hliiMwMNk18hs9p9BeF5JVqOQTrDAgxNgZzbMWAVAXb
tbGKSmfpNhV//dkpwPlPzc92skTamxlkXL5eK6Nf3ytbCFvXx5voHvLRn9C+LFyp4gWc2xMSbQQC
tkETZRbkdFDs52UVTl4J+VqsM23SQVQZ+eVBdtvIXLhYrnxAxNhAgCiaTlNLnp3xIe8OYZLHI2hb
OX+kYx7dFblMpeX9u0R03uarQpYachZTl2nczQXuzMiQqWdGE/fX6Kpu5JZu+AQ7VwyKNfHCvbxT
9hL0tRZ9kZV8WDJ/ZZmn5ucAD9VSACYPsTAvnqnMK+8ka0US7DLJ5+Yvxw+w3y4s+YrjnNmcbe10
kE2QmdgE37rW3cwLv3bb4qZZ6/7Bp3q4eD8u7LFImk6fqAFGNeiL3va4xyDUKWtVWsFAtVeYByXO
Yg7czzbST5iqF9Yq/uqZ056tdXZGDWOKcl3DNDM9b8Frelf75kraHHzHUxaCu2s3Atbo8KqwyaO9
LTbi5C22h6kLjCJl0GBrMuCFPMNztaZA7gH03Cxu6xXf4SiCgOCA0JSe3z9MEEBipcrMRXCVttOm
/ZA8BDs4YjYMf0GHAi/2r6Uwecmm+PcnK9SAYuV2hU3UmnZ1A5FIviTHfJlNcaMCVlFhIqJXfnF3
V3oPYiW2B88I1wyBTt70enxx1jWJ7W17q67+IIq5iCjOTc6xv4dAVWVrMNlKsPhMlSFjS9nFzNWd
VkVfHXjl4VNrpa/Mdd3Gw0etT+6r0q9t5b4sPnfSgh+95cozrz3dgTnCRWtiPRwQEvEar19DOxKE
kFf5cnYjpUyR3YMHEfzjjOyJVKF0tm19F2rPVr+GKjXV1pG1Uv5SPdhOkPAZ7kJvKQK58oif/b7Z
gVbKvp/Clt8H0fc+3Tfb3td9/WYpWbqsKcw+y+z0OnImHzpKuB6zFeYKKLnjT1vTS3cEuN8Oqqe5
8BR4iwfryn11tryZk+eDZTY9w0C8rLROGWzUXThnp08/CiCq1BthHvrVxNAupH6w8OxddX4NAJUQ
QjWoJc2WrFQJdf2DNnoWbfRIDWkRtM8V07MThDU9/CaB1TyjIaFpOipKt7LOsBcjiu9fm+qVa5N6
19+/YrYDemRYNWcC3RW38/J7hLmIqgH00/GjcvqTc1/Se2cwVF8ddjAMSbCM6DfT0Tv49UIF+zKT
wwlOf8ssw0hGNaC7y47Ua80/9pvxa+Lb3uAib9G59SPglD+4W8U2z0/gqVFxYZzcc1MdFVDPsgEw
aO+6h2kVefTLXaYmcbnQa1fvb/i1a/XU3OzhiPoQRicLcxVsqM7xyVSLBcdSl0yIpOJkRVA5OoyF
KKOXEi1m0fT12Kafg8xYc9eshE7WMfiUMbIuFY+T/knPvxSh7RfjR3qRmc0P61K/g/y7KDgOqbGR
FIaqhoyZdOh1AZG8vx+Lx2AWbObgbVDiY0OmB/Opp1VOaBSAJmwJdt3co1HlLVg8b+W8JXGnbqbP
SmqNWo2tI1y+x+UN/+hD5UbyrG7bBYde+BDz7NWy8gCcFYYiVKAyu10P0YKFWZ/hci2z+zmz6iRR
xCUy+IofE+iQ9g5w663lfh08Zjejr6y5OV+gIAoOcAX9wX5evUKoeDMq8Varnvc6iiwum3gaxX4i
SZW9GJ+d4Jsi7ZFR9M0vkLmsio918aW+RQdRUjaBtRVh0vJbdS0og47KonaJVKZDSHHu+I0UdbJh
kUnAwuPKH6FShMrEq72eZjwVkaXPe9V1T+3NDpqUBs44QINF5xJ48Yr1elS63Fxz81so891ov+S7
1zzq1OLssBjQnOYHYTFM6LPln6lVLNwebwXl8/uQHIysjz0UgxrzInCT9V1wVPseSskCtyrQThrS
pnYNNV9LDGRmtuWPlf45as2Plcl49PunU+zZ3DzIRtFdcWi2zrNBxSqbgiG43mvhFJriZt0fu69a
qRzX6RSrnq4EO8usnt43Kh6WmVHY4glA34Zg7IvSaEkvrmh6mrvW9yajoQjnXQO3zPtWrvgLYyFg
SsmqAW5e6EmjU6kztMlcqaivg7nc5q79JXWzlbPJ/RH1y4W9vBJVKeS5aIAD02ZP6UadvQTjGJft
mE2icDB4xy9MM3iHrxFlstaTNv1DVa7+4EG98gXPjAofPnl+rBrMFRNUHLodAijx/biGhsGD5vjg
xu7kpj+Lj3C6ugXncWmKQr1m26D5DRmDwhab84Q3l3QZmBBCGit5T8cYtrR7a5vv843lRvcpCanM
oLdPQro29pprxHBgNJvYrz9N36D02C9VUi47eNxGpz9odj8Ds0ohzRsZxM1W4ps3L/Cr7+G18BAE
hZ6p2Iy3uXd4WA40LmvwM9Ozj69009DA9NDT55A+FzxyYveDz83muJz3X2ZV58ucf/PYAAkH2oA0
xtxnX4YX6VPip27nqn7/2j8EN9VG8pbce4bJEI/fudVZvKgjreJ0Jlb1jfE5fQ72mqdAnXsnrSEh
Waevmss01ksGB8ZqfEn9pcrjlVvj7NvOIscjeny1fcT8ser8adzGTQ2s8vv7l8biImePWtai7q0L
K/W6/qhu0MT7DP/Fc42+5w769A1YwM61NmP72fTNm+V22ZVX9XyXxZk7Oc+H0jIOBXjbt37ZYQ3/
ywN+tFJX0Tpwi4Ura8mRZg9cDSy3zisuDwirt3oCZM9SBXDVDwZ1IRK/TG3P1jWvBBTZQYuOjsAd
ifr0TbM1Nrqf7Jdu/Svh0bmd2Z2kUUmxEDvsvXI9+cZneV08RB5COyvLF/ECDD2buFtZe9M/PsVe
fhN9aJdibHHLzN63U0+1ZrdQXFVVAqwHT73NXtPtdAOXygomrdCFdmk5q164heftMTPWpyzsMddQ
iqteAf5aflD44Vpy4S6En2U1fXPMVbMpNlA1b94/MFfqvOf7PbuLtHEy5NbBer1GmWwFSssf14et
skWe5VbbSE8wd26Xb4Olq96a3UaRFjBtqr6tul8XX4pXUEwP8B5OW2fd7Rk89XrIc56idegtXRJX
H/qTZ8aaXUVjEtZ6I+7fAm8ONgyfbdpfOR1msd/FtCIWXUd3Cxu9cP/N4/60r6vMMd4WbG/yZ3WN
LN9a33U8M+0u97u7P3AtcVguPdl2dPq9DHjMsSdwPkUoqHI/wN34iIoziaK2ibbjS7Reel7+l4vv
f2zNh9zgf9GqOkHzCh48N3+ewH4S3fdkVGW7+gMoxPVT+re92UWhHlGDae03ezoBA3e7wJY40OVB
qEk/ef3+9xPn4J2t1GaXwtE8kgiUbGUVQ4NZ/5imw8K9c91B/l7QLAIx8w7BlQELwbG8DaGajxOH
HLjw/72FzA48FPf9qKbsWzc6XpjdQ8qxsFWLriBWevIGWmmYm0aICX1zfC2+iLRSJ8Q4crI2fxC6
LW3c7DgrVp+T6LJxEIp4qguVHlQdq8gnoKUS2n3NvqLOu/DyXrWpQQEgprGJKWbed+hUuJQDmoxC
QpuZyzVMpUGxNAd81elOrMyczi5a9ErB+3hVwdMDZd6x+/K+N1xfh8O8HtBKOuazeAna8q4JYyxM
5g+rux8apDCHX+/buPrAwdzwDxuzkKio61ROe/bqaHTxPjbSdaWp3+gUgUIPUHeLymdNhtr3fatX
9w70uQMEzeQCFCs/ccI6bbggOocvVIO4GJ+aMl3wgSULc7/LK1R8E1r2MPF8GrvsKxoKxcKlcKXK
y/t8sozZB9LDVNYz0waJTvkt+TI5G8ufblI3vo1iKIhWxjf9ZjEPW1rZ7Is5ZhE18ohRCQa4zO9D
uI/Rbn1EjxZ4crrT4HxFMmUhFrluFcQVuCQIWOaBUFYAVyoQlfLUCn1ZMQcGifD7TnHV3UEa/8OE
+AknThGPttYMLZ+sDV5i1LgFmUdOxPXvWZm5XmGbgRUKCZ3YgeT9ADXebZFYC0aEd108SCdLmXmf
AeJcGSuMSDA4HxTUMqc7VYLRkWmkf285MxeUUK5KDJtNM61kH8OzmgY9amyt976Zpc8/c7rcjgiE
NdA78dH4iebZXde3u/dNLO3ZLF8KTCnj62OipFMUNHejk94Ven1Xxs2/Z8meVc2DKFGrqWHPlEyF
HPfwNGjH7qYxW32f6cnH95elLKxrXpFD5zA91AW+MO7tTfvsfIcvki7dU7CjihG5Su1D9wv/rbeU
rl1/6v/2Qls9P1Am9FhTK7FOfaP5MZCJYRv5jkvzy1Op3iwiYBcOsACTnx7gIW6CMMxZqVHvJTnB
2z/p9cvCdl7zRNOBpgJSDAMkwczh+zix40acXwE+qeonpdsQ81GhQXEVksQGFm0KckshxSV8jwIN
dCIAJHQH+Pq8HMc5k5S6IcXObqtbmIs/dxDDQyi/He+zBwR8b2yvo7tXPaNZW3Yko1D6Pqe+9u0P
onmxj/Pb5fS3zL6rXiejnoE3IHNIfspvmUO2MleH12SrbqXdUl/r2o6fmpt91rCrqtLRMAeX2jYq
6ptanxaIt67VkyGLgEpA1y1IP+bJUBJYlRXEJGAChtr9rDfphtTaLe6R7Fgh3b3wml23B/CVV4sR
ADijzl01CZiFlXRyk0Dqn9IecbZ+HKjrwni0yuToh2Og2jBKN20f3E918VSV0zaXIDC27ebxfY/W
riWC9slvmX3OIDVLCZRz7zkvMfyn7a0y3kwgQBnlp30Y49jNSlrTRvQU2veIm3zPX8oHJ3SlvQaZ
I/9B7YNuMz7WD/J28RK5+vVPft3s6yNPqtVTBmDQWI3AWmrkgMmNYzffdfepN24RH3Lf35Cr5d7T
DRE/6SQQkCx9lLvfJjuPUug23aDCt5L2y/jAa5czPqDAfKMwDD8Psc0oDavUVjlKg32XNj8rwY6m
3BWF4r+/qCt3I1MICl0sOHawNXvdxmkoyk7C0Cjljtf1+nfbSu7Vxl6i8bnyvTCkw9pBe0ZB5e98
8yYHOeNRxptUZ9jBF/w9Vo9LX0jV5suhu0RvSYDGCeG1i+5E2g96H09QT+voj8HgO5RBH9we4xpu
gSRKIUAwAp9IMRMCOp4EslRGz8nS4jj/kqBiEt/2kDGibHToTAvBLRQjezjMu4phebmv2hxmWbNN
96lM2IRiQZ1J7b40DibTySHKqoz3DdqAamieN8NLeUhs47XUrSTY12li9Z8irbCcxy4qcmtrMhSn
fRjiBKamHcQH/DItDNMHKBYgLmiyxohup9AIPk1BdQw/JgCmwckcLQRgFL3rEwQWdbgu80CNnLUc
TU7roygrUcQ26+kTgsB1HHmVVVtQWQ9dNAaCL81AShe2g+lw/CvLqxaRRVUr4DMPB4bzs6zXNWjF
U7taHxJLhdy/7tTIS7rQqLy8NxlObeDLgLc0CxhArRBSJp+tyzWhq6l8oqosZagvyPnzAJ3TPg4R
NauUwDEg0S3RGjjaoG5WuVRP/Q1/GvMYK5ZUDU9qnJcfjC6FLXgsBw0hHacaojuz1xnDdsIEEQq5
7b+nU5MSnQwQPD0Ex8NBX+vBcIS3Nu7RR3Pi9rhvgsEgeoHr40uRHhkPPEaDeoDEzDBu9cGu7otA
i7+OeTjByZ7rH2OtjHYRI/O7zJoK2Q8nadqPsVKuNUmF69iwHEQpD4z/rxrd6V6OSpv0WzryE8iJ
IGS+EtBpcXgMq1gfUPtyjsajNllq+zU+8re4plRa2Z1dhodpc6zQCFr1STd2Hw9HSOAaN0Nyq/oh
Z0Vk/+yNNvs5tUjmDgjStVl/Z+lpUsYuu6oYD4aBapmMgrpsHB4rHFOBEt2osu3YHyDrd1IiYVg7
jpMFNQncGVsbkgIAbN2YVOheZYGQ0EuRgbcQ+44ipVzJ0gGVPmWqsvzGHJSIxvroFPZnbZRk5dlC
LftX2ib6qz4Y9jejbdr2NlcSRdASDA9dP0B1k1Z5x4hAGRoQ8wco622PfDm00nv4X5q/kgmN0CdF
L3PsVCQEHwDMpofQl0ykKl976ajbMC/lodq+6N3Rgnm3ao+VnnhqnqbSRxSxk3ADXWkKC7KjjPhH
pUyCuk6BEvluRD12gt4Z6USoSQojflCjLIb/07I7aCHkyexuK6e0NgrjdMqm05zpS9NOB4P0e2wm
v6mOgbNqJAldrgb9qsStjlN09MMG0DmyMKYB+TTUrgjbZXUYoMGStsYRLS5UUj7ajd4BqiytKnqh
uX00t3HrWMndQM1vZw6aXX+2DnpzRPnTZkW+rScW3A7NaI4fnLTNwpeUHn0IKy+NcYg2EwkZMkih
+y38OUYQupY8BN87u7S1Scw+W/JDGIaItVVp2DafYdQumB07AFdIXaNtVQXllTLs0NcaRjPT6CMV
kqNAojA6A5mkZRUBA3VOhhauBtwyavr+Nmw7Uw3LfamppYomBWpuqHdm6IijtDwcCojplSAo5ND9
P/oEWTQhgQlsIS4PqzKyKWPlUgLphVQm050iSdWH91+nC6iEYjPVBfCFh0kTyrCz54kID9z6AYEx
fROjJHPYKJv89Y8KgiKaOQ1ef1tiDEQMOKrwUZ2/T10SRmNd9EyF3YX38TbzA+94I93J3pHpraWw
/aKbIKwx2MpIBbZsJlDOrcHIbaeJDENDcoukhkDRMHr6tfSggdrY22RveZW/NAVwEVzOjYqg4yR+
GRT5kOjcU2+IasMXMw7FzUAvQfZST9otTlOJLZtv6ekiZ1tq2cjFOUoRv4GFxo/6XgDPcre6CTfV
WpRZVW/4tRynzWOn+TJnNQHmHZUJxTwoW5LbmonHVNo0bQNN/xLQ8CKRnVuaeedwUDhnlJ/ecj58
hnzPuIen7zEHgT8txONXz4LBnCPHAUZPdV7qKrgaAqQAIGz3u1uBNghxFn27PBF7dQNPDM3i3LaR
9EqzhCGtLsxtlCXRd0vlvoevrE7y26gmUlovnPR5fPi2lzSdQEQBLGHo+dw5K6OGOYcnE5Covq8e
ayYaQTfsRXIhe/r2D7ru83RVWDQtWWP4m2EzZV7sDUMIhAB5ibsl3CafBZoiW42+s282MvaWgtOr
x0+sDWZewSenznK70gxwzQxvUTc6ujLthm7tun80V6oPNul7uUSQIMpF8+MHTQWzDBY8MvacrWJU
rcGQ9Eysr7xvyVyVjbVv7paxKW+/fGYJImD2UgbQRrIyO+j5gT80QnihmBt8Eoocf40Aofb9Rtke
PoR3h1sNpgV1dbxXPmbb475iim8JRf+G9HzvN8xOveqMOKvCb1CiECXRpHxIIkCupfZaJprfpd12
rEbfdpoHPSZIzdPiNk4bkB2mla0DpTe2aZEiiFXZz0VRwJMTaNu6jm+nNv/SDsZ3Pahe06N+x3Hf
GIF9QwIaAhpvHyNN85W6f81i42sbxfp6ULWf0xijD9Y2eyfW0AirH9VI30pxCSnacVem2qPJJML7
J+gClIw/07LitRSgHfF/zk9QdkwOVqIT82fNVHg83V+KovrRhsk2tlg5hE9lPL2WGogsu/+hmc22
OIQ3ST6t5YRbubZpgpndRuspGCU53NgIs47BWpe0m7Yrd+Ux3nWFutTivuKl/GqT0pVJBR/q6vNf
DUFen46CeUGUrZiF24cbpK681K+XzoNY/8xDzizNPCSBxYdRxiTitrY58dZ3cGI34uFFD3kH+VPr
jR6Qm69Oskp+LeIHrsQXZ9ZnX2csgpgwnnUOfnMrGo6lK7n9o7XJPUi8lt6KK7fpqTVT7PrJU19o
iZkkDtbaiv6mmKKlj78Z9sgjPUBU+AcY5cvMG7QAXM4UEeibXTQ3U2M6NNoQcLuBKpVVWKtCE3B7
uXrfy6+8TY7JWLgCAJHU9KKMUKhlUaM+6mkyA//K907q3GxkWLReILi8qPbANCw4KGT+J5C68+PU
OnbaZw2h5293OfrdzY/JPcBjsFjLunyJHGjbCQcZdTMwOfeN1nFQ5U2R+tv0a0bdKK8hRIg13QdT
faM+v7+HV+IW7KFBDA0vJEYX9/VYTmo3HCbJbTwqD68iKNOejQ2KfHfLaNUrr4PAkgDLhV2Fxrcs
TsaJLzYopvSakYV4fn5f3VKc9tpNfhf9QBLvDTpufGMSjWmX4oNKNLP47l66jAgrVOij8UuG4Gbv
blih1K6Mx9DTHjrwoaZb30U+WmguAPJ7JAhBC/0LkSE2BYELTy+T0/PJoxIJa2doypBbDbXOfeTR
W9mrPpi+bb9devuufs9Ta7OArdaHwjRarP2jFqpQ9v8BCeha3hq7f8F5YIBBUQG+cUar5qmLoUoH
g4fB/X1hW5+CR4N5wuS52SS/Fi+yyxzCoWxoMbZk24Qy8yAt1YZjF1Eac40HQakRfKTU65YbfcfI
AyzOK9OHuaBZhctULZdXKJ9OdWwT2Qjus/kn1IdJaZJBD1xo8/zOs/fpOnuxdzUBafsz9RZRjNe+
Iqx/DjcbLOeXURSM19LUZzGx0Vcb1UaqKo9isqODcGIZNn35GDJnD1WwbTEZDs3O7Ct2qSzJA8xg
fMVmp90Q02yU9bKZK4kudrhtyN6hcdYu6suRYmkN8Hk3ueXwP3SPUBW6OmF2ta5BsBXoTy+ili9a
m1zdUDpA2AcvmG1dRPYQMOj9oTIchDBxmv3kmW57l3jcdytj03wbd2KEePEUzvslv60iGwIvGR2j
eX6m5I2D3QhJ0l28rUCgpq50F22ru2yzeL+IWOU8lhEr/NvW7MQftb5Mj8JW+ZdtAHuPb3YQ5EW+
mKtDhjFyi9UtofYTWO1PC+f/MmA7Nz3znDSuM5JBTGc7MeKfvcQb6mvr9GFxYvUyZMISbEmcCJJe
ajLnD0dBHgw1ieO43WcB7P/9TInpWJ6p5Wfi6uf729qcBmpwwkyuaLLiNNUOdUsPCfI7aYNcxPLM
wpUH/3Rlb7HHyZOY1fbgMIsO1NE97ibvQF1xVWyHvwQvUeq1N9Y/y2/x5psa8QVnEPecD9Pr1dGS
whCDjYfE3Qb2x5tgJ4ZUaNCJEsLio3tlN8WwD2kuIh8QB4kdOFmhqmWUduWMsB5zhR881p+hLwTS
TqXp9X2PvHKVkVZz5lieCHpnbtJpzSGjThtSF0HfkjxXuMhyS+4CVcXAFhuH+gPPOf84DwhVpZXL
QZ8cV0AGoy8EhFskqN9IkJq3QdYl+OhlxeDNogHHE6xSl9N2sdOUbTYqjiviQuZ1/ciLN4B/iSQa
hJHzpQzpIoaf2ZtlSJZTjNXhIHNZ79p18ap4zk3mo8XoVmvmfVwthVxqsRR6cRZmRmefD2J1OAoS
FpnsOhiHjp6YSLZvB9fZIDV/o+3e95bLZ/bc3jw1ojJwhBCARQpwXHmPbxJLNOidq6vCXUo6r+6o
AyMYT7pKEfsiu4X6oE3xmT6CMlNhvFxd1fJSPH9tCxkO5c0BeSJY884PGyqceqfXkO73Dnru2rMe
vqIkP8YJpGelq+XmjRJTTMv0bVEAnM8sJs8Xefsu4iX29fRHzJxnKKNhCNse/VumvBWvfCpd2jjB
z+m+9aJt+ZLqiwiQyxwNm7StOR6EhiIoPV94PqRSa0YQiQPJ31OfDNdc377pa7+KZXauizcXY5Yt
K4Ipy0YCZ/bw2X2t2O1wgBWbUb+YykHDBXrH1J12L4JCw1Vvwp8iCB5hjv684LUX96kDrQ6QThoT
GrIX89dJOeaWbuaT9Tu4eIn8Bp+Ntt2HP7i7519Sg8OH/jlMATrtCQLg812F2GcoCyNDZ1zw6HQr
HkNfRE8lE3X1DqpgiMjchfVdscmu2oSi9EWIgGc2dauVkWVILc/Zxt/Gj2KeUWKYMXiQvo5v9YrF
F2rJokgbT16o43EoUrWJLK/4wWRx17nOJxE/aTWQDqaiIP1nghr1K+/9lc4TGjaXZMYQ9H2QrfFV
z82CToDBt8Js0FnIRI83To5WhYkgiH14CJQlvPHFq4U9RMAAypgwil7W1w7HRLGYwTK9xhekSNT4
vls5eytmttWVAoDlsNIXLqSLlH9udHYXmIiDTLDbmBAGxt8Uv3s1ZEQx3Ilu4gaghFvAJHeQV3Wx
Pn5IvkXbf6mjx5tJzUFU96/OOTdVZh1ryTbJwZsd/bzH1IX72OTzHtfjFhmn9z/sBVHA3N6szjHk
iXp0AAQAqOw8ManOikN9FdP4hp9JZwTZeYL7gcVLrwrVkGbBsy4/NQsW6mIMl5umeZErA6jRSuow
6Hxzbp3gg0kO2d3UvhAOX6vNumOQYvEYzV84sepTo7NjlOWS1nVk0Qy+Dbf1xgbc4kv1SkLx3WMM
bE25Q15XEhxg/vv7fTG2+WbZ5PoHJ4cU0Fv0dHKACWj1Ikjevm+x0/9CjWdc58/wqnvQU/4Q7JSh
e7iVqtXhi/kpflk6yIv2xQVzYt9IAZ0McBWCDZS7b4UegRD61nWrzt4qXrwWcaj9OR1vCu2LBCDi
EH0TX38Z3nrxCoqNoIusUJAxRcA9e/5h0zOt0gotfkiwKZnErmAVgPMsuBm35iIfPqs6zTznxmZH
OzWYLqhR6kDV/KmE+mu8O2gDSoIIihRLodo8rhG2CGs0nT6dUHSa3ZVafkzC3OJE/Z7mFz15kk34
3AS5muOpC9fWRd1A2KODhUof2RdiffNwQnYktVRYW/MDafeNvB71FeQM4vCCS7kHQhu66haszdLz
J/7i+aaeGHZm5fqsgDtSlzGcjw/ZqK4Pw72to2KuSK5dNW7MXdnEznbhAIkL6dKqTSHdgT6dKtu5
A9ttADDEiC0vHo21ktsrzRxXbSC7Rj0hHgRnX1CvgvhWZaSsK3wn+NH296NCm7RN10oTIWj0kID3
bDRjddRjtEuYAu9+vf8rL+L13x/l7185c7ijU7T5ICeWmEdk4LO/E4TQAtOsfGuWCUfE3/bensxc
IHaOQXto2RPRFK43zrP88a13oq9Acu8DhWFP6ISVD7FfwLrXLb0h1zwel//HJ5knJ0EbBCWICcuT
n9R9d6ttJdf8GX2kk8LctLNIs3sBH59t7rw2LlHibBH05jSLMThyPscvN9pN+GSsYRP9mt6NX9QX
cd6qzXGTb493KGjHfvl9uU2w9J2FGNzpdVrkQ5lrGt8528mkDut8o3vBi+JWJGbVMtL66pEToHm6
OyCLLnhmszrrtJSVa4H+MTdBGVo3ahn7jhndHjXTFSJLto7winV8srrDRmWaDu36lRXeq0gu5934
EgCoV46Gj5L3Au782qNqn/y42dOi1FofH2uCREf9WUzgTI8bc1yqCYm/5MLVT4zMQu6c1XGRYySF
qPMj3v40mqAuIpl2aLQViiB/MiRwaVUTHL+UZ0nX4PgXJ+Dk1ewgyB6aITChu8uQ6Ak2ultvBqIU
mBajpz9jBLvcTmyC8EA+G50ahprPbZbHo62io8c7oqPQ1rdultAwCF/fv6muWQHni6wBZfXL/nvL
ME0aVGJlprXu9NSNMlgctGz9b5mZvxVWESrVkRvdo0GxUvrDTZ7LbhebC6/DRfEJ1Dk/9H+W48w2
LSu1rhwH7DR+A039EWZT7V5EsQItxjlZ2L0r0Sv1epNEnpFSIE7zx76KmlapRThXr0UT9ACcKnxq
tiKQKfb2pz8A4V2kYqJDIASzEVvQRZf33C2cPJUOg2SxQm/6zNMXotdnrmDddvmjNRwKkPHJlSfW
uwyy+l/W+7f12X1nh3rQHXLWK6J13T1w4RHe3Na3FTVSJobWi8MlYj3nB/58vbOjJ2WZ2uhih+EC
rXaiftl/af1hnUJwvMjcNW8TCPc53VxxD5yc87GV6ogRBpNnu7yH1vLGZG6m38nbf21ZwMbQ6kQa
XJnf5FJfJF3Xcu7qdfTYb4Zt6qZvyLhlPpyrHnNiaraow2hXKZIh7KCYykGxJ17ZVro/FOaTBRTf
rOOv7x/2C8qLt208sTi7pIMycDLqCSKJTR5/4ydJY58YzvMPrvh40Q33ta/xa768b/oNW3vhLgxT
oGonZp/mJXyrSI6R2rPYNFu1MGgdV+peuVWgaEjvhm3/FdYN17oLqNQyUewmpJfF5lu7Q+X+Sdok
a2CmSy/WVQemDQyTNShBgvRzn8oLKXFkdCNBEqTP7UZ01XW8qrqvFrUlrl5/NjGxjAgtSIl543k8
hI0MfNUUZMf0FRQguvHdsBdJpeDBXyoUX70ObERrBQgEgOC8IZsHTBZFLZeRYOZEvQI9MGYjVg2c
zgHkIs0vOtGLtfA5NEJ416nRWfJe6tBJK+JGGD4bn2meuPF6+E5tyDdXxl6+Zc45YmDwX6gZaLCH
oTdN2EV3Q50lHnmhD2YY6aJSMvkD3Vmp2jBwH+75E7g/An1L9S1a7LCL0zlzaOCXCEjDh8wX1Wf3
vZUO0gB+3fSsg/Yk2eEt0wNL5/WKiyqqyrAOkTUiRW8DSifXHlyU6aE1K+E2im9/FDNioh1lkDAs
buOVr3dma/b1lEkr6L1jC4m2pxA0xI4z4SfNanxMb62NtCn2hRv6i2T5VwKdM7uzz1dOaROaAXYF
AqTM1vIvZhwE+dnoq6jkrYZfxvAndY7L5IhNPdnbWSaYGGV+QH1N2FV88WK2d6LJrkEqFf4IF8eG
r9RVwAUjjEEhAHCiOe8/d1mY2vkQmZ76JPrPyk18hwQ77YVmOR25zMWF4IUJPIouAxWP2T1vhCUU
wQW27LvBiwiJ7R1iT3iOfvMHFf4rnmNQ4KeBDm4XOs9ZJNDnetwXSmjSMh3XKM6Kup2FqhOEeVQb
/GQzbITnxJ/ef1KuOM6Z2dnzaZnHsYj/L2lf1tw4jmX9VzrqHT3cCU5M9wMXLbZsK20pnekXhtNp
gyvAffv134GyetqiFMnq+V4yyqUFAghc3OXcczJMcpigkSO6e6jWPRhN7/1+mGu2+2yc2WIaHJMG
pFS6VhayOJk/JpZPTglJsYJOKty5xcN4xbicjTk7jKh+TemYn8bsfOJCPYwGfaK70pU0VgCUZ6rr
GMtYl6sb59OjnB9Gs5usOMG46VcFcAz5JFMwKBmr4stfyPZeMW8QQITukKxIyzzF+Q1c2GZZhiM2
juSylihWdsM3ygrakOslpslrTxGkG1LeD0AzC8i987HiolEaNCuhVwu5CYSKXmbfyaSApOTPhm32
8h/jMHEdorYG5heUUmUldTa7Elxbig2sIgyM89Y+SlUl4yA7ENo9mJUWM8hXZyh5RVSH6rLRaTZD
G0rJkZbCkNIXBT3Mxnvk24+lP0FrZ3j/C6jEK3sUoiP/Hm9mQOvaiMpWYLw6yO/Drz1a9HMv+mG4
2X25EsQLHxePxZUw4GzImcuWgq6toXqJIUukkLLQLUPu5WR0Q+fQToObIVXdoQzULynKXLE1QNTK
6jCwe4BKzQbOI6VG8y+3/ByVhwL6O1N3Y7LY/b2puWJIcTUgM23Kmiyi5dkebZ3IbgVGSdANgK5J
KCYPqyo6wNAtjHTtNjobamZgRF5VhI65tNkgyEL7j+1ZbnEvVn9ho1wxKmdjzTYmlJyr2CwxVjw6
b7pTb9pkuiVjfVM16qPmdL4VKo80Uh+0lK9pNjzFdt4vTfjKdX/2I2a7ta3z0Uyr04TZRplcCKZ6
dkCMFWjIHqObFprE/4eLw0L9GQ15EFeTneTnj3NyOlZpDi6L+GOAY/qrx79OcBHzR8kku2Rxrh3I
z+PJ5/DJW+RNCDncOgVVZXQQ8UsHDN/v9+e1U/B5gNlFX9QN2HHB5OBnfe9mMQ/QDOwR8MT9fphr
x+DzMLOL3UwaJFNzDFNo3VdnwrWbqs8cIreGzla/H+rqOfg81uzIGSXICWmLZ9SLN/Rrl+33AYIK
vb2ezCfHqHxmgAgyeSrSt4WB5cOYhQ9nm2N2ADVkjElHMLB1N0GdTYKQ4+3kSczeMoZVmqeLwSwU
7tCFAFqGOWBPQHFd1E2M0w6yec7Zxsz6oB/Lu75sg4jHOnRMVM11qunbwjSvHDvwkqPfFkE2iEjm
hjPlTcTHOjXhPIE8LFpXEMFZiTVgL77J1+20ypbxkFeW9vOYc+Wm2iDo1UeLPjpTdXQF3EjzZvlq
CPkd8y+w5lypNSDG/vcczdk575PWEKGJ8aCAgHYEseZI54QrsS1Xhef4TrRELHflHKJOqQEHCcUv
kPjPbqNMxHozAkvv8/4ePAoBFNvRZ7VwNKRBnO0ZDAJciWkDvnNxGaUDEIxKh0EsSJND1c91Yu0l
bCGJSfmT4nyB/M7Phc1yxYDZKKEA222Ccx1V03MDFhehQTjRTORIzG9aAHD3Y8w2BoClalCtzcRF
4635nyrRwk2T9DjwP1FHQJ/FbFC179We8xhPj1RbNS/9QRl6ryIh8X4/vSuzk44Z2uoArUMYONsm
YL+xncZgpq/VbwPT3FFfmsq1nXg2hDwZn24ANOmAvYFHGGKdA4uIHPCGulMAGU+grJZg41d24dlg
s4WrxwqP0MF88hZyhc7HWIHDogsXLoOlVZOvf5pSZpOccB1TIgJcJmA2UP8vrsHZRGZ3gNImbW/q
mMipSuvpzw4CV2QCsXABAejQG/b/fzthZvt1vdVCLcecOvW+0iF1EVH/9yNc2QnI/YHsAEUXxCAX
aHc7KitTixTjf22Sib5dvwvA4HHTGMtgB7l5z63F2XhzRCGYJJK8AVEkXFdfuzECiVixKlhcDexJ
i9wDl5vi1BoodTbBNnRBaKSFsIxqXht4YtVWB8ZX2LsO1FHpT6nEG62tddFtF1b0MvbAmCbUlmEO
r+RUkEtSmrTCmGGdbA0t31ZQfVK35mQeYY9dq0VzZKxrLhkWHclri4vqh46gADHlBfzdrNIk1gSX
i7uDjvUqk4II1e6kFYP0ysJEry3u59FmJw5jTQWKSXJxabqxVODdVFBiN4ECyAzUpeGhLBNFyxjg
fP8gLwYbjB2ryPbF2RkseFn0Y6roPkX2rzNtF5K96Ml66ZUfCVtySi4tF56hg2ZF2dmMQzKzxLRA
N6sRDTqcEsWLN+OAXpfUA8W66mUbMNlwb7NkLK8cSBsbFUA6Wf4AA9zszCc67cD4pekoD3Z+9j0H
qhe9S7WvrDIFMKClitkVPNn5eLOgq3TKcgK9uQ4ARJSvkn2M8ooZDNCsZkDDIhWBkR1tnXA/Rc9r
tvlVK1+K2C/I9NG/ezbtWdgVp7QsExU/Q6Zd2G3q+Dq9MUo31r5BKC++qW71dReEEG7jN1261seD
Az6t8e4v8L1f7mtEYYZ2QvgBMDD3LkAcNVgO13U/BzFDwH377RePbefFZiCnvyz/Ix/q+a4+H3J2
lJQ0YayUDwHERh6dcrebwk1hKmu7WgQwXhoJORZa8FDxkYX2+abOqd2i7CY3mLoCWHNF9WfdnzYn
vQnIuOx5QHy9d/WgWFfolfPpmrYLPuOVAuP5j5g5IFpSa0ygVRDdsbLsXq4lzrvvQALaYYnzlekp
G+tRHgGo1S7YrUsTcj72zB9ROZjOxtKQp7oPJpDDsLEPSO6a97kUp/SToH+2f9rgcVj2ha4U3M4H
nz1pZ2oxmn2aOF0bXyFVC/bAGGRwMuTwMkjWLCFGryCEz4ecmUzUUyHEC0JtwKIlurBYJQ+4c73k
QbLQ22vkqaDVUN1DZz1Y1Gy4vrH/vdlm1owUIJxm6Gw6HWtxD4q0zYSCX7Ria0l8QAB8QFr8P1Zx
ldYEAHQ0KyrY5Bd1jWQKWZFXGLZbFYAcyDgSbFZScJADGrwMwr6Mgc7Hm03TiYSdZHI7yzMF0fIg
FTu1fceRgpp7MASam6/6Z/Gs3VHgHKMllsMr2QkEeNLBAfERQpR50robWnxpwgwsM7YyygBQFl3n
Wx2I8/+4ExtrezbWzFKrRa9MOSXy+LSgJ61d9VbyceZbCbNYSlVdSVZTADrQoWFKjgJzbowzkLvB
77YMvw/B5bjpWmKWrlCthG36tOqfS91KAp6T20aLIFqPxtsWfBGelcWWBZySTTfIOfAFv1w9kSKf
GWwNzSIQ4NLRYKWgL29mROPGjhNJs+gThYoNkOooz3XU2qhgOPuJ1uf+kTN9eLMm1SlXLatEAo68
qgWHHejoYjez++g2HqN4DVJJ8942pCxbGNu3SlQ4N6bewBbBShwzQ4x3oGc1sYGSzN4Sk9UHNWsI
+qpyzYaSKM33PA+N73ZVs+esL63HIiyG2DVL3gVksCIM3Az0sQPUNyj7KXkQ45R/tSNH9xK9oF9G
Z7SfGjEKBO5jWr33YDYEBkkv0vsszMutPpQgqbFU9a1udf2mpwytGxEqwKCqB9HbRs0hzOWNluj3
cRg5j3lGQwFuSztf191YgyFPo+M+scbuQOIGN04TTTu9ouYdmMfTdRuLmgG8roHsjiK3ewRPnHMI
WQm0ozWZ8Cvhwged0yS7sZrso9C7/DvkvrMA2PQOlJmKnq2F2tNbK67FvWhHBaMbyrAnql0GTavT
77RQsneWJO1jmBJnFWZGv0bpcwgScEkGtV6RrdGZ5j1kptlTp47T/dQZwEIXNHnso9R5jNOk9dBT
nh8piMwOA0sIENp0OsTIFWxNbMY32neS/5FG2IBjfd+1eQTtn1JpuRs1Ibrph6p8CBUluU3UPovQ
l8KSb+3A7AMpQhAxZXp6nwKhtqW1be10Rxv2TTFEma+XoOMdhZU9qhO1PcHqcV9UIvqpxzaY1Hqt
3vRw4vw20co7R0T1xgbD572SqlWQ2COYyPrG4LmbNKmxs/SY7AFJJE9lRVXupbUW3xlZUd7A/4XI
pEajbV4r0boc43RbszrcaKpI7lhSNU/O2ACNY8bg53OZkdbbMc9UX5Jw3FOLhUFt5KqvxlP3rc/1
BorGLNxGYLvahlmZ3xSlM3wZbKz3EO0x0QBSyG30hMdcVWuWD/kTi8CElAhWdB7RLGUMrKazyxR4
lJK3ATgnLVQdSMHfeiXiEC8sSwUSKrw3ohtFDCx6oAnrp9UYIn3jJo5YwgFd+IU48+hmMm0T/FbY
wDNPWYtNMB3lSI6WGQhMbGChqh/VbbsCIwRaLE6pkyW3+BQOz+3M5zFnxpYRJx/rEmNKtzi8UTfW
VlImaMtCChfJ0NnsZrnCgQ9jA9GLXyNlP8UL3Q4edYHS84q7pSb7CxcMVGQKPGwIJgILfaFFif4p
o9CiAT0AsbpqUjWwW+bSjAIiG3t2ka0XXL6LQE6Oh75CNO1IbrI5poKBkCuNeQd8feFNFfp9Vdf8
wUCE9pZkoLpIII3MoPiydHtd2THgK0Gy0NAdRI+ny+1TTgoHq1XNENOsR81Tk295mC9kvS78Kzmx
TyPM3Em0jJM2NTBCkh4pWhMsEG+GBiQ1l0TVLl2M00jIf0nqOvAdz268FshcEIOOEiiPvifU4IVX
ICazVuLhP182dJ0CKYXcLm6/C8RUMtlsaKqO+srEvqkFtMmT8cvCjpA/9/xgAdKDfJcGvBRgdvMo
SFcFn6ySyo6L+tXcDJt2Na6gK3gDPaaFfO7lZodrJqmAwBcAqZA5mygftdEowVEEcrcoPrZq9KOy
av2+s4ZhN01WH3RWGC3si8s0AiBLcLvR1Yo0OU7aLMhBjnpStL6gvpl5knRT+vrGQ+vXWzScr5em
eGV3oM9cM1H1tlHAudgdaIkuRajgkdX9S+5yB1DYfAwIJFfbCrTFPxtN3+W0C5ai2csThnEBmgB2
AlkvEKDgMX86YeDqAiN7QqkPd8uzkkeRqksreWk75BCyJgUIqHPRslGlmsq61qR++MI7FzNSjsMG
pfevYgsRW7/eq3fK81Jy7dqeQQ4IuEFJUYfuuvN52WXMcksM1G9Va10a5Rocfy5tSg+2bUXFkrT4
1TniZOuWJOe5ILOo80HNQaJF/dIUEIjKdJDJ5B0Y1aohXC2cPLnz5icPkhWyLVhDx9EcD1l22ZDI
9mBgznTg6fRNuAWT8Dq7lxBX7i3Cdy9N5IkCARlZBBGXGe5Kz7LaIr086UDbI6UC4hripjcWdiOI
wNDnjbTLij39x911mJ4s6P857jzTrUIjPK8yaZqRif0XQYi2WaTruLy4z8eZGeaxp2M9WpifDO+d
1bAxwXIrAcOy3XnRIbk2mg3ICdhccCpQEzvfmGqn8KmLrF9d+obXr5E/2tqB2NINf180K1dHQ9CH
KAg8ahcJbccYoVBkEtljKqFKSBw8pKAFgayy7FVYICK5ZktwvJEXQwUaGfzZ1IQiKpN0NtqflHuu
v3b1Ym73ojSALSGZl5F/g08AKPn54jGuiwK0MVQ2Fe7btaQAoW6+Xy5tXzvPnwaaKxxaqB/qaZfC
+vPmVuv1g6aI0U1Fd/j9Yb46jnQJkCw9oVbPJ4REfKh1JqM+Kz4GDsYGAGaGbmnTXR0FS6bAIAL/
N/feEpurlVo5aBfUI7fp77MCQK58gRL0msXFQ/nXIPPjqrARdVYe2r7NrWeSg9W8dt7GUVvVNdod
os3vF+7aXvs82uzQGqml10mP0USJ3F9nII5R/d8PcWVCYJLUcSuDRhL1vVlOSotrxeJRRf1UKBwM
SLhS1nbRTm5dj+GXntX92rE65v1+1CsTA9AA3gzkiHBq54jiHPoBSprBPqRqi8sSFWXz4fcjXHNt
wDWAGx8NKoDYzYWVwLfbKJ2NC4S/DW/wRdF6n3pFBoQmcBSLPvzVZfw0mpzwJw8jjwpaxIj9kZ+p
/V5N7xOrDqZYuY864dfJ0ja84NOFtwZ7DvtqoCvNuuB7mSBmwBojdhDxTStjne2toA0AxLmdVhMg
2skKuM3v8bpG52L+MwvKffNlOe125cThV4AVUMNxQxZ1ZqhAB2NbfVWh2T1qV1GUBA5JV6r5/Psn
eZE1xVTRd4KCqLSKFwa37ZH3A7wP2p60dEcIqUOqAO1wG2gtugp9VjSxsDmvTksS9wCcCUztvNmv
RZoW0g6E+lEy7lISHkMNcS4bFlyca2cAxEAq/A0Aby5w7tNomIUIS8fP9PGL1jo/hyk2FtzSa2Og
TQgut1S3uQCJ6G2nW+GgUj8LNbeE1iG1FppKrm38zyPIu/nTxo+qZFQbcOb4OdMmNyfDI6+slVpZ
a7VEVmlEbn9hTid42cw11NCPINm8EZtd7P28VHVRm4gizCdrzW7V2xEtimAEKH68yRp2dpO+Gbd/
gcri2lTBHSwbdREUgmnpfKp1btGxnSaK9hm6lm4GP2hHiMRBj4F4b02gQbYMvAQ3i77b3DdFmVED
iQgENyTJ04WbD+lcgfQAOI+6FTJcK9VPYcy6jaQ+m0AUC3InUMKrC9nr+SmYDTp3DvqqM/SEYNAW
GFMkTP3ITvxRWTjc0kR8fpa/RpEgJuCUUbOfrSnVhykpBJPub7hu192mClBcW+7DnPtUGEc27qLy
gdIHmupn9lkNa1spewXcBTcSfxACkSNbH7TbP7MS//U2/Dd7F/tfv73+5//g7zcByrmYRc3sz3/e
xW+VqMVH8z/yY//7tvMP/fOheOdPTfX+3ty9FvN3nn0Q3//n+P5r83r2R8CbuBm/tO/V+Phet1lz
GgS/VL7zr774t/fTtxzG4v0ff7yJljfy2yAxwP/486Xtz3/8IXM5//X56/987f41x8dWr5V4/9u2
zl75z3r+sffXuvnHH8T6u2aaaKBWIIIllYYN+M79++kl++/oTEeOj+pSgUDqBv7xNy6qJvrHH5b2
d5ROgOQDVR2SqgC0//G3WrSnl1T5Eho+IJGAZkGUWv741w88e1L/fnJ/422+FzFvanwxhv+0GdFW
ge4m0OHhN0riaYh0nR9wC33x6BdA539dTgoY8dDfOFmOl7LmmQhIUCkac9w2hvqS3UAVqoV8IR9V
1yCxKwoN2cEQbYOoZPqDOWYudFRS4E/EipqyVTvbRXmxLxSzdttoeE0GlB00VgQMTJRuOVauPQCe
bxhtAgp8ZTVZ7D4MiVu276NRfAHo9SPq6c4elNitnPyO6PiYbpd7XUSSHKVym8o5QN5IcfPRHt14
6Lalkr0MWnaTK8Zz64itpnVurOrrkpLUt81+dGmCHkc7+t4oJXNDxl/UVLyoo5X68tvi8U2vqwUP
Gg7C5TJbYIyEJQPPgkQtny8zr2Id0rhc9yb8QLd1sp1O+3QFJZ/OCy2wjDkQnnbtsfF09GF69qR6
Tck/jFCHYJ/hHORaAHGDRn8bi+4IfqOU2jN3sLIktkYvUQNUeg52SQK9Mu+aMWpWzBmxMAU71nm+
i+Tn2hiUOZWTehOcN3AEQZOlog9V2UKZOMLjNylWRKZiT7+yINlbNj1DB/fQldFH0oUHELEcVboe
ewPFzaj1J9F80xp2DEsKIagpLQJoOQSpyY+puW+VsfPqZMo8WbICVhUF7bGYIB9Ww2NiIIyZlBQ0
TGru6l08rXhI7qtiGL2WaXeq+VKJfJ9LyhtG6atDoF6cRo6rNZiIkVvQUGvzW4c041prfMSVm2ig
X9NCy6DNRA9QrXpRpzj35H8YHODbvuz9IQeXhj5Y/aam+XPbtig4JphLZUGFLTXbtcqtyNWN7AXd
SNjc/XQTluKxMfHbnbT53pv0pRXsTmjioe353sTaRDV51zk98BZ0BYM41D32Iw5e7U6CZJ6S4hf1
OdaHQtgCCLWtfHNN+D2bIuINWPhVJ+zDgNogieL96VSpUf5S0midkOGN1XyPqu6HUoYHUTggTK+I
B4b61mVwAymNLW802IfV4dkC8gxRN4d7lDQolQ1uYWCXyX3NK7HXshYEKQ0OtNX5POt/QJYcWXEI
HLs1BfzAEB9Iv2IhFPYxcrFpW/1Yydm0EGvznNGLafVc6xZI+Ji9tgoDrHzhY16nLzFEsXxahUjC
oW2RqJg3EfG30VTvnBpLa7D4o1TTXWsSf0jjx06JvpHwqbbyDNrKkCfBBEgM3JKRoPGoYcpHVyle
byRFoKA06I41+yiLibh60z5lTPPtMas8RApiVVfJbRZrWjCawz7NQU5h4henhJhe2/V3JRNPp73f
aVgavdSYO6CoqBe3KKm+nmY3mOmCgzgrgkurClQlwNDI5skUpT7zEA1CmjpuBRry0mRr90PrcsZf
HZpzF1JIx0FoOzu29mk0rkZF2Wi9AsHOoW/dmNM9pAohQDUlr4DgeZEDrjYzyrgroBfniqm9VUbx
aD4ih1i7RZpuoZuG043mcFNXoAyoP6KlM9CR7UXS/b0xMKRS0b18V2on24wDYBmhOtnG8XcTFFK5
EwV9FeF8FNPoOV3+MFSuPlnrFqCrjg27vFF3bZG/RqRtXaIjv0vJDTTjXnlq9m46vNtEPU6ZdtCi
0oeEIFQNG4GaEe0IkJzAIqrdJsSuc22Ff0WvsjtNqKhHmN+E30WSirncjrdyGLAbuKStfxpyvpWt
jhBAGX5SAOCg7Chnb3XLmadzp+/Xs4I+JbD4AG/grpOvf/LmsWxaPMUUecFCgw5c/iqXqSHqDtVn
eLf02EfZphXqS2Y0xC2SfFXWKCKlwB8oxXCQ73YmPKRBTwEUyKKtowA8VGkvoKMjwDNox6mEgVKV
d2Knr2gwCVRivDKOJe9iQ3OHFKulVkpgj/aXOi1fdWEcNQcvpzDsccl/DKSxIewGWy5eUTUrsbuj
J9POXsHHLTwU318b3d4qlf09s7CHnBKrN8AsuaLPPTY4gWChX2u47uwQCwhHA5zoxrbnWFIthBAQ
gt1jDeyNsLs9lHf2GsVMT69Msfhi8no/6dpOJHkUAEujwsyNbm9VkIh2MGeGPls372CnsQu5UPcD
7BromoLSBNehkXDYNbwNQe1eG8etVUwbmqI9CH1WLkgykUtHNd4LwTRlsTpdReWxZhnqCVOM0nFa
uPA3Rg9Ajx92jy2fJNq0KoELdDU0Um2mSIPxb9sAakHfqyxdUB2xzyPxX7sDCUmErGjhAGhqtjuU
lsSMlIrq6TYuaB7vSpPu857uJyiDA7IsfqC1GZSKI6i8GcAEXQl2CnnoBPY0w5VbhJUL+oNjBgMg
UmV3elGVMOcmwcOyxBEq1QFi8p2Silf5zpar2BVj/koAZ3FB7am5GnD1SQ+1yDZ7LRrjGI/aMe6d
vV7Ze2FGkatE9T5RKdYyxWK1BM9a/gAxqsdOU3Z6hA1q1zjAA7eFJ3SymvoyGHqM1HTHtGzgS+Ul
DiynN7n2FZ8bvQLKKH4aDxuud67SxFtb4/haRxF+NCbbvre3HCLado/T0Kj4pwvxD6/bIK7I6mQE
iF74o9VuIpg1CwZvhPFTG/X4yev+06n97MQ61x4SyglgsIB/DSKSWaQzclJjJpXmJVZHAxKiZK6r
943K953NX2tbvBZI83rNaHgNICmeamA/xtptXmcoruswVIWevUrLLN+vTkXrNgpf5WUG8rUM12Pc
0x8hV/yJwGORshg+oECvrJh2LCY3CnuuhfrohEAxyWMJCVFsd/kMoEn7XZTDo3xW0uCzKMOBNIFE
MvdJqu6srt4Aw7SSqytifEpY/TF1zGMrrSc0aPdNyCc3Gd1uXI9lcxdb1QZZRpggeae06YZ0oI2F
wYh6GAwhtwa+lpd4sU+OFNZMNXHKuWA+TzMUOCGXjNu0fwcT6+jlGXDEZu+VApYmJHi6PO5eiOGo
LmHdXVPVURCOFE0pSvq9F6mHEOJWPr+aW3tpsG0xQYG3RS2TKkdg7LcDJNxckeEjjdbtMmoeK9YL
70vZYQP+/qkb9qVTjc53SBKYUFpH0nNeeMcCst5RCQTpDLGfGvGilPlLPRV7Ixd7BC7HKnJMryMC
3ly+KzoSWMXRhCh5p/Nd2Bb7MSr2ekjvksQ3FXgNQxXlXlk2xzDeak72UWh5EdixuVXb5gk+S+7x
nI1rAQQOi26E0ryCvHxHrGyPex4emPOYKO4EX0ZYDhiT4UaVJX4BFckHr9iHMSTwojWXIUnEUnQH
GJCICCEOIZLYATSr2qfoSvebqHdgMtE3k+UcSkAsdZ1WHMaExeuQxhuFhoP3yy/Tiq/p4Ky1ungg
dvalAfgIW+NBbxANGVtogSoBBzPa6SYxwiz3M96nG4WhD8woiqAc2xfNFLvYMQIsM/xqB6tQIA/i
dk4aWGZDfWHaYEpvareL4N43cCo82h6mGO7qYFRrI2VH0rC3ljwPlrmJiLkxKkFx6nFnja2S+8Li
uQe2N9sHUI+6Gh924HS0bkanhwyxzYJ+kO6izXeWQo5RiwZHvoefAVNfxgeWWruTRx1CpNfTeXpT
FsMbety8TmEiGBXdg9pOEdAIXUB1xdYhkEge0UE5a8BpxlUGEJIe4dsaGfxA93ZPojBQpvBgq/BM
BY0+9Bx+5imuKHKxMTt7l464aUaCf/RMPJEaEnpTgUhL28htI3cS2JSxX5AklXuPFvzFGuAjow9W
dSG7tUEz48cwIdTTUrXzkvrQMfsmaRlEWZNNSopdHiM4G5NbQdMXFqYvap5/NIOMQjL1pkqjZ1X+
5oHV33LL3LYJXzdj/EYa8CIaCImcGI5UPKo7tNK8xB0GkmHIKdKeUio1ZhHyWfZ6/HBGAkn0FNWO
3IJvD3qRevyehtMW6LCHpMo/rNjOEH6rN9D/fkQclrmnUF6JVAidY6eAH3va6MSiiPjwk0RkHob6
h5UQ4fU87/2kwkw0o7eh1Zfgaceu3lsvWZ6/VJZ9MIixkd59iOfb4wYbY3LH459gjtlbWDXoIe6y
iK2geR4kLWTvnPajbJIPIZdHUb8lTf4chfRw2g/xxFZmoSJ+Bv2VzaZ9S/OXXvr1sY2gRj4avc+/
llqlA0qctgh1e+gC2miHIDjIsXnLDPbC8cRjwSBBk5uPfZs8NxXm3MuH3RgTCBDUbzKkOe03GXoP
iXgaxvRHJd8mY7dRL3s013g5hfRmGr9APeSAu/egZVgZc9Vq/DE2ko0gNKAyNwGcE6LuMnpERsob
UHyCv4vVnGQQ3RRf0XKo+X3OcIlbP7pa/dDDesMSfLDMEb9K62I3eL+MvyND3fNx8tgoJ+1UbhFb
t3odgbChWRE9/Soc5yDCdAfZiN3JREx2Oq3qjL8McoKDJdzRtuDw41Ib9BY8ATocOId9cOZAKXyM
dyZkpxEfYq5pnD41yEnhuTqHLs5eaI7/SxK8rgtzI8a3oq6/qp3YE6EgB2Q/C3YLmsxvcrjMmPbA
6QYDncANa9IDQ7MKY2OJfDkOSoVn3OOrWWuqrtAmLXDsYZOEiFgJusDQAZa5lEFde1DIPjH7B6uQ
fzT43xnOMA7GBx3JoWLxjVqRAmKyIXVBPo0LHAhO5IBKhP0lLTc5xJ1P03ewy+0Bd5Gi57dJCi0G
tMKqObbZgNvYK+XTraboQ2aE0IUH1Zf4wTF45FnjY5pj42cqciY5cuAl7KAx8pciFvu2KvfmeGPU
+b52WJCBedd2+L7ukHYqTV/uWLktScX3NM4+SIHDiOzexs5Mz64LjITvwC5OJ7ZX7ewokziNCkRL
xJXnrjRTXyWO7SIPtI+07HUoWttNObJwWkc+TAvsxPKnajouf9bVP6GJLn9dLTMvNLY3UQJzJxot
+DkYMeL4sOohPE7vQQgPb4Eg+tb1HPxGdpA18PgmBYtEK+VN2PpdXwOKCl0/h7BNF6IJG6I1t00P
BHkhswZ4pKE00nJzCCtAou8uUfFgZBowVtOXvoXUdVcYG0fD8raxc5B7csQdIXdMzeveN6eCuj3S
NemL9sMEbeApkXF6yJo6gerYWiIrOKGe/p17/+XOA+uCNAuynhri8/Ngj+tFFU5Ko3mdE+IOV1Io
knaQJE7RlzB4uoOOX3l1g+jiRenTlzxHEZpZfG32qIGcDmULeYAybL9WLM09x2zioOg9IOmQp9On
BOEr8hdTiku+XI8RUo2/d3p+tZ3OZiApY0DVCgigBoHH8xlMkNWDojvCVUWbdlYCiHhd8xXRlKPR
wM/NEIuRrF4NaXUohy+TihjDnBALsp5WrgCq2Y1kokF6o8JSgpKUQEjiHsmdfai8QtB+cCegiN12
aNJAn4aDdCgzKwGnaZK6NaJlHGN0p+DA+Se/cVIN4WGT7vWBrsP2flIAzHcQgqIvHEIgFhzCUyDD
4S/K/ExpNl/AZcLdgoOTlQqsJGJuFV7qKRKW8XSsYVphjX8SqKQCLIs7SdOPaaN+DVMI0UBMbDUV
8NhjeOImEPQeVXH1dAao1prySaHRE+vhu2q12JqD/RI1qvBSBAAlvbebaIsUlETvM3dK2m2XKR+s
UJ84VGcIq1boLf7I1tnQWmtAECGUS6pvEEQFvtvSEg/ybRAYkT+/byBsj+Q30Dn7CCyw7kCMo0wP
jGH3RPSvMutyytmoJqC7avsTJxOzsjDsKeSgdFhNUGh0K+l9C4gTIjNF70VYw8vThE9tcePwDCnU
GFMRZXLk5p3WPGbpcCsXyW6awMytfYeOB7OC1q+e/zxFLI257jp7G6KI4g1JSwOjg1saDQ3wFA4y
vszcyDCzQU5nVPOVjCHlbiCDfowZmLTbOzbyIxPh95I+1PBxvKKQoYFaoOhNkFK2GijbqP1dNgwH
QdU26C3y00oPJR6kqYnXuEnXtc0fZIRAdLYVQrh1KVby736g95Qjjdsjp5MBfXGKGLr0vjCfRW4+
g3QRWZTeFN7Ezb2jV0+RAlx5hwWvk//H3Jcttw1j2/7K/QF2cQCnxytKokbL8pDYfmE5cUISBAeQ
BEjw688ClNNOck513367VS6VJXEWCey9hr3ZqWr7q8EtLJ2tZCXuGmbjt+Gd/Zzn7alCHo9oVyfW
XoxRB7mzSU1n+SRnkAYqwLVuBFnlLfsBbLRdNU17T5C0tSZD1Gls6TsbJdEosm6PE247FmDwlZh0
zHNBib8n/N+VSDOlpf5+rNGtGUXnIREJUQH+z8fa9qYc8Dl1Ew3WmiATdecTaARv2DHwoI9+Dvcu
YlrDy0gynSMZ3OWufYmEe4uRp6mu1oE8dgNifrdkJzOWtl9LUEurRYSHyvV3VMe2RAZJOVc/CRby
ptlJUNG+17OGHqDrcT61WUSSCGaFOSZvegL91+MYqvfjhP4+YVTy1AX9IDqIbc1e/ga7abdKlRcB
9qzDv4p+yCLcEh0t+5hMIcfBjabB/77IniQOe1DoluQ1b1SUP3V0radWnVQtOcoZxJvJfZQRgn4d
2HNMzPpCKSc7QCKw7xm/R1Zwz/P8GY6BRPMhcRlvR2vthjA5OqlFw6RRBx2JGhJIB5r+xufiHOeI
N1mdPaGDL3LJvl1NC3aDJmtf/M7+nvvspLNJ9HXFFUcRAhrzBxbU94WfbSrYzualT1mP/EJF2VND
kc1NK9RQA9LaAp53JTnT0b8Eik5rpFKxSRrbDv/QbzmxkIVCWWtYNRb4R0ndN/OlFYHJgOnLzjG3
Kpud9NXQp4VJo0jmHsafANAM9yWm8BmTPsaYuyKHGEKHOKQMplWPSlEih442GzCO+d7DnOscoe+G
NZrfFQ0CRLekh7JWqZ7OTUCeC+xuYBiBQwpMGNJGG5h9tiCPbWJU9or7g8nVamTtCSlQOFo16DJn
lT8HgHWrwh024PShLXUlotslTDsWA6pBTA0SKV5BRy9h48EtEHbdYzjPZ0oQ1gkURkysOk98qziU
Y77P0fNgHQxuvUKPr6N+WHRsrNOGuNgWqju7iDDyQp7b+pueyXX+7cM21CBNmmMEFiaRgXiDmWNb
RmxO00QUxMPKWS3VNRBLgKlclGnZs32MOJLpEDCvQMc5+qduwyYpA/Seqhty5Iv/kwbXbCyhotV0
T+ziXkVG44LGMVQaOijXK5uOrzWpT0AgkK4hUVYxvQJ42gEunNYL1zvQYb+OAe0FFRlr2DKz4num
SR3o0dI8s1CYynoyWbpJQOOHzu+ORHg7fQNEzDqqsn3OBhxm69KfuOnv6JDoZ2HIgp2+ewuJ3WTu
9FzL3ed2nBoOqKB/zaJol8c6Y8Zv4i24n/DYoEPUj7xOXIFqu5188udT5IRPHp7LW4aMRUOkcrhL
XhA6LZpOMiSW5N19k7N7vS2dnRYYb1TjJw0PLp7HnZUI0Nq8z7ps1eUoUTX5+y6wDkOO8UnHiiOQ
HMGKS9s0Z7YUb+Cn7pmlcRZcPx12FrSrtiYaRdNRtImKWrJlsXfHGCgj25vPbhN+p2OI3ClfFQVa
OAvVoP5Ny1M7x3Oo9CU3WZJly+3iRR86HdW7tiiuYKkvlah4Afx2tjaaJrZrgKezh3kVw6QeKTqo
FVdDIe9hA0R3Kpy66tFZ0RZrExzXGKBM1mQyCGsLPGrtciCQssdYa24NMxwHc486TnpgXpQoE14V
aa1xGw0uUMTwhI93WemgTgz9JsNvMbB6+O12Oqlu8DtnGu64AvrFGqw5af6uQlKqr9Gkph3QjDed
g48tUrcWY2jJi4uzsDND9pF75c8KA1ajmm9NVz+2aBu7Qks8FJwr8TBm5c5w4zqnIrghMCVqNsIk
Tk7tvhKBcEqnZZ3THxdWnDXRqNMhK2rfw7JAvogrJLKo2PijTM3ZLj0SmFw/p970iEAApZR7PB44
V3sZHuPmgZdIagyg0jjssris3fZRfm5GHylCiM4n5mmwuj7hQB00ZGF+Sr9ArkmpfZQqu9cDXQuq
YSZR0mFo+Nfz119iRCQSaJ6te5GD54P9FkH3n9OXgE3T8T2Es3aDNF4PvUGoHoa5TjW+sEweRl/i
PNvFrgy2Meuv+eTtPCW2kQVTpz5kAxnoYU//TH1NL1kOiXC4aXh/LtrqZ1yzfzPp+v/bnIuSHRFK
mMGrB1HKnwddg8yw81o5SVHjOS/YvbNgfC0dnIHvWCAK+fdQWEmDim1l/zOI69P8pFUcfUh2gQZI
A4NgZk+9taAGhhg3gqOrFOpF6jnIYDR6fjWDuf4kj6x9aam7zsb5ElscAyb2vAl3Aa9PelQy89cY
05PlIr8q3WjZsapcj41z0Y+bVdXrPuQX5oLNzSP/SQ8BJjkP9dHUHEWVa29vsi/zmFEvPEAyco1j
60cdY6f/+lcnf2oLTfoIKZULda3ueI8G6n9ewJKwaREDHvXRJc8+ivN0kKYI7dPVlFCWsZe4fkVl
CSREFDEZAPFAM26B2+zaQq4N96M1Gl0+bm2dZSn3UcFzKvPl2epBxtSTjaRH1IDyNX2gaVPNNATg
xUzOpOkFzRMhAF1Y9aF5g1KAtx3moYUWR+64o0BeVO4zGEh31VYVWZECxWE11xcNCH7/9RXx/hSz
mecAbhyokLQPHby3vuV+C+OWSfRlaEk0t8oU23t+Wi4Whli3PYkWDz4ojATT0lNWKahdpHjswvl6
w3M1NIY28DsghCc9RSD3EkmUFQAawg2cuDtbz4Na/NpF3YoukJDw8gRy8w6TkdEJTLnvrwry2I/y
bilR7UboCLBgCFKmlZNxliyaJHfhh8X9/R/an34NAThjHA/q7sBr+Oepl3bvO62K7SSa6DfH4k/g
QAHstGsmCEEDpmglQ1Avfnw/iDllsniocswofpGVyRKg0ENd/ZtfAw5H7POPqBrDEvq/Ia6G9x49
pP5Sz1OBSTMSzElKWb/FqLVg5hiNqEN2mMgBWbJGVrUAqcZUasI8g1OjAPwlzh9kN760JZRIGmZt
VfDkKX5fogqHnMhJIyIa7Fzc4NJGpyXC4NF4AIO4xVIXtec2t2iZlT8dWazzZknoUuzt2UheMv2D
69XRZPEqgm8mCDNRjBE2Scs9AIldZ531pGOnETlHrAFHPfjoDyKB8nVuNjYrOmDAMuFbAC0TazFD
lyR7GkcAi040nGMr1EUCWDJXwD1rNMITWx+11RKTFzE6vYO5AGSBMVqfko63zAhVlmI/gickwC4N
5GrCGNHoocYb0AJFR4yGT9FR2ADPtUOatQ5vbYe8LRI18vEQwLIPVNoK+ArNS9+NdIhZ4/3Sxq+a
bMgXZAuaZul9ekWIdGk04IS6CK8UapYKERjYOucIO/c2noIddYsXARt+J7MEbSN3fjVgeo02Xglb
OS5RoH8oA142CC21lIUqdl8U9j5veBJoGE1NmNHF7L0FwQ4U6M4Zg3DVFGiPoZMsF5I/kRFAyZrR
AJ2oId4w0TlMO7GfXt7+9P3qVCAHGL3lIiyZjFB+mZum0MQD84ovqhiOGs6vKuAoQ3XO7fpn404P
sA6u9WPsapyV2AwVh9HhFxi1pntMhKO86gcpyQ2snhhqEWew0gdjjQsFE1WBbGXC827Z9H1uXDRu
NLGtnk94lp2LbipxJ8DdsADdMglsvbhvwgaQv+jcyNFqMa4YBIl7WfySwYXIBwrNGPBl3EGN9m/o
aGJrDO6vpxBMNBw5cFUTWPn+wuiAlDJCAIonehyk1L8l9di9jtJ1cqLTAM29+PD3WdPBB0niWgH+
955Y0ZwUq+4L3Cdz00Aj1Jw0kyXGd57HVx/A86zRez1kcgf0H3yXvSaONGmh4WT9rGhiSifJnZ1d
lpWmQzXHRBz0LZtpn8xwoKMp47XIettsaNww2v3Qd84Enkosjxq4DbzipyZO9RFEg/sERaceTs1z
2+BBxbOtN/fzlncHxTfR5zQpAhc/tdYtFhTsUCartUIfjdXQ1PUGwt73ihJwC6CHsqHxV/HsrLsR
rUsgUYMh12gWJYAc80+uLpaTv6qyfyPAAJJu1shA86bv4ppAoJcjiXVQBtmkzjpXyUrdHCW0zI3e
mRwYAUkFZUOc8YfJx8BhfnlXR21B9xiDol5xhpz0yw8gwAjfNU+g8339iEdedz9g7FQMEitFV43W
Ck4tfdODU160Wx+6SzNI6V9NNABCy3Dj8TPn4skJoJJf2FWGaCCosyULN6C5I+Do2+GmfnQECjc7
zpM9dberalJLMySqsoPOqvKSNmZvYTchNqKP1aBHLE3CWZE4yKYqVwCtUOoC4W2BIhlxtx/66I7i
UdXBtBmM0aBhhypAp1qHUEDOkLlU+xydp+NH0HVgWsBM6BzZrel7ZBUrnSvHILUMlehoKjEs2CMe
vAYRZRLq1EufPGqPklUPOBSnkoUSc7QW+aKt04V4GMV02h5G+RtUz/jqOFjDxYoxNN7IaA50BQ9G
k0NMOqL5F64dtTQhgWEN10lPO0Z27CjnUragPH9pInHihl7QiSSl1g9H+oB40f0RXdkxYzVv+pmQ
dvbQx486bNUHt4ygz9B/APgnPQIU/hKBntGPiAdJYjDb665xvncTzk2LB0aQdJ069SR/NILhaqjd
pAe6umISp8T0eaGHWjK1x1uK6wI64DmzHvRBT2P43PdoXNz6rySy3xSmWeiGMEH6Jei2ljxolMGe
VkVtf/8MgsJIrKPM+n7DQNDKcxWf9eEz9DVLzHX12caBymJrsi4owk5zjgdA+U+QWhuZdbXQ80is
9MYYgk/RfEsVsSvp5aacsg2IeATtiK1QkcaHvHWJrCOfj40GW8wd5YBMX5B5aGJWM1ijnvUMcznC
C+HYdN9xJDCaBtZJslZHZMITAKH4RouTTU4XeOM1AvwUHnQSrScETRPp5e0OMQEi+gXz7USf+gzV
d7QglAIVc2eSGDLUTAj6Ztb0Inxgu6bJNgZMm4BwgWHtgu5NoxImZ89H+qan2kZj86pMF3pXDeh8
WhYdJjUktPrJGZpHUouzksszoqUNKmxenB5U6Qi5MDaq8za9Ydpjp2O7KjFW67lLM9fB3IxQxc8r
R48V+sJl+hY2maaBIITnHjwXaxkV9+x2LwF/jMgHUKT3poVxWsbHD9/nfmJSlmbxdhKlZNzaa1eO
VtJPVH6bZ2wY5URrimcbRtGnDhtsFR7ADvxSEAAow73BEn2UJZyQcrK7FVCMZIxRuH+cMMRqLIKG
BZ6d6FobRbimaDtZfKCIctdhk3pmHxAc6WtZ4emrK/LkWNHO5AL/kQ3kqa3x97ez4w9HyP+bUyT9
0WqTxfD3pv4/NInAoPdb0qRNKH+4RB7fxUf5f/5v//6tfP/dJGJWu7lEfP8faBAdwGKNsgwuIgZk
WTeTiEf+AYQaUmJYvZFyhvqbXx4Rz/2Hxh3QMwZF8bQ4EfnHL4+IE/wDXg4Ij2Gz0/2yvP/IInJr
vPcZz8ANCG0VyFIf/kDHGNz/zHRyFeZscAhIxKVHx51KopCUPWxjdCpFLDG2CWA6SF5nKEkhw0oC
d7g6c/7oca1f5PvZ7r+6zEFLpBYV7bjk25iHfhrn5GiF8VcRwsjWONm+5BmHwkr9mKlMQT2uZ3ZB
ta4Qxg7o9HjQH6dKS4Eho8lHhkikrq+hbz/XJSRQDNy3RAHMckxm3ynXEJMyllTvuSw3IIXqdVdX
87ob/Ds3KL+3EvJHn5fYSH/xlRutIrsokyx0kwDyL6uZkcDJDcvwCKGN7ok7Yk98uYOcd9gNG5J9
DeYHFQu0Ky0zKNGd+LtTjTR1FgdZPmaJAqBlNk4/raaTBx6Sl6zMxA6D+NEO1OuI+i2nvpBpNlaw
N4T1Gk3omxVz+RZt3qItf5NlbqOEdqLaFnYQl9QQp2DcADF2FO33RVlJ38o5KbirVksd3Am/T6P6
pbMJbFPdi++38b6n6IHtWSW6v039XUxQWWrgUNTP4ntDJQpKjfsFQeeC0mad9aMX8jRiWoZABegp
GlsngR1kSd+JdJR01pL6aW0B8JqGapVFdjqFuYLw4ocPK98qyDia3bjcWatyOdQU4kpUMAzoPvfq
EAMgZMlO2K2dCgN/zLvdmoZztRLu+zxKZB13s02eyjKwk108uU1CLOdadgqmCtA0S3QSo83WdoYM
sAAUGrL5bbWd6xHlikj5tkajtgyM4jJAsB6jRfNgPdOPosrvwrh9Uc13vxvPE1seudd3a1th4HSG
e6fr8wQpep12mi9cQOFoGZSHzuj30g4hr9pBQrHSYoL70GfPRQbm5rx0G5Souxc2uNx8gdRsu7jN
S5d7x9lBS8BheetglYeumV4hqaAJG3AXjTPkpq1z2Dql860rptReQpBW2XQeOvcMfSNsMJvZiYEL
1COFkACNBbl3Xfz4mBV9mcoSKhWPqLXf1QGkPlm6WKpOapfBDYnRHepcRtNRQAhe0xftN9uiRUHK
UCplM7jhczFb8Qml4KDjJa1EwBLsFUpZJJ5zJcGijm0VpKxCqX/+GrfZV4KqaGnk2InKqx6AdlDc
iWVnMZnW7ZjGA7oBO8I7hsAE1nLMUFMxYzmYrU3RSVQ/aoun2i6OmEPrbd07NBUze4JlCxIa3iQM
UmPZj8MefjkHKL0LGaLfv1VcS4k7NZ3aWhRbq3ktkNj4aF3RTS3CoOaCqspDSn0Bs4pNvkHo9G0g
5CsqLVcbUnfv47Kspfe9EhChVgQiqvwb5kSAnbtYHjlK5IImVGPTJDAnZbzcoBjdU1VyuIigq4cS
aAQ31zZH5S7tJmvd16AqP9px9lYDx5XI/faJOeN64tG2bO3HGLEoj+g1ah3vxR1GBEHZR1OjEkNN
2/e5Xpa9zeCmArRqr+UCU5OaFFQA9tcByB+l30WQffQOA81YPAvOjpCTBCdU5tyh7r2zDkd3ZzW4
T92y8XfZaN1V1B6RxFo/3LACVEiXe2LX0JdVxYNqZmRFww8015lgjiFvE4wyrPTpS95MWzlOH5ar
YhT/d3HoS79BkNPD6IGBWvGpWzMthBAhQ2O8Fp0zBTx0hbdGcakflKOwoquKeV1lrlqL4lVySCGD
lnZQRUGxX4oEmr1gB5V5Bq3olpUZ5IBhuIEc/ivPkgAOwh1UlqCt48eJjmBJvLu1Hb+6mpWIO/6K
PCJc92AUEtSz22VZBYZSOvWZlAhS7DaVfmXvhM3ikzPGLwrPMQ3uaRy/jQ23VwjpxoTOUBH5lbAP
jrgETZQnSvQ+5OlgeEDWr8iCjYLqj1dRDTGCAiZXwHawZV6PHi9QqEDAmFYFgJJ6ZO2RFl8gptm0
baa2axJZD8vM+7vJZzsOORKpoA2Cr9xX0JpMYV1u7ezYwsCwhV3F2rRCTyjz0zCg898IhcI4QpKa
x1DVV8o62qkP0TDkA3GztnuXrVnMsyMbhpRhpA7z4cEaFvpKSoGWAN0ENRX0H+tigZ4HzVtQpedQ
fEwjQLA5PrCeQ8BPLXfbKWgu1dR+icIBaYw9v6ncKrYqbocTOqD2RzxfcJJlNKl9kmGWmPuk6jPo
UWh5mnzer9ZVVD/CKp8dp7ZcNrXjq5UHstUaOzcdu7NE5ZIDKTNMWb0PionDxTXmI8xJVKzsfDiO
dsS3vkaDsrydTtPSRlu65D8oGkGcYBLctxkInDRfXHBwKGJ2H43sGZLaCVgD3s0F34TARc4FD8Fr
6zYStkOHK3qizBBqD2hyj3eoQoWA1w0GmBdAKlBnbvcswojOfWF9sXHtN6SRXoo42PrCqxojeRUO
J1+/HcFEdMztHvK4cEGM4WpDLhfmstt5ozudJKw8J+WiEQksZv/9XhAIdyo1of1QASOUAuDbrM3X
5n2uP3Q7L9j1bDi14SuHRPlotmS+/2tJ85l5cQbxiBq80Fh5WQcdM3b9uaxZookp5Kvm33aBm0g6
aGrrTtvcBXETeuNwRMPm4YhCDsPx8635z3xmvjVvzQtAhDuvmcu0rgDJulYhYQ+oEQIUdpYhme1i
xBkuOZV0KeXKXdgxArKyL9RATswCPm/+Q7sFZPKofmmWnfQKt//iLtr0uc3TaIqPrurr70UGTDMK
u+JBjtLdh71UWwQyzdcs5OB1g/p7EFs9CImmehhEG6woy9FYevLgAm1V/TWehxPRG+KqBifaVfTB
9zLntqHAlt1XaANvG4oUhuJoUvlDIAAUoigJcu7hLYoWQMJQKfkHxlmQZAuooXBmzQsekhUAtfwL
V5jYyIhqLObzAp6cjWrtfGfeety6ek1OrkE/B1eez1fzcd5P5Q6+UmdT1kvzYo0IX+p6HQMdeeiq
ITv7A27NnpaPgnvFY22NgKE9CXu//qzRS4RYwnxpXuZKMYymHgrY6xXsrMjOQWPfljArmW0QvYTL
7/2gP3naX+RkLcLS91wV7Q+nH+ZV75TscYCoNLVtmUEe5rWXXFXwipZMIhFXmNLz7kfVqGcHeuvO
+mJlGEIsuJKBG3eaECDOhsd2/SWfg7dALywxO0sYy99VVjhJbA05cOzmLgtDTNGoO5AOtVU/EBEH
oG+5d7Asp9kG7sHsiXIbDu968R99OcRbTPDjoQV5cYewBFWqZma/kng4hHRuf2DEhvctDr7C7pmt
e0f25z621RGxMSQdAIGe476EngGLxhG0ArztvqE72JD0ijn32WxHO6eyml1V9cu15ohFWRcPT6IZ
zhaIhxXt6uWY9U3zDP3QlJRgkPcFtREKwL24xhnaqfnWmtEJiJYlxBR64Vp5JCVeptbm27Ah9p5X
AiOfXnd2BnKcwT4BHQjq58nzKFh69Wq+HJHO3edOfTBrLp0tHzG9rMw789JHz0rN2aNZehFCgwP0
arYExeOXOkBUbL7jEjjdAmTzZNajE0OKtVgoIasPooT0AdV2VLG7HQQXZIPGDP3WLMzKATVk2wgy
H30+YR+xvWAxfkt9xAEt26Odec7tsFAJdD53tP/Ak0oSFHoVm5ChqA/sHzkMM7Fb317AL9enWkq+
auc++H0ZvyqgtjeL39a02iuFpOhoVvncglkiFmN9iigG9NXta6u1tlNVvf+209u/ZsXftsrhaofB
ePLW5hsyx9jr/9icPko5B5sFfNHefPt5HubtbyuXHuQUTYPfT6/1+e3ngZovzMvnuTRMIDnzMwLb
As7FLHw7mM+lP7+ZnOVOoJbabhiLuxJFiUHR5N45BLCGLmKQD4A5QrH9caRlanWosn+gHkx4Y38e
YKLu0xFhZGpN0LIMIZ8U+LX/XtvOyi4ZhrrZ/PaN+Rom3jTmvXO4bYKHXrB3ne4UKpSgXiMC885m
OXvAY4C4Gha6SURq9bltswzo/te47zuIB6upTyVjqFjSUBjT9FsY7rzNArEZ5jJ+h6LzMA37Q3+F
wLe/ug2/TLhHTwP8a0gVInGfLYAwGWKJq1mM5t4VVrbiJEUhCvivgocIFrLj7e2Q5U/cit2jWcFs
ktL+uSFiPt42mdkuqnbz4Wi2Zl7grn0ZZ7v+tQ209npdJlXclrgdVhW85U4QHW57iWn/LRedd7ht
sq/zj6zt1a+3fBY/ENKNvxZGTeccESdHuPzP04w7XYEtRJz066AY6MAlcLP951FNI2Mwtbj+/rbM
XCDnB/Bj780hmQX7iKAOQFBO+9uBoQwUh7G27n+t07oz4GRYBn7bruUjidHR3O0zc6ECvkxw+tJ4
97ltxqSCrTYiKBavr7T0gC6GjbR3vbsMRSJQ0h3TyCIhttS/lV9HEMo6U//rPfWATTfKqm/bvP2C
I49XUyTLX9sM4OaCJKfLUs7K+RL1iMK6cbjvlvuCYJs5LcK01zeGLTloardCnVwZoLZxDMmtuahw
LUNPoa9shL49EOV7DryP3tZSIDluVzwCk5LlRYqCbfPGfATolx5jL3+F3KtJYjLINO5Q477mAdJ2
ZACzI5zLFEVdghrhQ2pWyhCzpwSWaiiO6wEsXdumt7sjQ1eCqmlR7dARiB3K6vb5IALUipeQd3W0
Bf6FxHFoGBoK6KMFwEPulKfWLSrzJ2IIw635/Hbjls8op94hnGTe9tflbocQ/AtfByRb1gDIbvsw
i/sSxRSG0nmb/LlA9ovrZT4fqrpcdxaopyLvPzoF8hC/5brMnO4ixmiAHtEDXkNg++NHr4DWvZqi
4q7q6tSFSPIuQxnCvkgR5rRXx8HonM8MfIMa4eQjr7P0xaWrycp8LyuKCsbIWvnKLBqRSp7iUd3V
gKNSa0Gl8ZpcrcYFnxmM6C0Gnx9ukeU6stOCJBZO7ZNAQat9M7nd1bzAw7Kp0PZs65VzuIKomV8D
UqlT7Im7QUDCOs3kbpiW4Gr7kzwC+TlLMsPtFvbXKov3ddtPJyDkHer79+6ah+ji0KjijnqTf0Wd
wugeA9A4Buhhb4UEhL0c75pZ416zcwmnCd68EtdTOa0D9SOeUFTsgW5/Hq6DO6A4iwq9rW8JeQGT
tLJGa59PYjh3Y22t26rF8DrQ/jLmd6J4kXqtLmgvtczGUxdO4Yn67RryVThO8RWkkjDR9gj1gJCc
Z5qjM4/3EjuKHVEAmCHtJAtqaDj340Rhfczjr1bXQcbJ61QAOiv9fr5v2deODShIEmTBoSEcLEDI
IOejH3R248tiVYD5wyAlWjbpjK9gkJ4jO/cPY/jQDGth3bng8qBFlrgg8Ixv7Jg9tGELzjfMDqgN
xWgyFC/Qsi335hJSGtVJmIGUE5Q/DJ61imZwoP2Y+wkiY5SQ5651dRYIGXGKrkunDaRg0DSq2rmg
ZQBGl45eyzYrryKzKUoHRKveQ7URFeHnYsQV12Wa0S5ozFlaYGSb6BwmAnVCNqGPCYkHzL39N2a9
u8Gd6pMyTPw5hgKQ5VZSombLVjq6FknbeFuc5ADL8rVBHgOehoNxdRb/oq99FqCynAhHuYO6doay
lmW7iWk8y7X7tBjsTV378lq17k9SfZnBAZ8kR54wwVAp+tZF44E+Sh1eBFdht++x3MIKWr1mc17u
abGgsx3aBb2CxD+zfq528AegPtlE2kM2RSs+oCQi6llz+P8FXBsSeXk9QD47IvqN24e+C/MznDGo
sgC8Z1sjS09nd0Efu9y2Tl7psEfYrh8KJ8IoPCzumQk03VGqoocO8PXXAuYGb+xAsFZTACC0clPz
1vJTH3pfoKcvNZnrvT1U86aPpuy1gH4nzsP2aYpC0G4lAbXsxvmFhta88mUDtQ+k6jCytPISztCE
+NVovYociHw5ztBeRlX1CKTpwSuEvy3pvOzGGW05ZTn5XyKHAZ11IZuRed2kcA7RPTqhbKBj3S31
2u1rPdf8aLIcta5t7p0w2/v7mZO0CUWX5qnP83dHje5p9LJzK8Fumnda1ba2FwdeOghwI6l+hBOy
/47b3qliy7xVEiByS6aL5JPY0VuWjnQaJBly6sEf4AuGmZ1VHtJp2i7z6XMZaj6sWMVPApHMP9ct
e86wsH7/uYZ5yzmZoHiwkft9LqP0rsz+bnuBO6tJKXPfPlf+e+nPbbsW4ORBsoPZyufn3OT/n5uu
Ueg1iXKYnG47Mfszi38uY/6zRDjsK8x7n5//Ovk/z8d8zfvwsVusCCL3/+WUb+uFKNOxIaij/+uK
6M3cFjeb+O0YFhUdp+nw2ycGU9Evfx90B/0VWACSbT5P+XM9899tH03noKi3mj/+x+n887c0Szdl
H+yXXQi5EQ5XqLQBL7+gDem7XebwlC5kfnSyztvmLAR0JsVy9jthQQE1bFpqo9hf7otj11jfRqHk
T2yjDQa0fy9hebOBdDyX7dRsAjXYMC8P/NBldE7niIDurh1wsW47vS1DfkRDiuknOsukFJ1n3j1M
vQmkk+MDiWS8raDePsakI6fFY2QjoNp6amZkP7nwxo8R5kGpd14UxZeokMVL7Kl2TS0lLrWTo4g0
+uLtFonn03xhFkFq+vzriPVzQIYPv4E23PMzBYu+IhtV5gSuO+x4quB48WH9ezCHZQ5wDAqwBtgn
hROdj4F8w2A+JmQcx6s5Rdu1+cGcdrBUaFZdSQ9sW0Ah7oApwMlAppTyp75uEfpLfFEN2g+W8zTd
WRVd9vOUsV1LnPHe6V3YbqBHfEU7kvvbVSJ0HfAKnvbCgu7VDeVj7418C3lDfBzyID6GDoRdKMgx
PYo+RGDKl/K7E0EdrI+4lyUKyxEwaPkEj9TA+KEnUXd7Ud3cAoocvT0Qbrq3Vb9Bxd/mrnHKfL/E
zEftM9ElYzXNX1Dnq1sLKDdRD8q51D1Y96of401TLS0ymwympLAfEyvzV3mNTBZWwupQobydHz/O
Tty/s5Yum6H3n4rFxbokhsl/ArHgyclJG0kUtEgTitLCmXwIZoUXG3BMP3ppaSE0k45Vnmhj7TiH
ngan1rwuIX8tKeCXEUb2ELN0ivr7bF8xD0I4xx3OflRNDyXpDnbAJUyMOUdDGzKfoaqBRAbqsG02
2N4ZZZS9M19aci5ReW+KWLnOY2rvalE5X9D78zA73nMhsR3O5uqxUorB4MxT3jXLAybTbkOZ550P
baVFGgsceF6JEKoBaCBY/8X2+/i/uDqPJceRJYt+EcygxZYEtUqdlbUJK9XQiAAQkF8/h+yZ6fd6
Q0sS1AkCHu73nsuXUyOOmH1mZdTd4YDF3dHF+5Dk4Dc0/AO92OdlZLwoUWmi8nLGgLP4p7OUJH52
iB0WBD7BEO2LvDuH5ngrhvEdaMl1cIyTZ4MsyEXzPSrFOZyKNb7hnRVM7x4nv3U0jZzndb1ZOvkz
8JDPD/ASseb/HAxmlDY7wVq687PfOUcz9HoMNTADAY0fWj9566svK4KtgYcphcE3xA7loyzzl06P
n5YqVrmzXCujn9b8xPNVayMzEeg3aI7UK3cOTtLoj/ainFUlRbJt8w6kQGeuaXsxSKbTSJ6K99o7
WMjp+uN4DMrjGIgPfjRu/c4Y57vsw4WcIoaDcnxLkuklD+iP51Wxs83gNZB3Y7ENgFRZRxkk16Gi
mz2FIbEwGG6CPz3KnLihF7dZKoN/sVdvu0jtsSq7jBAnFbt2IvaWuzcmigcyDG4yCvONzUB6VNQ2
I2vLdTVF32he7q1RJgcswtdIOCLOxpF1VekcLIKHotlzNrCRpq0zF0ePzDEarOvUWda9N5NVx1ID
gZN1Zeg+X80LFnF6jmrKLw1n9IOVwU0qQ/wCVZAVnwi7ssMo6iG2gWD0rXH2UEBepK+mS7UgaHIh
lwSJ+iyA0W/oqBKAmBjLi2KCqiSuUIjJn01lGvEgFBCCXEafbZE9q9FAz1gL68WNgpMn5LxunZxZ
YLNcFl8NcYibbdXo0ZhXfla7F+aQe10b+dE25/GXk1QotDIr/0zt5TTIIvjZWZCuRMOKJV9soJQM
4fc+y6FV4lHsciQkA7ERzOoAw+BLevOjYUlwZYfF80i2VWCLvQ588bNBTdsUTfkzRbu7Dn3tPIXT
hKbZmzUmDLt+HrJ8b7vp72auiyutfz9erKLaZFj7d0ldt+vHV6QU4/aFcMhtdf+yNOYAZmWiPJXD
2G+l4gyjaaCVtV5ehJWsUb1GX40woFRRjr4ui6g2TT0y+YCQfERd9JxUkfpaBhhAYCzaw5S7SJNb
4BYtZWyOL3x22nNC3jx60Wib+6Z5gErjHZNiubZS0WwXLTM90wsPtgz8laf9rVOp8pPac4nH2T3S
YAlegjn9LGi/fBd5G66rIVFnInr/43Za9d9KLcXBVBD143oYnpK5rY81uQMXt5FEvGqDBXkY4vvC
nBGDKdDHIvfqowhofRRJ++T3/tlIHAYyZjKfgRA4p35+tzlE3aKGjr+qo+DY1DK7FVmyuQeKGsm4
sbyq+mqmINotUtVb535Vq+V5AEUaL/VMgJ3TdfuiH8r9Eibi2bAUDD7z05jm9u1xUc5v/kL5HM5V
cFJZ7rwLWiu6KOj3NkRn6mk7DY2MGzMY9uDL57hMlbwsyFt6quhjMCrnzKQ1RIIgQ5r7ggzkUXyy
6yS7OXE+8jHkpIp69mwYMFd8FfTrtlJY3frEfXL6Tl8sv95kjpxOMLDGk5qM8dSlxVci/W+KuSZN
C3HvehQvtklwW04Hnd35qYosiial0mPj38UaluG/LH5BxePXyWlYWhaRtnq1xbLcxoEm5Gx8Fc6H
U9evTpgoBtCGfpEo5hY/V9u7DnoLFGDZAcJYtoUyTQ7hwrwy1Pnp1GhxkNUHt6hrjbitm+DALP6b
16numXMbjILP5v7dIX5BocH6ba8roHSPq4ZtYdKvSFZb2nOtovZsee0Tid/y7Ew5kWmFedMz1Zve
wD1N36TlqefKWWIvscQLZ8dXTVxePGaB+WKINzPI9S0t7enqsf4anebGe3UPRl/nJ6vV2dYrPWa7
vTdsgTeFa6NMjgwJrshUgy96WU++ahvggPU9q/2Sd8mAfNAb4MRkb0PfHKVrtl+z9znnnvsdCYi1
8bxMHz2huhddOByEVFgdda2dDd2IO+Kgn7Z5IWAK0bQ4PS7IgSlOffaRpfa6gjd/W5jLPLP4tp9E
d/ObkgjBUDpxrerhBVvzm1fp8cux9IDl1kgOj6sUWG7FARortwHAz9r2nq6/ISiyt0S1Fweic7xh
OSyluDPTGOzWvhRY/mr7AijYuvgyLTjEMywkvk7B/aK1FeLP/1GiBumbIQCOKJJNjk9+ZTTKO06l
ncVe1GUbLxGoGWqXlqhFw7sWbct/VfixnmZ59CJNV7A0D3qR87az/erSOYoRH8u9deDY9i3MOFhb
/bhOsll9r1XvUJQZq56hwxtfJsbEtKoOnvSKXa2ZT4rCdbZg4Fhv5w6J4l1XbtWk3QMq3x8TmMu3
wFc7KHGkYRLidw0RBiB3wFfURrXxnKtcYMCdOYEVGH8nTslbK2gJTXSuevbcE/vGeE76/tRGHZ89
vB/egrR+Z4hyTaIeE7Iq0/VoFwzG66JCrDBuTaeYd31oV9+B7hQLUFajqpPtgg/15ErgeY7W2/Fn
M7nw+0q3vZrMS39M/KipaZJ9Bxj2nNUkGASTfzCLuV7ZnWdeFemAutP7OtBPVVCJa4dEeI1Lrtsk
uYVJxLUZwXmyORa4CPe5pxEVBMmbbKzhKkpLvmV07elYBtOt8lGsV9Iwj5xHqUKwi+2zMNXxbE/D
CWAQvCZZeGdD7fxGuddCNFtTL8Aokyg64rSMjl3uRbux4VTJaVBxwAr1cQwNEfdyclel7vxfmPoW
JG3t98jLlo+iVwCJem3/cKvgZ5kVt6QQ82vu/RjtqX4JBJVCmLbdxnITSUWEasWPUlLpQh3uB7fG
J2yUx86pd2NYzCdvtHIyuf3xlDOU2Moo+xEqlARVTlB2Rdyh5Sx1PBqDcYQsRLXpC8o3P3G9o+XO
VGy9zmKE2x3tK9XGXZ8SFwT7ZGNPI0knoTPsgKCixMWZxuk2Mn+HA7MWHwCesINs5dqtfzZbBftH
G9HTHB3QgE2vRe3ke9yVyWpUs7NOuraPW4eeXTpkP2TnuIdBmxW8tWFcyTpAeda2zk7K5LecU+8s
ZnwtSev26LGHdl1l03JqhXA4NGN9GFNHPxHYibAYT/+KeTLF1f3oVCKjB3LiCPzyEekRc8r0dLH8
9lVU5dUY62RTiVIegqJa0CKxBDKEfZutrHsVpbcZzSpE9uxsAa70sT3WKI2pVA6lSIuNlS/R1xzV
z7V9D0I3/PkSujS43BbjHV7W5Akd4E0Nln1zFzNc55xUy8BY/jDMfp6CYEZjIfh3dEu5gU0t2+ky
iQzhI4yUHZTwQcpjbZf7wbSzbxrS+B08Zm9bwy1O/KPteOaNz+b0k/xK/YRNa7xETXXlP8+KY0gz
XDH+c2hk84/U7beBUBds0PklbAz3ubf7YH1nvMa6Le2T0X45HHq/bNwVfr+WImrWzSjnjQrs4nsU
ZLz5trmGySI2dvQhxkj99LJsoO7o523pzyNlXAFD6H6eLgZafbMOsUWVA6NSaAUryMjO0TbQZnnl
OF4CO/g+9FHzQTXirtMsSp4MIH8cGxcQLlNSrZo6rE7NEVqL8x5lVkvniVGbBTyvN8NTZ4pgPWq1
icymO04+7arpJah/YQBp4sSX+7ExbSRMtj5m4cjwEDJQdb9WLvJq6jTcTt1C5nFEUoMIMmdTO0If
O133R9fFDjIrRkX3a+XIYCtPO8V/e2RxE4w/PB+EhJn1CCV4HqbtFU1oCBAoeYI48VxIvtNMr7w1
wjUniPsPqhQrH60M1SEuOxxxwzGvfhsYGA6VCs8lPZV1UfhgIutmODJxHOymPALlW9mej4oRPZ89
pvORsWVBajBiOsNZJSKq4mo4D+1CKZMnAsBPrmmXRnFrRtMJ4vLdnuNbEC4LC78/urOmS9Yoh2Ms
mvtq2quc04PyJKRNtUV5svJq1JMmcs9ZbicVzTRX7hiCZC/FEbPtNTTddJNYjVrXvqDlrZZbVxPh
CkLAbn+4TXbLpvloTFWMDOYDfMHWsZq404CUsvpGi+tnzqecKhrLhnOiCTPs7Xm6pdHRtZQdG6jx
SfW0x5WSzbUMJvohbrJbCtmdCl6jjcDlCebEHKjGY20tJ2T/2T43y3SL3nAgh3az1M0q7J2fTsrp
AfZdbMhDlyO27extgaCPxchV9HobtAjx9GD+8mcA2J5XvWGjtHogTaluvV2XW+tZf7eHDh1HERaY
VUEJdP2tz36bEilm4/+uQ1gwRCUdtV5Fuf09rVjPY/inHRPgOm6bNWKwr67jMDnUwQEb+sB6sli7
w3DPrFHhmnXAc51A/QCzwqjODveNn31M5CLtIqrsNS7JIlanKWBLgGJpWCQuZztJY1OhNr9rfK2o
fs3D8q8AsS/UYkEugBzRLFTZSxM69XYOxC5xy2nbJe4fkVawyOtSbwJhIHeuvXnT0/hZR5bAV56g
3MtoqKbR15T4m8Jrxo3QFzRf7QFq3qbzu89pcPLdKDIT+oUBjqfBsl0DjfcEDHs7O7mTcek8S+3o
YajFGY6StTBgFAsDM++wAVyXN4WHSta+WdVdw8r6ppPi3QuH8CzoFR/8YNotuDbOWTf+3wVjqHUy
QM9yyGwG7G1GMWcosBqNRuUemj0nJi40nt6Vn9PAboKsOzipsaUIz1ZKR4flbu6S9iel9i2dslNl
FK+TVi62Sb0qBcakLmRH7EexS5foF2OeU9d2/j5rrV8lP5RmsZqNmZgWEtatm3fVQRXBX7aoruM4
m/uik+nZTroP27TLnQpy1j73C7iTqEzH5BoGzXooi24nK/OjGRtMo0URe8wUUeZUAYCP8sNtaZ5E
tejWA8pu+rXjcDd4Jmhm/HptGs6fspjV1qYkblaapv+piMyTCHsFNBd/99+3ZUvknB5b/S7Ktnxj
f9lFIg8ZJyFftDkSaqocMyPVwstbufV5XjsHrOrnoO+6KPyG0oYjQb6A/mzOiQ/t5fF0UVC5fz/x
4+rj4vFi/35xV4toj90WiS2/W0Z97jrvi9iYzf641MfcyPJT1dBElDW8o8gP1ElMznxMultWI9zH
TDEi7QdxveldezxUZY/+lF1e6hpoOO8Cbt02lZ461PcvGebfvkJwaeZTsp3kp1u4Ry/M5crN7HFt
gQo79zR5CRlrZ3J9VXsiUPwu/Z5p5XOqihmuOquyNsrV0t6RrP5w36Wr4lSwIBrN6agYzhaQRHoY
1QDQ/Gkz9sEW3Qb4H8U+aPbPw9AdTBTW2itjOmJ2nDbgp712pgSlq33yC9DvvXvXDAcB9jnrFmWF
3HWT8cReRTyuNneyVLeSctMeXWclZsQiLIS33RJ8W2aqTC/1Q/xfwUp7RI7ItPlOoWec2jYTB6tL
9khQy3iSld4MQ9kxTxw+zYisxSzJ3zrb+nDDimRxUbPC9Ltd38j7xNjhyJ2iv3E4LN/hl21WRxvW
9+0xUvJVOA5mlpBcO2XrbQEcbJOyr5zorJhPY0EbOiNL+WeqoxMRKdFH7wawzuyUJlsYFW8iUt8f
d2CJlqwYjZavcja7gyZffjvpxvhkIrd/3MOiJbZ2KfZuSxIYLPssutJVUPwMJIFqof0TQ30Xs8Mw
6iIL6apwAqwfj0zSalMuS/pFG5iMSWtMjyId65f6/nEe92gqjUlfFu8ueSx7y0+cnce59x3X2dPj
Djgk9CrN2ukZG9l0dOfK4ZDiB18Lay4dtM5Pu5+WtZFSBnE+ai6pweLo8dC8eJv7UP1IvLrY6Gbo
TzBv9VNnlN7fL24V0THhqPBJa4EOBpOPPZSI8DWrs5+PZ3DM5g/4W/3KqbU+uLiitpj27M+gKA6P
14aawykjCIybHdneqSbFPYYxH/yAb/G4QzI7UBaMVpy9onWuoRvpv7+akCSTCVfEV5NSuy2dVR8D
jh7P6P1Y6t0/Vx+lrySld++AspJ9Ks1gpz29vE+teH48N/MKDkKZ8tgZZcfpXQabYlrmLwGaIshl
/1bUyTcOJOZa2JQVEWtqFHT456eOSrRiMqDCpefwauzH8S0LhBOP7mzspJPu+3oeP4XovyeLv6zn
zNsgOGwpz2x17ZPox6yL6wJH+kcQjkAuGJtcy6FNURU2wzrhVPXDCDAdZv7wUYN52He+VLtxKvJv
ubVsHndo1JjGLvvUOfP5BlOJDnoZ5vAHqSwfLDzyN6+nkReFE8LKcbG++/r22D6GCeWOqfMTKof8
pRI0vf9+YCaKVQ3B+RnMKHrBsWKxfH9GW72Xdt9/D8D1bDmjjYdyapu3qUzfH9sjTAirKtP+rYYK
ctZWxQD//iH6odpaiQAY6/PDbCsbSk5tAHeM4MXc7xCSAL2uJxlenEoEVzNryKy5fy/8+24lQRjv
EjXyPkgdh4VlV31VLMoej4wS3cf9NGRnr5nCcxgar6oKr7Vqq9eKI95rswB6NKLFPDyuRiFlgLbV
78e1vy98+hZ5swynvx9VpNkRKBZsL+b4cp3X4rkWLD84sFavmdG1e2iyet23zv++RGigdjUUq6H7
PRjU+dvAdnT8ePbHba546WWbvTwe41JVbsgqR3h/f4PBYHjPffbrn7fs1fuyLATSLCy7HFT0p6Q0
zjAHvI5ov3AoaIZ0lf5UMKJP1DkaQTFXwVoTC9T46EzuV4mzaFal5Ett0SV99vVLWOjqwwhS/9b5
xtfjmYcej0S40OB4PAYdoqKkrcfD4zEQON8ro+mfOq/q3+k33Y9x+jOsCwX4qQaLfH8hUjYqRvou
don71dJyyrWSJkvY++s2nkeYgZSvDUuDl54x1ONBPpa4U1K5PQdFHhRosWwWy7TYPXhQMrAYbfQg
Lo+trXvLUQF9jMiLbo1Yvj/uNPWM0fx7C/lxNVXMT2FezX+/d2qKdx2645PX6vbdmmeKZKqAvBua
kx+GB80h47AY36rSe8ncEehp8a1jSHuGm74qVBSu0RdpqpTEvAABYoKcBSzJKj5cNtpMGe4bHn/9
c0HFPq770QmYqHCXx0VpTcjwHn/2s6wIIIL29R83/v1nY9DFxrFw+OeBTrPMNI2zaxHQcwClOuF2
vr9oN0gKvH7elIPqmRHcbyswJ84Yzbtqzyzr63Gbkzrj/z6E6YG3UfdCjMNjbHcj7ca+g1/nVezZ
CYepi21EyVbeuTmP2wrFJKFvSPqqrQQLGZPG6t7dqW2xFZbsvpiqrBAS3cdOlXn2ozm90P304yJ1
xbXljMbOUQN4iEz4HAFcZKtlOjX186crc5ojRrPufXTYgC/2zagPjlRgQ5Wm/O8LVGteom+PCzG2
+jaCZt5hp/f+vaEobGtrdJ7x7w0yxHia8+Yw9PNUCcLt2+Op3E4ayFclbfX7hsdtj7+s3jA3onat
f29Il6DZNAYinH89IspzPGd5zvLiv5+qmRErp6GAC3d/94+tj4u6RUzYjQFS5v/esKSipF7uSWD4
7w35gF2DIWb77w1ICa11gIV388/TP/6i883hyQJu+a8N5oSLsBGUkv/aYGlUnKzp6L/899cON8Bd
jZbFd//fX6IoMaJq5eu/Nzy2Pt74bMI/IDLT//cG5MS0HDvUpP/c+fFX50gY8ouz/HvD2I6/Az9L
D/96QIFka+i9/u/bAb+5myEZLuB6nZiQyW81+QqbhM4icoiB/CFhb/J52AUt80+15LDoGvr8dRc+
j9W3KLGd64Tfj8jmniERUQYdPYekGJNNR4eBNQUh2EAn0BVS1fOrE4ihKfwOWY73zA4x/EEHc9eg
hY646ZAzRv5h4Bwah+mX2cv9MLhHIsbs89TSnY+e3LmzPxSTidYDRqKidDpJZPu4gVuIo3VVY2jD
OJmWDKzw+G3sJebsLfcy8tpYQ05eGXLbZFHGWgthi/FVNu/E6BG0FgC69nomqqEqUnpWVNINJtJh
2IGmOK0D+C40SHZqaMqNNz4nWf/cwUUGq5K10A6KNp4tFD0zDYuF7AXACnU4ehv2M1IYYNAYqX8Y
8XSnLdQVF3zzqg+Nb5Syf1ixf7L6/2nTuWroYxA7wgS8cJNDG2UAPZpl+1dQ0JXLzc5BPSnfTI3f
W9QJLf8ofa//AH/v3w1ssERn0YYetvlkGevU5Dyg8ynf0LPAogsUOi+62KvKYhsCbhjqYS/r9F1L
c/jtBgsWwbPZPyUBJ0Evg28iYdIRmzUdGh8ODqD1OaW47BvrhtImidPilCcyudWoOGzMZRzzxapw
rSrjS65WPtLkI4un4TD317y0zBQaRrMyMIUwsl3xTSQzjYzUknyCLBQVRXanv+pL11l2sYpL1Oy7
xJyiC3vQ5C3DS+QC4J49nMNzSAfL3ibK8FdRlcmPWr6Elb57+9p2lQns4WaV/6WbYGP08/346dOa
pa227jlLXy3nnpeNVBU99DDudZYGZ8OlTp467x4VAa80wJ8XWMV9phrJ55D9LLBq+WE32I3EEvww
GfyhpG8R54ecHufH1dlMjyW8WYyFbLX6KN8za3Djx0NJCu62LA2r7WPrFEZRbNCo3w2GaR3TsiWq
QGj3PsoZTnxs/53vh+VjV6Xnx1Wm1sRZjeby91UzCu9++Ki8RH0TvNdN+ZdnLt7lcV+aTz/KwOuu
j215oD+0ygFZ0m1DEtErQOw14KrQ/elm3a1Rw9aSCLd1GdRbpUjqRejrc3pMO/vS4G8nKt2FDy17
P9uWFuP4/7yDU7fEgzvDCW2lfTFG5zPNZ387zvhJhiTby7b8pSO8pGN/9+kTq0Evpm0Rfkd2SDOI
Gck9vi00wivw8BseYoCJ4SLigLN6nFY0zssfTn5cbL1bhLhWQX/M/LOn82OyAPBOFhjbtPBbUo2W
aYMK+j1qincasKfQ6P6KSIexnvscBc40Zwi0d/TTIoY/nGF6MGcXCqaFvX+svI3Zw94Nu/FT2f2y
KfL8qaB9tYoiOhZhH9bXErpPa7wPNY1io34V3bz2XfeyHqmMyDBD6YpbO8fQHvDmVGit5qLApBWg
rLdN9nk7P4TC3Vpmtge+8i030qvvJeQ85jdybkGopvtUGd45apkCY06+6Y7V1WR+KJUJ8nI6vSsS
vLFV8ul7hniSVfZXOxkMXbLplPu1fcRdk2J3b9aGG/X7Lum9DbKAt6xvf+cpgEWlol2nhxeAr1tH
I3aaKhfWcMmovJGev3YrsV48mFtqIamgO0QlfFGyHM0qQncuS9Q77ENL+1oISppSl9dMAcdPKw9c
gpsS6jP5O4noiNjN9qmvORTowc1WxMOM6c5e0thv5Vk3KbOrQgfAHm3kSYV9XDCPevWEtJ8YwxiX
9e+ZT+rmyaUDBH9shnQzJ+0X8ZC/SMAM3T/B1LVYstskdnJyLTWNmh7t8krLguSIIV0YhLaYbpm5
mln1x+7XlJMe2Sf1SWTDNijksmvnG4wDdxPeMw3C16g3dJwvE8MqPeG9UH8i6OyxpISihLB+Cd1Q
xsuPfPLjzhhegiY/NH1UHXz8e07jy7gX1k9YqtGucUgmNBJvs/jUGqQVfe+y8Tah0HrzQ1tDjmMV
KtLoosuZUeUc0pAIix0d9ubFyqfnBdsxqxi6bCKZiKUDj4gJ5qkmYc+jXQ8BqlwA7L4y3sNoZ9h/
MHE718iRl85s1iJsjWPOZJKh6rvlan/ldHQY54n5EPTfIEGOiNgm7UvzRCSKL4txPYtJrcOq2DMS
ByEqxEb0ZoOok8ygerE2k2SlQ+sMW+BqzLxt5zWxkX/KvsjJh3B+KzO5m5pRXN29uk7Q/1x08yJS
/6O0xC/NFG6z2NZucdsYbSIKVNh4oCMRz5jZtOuNBZqPdKdrkRbsggso7iXVivPBgk5XRufHtcyw
1eXxV/L/fz1u8wb/WzsOdIY8pr1Fri7uMn7hTIl28n5tuj9XWnvycndMbTsfdPNjw+O+j7/+uXjc
ptGDOWRzHmfJpNMXyMUDZF+XQI/dxTcwBfnP2hrd4+PtWHVXxoYzGOt/3mcywuQILWoZY2eWSXUp
RlVuZGsA6NYygBrCLKBlvDUGy/OUmz87pgD8d18BckCK/IN7eWUS4dkbB5ef6xxI+WzeL5Du++fJ
r851XfzxPCPbNp6LTATgRxqU3aFzUBgmYdnFBS2MOG2TTfgYr5k6eXHYyfekytM4MtLkJbjfpoys
5f9AJksTmO903CegG5nYl0DlLlPk/PZoODwh1bH3/YLQzQsW8Wp7zcEgb2xXocC8I0cHYyWKEXwM
GbDpkOP6FMV2yupfURWFR3NJp2ud2c5Bjstz2/0GMm6dUaISdIs7xGeVyBTDtogGlElJaUhr4/vA
Kqlo+3yzOHLck64MVNkyb2kxzM+J7mJ88tOTLvUuZST2kmSWvYETwQJ0MeLZbNDqlH11yLJGb6qi
sbZRci9p4RXvhNHnO4fM2g3QcJTQmQJ9aBrT6zhgmXdVfTF6xtN6nscXy3nOyuprokkLnS1SH72e
cHrV2cvjWpbujL/SuXWfOmvmpxvO8IKbPzn82ktbpm/j7BmHEkvwrdY2OSpJZH0lw3SsJrT2s5+0
B9sgZ9Rtki4OEryDJh9vQ18R13k4PT0uNE3T64IlOJ08+RVI7wNJ3kqxoLfzzrt1LDBxNAXh0TDN
cYOehCGdUO43y1+2kRd9NNPkO8yUMwp00iDvIaqZPBTNSMSRPR9hvmUnrMLkTwyCZEDVo3IZDYDj
0nLz45Rpd89BDIyOD7tHey2sRKGe3ZIDBOrhr7SVOnY9JZ8U8Id4QXy4yjHorVVI/UZQWPkL7+PF
sbL8PejfIoapV/xt+jjVaN9kVVzH1t2FxHUCvfTyF9NQ79IhxoLZYTORSztk3wDduK7DWBcu7JHg
1L8gKLfb9K51ssal3eaj25zNcFsnufpW2bl5yIcb4pvkUqZ8LoiK2UdB6+UULvjonSgCUhKa0DpY
Ue+8qWoI/uu650o5Yt/2Qr1JPsC27+eA4L7wanWWdxVjZp67ziHMq+inzwT1jAX6IHKT5I9blX+s
aLE+CY30mfHFXgjZmbxtEadIzg5DA2azQVi+6WmmbpiLm9eK5iRjHhjiSLoqZuGVK5PnhsASYuOG
l/stZc9Pz/T6LwxAxcWgG06N2htbr/C+jyRPnkulXKz7rDEQa6pKRRdyfzEnKY9nSY2Q46UFR43I
2JuDVMvMZqI4k9EHLmPhkgm7j8go5LXTlXefuEGNhUkXg4/A1m/QcJuG5MUKguoYpEGHgypJz6hE
woOoNewOHyz3XUvWjizJWCrkR4MEoJNA7rxGcRxARWz7fZva1T7JmmnjlPRIZ92rH9AxPpZwGs6k
AzgroljHq51GlKLy2TaWfTGWwVeQGVdSF5i6EFexzwfrGKAaemP/l8yaCbJLsqTcZ04/nmuzLvfJ
/S9M6SVKqrE8GEzIjAS1AZTpcjwbo7p5ZqEPQvYcdYUT7KeWzl/ZQeoxs3x8kk7b4ift6zVFS35D
6+BAZ/DF01Twiu5iGBuzIOsaHXMET1fmqxmxh8D+udNI5uOpscllHQs40wIHQErbyO07dXJM1paZ
24nzxMg+DoiWYqmIpY68lm6fTyGcrfqsq4LfyP2soO8yqpoY7bQ5MKbyPpT+Xhc4K2YvGm7jfTFd
MnQO5uUpaTS4+0plcdQuzqbQUXdITKW3ZZd9QQIaXwZ1VtLPv7AOWHvbYyruoTL8TkN9GyakUZg9
UbvFZNsvvsuyHXmh3lmJ8wllQr00afCtYvaHXMCkymJIuZkLUmhRiHpvgqm2tDrz0zKBtowuwTng
MbeuMxoffstOOhQoG3BnfBqz8j6CzP7yAuwiZnRXZhpO7KGS3Q1O6r1S4FGCRPklCDDeI0y69oZ7
ncbKPke+scnmoUNRNduXubwMfmp/x+FYbKte9If/4ew8dyNH0jV9Kwf9n3PICNrF6QE2vVGmUrak
+kNUSWp673n1+1Dde7aUKih3d9BISCOVGEEGIz7zGrfriFiKOtlQSUCaME/9jUWMDQyilVdlbPCR
hLcDbPJDGanjXVLRO6/ae63E9h7R7rlKAa3NRv36/cNJiiu7Fs6+N4MQ5VIh5/YYFCelQ37QQvdg
a1lUouwMg5nwtWnxnktd8TNshHtjHkNwZ7pSG3fvHwG2fNISVyKJrNtwBFONV+j4vdAAFqhNsOwD
YW1Lu6wRJQy8NTh7+SAT+yblq60cinRnq214q2uQz3xU554DsAme5ts/yy469rZ0bzJP/uX5erKy
bUNfmHRNb0kJXlUTlhyqnOIh7tJXhFyGddKV97SBcLkt/YNa6dGWZC7e9VMDg4NZ2wYurRfHqR70
0jdWRs67QTQGIVM1xKNrykMz6spPxerrWe01Abhc+CAzL480AKVacLKRGsHGANx1NS4KuxKnUsW7
+F3ppAJXWYWF85SHvbHUAnNrl+B3cNsTcx3y7s+gfy0brd5aMCq3VuxspO9E33SRq+vITMYlVJFV
PeEaW9R0liBvrXnZiJ2IyviwM8yqWgoAR8CaOUpVJM3KNAqv2DaA5ms2pB3Ext5fpc7TH6qhQ6Jh
IsvScnAlZeY+r5RrBLXsnRmFDaYLbnEXGeEmLl1xY4d9tfCNJLz30JMKULfYDaAeDvGEtoX6Eh1a
tZ/TksYqzz7iZ2s/ZRKZyixGtqUNkKiFx7mktZxumm5AXNTokNy27+LRyI6OcJZx1494xHTJvZZ2
AMUj94Ql2rJBM37ZxPEuoJkVDZC2DW0VaF3+FJWFtfNkBxggo6Xitmq7B5Nt0KzGoabIKFZ5RV/t
7NrrNkGc1bOUBgVGNUHyqCFFttNUXOS6MIeImnYv0FO9snP+arSWLgRmvhXDXBpN523D2m6Wo13Z
3/LyKOlMH3wBMIqcFshSMRkMOuOqs8SdY5jeHqJruLY96ntRoNGSQJvm1Ds50sYtlCU7aGjutLm5
Ac6Dd1Qn44VUFIfeIMskBWwO7NlawKBKT1Vi7+qgoSVWtf5GEQpadxhbbbupKuGr6r0NcWApbASz
2maHPdhOt6V3U5tN/iiFT84FZ5vNaFAUEzcZ6xYPxTTyv1tg9alDyJB6QD6RgLC/zexuFeYUEUc0
XlZD1ZF8BEl0cNIfGL4XD6Fsy3U2aWW/f/h6pb0ayiaaODe1bUgiViVdjdPLy0HXLxAop5v839+2
WakvFT/ew2+KnyuzXNCxNu783NqNTlTsayUPZpkSxHQLIKDApEm+tbR22q403iorWMQq/BelrXIC
aPWU2oP1onBa/fIFyFmAu/1ahkN11KaPuJuAXnQAESKwx+lUNrbvXwGkmBveoByRQr2TE4NExa99
AR8BPGqh3Ztdt4+N2LmO9OCWZQZ8xnXKm7TGiVMgxuoCjbsiRdC3jZKEC3o71Qbb3WILuOgV6lRw
a+n09HUhDB5LHdwGimofqwTf0TpZgFeySI3reFVrigrv3xYrK+FZyxqQea4SiYPtdu2qwCI3ufrR
hkt4wPVJqbivdRlpk7FPe8xLdQf+qHkZ9uWgd1u3GSn/tFLbR+bYr73SvdMnukznVhSJKTK3osmu
BndEM9407oJB6a91Y9jmA+VmrwJeCJlWHAIy53nUK9aWDmwdOO6P0BPeUnLq7vOi1E4GkBYcVZvu
Z+WG1zFyoOucFYwQtkO1huQ+Qs829/Jq1ajUcMcOIawhUO/9Frsa7h82Ur1DD001THcPh1hZoCOu
PtNiX8aekz1KJO7WXaQcajFG5N29+RzGGXT6cXjxik4g1j4UN8KlHuv2Rrh2MlibvW9Fj26D7ZBV
EqbgXrISInafajbZpLOMJ9F18bJhP8fNCx3FvsdWucTqcARs+djWOE7EOfToJAj8hZbIZhuZAMlR
B7d4xpRT/bZ+aKruB0F1d63ZEEsya7BBw0GSqpXo1lYzh4qQr1IKSJMXcPLy+P6BT2lzVecZsG8O
A69wc4SQiAzrIlY22EsCtPZ01HvAfAItcUGxTf+fIbvvmGIoJ6d1r+I0th6VVldWYVNHiOHtCreC
oTJ9uIpFGbFVjSU0++auMX1kjpr6SOtjCrK0g9WF32pE5snWNNBtOYLqZA/aWmQ6soyBwIRU2sXe
iUNvq1g22UxvIMQdtgZwHqeog6cwQ/m9KHoUjqUYVqFw6p2sgjsbFMDh/aNT0qfKTpOlCMpybtX5
8M1Tpq1Cpwjh9NG1EblyheKAdbBrDjOCn/FKR5th2SBGCXrR7hdd6qJuWPdPWJBSa0owf+rKIn+s
siJdOBy6QNXE81i5wbWrj8E1Cl79phvKH8HEPEpBol7lMnfwrqzdhZeF0/IDFJtUSrcZ0hFWfJ8d
Bw+zXSXEhNxrXbkufA2/wI63d6hupHHXDBBihVMYN5z0wIWagAJIrC8c6XbXepue6BcPUATDhWub
gLQj0zqhcIiJR63cppq2VKo4O4Rs4VT7t0SXAM85dJa6Tf/HUJABhLE6fyf+qHlMTSPgptoGMWOI
bdQNAlwvg+E527KEXOFrro9YHqViien00rTG6Kop023d8EKN0CFW0aTeSnFsZZClkT4N8Me6H1LN
rbsyaZNZItEqRfCue8aO3QeV/AzC+cWLBvOg6fBDUzCFh7QNs4Vi8L5lGtgiI+/LZebIB25oj2tO
Vs6z9oeZVO5MUQLreqJnY05dPRS9HBmox8tmAUtzVKEdnQECPdQ75zj2WcX5DVEALLI7mWska0Al
wwlM0zZTjGTeiARO1cQx0tEyrXyItrnuaT/JqzjBsuYZOumrRwfjVER4kZE55PskLG8LVXVBISfH
Pu26Y1llcg1mjiSDsGGfIDUQaBVAJK8/qGXk3qLIh7phr7x2+8YfTgZb2GPRUmlOQyxLW6+4V/zO
PclsvKORGS5bmhvHcFj3GdLBVIC6m0RNjGdlHHJMmmDQRGpartK2bK5UoGKLPgRVg71YGjrXqkH9
Dxng+IbTZ+5qGo7YqPYMDbtOJ1rcjwAq7SqiK/aeeLiVLYAMFWfdqc0IUcAajfsiJyihoM8mrwwS
gKDRL5DpkGtaXNnJcsVLH3fDUyiCrR3FLYzUcHgKvOLY5MLH/9Ek43jnOow6PCvbcmdtDwKiLYK3
wK+jp0gJ3RXiFOpKZbOdZ0ZZbakaIgJAwQjedGrccmh4J5jGaz0l4UAL59l3Wwjd7TOIUTKkTPmJ
1iU6dq6Lq4EIoQwb3zUke7earRpY8OnqXUmxBoHnHo8fk46ULQv8uzP40jmsqHUs/NdSL4NvsqOv
0jSUUJ3qCNCSfafym2+21tvrNMvaWQYWdV7khrmpFbtd5HAg1w3XvE39G7YBMCpOtVa1DLh1od9X
BCoZj/k7ZRjkKa2F5WbFXjGoIyF4V227nk6jm5AD+WhkjbJ6cXG53itBZi5iTfH2/TgZUiheuKqA
Cl13UW0iXVtM26r9IvN0gdmg81bZ1myMX+Ki9+9oj6Hc17I1O+UALdJT96K5s6zMm9M3dufv2yyJ
NQWlonnucrV+d1EbBRaI/aNvUR9MLL++iQ1aqc3oLJO6VlaovTaIIkVULemJL3OXCvNoJ/ZtMiT5
omxNqMVNlK4QDFvFNl3BMR3ba8MJtY054Hpbuc6D2RQ0wxpjHam92OXj+A3VDmSGcubpyeIRXXvY
Ijawqwx77OuwsvVdZdO8zeERA7qntqOgRZJV+mMUJCC9wgwx3w5ThFz/qdTi0GJa6+XFezwa7Hpd
2zRW7+3fP6SFTG/q5FepUepHKYK3vivKBWjPCbfXwwrO9X3mm/np/UOjWisRuDhaLihIy7NXnUjd
Q6moxdr1ofyZua6cXMCD60BFGA2NGoGzzHONYqJDi6NWHi2kt+8mq/v7NNjJaPxRU5Ln7JbFAQnf
U1L42RKSZnWKrO4JFYUAS8+mmYOXHK+JtfZFWSLIC494BG94GnzZnzr3Z280DaRQjiFNAlUkE545
I4JAZlfkq/d6S5CW5bLTc+ukhGyd8FCR7vXQoirBDB8AomOqQ8q0D0zzOkEqbUefDWwJ5mbv0TGn
8CGqZQ1st1ZXOexjkqiMUnYVvJg9LjwZpCNKLLeubPKfCRXkRVkXGruSgkAUqoXlCIkDZiEhnLEu
cE8FqtQZV6mkHGlaSbqyQrO70rtVbhBllKpA/HAIl3EZu3Nqtdat40eArPyc1qRF/Uodxq0W5+Eu
LeyElChV90qYbjoTprIhD3kDLNkzrBAN64x8rrep7TPjqDdXIxS3Fcl1dIXj+Awhp2wP/Q/vbGZ8
06RYWAU4J5aYr+u1cd+V5jeUifplHnOSJGN+Q6+uYJdunj2TkcQkAVuzHlcjETVN287dtEZ5RKEm
vYuHrJxhiLpVkAD9SXAOz9EpDnBcWLCGZYCirO6Anes/jJg3UQG8hKpf8AaX0YV4qvoIxE4Aw8Z1
7m3UzIqIMARiTPIzqMvrwRxzTFLEXJSudwOjKVwkOKULtId/pJST56Ri4akCrtAXhX0Sxd2ISdPN
UFn6bWHlPxHeXheK4W4Q9/phJzCuFVC6t95dk1p0jVy/uSpUcMmNGekrlIFA0SoZwWODIokKdhZt
zccuhfU8tM0E61VxOY5y81iV0Wvsy5+BDOSVT29tZVWc21bpFhvb9MeF7eD95mg0O4j+kXyU7HR6
+tBOaEPLrrQtIZeLg5PYpd1QvGRe8YrUa/ycWngjIlgBjsV10f8tq+DgjtGL9CAYtjqW7wkqd0ic
NshUtRSDVdOh7985COYiuYpiOI72CuYgpUCXpOxXdqvhhaJJsNEhusdV6hrYIivlGlsKZ0YGUOsG
7DzbbqFIISrcRnVQUlApNIr+Cs+LPMBuvGpXUjUCSYb25MzdV0gw77Kq9vbvH0ZjibUN8/SQtym9
+npwsDTNnb02fVU1o7qwSjRG2c4FiNtvmDwVuxbYL4em9O7jbIyOamK6IKz8/tZpuM1Cx/mLEqS9
sbNo2EeYXS2EBmgc5aN+gQxXfFXb/YtXwUV1HR2dDUtbjjULJB5VwCKuUyMsrIG6SXleAdJJ16Dp
fOiPmMa7LG6nhwmXaKeqd/D7G+B/gVxFc81QYqo71l4UyFUh0oylt+ytVVOza4EYkHOlZNMUopHw
MEA3Krz1aZWMC8/S5YbO5nfRJPuwkt6dEYJ2pXusLAdoWMvO1YZVEBvGLELof0MEi7Gr6VVUdLRg
GabNfKIDLNhl6tuIXGrrt+5DZvaszDy1YOarryP+aJuJhWWobXkzqiXEhARBJv4dbUunf5OldZV3
NUetp71VNVYvYZz2G7Wa04Fi3QRCQ04R/rJqPUdeivNs725bD3piX/Ba0zhql23iTe/ilI76PDxs
DVsFayYN98K+y9AZ8BZ5odCy62nfm/RXjf5Jwc57gchEMQ+DGlVDwEM55l0p5P4Lbnlycmv81dbC
ktKQpobdNnAGACo2P//VuzBusEfswBkIx/hOKxSD5Sw09+RUbJejbm6syvGXnUH0CMHQPxCSk2RU
oj6iZjZuqXu+eh0TCmsRLnND7Am31haInxM5SXAqs2o1jo7+QxWQin10std0nAC+OCMW9ng+FHiu
zpowUg8cHerBNtufkcFDinqtJ6/VM/wn/Gu7MLrTLwYkaJQMXpb+R9rg0BYgXfvnH2KyATyfuWHq
WBdqqipJGT/OPCtHXPMgj3P25wrBrD3O21HJTxh95CvIrN4K53ltm6I5myBoPxVH0HnVkKLwsZNe
Ce9HWqkxzzULwWt6VGSh7iC41dtzTMqGU2AapKRDuf963NMDORu2ZTmaUA1NN01AdB+HTexUjMg3
ZETtwwHBM22XBsm2xwBzISPkoSn0j/hi2sEF38+Pfm7QM5FW0jA+wbkTYQpTnPmm1qGSubEeoD4y
SH3VUVvBGatbaSjkIrKzqUNj+fVEPxq1/n1BaZBs6BKTDVSWPk400vystXyfiaIzuW1B6BY3vtYA
dNHd9MJNfXej+3hXDZoyGnmZmMro6tlrYPR2aFQh0Vrg9v5OTYbskFbDjavBdtGjzDyJ1GnZzjP1
AVe7pQrmVtateeV24gnuh3odYVtQKRJj2zxCOYGmzYX1+vm5W2x5Bg9BWIYpxNkIpW24Zu12FFjI
pLawwaAXJdkOaiHiPJKGCafeEZmD8PrrxzC565wtOEieKIqYtqFJkONnF25zsFNEiggbSc6R/pvT
pek9eyG9Oj1AAqfRT5r97OWKfuegS+MiQIZnRVPi6JTFt8UgukViFNHq/dsGffxbaWn3XnVhJ/vN
I7Qt1ZQc0Q6NHWmevRjkaY7fYGY1r8YIc/oiwV0NdJBTWpCWHagLGiTYm6ZbKiDzg1imN0Cbx2VZ
adGeHNtZIWGk3dZvOTYXFbXf1df3UXy6jzpqPZoQzM7GJlaeucQCoOyFoY3JnE7mXtBnxa8nd7aZ
5YtlpaeTdlmQ4W9ex0sm8JYFrXfvqslDqgzhyuy06gggvzpmOkWBoShpA1NaR/CRaDLpZD1T8yhe
w2SVWCn6y7ZLVgUA/xerKGJUuyI0vCIVvP8Ui1Zpv/h6dpo8XyUsEQcLWBaJQbZ/7oGbmWruwMtH
5LAy7g2wFopXvUZut6BguvQirDgjrXprxEyUfvQ9MJLHFF2eewoKV1+PRP5mJIap6ixU3aH/dr5v
CDLxJNDQ8IyQ3i3QaBhrFaGGTsXqxMMLCDUqLCiUK1Mx6qvQSb/rVXz9LmEwhsoKomS+dikG4bBh
rQd8pZ66ukO7M26P+kgD1By7rRikv/DTatzlXdiegOwWsG2VZKnjGpTIAggUdEEnCoc5wh5A57XI
26L8eeGmv0/lw66li8l1WCNHE46FkejHLRIpPjqYU9GJ1ADBChbYVneKDb4A456OtHKnVN1b7RT6
JssxHwgm3LoFJ/kdWWH3tTtXpU+TUiTXur0dhOYe9YIqVB/qt4bmXBqvKT4vEpOjVlJPIeAwzrcS
epDJyKFBha4fbzKHZEyL2lutCsdZhFzysW0jaBWJFW6Gvr6nt+TuW2KstQDHiV/QUz+45nPWoPIk
LLOfoxH6o5SBj6yhgUqeiy0NiF8KwjJfx6OpIFpWYCISU62tsPdBYISgGBjO9TtNt4lri+S/z7dJ
HflAO5Asi1ueYG+hSlFH9rgPuxT1zNQzViVK3Su/SNEo09Eq8wA3XZmDQwVQVmgf+n64DYNhnKct
qsla4qOuKszHNmvjq6ZqXxIC9pnrQ6irHRs8nRLc+XanIrDnbFEwyKk5DzSgujsvtRE6kcGFlaJ9
CvMMVSLvZjjTJs7xcXaY4jKaGWrgJ3Oq2TpJqUsj9XtA0JLRdv3Zxqo/14wu2XutlgIAyAmKBnmt
YmoB7PstThTjNlOk3H79rp7vGlJgHa+ya2v04hmYc7Yn0mltVAostPTGwpn3GRdvpIoBuoSDauPY
tQY1Bud7MDbjOBxUuFZJN761QVbMgqb9+fVwzo7YaTTEU4QcWJVxo85Hkzth7dNLCuZJrtlI6VjA
S8G9hgCQoMpNVeymNfPd1xfVplv/y0sshSksi1PBENB+JBHIx5fYsOHs5Q6oQxPFsht3bPslaYyP
6gY9R6m0P7JOhBufyve2QJPKmX7hwhDOQuG/hzANgO2Erek8tjDRiMb4Jg/mwQ8YMvCmcvW+s6Ad
aLXTXvV5utRMHwY/EjqWaDd/d7y+HsPZAmUIkqqtrmq6gd4Gqlsf70JlWGUXDggaSqV7del14iDa
vMaC1/zrC50dw9OFDASFdTZOg4BKP3sT/CFAeKIM4VhYITZ+0WOjwtYeUM0oa5DSqkNYU71IdMK/
vu5vJmiamqkakqs7ujPtjb8kWp1Kxslepsx6N6fPMs0wVqKQHgxfXbjUb+ZoOzZhuiGmuF07u1bs
mgYpMy2zXHrDPCuS/mR0RrgNvG9q0j7pYJkORRXqGy9+J6y59jGj6oSlrjt8bwS8aOmj1SfyZNtR
7LgBs2o7eJkG0CaqHmqt66F3kXXNMspaB4pFssaaxJnnWiBvoriGDg60EBGwlWdnw74jBBy8BMWq
SW6wsCdAgtwFYCmOCD0u6bJurNpQdV43dPRh3yxcX0bf8UqHMunJbYQFE5jyvpkERE44pAwUqKLm
ppBsxULATMoyZVy6XhE/VSZa6bYPGk7YEbJLkXo0YnM8Knk8XniiZxkRKwlqhKkbvLMUhrDL+vhE
07q187AK/DmCCAI+R39jlaAPW/sxscG1OvRpZhceLH/x41YBDJK3A+gtWcCnNTRJjfSpTxCjFS1g
y+6hTZoHla+/vszn5aPr5JhEc5pmavb5xMIgBCQLtHgOd5E8R9PvPbMY4D2hLlq7S91r50qVHXXA
Jxcm+GkH5pbauHZaAJIt7uzZwg0a1bLbCIhJrmCn5CjYlAWjewT91M8DR6i7rjGBGNqXNsCzmHF6
lKYwJHBZjEtIWc+uOw4mqugCwUhgaKgTWRgbmnFOcYgK696sexAsltNSQWMnTv2Ctl3ptKu6zyGO
BUCper86ff0MtN/cCs5EDiEbtiLTPjsWcLbGrUwi31NWaQLVDI9lwGQ7VRkcBLzs2yEM1G2sFvHB
p0k3GyyjXYxeQS8py+hOuYqxQrtpH3TWDUK7/i5KhnGGAGi7+XqgYgoyzxalxYtgUzvCVJFM/eNr
kCASRvtVevPWMGHQJuiXeHbXv2HjUg5SRRIVi8S8jry5H6nVLDMQDGD7K+Zj6L4sfWyy5qXjikXq
NvSkkDcdrMmBc8SUMlBMsRnRYyKgb/hVEwCs2ngXopDP7zG3GVSGpoIMZipnUXSSxHnjgOieFeXw
oI3tNqgEZBOzfuCfYeegX9g3Pp8EuMha5Ek62YNjGmeLTQvBF7T+oCCI17+/xZRu/7/eYtNkf3qv
FdiqOH8uQDN6SlCNN88mT/PBa74NUFDQYiuh4nlLICDpwlPtCAc1OhhfL4rfTJGigc5dZX6fA/2u
rm1PapTVOGV200aVqAG0oUsb1ecnx5rTKRVpVMIsMqCPS4/ib1DVBRAKa/TkDjFbhZa7n7kn+l0p
Lob16//rtCwyd9ItVjnRtH221A0fMkVYO7Si0IyZKbmKODEeHYvLM5vCnY8vFRuwbZsaaTXgzvMr
1VYyBBnG4DPqFOldSh35PRxUrOHa9zt99fW8fnM1e6ommo7KpouQ9sf7mHRZMYCmmtTHhu7UJMus
osTm9xh9xnbVXlgc4vNuSw2Ilrok3mVn06fV80soRIoYBLpfuzOsEWcxikfzxMXm3cxDMDOTzUtp
ZtrKTdF469Q+PvZB/DM21aNZueVVJTKqBlZ6bYUah62Vv7SdvFKBCGeO5x+mZnYfD8lKpJV5m9Vm
Nfv6Xn0+HBmxPmVSFmGqIc4G7w40fSz8L1H1joulquADnQRju3jHeeKfnCxUb9LjlfIW2Z6Lofrv
7p1pO2QqVCuNT5vHpH+gAc5UZm3YuGtrUF/eg7bURLYtdLo1XXB3pZbiTgUOvdURr5l1evQzb2p5
whDIvvAsP60casKaZunUs1TxuegWJaEDEsXB4jprjtyM9yYfpQ9rb8ETupDFfjoSSU50EzMQ8IW8
fvrZMlXGqGx1rgbQGqiuK2uOnMc88VYyuutMQhXIdpdu+HmbAD1KaloCCRRnComIDT4u1iYPW8UE
cTMbKkN/zgBVLZh1eOVkQ7dMVCD/IazKud0k/otAUa8KPU4623kq6jK/ApJT7YP0HnvSE/0SD6+E
mdO4AcqsvnlI+gJ9mRFxqq/XqPYpoWPQlkrIzP9YqudJTt/IyjbB5M0aP0cdT+9ueiepN1Ki2ONA
0VyYfW6t8hC8aD0k+CrfRVoZXqjEfToEGAREX/zcOVRJR852Sxx+bXIESUg/QVPAC97Y6kT5duzw
Qgxy3sWaHhIXk0xUSFV+CoxdcvosLOgBj7TZt81foNgz3TPXI5yI2ZgYSNKy6SA93L21Pn3xhALO
LrRaf+9U9aGq24YyD+REMSLspSdFvfFVPz3lmth7PKgTWwtk5qShGADtNWqd4bum5M0K7y1cHNP8
2pwoPz4E111JiUr3UxW8eJTe+SPFKvI0bTdCIlheeMyfQi+WJR0LgNAO7Qsk8D6uzQG2LjKb3bQ2
a7jHplbReWgXiP3q16anbfs80Va4mGLdqFGQJMH1QRbLI4zG6EYMwSmvncPXYxLvsfKHo4tBTWmD
Y5FoExGevTCV18GX9tkgG5hj2xTRQ0CF3+0Gq6cSWvyMYt6R8re36gLTnlGS1a4QdvPT5iQa40aX
zrWB7sEGRWiEkAM/u2W/fQrSKkIfEhBY6H5rzTJZ9H3W3UkVP2ojlOk1lTQk9k3nJw4O4oZqCuxj
wMhGiPdRNSJRoHabfAA5izAfumK27DZJ2doEphPUqYFXoWCf3aWLysXKEGGseQdeaJN7GL6XBg4T
CfHSseg75OtbOhwczkD/Wye/HoT1msJt38cKspzt4OyU0dWXOCIaMzsBxhe0pL9Vnj5YyiG26mRb
OqW/6OhvUbOvnuEoxEc1CrBHtdxD7teHxLeUE6xRPBDoOtFyp7IseIUEcn+UUOwrmbfhDg3Ea1PJ
y9dFV3T70THHHeRyZ5/k/ho4PawxQ31sO+WpQQ/xpi2K4Iae/V8Wmm9gg3Zx5DTYsYA3MRFyvc6q
zsNFw+5XdQze2pDhhGTOv3VJo0NnnACPeuvt7DaM5yXs+AUULdh5WvPgx5TWFU75jZIBdqyGaHjw
KxgJQyNukPh+K3o8IHLsrncih+uiSwtRPKF7O99QjF3oRNYM8TAo9lQrTmISPhnT7DXx6mybFVU5
VylAofCM0jn+hsIqdfDwBuYFRhZdsQnnEM/EAdqTcp+kT2Y5JksztOTBzpOTPQFTohZrahwd3CsH
8MKoSeVAyWEVecKeV1qhrmsUmw+hHaFhng2bJrLf0Pwzt3obkrJQxOjp8M3e5a9DRDLFKI3rblIU
8aym+O4Niwic9b5VyxNEgIqWfSfXeQy0r/LJhdS29bdC9u0io/JFbRh8buLLF6UI/HvVz1ip8DX3
eYHL1DDm7bUM+q2LDAl4Y2dEgl4iy9LY2rW0wmfpDD26vgg6grNcIDDh7e0mKh7T8sFHAn0eQpw8
2OXgrzSvKTdFDFjZ1lBgdsY4uo7i6ruRpNm1E5l/mYaf3dQVysFpfV1N7bw8Vf+yksA52NH4TQcg
CGwbpppWHXytx4ojBKDQZGh2j+qmVa3hDiGcCrKaOydNcw/uYAM298vviu/EmKgXYuYVBxnsoXG2
Jw01mlNSorRYgJKcjbbjb6ShRSfVgelSdcqlOt+nyMSx6TJQWaZlSoZwfgRWBK5ICVtQE3Df8zTi
9cIHhhOoAsHU+OIR9LmUzfWmvMAi61Jpzk/j+SWodbsxV01BUDs5xvWgbqhytUQo0iw3TgTYEVBA
MU85/I99Ddu2iFiPRvDYGilO1Er64+t9+DxWYuej+qcJtoOpknPebcQjMC4tFwUoBK7Q2HZRAQ8F
nhfEAfoapjSw2n45Bv3D15c9v+tclhCNHjotQDAK53CS0FYCaPpcdkScoUtsdt8pOLYpYd8CMv76
Yp9K51wN/LVDt5ejn97jWUDoxoFoKvy7Z23aZHskbd2rQMNDSm2SYZHaaBwgC6etMxssiZDUCRUo
vRcO4fMzeBoDcQcZqD5VEM5zJxQImiDLGnTBOtprWUIE6mWO/nfW8Z8v/f/w3rLT3+dn9e//4vsX
enElx1599u2/77OE//5r+jf//Tsf/8W/D8ELiJrsr/rL31q/ZccfyVt1/ksf/jJX/2d0ix/1jw/f
LNFYroeb5q0cbt8q+mTvo2Ae02/+3/7wP97e/8r9kL/9+cdL1qT19Nc8LAv/+OdH29c//+Bu/+ev
f/2fH03D//OP/xl7b2XAi/H3n/rn999+VPWff2javyjmsC7In02DNjC1gw6M1p9/KPa/JgQLEanq
UB4B08CP0owa2J9/SOtfKgx1esc0guiDOATWFUhUfqTZ/6IWp+kO3Xvw3jzuP/73wD48vv/zOH9F
H32K0Hk5GN/UDIC1SEI3lTZ+2S6AMGKVkxWv4bZtZygEHxAEv7J2zZ2/sy6kTdr5EtUZry00ICIW
GHVLnl1L5F3S5WlHxWKDm+Miv27rmbfud8W2XXsL+OX++pfH8M9sP8zuPEs9v+LZi4m+FNr/NVeE
iL8055Bh9xim6Vu4eJvyMHHCL2Q8l6Z4FgnXgNYStJPjmd/ug/o5wEz3wpTOU6qzKZ2fJ1rQJmmJ
Utgs3op5NSvm/spcDCtzla+NCwXJSw9Mn8byy+LofWlbRdmiJ7Yut5hvtT877OasWb6pl/4mvUHC
OqsAw1+a44XHpp/V03Krzib/cxyGlqBC5/EitGf6c7mstmKjnKp6Fl664u/vqi0Mjk3KCOfJgk3G
nE0SxjNj1i6sVbzAd2ttrcUC9ZoLi/K3S8SY2gr61OZ9xw/9clNTz4np+1fxzBEwUJ9NaGAXlshv
bh9QQnPKeXGwBpL+8bH5pWFZRBt/T0aZkUIgkbfAgXXRXcllcKdd6BFMf+/XTIsl+ev13o/HX2YU
WrHalSPEN33tbeSm3nQrfSU21YXs+hw8QANxCm0EtE7iGmovZ/tHhdp/7ODXOCsX/kn8KIAqrRG1
n5HWbImmIAQv0kNy4Y1+b1Kez+7Xq57tIagJtj6XjWfdvFvqc21GQwEB75m6giF2fako/yl+e58k
fSBYgSbb5Tus6JebSQGt70pA47PcXufbfNVu1Nf0m3oNyfHoL5XTpV35U2EJ7I7BYUL8wjHzv0i7
kuXIcSX5RTTjvly5ZqYyldpL0oUmqUrc951fPw5Vz1QSpAnVPZfuw+unSIBAIBYPd5x9Uj65MFhp
WZVnI+LS0YUs0Wt+r2Xm7A2NU94A2+0Id/q9/qzvuH0HpngbqPLronMZJ5Z8ucUek98A4BaiNoKX
ojGwhg/SIWBo4Tb3zRMkol35Jr3nHNnu7P4wW7ILAEYG6ieTtXqyOMqwKhtoxKNYA3CSSl0VkN8A
MJl0IKKs99NwWzQ7MWVUItYHCMRAKqlLAnKEV88g1/Vig1twLIzg70j+OUDQdfzV7hq72mdufip+
MLZy5clEzDNLcMxoJKIoqlGXhIeEhuQbRWKmx/Qmc/yb1pyt6qH1covlNTc2D01BBZVXFWgN2Fou
DEBpWe8ibF4IhrkY0L+gPilowDFWtHE4FmaoC9hAyAx1L5gBAwrQLzaGpUtHczpbsFpr/jXtQPj+
Iu1RSGFd/ZUjxV5eLpA6HSEmhf0+hOXGAQEBLn/uVpZyB1ILp7mP7P/nftLNFl8DVwnwBOCu5ND8
1U/ZNILbhtU4WGUruPCXq6IvW1FDj00r4D2FDsNQU+rJYnfFYZoj5kEfVblq1GLOw4CoIwvlv/6S
AL3gsqloO6I0QscTYT+mXcnjbIISFABNMICCpqPGBKfyE8Iz//oZJBAbXfqCn6BzrVD3DqXlGW1H
AFoHC9b26bk+41W3NC+/a63yUb5jnNP1dYA9tBpR1SRxvU6dFn6AemMM/W+c036f2y1nje/8S/1D
8sJdduYGq+FN7oWJGaBTXfRWJbTMUHbVDQk9Tsp/c6i7phF69GbvNk8uZ2YOqs7qTeT1FvGcvYeu
avaDsdZVEEMZpaoM6VQqSg/QDAJrwe33jYdQPpT3hvX7VkIfpeohfMv4pF9NraW7Xq6V8jilEvld
5KfJV5iGTb6vOQt8Z3CoByMwE2u0AHI1izN/hQHh5F7yMEuHqIDbTyBf3zP2QFy9HSqiN1R3kEGh
8UQHchgqjIpax8Zr94IrOvMOAqveYEsWKArs2GNY27g7C2uUFwwgGiHlGQg3JNXDOFAwPfL8Y2HU
piDdpN1OA/dWH9bgpwXcNIQIzdsIEu9KPyutG/Os1unGm4a14900MIONZgcdirVBD31AAWvnD/gM
bnTIrNaEfuAeqqtXEiO+3DhsMAayFXTZCSyQOuEZishCoBqxmQrXgxyjj5QxDtbG1V1YoI4zaM0G
uCVsLh9iyFGDBDFmDMR/Hb8izQfqWCeRFs+vopwUY8yjUYNaODy2NpTd7NjNPP0BhaF95eaWZnM2
yztsLExBUUgSMDbBa/D8yyc6zbMBs0vIeRUOHLYp+J5OPkZgvz+bG0dzYYTaPUwnqaCTx7qUkHeq
7oiuvSXUnVVWd5r443tb6/gYm4hiIvo6qIvIaPAsV9SAbywPNSXGm0xeZIgf2zpiHJRV94gDbNbZ
27ZHzp0ABiqSIC7tjUJXtpjThj2MUdoylNUehB3K6ySdgs5aHJitp7Fcy+aOXhilLjtYW/Mu+TLq
+Ld1b05vUIU2i5O6z3f+veZxh+KlPyVnlQEJ2rrX6Gf/WS31hgUTD7KSFHeMvJnzsfESD20OD+yi
ZmSziiUS+WuUO1cQ9ONW8LgPBh0Zp3E4ZkMFGVb5FnRnTnBHvmfs+kf5pbyRdjz+B6RZH8IOMkln
klYKTubikli9I1miCTp+S9jPz93O2Ct25SI0tFWHcd42nleAw5FGIy9BI5GnzlupgfZtAt7OzCOz
ciZrcpIrFF3sepecxBtIbttoI2TnhhV7bh0BpLuAI6Olun7WI7CKigOPLajtHtTyz/VetiqrsHS0
2ZD3QtvqUOw50ctc5lOz5TR05Ni8CsyPjimJ5ZGP50hKmhyme8HM3saHXjcDx7BE0CBYxYPmCU7p
ZfhQDDey4eaRuvwxS97bizwJUzToI1UomwNMYIIlEqwmKcPEuoQA73Fpg4oJAXLnpaHE0tD7i55G
yRptIhBtcU6+Ez6V2p3szC5PrDTzq+tCn/RLu2TtF2urwXIDZj7YRWfQ62Wr8zKvdCBhIgc2eOat
cjQNW5LM2utYr87mQbrYVuoJqGuOU4KRbCuqM8MpulJ+gA3OVDyxxD8QID7qmDyGZBgzuV7XD8lu
E4QVElKUq79G0S5WPWc+GOvljPjq8AHidqR4cv0hm9KnaEPJ0fr3hcOlQYmCejRgbILwMNbqP5IX
NnNCO3ocXkB6e0gdzhZiRtywKp8TYCNgcUju4Rl4ia4fGHOlhy0P7UOyufx8iG7BMe6lOzA0Ri4L
5LR5etFKlFD+x8Mn04W9thVAe5jCF2E/b+KX3PXtj+HDdyFfZUM07NTtpIfv3d/WnbywuCrtobEe
FyL2TcFAYyA3ppgyy5XrioUKeOb/reprjy9OCVTLa7GacTe4XbmXneDg75ojroQV2B3je7GWQ7mY
UeQLTifOPM5eefEXL7OGVLcu2+VaKP+SN7UqRDkMkGIhZ8pO8gpGCtToEwt4guhGQXIw/dDvOPf7
77RxNHScB0wBCACRo+lJGUa/LwmNEAdxup3d6k7YgbIK6nXhZ3WUXUzEW0J7Tj2Wy96IF5ZmKb+W
q9EkoLkdIfkEA7Dh+nskYXiYkPEimmW+TOvHeGmO8mVA3E8KEsDIzI+qUwBSBe+d33OWasvnyOKf
ifcOb1mF5/V7SLI7EdPHAEihUkoFRWrXaFqZYpEAEM/tdRfdgVmP8f2IZ1o+EAsb9EUDmDeeSxE2
hkO55x/9vXjOrxHQ7v+DE9FlkXSrCSIaU9zU664ogzBHUOeEJd8Dk/0htBOiTICIdrJ5G/zrP1hF
7a0N1FAZwd6R9pVMbeAMxt4qI6dEzkSzHZ6MEmL04a/vt3B9t8EK+MeIQvn+su+gacKBb6AGEW97
GqKX7//+1tm7/Pv0vgk9oF3gUgOYCrQpiPl6SIXFwC6BSe97S4ztooH5KealAZyCpWmGMjB/F0Lm
F4TD3xvZ3i6MmiA9BP0EXb3IMAEHyjpsVzxdFfHNJD9+//c3nkYdSEBVIiO2EDyhA+daEEsZJNQ4
Z0gl2r2w8+3WzFA6rf9DoxJ0EJe2KL8uFupsTAjuTN6boGpitTeCCTXk3YeeWnlkIdrwACv7foEb
X2lhk/K4AgdEgmrAZoOySzuhLKG/F/zd90Y20s/lyigHK5WYxgSxPk41Cm2cqewiJ/NAi2d1aOWV
J1Yrb8uhL1ZFVn3xGA/xiMlrEatKj8Zzbqfnfof65Z1k9Y8BEi/G6tZP/3J15M5dWMuVDsN74EhD
M7u6ru8Dh5TwoHZ9k53/y9uxWBl5ui9s9VqLMg90QRA8QYqzNFUrtiHZXJoy2uf19XCOXGXP7Vkx
6dYxwYgBqi8YfcZYD7WhMibLJwAwoFnln3IeD2WGMaLcYBzGr8Fp6v1AT/SPGWonx0pJUkhnk9tW
4xpotj85/FuDlBHtysBTQktLTd4Mb8dbCWDAY3tXeqwsRyTXbPUjAD4jY63g8aE7C72PSmnkE9XV
D4TfYD76aqRDiMCsnwBK1R8ae7BFm4TiRPrcgogu80xt+DUw0kCcCviSjXI4hObaoufwG8TgYYof
NdZbtnlDLg1QOz0r1WSAoIiEPBOgLED72qGLdNzqDK+1wOnwwLgkxJGsdvViRdTBbZBfjR35tNo9
jwLvE+jULDQQn6GYNzsx9pJVl1mXZQAtujBIV58EkCWD2IIkNYor7QyH9PNrjxVWbfo2YPNE0Nxo
GEim+4dqF6p8IsLOYOlecidaxjvBH0lIShVw0Tus87m1LqSimKzHNRRXT16VYJ60VyDKnsavdfjK
a6BKvx1LJDcI6nA1dTT5Gd9uI2jA7PMfk9RWgtoNEGBA/s32mfuQrRoKaSaYbX1b3U8f82f1U21s
kAX+mliv0/bmgkoLYR5QZKuiOZjqjJhXZoiJm4MDpJA1qBYY+SzDy518NIcrZi6wEcIijlAAdkM7
SsV02tLB6pMBarMOFkkurFwVFqBk+3j3F0CQjRuxsEQ9in0fNxW6e2RtvV0D4f8KVjmrgnPh8Pb/
Rad7K5jBECOwNBjPxIwpHcEWepKnvTKRozpZwRVYMxE0K57qxgfmtdh4MS5t0YFsnAvFEEHjG/so
uPJj5ERefJ+gvwISG0u/ig+QMmS9UlvHBUbBV0OmJJEUUE4mbiUMHoXY0t8oF8mOXjnrA3ouSB2H
H6ybyDRH3Yu8lYwy72FOuse4sE2qvuqLdMt5kA06pBYz0NjcU4wUYtIV8NxV1yDFnIWu9NjT1u5t
eAAdcBfOnlFYJvAhkMBl0HF7QEHZYTiArUuhol0ho/onYESUyhrUEI9FBbIHfMwR5XSSa5F+sHjF
PDYbsRRuHeYbgDVHh4lu9YgtaOKyYYxM4x4yapaww3TVkUDY4ldWV2k1FI4rsLBFvYEKJADzgmxn
8qQ9y0/Ge+j6D/0ORPGJ1cPFzG8apCTv5bvwlfU4bV7Fy3XSJ7XM5noesU79pB8aKzoknuRBFPGK
XS7aPKaXtqhjWsU+9BZT2BrPGGeyQbpJkIHiw0z6zBroVpkXg/UVqVQ5gGpk3gvpb9eW33RowHyA
Cf36L5pM62gNc6NoookgVZMFiX5+q9gAY2gPQVcwQEJEngAHdhoa+GJvxmZpMZtaa6+NsUVwzGAs
DjAveJrl+xByvjKCrJzY+925K/Agac5oVfvWC9zJY1w9lj2y/ouAvzUUcMbxRohAbXBQhfvy2dJp
BCgicw2biYnY2s/L9VHv3yhArrsssD7yKokWqXaHtu+SVyI8MAt+64Oy3E3qDeQKqD3OOqyBGqoG
TpBzlGtoK4wOsC3MyH4dVC+NUUnMqICIV1VB/xmJL+D5gggfo7iy0SqABXQeVXSdUC6gH9gcmuRo
UWM53eHU2+Rr/SLOJH/yzdbibOY92zgcsAKaDxADoJhO4947HYPCyFWQheBjRZBtfo9tDr4LSpjI
CP9btGuQMgjKhxgGAA6A8ltG2NZ6rgOmAjnDuza8EiB6Yeo/R9TuodIUlfvQYT57G0dyYZPyX8hI
q1Di0N/Jj5ODN/1gOMZjZ8suvxtM5ef3F27jkIDElUwd4YE1VhjqUdKDdBA1LBCjvMYwY8KKBaXc
+mqXJqhDD+nJSAKWNfiqXarWvMvtfjfdqF9g3EA3mRvIMkgd/CISeb6aYJDEtEaCMAWA4/vfPtKZ
3lOLYxWCWRapp9XoIX0FGXhisXkjLjmyJhfwdzc2SX+b1RFZkSAQ8o/LLaWO5YDpyCSUYa9/npzc
rl5DF9wVgFM0SGznK2gLxxaIGx8mOzbFd01zCic+VLzJbM1unVW0uzGIohEWHLrKPhXylHIFkKSt
nbyJjrADxXtmQuba4XfCjcEYCt88rJpG5qUUEHXSpQpDaXgjSFCF0Mv2AXIm0IYR3O/vw0ZPBluL
TFkBWI78m3rLpTaroNUDmd7hID2AuCi6lp3YjU7pVfUxFKi2FwAzsD7oOtJdGKWzhyasgLHkZECl
69FrC87CsPt+nBv7Py0OFEUyFIhkcBMsX9fab0coNmMDo88O+SVnNidQXVrabWSBGon0YdjujJzF
RSVEMcAKAov4F5pcdC1Nj/ki7AXtUzojgPAkV7XK7PZOtzGxZKXXuVMk5xIlJVZmu9pS2MMsIYhy
ZMTxa5jK5MtcXs6BGfj3VbgrxRddZbDvbZsA7xPwNahc0aimAO0RXmlAVy4YJ7G8U5L7tGf1Jle1
CLIM8FZoBK8Hkioq/kL3NsW+juSCaSbkwQ/pOUTbRzv594M97DE8AV15izXu8pXh0B8Nrzop9ACG
toLYy2XHqSArDUz/NbUUE4Mv0Z2yI/CHFP1r5VrxwGJ/1Tu83Xuk58v6emvsBVn3nx+gUY0hSYbw
pNJj3Y3THiG54ICf55qzpFO0H2wUQ7z4xO1GJjRg45MCOIR8E/4Fc3X0J62hZ5QljfbZi092BGQT
okH3lycSsVkSpLFzh43bgUED4J1Bn4O5HzqF54yUawVMVGs1tGsfCr83Ac4nImkm47B+/SXqk8IS
eocizqqxghwXU1RPQqF+DlZvcztSXuq8fpegMzHfVnsCzBq9v7j+q1xagcDfhVnqaSz8tunbUPmU
vWiX3BqO4pFHqfRCRpixqhNSdqgn0W9bkLJHyidmIvfNowY7w55thSa0RlEQWweHguATXgUwmaUH
5ctx7gGd/Gwcwa2Uh/aYHyW38zinzE3OQSiKwgTgXdMPI7yFnjuzIbJ1QC/tU/lRMPZGN8kyviKB
KoCEC0BpRMCcV7nhDkVJLzwq++9fjXWbgloziX4ucrIQym8qH2uf/EFyc1v4gX+60SMC4bDYA9nm
jk5mQwQZ+dl+OkytyarHrJ592MeINuCGGgJxOMKl/dhI1RT58CeXvubdmzbcfr++rSt4+eepEzoL
odFBtexzlCNTzQ5RcGhe6mjwer/41+/v10rwWCBgwkAt7V7yAFAIsZlxesIH7pmMpszvHCr1kFS2
IJhyimxmjXBz80BwA5gJJg0wyrTcPDmPoswPfx/Yr0jGa512l+xVpBO6E+9Z0LXVbhJ2M8ClgYE0
wK9Gf6y0KjKhKeZPoCRJ0x3tNUgrNgAQnKSMEQ5+IcMWLo3YIi8UaDSB8qQfxxbk5iImwz8hngc5
rZPuaa70furd4A46oagcFJ5hNTaR0jY5q/A4q3N5V7H6E2T0jlAuv+cevj9K69oT9Yuo6zkbDRgH
a/WXfBrdYNfhN0Dx0GwdzstsYMschrlVPQF0ZyT1JtPZ6FXShUrwbXRK3cq/erc/dt64k031q+Dc
Mvs+q2P0ZQmD4AQQgq9KuVdMN1Zp0cy/5urc4J4MwiNjKat3QgVxMhmv5TH+to67W6MdxcZofxH/
nZ4jrziGO+ROLrMGs0pZwACG+hnA9WSqfdXxSJuyDDlF/5nug930SPAN6LFiFJtMnLDc9YrfEjkR
aOSBQUdDCRkFfft8FcJ2cjn81E8qQt8EmWHuFiegor3YNe6Kk7zvUUnLoEdlgyDoHB6Em8Bl+QBY
wiVfXhRR14F0xPaC3n7VtANhhF9nCYLHtC/rJ+h8GeV4B5YNke9VM9EMP4ZC5swVwXMWTGpc79Sx
7isVYo6Jn2Uo/okdFwc2NLJSsf41Ybkt2PpBexn5/I2ADZ3GKy6tUrBmaVrACwDadFM0iK/KaFR9
/hKCWyhMUL0H3+doVu3Yh8G+UcJkPEI2Za52Ahi4VIyjKI0uPU0GeD9CC3Ev9HnNGVLqxmBlkx5q
7XMLukGgjPV0Unqo0hVixTeOGimomdii1FbRu5hWYZOZleb33YvYtCPG38GZIwV23UhN7sxyJeaQ
v+AKoBeTuO4wIjvGSRdKUKzmoOhrQw9TUDDQh9c/eunkkEt4Z4aGyRjtw1qaxQkYn1lrrtDEK+s9
IKZwelBrxOyaodizYgRg8Ei7NM6VUyDKcVpbeiRoIdS/RkmYzjOE0RTFiuIGgyUmVKDTBvzRnNry
P+Nc3wlKHpe7cAD/xFPoh1roQdccYnMmOPtmEO1DZiXszFTJB1FxtWBKgsSUQDHGueWc8vOtqAuF
eD32eQ3X28h9iAZbHAjKw4RvIO/kLhnqe70bffVcq7Mwo6ZUNMkYOSnEOJXSTFpZDlJowIkdFMyn
PObVJ2iNN+NeLiYoXplSPHCSy9XgDAKs3Sh6T2pBYlyYCYS/SlSRwk5Ra0eqhjE7dArUgPYQcuW6
ylQkKKyBAo3z1finVuuhcDM1owI+WvwfhMrk86SazlI+JRrCC83Iz30P6YcnSITFM0TmoF4yW+BJ
DnRPjqYpm3dz2jZtZ0JsGOJLJriWmg5ACmicogCh8gF09bi4TitL45KpBYe0MokJuG1VBaQ+nloo
SviRQcUInyGEqv2ZH0COdT0XNSdey60vzGBsAlUgdzdF+Gv7EGRw4qcEJqSGx5mbsTrU/Z98fEJJ
dYIROvN2lPpRWF1l4K3jFRuqjBzXmE0DKupD6MeDCkH3NhuPBgAm/ZXuS2L/WKGQKtt5FpAiWZ4H
M8YfjSYF1beTVVB4dPWymodPvVEUufd0H3SMgw3dswoiYZHQdcg+NQnuqw0HcHU1YF6yc5C6cSZX
CaH0Axw3aXqfQn0R+IdY1aGl1M9qju61lAhi+CzIcwpJNciWxqAHTsFzC+hVqNXPfRUnYKiEgB2v
4gVtCjk7drqa4gkYIgHMcXnT1tE+mUAge53HXTxDbbrGeW+gDDDk2s+uaoWSgAfHHPPpGKXyoYgQ
qk17nytNoUFS3a9z5VzxHCdHtykP2NtVEoI+BhRAeh1P40OeiEqCJFCfpeA6iHWo2kIju04PZRyB
0JcP1Vy97vpei12lSo3gE5KjWZ3j9Ma6thfVOOY/6wgf43qIaqkWzWzUtRys25zfiJJp6G0ch9dd
PueBbHE67o/v6nI/Dk9SyOuh00KMUnXGGVRqlq7pPrTXFTkwst0Q81HT25JQF2DIazRcLR4SfvIY
KmYb4y+4+QgIGNjJMn6qFAe+UatipwAPWjxaSgyPHKGxGQk95k/dSRenKTfcUK/BvNvhZHbR1NSu
wUkd/hOz5cM4UtCmA1Vtc2xRZ1F/Sn44Bi5w7KNy3eoGlDmVagiDwpwbbsxPciIa5Sku+C6sbDCc
cqIri0Nf3oG+bE7uC3DMgPwhFEBBjZC3iYRDh0vm3/LBYMRPMcS28nNUY0DsGjxqWqntywjzAim+
OVhnH/24hz7hJGi5lJnQg65ySPg1kSKYQxTh1jCCg1VyR+h0MAMCmAK4KdH2WgaxYVT1ujAlILxR
XOEsH2RL/AVeGDOyWsc3oSgreLyLHgoqEaxq8jrwWZqmqvFzNMulHIJrpwhORjgfBGaJZ1U8VlHN
xXS1gBlDKBjQMQI3jRJXjslPtISOolXdRRiAwDCwydVmeQAe22JsJkmXqGBgYY+s+CKdm5QaA4aw
J3tlZvHXoKRxhkeB9BksNPNDa5KthD2ftCpkUaskv+rCKq/VnZRKMVbpe+obD1J0zFFGGArjPMD7
1J1Kvp/HKmStqx7ELKqOCPYINceXqsyF2bysZKmCsm7lqB6EGnsrx3JBJ/2SPRPQYnlFpmn4HSvw
WzfbiV0Mn4H/RAIhPl2qnlVfDuIk+EnydP1JPWCqxVX8Y4deH6bDvuqdkPrxf7CbAxt3ZWGZSkHq
rBvFigNwCQFnDiYSSEF7f4ED2wgpF2aovLKKOqirpMFPQgslO4TTBfwO3hedC3PIbH1iJZCBQ+cE
VxG81vQNSY3cxwSu/mHIkN7oEeFgbNWA2/3+YmxZUZGXi7IES2CEXZ7QJAGrCgrVH1U1gX4gEDuz
gU64mXcQb/v3lgibFmJxNBZRblxaGoUxgpvTPmT/JkdjlpeOUX3/vYmNTBT02Bc26FseRqD+lLUP
AuTmHcEcZxSKjDdCgxEeDMVCu49hcZ35Ly1SN3ysOLXUFO1DfSW9BfkJUcCww1SqZg2RWdxA19Ip
7CRHFmAyST/WXhq20X4CkTuK1WjVLnd0ygTo0rfaR7xv94NslmcoTv5QrgdXdFOnx7CeDS1MxnrX
NwDwKrxKvKKrIIihizlcYpRtFPUf+bE/ysjsSCLZP0HMw/wvl3ppi/yWCzfWJmMTp0H/8VWCc3Vw
oUGh3GN5rbXrQIUIGGAkx2CiwpzJ0kqRjcow6gqs1GCHILO7wHaxfePGxqGMgGKeAILpNWygUHoj
NwLxo35uJrMHga9vD4NZOnjwwt1fYGY2DiYZZ8QnIkEESmHLZUVR0jV6LuAq6N58LF5DG3Mz3QeZ
kx7c2VH0Ah45cPVrY/f9EdnaT9S5yBQ/RDcBW1ga1itIgg5Gj1NJasT9DpzPIENjfbU1DAPzGhdm
6O5hytXByHXDh/4qjFfRTruKXUEzSQihIwPMXP2Hf83qWK77pJRR6qyAvwQ1ln74QETvpZGdOAWA
sgQc1GA2NnpWVPMvVrouEmGlmH0BdxGaQzrdLdF9ZZalZsQBJVCd9Kw5E8bL69N/29ILQ1TUZyBa
V2d+QHIIpAmXoQ8UOJgW0U6Y2uyxstBT35lgwA0ntlgddVwkfuCh4DhiSwW3/pkgDMQA4nONCKn1
9OvhB6sutEbFk2/4Z5Vfhf8Lr9IpMz9D7hyhgmGSKX6gAaM9ogWEJ8zFbd6FC1vUeYHWqapFyoAZ
g+pJfhJvVY9Y9G/8IzkwvTd7LVADIGxmgizX7zoqiuh2w63BCaD6tbyFcT+qc8fXb3Lt+sWbHt3N
EoOBYf3hiAUcR7Qn1DVhh1JBhQ106m8Z9xSh9qXoof29I9m44hj9w7wyWs0gJDNoWiShbSpQfqZv
PijCHmZ7vI8Out2DFikCNN0lH4wFtlqviViElhoKl5D3oImRMqOejYJL3mbVi4oHn2OpNW0EKDAA
7n2yaRBuosFcYScgE42SN6gH8la0a07gi7hXTeUgYcQkObOaSBsR+dIedaWrHixXXJy8VQ4ohS3x
lhz58oxZc0AflEPk1c6MDi97gIG5UOpaz5owqpmUvJGA3A+++CAADK+PICe0uxsIBmsP35+W9YH/
UiFGYALU5gYuQcbQI3B/b6Og3oCoMphqZ+Br518bgZQJFOmIai4wgFQM23boEfiohEn1PgonM6tf
konR31m/MZDyQhcJUT+Gk1DVpncObEVDXQgvgGEDHN2DLfKLxUO2Y7jl2hwdBSljx+zSrY4+zOKi
gV6QhEGry2ZkcZ6h6PHSu5KrubHb7tBOPvUOATX5Frdjta7XfpgySH7QhR/mEalPfd68aGcB9AeF
pyCTEiyCHWPz/638sEZkenCnEZIgKKGvXQLNVtQNU7KnaBlxTucOx7+IucjnXxQZKDPUbYNmKICT
TfpC0o/wJXP6Xe1UR8GCws2OHR5v7eBiVdRJabJkKhSYk73piURahD+xvBb/age3jqWsAqyBE4J4
EgTRy8+lB2jERTL3/JvoFpoOI/YRsoe3ZNYDkeS9MFgdM73aOJWEPkLBjQPX7arXN0PTQAexw4cy
utE7+iw4mOEZYNsdZBdIFMTvWE/A1q4uTFJZR1IU0ii08UfwpjwTcJ/m1OBTwj0Q8Q2Zt2AV3OG2
CZDoAEmUDHoO+sXxGyEP2zz6CBEtlygONaDI8E2ZTUm7cTYvDRnkh1xctzyvu6xII4QioA0W7Say
SPpmgHmvnaEAhllnZjy5qn4t10aowS9NSpOGDARrk0zeIqErSIFApv3FWGxFvQlBKEBiJmapb2tL
MVsCgBHhl1jBl/Oha6ow8N/JZSe1oP4wHEWQQnEsT711OC8NUde9DucSPHfGO+/pHv+Ugu4zsYK9
bg7gBCEI2H8fuqLfDQQO0jmQtEq4EMsNBcVdM6Kw8i56wjNqwpgJmj3F0w4Eo/Xv2+yUMWp1o6am
vJgTYyg946j4brYng7DsdW3s42JZlB/DBFmBMVXpvZCRk9Z3U7n//tVe45fIUlCvIMOiBFFIPdvG
MBnFHInvAwqhkxNaHci6JcxUkRlu4r4aELSGOwSUzC70KiqBZchJEN4C1Eow5rv8Yr5UQK2H498V
8MH6d1p0kGUGBGxr84D0hGIHykAExLe0MMVG6SvNjM0DA5nUmGPCwnlvWMBIGHADANSA15DGW9Qa
P8+ZMbwb9x1QdNmdACp38SXaSwhapz0bHSiSn0w9ozAI4nG8NJgKpX0i5K/Tak6H9/FZcpHw2uMP
4Ypwq/s35INF4NBD/x5NENC9B1Z+mHaxhUr3tfZQOawZrjXoHCO/F7+FdpvtPIlFVg3k6Bw7a3T9
w7uK8xPd5Xbk+HZ51dkVwG+4hal5GFFzZnpRcs++2Q3ai/pSAHWQYnhXX2NL9fTKInQAug2Ij5ne
he6Hcgug74H9GdYhPJaOEjTqYoiZ1qU+Ix7qJGqqd5K8RrvUhs7oC2RY7r4gKjZ/9/0lXZ8yMKYD
+/oliArABuUEZOg9GdKcvAsaytz6DyW4//7vbywHTQkDEEYgQgyoWFMGKnA9+smovbXu7PIO8dbq
PvAg4exhyn/PfBzIzV5+NsjGY1gcSAjQdQN9uryXodIDAxLqb/ppdmVQrurH+JoESoQUkLGyZWkR
aB4FpViglgELA2cNYrOlKaUJZ39u2mcCckV9Addz3JFoOncil8X2t3RoX7ZkpOOgDkYKC0ZVyqG1
EMhRBnF8VvjR5cWrOOidMr359wsCg6GEcSd4G0iiUXs31r7Y1Sn/bNyrmJsUrgjGa4b4BuLoK+aw
38buLYyRg3kRGMVxmdUyjEVP9V5FeQ0x2HO1T53knFrMAiL55X9Oxe/tu1wZ9alaPRYSOeOf431x
JwGqN8g3xkk55M5wxT10lqiwANCs1VE4T7mdIBKf8M/SWT2AkuUABqp7spHhgZ1lUVdsvTrqLcKo
mqEkWJ12T+b8qhNntSZ3IjDAvzLHWhsVoXRANvV1zj8naDVKWJtui+cBrMZAHbJJWVhfjnIfUSFy
nI+NJMY6LzqAoPs4uRKI3ZPzX2wlY220eEoT+03HYSujJyKtEJ8Ja3F2NDwQpR2YV4CxNvpSF2PZ
iiOMBW81KJJ/G1M84OORt7J5T6gxh3+OCRngR4COl4V29WMlFkaaCc+ZDooCsps5ZxG+8zgjMHI7
fTXsXQieVYZX2VzlH7P0dEU7VW0f6/yz7HHP/lMFHgb5Z2oW+xZcgSa3b1lzFcsw5n+XiX44yLYQ
rkvU8YyVYs5H2INynijfx4AIHoURcqdNY8ZV6LOykWW29Y85hJsiRNwQItEPDpCySh4MSAzMJLN1
UFhWFhTEAVi0ihr72loZyos5mzB0+dD9tkuyIERJ6Pqg9Lb0n+1cRQCYySgMkDpO7Eqd2yOqJh3X
RHcZ33AZJayNUc4ac1UAcvDyczeBU3lGLhnn4AzCwYFKpl2fyPPKzCe3zs3lAimfXehxPEaj/Byk
pg6amcYC9hCMqGff5A5kguQ/HdRLg5TP1tUijDhZfp48PbmHVrZDhiv5m7Z/HB3yprOC3I1NVdFc
gvoo+pN4nSi3rReNkqtt9FL3Xb8nvHG82g07xpfbOJ6EnwCpkIQ2FnKJ5TFJkqYIoWHyot3Lp+CN
BCrksAAIYGiW+gzyDlA+Bi7rwd0IV9CIhKgZ8giIf9C5ixz2fd5myvOs7UYMhQfcW1+9Mla2cc8X
NogrvwgguHRM5LZTvi4AedMVaT/1e/0I2VJzfiUJ8ziYEFXRO1cqTYbxjcO5ME7dPmGAXjVE659L
myS1XwzB/p6w10HGt7WmHc+k69l4mUC7okInEfMpREd4udxRTqNmHMOXyXcmR0A5td2hrRyCXvpv
xt/XH1DjCfMfqUpjEJDGG/iToHd8Ur2o+o9SsmXtLQpY78J6QTABFq4v0hOUVqj7HSeYwZnbGmXU
5Bqs8BCJsXsTggzO/PoXl3vtLpfWqMudTRDUCrsaNWIdg9qNhyFblG2HvwA2rM+lJhD2TLxACNRX
0wtRGEQypKtf1PZYCEctuSuzyZQhSsW3rEOx8ZVQVce0EogtQZ9MF1iGPpxiqNq+6IXnjzfl6Ggh
o9tIlWWJ58cU34UJyvPPU9CXQTLgKwU76HPGLmkFQuYXFBkYmBBnxsXaWhE0yUCCQNQjcMyXpzxp
td4fVZhLfiTFnYq+UszKctZXF6BOQrcjk3+uaCdjdYSCeI+xK/C1BOAHCJzgFxEJQ7yMUTqFZW5Z
Fv29gcCSKSqZZ0GxiPIUaa9POqBdL6lxTpLrIAP3HSBK57aszQrDLbVuAdzgMNzTxt1CBifh5pI5
rNXBKGFRrv3upbXV2tTcCrNJwT6+hv4oxi6ZD+fGR1tYo85I2MZFknLdi5pAaRgxENoFNpo9L8AH
F4VJ2Mtra0C16PtFfj0iy6QOQRfUMoiGFQQf6IkslUv5SW77F8xkwOODtO0G2EBEXkATHUUnO2Qe
YrC9ZPlXhm4ZKorezJVveBXwepNfAG5FNJaptLxOwGaDjAE/wfj4XdfvoS6zLzB/1b98v9ytTQay
FD0LlDcA4KXOkSKkRQWBzBclc4P4gyhKCyyUGcsE9R0Fo8lyoR1epnjvx0COZvvAYMpTkj9Cf7XL
dZAfcfFsT80QllDc/HIoPb5Y7BIYD6eY8TW5gYbN9Ckb+bEGJpc/W0f5/qIv1DrNiUnJbWqcj8QD
oJP04JPcqj3fyQz7+4/FNEm91iKvtfpY4Wv9w/TDk3Gszh2T3QR2y2HX5u7/0yKV9nQ6ZJv9Zvhq
gka7bNwTmCzq7PpesCRYFHJG5rP5ITFcCrALilLQW1l+yBog6G6AQSm+C3w0W43/Ye/KluPGleyv
TPQ7ergvE/feB261SqXNluUXhizL4AqSIAkuXz8Hct9pFUthds+8TvTqKEkpbIlEZp5znJVJ/Gg7
glFBCidDPQlwsnMDSW4nkFcbn8h0AOOdPzZ3HMDnlWmTv+VyO743stgbVABjotDpSXWhZMEfgGN5
rHxxkCxlkw4mFyWShd34TlPW8dUfzeB724tNwuyhq8H/9tQifgz6zxCADyW9pXKK71GSgUzU36UO
fLuNoKSI5DKSiGA1uegS1EEe1rHpKf7kbKSPRHJ53CcJmAp1X/HEKyQX3KBZc9VyEi8m+U+ry6ZB
U08BOyunJ8eYAtLs6xokiegumsu18GGBgfw5PhDPQQkKnbKX/VdMMdk4Ew2nQP0i1WlIWEHrAXRR
6V6/GyLgN/ziqwg5Ug+17yIn3P9Ibqu10s1H433/WyyOBitTpFE17an7kqECurW3GViI9GuJmJW1
m+Y4o6q92vX2QWCjvbe6jJ2yGWmfQY59DKSo6/hNhjXOG41MGqlrgc1Hu/edOUsGPu8cOXG0tIWe
NcwhJXBsfR3idf68kXV08bX2s0+rpdGVAS4fJSl4DcvcwrSCrk0J81DUe3rFEYoa22T0TLTqrIQY
H3mg90OUYda7IdbMmK0eQ0zVWzJESfyY6Stu++2Rvzwa700srnWOfqQK/YpPiko2tdXdp+gdn7PH
vDlWDQ+muQ5oNYKjYwN4nFcBcen+oMO1WYK/sZ8irfgKKgqvmJqQcT9uwaHi7OtuM9cHw70pVCNI
6VGh4Igaozb7DPUtO7/StdtEPClzHhHbDAdbW5m1Rc/Kvw8hCJ4haIr7YdkgTzphVlmnIefAEQ22
M3iiZI2+8EAsnT4UqPhOq7tfbu7LefzT5sKP54UQ9Yx5zIC0BjMUOuxQWV6tCi7oKf4YGpr/kdqQ
T5TlFlQtwed+0vB4yK+NZ+1Hv6GhcSN8JeojesvReEQ2EGVAbSs3V8U0Vq0v9uNQ2iPQz9oTHQJj
X0dA+fQREJ8lcHg+3s5X1Q5sNVe6lx1npHQo89iwsrYfHvp3419sV6LStkY18WnINc/sntNkJaj4
cBnf/Xxp/92Jm8q+NdVecghOXyf9ztAit6VhXaehgoe0qvvO9LoSAXx4yN+ZXIQZItEaq8Kkdi+S
aFbmb9OrNJRMGXinyf7QNNDufm1zbRaXmxU1XlXDKFXDB38/oMTtyjItoGg/9+kbv7mkTJScFefz
mLGiqChcpWwrlAk/op+Sb5an+iaAaEhPo02mxuPQDdZo0xbdw5eWFyuYG1YW00rH4XehvmJvpRSa
sZPJlvYhQxZ1tVAvN/35yccIQS8G0mUTnVzLkMZETYP3roNQewiR2fHTMN/EWyVi4bRdfc1fbhZH
0iug/xqOWUq0n8/r2KMMkM/lV+j9FpFloeabBfad8Guwa/plZO41FIrWmD4utwuMQlvmTScDrC6L
xSyFDsHmrvra2ABI861p3f96O37wWjk3sFgzdZw5kNzVV155fQECedWTrQ7waiDg8iSZyNrFumiQ
lrvEBV00IjQpRg2Y3eIEqFXXM4PPT2ipipCS3mfffwI64M82zVFq95Un8Rcoai7X79zuIuQG+l7P
zWF+mpO7qU29WH/lycOvZ/PyRQETbwrbaKcAjnCxWpNu0GnMlafKHsKsqf2u6I/DrIcoyN1YTnbX
JtAz/LXJD27cc5uLBWS9WetVojyZaIo5TWHxpENMxXooj2AyuyquCZKPW2vFiX2wa1xVAeOdgw4I
EwdwMZfIUrsGpwreEtYm3kiLxkN6BJYYz3garTmWD1YOjEKol+gO6B8vsj0uZ3wSQn0S3Z41IP+3
o9xZWTk5S+eexAW9DfrZQSaE5hFlcbgrkRMK2PSTVt6rMY5ar62sk9zVFwaQCUQXB8gedWOx61nW
JZIR5GmA5EwjbmNrk9ErEJkEf387oAvmTzuLlcEOLKAMpD3pKqj8XI5LTeK8XyYaFD+cn+sDRafw
11Yvr27M3juji0dPZXcksXGpVfmjmt4kaezHGijtyLXR4D/lXkNP/ZvF/3wZ/4u+Vjc/Z6791z/w
55eqnjioY7rFH/91lb7wqq1+dP+Q3/Y/X3b+Tf861a/svuOvr93Vc738yrNvxM//w37w3D2f/SFk
HeggbvtXPt29QrunezOC31R+5V/98D9e337Kw1S//vO3l6pn4Iy6e6VpxX7746Pd93/+hsT0u8mX
P/+PD6+fS3zfMf02PV98/etz2/3zN838XUJo8L7XQNcPDCx+0vAqP3F/B/Ut0IFwujhAwK3iE1bx
Lvnnb7r+O3hOAY6RXXe6KiP2turlJ6r7u+GiTOMga/Dz09/+PeyzBfpzwf6D9eVNlbKuxXeb52cM
eTgAcBQk45B6cN96tM4vUIgeF5nTdak315NG1bCAflGi3KMJjegTKALyWLhWpLllV+mgJjDcRmXD
hqh5wfQvUt3QAeFsmmpoDre6vsYuMsCH8s0d06LZuSyLQRGXOw5VfasUilp7xaAMZPCSrCwRKlPS
1rhFC4Lf4gX0ei2BwmY+CvUq03PonvlkxitK8/jUsxKSsfDbpMrm/ATtZ1UTG1ZYFb5lQD7Rxtey
ePYzi/M01LNKPdVDqeaDp9aUsxBexvmag/RGA6WIVW7NArwuz05X161xoATp3EAxBMgw/Lo2e3Xj
lqIYGq8drNyVZBlirsuA93lWo8hoVLadR8Lp6NhHBtd7dfDceTZ6EM4rnW58xtZ1ululh1O+pqoq
hOmpScwaxxOZbcWPANuCK8NHmjDnml/ZRmVqoaUJe7AB2KGMfCWZ1kyzr1e5Rc0wBzNTM4fjWPaZ
fog7M1HV23mojZTsweLZWyxqwM80pEEXu/18T62mKwBwKpKyetVEbooXsx3y6VptIBfsBrTt2TRH
Wp+4ymeeg5lcj0ZsOv7Kct3uQQzEKB9fhOuMpjcXDejhQ40rOZRIkszOW+Jp9tSXigfCIdbo+wHE
TuSRKfbkfgGzTtPn3jQO7XxTcm1yvoD3qERScmzV0Ta81KgLOniT6Hp64i3r27u2Q3/Wt9geG/dI
Yq2zj5Aq7PXvNKGt2Xo6OJjmsGgTMs5hmxsTRGCEKlKdeKBv6lXLtxJhWNYxznW3+9GAuqX4VIA3
jqJhTkwCbCmuUpcg+3F57VRxxIF3Tu5SlXTG5HMlG0XvVaVmukFXuC4DX5QNLibPzOuEPpGU9OAu
ykqrZy+FMxj6awKxZ+tpqCwQlwW1yMEV4o1dIZrE1w1mNtkT0dLUbn17UplmejpEwVjha9gjydFO
yk4ybTiTnuwxmmI81j95sYafLFkIrQdk/IE8HwvzizD1flItz0rdRMuDIjXdltwmYFxh9Gl2m97I
Kw+cOro+9WE5VUrhenWSu1N2U1m5ZVqxlycDb1s8OBKbKaL3WY3TgAdpOemtrawVKWVI9ee9KmXf
wTNqqCi2IDxAwXpxcXdupZstRTjOg/iKzvIZsOEHIMU4WpW/4yFwqB7f+ds/HNt7R7Z4ir+ZRLsP
oNDAB6uoySxMOlanZQ6Qu+CMVXyJrgDrkYSW+73ugRy7uM4OEnyEwtPW+ooaVRXgxP76d1jUZuXv
AFcN/kOEKxJtunyMWKU7uhVaud/0EqYUHKsSGoSc/zEr/0q163KapT0sq1T3wMgXka1SE96NmH9P
21gb2dCfhqYqocpgq7pODvVVQlf6KOUsni8smmMQx6DkBSoOCGCe3xYZJEtay0gtr2DC75vjoH0f
2++/nsYPbIA4D+ErLkQ0Ki/LiL1BeaVxaoGR7ZoXtwbaUYvbX5tYxOdvK+UomDrVwOsN9NuLXGk2
d1bDu8qE7LBJ0UKlhMMGXLh3qgkKXs/eS/jd4K29ss4jsp9WQXmAAiUwf8A1LsLAnvJ4rkyG0tqO
73LUQ/WNuy+j1cSzdrFKCGhRBcLALAS2yxlEd21C+yExPA7iD3QiPYBq6hsChFMsksTL4z6Koaat
sfge6k8btTIdUPa1K/1AMrw83yoWGv7wRgahCmT8loNlA2vqMWaG1wsaOqBZQL+jp9D7qUAJGiBp
a3Cffr2qlxaBlLCwP8EICn3n5eZElt/pZiWHRbAWGs21Ta29ADOX5WwHGwE+ycNfG7zcqTAIxBqQ
AdDvQdX5/DRwBdxiOi8AOEH3hf5FTAwjWyuhLAM0C55UwWkDXQbY+/D3uRGS5/mkJljMigxhI0Dv
wNZMLIFBcFwyK4yXIxyopFNdOBIzz3Qn4wMGsjcj91FyZCTRt/5zHVGAo80ric7vNkoauTd/F8wl
bcs9Cj5czOTlcZ9NfWwYmvKgIxLfSpLzXFxJOJ6U9HCaDXjxf71oH3hpideHjCUMg3VUk9voXUoz
nlHcVJih46aINyUosGsIN4CaqYroCaTiXP+/GpRu4Z3BFqsXpwUMGptuV0TiMOo7G7nhccM+kaNR
b1YGeOlmgIJCQgdnAXH9hcS5AAecKLime6PrgZSt+yJz09n9XHqgVAdLwW6K8JKW6LwkBIvjrbFy
/X+wY5FmQRFF9sYBIbs4FhJmZrsj7Osq4P3F3Rjfr4xwYUGXGhBw2+jiUdBLiZ6a8xkdMkqmtlR6
XLQjHg835ZaIiD+qdxVQxubzeFUMYfVtxaj8td85NBh18FqDSWQ1wey1vG272ubsjTiw5J55P0Iw
qAxZlIBZqX8abyWCTgWL+rT9e22pwMrBLihPJCO+ZOhZRhWTUBlxGmxLjd6O9pOFzrWVkWmXI9PR
wojGPyyadTGd+cy1ZiQG9gRKh3JY6R4ssGielDpIa7tjeffK8ZxZk4v77jgQrlsV2As0j73woxq4
j1LmRrZGWC+xp34G8d16X5DcEIu1O7MpPfk7m0Kpxz5vYFOK8lqIk5QBQAKpq4N2k2vzxgxWpvQ8
s/S2aGcGF5mllJkjyohvU4pm6Xtgn3xxowJnXHh1AcoJDnz6+jgXF9IfU4t3PPyoq+Gv82GWnOMF
PGlg3USrl1lsUj33UrZdGdsHk4kEMRSDXJw9DXn3cyt9nRWjy1Tw1gZSpqsM81sSNtDktSLr298n
YcR+QawJhm+8JtCutzzsNC+TqpCpq8z6bMRXVbkSDF46E/x85IcBHwO5NXpnzoeDCmJnM4ShXtlk
XufetKu4W3lFL3af+5aURVeoAvb3xRVu1gPBU1aouF5jMN9IuqT6oO6LLWD7u5XF+WDjndmSZ/3d
Th+buEqHelDxJsDr3tdCo/EglnVN3yD19bWzTR3PXRVNXpSZ3jY87OLigWuWasKLWRw606rLtgcH
qK9G3QNoTG+mJwOy18YbN2f7zV3t+f5g4RB1vfHMg0oPds+HSnKQ5DZ1q0IuzuBejgcDKs2o+4Tq
vkNt+4ds2FnTQ/jIe8m4GqkyFWn2C1qvyR4rC7zHKmTIpK4oC+bHAlCIK/W2PQJ64UOdDyFLZa/5
6I8G+87usmXHwLKW2gS76NMZvxQ3aqBgYR/5Aa0QCUp5/JYEfztWkg7l/WjNxc4lxlCATxJWlU3L
DhIAn5zqrdoelQh0futg+w9uIoQtyMWD5ghh6PKsN6yyR5KXchehHwocUQ0QUWxboo6e7Js1R3Z5
LpF6BdkL4PCI4y/OpVKCWDpLKU4+jySRJd4pEKcNRaj9hbFdLCD63ZETkPh0vNrxYDjfrbWl8Zx3
reK1ytekuJ+MtdFcnHzE8CrIHt5689ALsTiB+ZS0TlkBxdVFbDcH4tSBjUr14+/6V2AgQJrz3JzA
7dX6ShKtOJ3l2FBkRSYZvs1AilviTM7HVvaVYY7lVCOkViM0vxtjgFav63jbHNFSbZGgBe/Fap/z
25S996swi9IN3pioXyIuW6aZ5lnYlTIX0my8iW+1z85n+zHfzmhtnnz5epHymPZmOkounRfo9oEC
+676bm35p+Iv4D6Xt6+MudHHh0BNanReBIhKDOrxyi5rr0K/FzECIwb15TSspGAWZT48p6UZCQdG
LeGD+rqklh20GmZktAatC3TzlL4D4Vg1FJ+KVf7VRVv3hb2l5+kaMzXj5s2evFGg/Bs4IuyvcwSJ
Ll5q0BSReiJN7Beb2G/SaAJR0q832OXMwte6WGIUS/B2MxZuCOD8fpgEejBbDez6nR1ZRb51wFD/
azOLLg05VMQ1eGrbaGN/69U/38diNvhEnbrCjSK1ytRDftVsNOK5EFk1IrbHPto4oY2Kwtq1fXmC
kE6zcY054GWCzMbiBHFbJaSzE4wQ2Sg9AO8U+N07SAlKTQ9Qsm8U1FjXUGEfGAVvOQqrgM1j0EsA
qlaRqRZOzDyu3ozVIyGrb+2PLLw1ttpIkIDxdrFwDRM646nLpObcD2uvQrQobTyoppFP1pcqQCvv
af3SknN17hYQMYLASza7acgILTxto3bukCoOg4pf/0MKk4Ifhvs8ZGAYzSP7Zn5a2TZLz4tt897g
ElGL+sakpyVGidRW+zw+5F/j79p3qCGk4HxWwzKC/EXxii6D9HHF8spQl6StLJmdCf8wpBYE3lJS
q7DNPKmQLTmhnDv9+981CBcvW79VcKCgNriMuerZZmllzNgyET86+xz4bxSsTNyZ07E8DVvRBf8L
i3B4INsCxgL/XkR58srRRtIyBFzycZr4CaoWb3205r6JyG6NgGOZH9KhJoViqAkoEkRpMNTFPWrO
aYZ6EClxFC08hbfI2IBGQrWBqJfIvjXfJn/c2W5dmFuko1imubSsYW5mbez1GQm5NiOUEy8VsIsE
FY2VCV3GWMvxLY5H3iXMrKRB+/TG/LmZt93WxO0xfvoLAP4L1w22OZmGtsFjgYr18jCyKq2dcYJQ
wFQEZhpwGvbASwLnBRCUtWvgCqTp9c7QC88Duyg86bgvUHJHum/hyqGNMGR6gzNYQ3i8uhXz376H
pQVUe5BHlFWn5aVU18j0Uz5AbSa0bn+6GWXXBPLEZ8irrUarciOcb5Rze3Jd373slLxT0qyDvWHv
+OIP9pYssm2QAA3RFCR3Oui2EOEdVplVLtzMYqiL28muR2NyXCGPhOLPAQscVLuRsXE8VP0P5Gbt
Olwbqlzcd0NVa4IeggH2cg5UAjKnQi/9WkMZr/zhTmjSUdcQAh9uF6CjoRJgSaqqxQhBITjNIoPF
LpAjRNdiD2Ij4r8YLyow2XMW6Gv9+h+cDLRISjIsWUK4SLq7aMk2FYLKoFGjU9yTrH6yNzPpvJe0
RwL8p7tZhchdHn8TPVUgYwAjNiCxyytZ05OqmkAnC39aH7sd3q57a2d4qm8c10/hZbAq0x1IRKOY
h5w7ykDnK2mN1DYMIl8fkWUHdjRvCW5i54RQnPrWdp2m4OIuXhhcuFMjNVsxMHRNltAKscATiqiR
zicHOkArfvTScZ8PbeFH1YrojV7Dkoiqa2JvsXyINHjY5Vv+g4GZt0Y4zKN1oOUHN5R8RcrHnkSe
X+ZrTURuuY5Jnfb9G/AClW6ZQJWNfgBeuA8rI12+k6Wx9/YWx3GyUKSJTdiTL472Wt3yAxSDI7JX
tqt8UZen4tzWwm/Hw1y43JAb5oVCgxX0OWD0FF5JIhHKuix0rK/aNfWHi6zOzxHKVABaYB1gdM+3
KcQfpAxLi+6EwgMrMdp9/AI4yNTPez9FE26AF84hu1oj611QwOCR8Tazf9pd+PSeoBpVz7ALSLpz
C41k0LtBq5B69TY/6lBLtaL5E1tXRrl06EjUIcluIko2IWC82LuAqfd22SMTne3swpdVqSSot+Pe
vXU3Mum/1ov44ZZ9Z3DJHwfBtY5DD6pA7I8HjlxXcYijnAcz6m5ptJp/Xxngki2Oq+Vo1DbsNeHk
C+GZW/cuhefJLPBtSp7I1cj4A3eA6UQTHRg2QCCyrNP2M7XdLAa/hYjiDe/AoYVz0vouCPpmPAHc
G0im6pu/IjR4kXvFLjozvdxFllabonJzXF5zJAl3yyvo3gkfQFOkQK0D22h3Ky7h8pg6UFLEYxkF
KWTNl/Or201tyo4t+fAI0q3kQpQC0R3UFAtwJbm7VZn0N3Xd8/jn3ORilHNp6miymnNcXALFN1zR
+3prb+TjeDXLe7l9zm3Jz98FIJUsYBYCw5tf6h1BhoVcS7bF+EXq9/wvKIxRRdHQmY5EBhLZyKMt
vF6eVAZJoAOF6aRb45NMRGovkpJT2faPa20oH1zK59bkHfp+dEhFqryBNUnQzB/MrWT6kOWw5oGj
gLlm7zKak+bQ4orgCtnkZVI3F9rYzjUWzgAK01NNeJ+tmhTNMa+Rw+7TzH6kRebeCaJpa0GW3BQX
mwaJUQeIFBQ4l0F6ZWbVPJMhR+Q6Blntwe9sJS0TR5p0s76QHx6Ld+YWezQmtnCMGOYKvlXGrW5+
MddasKRrXo5IRxlMgyr8B2VoWlQlXgHdz62i4+kGIKRMa+xWTrhsgbqwg6MNskhUOUDscL5JSi3m
svMSUphH+UyUl34HaKf275LV/3eN/6YqmNT//Hd79kXX+KZP2evzWdu4/IafbePE/h2sEsh7oEQB
J4tHNBbgZ984Uc3f0V6BswTck40t+EfTuKr9jqsHIE+kSdFRY0pC2T+6xu3fQYaGjhBXlelpSJKZ
f6dr/HyXQ9BG9uWBiBxZd3SXXLQklVBXzXW9uuLj/YR6V9x9iY3Tu5m4+bnP3vdzghju/OheWln4
4Dk3kjRXrBDAjcaHAIbYMWoavpXR9CrJnJRGqlC0CDXv9t5xiAWlqSzdlV2tf0rbjHgjpFS91kpA
IVCpfcAcSENO1jCd8kIHNMaszENutXzwmKbkWzcT7icwYYBjcy61sIDc44MVc+0ERcnOS62igDae
Vm/UtBRbWtXaFZTtwfAzUVRUgGFSglFnCuRtzeJajcsKurmlEfu1wsnWcGrTc2hZGNvCnJNjn6Xd
PW2s2XOm2gqbbFIc8OHl9WfNIugMMHI++71ZOFcF7qF4V7ZT9V3ktflDyZgQQUO1VotUvdJnnze9
LpVQqwTwDkU5FmUh9l1iTp5iD9lnoy/1J3ukjef2an6y1aR+jhMHEGaqK2MTGk5iAhaVWWKfWGYc
FkocP5RWmYXctEbAlDJB7+qsnnt/mgsd+WgM7dCg0XzLiyL5TCBecM3H0gxdYybUr9qieNFbUlyx
ukRlJkP7+HVXT80TyxzA0fvYOrZ6bz/3I3a3B4I320NZE1HEnM3Xmp1Cxj5nJKqqtt4AucC/qCb6
BnXh2nt1YvN+QEP4Ia5tdO9WdKKQf82dcd/Eg35wqgqQ6tFEc5Oqzcou0SfrdWyZupnR/IilsJqw
09LRI71qPquctHeD3YOsH+zlXSQo488JEFRPI5RdrxVeOXdao2i+WWZTqNGiBqkNY9nXhLrucepU
92h2ffPNoTEgBlVSFhZ06czKq8EtdaxVMh5ac2of0C1uBoVVMh8d+Xj86jkgCgpxHrOkMa8sfVaO
jNAuVAeWRAVpXB/89ekGZHsv4Bgjp6nSwNGNEow3wlFcYz/XEqJU3zboz9+2HRu+5k1rQGw9i/eg
G8BCTTQ9TFPdo8nfsIISffFh3TXFZrDM4XsJuqUoRfnjGn2+ejTT8rU01fQhLkgV5qC+OyU6pxvo
nUKVUaFlSPv8aSDTHrXgAx3ZEAlu6f7YJfl3weZi21WijHSepJ6buiSo4jY+dHEC7RE1t/ZdZSRg
uKcTNscobBV6uHWfvTptOp/6IdPQj9qJ+ZDaAhnrOiUHYBHGz3U8jDsx1iRHvKChvblvu62W5Dxq
DMru8Voz800GpVTL62LdORoqz1F304YJD9MuQ7dnr4tppyXjcF32sfmD9Hp/ywQFWE1L6s+JNYx+
WYz8NKkVgNsxmqZz6KteA6oDFSRG7LAvDOXUlrx4TkUHBzQ0wgECAALTHldiI1A7ih2hi5KfemNw
Y7/npRPRkoFiKW9UfWdmAwi6BmcgYQ44ArpeTYZZAZl8uYvbebru2iS5ra0ZWtb9oJbRwEvo0JZJ
NwY2+PSzEFgb68ZszBhOSOiJx6BzHNptVb22rePOUqQ6IxsWQ1dPlIV6U5dO0XmuNRpKSMjoHNS0
nnoc2SEO2zZrH0Ehhxo+maf7TGWAPfSkOXWzalA5A+ACcWPSfpnSKd/kSpZcwXe0n8ap6AJqd/MX
LVenIOcxaqcinQ9tNTtgD7EYR1mujfc6N7NQ5259ak2KxE6SlpsRbUQ3kjly41RKewChsR6lrHEP
FoCfjwK3GcDyfArikReRMlgOiqaWFmWuECfLoEmo1n3s2aUqdhUo4zb67JjfRJaUgZ0CvUKsWImm
tIpvDeLyDcOx8BJw/Z7UrGse8troDsDokmMOt+TRNrOjXvpOz5qTZCdAiXCV6GWydesaSb/W5LeG
xvUUJ8aZr/pKEVcMApCBbWd55Gr58I24swlei8S9tRiknj3gXIw7bEXrU0dnMJEDb7Sfk9G6SgTR
Tb/C7Uh9zaJWESgKqE6bZnZP/TiZ97jC9QMV5tRhTELcTYAlbUXWKyGLR2NvJjb04toeuI4R9LFB
3dfT80gqhny2k0HXUCDi3ahmYdr+jAN4UDSl+8bcwQ1NkdEvFTLF4GXPSX6b9kkfKCStDmLmfDcr
bEZPEBjNPbcp02OVkeJOzygINQeQhnm1DbERL+Hu1IZGZxMgsMjAQLkeK+LONQkw+GrcFUUgdI3u
xsqhX+sG2TWPTSXKXxD7np6IrXcnjkrnRghigwjSwjnVVaa4Hlj0x2MBPfV9qtjlPnE6A4hmZR6u
Ol3pqWclbob8oNlYP7RqxplmNBffsqGeQ7tQq2cQJCZf9TjjL2Kwuq9aA/dppECKeSrTleMMeN+u
zmP7UBa6OFHX7g5W79pAKymcPc+5qnZe0lgdHqwZnY5FUjvfdF6DrUxQoQ1BrMbTJ4RP1TZWenYP
fgUWoA9O37eiVm/anuqGb4ON8b4js7Yrew5F5ibJDsCsxa0/5Gp5BIarKP3CEBBTmGgMx55Up3Rw
oehQOvkVnP34iWb2WHqJM7R72rSVGUyuVb5kpW7uTFoOZTBVTXcXQ+u0O9GKslteG81NhmLtp8qF
yrUH5iX+EOs5aX24kRmF+FmNiJimbaeYaeJlhpJvbAMLpxXJQD2RMHsj6kE5alrWeKk7o3kPcc/r
WIzTvUpK+7opCxdd2PMQH2ba998yCGYd0TnXnNDMYgBW1qhbBXd60GU9D1oL2Lh07tGXXlhWRAYb
TbhOI66dRIOySo38OZwswHyjA828Lu/8trXFZuhUrE2Wq/aRl0qFzH5r2WVI9BYdXKml39UTMg7h
PPVuvBNknHC1wlXlvpYb82Ea1f52aqph8rJCZddZk4FkdHTaTY0i0FVCJtxZfSvCvHHs2muKxjjA
1eJreK5cKZPmRm2hTWGDjLXPElxUCbOGXTznBKL33KbAiqWK1wF0hYxjYV3HlaOAEiLlTxpNp6AS
EMZ2O4Za4KRUe7UlNCppUz6Jklq3Be7yTTmAFpfGpb5hZZMcnMmtKXTVZ3xzrxb7yeygKVhUAA1k
CgO5NFWqz4XR6fu5Vjux0ZhJkrBoeoZrpptbnKthMD47Kv6vceNO8eYxmTnUxmt375isfIa4jLOD
LqK26UTp3GdZAyEUoF4yjwBL6BnuYG9Zqza3HXHIdVG0xZ5aSgNKvIJD3g2yaC+MCnTnMINs895N
MB003+iib3zadpOfmU0buOXc7VBsg19XqLvXHfiTLBPqlwKwBZ/PFD58Nt3JJ1TH9gMSdLxGKDhf
uVZCr1gMUhtLa9xISXM0V6Efcj8oCL0Hy80fE1UUoVkOCpgXq/mk9TNcZ68qJ9T208AyRHM7uFPj
i4awvV0azmHQqPikN40WtUqpBzS2lXvFmYyrom7EF0Fi7vpNpc7XZEy0cBRatuGOCdkOtGh9UYY5
uTIm2lW+7jbkm1smWmDGCDY9e0b87s2S4iTnTn/kwKVvNLfPNlbpOMwvyTSVoTv3kA5VJ/qodbHA
44A7dlDNejF7CPvmB52wJshNdQaBl0mtrzirQOClJEsBeUST1quW0cofWsYii/I8MBknTzGilIiT
njyMJBF3MxuS0tPrFvQLOXWCjlTiRpkrhtjbmY4GbxvfsAYSuHZlHu22r3IPIAowPvLcdm6VWSv2
iEbnqySvq2tbqWgfuEMy3OgVwJpx2s1BA2joBmDJfgcwFEI7Q0mfzSptgqrNgPLM7Ma6EikVaZAk
7vR9LsY0Bfawq/OoHSq+63HB70ab1ldkaKcnxgX1M8E1FOlcFe7eFUdIDJo3g5NmCmam4s862swD
WhAwEKGB/xaFbyMo4ioBPxKZcMQVMwAkv8OzAalbf8gAL2VF34Z925Sh2Wft1uIkfe1rHUvbWmDY
tkQD8S3e05dGabI6cNrESPyKxg1AneMYtjaArZ5mZ2KnDr12SrTx1i2yrAh40qaRBVWTPYFCH7qy
ATYuRfOi4GUxDeRkmgbYkkrL2iRGG4eJk3SfcrdV9rOiND+we5V+O+mU916HtiEdGSW9QsK1Kel9
ZyPWifvMCVXBQbfkKHU24dpxEdM2mhnGbq0IPDuT+UmdnHSIarcvDmZvpijn5NT+xLR0+M4yAxBQ
MO2JL0rKCMA5CElP6EQRIE4HZDsq3ATddtlkG14zOey73be5u01EixKik7fdJyuOlaOTjuMDEKLg
o7US9KEn/03Zt/VWiqvb/iIkAwbDK5d5nzP3pJIXq5KqcLXBxgbDr98jax/pnNU6Wlv7paWWuisp
JtP+vnHl8ZtXV3hZsZGiMo2LptxCznahr8M+r7zFP4t6qx75FKe/NdvoQYOJ2ivm2FeKlLExZ0z+
XP3V+MAqr71JrAJXITou8jax1UXHM/KQvHi+9VUEi3OTTkWVWPUX0s/+tvUJltux+xarWnNUAbsy
3kbIx5dZPnqyqfedTBGWQYzce6sEE9StKsy91Zg3PfX+MUo3l0+AETs4rn+LdFR5ZKsOtvGGvI9w
opewOSCFmdCba8L3cAQWLghrQlzCuln+RvFsD348WtR7EyLtyfdbnrORw9eBSx6jIFnn8Bb2fvRL
BbY1mUTG1JfBgvgQ9Cw8kxlJnFND1gq3yRAXHAf1r6Xn+iLoPHzN2jbXDu6Y3UDH5ZKuM3lUYShl
3o19/BosJL12WKsxUpLxnMpEXMef4wXBJFEEApp54m5SvD0igMbEWSsVw8MJWkC12rqnKfUG9JYJ
sn4tykP350zTeyFwhCN2LGq9HGbg9ECZnqfrNnULErA8DgzA8O1m1ATP/YSypGPotQTfxyR9HBTx
Cmi0xnzxNIcd2Rvwkarmy4OL91W7hu+DZUZsX7/gj3Dwc++DyIwlPiDE5vkr4kJlg2qLQdDjnCo4
5uslemfBEN0wEw4TuqzGpc8sAm1cbns7A3VWMd6QmrEDDKz9ZyVDtWV2GtdPWf2cw3TD5JSNi6FB
hhcOFiK1Jd4pxYhq3sQQuW5PeJ3aI19GqbIWwQEwMtHRTw7Oa0adt7qW/n0vhuavlFiY9dajg4Yp
OMmrhH5XfY8lz1VXb6b9zoZtncHuYIDB0Pake/Ylu7rdc4aX0Y+qtkDJ6+8lJr+WSP6FDvGweduH
GwJ8o8LSGHVXbcu3R/i7xuLuRWaPjIQLZpPnlg1XYz2ECjvspSvvM0hGHhfu77UlBdjdfSQxXtlI
vOkFC1kvtuWwimDMUNJdDB3HbNzghPHm7Q+NZxTUJVtd2KnHFuez35GrdcHi+Ro7exp5/NyLqr1y
q8dMtyzFqunGcsWuc4EcLsWuSvbbCr08XaAiafi6ZiH2zrOM0hFvGPnbh22zn8b+zbfVmNG+rkuo
ivWu6+Mk27bYZZgZPqSHv/VmgyZPk+27oVhx6AzDfOc22PS3I08DHG4cKexVtBs7cgdZ4wtzYbFU
aR5QvoOh6WSdOoh63kejO/ah3jGjytriQI7TxwoTKCqKTsrOIXQYrt7V1N2sgUmepV1hgt5cvNil
NzfCUGENgA3sOM/Gxs1OLOpjhhj5cx7rJR/GsSqIG244+3EDoyblyawYJq2Nk9+rR+sjS5yf4zso
r5PHRRYAJMxWHWHe9JUEwrTRzNROAj9hYV6tfZd3c/KCEAOs1chbOLNqifcpELXc5yA3RtWqYo79
NouZ7LKgg5wrIj0thjhS5wYLzU4tqVfCFPnUzbgwTTNiFDAuPgSy2Z6RSXBdxTyXBvnoGN0djInh
Vp/aZkWXXqKHU0qG7YZP9zvoO33CNLXsTEPk3vIwzZHWQHcADdCSko7PNGafFlv5HtWKYx6uusok
008oVPkcajUfCVW2mBUEg6JDDLYQ4hlQlstkiHHFKoXEnST447fkzcfoljUVDY4qZWumErL9vFzi
iFM1LIhvEb9A+zh3pP0yDLrziYS/wmZ6T0T6Mazi7GkYPDVB+oVYY0gkmkZjFGrHXHHyK4G8KvN1
PWYmWJ8w8qtdqraoAGQQXdc2gceiTrwDFvQ4B86W7sJa3dK+QROFR3ITKIQmoucdAR9xh6qIQSJG
2KVAKqw9jOkw5lPvYBKpwgdfj9hcEOiAEIz70DeoKZALQVFIqrGwed0+9rx+p6MZtebxql8Dn9gz
piaR14LFZ1cN7aF13j3Wuj6frTBlk8QfXUzxqtHYXr26Bpe+iCHfKjcUq9reuwAFbYpd/WHIG8yb
u1oFL8gBWTJP9iQfxPi0KHnPoP2TNH1co1Bm+Eo/cFQ1eJS/1NYcaoldS4bNrhemykKzvswmeJxF
/Yu2aOBN3R9nR55D/f+2EgrQG3lXWdO238uAi9M2h5//d1vm38kSjhmYujs3tCeEb3yFciiRsrSf
ggPGyoIkHWSBRuMwsRcxI7eSDM/xYK6au3nv9dWjNDjaK7IP2ZzpyT9Ebffat95O1u1u9UZIX8Zt
B8VvNowArChmsbERj3ptDoHvrq1B8g6/idHljOq2xEx417cbmkTGw5qCsqYUIpMEbyRpIXxMmHxb
V8zBzTBf6iQt+vGT1QRjtV/tbU3PWpkDLoL9GKwAN5l54+MGhWYELbxoOqAJo/AfY2tOjkfHsF+x
QIq69OKmKRFMczaNPW0qOlIspjNrXaaH+ZVGE6ZBkc57HsXYZGKDu62VDw0nxTr6B5n82Wp29je0
Ylts0Dmx3gfmyCukJX25tYzgODKv1ZZC2ggIK9u4qfZcr69cVm+ce89Vi9GlwnaYLZuFICDAYWu1
/91NuE3W6DbYced1KVB5spUqaD67NS0THHPKC71SJuMfP4GPMUxeSGf/+mr7GMcZccnCuyXdhods
n5xJs2Awl62p34eoQ9+BCpE52OxdCovWpAlgiASukKAtBroUPTboTbRThoY9r7DB/JYuVYKweH5N
U2j9PQeg3y+CsP/dA9OcEGuSeB0mCavufvYW0yW/6zbdsYZ1WTzzDFjB71WhHSYxv6YQoXKx9+Ib
fLhzBTNRk2DG9gfW4w8wL3i3pmxoRwLfBBKHfJHm/ohxTgOynw0KB9306Zv4lXtqzGJO7yeK/4FF
NN4NYXiLjLy3FHc9Kac5fIdaOA/j/imYfrigOguTCqlFftZ5fh7UOE/mcqnYyXZAn086CIqAV3d0
6H4OgPbv7Dg9+ba+j4b1jgccemM8lj1lDZ5IfDPaO0dLeFg03dd+ekKX0rskY+lSdYsCed4cNAkQ
tPvt/HOLPMklKgLmioTNDwLAQt0QLGhTe/E39uyC+rpszUODVRp69WM8Bu+RrkFjidwbx7bcWL/u
6gbyVQwOmjfnIUxfOgJ0g4nCVWikmhEsDl9AAHzI/om321I9NP03XSbEOY970TKAM1gh8J9r3eVI
bSQv47IgKKlnSdYtdcG8NuddD6zBn0fANGRHOpdXYrjrTHKxiNVhoDVaLPXnUdxPcX9IV16s7Cid
X/o+WCX6pPi2G8Sz4zAoTL+aFWXBZM+YviYjuBXspDgHOn3zY3dcKOKJGojkRrtbN3sw7CaX4XkY
lh1OGegDvNx3wJiDFxeJYkn6Z2BG2M+mfYgLk8Pb1OFuwzCft2HwEMf0a+15RsB96RUNujAbeiYz
fvDYBu7VpenBwoEOLB6si7kZGechmcoKV8umgrMDfIGjcs24hywTr/magqYACFLqDpGcybnlNh9w
XlZUlZoE2WBd4QabbfV9o/qcMlamHV7vZL1Dbu8eV/ED+XkxE/8Xot+Pw6TPSpJX6yMcom1zMuGd
SNxBWExo2CnXMlwew1A/xV1d1nWfA1x+SNooS9shbxW5eN3KsTrSMvEjm3V+dQZZlLtuOk2VxR8z
7VYM58hmSo6CzAMwPVmw5anxMLgwoHqZbPBT0c2bzZ1+Q3VpMaUce4p669b+w1XRm0FubdR1Zy+Y
7xgwzlrQMIdq6uwYPgxH8gSmyqZ5qte9FgfjmpxUGEPqexIcyPLbtojvpu9IDpnpWw8gxLfIQLKP
yNCrBIzdYCEUfMhU41AYh98dnmFlvGNg1A1RKPcL3zm/OSqmgdWkz14TfUZ1+mawWGdwse6jtp5+
RPEvaPN6smFyW139sgYgOLB8+Mo2+dyRM4fRKkD7Ajf+84DJPUzFBQN2Obr2jeGKgbK3zxp/KkGI
PQTVkuPaLUwYP1QbDooINn7XH9TKrybw7vT2PdvljC6hh7ZSe7dVkI+vOOziMw9X4FyJuPS8anDV
yoc56u9HueWk9QGo4IQW/m1L0uPPpKBWcAkdAvaWDaNk1LzOq4+/LZg/4/8hCstNKnU5KX8nAZ3j
LwkWtE8OlZ/kAh/wyhae9Y06Ur38XD4YZqw8M8SabWu3W8NgtxD2Rqbpc/HVdZxEnDGtnzaCoxhO
9zxKbF26dQYGCIJkcnVJa0jRlnAHlVhRCbJT03bUw/osfJOb+C3djhtiRUZtsm708y7+E8mxCBOI
2ZHOFo9VvuHfXYTtTgC2a+xbAJFi07X5PN5mAgZ8+gPVbbl11Zuqu1vNkBSC/zDR+EcPqmptXqBz
KCz/MLJ+7oxD2Jg8VGF7381xHgz9p2c49nW+qxQHuYM3qV3AGiRmLYXH35uxvmzpeqYbtLbrvLeO
FM3S7mLsaRNJX0lgiy10O3+6x5fu0FEPCzuayWz8qBI8i629yKopbUzie+LQXhCG9X0fN3fDhpDV
1kxf4YJ4rGgCSd1MHgB0b0oKDO3P2GBKUjf3LYFYiQzD51qNQBIrjFigKST+4d3Vhv8xzH9ePFsI
HO/YfbtMJPFrGwHuXPDj6qZ98IV/jqbguDEADYLikgwyS/pXUYdf4YyWzUBBCw7czotOg5BX3y5P
1RSUJJ6/+KAeKgIF9YixYnHRc6LrP2AYWYFfu8k8lF8BD2x3Uxz/tivq9eI2uaXAlPfUG1OYL0AP
tM5/gbnW22Etjt9REgZxQxyJYyvbBuXuS3OEyhf7uvHm9EspLYo2iG/IvdlvtEEUWr/FTxzjOMY1
iqV1+5wQtlZ2ANMyN6Imyuk067Eljz/k4OL1e4TpPUG/8KdBmFNC6lO6LN8+evJw9aQoqlu2Ihq/
Bn+6i0b/3Mr1lSbD67b1eGIy90P9mDD0ISbupccOnOCA6XxY8xQmdkQHFlHqMufML49+Jh34oxWF
JaM6dnN4QdwKVot5fnPkNY1x3ITeCXF73wgr3Dm+HSKrzpbTMxT/u9X3sa9UmP6wNWAgN6MElGTD
HNBiCUL0iGkDq3SKEHhRp0U7g+llHwEO7T6IVBYARO8mXcQtsk6YLfSyBIj4iw66dSecPVcfAym9
rYlXRDi7wsUVTQDqx9sBa8V26+VR+JROIzYbODpbA3M1kH6XAiNxGUDpA8HNTeAESofqZATLp1Ds
tU8AmNNzgHeUce9arRumtfkuimWWTtOtSbpCw4UqvLaMYpFZmG9qfZJJDZyTYv8fAdc8S4Oe8Sq+
EPc5OJu5Ht/moMsbNEByzENy/RLuVwfQPoVutW5BWHzNYIgCBFXbODpK6Cw0IldWnYsQEy0AsMKx
vxM3X337IullbHH8ItHeIHiJd/cs/rOQ38F4H1AvQ/4cvgMvCnGoflVMdkSdyGmszoIBRFxQh5lG
uZl3BrCTInib0PaRwPpVza+xQqj+DOTZuT0UMEDGP/v6bcBTouRiluZAEM6fIm+qhwHPHz7p7AoM
3jMkMASD9uKgBwqfRpQdDzxrU/9udiDJ1hEPcqfHyzyY/RK5bOhexAAcZdptfVUMEabBcjDg1fVU
emIr/Xo9TkmQMRUU8wRKbV5QFIC7YmBjEVkCndL7FkFRQV/oqA4xjgvdsDzFK7ZB7SMJEuFSkfMI
SStAnmoM3wwiFbDxeNwfcfVY+1cRXSCWzODxQ4UlUvMQFNn33gMNNywVj6aC2dfuEccBaYEOcGlM
pTQPC2ZozAC5GNkdwVVFZnRfxsig1zP8iTjMeXwgCTba8biSCJpkXAjxTgbIvpAfP3zvojBlyGfD
mwLY/4JJUXB0FhyS9sS256l/IRve6CsT0wHJgUH/2owYT1LkztW5tJBaTyWjuMrOUl/ndDd4t6E/
C71m3irwYt0ZdW8SQPoFpXdBU+KIItgpkPQAiRI+fPGlvVvUndKxuTUxamY2VK+QsfBtUrROFlK/
8O0lCt+S7UL4Zz3VFygeoGNBY1gwFJKowm9/Vtlfaf0bI2RhBn7W8cvGIXFX11rVBWIkMb9E5xGl
vC7EFPCXMZMjOjkX4GQMg4h6vM78O6LQGSxdiXMuh+8xI1GdKXXlQDBcNOZz82DTrcAikyW0va4V
PU0Jbpafo2S7j5sAHM+dQrkqXheN/17wu9R+hgP6D0NR8iUtbIeOjqk9pXjCLJSHJq4ysfGM+r9x
UR+G2d+pxGbUzuVQQV+g1lsQbCLvAnVyxh1jpI3JJgS8/ZwCYHM0PBmQg7X34QuL2MPuPqp0nvDn
1VZ5hFqZIPzToHQinn5N03VGs1SgMRb0R8lPUGohL6Cf3ioa7SQMT0PalArLr6kbBFwSfEm7sgm3
E2Q5uY/UUcw8GSRNIA9IuTXdrmvMgYsgU3HyEGl8vBErgSsA1X2AFiSfQMhS/a226bLgC2BmdwA7
UGzSnTfPZhDC5fBgZP2MaGQG87yuz3QNHzWBlgcqwFjKwnreYXEKODUqTexwwz5TJF59NMt0jNn4
sdDHLsFFJb7SCt4mKJ5Yj7dGc/1g1/Rz8NxdF/bHKcAVNJMEMJTYtWx+7RcG2jh+7WtOMrDJAPz9
m5R48cbKg3c5koe4nkCliRwoZK4gtNxNDSgCMNwADrpipdGjjzlGRvrSad3mXQS5TEv3BMNYCGBX
BsFvEkdYFglWDqzYoLKEwlm7IdS0/xqTkRcj7++Mb+5Wij9JR9OaRZpA+UFPzKRXlWD7hZ/6i7Xj
cwh0fmTVESAVBIlkPGwYH3DMoMGHQhi8bXnctxc4iK4Laa6mqh7SsYcqrqWubCbxC+qvl3kVyGON
Pl0b5HKODsGG7qF5OXjYPC0X5dSix+VnafABxwWYZyRCsjkDzeBF8jvtELU1qWNlvcce4Mrs1+I+
9kekw0psiEzjavSq9BfBTZGvvTb3dkalZG/rb+nJ4To6EJZ+xY/LJl49LJUoxkpu7aIxAq0cQaHL
5uee+ynkU9UzE2o/9rXB6QB4BFrlkutm2Le9fhW2uWkBUGFKsTfPwj+tXoLZKoSuBEgoQxwvf2i5
eAJ0rUrXiF9ChECRLC7MBPTjRv2Hxaeg5yCFzNqqL4MVZ0I7gRKPYqp2msr+NGHby1arTpBu2jJM
h3uCEsbMo+s+ZfyPR9CcJNGTkQcjR+k8YdWujfH+1OkcHiuAliA+BHv207Y/dsv0GdmN5xBefzd6
HYCnzm1Ol+jNdf5ju/Jbr+v7erXvLUGDTDyiF0kzVfBJwVsSmMcxxVdSQXbxCePw/CjFOa3UCevB
H3/FhSlA0RxaOhMcnGvv56waXumm1amJIwPFhQ4kDq3BR02f9x7P7SECPGdiKHs66BvlfgLi/N7S
sXlRAe8AzQY2vYQyBM1EkvEqlMEMGuPUf0S9UX2bOe6oOOnqowohD6BA78Zp3gH0/LRrO+zDTr+3
yrN5vch7EUBPsSwh7tjow9XTI4idc9hGuuTcHicfgMYEtZ0btjFL4mUHuvS5HxywU+x33Db7Phmf
rYjmwkTIX5bB2esUopyrkxyrpZxneh4CPPdW4E7vr1W0XEKB0hJkXkY9KZD9n8dTB3x2+GHb/dwO
y4epJhyWiz3Am1H4cz3mUiSfWPPuKzt/wtx8b0A1zQJBb8148qFes8MEhY8VU9Ywd/At+txq98wo
OKMohMg23Dt4na22R7jZQLxoeRqFuYwzAECoIjPSrVFGJlHIFWhi238g7aOcqJ9PouvwOnjgvtmP
6OsDFPmpx+LEVol8jaAqzQT3LT5URdU3G+0NooL7mPEbwCowKKF39GZUi6y0BHH5pSg5SMo/p6R+
kio+sy48yEg+Vmt6RITmnZWQJUosMf7WAiQOTy6Jc8SHhtiKh3KwyY3Wdg9gbNcCySLufQHCG0O8
sCb1jTQ/9F/wexoUvhrbuZ5EBpPwK4KaClJ3D+n010vhfwA3JKcBC0bwKAa+ZxoJGp36Mxp5h+Gi
NDU7xL26ho7s8NUvQ9l+69rdLVX4sUp2noPorvamd18Qf29WUvCGevdhk6iMtQFuMHZRS23BPdhf
aBZ8Qhr1UVXh7yo1c+b5yInu4mU8AwhLWMZ7XSEHZp3WBHwhHZAmskSM5M2KgkCccHVdF4Mfpwey
+WwH0aXd6bXrh0s6xZBzMSJfDMav0nFI3Pa8t+k35Dg+GlXATCFqMdnIPa0dmizIyLx91dWY3XAh
YGyuFyoPZlxW8P/cQJSwBvGAJxa1U6lpuh6h2/BfdFcRoN9DlezXYcGT62fkWHNIVonUBDkvQWsL
o21wxSSYXNJexZCygRMu53VMG1y6soFozl/9m2fBAXGoNEAkjV164dPsI8M6rOD9HaRf3asuZbtI
9lMZJAIG52QydwTsY1BCeVH/xVrd3bY2kN8qUG7OoKPy7zA6MVygBlZzgqDHbDGVd6zGgeVUjkGx
Gkr3IgTdwMIJrJm07Tmpu/BzS8R6Sg1lv36Ewz4Wt8bdTByhCWNsk/laGXyeEObBTqsXUPAS7NYT
oO71SAiGndiGGAmsEMXcYX6dqJi8jCGq4kH2hryljdQX1FyJghoZnqpmA82d6DkuOugJT5ED97si
tevnRhBP4Uzdflkqgk0oCIc5qxR4UsgHFWrUE/cZQ+B9zzbWnFbVjWNOoAT8PSjMss1QdRjlaoiz
XMd7QIfzxEGG6AC4PKtVeO1tOD3KJXAABGP+RxC33UvSxhDUiEHSfbJEPs+iwZuD8AC/OWYuD969
x3HT83PTBuFZD1LrQ5WukIKmC8K22DxfOsiRym4K+kcSHuWK9YSDQYvqtn1B/Q2IIbqtpx69RXv8
zeVu0TMg0iGiNaLW0+qB6ECfJXoG9wKVAzvQWosqlnhO/yC+ezjFCmo9TyIJGTYtxGjODiCTIAu+
xjg3oTxYoceS6i/lwXoeYSE48HXUwPFZn9yHIQYH3Rva4gqd3DVuWAR5HAL//WSbHnk4yGeU7+Hn
idq76yDpPxsAa5dB/mhcGEONcWKafexzm/EKgq969ren2m+jgkJ5dxpGs+6ImkKeYQr19usSWkx9
C/1KFgtl2JbOd8MyiTeKrwJ87FGDxPcJDi87BA9GqQSThWBnLf151y3V1JRVuNQ0j3q2NLkb2why
14SiuwvhTRmCXEKXd8PGvqMAyfBtT+a/olnCzzUhzZwPsUC4cETlWip/LmKPkEI0PvSInAcfyJKP
FiBoqAGb+x8qViXIoFnctk88417JsCbl6LkAu/YynBTUwY8jBDzQz+GFzmoomp6N9OqiDb34nE4d
ewUReuV87YFgU5rVNVkvi4rinUae7pWCgn3EY6VARjwAOXSIp6LtmyTvUmLK0QbxXwj8xiO1IHMR
DRmfp3pG08ig1WFGh8Cr1zT+I6pqQvT7RIS+03CCNMR29GkUwZsJIBnOYhmZ+zB1ukRPrDj2/hwc
o3DlLeQSVf8I9gYEiFwqANgM1G0z4XDHPbaUbIR/CABqB9QCgj0ORUczYT4nlZfuqfF9aIjXrrTW
bQza9nGGJD8l3Q6aqu17wBFbSusDLoGw59JayZDT1g7sIRRQ/Lhomj9rPQcHeCTIX6skMgdrQLpJ
iLbMtrXqsSZgt+ZlST+WlaSPhgx+wUH5AcGPSfNe+esclNvG9c8hLKdHjITNnwAlDqcRK1k1TwVB
JHjabY9gAnDHDTxeMwR+hMcGOFkDwn+ueT4g8LEYQAAcfG94b/oNLDvcJtHbErD6YHiVfsDiFWGy
D/mGqSlp79alNpfIi+XVC0GrNqC+oNE39uYbH6RgAl3NbnAgA2vAPGSeLcSoMmaXdqjwh1snAFgB
twXqOrtBwDveRlseaYMZ0odFIIdYrnt3Cx8fG3Qy3Pl1hZVmBQ64WyqQg3hExJ5kM0GkaBP3XFVJ
9D3pcTioLhjuZ57ABC/x8ncQXfk1TFOTDMqAxwjecRY+tUK3Tfc66kGdwNywh7TR7hXtx3xEzptS
xyRYvSff9utxmUNdxqlKgNHPK9QGk9hAcnQJduqkUR8DjCt7BCqKX8BEO8xzws2o8RrYhu4DaL7x
UjL7UinCXnkvmzcDWS8uS4UlBJU6rPRdXFaIBeHRDInY2hL+BzeXLUKItZ5RY0EhhtLrKaiD8YAP
tAL16wWPVK2s9PBi5GwBnO5k15Uhxu7HYazMjk/DepFoWoCqLoAGOpMDaiaA7SVy2rVY3N50HcA2
D6UwZq16KXGUA6WIAKjHsJ7c1X6tiv9shvun3y71fzzlSYwaGdTTRv/y8/4/fl3fREgIJvrk7Bae
Irgyd7Af6Jx1qJr8zz8p/KfpDj8Kcgu8kQnm2oT+M9+pMTB5JG18WvJtVx06mLFy3EPFTxMfqqEL
NMCAFc71Jy1+XLSkuPz08kWnKofapdrZPB0u6rC+/S9TSxAc8vN7UTQdoCT+Jw39H27UeajTjjU/
vxceONIZ2sKdYVLaow7m/X/6Yf8qO/u/1tf//mGw2ELhiaID9Cn/w3nI4W7pGfNwLy78SdFQfyFt
4xJx+lqLRtxhKvlZV+Ip7yD4O6BdZN0DVjr1jQdkjCVx2Rmsl2FPge+lGr6daa5gQAgAdvJlBWoL
zZpuO5wbDfgjZ+gfxF2fgg3p4/No3tZZ76x0h9bDnGEncocrLt6jc+6XovNxshqSlPDVVFD2OI8+
IntRldB6Exx2/V+xuS8sz8FbFxvU/PUgnFsCK9lmQQZV8lMr4KeJQ2nM1O8tanGiBTZJz9tgB5ve
4nhB8oXPrxD2Nx8BoUeHDvJsAg2TpSu+lUmtzH0Nm2Q5ReZf8/QHAe/1n9/Cf89w+e/nTwm6zIIQ
4QJQsv3Deky0qGoH8XyQ2IOa1fiA35EWdtb01wgB1P/w0gf/v5eeBn6Mr1GKrqZ/uu+59kNc8/W5
gQbmDMeUh29+VO95PEN6hrh4kEEC2js7m0tqQ/NMploWq4ob4DvSFjheIMjUyn+oZCSeK92oO6dx
+Qjd0j8MFch7ApsZKALa7agM3f9k1f73tIL/87wClCygADUKYLH/9+cF4AdiZoLfH6q6ctg8kANA
E2CM0LScfSyMddV0+6VFow6meD6wYmIwgsH+h2HIGvLtoc2p/N9/hohR9JEUR310Jf7jd4oRipeG
XXSCjqx9QbT56vL/Yu88mhtHsy79Vya+PTrgzWIWQxCgpyhRLrVBpJSZ8N7j18+D7OoqiVJJU72e
jo6KaJMJwr14773nPCcaSsENEbtR2hdqfv/5Ad8SnP59EQwFRrSBPVlVzQuEizcNhVaX2nZQwuva
y581KZDszw/xwToMGeqvQ8zP0at1WNN6Bse5tsV2tVG7A7vMRZWpXxzkggnzx4loNH8M3npdkS+u
nCbrEK8nfZv+omNwinf9Xbr6N6s8O/q35QY50rZ8+PzMpLdu//cHvUT8aJrXVYq+rRocrFIbPzGg
fEpLAmyrqLNVPzybfbRmBlfi2fDvPj/6h9f11RnP//ur68q2XgojQd8KRrhos5sxuZOrL05wXjIu
l3STJVaRwHwTcXFxUclkEQZmv1tNuo/Lm7humd5dNxI4CqaI//xsTBnSN18q/t7L/FO59Dq2CsZ2
9G9N74eWr1Lmfp8f4vfPfXc67F8kCVYIL9nF6YytFM18my3J0Sf1fg49tWzCZBD0/kbAfUXw+OiZ
tDRLUWSevpm2e3G8rFd8qfWCnXTWn0xIydFSsLNdENl8VeplvyTmeMV0h8nhFyf6lh3y+7l8c+CL
5xKLklR7VoCVehGbtnc989NnRFK4ytbJPRHcSUKiugh4m9aj/fnBP3hmLF022HSJ4HwwZL59LFWq
GUFSoh0tgky0CQ8T9oPmT3u8aSrum2pUnsUu8U6fH/X9OsYCRs6YZJLEylJ2sY6RICb4FIU7zcr7
k2BhyvIHU3z+/CDvL+sM2AbJOm/yFPlym6cEdUXymbHl4wSYrcZl2ObDAAkKsNg60es6R9QvISwa
+/j680NL8uWrKMPWtKgTNC6tQjP07WXth6aRRkXayYzKHa3Wp03bltNyxOn5IGeN/A0bQ1tQRFko
6Sq91Oy2zgq3ILN122eZdf7i97xbfX7/HpOsIoNd9DuieyAZBtuyZocyjGKWNhhGbdh/FozRwelT
lylw1C3b5+mLG/3uHnBcKj8JPB6kD2732+tgUvJbHll+3dB4NOTEyO7b1D9ooi+uK3PUi2VZdem6
Z+7x1S2Yn6E3y4esi7+BPOCGRIA885P/asFNK0uQ+kLeJ2riN6jUNeO6x3yyJRoQnKPR9CcRgZ/L
5lVcyCVtESuskcmj+Vl/fvHld9+d+SKAe+e7SkzUOzxojpvp92LZkMtRhUuX/MYZMO0xqH/0maEu
QGYcYrfYTj/pKS4/P/pHd97S6EcD0yGsTry4AxEItJQot12eAjfIGTMmOC/vPj/GBT6bFUyGBsb6
wQAbDql8ubkMtLwx5EHcWRQ4WAUHgy+PrmKotDyH6VizbhOj3PStREHFcGBh9kWDoMLzl10hFKs+
H6rlKPqGXUi1fB3F2rDDmZe7ZcDWs8xl5a4OBmTIBY7zr16N988Jv13TCdPSJFiqxsVzIiU602VD
241VieHb0qLrHIHQOTbkxOHrlNnGpNdMbVJaXU1Y2V3COKQX6umLi/jBq6KJuiLR0dXF92R1WSrG
sWmVHW1FU1z4GsWA3Aqq7bHt3TV+Se9xZJi7VtNU/wLzqrwrRrh/ik5LlHgsipJLbr9QEHOp0EBE
OZ2t8as/TvVQH6wyHhZaqR5ViyKcgRvz+1pneMHmNhYLGtyj+SvAF7joE4ViOhiMVaGn2JOUkD53
swm86M5SgGLUgpHZSpdhmcwC5i3qg0crOKLpgPhEefKbuQ2iMiWsg5whvge4l/oIyceUIYpSGe8a
JQ5r2p7u50/u7zLr7SoxnzlVMPihGflzcffTJKuFsNN2mIvRgJtB7QSq2F5ziQw3MDrCs5o2xUYQ
8vurRFh2TV30qMcNeT1Wk+6084ATfTKCM68yjlKgTJsxaP/xrvz3DfrrZ84Pz6vFTMskMdQ7YxeX
3l5VGe0LTXFXWuYXl0P7YLV4czkumIl9qiReqyk7Q2hRWYfHHqvniu8rhoKJStsKfyk49/FVyQ9j
QL4QcbGPHkyZsmybRaVlJPJ4mHAH8QEtwzONxWe5HTaCWd10oYSrWK7v2QbfhohqmN+g+gbugQhS
vfNGs/thdKG+FC3lu+IrRDjksyFTZok2vY08j6KtITgOSbBqZWtn8XcwA/J/CQVkgWx60FsAhJhQ
F02ePeKFO6Eq2YcWnQUaYnaOF8IeC1yG5jTx9MbqY5BjAAH1U39R2b/fuHKziNqgiYUQnw3yxZIr
5wFNLprbQUb6YBkRI4n7ZkTrTUTvEhTKvq40QnhM35byYHT0MRtceYqR64mpvAyFOPoqnPuj2/r6
F83v/6vHZ6qDivg7Y6fTHqxw9seFsNGFb5+/Sx8cBAI+/yKqExvSZXEq5+U0ZJK1I+vVFlDpaGir
R+vu84P8ppRevLAGi+QcXjBjr39/il6dCiS9wrRolitXdHmVR+R9Ghp/raaLMahEZGTuzGiMhtTp
dD5DpZ3sEE1p3WLu8j+itUACsA/cGSU7Z6A0h2L1FUr6g5X8zU+cN4evfmLqdZMQKBatCnWZ9sND
IqJS1OWlxdQFx+QKX/j+86vy0aVHz6LzISaB5R3qtK10j+llvLeaeiUPCpoNfdPEf0Sfv0k+/1+v
g7Q/+EyQQ8LHUJbhDLK9fXtiGQilrJvZJp1Z79AAKstCaZqrwNJyF0k7+sbU0s96YLbbpid91q/F
aqGmDF6GvkO+rdY5Ojs1WbbiZNHkK7569d5VM+z5qCcsigraI7Qx3v7AsBGH0I/jvSQH+yBBOd2m
awzgjigIO0kQv+hJvb/qb492sSjLU1NG8iTth4K444Cd/lYcAu+el0ywP7+/71sX84kRnz6TV1lb
Lgumkikkd4YPcN0oa0Mpk29C4YdPKOUlBKnMzr8LTZAcNDUajlPXF3dJHVE1fv4rPjxfnjDir4gS
Ylv99uo2WZeovaLsaU+RsEV2M4v6WK0zuRPW//xIBFuQJw/SEqb2xZEy9CmhocZ75GMLM9nFhtMr
X7UwPnpW+NvphFIiGurl2RRmHxMrzN2T8f3h355A1YF4svaW2iZYkGpzHbW+8cWb+sHHgfqL4hem
ICf4DqGr1AFChmHYzzFpEiUYbqYVULXVcCwo7/MvLuQH+xuIxIoO851jQl+9eCOQ2YPq9PnkOOX9
E7QT9AFAZSn8Ksc/2V7iqu7cVvgq8OGjR4WejTgTGlmWLrvbflSGGbPIPTaOjvljYyD7TFsclIG8
+vxR+fAMDRraBvB1/vmuxIxQrWidxAvoISITJDF9qmXFP1hM8it2poWwD1J52AymivSYD8pe12Nz
g+d0OhmV6j/TO1BtAsUbpy8QgXWlZkIZrpnsf/H+vOt6yARYc9sV7r7xvg7MyiBvpyI4hBrMCz/P
borBf/z8ahgfXHhJpZRRwRYT1HTZks7U2szQNu1NP5gQtakZGkc5WxRs4VCXS/Dr0spzvbC76tpg
OaaYXYa+PXlJd1AA2tidVZ8zFXDGEA2dzXSgd2WjHRZTIT/XMQbtVg3yVQLFbplZzSkr25UCh2sh
JKWbhNY2G5QHXJPY6QuWf7JYCwkcnq/yD71Onj112mpZ/xwE9Qnp2zqP8IkopnTLBQMaNmGZJAhx
YUjtOgu6E2O82zIQjkWWDguIWtTxlkc/DAPTYmrkhYzazwGusms6qEGYIYy1nA9bY9CHny17V2dU
pWcmWcUqnv3bJEb/GIZ+cloDy2Au9Rs1SKYlsHbf9Qr/kBrVjWpGIMBSV6wECBzshR3mV19ts1ko
3+5hUGmAKoXWq4OVulzNlUnzTea7Bz1p+DxhGpf1jV/qX3w0Pn4U/jrKxTbE6Bp1Kkxjr4JiuUeC
yj2FV3mrAyr6YlH76kgX+wLdHOQ61vwDXJoXNAAVxE2vcBA+Wf/8lKjU+B4wKQXJqs+1/KudVRN7
CmzL4AAebtHgMBH86yb859t3nZhome8PIWfzrOntQVhiDKkH4WlOtO5C+dQIuhM108pPkVqZ6ta3
Aohy7V0os7Ho5ZPuK1fthHPj81f5g4uq0ZbQqB9EaLaXG91YM3ne8+AwVLrwpIgj5k7PDK/VwcNj
+F8cyjQ0nZPm35dFMA3JPMOReejDyTbGfp1GPmqnr7ZL73eP1NmWCElOhv/NlX17XYuQ/xJEH6aD
eC/K+YoxrOMl2goB4n9xPnwLVBZCAmLfbQN7Q/bqWoPdi38dwX3j6P6si41ePr9s5MB+sImgyyia
RCxyi4zL5B8t0aVUroND6YHD67ASx55mJ+iVPb/cC9KLpSZ2Vt9ak7nvaY3JOgL/4qXW6+Ok6osp
T85ti7UliPSzXxkMoafCWjXwPjYmlKpFEqAIi0Zgcepvp8KY6BAIMIhZxs9RGLD+KBDwxWYrAqzS
kqB087LaNJrkeDlkIvAl/YSkqPW1TVQjfwpSZ8qqdZCvjQJDh3XIrV9VvPaFqxAngr4C01MB4irL
bYC9WXM9wb+iVb/rhW7ZTYdUcn3TgZPldcgrw0cRUw1sIJA3jIMWCuBg70RQ59hpC4RuWAQmb4mE
DlKOGOO9XCDN1DSM0uYiKbdVubIKbL7L9mfws0ePHGwDYV3qqzTzFvrggBoEn1VMd/q0zCsXQuvC
MDfFhBhvKXq2MLNfjIMpQvG1HhXLyeZIxhNAWLMCR7nE0WdG61xwhrY8zKS5SPshjMe2bylObZ1O
pEEonBn+TPOziKVEwBxy52NCVrm8Sr+q74fpfmx+WF28UkthpXr3DV8cP71JQL/48bMwvKTI2NgC
20b4TRY2WvajDr5H2Ns8kBCN/sg3j1MNghsd14t21RPvZSBrwGJzJewpXNXWTtur4HsDonebKTR3
YM+spmanBI4lsDnbWg+ReGNqSMa4d45S4ztBETMPpHI8KMXC6s0F1hgMLGNxCLBfaRPMx1Oe2YOB
QStcg4WzE4KpcEqDEg1FB6luKjxC0R0tDK3WsJQUf2HAtza/BVNAwW5joYrahdjz+yynKnCrKHtB
2edPUXztRT58imYRGYY9dbhlVn70XcOZG0ibDPNFXC/1aj1i8V9j6l6qPQDG4tdEolLp4kVc9uED
bpkqFuEmrtUyOGXyfRtcDd2G5iSkg+9VtCsa0W6zBEYCkhzlrFnBupdzum3KUkrZaPTVIc0FO+hU
V0HSKpvDRrGu6hlgbTWrQs4c2XhkTTkqzWM2HbF34sgObUMgq132FxCcbNkk66wyNxjwUU+frf5g
oo9OpW+lvG0rV0Xa3mPzw4dwH00bASZrVMBvEwj2A9QRZPWiM3x/MdTc0tjU1jWwt7bVHDGbaWjT
ox+PV73u2QOeiDRdV8SP5A1Gw2vN3w8ZzsxNL93UBfC6PSrUcEStNwqLWD2J6n00Q+Kw/MBlw/WF
5S33dxEKwsF3GwY1WaBvKqUAV8lTGJYlthZcNjFyVHSG8ilOe9mG57goZJgwoeHbZdraGWSAoAUo
m0XtqRXRwUZ4UNp4NlUhnOblwyN1jJKHAY7jICfHfgwxL+wHfyO0hypchaK/lbqHRD1BMFta5V08
/jJiSHmM04ryl1l884VDAI1VkPHUnbs2scPKR6zmmtpKCyFq55sA32D1ZBXHztrXqWYH3tkEyjLA
x4gXAmeWHzII4RhKuwcBz1SMS/6Ux7SDqx9AhAINE1u8DIZt131rzW9dec6jFxGacbDtOQO9XGgi
6sJNhM9FlNZTdeibG6AXKJ9XkLynAe/hw1T9CLQlC22fraTJLYxfisnNCX/0wbkUfnr+fdvfij7K
PCTR8Eey89huCvHZUjeWt0uEtdZj/msPNc4F4S69Mysn1ZZ6uU+Yf2u9G05UkqsCIT9hE+i8SRRF
1JyzL06eQx8qOA76RTWdJuNmGt3K+lVYBz3b4apx2umqURunFB4G/UeRaDZc1rXnn+NQhfayH4tr
CXcZGmk77rdWeUackRonEDCcjKY5YbyxHtLE9IGeBz+iUFsKGHRSbeQxgKjcRD2Cn/uwQUWVw2ho
bGBhjsEfjEN/lfOwFBjWmLkvBStm7pIuugZ7rNA6sspXLUvtXimcOkS/rP/MIaz6PKzSssEVbBWn
Bv7pVBwraZVl627GnAprATBGz2Xoj2VxtKK9bp4D31EgfKAMA5uSmujp7tL5TyZPiNCWfUSzqDx2
IRLZ5mUwovWkBXvc2guMJ043Wa5UXhXhsK2hHSj1rcaikrfC0Ri0BYonRrz3UcD65SkO0oRNEwh7
zCXNcFUpGgjB3LVgV2tGzZcHVgwmYJEqAm9s2rsGpruykJZKq6GWbhfo1hYdnyDxRi0ol7ERVi/G
8JQgma9P+hBuWBYs6xzHd3F0A2G5x5nrdb9YSHLj0LZk1Zk3k9/Y4EpwEm75cGB836vmxpdOoe5Y
OYv7XaIDq3Al/MPCo2dwE+8wlYXDPsu/qZHtK0u9uMWyEKXL9IdZrdKNoK6HFJrScsKXfIIjUmXQ
OFahevK69cg0O3iIzml5PQ4ujt2FhrOleWxuFD5QxjKsb1VtH+Y6YPZioVm/IrhALw3qHhUyyG1D
d7RbdD/19kQFFwQU7dz170X1wKRulFcmKYOKxEOD2nQfdmuhxCYPzDfnRbWNhnn6TxBvfJa2qXgd
5Xf6cKUWR6MCI3eFNQAJCjpVzAhA9xaheC2N7mDUC9TYPWtUDSs9TDGc3MoSj/y1BdnK776DOOqg
7/vGIlHLpZjtUu+oVddieVJZ7RN91akr9g+FdYzDXamfNeMmzm+8BHdgmjx2+TbNp00ijis/iG4R
xoBigmkaszEA26RHdwEBI7Vq5zAyPEgE2P91HzJoc9bCdYmPy9P1RR19B7e28IWtCeEjiTeswU2U
2EqPxJciVPgJHZAPzK1MyJx6VaOmZ+GxQCeBh9l56bWiHyTjBjx+KLlhdc1aP/jfgNFg7/TLHVEI
oKZh7h4wpTlT09gTNs5d7N9qPJxesTcLAgNOxXg7JdvuZw+pNTsJRWcnBPgKzWPFp5qduo0LMRzR
Njt+csJ8gq9dO9N9Nntxm0u4xgfsSmHntgmCb0yDXWRd825v+lA5jdVtF2COnlZRezXdKbnnlAGU
mQAEUMz0TTrJieuDfyoOVlW4kfk46o4J5qgqXWgpiUCs7q4oSJzKgQJ16L8x/FJO2An+jHDS1im0
Ma/kE0oytbSZOYRx/W1AodlJ7LZm+v34va4cqi1ZcjJhHgnyAq8HehdRYrKwMwk6peNNj328CO6K
aiOxZSaklUuNEUG+TgvYPy0qrqey2lrA4MvkKVGuUGcsvJQAnmsPtpBVvSQqAMUSEH12XQCuTDdm
tQvRjmYkSoqsBPd18dBAnSmPTetYhZPHbIBX9A2qb9AkFr138oFThCuMWKSnRdpeL7d9vc5VJx1W
rAh8n9n32iZcmeZnh4a35H04KZ6TYlQuTUBjDnmP8HmQ82i2N1xXykmhTaNMidOWiIyAkvvROZHP
pfVtbAmAdhJr0xTdQsdRyWtiAiecHitrWYxPtXSfxm4OzdySR+BxEtokeyIsIeQ1Ro8rDd9VjR+t
H7iqCFz6fi82vOBDty+oRAyaKmziWXJlWAHWrZH0IJZoeEAd/WlVu1FwfRWbPByy7GzEEAqMbQWu
ILpnS2tGrgXg0iCNY8veZmhW6o03LSdiuvs7CKmZuphbSaMTlQ7M/6q8tWTHv2vSVT2e48Q2SoqL
zTDdYIdE/jA+lLwM0VLP9zi5RUy1ohNNTsNb2DiRYWvSIT/H2AHnAgpuFhv+TSUipGd3gWt71Y8b
T2Lfumz8dYOagnQJQ1uYbCsiMnz5wgW3hbD1TTBtJ60769KWEgEQqZO96PPXBaagd5v0R4JXoJRH
2jaMTnp0NMctO+ey72z4RMraKg+N9OD3VxN7U96+MN0i8QevREsVGRJGihc/+qGFEg6Q2zLqb3Fj
MX/SdlEHRIJG2a2fD98NE2+G2kxAfjtb5uJp2s66sdgvB+aZpFjylWtMLv2ut7at92saX+qet+tX
IRCRzadeRC5BFjLs9A6HJXfcPKk+o+reWEj4bqJliU5sepK8h1Y6gi31a3sStjGpZdVRMZ1aOVXq
bT/dpOLSwn0doAUKriLvqCZbs1uarVtmq8qqFyr0gmHVmDzQz6W41YHL9zu/cuRgKTR3iXBf14DK
GERX9UME/sU6iTjRcW37J7yxvBUEbQS9mxHdxDsqbfr6RhdOfsjOZQVWRJhArNeJPSUbP7qpsifY
Vysmx1N1hnBt+cuhujaD3fym5KfedCNK6zre5OHarKFd3IzxLq2vhvqRLZGmLQGkzL/B7VoH62DQ
2cptzNYtu0G9p7C1HkL8sow1FhrrFAyfCvTFzN/u7HlD/uiHC106JlgRNXBqMFGnHciiRyvtDKeD
re6k8Mq2chGABZPlnNqt6NaxrFLO6toKZuizUVmN3fdVsqN3xDGxgX3RDpqHSRc9Q2ogXUGuj0FA
v+wZZjlTialPDsD3khuCq4UnIxhoeOuJb32zLL+/g3FgPZo4KL9S637Qt+bQ6JckIv8U8XJSImfq
nBwbH6B5g9X2h2QX9J33RRjSB5K536m0TLg0BEUE47xtD4EOz6tpNPYyEZGaK60BB9jeWbHT5deq
x48uJh0+xj4y7cR3oqjMJMQN+f2hlSyBwmsEzzL1QuDmUhhfI8IDKjZ0WvO9LQSoVZ93jT7o6zEG
QINHh362ulycZ+qBk07M8EAAsO5Ubdbv4EsqG1VRo38+n3xzpIsGcJgZct8n0UHSS4FID9Nsv4so
L5H6EUDy1XD490zu8gElyQt1/tw0NcWL8/JL34j7hPOC/qQZDQbuaNsXht3iPNLjl543BSy0a+EC
toTa9aqWmqXiM5rMPns2YgNV9Whr/YGxm9sb/VqhXKR7JQ893YSb0SKGJ4GV34DjUEkRUChvRuDF
NYxNvqIwlmApCmf4RzGolklYiULLxjp48VWdsmXUDqmX77sOy1iR3vvBKMN/62+EIj8oSeVOkb5P
hKhEx8SDNzdCjUMwc7PqzsbGecN4aRXyhbcG0/aj6w4Ca7hPDTzdEB/zfZa2S2NiEUj5v7OxMUeW
QSKoBJEcFQEUx3WffVenU6+qrpX97Nt268OkjrthoWOaKScaQ5rGfKVUfkpxdGXR4VGyaS/4lHQx
NuQv1hPSlz9aUdD9YkyQJFm8vGHwqtvS0+HYwQuMqpStXCiuA7mx/fxIhAuOr2VDg0c8VMKWe26H
FiU2VmFZAUEfnnvmNMhtVmL8I+lP/X326Fk44O4sNBZNdZiEu6HAvq6tS262idznV0b8De7l4XvF
HVLjh9ogMiaKl61w8oa7IP5u9cdcP5KxshCAWoz9iD1fs0PQC5ZKuz0CsrGK63sBVYFXu35kayPw
y8o7dV21MEJh0SbdhjaW07FnitsXMfQXQgHlNc4d38zuDCYisLUEPLKNK8XXg3KlBHwol31D/pjT
rmhnMCIze0fJ+RbeTrlThIiil/FKq5bltd6uk3g9qj+HYWlRUxqBTcaSE1P4zbISSsoqvq+yZ/RG
gXLQy4MYiHb/ErSnvoUX4WYWXbMrLaIzee1BiyWdWjjwT0NyQcrzC0Y+K5JjXns6eJaVdlCjO7nb
CcKjCfuhPwahA6E5pRmqrejZ5RCC5TmKwM5EN6+VFZEHlOH0bqGPOpV0ncP4DAm/3U4xjHH2y82+
VE/CdKBXWusbLd5RxvTebZRts5HmM5u/bjF0Sw+cViQ66PGS7xY9w/AFQOfYgPraqSEZOq7GdsDb
m9mmhapeXmnGQzOh3Vvo+paPYlmfahNHueNB/aFZC4iVXsetzK5wJw12kJwNUnPy5Vhv84YkhrVU
nCs0O9rViDUR4KDu5HCQfJDkKyAYGqHT2PF02LwEu2zVGI8gDeJooT75JObEdtb/ovuTNZtWPGj1
Vg/Qodg4iYfaxqw2WLee/AjuYYw3JuE3RJPplQtHSjQevcq1HuiZjtNVlbuxv8wGdldXYUkgEGTr
XlnQQM4tG7cxf1Ri29yfI91OqcHNCcoIERo4YUPFDfwXfH0YSDFdIhosRHS+EN+/SVFCwVd0HXzm
/NQ2PBJDfk6qpFoIwTQuEFSam1zT1qSZPLZTSRfMO9RJsYZfQnf/12ig+oRz2BVwMmNPcDGp7Wup
wl98DJRtkjX7xrIzo1x4krqptJ7WxVyB6HNEBjtTHvfkXjQz12uPcHHi5Pw7NiAWnBqQyzSeCAdY
slTWhuQI7bc8T1yL6LWEXWO5xltets8e++qYN3KiqV+fOsYL1aFK9r54VYinUdsNw1Edb6RiXw0O
L4Wv2BZwNpBy2VXq7yyN4njTC89KgScQxbu1DrNbcGWe/5CWu17aAKNGqJdWv/ruBgc6q0fWgR6L
Nn7qeuJRVSmCSKetXLm8FSpKGLSonhgRF0fB7O1i6yBkEIureNEyUmkm4p2mp3R4CKTbIOCVc8du
z77GMTtU/zLAaT42qDtsj3pJH8ma0Z6I9bGyk27e9YQk5O1joN22rPxt39haCH0eLKSIikiavCNS
l5wRxrC3irtKPafRVVTuJ7mDDX6lCo8pC0yTfq/o7uOwxFZeOSHIuLZ5GKD3tRszY1P+IKfnKL5r
xyejGrajSZ90XDTFOs0eQLuK/hU+MtiQXrJUKX71yVVydPKyQ36PJR1b7IwWWIRDI25beTmxpihk
4tlRtgc5LeD0jtJ1Pu2j0IUXSdBOyay779dgQQF6g8jMBGrq48TXkppRtqG3S0ewFiGFMB1c8jCg
snUUhvWwwy7FDIry/Rt0URpHL1GcOQk42ZHKywuOATz0JLEWmEjIqYiXsD5ZTRVytoDWtaLuQuKM
u60O4qweBOBg1UrCMd6bzNvVTRGeO8zeOUjF3MAGkZ2Hg1/JCzFfRi01reR2ApgHSAUCOHQkxfTc
QwzmkNXq+CYgkxkADqMLf8F73Hyb29KRzQi6Gl0CP2gH8y1HyuF72PRbxxB+MuEqRVcD08Z5j6Cc
x0fD2BgTw7h7whoAKiDy7tpN6jlF4tYSGhKnfq6Kn1WEHx6u3XOVOpHEYEO9wQFrZOt4vJbDdRDf
CD6dmWU4bsth25fg/lUaevWCYUWFvkZaxTpMpBUS1VHY1uBK1T3dgS44C81yXInNfiTQxVi0+Rqc
DtRh7r60GPmIvWj9pjRvQv8oGley3tBH2JYCSHkB4Gu18nM6Gs+qFElf7FI/GmyiiTYhX86mUUl5
uxsv+xHtg8hDFimsKWXwDEILdnhXYRQdeW5Qin9xxA/Gw/rrI85VyKvZvjLjPWn6Em80o9Z9OTz7
pJE40agVjg/r8umfb8NRDBlsfRR5dpi9PdxQi3oEFZoBItAmSvqpe85oV3x+EOmDQsOYvUcMiJHN
vVNMJlYmjyVT1XpLx4Axbnz015abLMk7tdFnzkU8zaSX/7cq54O6jYNb2izXnK0wF0IGJc4UL2iz
g0boQ2XtAGJ/tYd8v4N8fQBtNr68umU+3gCU/fmh1kZXIlShlHbsddel1P5bMPP/45P/Z96V/316
8v+p/J8sutn3NwHK/JE/8pM15V/s3pET4qEV8VfNpfkf+cmG8i8N6R8dg7nK5UHnAf8jQ1mQpX+h
FkVNiooXR5im8MfqvG2C//0/gqb9S8QJwcNqaXMEMn/lf8KdT/8u9+qL//xaMvz2peZAKmiB2a78
9smAMSGaZa4CJdbkrl0YWFoSx1QS7TTGI0PGSiY544unUZqf578q0L8ONv+IV49hpFDTZhFahEgY
0p9Gp/HJmNgFdiXbyFH0CpuV5BqELy2Fdvo5FUCN8hoDXJ1X/QqyDaxdlb3JUEPC6JIS6HbRtXaR
pJAEO1p7r27hH9fo9TV52wD482fqF0sq0Y5VZQqmztRxSh3RM5tlRaSm3cvsPT8/xNs3/69DXLyQ
CBnDKqyVyAEZH9+D68J1p4dRef78r3+7qv351186cvss9Jp+KnVXTuT2CMzE3MRpVR0LiWFmCwuN
0DLrYMTjV1K2i3X0zyMqFyck1HEjRGTdEIJmCDYqF9kuRpxQQqjoxCoaL1LcfCuECKSoFPC/oRRY
KI2HnjPtc4B1CnWB2pxMIJKuWarf/Ens6I/Kyfq/uiLyxT0146JMjZKNzhQbCvVkdBXH1h3OUzdo
4FoVY0AkgSjdfn60i17Zn5fjt4X51ZNOK7PsBkHXXFVGChaKbbckdHhcFoZM6IoePxMnkzDFrPFe
9aACWyMYXVIAPbaYUnr3+a/4+DlGX/j2dUs83ra4JT1ba4IoWanq1PabYLDEiq49wSpf6PHe7kT+
c64Ix94eRjRyMYpiYjdjsQWKKZJx7vlN7eKisZiWad2aQAD1i/v48YujXYqI0YqOikAYmltWOTQr
TYoPhiB/pfv8u7/94lQSlrzCUrXYyUmeOPVB6D2RQiUOXyyAf3NDLjW/+GuFIg2IKPG9SF+pYoTE
Ri6mfQ5FafX5Pb/wsv55Ny6FbkU6mFFqRLz6bZ/t2qoK2CiT3IQZBaVE0NKDz3KUK13TLAZN6XaY
IGIHoOucU0a5DApqWuWSn65EFIyO3uPBFoAmuX1oQjWaqgKEaGd98XP/5opcSg2nzGy0opUCRw9U
Nf4mwTAlnY2k4qy/h8efokL7/Lr8zZ39jRp69UL6iNKDmHxoNzWgpNikyxNWLBkibZLPD/A3Z/Ib
6/LqADog2EZiQXXh0ZNkUFnyE9lZxaaK9eHmvzmEalw8naYmYYseaoo1TSeUTEXoUvp8TcO2+2eQ
p/88Pcgy377LjRHImhBXwWb0dAqczKhdvBfKqlCVfvP5WfzNpwK00dtjhF00qoKY0+SpAacYFFpG
92NqU7CFSP/NIkYxHiWWQ6ZSfpuy/aju6zjoKbVyWtVlY5tlpnkryyoAjf1f9s5kuW4k27L/UnOk
AXA4muntL/tGFCVOYJQoom/c4Wi/vtbNyrQXYlCkvRjXJC0yLJO4ABzenLP32lYbuqT8VE43kySw
mOx6mWfnYexH70BqEDbdT3716SH/fe9CoPXvvzqIuspSS58c5tkya8KI8pu0W9SmjEhN0kHqcOaC
uY03OtvVsO/INm1N9cnofWMv+u97cd8uryKtyjGTLh6eyDePIBGR3UfQWa2UfFtJQMe+a9VT5Vg0
QbN5xJWd4i77+NbfH9muc/r3fxnZxqurZNZdsLPijqpyGlSn1AVl/Lu+bpGzfnyV9zeiTngqgv/l
KomA3JTPNIYTEhA36ShmGre1vh0SwHdl0322CRWnF/b3F4m24PcLNW23OL2eu+MQhlV8k7PFpqVt
WRm4Qu2UEzklo8liUu9ItVEoNHDGLBeQNV0qrz4RhWSoKs9yUkpDi6x32umqsaaJnoPi3HlD5WZw
g8EWRKgtJr/2xWVNNI7+RujEMmQ74slRra+DFKquPEazRrayGfJqynF40EIpv4ZLNMHxrofY4qwG
fsNWmbeKiqgtfAQX05ihEsrDuSerE0rZHner3agbRSQzXdOPX8f786Vjv5lryIzqpVZkvNheOx9B
SVpntt/OxSd//v0xhRPy95dQVAVuIKHTbe0QeQLiWI8UnbNCZefBWBGI/vFd/Okybz5aC4psndrN
eMwy1Ie6MMXj0ASogRqv/mTcvv+g7LcOuDgrSIfWiTzIjpAv8JBoixY1fTLt/OEG/m0D/8tXseQN
veN0sg7BUn6neqCuqLnWGwFn9vvHjwg617sfBBaG399FziSPr2Buj4XlF+q6J++0Lo5CloPL7pTY
ncxZE1LnDDdlH0fhjdNnpJyvFrqvinMF9L6RRKJuKErkLogC3fUUFwjPd2WdTwkymjZIcxdOuWdU
fAiGIFoe7Mzt21c7cRv3OcnpZaPANPyXL0mABj7aj55TZP2u6ydTjmvSXPPCPuI2lPlLHMejfVkW
w5L9IAilGvudlUV5T5xRFkvUMWFsyay9IbXcEBIqlr6DFNJWOmkOceeGyaEmOTO9mzrK8wH2bjsJ
Z2K2BiXIa7dVjUY1sPNhFqhF7EmflFO9ARJud6Oe4tuWKrebPlkRQITgsRCphx5tzJ21mUj/dqcM
iVY/Zj5ZTFPoNldJTKoVLQiRme4GfjzVOkAyXhDjOzCkoLYbQpYHIA6eo+OrBZVfdzANNVliLE/W
x0vPR7W88PheGA1bgr1Zm7EwxNZyAQllk2IEeQAHmq47AzXj3PJVK0iZooAw3KuZ/Eys+nagNGpN
rbJ4vOzDAZgtkWOKue1uIkpZDDcqaCfAoFU5j3pvbD2jq3IByEuSMEqiHsFFo5ONWGUxw2EUDpuy
lreiDqKJxn+ZJGN3oWJjSdwLoBp66nW69ottFEBQ/ZnAKqNbK3rlL/mZbXWja+3dyCHI4jxLyPnT
G9x4FFszkGz19VLoKv9uh31dfQkoKc7qdmoIv3LWbd9Jirxd6aUO79/XHGs3PJGJIN8AbeL4izgL
QO+E8oBJpDuC6EZ+hZGZQvMugiZK0fFRBkyJJxhKE53K6aIMdrYi7gsUnISu1BNBGkrgp+6oinzf
DrJI+ntfK1HJ26j088Sat7IaPEMpHsbqYtf0ogGbam81V2ERd0ev01PkrEMWrgIXXucMUXHpJr0K
qvNFW62Y75LegbOxj6Np0a9UFiy6qbREhapucl9nZUpIpSUGVMRU4oPqZTBlGQ5bPEhB+moRRJvY
NISCoB9WFYIWszc6cad02yL5c+mjZpD+3ceqcRn/1NAhBqfn8LdD68IC0uu9tFafUqtvCQ1dinuo
kLlHWlXbWGQzKRbSuyFKDFq8IKzopzUQtm00qG6h5gs1gSlAXt4pl0wXHqav5YrVSjb0w0wZLPN5
Zdgv4TNgjhiPIgnI8KGR28iTZ2MWDd4L21idSo5pllRspUiGs51NWw1WX+511go6WX7gtViOGj9K
JbKthk2dOVjxEtF6cIup79st5z/wuSsXDXHrfAcnbpX2WbY0mXjRObio+EZliiGw1bMJp552ZR3E
GkVkKYJmP4yB5enjPAjlFjsT53q+196kKYRN3cxLv0VvMBUT2oKlcvtsVSa9HuO7BfSDRaYl7oc+
P8XyiGYWF10b+KR2u4vgKL4HAtz1l3TNNfEdyWhDraEb5lr89lihBRoRUuRd8hVWe6embdgsWJB2
E97J4kqrKRScoguhZPlaRgW16V2Qyzj94mHmxyMTZsvsDztCn2pxTdVcWiENU9IyKFoRq7CQRKuK
DKQiwZtzjcCugW3QUDobkjamKwkBYqauJ3LPN1/KxJ2RGE6ZCBeCkrHwnuJlTh1P2I05MD7kxEOq
wgsSnMwi18SQSySjS994jTq3U2mcZDXnSYvLATwNVs2VIs+4JqsRWGyDS8Rf9I+K76jdM1mGHUGW
MKeR/wJCEuW9nYrZ8Ol4SmT2Om/zEQsS/jcDgEgPk25+pVCJvR+THlEerfjiU6QWKmlNdxLVAn4+
CXvzUw0pA0/WP2E9dOsGjENedpLpNUkyucrSBPw6HtImNg8ErC/8jbgSnCyIT6lQnKAE6XvPrMaw
CNhax4T1GhpVY0RwZySS3KKJlBNngSo28cRtYJW5a69m2/FRkLAWsA6SMZsR2Sf8aCbYcrJUB4l2
tO0iLw6hrDofBGshwa/HCMEYVqOyc/Er6arpmgkontyNEk2qf7nlUCMPrb1cOmegPR1OHQlhTYXJ
pY30ODb9KSg5UF5BTKqJDGcghDSa77lyCDZ7iVnQux8WUYK0R23O+TaZJMJ3smcPNATz4mkTCbdH
5vHQICjVJoU2wntsUQrarmHmXZVsXp0XV4UJwQ5D3VBjdVtr+Tq2pDmRWVN0NpJy8DGK+KwFW2J5
kzU20tw+1pqWmCXzcnkhMT4Gas5/ls2DI+aUy81WT10ZOa8/Jt/GuB6dh3AM+J5pWdmh+Z51ZBp/
0V0RkfQcl45nqh3V0UlE2JdduwwhoQ1Y73zfiQg3TdEAKEWyjpmXh05SYobaogaNCnMJigWRqze3
ccVTtZN4M1hWhaslc9I8dWFgqTb4GmZSjTxCiw0XHcy4ir91/kzG8wZnUCDQEBAsjmaWCLS9X0xZ
QQu4osa1H5Z21seAeBrkMUXs2vgugOxO43WVOqCc1zwjHZ0mDjJOBG5AX+WnrLawKr6lRTgEt51f
p6eEocFpwfTSJMjss9mkKWUQnfnZfI0juzIHkUp7fijnum6PTkMc4G3uzD6hPXXZlNHtVOURSSW1
qBHtrQbfHggPEsQW0N8ua6VOcSWnbBinDmr/ThXypGplXC4RfGoJmfumr7xo0Nt5WpboPipsr0Ql
YchoJl3FSiPFsF/sFFsBIxi6Fx/BEg/3Ie5OcMKjbQp600ORly8Txa0Rij0bOVuvIkWc4YtqZd1H
N609VUiNQBURYGQ3k4PXXTkyrgUrZTz3N5VkV5XiaGnJvV91jez1PoL+Zl03hEE3iIF1G5hfMIik
dzHLbPIk3XGAEI51W+V9FUW3KleOu/l4b/yHnfHbk6/tE4JMp6I91lUbE0/YOdsgttWhDsx8DGda
2h9f599/8O9nUmATb7bgqETVOE5UZ0XmlAjpICmtiiJbHivIAF9E0Ob2oTUe6WDzuBlcMkKsPjnT
c65uIbbNV5nnUTeR7ik0mcbFxz/r3aMNbaY3B4OFzXzH4PB3nmO3D1bFrmTdcTSNPrntdx8vf//N
kT+MHF1MCfkBJJ6HF6L33PbYwd75nnc63p/Y6dk/OUbBDH1zmlVtP5Wybbp9REkBvUHGbN/p+ZVg
bfn68cP6w828VYs6lcWAb6jtEnJC+ziK/X1vVeQBB4iTrAmv5MfXefdE6IfRqbf2lxPhkC5srQz2
4kTPP4RH8jGxDwhiquGzMuP7xSYu8ea9e0s9B7bDVqIJffOLGLG7sMVpl2Ttozcl9YWZM2wApoS0
RnGDskBw8/G9vf8Mw7edBN2O/TQvLQ4xjSsDGAk55j4bx1HjB7W85rPGyPsDO3zb9MxRihPmUFs7
nRDaZY1Fe3ey8H9S036j2/xPsc4Pg9Pt/eUV1WPpzUVU8/xqV1xHiYzPvdFJcAxSOPMDKIuyR5ti
w3sh1ARhPKLux0Y4yc+PH+MfhsjbooGzRCOBuRhDcoWzkF0cJeIQC2fil+Xlx5f40z2+7TB6VTxZ
Veih92klWd0Kf6WmIAlQwvioM0v8uj22ylzBeQs9b0SQmtyqeOw++wEuD/NvUybc2NO//8tD7iY1
unYOIqWurkePlXp2w+8ULbBR+5iSFuPPTFZkeXgdyV2c/qz9GGUuP8sFXvLxU/jDgxZvPhRAl9on
xijCiHwS8uV+hiEkxxCRYRP8Z5d4M0e6vT1asNJBlXu4rfqUrk0uR/8iIUf9H47XtxyNqW28KGuZ
Uio9tVeC3I7t1CmfZPXxGeKms0k06aQp7D7MiYbN64zTX0xkHX58j//WKr3zLv/dy/rLu0xpjzZQ
buggEhSMO2+ytm6l5UZZPh1/QSi1pUcLkTOtRWpGmPr6jIDJzrF2k9V4+5h480+e96kK/M5Pedu4
NZNvRFZAiey0O5ClWNTWxh2rpSX2synNup9sTMmua/p/tDTByfl9HJs6wt2aJ8m+cuN+Ocv7nuJK
E1ruuBvBJT1//Ij/MLPab0ZqnEIBK2VBneNk/NNB59+NzYj9zybzpUmAX3x8nfclHn4QvfksC5tQ
GfrMMUYgeiUj0V7YnYbnQng7SNVwEUKEjb7F6Xm2qYJnnl+tTREG56VL2iv/H38tixrcLGlPq7aK
1GYJJ4SUTDbPsRVHn0yR77/mv7Oo4O5RCgyinTa40ErbLOS2RSgVSlqgSYkK287m6hN66x8W1ODt
etMHYRJCOkL3klKtiZG6rU9HzJ2TcZq0SNfBjqk5+UZWsaeuCGmSx/jJxU9byL8PaAJEfh9fthWm
NVRFf4esRV64pcjX7aS/SkKGd1EpHBSdXYg5s/3MB/X+4gpV+/cL5tPizknj8wUFdFrOomxGcg5g
1O42H4+x92fdwH9zRzTL/XEebFJPVYycrQfFEJvykE+2/8kkcNpLvfPM3gqAWKxVSfGRRms73ZPS
twuWfh3o2QfVgeLfOdUXgR8hmsoH/cmX8/4XGrydhGWliGzKPUAOk0WpyJs9SjFhAJ2pMP6jMbH1
v9JV/nd34kdvdifz5Ccnm1FMhSoIH+LBklTo2/gp1HP4CW7q/XuBFvT7ECiwxsWFjxioqZChQrsp
zh0TLTzOrj/nDOh/Mrb/MNv4bw9oSg6TA6tI7mRnQQCmqLBObdyzkcKFKT0dsITInqhRyCcAyc7D
+nsKmhj6I6dH984PS9As0ZStHK+PdpyaOYgSNAmGMuk/eRbvjyU+3N+fhY8taG6okOxGT3lf2jYc
L7Qe/fVEc2GXtriox6g3lAat7qAjwDoffyTvT3CQDH+/rKFL6KURKAY7mTTYVbKjvovRj75Twmxr
5n1EtWtNLfn24+u9r3iiyPDmPpfFgg5MhWY3Sxv1NkVe8rewL5Rz4W3RhMXHoPWKowesmKNz5F8H
7JQwBUcUI+ul/mxb+G6bHofbm+W0a6wS2YpLGZQy+P2wuD9CilIn9Fxx24UNNBO3fkq8xV+7lnD2
Xlt+FuDz/rwn3yLPmnkI+g7y+o60HWzp8P1aROSDTIdPZqX35z0IXb+/0rqnwBuT07mjx0iEKF3/
rSPJCBo0QTsfv8U/3MPbkwMpTi1zqsBSToU33o+L9HG6U2f67PT6/teAQ/b3e+ilcGPaHhyNcoud
gQXZqRQziXxtAb+9AR+ldR1v6jDBGT3oT3a476+BNMF+vyoUP3fx4oZjED6NLWVwfaAAexHo0gfN
c+IoaUPOdtqZT57jHy5ov7lgkLnGljn9RNeazbeu9ygY9jkzVO07G6zsyW7olvwItiH8ZCp8/8F6
bxvqzrw0zpJxdCaY1tmaZPKwayxfIicv1gO9BNpwUFymuzgW9fHjwfL+TXrh6d//Zdeuk6UqycH1
d4hyktXiOPO+mZIUmWwr97aTBAeZwXgk3qv4ZI18/wvwwjebS4/wSjOiGN6NKoZ3I+dhMyUUidwR
BOTHN/X+vIkk+s1NSSstJRp9hByZdd5XZj6zZFDuLLsmJsHp690ku+YTS/UfLvb2/Dg0RBg5WQDm
U4Xt3ZxBTEgXArEqZ7EuqxIKdeRkzeYf3dlbBZxnh7NTCRRw4QJFocnlj6GmUoVVnFB6t1vWS0bL
++Nrvb8BIBjo96do+iB3poxN56kBsUqrtDlSgocjZ4rkbDjlaH58nffnK5ICf78OSQiCxbVOt01S
t8+uLc2FPQXjZwlH74838XaEB/PiuHHdB9uMftdG6sTGUzsFR58O8+4f3cHbIT205TCnYVtiwayi
V3pp7nUWWP955//flvF/Qr6lP9sy9s8/mvqvlozT//z/WTIc718sBB5VbZdIHTii/zVkhNgxBHYK
G7vFKfGIae0/dgz3X8KJgHvj1Q3QVOET/R83hvgX+oyIXBXmBicS6BT/N24MB1c3Q/d/zh4ykEEU
cX72AdQ7EcaPNytlPZPRE1JQM6q2X2KSmxV0JCrkON69CfSHEzWPbhLAV1roE/1K6C1DdfKFRYi5
FkwiYVgMKKRH6Zx7iSquezU3j0E+gOPpJcqFfRGYaLqyl6G4Hjpo18Rg+z3h12lXXDfStmrkMnaI
KI5cmnotszK5spqgeYzkyZEZ+YkszpZg4P+I7lWBwdPSXC90+B9LS8mjsiLsu8RVydeMhnmwFuXp
7wR4yoedZ+xAY+G2nJfZj+nXUdQurn1SxL8mQTNtrHGUQGxEnlzlbHTafZwHPvaQrul6UF/4a3a9
L5ZHXQBGaZrKgLr38l+0aaqNyNoYSHeX8vvSBdcr2+3KXY9mcLMtVBf+uUFq80slVfCQaBKe17Ht
FRX91IKbMfUkv8Ree6qTiGB5hMepv9F8NWiwtIAxJ+UrLbDum0nd6WvW5c0L9PzQx85Q+c8wybGC
qiJwXuxB2hov9EysdgwHGoCgM4StgvdWiyPZ5eMRFWHn7CLimG+JOk9ALxtkNfs6nyGfWTzWq6pe
CANKxtm9XghbMBs7RE4D1795rF2ymLcKgtMOfOqs6V9rIrlrGzGN6UIad01gC5rsxHHCxqrAx80V
weDYxcfkyjd9TX5v0hRfEp93JN2pt/kTkTl3rQAtSuu1jCgd9M3jqOf4KUeh+X2wSJJs49MtZWVv
H9yYJOmxM4wsbU/XpRy02biIDa7y1BM/ZVBzETBu/ovfEvG8IjVmWWfwcfY6J9l5S8dUldupSSDo
1RLi1LIoAjiIIhXf9IjA0Q0H/kIbytFbgbzW7s4K2uCnzKLl0WXtvFrKcPpqR3lwRY+XF8UJLGX/
U47HnrY6XANQFDiE7SX+JSxcCndeIqIHcIrBQ+xOrb3zp5R2Zj0vKTioZAnQESWp5ZOYksXJNiqD
9FkuWTTCT3OdDaIW+dr6or2Jk2zSK2RiuFSD1EeJZQFWO0Fl/fJyJKQQZ3GikBt1ddN8NR4kwrzt
zKGmOH7GsmVt/CDPjnXeld/rqVZilZq++hbORvYwBhf+eHoSVdn9Yq5LvuuvEbHUN6PHLo+meNm9
IkfrLuawZ+zZKq6fZM7XaWmZ/Gz0EP+KakM6tFVgp7aRKH7Tpp/HNSvy8GCG02fLPocig4um31uH
hYKZl43N14JUYczMQTfvg6oFVMDOVZhNZ7fda1zyWzRkmGdUS6fo1gSV66qyC+cCMmH3OpmQqaFr
xPirqKf5ysDBdU95XcmNhBB5FSa8oszP7cfCK6Zr4U7fom7kK8Kd5FH/8lL4QzjmW4JD5NrDoDRv
3C61xdqq59MvLhI3P3cb0ZF9CukZX51LupEUabiqcwwVx84dm0cyCRpCrEz0VbRW0WxsQ015U8nh
9OQQ0D9HWTEendprKQUI69EL5EIBafCdF0e25jpUjKk61124nYS2H0lw9LK1sUb32qv89Ki6Ofg5
mPSU1JxW7bqYiu61WYocKKFTlQO2K2k9QmePbvqe2tspsrL95sQjcKQ28Rnmwq3MdV067U3gyuR8
nDwP2KOmy+sD4b+u1DzkZ2kX1dU2yytI+E4D2zJz3Ft0dyRdE6T+GLdswLmfIGlXJq142oxTs6oz
Ip/WCZ00sQoaSCGTI70OfqczQktIOgZ70NZ43gMKf8s2xdkN88LrY3c1ePNyM/nRckA9Gn4VaipI
OqxOgzidq5kVAklavfEaJBkc3tC7ntpMj0EWp/OZ5y9jvy6N1QAMI3p+O1nBfJ0vff/iYet6BWEf
tGuZ6+Rgj0v41Sy+fkXhYv1CVKahSo6zrtHoQlvYRN5IRjziO9ltErtmqZjZ3H1BQFZma43Matq1
cS9fyyllKDlxetRCjsCihswI+hOKG5sQVZ5hvhhq3NoxXIg+lVdtlotzq7HjjRFqBtlYqSNyvPHM
1YoMeQQn84IIha3YIvr2squq7DITSlxAgA/2XW7gZrSA0Zjnpp2xzL6E65fb6C1b0z44WYbiI2jH
c08l9aWZkV5GnE0uFzEAkKcFToqdm0EZKKz1sKTdLoQ4IVbSK1Cf1JVbnE8IZ/e0Xz0Acgt6MGRe
V70iTlm0dn2sSX1ahxVSn1Pc/XDDZ53+QJoLKLBLsiu3VhZoh6g8r5bCBlzXdKdKYjRvkT5V2x5q
5tVYyAaehPSfchj/30ozw7V07HBtNX6ynsREVSoGhzOPBrbZKZSXqK/mXnfGuelkkGwccqYvRJKp
uzzr56OT9AMeSU8fxo5rNkkf1Zvi3zHkqMO8S9JPsu3kxfVmtEeYBzOsfTiulXvmizzelVY8nDEn
2RtFEs0XHVvNeSCSdJ/j61hbioBbTcDIkZAH+7mKbIumNLW9XJF0MDy3KGeEPxTEjkFVSOKguR4c
pQ+O1OMm0jWQ5iW2toVPMAK7hnSf1FQl+zx7bMNAwx0q1R45p7zS0pq2NoKPjQKfeleqkm/bVOOJ
BjJvVBI6K9+eYa5WHSaAqA/2sy9SOM2E77pmHInIpuFvo15ZaRPB/pTdQFTn/JTYTrfT2Ym/YHkh
1DhD0B8ERLum2ZWdqv9uyt8CCeefSIsxc/Glj+pxg4JM7aemXL52dRJfN91ANpbJsu+9LYnam/jl
uYaO0RWqul0qL7lu84hc9KWErceW5aFPc/WcqcgHzaZiQD66wzsD/AnRU+9UR7tAm61KtMQ+GuGz
1HdqZlkdH5yx9s8Wl9sjyLmFUd08tQZWTzbaw7OIZ8RchYUvNk/9dbiA784E4nr2faek+tO+JB8U
mISlfBbkZ+FvJL+iUtawHSO2CPmi0nMSrIn4KPzifFlCb9XGOXn3RW0fLbfxj5aMxm0yw/hhHvTX
dBvBRdctyIuAXUBsOQr8YVgdy9T1rt1EiwGOjFce4tY2xywBX+MNsbO1dQt+EET+l0D3y7nXw8Ul
Po9AAvS3B4gimFFtXuNuKZln1lUBjlPEBWRWW+T3izPbl0lTio1MA3Hr23F1QL1ZnflzI84X5K2H
3HOIgklKeUg7ZEdwNR19H/R4NWSbgWlyVVAe7dgCJ+Wl/mXrdj11p05+m0iYf24iXCSrhQWjg+M9
F4blVibNtqxAEkmdRtgCvfjcHiK+5KpIv5t5tJ7yvDsBddpleMiT5UQmmLr82tfNsp1R/oQroRqA
QyRpvkbtXH9LtcHEJzt+Tu34ePecLji0Grz/6aLAtOKpXmNZoUxPdNEezoQ5X7wAvHG4+I/pTFW6
Ah57UcegU+SkINyosdngG5dHnbrLfk6Sdpc1cYNwFGxjhLz0EWD7cuBQu9AvkdZ5itL1qo988YQF
vjxrqzy7YZPT7sql8Q9u07CbdAK6Auwz3TPJgrnxKEDuByoFt2Pl2c/sbMyvMZCnr4RIVLOocO2h
MtjUdO1gKNUazIv83vlNtwqqjoQRVyXbUrCIuWbKd0hH9FWzjPfTpMhpDMQupmV0zotvLl0bTick
xV9pxVfhzP54WU0g44fetbedGpML4svj+6TIpmNgkugLHqDRBxiCujplf8sioWHhFFnVskkqoKGh
Eb4NZsd5KXrH3UrRE/CUs6h0q1lUztZdJFxkSN35xczYbaC5sEWsVo6semhEtZyWYku0F373FcLh
4bYu2TzdOsorcWs6SgGhU4n0bmvTelCOFB2FLOWByBNgWURp121lIVNcCVMZnumlsg5aD2LvYRvj
Ty5tD3JpKQE7qSBuc77L0M5YEzKmhqYVkGI4zxxBSSMcL/tG7uteqEcE95FLcZuz0koJK503gc0T
Pu9831wunV+2kODL5Iudefax8ZhAo34av+jcMVf13CfQX0tREgdg6wtC9qxLxUbIX/Uoio5tTWLG
1viFY1ZBHPeg/soGOT5JccmNE2UeoQEBEs8gUNUZAQPLNR7CHKR8m0IGBgIwIJzlQ6NlnoPkJEoh
/um6zulg69T7ZKhbzN1ep47xKNRw0yghIXOWWEhWwwhU0hK+2Qqff8Jy0dCWSNvq0vOS/nIuIG7r
cIxuQzT3mzqrfRfmVHxnKgu9sbYq6xEWpPXVaK+76ALm4WBwxUEETL3rggyPs05F1dEk4xOBaumF
sNv6IS5n/aMX43LIg+IX6mOaJUl40ToZ4Ft7fGFLNh1jV5xHRfhVdiWYeGB8Jc9hwCGLwiULL1tu
gnPNyWCT6ycUqOkhZVrAgA1sV0R+dS5r+AlmlD+zfL4n//KBBZssi7gB90zbSakRAK2zqT3Wxa66
x0JSY5ex7kJsMtsqto4TctWNpHmzKhtbr+PO+1af2vScLB7yeEKOeNpkanfaeiItNlG6hGvSzLaB
mbyzCgi7dSIB4TM5y8Vw2eTNTZeKxySg4p6NyRkLb4QfiLzHLOvXSayAfJHutV6wVHEY4i8Cu4Qs
JiArjVX1vRv628DJfgbugOTIBVNcLsiVq1x/n7z5pcd93g/DjRPWLxjQ7xdd/1RpEe1zBNvrmU7b
Mj/VsrwivRFdHrmZDpP21BVUx+nDywL14fR9KuJbYDuXdp/fAWlfD2RClAIGafAzbEYQZsVZKOVF
XwMW97x708pbZ062HkDDVnSHWaSbsmxf6wIIrwO4ZtWVpTitdcnaDqLN4nrWfojleRq5I+zs8jim
6aGroydMZPN2FvW57Q/zisnzvOymOzmWSNZte5XG7ZfGGh7UjGwjKNTdIAyegOESGwd/UGHwHndT
Z25UCNncLA9egibKim47VJujc825Z3VCoUUxGLWy9Jr1rE8Yd4IxUI1H6UAW5Ix1VZc7mTtY5PJT
ZgbE4ig34dpJ25uhah/jhN1auvyqZztFhu5fu7F1mFK5nRdo4tnEeiJ/KJE/o7n/goDzckjzvT+o
Pb3PKmHHVZNm0sk7qxZi3YfTsAsK576Y71Ok/G13V1fzvu+6javql7K072rNJ+oZZtGCkHNa1R44
va7nJJICZnb7b1Y//LB8okeLHyLPn5qmWLZ50Rzdon0NHQhkovZ2qRXeTWqAGvZTj/onBaJV3Dy5
7flobghNxwxPAorJHqtUrTMguRUgrqKZwT6hzaPDX0c9CGCOyicgfR4uCQDI9CJ080dngUXnn2jC
7OzA5TPCfDqaMYzspuyuu+k5caJDVEw7GjA7i9VUEDKq53ZbE8pKYNH9JMb7Ea1LTxgq5+11IR+F
exWhhe+CYudTl1dDMIALi4+LqXchp5RwfMThkyPsrg8YKHaIAy68qXoQJtt4pttM82m4kqJlVfvC
9BuXOg7oFTIGyN4MSdEIVr7ODxEKOZjbi8GRMg5nPRh8NsCHDDBg1y47/IzrxHEArWT2Q+R3mCYx
+XjBIU7FvpyTTXCiGtoQzPhR7nHuQA3O6ZNfRGtEJ9hgiq3dZ+2arf+ancatIPOLQMiXnBNk4gDN
r8PLyG7AgTrrE0qtFjtV9teG3V1MJcxK4huDtWfRIy+9umRe3wTS3CDyX1t+9Jia4dFk5jzxrS02
3G8zKRfR4m7DEFVT+GpZzSELZoI09vxxch/XCFE2zVK/+BCVCYHaWyPIlfExyetbq/MeMad4q6WL
L12v8nDNCF55n2R8QnhH4Fv1+7mEEGZEVW34nRmhIVGkws3i2XW60UkePTdBZs5YXKsb4ZTxk41p
AENoue6jxzEtt5XOMjjy1GDsmOQB5dvnllnucTmAUQvsmQ129WgKcpU59nsHopbvY8pLsMnCpCiv
kjDmILekUfGtmmX3NIxMLgtmQcJWhlXgZ+7Z/2XvPJbrxrY0/So3ao4b8CaiewJ3PHnoKU0QJEXC
e4+n7w9SVl3ppEqs2z3tHCklUXDbrP2v37SR+dzgDOwEErE+Yp6TDlUqmSdYEQMrT/GtTHRmP1oE
R6FHuQvDHCJdMayTP+vHnOgJhBiMB9qG0yZQA+0lrlC5+GpcVlcAdAtav3iayQ4v6qm814UpHNkG
ZvZZrxXqYMHwTarhWyK9hcVV0N560YcSDWfSNGG+jpDyPi5LuXmH7SbcZgUo8uxKMnjPnahxnovs
SR+L2e7J5H1GAFUG99VCNDkma8OjwJJxVeOXZdmFMotsRZQUw/CgpfEQncdsMo7ZWDEmA5EyUczk
pH78qX9w/gHA//eeQMDysJItBX8wQhpJjDYuYHmUT2K1QH8WDKB2Qgs16SpqRnMzoOj41Pn1sgVw
ca216/VTg3UAkmgZ6rZIepU/KJhYShoSIb2eq01noTz+pFv3a5vrr2fTLIPktrXzcCnBzy160pJp
YSSfO02t3eWlajeq8gm5+9d28V9XMRQSvKn4FemSAqDitGwIKIZKq7xlSoC8YkcKTkEMHqodxkLZ
fnLFX7uD36+Ie7RO5DEJm/JqlPXLe0ysrExjtD552L9qyFHsXM4/c2b43TUwj9dNjuoEOF8+FS8U
XSxLDwppTvECtONeuPvz0PvNi5N/vsTFcMB3Ht21JdpBHAHvjZtOKYm7eO3MO6WSnaJ6+PPlLsQo
318bQjXGORgqw/6yFS5T0evjINrqptvNWH1LDla3KJE2eLPa+qGT/Xlx9dYxPuETXFCIvl8YfFHT
JHL9DONvjn+aVM9JipdwS0q0sV22S/XUeKPb7CsH+970+ZPnXJvRv3TaUDj8fLkL5lJjTelQIyFs
PcmnUvXV/oSxmJccIsiLn3gk/fbZDEzeRIpDjdbjxfqhgu9URYiR7abaKUeMLtxi27uVLZ0+N0+/
4FP/eJGWCAXTBLpS/+YNKQgF3Sr6WMlRdIDXhU3mA3zu6XdhwrxN/WTzyatc7/7yVYIv0h9dczPF
754bP61YyEVItya2ndyVyVd8mdbgNnBVrJ/92SVBzTPcT674K8Pgr0f86YoXkwJevxHSu7GFA82l
zosco3ITd7KJivBKDtOPozvfxX7i/Pm63/3C/vSk61r605OqYahM6rRet3PD/I6gOsuhXvLOO5IM
jk+Ybx4IJfHGm0q5J9z2LnY/ffR12frTLVyM22AIQK+5BXGz+Is7nP3lTt+AAHrSljgJjtA7kWcf
bv4H3/k3S5H683deCS0/PT0tRsyT/7o04SO3XW/TmXSovkon3mse35v5aneGk/qm9+dXf5Ej/PdP
vt7cTxeH7/nj4pwUvNlbabLpUXWITNpj0rmjYaDfKuDQLk3jzy792fi+2En0zujTdbTBctJsfS+e
Suf7q6Zg9Oddtfn0G6+Mpj98Y3VlCfz0rHEuNUPFhFqXi/RQO5Er7uhh/T8sF/+aS5cSNmMEMB34
qn89nXVI3NxhONNe9E2Wi0+f7reTVyfOQ9FMqBaXxvZW2KCWXtenzOlcnNqtbeaG3vqEkoMxl3yP
XzLr4meZ179fF3+67gWPrI3qKqT0tvs9Y9bhdIWztRtsF9ZFEW3656vUbz4jvgwa0RDY9GLJczFf
llCbdNypmKrqPuW1TgzU9SGX0+dL0++e7peLXcyPXkZH0Fe/fMZ0XQ+wENpMm/+7QUpxpdG4URUc
iM2LtTCRGnURp8keHckfr9ZB82OQNnthJ/h/nv2/1lnQ4nVJNqjjyGP+XqRezEDksG1hog0Wpbm5
I7+13WIHYzz8+SLrDf9r1v24iEXGrqRSy+kUQb/OOj0C06QgsjGBwdiDw5VZYWT577EY/3aVSzu3
3hyXqeAqRHTbAvbkE+a/+eufn2QdWBdPogKSMeoUWea1XYwFrTcLOrd0BWATYPNxDgFfUOthHiAW
pJG1sfr45wt+dyK7uCJJzNL6iTQShC8LnFSLUf2TXBYdMcz2FDdMD/hVCMCAAcQAh85i6Wi32Cds
ZpfAuqf2OnZzVF7skIDDWzO3O5iqZHw6xmdsxIuZ8f2Nk8kjoq82LPwYLjUWqVyIrZmQ8UFtUviR
n3S2edS+mszEzCN58t/zhPp+PX2NUjbx1YU6djmOSlHO1F41gVoPgkhuhDB/Qhy9KEN+XMGAbUYy
iLpmuVysZMLSFjFkIHDgjQFWYTi1dhCv9A3+mA7Zhd+UyRuJzeTNYu/4gZ8jyL+H582na/lvpoz+
841c1LV6mkr0uE27pN/TidVa9lhdu/3z4PouHLkYXL9c5aLaC9ISu5yE+EtnnG3tuTr+KHeGrX5U
71qaYef+jvSQz4rMzx5u/fOfdmHCsK1lWlVSj/VjsyM8zR+29YYWPkWm8dHdFJu/tqj/T9j8D2Qt
P31096V7+cfqnN3NVy/5+//+j7sX7Ef+YRO8EL1n7/n8M3nz+4/+YG8KuvxPg3h53WBh03QTS53/
5G+uf0Q1wSZr6qIk4qnNpPiLwSkZ0DRhVpqsS5YoKTrrZfvDT5s/4lQG7gF6r6is7/8Of/O7RP5f
A1VD/sKJWVU0EZK6Qjf3Yt2FUMScnWSg5ICsEU8gT1XzACHnjYJBSOSWj4L4mBKbU2OWdt3d9x8k
4JinOrPpAMcvMmRE3c4nt9buk9wRrA0/DiJJrowSkGOGyZOdIDvuXODBmfjbmWDJDWu85tWn7M1M
3I4M2IxsFY9MSGGm9w/eQqClPVs2/LjgnozMEmYWjYZtQ8zGqXwOA3t6WGC0mQ7WMz2tGjt4E/HC
6h1l2VaGG9ybZLEMewmvbiIOIju6qg7RbapAHAWIAJOwyTXvn+Y9G9ok+dpw00efbP+SeFGC/3iz
bGciWA4bjb7WlD/PxaJgnZGx+AC9rqKXCDcZmqlEq+QwQ9wouO7B7ely4szDhpO5AnwNQmxkd6Jq
ppdwQyhxjuuVjav4QX7VoI99aUObZiNZrsGprx1gSvMjRapqkKJqk59JxlT3zTwLD/E9jp4lAPw1
4ms6Tw2vqLKLOwyChmuCHkRA++PyQh6K8pEf4TTJXvWleiI5ALTeIuSiXn8RvdQ34rlW11+HnWd8
Dbo9L1+9i29ggMw9TldEOuLxR2CvkyekPdIy2XYfPY3Zx+yrFrM5gv278CJx2Z5FLEi9aN7ETz/N
u/OPwfoz0imvY/RvY9gE4sS5HsBTvVhsiapAtVmIJJe45UtwIrTvLj3oZ+mp8Kvr/KR5GngMLK1d
sQ/PpQvNYBNcmX5wVbxr53Ebf1LKwKD+8/1crMKm2FdaJnI/xZmQr2szs41XeBr3xVF7rq8if6xs
0et85Z7m5QZD1FP4oF43nuUF15JH2Llr7LLN4Ek34XkcbOWDZDWNwKo9IYfbzAmehF2GxKPgSC8e
6k/U3fq6Ef/pZV4M21lup0BtufngK7HXmJupH4bqFJzYp3vhqv8aHogf2+Q3bC/v3bd0kzxmpq3u
tH2L1PQbzZvV0os9D2IBZ01ccb5Ip9Qnf+NEqJpneMGX4lU9KzfCxtgrD6Eb+tZZ+2Z+Vc75nXWt
7UJw9TXYnig22v7lJzvkd/HIr4/HWiuB2FH4SSol56+zco7DJajJ73DzF3gHKlFpL9VZeR3uVc88
mqWvBU70qp06Etg+Uhg49KVfzC0OZmVh56/qgTykSXO05+VcvsqH/kna/XkwXyhE1wX51xu8KJSG
OpZ7K+AGzRM8k1P0BULMeKXez9fBNSHZh/g62TZet5/d+A6zkT9f/e8j99eLXxRHEHiNbIG874qb
/CrYFdvySED6Z5LHdT7+6RtczNesHJdxVHhEOJswyR0ocqRZuTNobUaFm/rZKf/MsejCZvyv90pq
iUoRakmoIn798AMgtNCKLMc5uTgz2nZXfZDwSxto0PsWOcAv9LC/FrfmE2E5iBdYNG9m4UCP8c+v
WPrt08sadnkg1ggmLpCSNg3GKB2YYNObNB26M0VxzgJO0ttHsUY32EXp4cCFOPizhenTS18M/lKY
G4x7l+/vILovEnvZkiO0SW+6Q7CF+2Mip/TbT1aUC/vs/3zz/3rgizcv6EmR4j3JA/v9RrjCc2gv
JQ5b/+xXnPLB/nzZTfaQN8Inpfrsda//+t8G20+v+2JIY3iCtm9dz+LHeT+w/8le9tQ+Z1vrXd22
r0vy2QXX7/enC16M7hTv2aJVedzBH3bDU/iu7iYv8sLUKT95s8pvpyunNhJ5dIlz28VQglQSSWhn
ZLfft7qdfQvZaQqqC5RzZOc5cM+i+zp3p+qEg4VMP1UhzG+bj56YbhTBnTo7hM37SrKVTl7QKX+Q
yb4lYjvcTAlR1jsx3Igg8OJ2hAosuJ82bta95G+vCocmIl1M2ZQv/ZuytJ7ycb1/CqIYuUV0Ch5T
Ged7D+ZCfFYhTKyVnwTF9SX/Ap/zk6kofu8U/u0OTAUHL6pw2jgXu51JYKbVZNxB8aa+5Ffa/fBt
AFgjWd7yaMPDNm5Ia2MTpiA7hXfyiZrLCs8zIcPDbXWeT+mL9mU1zLyNjvVCm3XTjRhYOJLi1PlH
F+yz8TAROJo6+Lg26QE+N/JMKKal5VvYScfbRoX8Dh3In2+6Nx2ip0lrG6WCOxP57I+DT5Z48lDx
7xEgmvvTff5qPEfQRxso6r5qHpLoipZ8lTmD6urqDh1NRVeBWjfGR8ht3mba9OY3qbu3lGNeuMPO
ENx88TLtViXMoTMeBr/Sj1DSyL+gm1/i8V35dW+HrEEEc9+Wok0IGoYDxnVnbImUDUSnIqsttqHf
YeR3ykXogZvlrnzJXyfIQyAovdtFe+OM8gOXypv5lfiU+JoOXH2ARchpoTjOr/OemEnscKCUwA/A
y7jpnabdyrfBV2mAooqc266vFLQuo11cd9ZOJ4E7W8cJ4SBm70rt5tpqXa3bTfJtF0DftfOX8JWk
Zzj1jWh3T0hfUJdhQZyfZuWmM7cQZbOUuD3ryoqPivzNwA5d4tjBPjqad6Wyl6GkdtmaxU6yc1+/
NcsZL43sWR3cJHIDDi/tbZk4UrhtuGFFPnDWNj5WpvWTmjvGS/+q8NbqjXSWnsvXcvCp2s3oFGZb
AUZc7ksFKaXI3vbTCCAQ32Ehmy4bjKizAH03ETObDIobWYWw64hFbX3JuMWBcBBOSniVEgrZ3jW4
+iFS4eBD42KwIfz08iaRvtWpW8E+KuEC2VpDeLyrf+Hg1Ed23ztzsMleiETnRAXV2ZH1N0vcYK5A
7Bru14YdSc40E/tpc9a9odbU2Y00l1lPHdQsW9LyyDBvJzI9j7157LE8k4kr/RZshubeak9m5yfZ
dVU+K8OVITn9F5JkyLhPHPodIYPtrCDAQ9MxepXiE/U+536V7ojsXMhYNDPmGHorUHXXiK8bAm+m
e6vaq/CBHsib7xriK5kj9vzVerVqrzWYNi6d/+ULKjOCO8MnkuNQFugaBKdNQzZ96Kq93eeO9iD3
Th5u+gAupiNt+hAKORJ+0giQ9DlthGGUK0kbo2Ae0Ik5hKkv5g62s6RpckeCiMcTYY2uPtpRsxkp
+DSXU+jUb1CulMkutxxMDBX0asMDd6QITkWXCbbSQrsHqeD1gP9U63BOMqMdxG8xJCLRFj/mK6t1
CB1aHaIQQryLsgdrC0KRoGwIMB0xfJtJXWzxyLX1xFXqDYdibKk5yqG0zJlhst18q1KHWE3I4OPA
9rLh+Rca4LVvlptOg0q0XY2Ks30akR0cvnAS1ALPyF099wes5b+vPQeZU7rxXGueSR8qdsphtI3m
DXpklu0JFE76N1k6F/Vju6bE7pZlC/Ms+QiPwR2uudD/rMxrmoM0u1rpwbaB89QT8HjoE1fTyX8/
7Yh9Z9SPLykPk/kylVdNiuiW8ckxSKtf8ci2rLugdzRxt9wy16NHDvaj8nhEPo9tjto+zyQqAgi2
26z0LNMzypd+cdPrat8e03O++Lnskqib6Iemf0kY1x1OLnazy3byPtzCqJQhZkl28pI0TrPsYHVV
waEtbvWVg/MuCttwcuQZy4PXbjyTe9t0z2LDOPBMcWvRpDX2Yb6DfR+nZ12+aorDtK+kUy25GETB
+pTTqwRX26h9KoR7aNqS7OiEkcAXe0yfSAOVv2bDmqg7w48qUWBtK9EVpx27xfQ0Jp45bWQYcrkr
Da6g+oJ5V5gMLVyqHVF9wpBWvF5YKyrOVdDGDmSMydmZDjkRsTpnJYMBNvjMXwkwQLIHw+UbpXDm
063VPwTH5Hpqb/lOZGKnyjnb5uflg0PNsOxgGduj8paKh1S5siK86dz4a/dqwZJiv3sKWcDLXYMv
y3BS8Ru/YyMuyewQ/eKh+Fp+CV+GE9FYOjmHFOtEfkZPfDxK+cQdVF5p5koCHSusPr2q8DPRrwTS
rN3B9GeWSMPDl9lQN6sc7jq5Rje2V67jp+UON1mUDKy+2lt4NdJPPOkIE28N7HDZSt6xwcnelDVd
bb0U3Q4mc31KkSyx5TkoSCho+IgvFmDIznpNa0AJh+N/Krld7jEKmsrBHpv3y2/2DfofWv62CnCR
HBlD1S3CHx5JPDee6huqLYr2eA1/Cv2aYezkG6NzqvfqPYHHeSMbNq0WABqzwSTHSXlQuHPVWkpI
Duu7NTmdWdpdfFL7Z3G5IvcVPzzLImD4lJqbJnJIIwfXyj1DdOoeuj+rmMOWNEWOSFAnYLnl50/m
U/GB9Rn7IMMXgAbG4WF8QrCMnotOGSrQkUYogXguitWQMNaJZ4Pe4yQstxrqalubiD6m+iAY2QnY
Lo2rDkmzSo7bNXIKFe95yS/eJDLe2HPkransSuu+YKXbm8/q6mRsL4hzEyS2RN66IizD95JGnega
jxIDX8YVYlPJB0ppw63ejHv+dvTOAfkL1E6DTaP0l8Jprsb7+mmCiqZ4sJnr2NcJaP66uhW/C4cs
tpEcuYd5H0HZq5Hr2NmzQgUjOvnjmOzkq+q5lPYKgWyquxhHnm2bJr7Cu8XHpvKT8SY1/Sy80/qt
aPrkKCzlrUnUAfHnsiN5vGSTkNrIW8iDFxz5mnjT6NHiez/n2o7jFgmo1ZQwYHcU6lPqVU7sCt3s
Zi8RlOnz9JYM2goiYdVs1jfLphb2ZgSiVt/KWm0z2znARS9z+CGJZ6zkDKip47bKTmW4lxrHYLAL
R+JvIYjPuhe0dyLlJgbJyXms9sTIVPNeY98mgrXclbEf1x6mOQlLPYioYjPSxA/lrb3R992XJnGl
aU/AXx64de2hZljErfhcXgs35X3J4rO49TXDLz5aewiH9zSo5h0l31O3MZ9x+SY0LLyGeV/ndgpN
atqGxDMMu1p5McJ9JWyX+FCd5ifwDoHU+reV8nmMbqx9gt/cdfZcd3b6Ih5Y/UnBPswH80rddyeB
sIJHawer/lbd6g+c5fBnfKkPHXm6JzZ5Hi5Jz2J/tZBRqx4qw9eockh/xxz8OsdO+8QKaXwpX+Sr
8LngrnFf7u8R0s7bCn/5l+BhEGztC4XfoT1IijcAKN+RKY7d4Z/PBL8HiEDdYTxpMsj7RUvVjBM9
77KO+uapTt8AuyXrJpzxwnniC7NuyIxgck1yp3/ov4StCzaqcNpizZBtOmhS5Wv9NRm8fbnvhQMW
m62nPKaVaw33JTjvp2eY354B/3W/l8QLbRKKvoq4X9aD4ptYOnBjh9d4sjsqjHMJdIjozs6P8246
RZMdqKe6/GHl82/1gK5ehu69/l/rz7yVWInHYdR9T/X81/89xWlcvX+LXy7/1i8/RBboXxdeWy6/
/I/3vf1y07838+1722c/LhC+l+vf/J/+4V9NnPu5oonzVpKtsv5riNx/sd+Q15bsf2/XcRe/N83L
P47vZfH+c+Pn+4/91fiRxH+S0EvvFl9dLPUtEyDgryRVSfknbQFaOFADMOCgI/pfjR/rnxb/6RYH
YsBJ+Jn/1ffR/0m4Ks0a0tMUusK0h/6dxg+I168NCpMYDG4MS1sZvocOPHOBjBhGj9q8yTaFusRf
GjORv1lWoe4TtaR+UKZhINw9N7biZGU+LgSw1g2leg5rHM3Rr2p4vFJYVurwOrcttVu/4COwCmL0
JGEhTdpm2xijxUaz7BpJ3pCiwfF1iY7REJyXCro5nsaWXdVj5vXEf9qhRbTlkIUFuhQEoLIy4CnY
kT6pRYiplXh4DctcdKJ8TL2szp+k0tK2ajm8WIb4KigBTp2YZlNsa6z4PZpUE8QgnyLVTgLtoR/h
EkhmexMm8Y3Yy2AjgworPl/DyTTxINV96VgEHYoBUiBIg4Jt1BK2GcFd2qu7MggQioul/DSIYrDB
VDFBLSBjPW4LFrXiUsvCY6Oxry8GWmx254Q6I8bGHqUGhoX2YmaaXVtydN1pgrQ1ojChP6NV1kuo
xPT3WzSiVxifNv1ZNCv1YylTydakfN7XYgQdIbeiKy2Sq6dZ6xA9hhZd9G7uvtBnoOwmI4KNKQ36
2CM0BrMyKepIIy/l8ZqwMvnNUKU8od5OB5o6rYUwIoyWEf+OSWGhDTNRQq3elvezPmm3utotr3U8
sPiFZoezgSouwr7Upux2zPX6kGcWm7QgSRxCkEHfq4h82Q5CtbrK+xnrgjEeEDGZZI84XT9a1+HS
ZfsosaLaFWWhI91dmYmuDEeqsp7AzyKOJuB1baUkm8bCASpDSoB0PCfdDNV49S0JlaH252Jc9/O8
8ro2zG51ZQ7YP6RB3mVhlu9Ua2q8Ou27sxYSV8YOJz8ZuarcjVVq7WQj1r6snHnuWuik2yQztMcx
rpeTII7VSesR8sdBUe+sNDfemTudp9ZU4Y3K5yWaxdqqtUjqhjq1wi1QcnRCvGr4NVL+6yY3RUcD
7kGzHjwVUWVwwECW1Bn5cM8KVKx+ssnszFIb3s7ZWO6zCn0vIn6TukRbHnJNXTYNmoZ9gozDhzTU
+z3eBKONyZL6hF4B2aSSvcXGlPtqolByL2ghB47Co/KaZuLw3pXW7KCErL5JREoonGJTClRTjfy5
SjhH6Jkxxg6RO6FKOJEow4cuAgqfIBwpxo3Bn8zcOPQ1qGGpl/k5E/ttPKT6ETscjm1KE9fXzWLm
qDNnAVxQq2/aLNTelhEReD2IwkaqWwW/dYHoXk2p4j3yMs0l7hh5CBlILskgERHlaYx1nhhuK279
W5TV4TFTxeYQBNV4XKm6ntGG8rWO3fiTOoewa2JDc8HzJ2CAbj0zK0vp6MlkntvEHDW7Mmbjo+qL
+j2X1BkBWND7ugk6skgEkCXYeb8uFgYpRh337tBY5X7SB+ubIonE2fVNKvllV8wbqZGbQ6Ja4U1a
aog7xpm2apLKhpcQf7eJwgbAStaGjYJG/3ZI4vuhSL7gjssZXM5uUzM1PdkYhmNpjRXnkRZNblk0
zTZJkEfWSzPcJ7NR3kYV+L8t9UmJ+LJNE4CLrCywhsa8kF07VaX4Zo7NbwjeFmODuFe/WVQiOU5L
NApeXiQgN11SI5hUholhsOYEuXUuGpvQktOniPwxUkMXI97PymSd48KcXktFrN2onipvZG0fKGCa
ZdWeq7DsJD2/q60R7Mdaho9ITMV9n4oc45MSCEPpCgXsZMjdaLbqY06c21ORd+qNWYyNYCeFrCMj
RmkUCxOFuShj+WEiAZV7YTwLdW65JaIdQDWds1yOOci51TUOFPMUT1eW1lKGa0ttPIsmC12bSfJr
XfTJQSH+wEN5RyVMdMZGKSrZjarScMZACXbKOOQTsLQYuRH+yLtmUaTrOue37ZJt4DWz2v48LnLI
LE4QNidZ3F0rZg7ZoBYaL65kwx/LOjzjtzVjL1LSPebMFOV7xsnMIWqwqvslL6UrVUJPaAeFWaD0
M2srXjM8EoJucvV2qIrCoHGfyTiuEaq1K4IlvGrMRp82EbnkN50ME8qJlQLFcG9GTQhSUgHVDIQX
kYsxJOJ50kzxNUwt8L0sjw9FUgHTlVWYOSObsisSVAIJjEroEMd4xIadhIdgVkTHOMF4GfAvqXZ1
0LS7Kks+sBpf3ECdboRc2g85abiYEKAD3uINuNNxNBja8TUaigOycJgPd6VY7/Oh23cc6sow++g5
wEXTqQ9xrSirg7bop6DiPImRFjJylCmQE+rbpUfTKnCOqJT4XcdpfW4xaxijxwYHrgCCQVt/GXPA
w7kjbQ3HykJ0K6UvMWbJOIRKyoueTp03B09hkTrBODklrYq5SNwYzfqhbdH7xfl6TAFxiTU3Ye/E
fMTpu+bYoVZEkuOMbe3KluIaUbdH54qkRLBr/HtQn9uV9DUQECpkzF6OOnNDHa7J+xzqXsrH1rKn
ALgwj6FjUJQsEqlYPbpaFT8ktWaoiI7Utpt4qZxKJACnaX2Zh5VWMWSU7tLlIY0Drx4WpwlhVdWl
M4bvI13E0mydUSi8SjCPltw5OZANdZErFwgRAYeLfHKa+CFpShRiivKNpWJHpDqRgDqiWxXqW+7m
YbKBmWsneDvlcbLNJBEUfCKr6iOlc5DK9+bSbc0i2UtS9TZ02h1pVzf4ZUHniEXggJfemJyWTnxa
TbQw4us2oYpLXhV5PsTNCs+dia2zWwn6eWTZqvHVYsHNBeEU4reo64tXRnXCXpXtanGBDYl/kG9Y
7GQLboK5LKOt7DFxyAAx2VJwlsbk3zjiVfYhEFtXYI1ggKbhD+HiC8F6oL02dXfF85yKrN31OqO/
aIEZQ2BYSidSdD56xQCliSmr3LQX442ilNZ2COL6dRIQRhDl1HkW6Qwnq8rltyK12mNOHeWRjZqf
NbPr0Z3FgX4covt4MznhGkBjyE5gLL7S0kcaMYbIZofVbseqWdjJWPmqFpyb6N5Q+gNT0isly+n1
wFEMedvXwFMLivhitihqOfGFsnQnc4KvUBA3PZ8aN5ZtPs+OqNyGbeMVQnEzMTJnEtN0PXxpjJdK
bd14RHErFuwNkCu9Rrhb1wgJF4OinYEOtS12ynbRPmulfhVVrafjr0PG12pj9ICd5yFIGNCx/jj0
7aPZtX5b56ZTMTOJkQpvi7ZW3dwoPJm6SCD8ZBjdMRrdlMkkBlAGtMyVc2s/myRHovKeQENTwR2N
mzHI+cCN25hPNQBSreV2qKJ8SSgO+mpvLIavC8RbEqCom0wzYCiAewnhthQKHpHdfjeAnangDgAj
Da7NjlCV3wTzjOWU14/iqVaVWzXKfaHYjxoSMPpjyFnjivoK+y3rKJVXq65U6rs1DxlsIKWrE4J4
3tbtOi1vTa1xRalxS95QF9Q+uVt7ecT9oo+bQ8NHk039eppiaCetdVeVMoDsDeLNJ2ms3NyCM9yl
x17DwTYldEsERpGDrd6qD4M5MxEDN2qqxxocKAmPcg98hlvejBJuldwh3KRYm17TZXJ6C5ZFH5NM
MpwaPb8JZQ48CtBg+BSl2sZcfU9FGGZYBGiRsg0F9dyFjwMmG71yl0qnTLlDIOZGYueNUnaTKjyh
9kVQ2k1a9fdBbB0MbABR5ROElTyPxbgRgYAicQWYG0/Ja4oNwU9VUC+yvTTOVpMquFl3H4HS4orj
Fgs+4HK6rZvsSSzbQ7L2/djgWRFQwReczoDv4uyOkE9Wn0QvgfESR5geFUlHvl89plZ2hd2qPyS4
wtUdFXbwjBXEI5pHr4jKo2FG33C3MzBqsQ5L38eOJGu52+r0s2Sh7bBFalSvE6X6alBL7Vsc5IdM
HR0GLdraRQEnKTXzoa2n7TLUJH21GhYRUrkzc/Vrp5vNQV1oivQN4R3aFHXbyUwTOgPR5EuV9ByF
vXylzdptbaahU7Id2vgHYwHTBpa/SJ3ucbBnVozWeZHblSQ1WnfL2Ks+AZPANUZwNjKcqIIShG6Z
EuN6ZFM+xZIuOpkFjrfQauQTCbvWqrU1yanaxlZjHoax7vaiGdCxiIZ7hL4Wk4TCOeY8A48RLfsk
1Zs+UVl2mhwvCXoMC2bHd3ItwXuSWppXHeOeA2fOMTr+WlnSFSGb286YTwpuuv4yyZVXjwnNu35l
BNLWq3qyZ4PGbaXhXhrTexErgVCa30wML/wliTOC0kQwZ9rL9H2wTXImdWuK4b7jIKC2pYtDxBbB
P5nLRBlKt4JMq4Xjr9EOTHNhNQMjumSJGiK/xbNlxcKdLM7R1jSE20YjM2RQhX1aYJClhPMzKY8i
BEo1jm7jRtN38hJY+54UvjtcYQR3GDqkloxHR8I80Su0vGA6TaUzTCL90Chgh5O4bYz4nKbQ3kOB
JomM9aYti8WHpMxPRqq/DFb9MmrCR7ak2p4l+l0jSY0T6ahP7lAz3cYGA7iM86jWcQoW8dXE/hpu
vq4Ntyy6IyZjyvXcsOHny5U69QLAIj6QzCVbDqvNktFSV2jiSYY20lzB62zBFAiTonYcKc7UpCEF
lhZAb1Jn5MFVRzOmX1LsNo0rgASsPUvtvpObI9lvjxwwOdYWhcdU8gWwEWPRIbzOFG7lxqLhlo+T
q2AI1JLuDo1nKpqTOnOOnctDEE6ngKmDFc4uE18nfJ+0kMZI+IVEGdpaxS6JyERVluG+ErRsK1fj
WzpPe2JEwYAHTjKY2gA0QQua5l1vCqvuwLzWwDXWFAENzQKHhCZKQLel17JKDtj4PcJt2A4xZooC
6PKo+6LwNg39bmgCe+x4MOs5KM3OFmo2AG1U3HREW9SkKXQPFma6CYlJU0UdJrLe4ga9WiGMuCtN
98Ws4gM5REdi5Se3zcXEE2Njpy0T9lH/h70zWY4bydb0q7TdPdIcM7CNEcFJnCVqA6MkCvM8OfD0
/UHKuhkE2YxW9qYX16zMyqqUSg8H3B3Hz/nP9yd7kWb32mQfFD2hbDSlHBZUMvufQ1mR63cTT5Ow
LTVzLuugdy2NZ665a624nczwhlTKro26+wnjYDBH2KxW3aNdF54jky+qsA6y7qByFe1EPbHbRz5q
VViWK5lQTQAH1mCXGddb0ZoXeafdhoZ1qVefa9dfNfWXMcYYtOjLu0ZB6jCYPD1q9kB6vCouUQ0k
mMcWBod2o6OEae2XyXTmVEKZ7zHd3BelwUk30kPUTrBO2Cirqip+RE56ncbiYZyqZ5MVglmD86zn
8ecypS2ngzK3cjrlGsvMz0HZ7Wvy4vh7XhgaCrMpvPF9sQuCJ5yTdp1ExUpSv1DtvV2iwASqKOzu
MfOz4FJSgrEJFnNRb8wgtmbTSV0/m/rY3tHbYd206BvvQiPlaunXHAYBmfi4pII9uhgXB36PIXHu
fsHGx+CMzDunPDgC+nm3VcO6mUMFw8hvoiiGrifzRMvOstJS9m7Vu9/1DMFJYGeIk7lQGc7NUQb1
+rfo5ljGu2jjnvORrmn8UqPTc28ibkctdCyYLuDtG07sUV9Cydus+8KjPuuug0O/LW81IKPrnHy/
dqLT+XUC/e2wC70W6b6s1NvYM8L4WzwzzjR8sysiaOt7ClH0oSsbV1nVgzzVhPxa/fR24IVMmPsl
XimsuyRKxT5punbXuL21j6U9eRA2IGR+/IBfCw//Ho9mMZLHIKFJJr9+vtBgegysE8/UlIuWqpCE
lfvxCPMv/kdN9XsEk7y1Zjn8Fy/z9QikoiLbsDKvENYttC+AiN1LcrI1/dQoC82WYfddB7XSMwBH
YSaeu+eCXOHHM3nv3ZikgGjAEIhCf+nGjtaiT758KtzME1Zeb8GZ3CtEkLaCeg4f1RMyvkWz0N+P
jddi0wNiO+JXH/HRYDE5Sm5KiTesibM36UZq7rrud9Mtnum3PtwZqtbI+ceLiSDj+t9M9J+x591x
PLZrRPmA60NEaRmr8lU5xKuyJYOkbD4e6N23djTJRV0tgotEEYHVZ3AHA4TawtiPaKOLnH91kIBE
/8/zXLq01dJXcNhJvPJ7q6+1bIOiwUsu0/MUq516x/XaG9HRUwL9eIbvr5l/hl3sryrVQjHpiTeR
io+omGKI0OD8raOP+XigE49ybhs6fmcmtr593OLUUZlfJQWuNR19yOUgaZ+Y0eumzL8XpmE4hmZx
NL9hhYRlAlqugFep3ceEGZNpfHaRao7O+AkD4hPn/3vHE0iV/x5scQ4DgnaLvEo9s8weLTPItoHu
ROt/8eSOxlgcUCGMK0MLUy9BSEh+FzlDNJLzyov/x3EWR5TJNyXn4uGpDTIDBSlQdYmy4OO5LNTc
f78dDiLTMWdNu7VYb5Nd61MGDprCb0t/YXkn1bW77dcOt8lVvcrPcnDOJ1bEuy/paMzF0qNaRg5+
TD1pDt9ULbqDsH3ic3xqhEUUUE9hZ9tq6gWtzl37oBc/P35s7+7Soxkslhk811CqPDUlTM4jOt0D
dmurik2b/JuT9WigxVqLrIYCQU8g37iIAyKE/jAgtzHXWnrO/tXmsfms08eHjZk77+SjY5wih1HU
WUbKN+WebEho8+Luzx8cKnMTj1cbJOVcID8eYtDUwu/LwgPafVaG/nWmuz+VKECI7Dx+PNJ755uF
/kKAwLfpH1g8Oe2XMIPoDzTeFWjIZj1WGV0idnniDb07jg4BRncBWNEo/3pGBVFu1Y4FuTzFvKjb
tNmPLTfbrnHjE+3P7y1q65+R3IVQ30kAZ1PF8bq4uoC9e+XK9kQT3LtzMVSBTwiIA+zQXs9lLKLA
1KrSA7yE/is0gfY3xa4qLfVfnAA0s1LrtzUbjMLioY1hHgZ84TyLxB8XT/t+DKoTDULvPS16Zmey
F6p8kACv59KVmVopLf2etnNBGjABU6VMJ6bx3vM6HmNxkJHpTFkTpSfbaG8l4gbQ+Jlth5s/X8nH
oyz2TFKRA+ns0iMTYqNO4DaVBj1V//zLx+O8d6gdj7M41JQYbP/QlV4YNJ/bor7Vlf68yLo7gzzy
vxgJbpJOTMw5YCxePxwKS6+LysPu45udy8+23kKg0tOf/hy1fjzWu+/on7HMxa7hHMoHLCa9aASR
2RLi+J26rvAyPvGW3ltvNGLToE2qyjKWc5rakaRTmHt11d9G0/jiDOUpksuJIZZTaRruD6OdeYke
UfBqQwj5QTic2DfvPa+jeZiLfeMXai6MLPcmal5D53/Vg/6gdPmPj9/Kqaksdk5i+VUhZe5xttTk
XSgF2Xq//3iMUzNZ7JsIREPtmJmHGOEJkdRFrrTfERPsPh7l3Zk4Kl35NE8hw1qcmU1eVlILCsJb
69L2i4OlVidM7t6dh4PGCpMmV32T0jDzokKTUnjjSCulhbql06jwuGV6Yv//+qnLmzfSMPqogIaA
8lhMJe0C2WVu7uXyShZ03Xv5dCOyyxKtRR7dDEq8dkvEvSUadC55FU0aCXHPVDU3DllBW554f+9e
aY9/z+JaaZShYyp97jXbfkNKJRBfnXyvOJ7mnOebcGevR5pA7B1829PQr1/wto8exuKMItnmy4wV
KqYmu5FGA8QoqqI7w9dfxhYoh4ujMg2fUhP2RmBCEqxsw68QprY5DflDQ6Vp1SX6BA4tlwVmz82U
favUtq8Qa5OQ3CRJmBTrdtDa206PSXxjyaFvK0FZ3w6C+L7vzfyhnl27tnWW4srWlQlpQsNIrqhS
9dZP6k82IJSxtfRVkenNmVaR//54dc+P+NVToM3Z4AM6MyQEIr/FktAT2VsIBrzQoHaIVwq3gmAV
hvU2MxQeu/T3pHU3H4+5oAZyJ2FQ03AFMAmbDt43R6lvJVlM34SZEF2P6W1PK1Vs0aYTGLvG7Nd+
Tjcath+6M+5jX1+nkzi19OZTbjlvE7dg2mtVgObLeadOo8Suqnmxc5jce2ewsVmhGdNB1l2f9VaH
zVRNMcPYVuP4p0HFPHsAOjjP013uaPNxcBSFA4I1xeirntWNNlBzZ0DfkLifA0vNHj5+0G8++L9G
Yp8L1QJHtjRd0yeKb2alefgU7IPh08zibVtqL6cuMb+i+jdPEwaRifJK196CEo3GHAqDdDLeJKv+
EJ256+jC3tNP8MfAvL9Xjwt10uK8FG8wa70wJpf2cw/Y9hdw2vV9i1Tth7GVng3Axk0OGKwH62QT
bLoTb25mu7xdNUdDL75qUylsPbV1L1JH+vtws6bietbABgdBvJnGg56rKrZYCCDM0Pv4Xc4bcfGI
ueY4XORZr3y/F6smRSzQT2TsJSIUTLT9pyrkMCpUMCooOh8CUoPbj0d8mzpQVaoBDokDMScPljef
amx8EfBWIXutQpPyUEGa+76jkTEWd/psjrcey8e8qiGL/VCmQ6ROJ7bpOwvYsrlHEmTPIL/lLvUD
F8meo3sTatBGrJ3oOjfPnfTPt8kMCAalhQgbnvQijqhlOSIkNT3TjceD42Z4rylN/DkugLateyHb
ExHYAkXyOyfjorilJduGdbU8AfRkwOYzK9gu/l4L1lV9VQPtuwaHThVwFcDJuR0u07vwTqfcdFlr
V4if0527pcVmPdBOCFTfWf1fAFbffAyorRz/rvl1HJ9MupjytqL8DPxSbw7VY/lF/xJ46oorySW1
qAdaW1rj3vCG1anQ9+0Rshh78SHCqHbCyKb4ld527PN5O8/YWmVcZTi1PJwGjs4b5tWGmgeE2CyA
maFfWkIM+7Jt8dOkx7BWnnzbGXHJoMxXa4N+IoA8NdAiyvEboK6UEr1QS7pVNXS3g5w+jYZ/CuL6
/jjkknSbWoQt5j8/ensSkSoC49Ir4uzeGMVj40wo5ooT59A7o7BH2JS4keOatswh5aZdN5NVeX77
zRoOjf2tH54+PnfeCbiBWuM8SgqWj4lYXFBUnytYwAhmFoxnVkyTr4YQ6FSO8r154AOmG7C0DVtd
Pi3fzUob20uvpoUVF6FvDiSqKrW2H8/l1CiLHRUHhuU7Vu2FtfTcyb9xbedzZpd/ft2GI2maGqRi
KAXLilpe94iG6YrHBajdh0XcJeAJ+UJhbtWV4AbS6kQE9+ZcFiSSoZzqBBXg1d8EcG1oiDJtqQfB
4curmzBDu1Ia1xC2H/7FA3QYgS8eRMDl2ZyJ3pzcsPOklYe7Rs8wWBpC58WKFOVPXxVfO4fc2Pyt
M5ne4gBy4iw1rNLyEOMXGN0rT0pXAw5w+xP5xLcn3WKgxXmgOMj7jNbyxN7Z27tinxcbeTPjU3Og
jWhUxYlc+Xvfcds1xNyoRnpRtxczCzCpV9LB4mhFwnubnHf7eIex3wZLAX8Vr6LNSTzU8mhVVUew
pxybJDN+NssdnPmpG+a+pxv9U9mpF1pN06/ZopC1RHjz8QJ5sxQXYy1CMlyujEntANPEX+vpzm5/
1hoqGNCNHw/zZiMzDOls0qYsfa7qi9si/49URsP1muwlSltgbCnCl1P4obcX9F+jOJxKwiDQWwZ5
Udt2Vdz7XlCtxVpetD+qG5Bv236FlVOIFfAZbQBee4nGSZ44dN9bJEzwn6EXJ9VsTaRiI+w51c44
mw7qebKnXq6j31zbZ3jsgS3Wf3z8TN/e/3mgmoHBtKBUYPOf11+sDq/auNN5dwV6RDAepHIuozPj
GveWL9ijnBXXxuf0xTmRMHzn+knDHXQvRNJzanp5LZoGqyYNQybnRunWfURolV36Xv0ItK71hHcS
bTSvjVeRBn7Yx+PNH7yjD3MU+kYkGS95jO/DH6jUdS/eiSeFBmjavlwQZ/kWa7+NFq61K1x3TgE/
365dxscFnIyPRsC5NIxIqwR5nVYeIprfygoE0HTvONaJT8I8ieUkdfJKFt2HoCqXobqp5KZZp+2h
QSUcguLAaO7EapnD8OUIhsp3gJrPfPObp3n0GCX3Pmvq64MNZQ5hN1T49LzZkHjZ1ntlY56YzzvH
NBiwo+EWG6JJey4kDDefmgYw/BG1z1f/QHPaTu7rYdv8aWDFKsGi2DYtvA1mb4/X09OCDu6WLA5w
9Xy0aTG9QStdyKdpiu1TO+C9R8nnwNXhW0O5WwYMlS1HuwnLg/we3Nq78SE483d0bsttv0dmxir8
+NW9tzaOh1s8SkM1ezUJyoPt5ukFgks6KZTWf/x4kPlfslwex4MsDpO8sKw2Yk5214B/yKpvmtl8
kqjFVsPgfv54rPd2FKhWHYTrnPJYitAy/CHjJm8O0sgBuVz7ynMw+ie+OO/Nh++nTSSvceFfCrEI
U/qKS8qhEzSwW7j+wlaww7PK+OMiFwvveKDFF7Qy3ZAvXnOwtHtZS5rUabI0Tlx53/myMYg2+4QQ
nuI2tFjdAmHs2Fbtod9Z+3EL9geXnHW1hmy5m5l+qODP0q9og0+t9Hef4tG4858fHRpRRfg9P0X/
srpSPic3TbLKHmrve3YxKdvxkN4oG4gx8fbj9fHr5SwXo0PSTRfck1QW+OthhdJbVFblQeyDK9C3
zs/pon5Cs7VK1sadf9+vIZ3cNv3K/xKfC8+5OgXxe7tATTIaBLEueZs5Znk9fiRzLWji4YDBTve1
6lThdYHhfvJz/8+TJ4zEicznVKembCy2nU9i202m4eCjIcYzKqE/YvhEL+sTbnWnFtE7s+JaqBoW
CSF1Dmdfz0ozcNhxU8mnMsawYtphk1HisAAgbDNshLFG9r4xDx+/yrcLiO46WvAQGeA3C6779Zij
z+eoyuUBN1Njlfr+d2ccvplDcy0VugI+Huvd+SHNwEjHmlObi/nlmBrKqpSHdtQ3bR3vrBqHOz3b
fTzK+zP6Z5TFfu8NdTBz3F9DRbU37PYzR8HAr89g1XdFeGIDvjslnh7HGFn2N7FHrskUM1956C3y
sor/qTetC2FOjx9P6d1RZokGrhSzTmP+86NdPpVyyNN+PEx08mjxS5jjRI0Lx8eDvHOGkX91VKJk
gg+ShYtR0kgPdcXS2dTRs1qsmqvijEz3LaDIXc514My4qL/ml87Vn5lEzAlvkp8mEG8X/yjjzWYu
JdbdWB8cQlHf4pWuQr935J8vPcZw+J7xBEm0LrZx0dZcoibnoCsGWG1Vz9tuVdPc8eQn1vh7H/8R
CeQy+l4XTfGzXWI+XqFBPpUv4Kbrl5f28rlc/pP/HwJBZk7v/5kHsiraZnjOn49ZIPPf+I0C0dy/
yKiQbtfRN6K7dsgL/CaBqL9wH2TAyYWrpKtm24S/CfBs0b/sWZQww2p/VfH4s78R8IoGDIRjhPXD
yTgrpNw/YYFACmUX/fNRwxiXsNSmh36+0bMi9TnMO9plg9MGgp4EWgunMQDVHZQ1DXltZGYPfhU3
cLOUUVDAXtGy7dBbXcYR53GlYDRfqEGMGY6OvP8yG7XCOWRVNygb0WWJf96BQrDvtYCb0hfVGqrp
DEt32Xglzh75RWEOzo/RcTT7sz+A+ZGO8WxYwdjh+xpzFY5Mi0pE1Kb6o1Wror4M6bxu1qXeU8Wt
HVr5xQDGZ+8MhIdrDcdj7dxv7cBca3Xq1zszm7pq5+q+HqyMMJE6dAnX7TZxZYEyy106y7aBmun9
Sp3o/1wZIlEeuqC07EOvysDa4WFdP7lDM76odho+cdXLcE/v4DSsXbsV+Rf8RwftKhadVCD4Gbq+
5SGLcZ8nViHXZZUntFECCanXXYkn5YoDYXA2Df3QQMiQa9hbWWB5snYMEBkrEVfqXYOlcnEYbIoU
2yKp+3qFNSbNzVbu6ve2Epb9Z62pHG/oiiHfpnbFELbQxc/Gj9vPtjpgnOKMta9tWr11XA9jVeG8
1C0d0c9Rmpn5Ba1QQ/88Fb0pQPSBJHmpw6zLx3XcKy4/sk2UofvWqEnY77NmCCoiK8WJaTivVKgs
h5BDGZJQofp9dTDDNq536F1leJM2dt490d1BN/1oaE9u3k8mHXuKCi2mFGrpaX2Q0N2QQ4PF6Ndv
8K/Vc3NqHmOhTd99auZETkqnQ2Fry8RZ90YSPVZhM+I/3domPJJRtgyNcmHtDIFKm13WckTb+dhq
l5kbTQoPA3BiKP32HuPs2dFcT8ev/HH+U2r2+D0Jwiby2igesm2MHXjzKehyLugBHjfgOR0jue7t
EaCbooa04MpWo59R2nj9AWqwgLSljek/pSkd2Z+rvE2qbeRMdnKl4+cOllAvNGeninB8UEULnc1E
l9VvhVFZ9Qt+R7TjpdIpKa6JsNQAv9YJWNGs0+hp811dtoDdBwhgqqIGGSqONJu1PHXbP2awK8R6
wirUOYtas9oFQrQ0TcpvcdxNzo9STaf8Iu2bNPkUDYWZH5w4zGiBYrfMHVGj3dur3IiwpKcjLmaN
+1OmBz+ziva+SxUNrLUxqjGgyT23acANjVx5kMIHJmPmfvsMCiL8ghs2kEstVgy/XJMms7ofbYW/
695SIzfeYrYaGddqi4exZzS6Kc8rOqzyvZ0ODR+3YerB1opR+O2+toyYULkdsQxV9LoPP5G1L5r7
NKxpcwi5ryi3sonr0qPYbkC9w0sVrJYvrdGm6Vmq3HGtoo2+GiV9uIcxsVrIDV3eGZsuzJuvUpaI
PGYWD5S/Pg7Cg21Mk3bdqjiVghSIA19cF9IR+Xnk87POrFLpy6eqz3ztKrLZlPStdaa8mAKNJm8H
cIl1aMsoG780MrMRdhegbCKcvMPQUM4djHX7cy0KaUaWeql8nXL2D0iLBERe2g6OAHKszb2HToCx
YafmoGGTsJm77EcYUcEhNOuRzK2q++VeE5PZr4wss+ptAT57OFNHF0eMOGzopzPcLCy2ojGd6k4R
GlzXsZ20uyH2ffpgOUOyVZ6qwA7iVkmm73EgUmPnJq6JobdGA/BllCDeXY/RkI7brGMngHVksFWX
JkmAtI+OtkvqWj5gJs6bkMR8Wsgd3aPK9Ox2kWENZ5qpRnm0zXs2TQU6MSp8ayMbuwpUB2+kQEF/
nDVhlqpbxSnl2LFqsNBFAqWMTe88alWIRkJaKafX2JlRduNPlvpiZH0q11WjRAqd17KOV4U/qmLt
x+EUrMOpwexDZQ0kO9rylJ9YtNi3QxZX93zcQLXbcYovRhUa+FMDDIJ3ZoZdIC7DYGi4DtqR/tUN
RyzF6XAz9btWT4J7o67Kh1ZvoOdIupn781SUFuRbOyyHjU4bk79LrDTKMNio6TX229hwMMoO6Zoe
zCKcfS9Gt8/2fCEndTuBG5v2w+hk2j6EEuOeRwQEz0WSw69Uy1D/O+f5PyHXfxGMfxRzXb/U3at4
a/7H/2avWc5fXM5nVBr5DUQyOvet3xEXNZi/0K5ywwQQMics5hzyf0Iu8ZegL44QgGuvMSsxiIP+
E3KpDkGcIItPoUX8brf4xbcDP3f9O5SCXEeI+8//Pm521H+JmP8JuUjZUvEib4JSit9AGDeHZEch
V9uZgTDHDDyHovh2uhXEBONlaAy6dqfFwmWnaIoSZ+e+zKvhR+NmavJ9qGWIywoBmZOdGSOnCxbu
Zi7FVWckVhmslZb5bJJyGieAx6GqBIcqsnqams3RBt9A//Vg/Qgnhbz1qteNpgZnMQVERlo49p8V
v3A5RfNw4Pwf+bdcqQkgMuXcjpQU0LAaNToFC7+WYItiiGLBrtPqEUrnYDWp/WNoROQ8unVBwwt9
omnSEB8WnXk71EXsPg5GlpgEkUFeJc9ZXobjz4yQyvnijIal59QkykzgZBNYRvOtcfIa3GsZl0Ul
Vj34tuRm0EuZZtcy7oTUHx0tKoXcumqoQAeNAW59DyM701BYKqEDqJKYzc8e1EEk8W0AcE295NNb
FBZ9MXzz7MupCe3uyoiTwb/ztTIh1ir61uELWNAqjjAlLptUbgQsm+CLqQiDfGo66BaEL3hqxeU4
VGn5s2gQDl4LZtPdtaps5Roqi+E++HExNCAzA22ysMNMIyvGBz0MNX0mcLty/CREnWN4hEjfHS4I
PKb6qxWpviB+SrAP+zK2Sdzt3DLKxYNppbr5FMmwyGhO9ovaPo+rMHKvpgQB0X6EZEB6vrKN/DA6
Q9P9VG1ikVtjiArz3BpHzf7U1U6Y4gQLuqVqdlC9pHUZO3w1agD1ExySVZvLybxNogjyUpIjaLRX
iqK/5JYzf0zhjgz+Z9rPqdyv4PH0wUXrNkgKOdi4XO/NqC3jamcS3CbVPvClqZ7nNU2uT/QMjPV2
MkozvMCwPcKqx+Uicdmj40ghcpRJh/tEnuJDleaxdlMqKHNBXecoFZ02j7ptpGtFu45yGYSPIvRt
uUs6NebIz/y60C4nI0vLs7bGefpgtUpGGIVYdtxUrouyRVg9goNg0nOg38Dv4gs+HKZ5r3R9qNKR
WHXuc5P1TfTZ0YhtH+JgKC3gITJ0roekbvxkoxdA7ECEpEOLnnRSfK2/oBs/GC7VIJUCtk4YEYCd
u8RH055bTxtcphbXqQtLb4vcY/EhHKu0snauXCWmNWhViiEUa0UkobEzFcsUm1y2QEbhJwzdWoNb
Ef4MegMEs5/WQ/pJmhNCax2AWjHTJwxnH/cA0i4mvTKifdaJ2D5ru6byMdy2jeEx99GAeWyLtD5X
UiOFYWuWU7PPfdF2F44TIXxVzLGLwJVMxeRveK4xxjxFr4OI6VOj1tYDolGjAFpfD9kFyROHpHtW
FzK/TBXf73e+5oYaKJkCRfFYK7J+MfRKg7ef21m+z5zQhe3STy5DlVwgaS516p6OdjmUqZsQzpsS
lEYg/WRtdpb1vc6paXF7a80b7oEjLJ4x6QZ5XRbdSOqHicrhudSLyeBCZLZFekEQ1LYeTEmUkImo
mmo3DdwIvoZRFRbfIRFG9PbolYLnceXABRO+pnYHazDAxqynRONeuNJ8zZaPclCHZxh5jXZWDFkP
zy1HdIMOsWvbeEQkZVgjpw1JWbgSmsVBsBID+ETycQGgmkTXcnczWEWcPDlFrfo/rMEHfDEOuhGH
l1wj4ta/oG0GftemCaWwkmvDkjUwwlU01YAfN0pXNLT+K2ppl+SEKmvYVfCOzFvbbYHxN1lrYlo0
hsINf2p1wvdhpVM443ZrWT3VcUDBoU8G3goirnFTPyUClDAGKJdlY5fiVo07R1zQTGwlWysaOFDJ
Qkwt2HC1KyryrmGnYn1p+7mFKgddMcfNKoH/VGQgxnHpntZmZdlk2NOp0eeBFNu5Kks/0x/MTNYO
dzqUSle1YSG44AXpRngPfcxy+zVbuqtAAkaR71xi5lXWBKxV3zSXec93pAbp6QYNqp2ID8OlHeVd
Ads9G4d6q2JYT/eH1o559tV3slDxfKW3wzsnjcy4WCk6OsZzdzDthkt03HSxLje16xJ87oNSG01Y
3L+KFPT89uBRWiNNbHGTqE5UaSvNAI26GTQzSWH3yykIP3GeM71VVE+T8sQBGTpb6ZaVu5WdOfnr
kuIQmv6ehruXVJbpjBWrlE5AVEwNHQZFk0VY3qzyyip5uDpOnnALLBBNlrnuMg5DfVUPseTeKpsy
hjYGBSAcgsYibtdl3HPddtvA4j6eDoIG1VFEXL4Ht8knaDGtFjyIThT2hneWJKQTGg03TZ5bYH9O
B7cOFWxMy9IBL1XBknMORpk03depsAwnJKkSYvDhlg2odS1sS+s2CZ1R8xTbQCTpj6gyn+uYu9q6
atVkAP8ou+G+zrpw3ADSouveJ0qqAvwA4758jMx8GAMWJTxQfxNBWzJe+CJH/X2atFwpC/4OO9fh
ziTafQRfrCs2hRUmzV6M9uTYe1PrxoZrQlzYhNGJ3dFXwne9u4SB4+O0gmZ/wK0mDII0/D6vEpzT
A0KM2tyOnAEGTh3wzVpBDt/O4x/aHN5dqFU5CRAmlhVjXSfcfoqLLb+7Bs9/FHX+Hdodh3KL5Blp
PdelumuQqZtlc2+q1204EFMVrtiGiX2tFv2tngWsVrrB967PpVSNgTHGKpzyuDs44OtKH4MANWkC
asE2Jei01ryyMOzNoAb9eZmMXpSW17A+TqmcX9cHfv1SyijCQhVuUa1TF1UI12prw1AqsY0C0Zyr
Th5sbNVPn5QgxWhjQJZ38/GzmXPLR0Eu4l4NWLGhq/hLutAUSWEeB7lho+UEhjHVZ6m6B7UeoCkO
rkITgEG7yj4rp/Yq8kv22h+NO5NEcFw0CYOR9cz6udfjTrJ0FcdsFRDuoXZrjSB0NLvhm8vtL70o
m1bdld0oTtT5F4/3zaiLTLvWmX3ZBVw0TUiWWxJq9XXlqNO1kJrcKlOfnni6J8azFlnbqqA5zgpJ
EbROQ8YoBePfStPYCRlimhQk+fbjpzo/taO3Oc+Pxc4CQsJpGEABXj/VUg3xtE6DZpsXU0aQK+Pb
sVO5/buVs/94qMXCIecNYVmjLoK6hRdoL1r/srQJcy5vABn1sIZwCMZ0o/iu8amoQuW6igMMIGRh
nyxqLbQh1u+BwXCwl5kt0rrXc9RGvenyxIe+NoGoi7rmgK5wY4/NC2jkex1KhomFgJ1nG2VIehwF
+m+FA0J6GnF9+vUM/udm/18UQY+Ww1tr3aJrw/911/14zo8v+L/+1u8Lvm5ijwtnhvqH6VIanl0s
f9/vNf0vipH0JyOW/s/N/z+eutpfmm6hCKd3HX0rR/9/3+75S6xsWqXmwj5RMb9vcZn/6HLPSK92
Cm0N/AQD/dlsZ47b4FzWOT73crIIRSm7xyLsxoGKtu7LatUEwBjxjCh7JT9X+rGXMBALOlxXeaZy
ZVnlltT1G8NVAjJTsK7Xsjap9xNwty5mRkNSPA51owAziSI8VWqzb5JLGVbAwSKDMwd+lgjGYV23
jTCQ1VMKyK7aSDT+k935OmYocURCogF910FS2ipK7yrUKvzB6jpPsZQMk9ghQYjcrcayMjoa1nWu
jlBTuEF5adLVFnhF+PAr3cwnHDBSAvXbAIhh9YmCDk1ugxpLQhXpUM3c1VUEITFQyl5dC5fcJbbx
OSjUYWwm/lnfnVwAsVXX28DWY7tO47008WlcybHHXcTR6Z3e51bhxN/DOs/7gyZIoilcT9DThklk
77LcCTHS0Iuqg7DpRM2hNaa0tlcminyI3PkIiXet1+aI87ZLH98Gzl+vAOIttGLLfX+G7DplZH1B
TMXPlmNU0a841mm1shpp5meaYpRdtcp00/8RJEhf+YklSFbFbPqexoI+sLyZc9xeKPVQBZdR0Ewa
tN1CuttyKKRxGzdEnRe5qxXgb/O+FJ8y05YDFmaifp6Uug52/gBj+s4YIHqsmq6vMbewGtojlVSG
WALnNCVhSDkfPlWtwYVSA6dOPk2uUZeXIBly1aPjTZQbW/g1pBYbmHOcQ4I+k7kzYcSji5FOi76r
7rjP2XjWd9SK1m7nYBQTNg3EM79Uh3Bn6QSlO6vp8JwSeBiqu7pXtHZnkgF/qKKQfKqSNm59mRZR
L6+VUevzTxa5pv7CDcuuXzV1J6hJ0b+LdQ73j+cuz7ku+6piXyudk8yg8ATnW4D70EarxsbBbgQ4
vHNI7KhrLQC7/r1vioyFJCAAKlqo15vUN2NBv54g3/PTIJ867eG/S9yVdFJFG6sj1Y6XayFkc0eB
JY920zhCjV8FmbTm/Elgi8ui5pbx4pvwmunrqqqGAmY5zP/2afLluBWBHGYrAETolbm2Eicyv0bM
p8UUzdExRPMn274m8+GKYp/JKcLDpikS86tVphGGVbGpJgABizGHiqmUtiJh+w6NY32zOmUK95aV
RXay+9/snceS20i2ht9l9piAN4u7IQmyiPIyJak2CFl4k3AJ4OnvR/Xc7hJaIG/XemI2ExXqBJjI
k5nnnN+EdZJJHtOHKqYgeTFVivdeRSK1OKat1jr2LqJbT7tyFFOpM5BhdPpdZtJ/QLBrsCfvUBeF
q8Xbwq1UHdW9lL4/2NIqpQXqxdzxgwIJFW3bZiBkHWhGPY1EdNu92GPKZa1MRzivLiY9tlKDGNnF
A5EX+WE31SP+RTPk6+2U6yjXh0MW65+mtLTKB6vLUxx9tNr7VGelfh9lE9X5TDVv28h8bOLZp5yJ
NhZKmB5Oay1C+BvT+qmvKXRjYxmn8pJXKh51HqQDQ3Dtu0TNvZ1Oxn1MlJNcklFOAyrAiEL2x7Iz
MFDI41rRN+x52WNYmGHl5/hDCOathY7ILoIFQeIKHYtvNBDkdQXLvt6mXmqhyanM6Ae5Gh1cxOJL
aPeDVJ4dKn7zplcVGV83s9Wr7MteDEU5Tecs9yPXLAXudh7aYpxAV3E3EhcjZWPDnxVkVq6UKEN8
nHOktrFOalCPn2bZBNXsqnAK9CqtfVo1erz3UPUyc5pRk90cRrMTXMyElrpv7Lrvh2u1mTBiCslI
xiuuwaP+WYksa76ipmXBb6wM9zaL7WI8zMMoxdPMbQsfpRlxVZrIU45pAl4C462V6QMplB3miPKy
HanpMdJ7arQW0Pza73NvAOAKjzn7NpV4xSAzPJaFP/W0566y1hzDh7iNQ+26mD2PMNZR5H3uvDzz
bswki5v3uHLgtyAd9DKiTRW5qXNoEreOv3etHbt3fWEK685Dof0LW0CaHwfLCa2rSTHU8mjMQ1X4
HXU8fVNPiVfAGzW13A9ZcHhcRx7aEW2GJeMnlA+pLFVVXTb7NCqj8dDHgJc2XBCbu4qPnm8n9n2J
J6Jr4AoUn1oxgsp0s63Kk/GC7VGCRKq5NuXO03IDyy6LlbiLyjzGXGgySk5eTq4E6e80m+/VzHUQ
cWzaPNxVw1y/iUMlqW8Rnm1G5AYSF/eHjPG3SpmEP1LLtsS2LQ3cAgYYhXTcUio2R7s1jPLYFYkr
r00KKuyalUCMu0dFeaOKefjsokRqYQ5VoRtNBdqm2DTqTAF3l7nej1XaZFsEKIiIWu3MeItWIyVA
t8lnDz/HIc72CYTmH66uFP29Y1TZrWFQdN6kTelinnSiIed7ao6VRI6jc3b2jAcCmrTq9E2qrav4
7dzW7rOkIOcGuYm87kEr5/ZLOFdUNalpTnJf1C6dfht07ecQqrF1E7Zu/IFWJ2VIm35XdNLjjyAq
hlCUDopmE2O9p4/tZnBkPR+F3Q3tHb4cOC9MVmHHeEAYCiZeSdQXN5R/cH1ERFvD7q2vhuyuaKOh
PORYNbfXRpt648fcG2nPtzPigQEitLK7Eo5AOJ5YLwrcbOXskLzr5njrQRQSfuhWmsUeWbnmDjl3
3fABWafjXT+YuIw2YJ4+zUY/9/uR2j82bEU5gYLVBCIErdYLge1LTU5G+U+3fYMiYLMP1VapDlOv
Ws3VjMoSfmB0c01/rtQcjW+jjSO/au0CwfdOQUSZpi/Ku5PZ0kipDB08TK1HRusj05qNOzuyXIw3
3DjrrhGewNKO7vIQ+kqHnvA2tlhth7RuOvVK8yiW+7Az8UX7b/6AU8G3//nXiXZ7Boz1HVODXxIH
/vl/8oZ/nwg+p4s5kE/2Mp2884+8QQVsZZNvkgSQ5p5kSPmP/kocgDdqPyFSuLMD4v8zcbBJKX7i
Ek37JNxoOe4/SRwW2SdYW0gCsLgMEggag95PevGLpqDBZlrBXt0gf95soOdeFduv6YkbjBGdH+0v
8mV+Zb3/fJ7N9QDJMEqxpzbkr3kKoIKOZjqH3zG6sq6G6+yoHCBNXqbXnxKev0oHf3/QIiHCbCON
Ox6kPpZHHCt3MxyPfj/8UHe4yl1mePxaGfn74xaVEacSikVRZIOIcXODJSt6w98rb5v/lB5R93H3
9f8pI/Br3eLvD16UDya34aNCNjZvY5BRGz0wdvTA9sVh2CqPmFhgV3RMr/Rr5/hihf+uCHlpghe1
GRFLY2aT4ktyKiUf2wNJjq/vteQjwrn+5S+KqsffPinJLRBE81Sp8Sjx/bp24p7irKtw725KA+Qg
wCmLNM5IhYI/rWZlk7JHGafce6lK+U0itIIDkEQnPY8UTz7FdZJ7ALBsvC2wgzog9qTcoUiCOL6u
1wkmFFNPS1jNXdra1Qj/cWORmT0lsWe+1+paC2Q8VLcjeNZ8o/Gvmjt3BP2zmRTpIFOfpEbgTpX7
VmlNeV9banQPtFC1N5mM5nzLdUbo183YcFr1CT36q6Iv2jcZvitUljjA0ZLPBDbSU2tNR4qcxcSx
bmD6FXtuejuYw9S9aeOu/9rx0uN1Ws7xXerl0a4BA3ngko8JbwzeJ6XTjylBlXANqKx+yjdVqWOZ
aXNT6/rQ9CGoa+/SsqdGXBpJu+midPJ7Kx4PpJUaHCUL0fw9GVC9a5GLf1CKqh83kx66HNn19AG9
n/na9KADhwl+I2i+BIYhteu5luh1WGnx3QLYvo8VrnHk69m7ws61t7NqkKdrmUZnDsxKkmybccDy
l9s0b6ANb6teDgfybe9WVawegxmFFNoR1g8tVrVnMXnjLVi07LaWIfZMST/t69PlfVTwDkpH0AeC
g5bcCdjiFYU65yhp/z6MTlu8wZ2huZ3TYbwPacS8ByujYUZQOEdMgVx/HlzcUGKSUvyQ7CAa5ioI
iyE+TqESf9bMuN/+zMHQ1zSfqlPXY9c7DTiKaUofzbpVQtCHlfzcKhNQJ1yMYC4k+Qg2py8tfLqt
2vphpOZcbga3j4ydNae5ODA9ZuXXOo5umxSesIBF0gL1KqoRQXh20De0V803/Fg68m3tiC+aVIS2
pVDRfKHwC55zzKfM5N/OWXGohwGLEzPC9c0Xs4gfShPc3raoNRzEWqPlsFfBsX+3G8vlSjgVs7HT
M2yYdl6Mb8hWa2lN4Q0NjW3vjaHzbIRp/i5Su/iABYF2HE7GItdopQjU70dzZtlI9Kx2tgB7FdQZ
t4wrsOXiUa3A1BXCyR5nWFM4RoSqyrVRQ8q8w/dlP8xuHaR97GB27+SYwdDbyg6l24c/mO9RP3Dl
1LAkBYiS6UI4n7JaN7LvNApRX69V+GbvKydSzX3m4P+26XSui9u+raTpe2pCzT+hQ7zRIKV9wgHN
PtbFMPkJScvBRGGlRJB+NN8Ng2wiNHO7AYOlrrDnTdgN6bFVe8xdokHV7pFW6jEDtDFyGTjcr7u6
Ex9LtRfX3mSbV1ldK+nOxmWs3tJvZ8ewZ+EF0htbnKzV2P3S24qxVbgDmFCuVOTsPZHhJxWX3ex8
SBO1fDJNTIwA3KG6gnURfTmwJ3b3wehasQUciemy2xefrbJQaVBLkfiTkMnNOHTdHRlvre2jKqp2
giYQhZ9EPHXajPtvSp/qS1kkY7ahT9bc5SDB940dUqKSU3xjiIiqWG3V+aaEWvRd1XrljjKg8zSQ
ewfgEPLPNa5KN6abp9tBYONRtCcxKRnPgWJSi7cHp9mFblhiUFVl106HTbgEGHRlN3YSb0bYH7tW
FIqfmYVza2umvD5xBK+iiH9t5ifDxwjJnQ5lcMwItOZYd7mLSfvQ39ZO09wps5VdTxQFb6SHIbSk
N7+VTakfwjL2fBJItl+GQpgAxEJzVwwivUNjNaK3CargxpjDZI9f03TrRo55hRJWRXtE2t+VwsMC
vKmar2bTRccRzNaB+Dy9bD37VDzHJ4pJdM+Q7dqx/srcr02QEfvGK8dAtQnvaEtaBiC712mobd2w
mu7MPGluLaeujrrBk+xGKgjVqfWHtEdWwO1kiImjk73LJiO7Q3kHH4toLn2sr+pbdapw/VWGloZq
0R+AxRRHqVFIZXljCYmLRHrMtcTF/6NLb3udZmVfGvLKGnE7h41mXmmqFb+z3CQ/aFZuHLRZQeWa
Fo0/6GZyHaGbuRsqxPhVEJ/on1jqWzlJGZSYTtwXoglxLqtpuM/ld1wKqpvU7GN/kp53FVJD3HpF
4d00bWEdqDGlOyesAU83mX3TuyUnQm27qNqSGe9KQJhvkA4yviemg/1VVWi7jCT5oYi64kNKMnur
O4r3ZUYGeQNpqP6qZxm+aL3LSZuPFm7deb1nM9O37aRPR9Cbtl/q2vh5QLtrj//mvNPtzjiajQqV
PRXZ85zE2ueOOre2MafE+lxZWJyYeQzuWw1Vvwid+Mal7vGuGCIADmFR7oYUO/S2G099dll8Q/jJ
/jLG+ENEbV4dRr0O/Y4r6yNWNVgtTqnzvbINTivU+KdHXCHknmSW4mZE4YP8a/houXnhJ3OMT7pw
HehVMrp1es25ltUgboQRQrbXte5GzPjU7mAZcLpHTiy4NOVafF8mChWIoR/v0yq2b2IajN2m4p13
KaeKwOfa8XYxub+z1RolPrT9TEqYcdMh4Bx+Wm4N/F/ID2r0FjhA0hznpMXgHCwaMAoOjjC6tkN9
vHO70cC2fmYnkzZGU3N4LN1GD+/bykowfRpcHAKdvJ3EXsZt88VK61PJyc10y+/CWIFlyQ77QW0i
09iDU2Pxx9Yw4CJdWbP65FHbRg7C0gYkwt2WddniGolnelXjnFy4loh3NKYTtus+r7IR/Dro5X0Z
GdkXZRzg64eRZr+XhdCpFYP5ss2vBRpL3laTVMhvhjTr9V0kIrs/JgARh6+6G03GWwiL+XVvED8G
F6fan6ks44RsWSTIXTIGVHeFT1GtelBsLJN8o5PF0aWD9lWx5/me9EyS3hvzTUo5ACleKW7cTth4
UmNSl4CDAqU2frdIyx8McBPvnDHVt1GozP5s693GUCJxpysk4irEXhw9ZHjIZDl8Q+ij+6y3SYd5
UDXZB6cbmz2l6/qRop25nxNruJpMLfOp+KU7MwpndAkHTtdW83Zeq4k9Bo+In3VWsu3AX+90VQwH
aY72tS4nfS/aabimtQ3fFfglhI4yOmRlio8asG7x4OYlEI4+LraNEWuIqpTTlR7GLKskdp7wwWWb
qqvuG4dXe02pWAdMMRSY2ud8GrPwXB9TjggTWdOGqZ6L+a4aVWurckv7o3/934bjv0yQDusFA4zZ
v72sF5z+9X+YW8ZPO2aE0iza3qCGSbv+qBdg4QwnVQdHDLPpJCfwZ7XgZwcSOVEwwmCIEeQmR2xP
Hc3/+ZfzbxMZGrQJSZhsNiv3H7UZ0dH4NQUjkyQto1AOA4L/udqiS16RPJlCs4NKqdB99jm0J2zM
7N4zIUW3SY/VVwXK/6lzNcXwjcSu8QSbe/DC1ymygu0eRFuq3cVIR88SXyVwY4cZPoeBjWIYOdRr
GYlryfYEKZnRtoC3IJ8MUEV6hm9tp+jeZmyUUr2jnInd0KZ18fZ5B2ZJHayNMpMzqPegXUC9b6JM
wRSTP1qa8iE1es18X8wg7W/bXq+054Y7kY1p7eR0E6JdJXBVxRiqUuHubpn9HXCnAi850XJiPhU6
eJ4fxRyWA7WgqDGqXVFm5riLbdpG7/JBjvg8C0ePQV/puLfWxii/oWqj4ZDZlDj2QjADqJVuS2MU
2qa2aIy+k72Y5jtZJpmV7uJOqgMNIMNLEWgxx3LcT4Acy7dK5prdu7SxRAfuVU1mY9/0Im8+WUiN
FZQaKrtR38CpyOpPCjmsIrmDOUUqNz1KMya5COeM/CAL0qhoG0Z1LCmLWEaMzYc1sBsAVqN9o3BP
VafMu1UcO5QHs4xz+znKtVp+TBOg3AeMS2or0HLLwbzUU4ASXwmyaxI93ZPlTYOrqTg6rhkP9jYf
pzp/hqGRK2+jyhHOvSGnAvAsfbrI0TcdSPXsB6wyxH39ZoBR0nZHWlLgjvNNBkzcG+61aZhnG69A
pczH4VntURbOcIkWpK7WponmuYjfTrNhZsamiLi4VpIVV6UYr5P84zOnH9ATDw12dm3SUsWPNRLx
Z8AfrdSv8ZbOO9DbdOeNbR0pqT774djMVXHMlcRzxx9QVkyQZJtybii0HnraFW78g4NxbMQtS7Eu
sEMz4nxognbOTmberi1GbocSSLaJDG6jChqwojEz7q9K2vfczaNTK8QGca3dGfDmJEsLsN9kbFFQ
P9k5FkBC7UMtAA7jEhnlHe6LWN7K+HPv0o5wtrrga9yBFfHiN5kTa/EtkOXcvVULuOcHRIzH8Esl
YSU92FkKSJR+vl3dKxlUpDsxhnP5Uc9w+jI2ee/0NU09rW2iZquVxDxWYkklsTft02EQ36B7lZHm
a03Xxx3OxLyiDpdM0CdEYhW+UIrPWla6e2uENedtcW8UlGccS4zlscksfAF3JOaFFu1ZjaVh7twW
KVNOKadSuu7WtSclBP/KVQoYNES723YGnc7q7/q++EMq679Hzb8gPp07a56S7135uXh53Pz8L/44
bzAc+je4EYR7gejRsj/pKv3nvFH1f2smuFmkbalFI8zw8sA5sVaowlHaRu3wpOb5nwPH/bd5opZ4
yA44VLU1Vf8n5elfK36KrgFqoTb98xh6UZXmmRMWbtUYNI4H+JXu9WT8cfVY5cOcioV/1Yf/Gpq5
ewmUGRNbg+SRw2+zxS2qmjsjy74qIvpHxlR/Db84IOsUYYJKIV/sUmfeJEJ7g5HkfdKalxQEVt5/
6YaAGYOXj3kqA3Uy/Fzrje1YFfc5udf+xSr5TYH314r2n7/ApivxcoK8mvNGIhoeWE5/Q2Mz23ZG
ezVE4m0yjheesfYjTkXtF9/XhbpTNT0/Ak6Stjc7XcG0iCPbHkple/5nrCyhE/Tq5SNGuvmq0Nsh
qKbc2aQZVHKR4G19fvS1H3D6+4sfAFVRnfCxHYKkoufttlQR+spR98pIB/j8I9Z+wOnvLx4xhVNi
w1Dsg0lVgtwtfFPxDueHPk3zb2LAXvRGZAaWJsymIcjBb+lXwH3a9oCwi2M8OIVM0OAt7J66D8yv
7JW/ZtH3Gd0ZoM809kGBb7ExmQ8YKv84/2tOC/N3v2YR0bpe1HlbGH2geXH0TWn7fOumjQeOCzoo
Lr5uhD1p2wAHgqx9QUhs7eMswtzrmtBJu7qnkqLctqq+6VPn4/mfs7K0EFr45btz4e1LR3P6QDjO
BIJFquIR1Lzlpzb1p/PPWHl9axHjU52Mw9SKPmhQoX5MtQmtvtxULwTHyg6ylG+LcrOLVaXqA6e1
34Y1lRACpfJqLMpn58I+u/LRrUV41/Uc2XPEL6AInFU7CL8oRowIgQ1uCH8mimm4SFADtJGyz6+b
tEXMx4707BoieaChMYACf0lRcsdRm15QYF37KKe/vwh4FxheCmaqDwwBb8HrKnHQ+ri68FHWltUi
5qErNPgD8/bC0rkyGvcDwgpcAqfd+dlZdJT/PDesRYTbeajlU2h2AUmNt3NAU++GPgtOSgzN1ByA
HjwYTf25zftt6SjvZ6ke3aq+UtJsf/4N1pbEYh+A0edSzCrZYhzvVrKNXdmpsVcs9yGd5Y8G7N3u
VAt+3cMWG0CCOUwZZmoXkNQi3a7Ldmeqxk1TFjehxHIYPJmt2+WFDfsU+7/Z4pbU3RGXP6e12i7Q
QcmS+vTBqGpfp9i79tz6s1S049Tqb80a8cvzP29lLZqLDQIw0mxH0uiCzHHr4oDILRzYxJnLC9O3
Nv7iAgBbPYS5y/Qldmn5lbSbjY0b8YW3X1nr5mJzyBXPAYxb4KddeOLa6jQMNOpJ+dTLzr2w2NYe
sdgMOg+m/ZQRTnPtPIKg+CZODAWhWW9f9wFOE/diM9BzMdUyctogSsJpOJQlvaJ9iPTht/Pjn6bi
dytqsR1IGz0cF6Bx4NTlhzqSH0oSOMrbBY7fwj//jLWPvNgRmjHLBgCfXVAX8p1b0vWb6H2fH3tt
/hfBLnuZNhDOusDDETru5x0WztupiC4E3Nrwi/BGt7dkfOKMXi6MXzCpsk/vGkR8Xvf+xuKUjx3v
dIckwLwsaW+lpil7oZbGdaR38+78FK1Mv7GI4R6e1UhvtA285jCFkPur7ML1YWV2lnL3lp6ObH16
E4j2Js/eZK3chcklpdmVlWksgrfUSAjjUmkCS7SHfJqOulnv5iZ+FynF8fzMrL3/6e8vgmskG1bS
egZDWyCECSzwE93dQx0aH86Pv/YTTl/kxfhqjEIBFIomwB3+Pknpq7kAUW39qW/+mWTin6etsYhf
2oNRPDtTExT1t1Ivcb3HLXV+P4lLBjtrv2ERvF3a6mYGvTro1dZXwsgvFTKFobiJyvLCZ1hboIsY
rmoqdkbCb3C8+d6SybUl/pke6V/Ts4hfCyNZ1Ba1LqgiK6ileChsj9PAuOB4tPLm+iJ6ZwfBqp7G
b6BlqIWh3U2Nc3d+7ayszSUgL/HUcNbwgA6sKrsvquJpGrLDYJkX7s1rb744eGsw4EqF2Fowxqbj
ywrZhB5glX/+5ddGX8QuYBY7FiPzgjrJtlLnXZ/qV+eHXlmPS9HXwdVduDxZE8yxcR+nEEVSzYX3
7IEtceYf5x+y9v6nv78IXGTr8g7lM76rYTzHU/WYVs3+/NBr33URsJUMKygeEYsdLiryUNvefpMo
F1KHtcEXwVobIADd07wr810CciCKAEe0wyu/6iJO3dYBH1+znfHq30SZOKi9WV/PT8vajC8CdZIo
LvVG1QRpxx3QHe0vbR3vzo+9Mis/adQvvqZLpyERedoGzqQfOkfzp7G8nufhwil4CpnfXKG0xflq
t0CrbKjUuHgab8LIupGOcgUJ723cjKiT1RcUa9d+xTJiXUUba4etbEQxQQVMqObatq4GDyZT6jb/
SF77zw3zp7z+i7lSAEC2eWM1AY6XPwZ1+iDzT+e/wkrgLlGbHrSdGlm1NmhrG4hjDSkNttebpBzu
kya7EAAry+inI8GL14/aSu3GTiMAyvhatfK309C+bsf8me++GFpCeku9gvsIYK8fwDdzNp2+vrCG
Tmvld2toEbjVqT2CebwIEuWhSK5EJ3fp8H7Mn8T4nBndhcvm2uwsArjwLC2aE86UEejRxhvgZSq1
/nT++64NvohgLrJ9a/dsbFNe+bp7hajchfhdGXkpPN3C6Mw8mlOBLeudJfJNbj2ef+eFU8Wfy11d
xC4ymRPiV6EI3BPp1Up8MtKHCJjOpgI/UyvFNsQrMt8Wxtu6N/ZCzr7pOBsdo63zb7AS1eoiqtUB
YJE9yjbIHXP0dZSN+ue6ZzKfwt5y3p9/yEroqae/v1i6XiM6BzUKzswG5I2hEXjaRsWKQ7jhhW+0
9jtOf3/xiKJVXaQPPBE08FgtoIwDycDQX6pDrA1/Whovhs8gN5FouCJQxfeuCiz5foi+v25yFgey
OtutWs28udkWN8LMrgxXOZiAbVwogucfsbaAF9Ft0kbFkNVpAqh4zqaH+7ARTeO/bvBFUFMQkFWb
cJNTvbE4RkDKQWsm/8wX968AWUQ1pXIvNL3TxKvDxg6/p9pzNr+uGQDN5devqiCmKWPQAgE6xT4A
hH2njBfi6vdTjiDfr0NniLZi0kZgd6V1iLXqDlrAhUv/79cifuSLoRHokWNti5OWJkqdn6y2QUjs
4TVfE2+gXwcHmdADDGS+wSbsBqM5ANm/cMb8fhdAp+DXoXXHiAw1YUqS4b0Q17UJg3H0NqrTX3jA
2sQsglTt2bFqwxJBGOK1CkRdilvEKV51eP3NeFSY0BO7icUCxnLbRNkNXIlXJaD4B/06M0BmRJna
Bi8uSuONU9gqWgn9eGH0tWlZBKiWTdLRXZOt0dTuptT1J0N913rywnL8/fUT36NfX94ZWwRKe4qc
BmgfdwvBWP8yjZoBMWZ0vG/qDDZjm4m6MV/3IZYWns0cxllfFoSWre1c9BKFDhL7/PI/Rf7f70E/
9cp/2edDMYkK5a0gjIynsisQXpvq97kY3hkyfAan+GzMUGORWPPPP3Blnzgpeb58oOg1xUa7TwRV
U8P4SIL84jytxBuQu1+GBt9GI9VkaC1SYXnkuEKr1wCX915iX2g/riytpXtA0STwKTLMwxP9tgPk
buOzEhaXvALWRl/EM0Vg/GEicoFOgovd2E5X3Ov01jZaijjF6zYNd3H8yqqR4di1IhgSBa8Nb3h0
JvOtlVXiwpJa+8LL4G6Q2lFgVAXanJpbOK/tzkFUY3d+/azN0SK4G80RISQ0EdiIMGwm1d1xpiHJ
WPT78w9YW0WL8Db7eRydmGgT3hDoojo6lXaXph0KiiK/8CNWpshZnMOUa6DFzFwhgK2p+k6GkUgO
6LRI/cI3WJkluKq/hEKPPL+ZFnxkErQtfKGNyM1N0r49P0Vrr7+IYSVEvGJOCbQZzUdkTO87MVzY
u1dmH3WeX148RDs/mryUk2E0DmEUONWdS/Kta6F//t3XZub09xcXWyADnkyRcg9aRYWe4vqyNXYN
inGvG/40ZS+GHxWtAfxeNAFi6MidOmYGNbRuEizI2+T7+WesTf8iggGTp1aYT3UwTXn0rkZJ47qd
XeuVoy/C19VxVY1TIaCW2V/RvnkEwv/Kk8xZBO80d7beaznbp+19qRP3Bj2SS87sa7OyiNskzlFG
sFiUcrS/Zx3ajTpEyVfN+BL7pQ69XZk2X7UWhV34o0zCxNcNVIYezz/gtPp+cwwvsV+iQzxCR3cy
0MfyqnfrD1PuHqpW+XB++JW5sRcBm4DHnrSKqKJjdDdbVnAikp4feiVgl3CvComKKNYiEvoCIZVJ
31V6v2siN+iHS1nL6S1/NzmnSXsRU7GR2UpYN02ABEYm7mbcVcSV1Mo63Mx6maiHPIpcaCpjqowX
ftXahJ3+/uKRGIMYuZtXLFQpfkivandpY8jXncBLFBiSEpg8tKcunmNhHFJk27wyj4aRurvXfZNl
CHuKREylE0EhpiegP9c1jBrXll+QvH5V2VKzF5GcGvpYDAi9BiHaQFDd56Q7xsCQL2Rla/GwCOZh
blHnO6nIojG6Tcn+No5dHZzBeN0JtsR6hW0digyb9GBq4wdFNJ+dprh0pV5ZO0uMl5rmcVyiZB5g
6nalYzvgxMaF6+fa0Is4tgFXio5OT+A6wu9YNHprvDm/ZtaGXhy8nTInNXREEaAYjh8Q/QxPvjKB
X2p0lkOCSk8zc2dTS2jiz2n5I3/1dJ9+0ItQbZG9TTOg70FbFh+pzPhm+s9cKf+vFoNwxq9DI52X
Y2gjyVWwHTHczsBkxEJ6XLydp95/3bwvYjU3ixFAo8Mz9OghKeV9WWYXGhg/xV5/s3Ge4OovpyY3
2xYCDFGECNxOgd7ZtzHLJt8h8PZeSca3UquDodbeSgtXWRRLLlTuf/ZMf/fgRfhyATLL+VQ6SGxc
42oT8xCElY0plH6cltC3Kb5flXqB6NCISLpmIR2BX6o9e1ujHa9nK/WLxHtucgiG3XynJLSSyhb9
tvKbVrU3qjF/ciE267ncVl68LWtU8af5GqHP/fmvcron/+YHLHFf5jhZjiypCqVJv4k0hx9yo8lP
KMtuclPxZXrh3F97zuKeDvNfa7TTTdpDU9SC/tyWyLKUCIKdtMKz1IYrr1xy+V172GL3MLXQNgeD
SwaVbheIvAv5UdnNA1eC7uT5q37ovfTCPX5lO1kiwYQSdb0BDydQBOprsbhHf/LT+W+zcjacJHpe
ruoeFXPkrxl6Qq61LJzdqKkPqAS+biM0F/tJjmo90gphHaBh+OTl2qM+XNpjV+5K5mI/UeRkyC5k
q/KgQDRJ865IzfeIJe4U71Lle+0Ri+1kRA5gMPrTlhViryFj75hKdYeE10OXXyqCrH3bxbbSQiHX
vIYtqxuTA1DpI048h/Pfdm3oxcZRJS1abR2lXnvOfDWr7gZLXDjyV5bNEvg1zm2XplpG1jQg12N4
yT1Sebs4jS6E8sqrL1FfnUs3y5t5dSh0AXqmvhtdanivvfoicKFsxbXrErhw2h6aVtl6tYQanF0o
aK69+eLod+vJ0NFQE4HRq+9jU72Z7ezCNXFlORqLWEUKj716KOogD93nIa+u4thCvCd9V1Xm0/kl
szY5p1/14vxHThF3g9MhPbQhlhmN2Jj4WI2zc2HdrP2ERdBaViWKNGsoZ3Ec7a1q7J7DVnZoWxbq
o5upyeb871j7CovI1UL4v2bDkRO35VEO/R26kxeymbUpWgRsYYi5g0dUB5UwbiCqbyPdem+E5v3r
3nwRtAMsRMNDJTWwUc1EFMkKN1nkWPvzo58W+W+O4iXky6xHNAdjnR2t7t+h1uMPHSobiTiMCmzU
zJwunFgrk7TEf3FP0gyswuoAkdm3kxvdZ7VxyAv1wp1obfhFDMe9rGKQHgJMTPatKNobnJi2rYV8
wflpWlmmS8V2p0d0KJIsUyfpr6N+fCMH+UR249tF559/xMoKXSLBHCWHpX0q3StjjJinvkOc9sJH
9lY+8iKIU7h1k9JQr2yUBursMN6klv6kxMojFiYHrdKuohqjtuh1QNG/qXbLsJNdZk0URKh9l03/
WBXKVevqvhDtJaTxynVLXwR02fZWG0Zsq8j2XuW2cpUOybMT9rtIzh89Zba5cSe7859mbXUtItxO
dDwwer6+UrYHPO3eeGr+DjmaC8fyWgwuIxxZ18FLuLi0WrRTs+hjx4VxFt0tcqSPyLK8LkaWuLFI
wybA6skTU+lJpK9HrHam4qt0EJ07P08rS3gJHUtyJQ6Hqq2DsAk3MrKeLYmF4uvGXkS4VNHtmmOw
gHOD3yreW3aGN5WOevWFj7wS4kuoGMKpZhjXZh20prLJwM40nfHGxVAmnZsLJ8XKml1ixpAq6Gw2
J4q/Mjm0M3J4BQpcGCvuXImVpqlnNyLWXlfNWGLHYgQNZvyEKPLkxq3Zj4GDIsD5b7E2VYtDG/yN
oeQoBQZtnCcbAwUtPc98r6lvDWnEF/bDlaBbSmqGo9nanTPWAXr2vmMhYBW1+ym6lIOuDb+I6dJM
hdmZ/8vZlTRHijPRX0QEqxBXoBbK7sV2L565EL1MIwQIhEAsv/57NSePPlNE1KEjOnxQiVSmlsyX
7wE8hta3Yzg2v/HWoSgFrjsXm61YMIJ6DfVg0RY2Alneg9U0H8H8dr5t/o2pmwAylA+sQMgI6ezS
efWK6A9I6h4X4u2VtzambqLICgJGp67D9g21dZasgi5gVmNkx3m2RjcCuYcia73YvL9AGfqCYtRn
17Z+3DbM1tBXf31zWfVAEuJJgjOhaHHyW1DGSxTACjsT3zL79e9vRq8jsYJKDgc05FBBfpYf+Jw/
6zD4et/krx/1ZniF0PFcMMlflmn56uTFCainb/cNbcar67oCIOf+gsRpXLkegNr0cN/QxjHMKSrG
q4+CX4XSzcdw8MAT4kFd777RjSCNrC4CLnhCELkWROmGfwYr/H576K3VNOJz7huCWwm2Fw5lMQU9
Q7cGtZ+344nv75AQGf3vYtaDXEU9FAhRZ/kGrZ/PEAl8QOnyE6paO4v6/gdASui/P+HYYBwbXDg7
qqK/K4+dJ7AbVi453rbP+7Fkm7CwHrX/fLGQZwdROKrQxTMkBndexP9u4f//6EDX2X+nDq4X6QJQ
eX2MVdVP2g78EGlwtzhrD4SM7apEV3oEqLr/CGk0J60Xjq5QCeXk0R93XGsjfQuu6v9OwsEzM0Jf
rbxAevkEesMfZHSeUeSEGig/9ch/1q39t/Qh+Qfo1Nr6r7ftuuUZRpiDvsG9ajNjj3KfWP6lLcKE
Nk/a3stmXLfR92xrxHroj5HDIfxwKQSk6YU3HKO8eia+Oq4e/wXKor1TYsv/jMiPCmepeki6IN02
nnQZpWomyezs5aq2hjdCPyzQbRYR+F+QHyH5ccg7+jw5cif6t1bBiH7omvdX6XNcjixQnLb2Z+5V
pxwsqMS9Lx1pm7gySlkuHexgSG7bY+qOnndCNaJL6gmUngvk/3YCdcNQ1NgHQDnWtZFA1QqZmkel
psNYlVlnjTtljo19wESUlRGrR08CsFNCon0Om+OVJvZ2KGwNbWwDua15WChE4Di7yaJ4EoLe4PbQ
W0a5/v3NYYpLgHDXGd5Th+v5KjIGEbQEGjO3R9+auBHDjRsUorOuSwuxldhuLHBxl6AWvG90I4LB
T9cOHeRbL2iYgzKo+wBA1s7Ou+H21IhZ5FBrtKCi1g9SX+L/3YQaxGFgO9Lf/BoXmcX2Ial8+yu2
VsCIX/CTgUu3hI2ijn8epjCL1v5YefmO7/z7Znpnn6NmBEcEINQ8QkIJohUl5VkQho9QtnlcWveg
2fLk2l5a5dMHmTcJCMRfWFA++GvxMVc4UDh9uv2ZG65gYs1yvx7c1UE9I7TBnB2Mj+BP2Bl6Y7FM
lBkOqDFvFb6wIeoQeesDc9zL7DjfwqpP75v99RB5EybhUI510GORaBgVuLgtLwOKlzsv9g0PMMFm
BWPRNDG/vXQ2S2pB+mftcfI9X6adI3zjqAuNIEdjFPgL57C7WJ6A7vqioFVdPOa2OAUo3qNUc7ht
petO+o6rhUa4I21SLgt4tcDAAWngyXaGJ4e1SxGDp6pTMUStep4onzWvfe/nO/GztfrGLlDmPWBz
+gpDm+QhZPyMmzCQ6CGYeIe7Msu2SUc2jKKD3jJyshPkr8FdiJUnsgx2ln8rMowNoC37MlcKdSwo
l3p/mG2PACNPkKK6vShbwxvx73joWQtRObhwTZuvykdzXAtk7E5guNdZvrPmJiYNbBGkB0tld5kD
ULXZEILrrfJpsKw1Zg6QsV5+qAaZTiMuxpGd+tI+FlN5KZ3yg1z4QefkiDaox7Gdn0IKoukuP4H7
NAMR9157woYBTFDbbHVzvWoUarW7sgfhSiutGsge3DbvRmyZmDbHYyAoD/DympG6tTqWgSF6Innc
D1CAbaq7qgK2CW9DGpVPkFTBDSAc5FfVeVUqfQJu6iCq9roEnX9Twu+tpbFPiMAruCij9tJDSe9U
j139bQUuIBWV5OA9LiEdAWLPAqqFij8CGQtBR+YHPy0rzJGxht5UrYgPMe9IHTrWrgkoB5ukcuET
g5jxYGki9zDNrZdC3kymvtb/NBBDP9VaFFkP2EFcknX8hlRWcWjqObdBZD3MkD1d5nhmOUtDKspz
H1lgSh7dNSXgSEqXwoYwdFM2SbSUbWYpgNksB+zkrtuPRw5dxWSudRRDpHGJhwBKB3KIrAwEdAM4
mKH7B1KbKO7xwEqUztGCXBa/CgqGdtDdDKcQvNtJaPVuSjUIrduRlekKPtukWLrXXozNOfCb/qPL
an5g4zxALUyzZO5aFqOSs0BxsnMPjZfXT6KflgcXguGpsmR7mEk0HquIfeMKKnq963tYUDdPoGn5
Ihq0HEINsT/aPn7Kd8c69XOoGuKcaH+DBvjKFtoXaQvpP0iEQYZ+4fqnren6nLu5TlHoBOsNdH8O
nvR/F5Siyt9H5ce5c9Rzo/zytRNRd5qL1v0gA1udRY1fDu3ZusiyrB7QmhudOPW/uIv+k0seggmu
Gx8iHyJvs7S6Y2uhuwck2TXURCF4AxR//sUC6+fBJ94ac8vP45LbkJ1wyzFdRr2mq43WytsBt3Fa
mhrEQqrOb5xVXCZ0SgkrRIbbfhRQnL89/L99ve8FgXGeqGkVIQpk1QVabOoF87Yv1LPczNeihs36
6KFpgWWEUqj7V1+73gMvwuUvR476x8IgFN7D6DufurVzuf+9dbiyQVakRIOKxMv/1YfuJciUEYs7
V8P3q122CZ4s50n7E2IjWzR48VlzWVsndUGkBuW/ZCmbWHpRgprnzkG9lc0gxklUR63oowq/N9ax
9X38CC0A8eK+2G0s/7IuVwHPnXL/houYsErwGULXo8cPdZBm6YNPymMJql/3rYoJrNS5UxI8H6PM
5ow+NYFwn5GmCf667X8b1xmTPE+0aBMtCEafxh+9frWbH0MEXZDy9+3hN1zK5M2DRndfQxAhyoby
h1KQHyj2WP+2jG4cHjmfuojkbZQJdQC/cj9gCwSZ9n3Tvn7Om/u3y0BwPqvr4K5MAT3Bu8zfeept
zduI98kTAbibMbQDRgUPgr0RpByXXZKbjfuBSYsH0Skf/ZHwxX52X/3OeVrAPQQViPCkCvtbYIGm
+7aJtn7IuEYGaOwoXFdGWcnA4zzU/1Q1/5FfuZ+D8XWU4fPtn9lyICOIeT6uAqpMUeZDRhroChKJ
nQ/YWAgT7OhAQRoIfiyENZ5q7DwBhKECft+WYBLaBSvwILUjoqwlXeyUKWim4mjaidkNm1z59996
J+fzRKEhTLIQt2uIayJD44AdcMcuW6Nfd4o3vu8PuVWDzj3McHdWKR1Bkwdt1vq+m6UJYyxHnUMd
rSeZVQbjoWB58RyCNPPMurbaKbBubGkmlHEOQovUYUeyxuIQqbOG5iwsUEJyWa6Q+/Tvo/VCCua/
hoqk5frIrQYZz/OYBtZhzK1E6jvzuL5rDC8k79iqg6wX5OC2f5P8RLs9PoitRTaiF4TzdFLOQLJV
QUUaEs7Tn9vxuhVVRrz6+Wh7YIIj2YBzJK1I9dnvgjoNA7UTWRurawIaITvdSmH5ARwoPzU6Tzjv
HtSkXiAGcfsTNmxjQhoXb+XSKYIgG12FF48PzP7Ugsni9ugbBjLJ7ApBIGW/TkGWQ8qgy7sHiEV9
7FXwfHv4LfNc//4meh2Klji7wvBjNx25fvCvIPERHVB3QSVsE9o4ad5R4KGCjC1gXK0WvHyoH/7u
wKgQTfkx0jKP85rtdZVsWeu6Rm8+p3dD7ogxwmrP05iisbA92pMCh8pg7bVGblnMCGO1cE/pBnFm
u0+D/7UuqsyRz1AGuG/H84w4nibgnwNISGTC+y0ldJKsKCn9r7eXe8tXjTgufMmdtVyCbIFOEfRR
RvsQXRX47hvdCGZovKNGNWL0ag2nw7C6NLFxn7tvdBPiaKHMoKDnEWQzCx7bkX9vV3/H5htmMVGN
0Jn2mWqwSbStkD8gpKY1NOO4pY53GcY1TuAK0k1q1k6QlUD6HoO6FMdJhHsn8Nab0EQ1royS0mYW
Tpbq75atiConLvHULbEVedV3Lvu4qcQvGrkx6d1sJFUiK2vn+Nyy3TUU34QcrTVgRC5+3HVKKIVq
0iaEVtGdi24ENMTiWu44NMimglMWNz7k2aBiW8x/7lsZI5rRxh6ij733ITiG8jggFdCfSW8PvbFR
mMjGunXQk93WdtZC2wuXlnhuQPK/hmlfl3f6lRHOC/o7JnSk2fArWB3P4tmNDrdnv7WsZiw71VwL
vAEymfOvq7RfIJm44zEbm7QJYGwg3VN1TK8ZxA+xd0LbzYW4exOJvX1o6weuBYA3Lkk83Q3hSpeM
aZpMEdrplmb8W5V0506xNb4Zzk2vV9mwNRuuaIcSikv4BUnpEbh9ft+l3YQxiorPrsfDOSMj+UAg
y6Mie2foDcc04YsL6wIUzdc5Q9YuGXw/kVeJTEFjKrvTXd5jghbXHIo+fT5j9iCejqcl+kLm+2Bz
0Bv77+pC78ihBVKo2Rx07MCk6I/MR+Wmmiy6E7obzm9iFtFnHjELkhDI84MYa6gPAmJ2ty2zZXwj
ZEk0OQqH75QhrXxwJ/8Hj4rTaocf80W83v6JrdkbodsC5VNAahY/4fSPtJ5P7Xgf9wrErv9r+9zt
UIJV1pihrJWGimU0WNNiXHfcZiOwTMQiMvqjKjXTmTN/F/Un33djK/h82ypbYxtB24KEdIYm25it
IMW1gZ93xum43psCMsnsuL+gpgBYE1xmmp4lGuNPqqfDfW8M+/pRb3a0uvUaaHnZYzb1YQhh26o6
QM1zx+ob/mJf//528BHndwl920wF1dGSzUMxOTsXqy2jG7FKuD+XtC10BgzNCc01GQsJduVhJ5i2
hjfuyhpqwX4gW53JRtWx3/xCAfTSOPLbbZfZMowRq3KaZQ2p1zHDQ+I0DH4aTsXz7aE3tgHbiFEa
adrlJbxx9ltAXBmBxHn+req/AIlCd4z/7vTdyAQvBjN3ht52xqwJgg5kynWRcCjHpbe/YGt045Bt
JAc7tj1D8lRYzyufjmVFft43tBGqIUhn5sDmY6ZX6Mx04YWu9c6SvusxsMl1Pd74+uKjL7MMBiwp
Cz+DtCstZ/6s8z0ljK3hr39/M3zQCT3ioTJmA94Oc1Ac1Yjmz3qPEW5r+OtavBlecbbMk4XZ+z2k
5ENLnkFy82NGifG24bfGN8LVqXmOrtVuzKKgBK0iTTwNecjicHv0d30etjeiVQz1AN34aMwscgZK
SUTOqayQL+d73V1b0zfi1RW1D0WqCVt86eoeCjvdDJcvPdQhUb3U5OX2d2x5vhG7MzSP7DYax4yv
IGzuvWMt7gIDuJEJNuSjH7G1yYcsqroENdWjDdHFu2Zt4gvz1esWt/WhYxkS8Q2CLeTBn3F9vW90
I2QJkSGOKGvIoJmI5ifqgwpibpd7TiiYxYjakGk+8qDE4cqdpKbesSrKp/smfvWlNyEFuVo6eRPM
Mg3k5EWAeqg96PWGO1IjWlu/uSoUWCqzqxUy2Evqe8OhG4OdYN1wQ5Oibq1Q6vMmNmTkb6oPXnvn
sEaUhnhGRl0NohpHW0kQ8mwe86+3bX09Gv6vdo1lNOIzCnlYEmRVsip8XRsgjdXwiUNUoSvXNFck
hojMzkdsmd4IUc+ftc1q2KYYgi7N57LLbG05Z8hY37kXm4jBZiZQ8KpDlfU8+OrL/sPApr9B9rP3
iL1eqd8xlgkbhAikBFP4MmTohz1LrXVc0SCNHEAprOrFRsExWabqJG3vrgqXG4VGDEN31otAD6my
uXGzaqw+hl5/DNs9Aaz3kfoY34hixkJe6qIZMkmDRMgebRpfSOsmNtIuTvTS2TbkW/s0qKsY0q7H
2z73r/bze3Y0AtyaPegUMT5k/pinqgCeS0qkYvqzWocDC7xsLNc4p/JR5HLnNze8zwQakoH2lNeD
ygqq484rExusK8ty31Ybev/dsQLwSLj5gGXKgWHqK3IATdnhtrG2Jm7E/rQsYOEjXKFI6/pn26rz
VPbNkEJSeU/25+pM7y2HuQdYAtAUUO6AMJJ7lwlNDj+EojXDM1tL9+DxXJPYg4bvHkplY9MJja3A
XtoJTSodzLXS72Czr+ImGhJJ+JNk8kSt/nH27XuQmJA0N57HDYi0LaprlQlr7Y6jHElic34XowhG
N27clTXMDenhVpBCsOOA0OlAy3FPM3LDTiZSkIE6g7mq7zM6W3EAhOzB81VSL/WXNfDLtHFoSqs9
5rJryL/jBSZgEKAUCIK4ss+i/BIgrzu1BZgLvoDf6Pm2J2/9gBH1xSwHHx2EfeZVOm6H5Xvrf85d
lkKdfgeJtfULxuk+sHLuBVLrWbP4qXRCEVcgwOu67nc57YX6xhlgcuAB5LYMPKR9VkNsymrDDETw
R0Z6CFx7028e4QhYnTCZuny8b3Mh5g5QO225goM7o6R/sDr+uOi9XMDGfcXEc3nUoyDsaDH0QtMa
glAuxAJvr/bGvmVCt5DixcELpGPmTa/O6ic5hNxWtscItTFxE69lzxT6ETaVmXaiNCdzqphM75q4
CdYieKgwCwx+0CMX8Qg241x98edftwffmrdxni9Ne1VjWWXWtEXx6to1A71Rbf+8PfqGzU2oVgQl
ihyKozILvD9FU8Wt7FDJ3YMLbc3diF+iiMpLjtF12LfpkKOzaKD2Xo11a/Tr399c+tuxtcCtjtGl
w4Hvrc/FvNfQsjW0cTrznhVFVNSQPGjcIfXbYj44IKxLbxt96w5l4rW6ayuttwKQ3ALDO3vopg/R
juHHwKXn0aWGFLP8OTvl0V/UfVkkkx6vnJqgzO2ZAz3koK6Yi3r61qi12VPCfr966UaBcUBjw8lz
BUxnFspXPliZW7gPddedlQuYZ9O8TJKeITvwCsaxD8E4xiPKaB6d79s6TFiXz6gH6RkrOPv1CxKU
D8MC/sLcPdxerw1vMHFdrGzWXvtleNbtCF2tNh/PXm41z/eNbgY4OKNGKFiSc+CReC6jmJd/7hv5
eui9CRB7KH0JsLU+q6WOjiC8c1J09oodq2wcayaoC/jXPiyCQp9nf0AeGywgTh775DEndewQdSnr
T8Ne3+PGNmWiu1qqHCiswu61AB1VIPkRvSxPbsC/3LbU1vhGvNfTpFwgevW57Jcvjesduyl87qyo
uNM/3f+uRGRBw6ZTsFWQjxG0E6qPY4f2ShALne/7AONC7kFI1J/mCI65jjptLfXs1lCC6WW9k2HZ
uCj5Rnw3OdNWPYfjeRiCj6X7CW2WD74jk3y6p57sRibEq286oRbh6bNVd4nDWXqtZaIvOLltoI35
m/guh8nFQhfNeI7Q6GHXGRo747F+7MKd6W/sESbCa+ydRvtk0WcbxeNa8ay1px301dbQRhgHNXiH
WTsh0Kh8cIRzANtLetsqW+9qE9nVoUjqMib12WvEZxmor7JSB9Vco7loZdL67o/ZaVjaXQHisr6r
sozFvn7qm50p8tHxo8ZWn9k6H6nTfZLOurOdboSyKVqqmwq5KTRKwFGdD25R1AnzgU0O+tfbJtvY
9kxkF94KGplirc+ELMdZd8m4/K0DJDws6zKR4QBwMRyL7QDHt9beiOtQ2GUrWaXPk1qTAtfuQeb3
4B+wBkZEq94Gr1KFpRfFeGCtBy4yuR5kT/a61jZW4v+gXprnnbRrffbLyTosvLks1UoOkI/5fXsp
tn7AeEpD4kmDg6LR55VZ6Wy9avHLY+5OaGxY3kR72XRoUYnA4KPFIStRAdriHG7PeyN7YiK98t5Z
ZFhhaLv7DWbueEXb1bWVSUa/IrV3O97Y8EwGu36UkIQBO9eZI20WN5b4kAMC0dvBj96xd06dLRtd
//4mjCU6VoN+FnAhbidjJ1OXLTv79XUN38ktuMaJzAO70A7+nSOPoam3f2l9nWjr0aXuufDFYdV7
qaUtLzLO5tKPUAEaEGLe6h9bG+rbdVB874a9wvzWQhghLJpFgTaewUsL96MiU6zk0xh6uB/tNQtt
/YIRyVK0kava6zIsYcrxnKgCFYeRHRdyD7qwYSQT7WWPHm/5hOVokE1eZu/sDOphnPfguFvDG5Hc
+kiPO4AAnGerQsPHGmv1izh7xZCt0Y0bdu9E2qoajiNh/SjQKOjbfTyjSfJ2NG+NbhzPtatbV1vW
eLYISVbPi0kwx3pqdgJhY7MwcV627BeItmMX7WQwJ9IKX9CIeVyc9Yk1XSYc+uv2Z2z9jhHLUcFJ
5RT4jCjqf4bUeo6m9YMbyUcINSXB2O3ckzZ81cR9hTUkxNoaPwOhAIc+ha6OZfhhpv/c/oqt4Y1g
rh22EhtcXWffa2MdfKqD11JfBN+5im2ttRHLQ8FIMMzwJNrksSr7KwdLUqi9KNvYT/+9pb3ZT+2O
sF4JOp7zq2IPrReVNJW/94zdmLwJ+2K0IiBLxRuhIKRFl0b7JVyjT8qPyh1X3Zi+Cfy6phbCqcf0
0fp/mlfrNOEKeXtdt+ZuhLATuu4cEoLnhyv/6n2WDiObASTeY/3cGt8IYm/0BvCjeOO5s0KQB9DO
/QDZS4nubWdPPeZ9khQ3MuFf0bBSAKHRCi3VeF2FfJXdJ9ZFY54Ejq7zl5o7nJ67qp/YiVBXolu8
tcBlwEK7YMccBCtz2pCuGi6VVYUMaMxozuOhYv7elW1rBY1NINcB0ULM6kyEPBRVtWBmu1ItW4N7
/70tUG3TnkdKnZ0I4l9TYGUVeEjS2w6yNbgR+GVTBBB5m9S5ssfDRFF4Woue7njfxp3fNsKeFN7I
mrzHygl2WkWOrYWIxx59Egkv8ke6Bi0osfyPtW3fxd4KZzHOdHCL2A2gX//eSqDLULbt8EPy6q7u
ZZeaqDLOG1Y5tlDnAuudlVyyx2KBY7W5nnZSju+HFDUp8cZoAqktWO5R9v5asiKOiu5UjfftxNRk
xAtq3Nj0VCvc2upf4+w8M4VsDWR8f972p63ZGxuCrqwgb6DIfV675q/V9x4DAU6C9b4aLTX57nTr
+Sx0K3XmskbCt/sJ/sAPEy0P983eiON1bWRF0Q1z5oQOkEYoflU+P/iTvXelej/caGTEcmsX5bxC
MvM8a6h9+/7aoRBU7N15tkY3gnnUslWDhPEn4s5ofhFBPDrBXS1I8H0jmkcUpyH4ibnnAXu1hynz
eut02+5bEzeiVrvlyrSf9+fRLVIf12RoneyE08bQJqgswlPOcQZ4jLaeSj7WSRSgcnh72u8/tqiJ
KrOnrg5K7MXnwHF/1OOLCFSG/OSxqPSRlh6QD3tdThthZRLYaSwouELq8cwjXzxE0G38B+o2dIqF
o/YkebYsZYSugxSJPdiBOlMBEuFJqF+57vZ6E9+/JlNTFdUrIUNfdy74THiTBOQbn0D4W6dgamHt
j9ursWWj63e9uQXilmCJVeIn8ij8xlzyG3JM30If2vT3jW/EbjF0TidWjO/M8yVoxxN4li/ueB9g
jpq0dmSu2jYAU8C5cLDrd6MFzbei+ikgjnGnuxoB3BDf7e3JU+dyqprYD/gvF208vitPFVdJKKIW
ndnkztUwQnrwprUvO19BgQmYjeu1SFupA/Tu7cXYcFYTgJZL0JmF4KE906IscXFmEHMc5X33OWrC
z1jvteBbgaXEaEFGcE2brr8r90NNnBlpLY5We0w8KutTTgSIU8lO0nMjAEyImd3OJVmGVZ396e8K
nY6Djll5XymGmjx1wQycEqh91LkGCU0jHsFqFM47E99aTCNyuc2qjoQYW9ok+CjQLYXbubt3Amxs
PSZkjEcjtT13VOeeWFUX13WrwQPRqceQLzxzSpZ/QCMkuw9EQk1COhdk0rRTgzorj59o4X7wvL1+
9a0FNgI4Cjq5lBLPjLVu2sQf2o85XT43IDra2eK2FsIIWtmHUHQd8NSo/OE0aJ0Wwr3viDfRYZZT
oyuxxtDQQLjUpZc2c7MDRtqYtQkNy8HLs2pPw+JWxD7kNimPXm2RnYm//4ihJjTs2hQAEmlb4IVk
fSwK+Qqd5O/FiDyqps7Fbcl3JarXhg70vmgw4WFr40e9I6U4g2vNduORjlUQNwGp9jx0w43I9e9v
DsrAWgQP6k6cXZdfhHJfw346Mr58ub01b8SbSQLWDG4v80qq89IcfGnFQAM+OEuT4FdjqvdSn/+m
UP8/001NeBjjKlLSaeS5sMDqV/+eWf9cdJCD7oakXaIPhfNQ+zYwb18L+qVyxAHEy2lej2nY/Vya
6pFafsqBS192xW+27GpcvxdkS4cequxn1TkntJUeu8J5Iny4082N6F89K+irbp3PZU5p6jpOd5xb
ey8R8H4GkJooMkDTFbB1y3x20aRWOvrjOPMU7TzfRHCXYq5LTShZXkEMyHHlcmbKE0dbolQgLbqn
b7OxC5hoMtD09aiD5/O5CZehiR1LuHVCmU9+33brrfGv7v4maphoS10jc3S2Ki8ZJ34gcg8FtPGO
MNFkbeWMJR6E8xkP866KLW/gVsqrNYAOgd83a9Iq5gxf+iUHBmmADsI/tz9pw2FN0dV1trsF9Y4Z
CLAfwZLHVv9tnveei1uDX+34xl6raAof6OP53OY4dMu/esnB8Xgf6JGauqvW4kOCg8Jkg7YfnKk9
Q+nryYc46G3LbC22EcrhslrNUDrzGaIqJd4rpIqnPtox+9bgRiAXft66ABvPZ1t1/CtFIhJAeQEh
hJ1TnL4vropIM85x3kj0n1dRdxbgAvC/9E7ILnSug+ERiY28e5lCx+VfVFGVpRfbbr/UPBbA8tRO
HAQELhfj0qL6Ic4h9yAyn9U29m6PtuFzw/IpugrdjeVFLfMV+6hqzf8Gr8ZITzV1PHoAZ2WANj2n
Gehjq6QYjpUNkZSDM0lb/kEBHSS9tj/wFnKt2BPSVUIKJtE1OOrQyK4ifWJzV3ufCtVZ6hS58yqy
oVsr8mHqqJ+swTLPB1SDL7px/W9du44/Q0b9D+wZh85gL/FsA/l+XFph/yqZ1c4oxIweOXuQ1QJV
V9+MBXx9RBdhO/deka4dakPQnm399sXhrv6zzuBDjMuJr2g0tNW4XCZfyfa3ZzvFgGHYNXM5emVX
PqDvrqYPDYR4lpdRT0X7AqmPZTyDBYSKx3GRtU6IrvF0ZxKCLp+7qsuLz/nKVXWoWjSoJlURCZI0
XpTbR3SRLcFlzVnF0llVdI3xcu7WE2Rxu89+iI6Yf8B3GXpJhJ2uSPyqkt9V4+T5K9Th9V8l1Fzs
zB2ozNOSIfdxKjtek3hoiR7/SI1uwM8cTV/t5wnC3DRrcg3C6WoQok7CsaV2Mk/BSmMyECGOghMC
JYk+H9a0zqUfgMvAQhK3Q/OrPK5L6YukdGcL+Ph54Fi61YM0gD0NjoO8xBTSM62J3Z+aRhTBiTmR
ImkE0+Yxw8ttOfA653kajGRtExuQzo+t1lQcRmAfsWVoiDYXF4VGI3oclyEH7qjzqEjRAdLrRMpl
eAyCKXBjOZRdGBe9U/60wZcPnBgP10feAv6R5i5oOl/csbbqcz6V7Rj7kag79FtYQEqXYxA638O5
DW2YtdNlYnER4WNVyP3jInpGY9wmQfcczOuaJ61o0QsdVKFyD0FQEjcRDfUQAWSa80Trfl2SeWUF
i4cwQO9iLyL4mPKqiqTUriL9ZVlDFsblDIAhOjSDqAfbYMD8Q0fGYT139iLdpGlcxj+LEZ1oMeQ8
pD6FYsJ5E1X9KL5YRNZDHQMnatfn1bHr9pOzRGwGgS6aStp/wjLqo3QAxnc5lFhAdBfN6MwHgz1j
DlD6xfjiUFGRhMp2DtNmIYQfwRy12vHQF0vwKWATVDiTClJM6wFE8NPYxnUvpjoThUfDowXqKnoR
jQXujDyyCZh2RIn/LzU6KjO1kMo+2pXovkPQ+4VI57DmXoR8hu3Lh7DWDfs60Lr44kw++7naQ1e9
Dh1t6u7Ah7luq8OktF8/lSSvxR+UJR1yAK2SS8cYPeMeucyDB57XWOgiYCKpIHzTgTZ9sKcI7DV8
dB47Yvv6VE0kCB5pM1Q1xJkrNAmBAH1cv6raavSnArzkxalsqib/4xbQ8JYwh9cUvxX0kWS6Ip83
JxVTGmDcxgEGoQaWXF/yIYB8NDhndHBs4Ozsr7XqK/mIk5ryxA/gqi9tX+FUQmW+WF6tiBTlM6lE
Lg4LQ7/phybkUXVqxt6tjsGgq6lKhsGr0QG0BMpHniGoQGUMvsLJS0tcZOQJPShNA2kXB5QlTcfC
KfbCXtSPSIAXYNCjYeEdXIikkVSuQUQ+cMuafhBBhczaak29tRzKeAJF25KU87MLIugFAS6QMPFj
li/x6vWf1gKk0KV6qqw+Wg8c0s9/lWBdCRIiCBk+z14b/J6IrUAHsqysAnmZGPi5cBfIFKSBzxMP
TU3fKl/b/6Psy5rsxNVs/0pHvXNaI4KOrvMA7CHnwbNfiLSdBgFCgJjEr79rV50+Xbntdt6KcDjK
lQMbkD59wxqGNKQhS9oezsIq1vAoyJFpWxXVsK/Whh/AHo6bCzkpWFDh1PkyrfomXkLtLspNxBdM
9BKbezXcJXFk2k9QLm+avRY1xSapguZjzPCAEz8TfScr9w2fof5CPS+/so507YOtoxCatVsIxyxI
uxG1CzYIuF+OOpq2FMUz9dnYVWv90PCadLe+0BAzH2lIhyTPmx7WJjYKixuzSr6HVe+JmEBu4OuB
LEyt4TZfC/jsDoir3rVlUo/BuOzh6lf0N60dKJ7egsMy3aq5rpPe0p4nMeSnpqSsXR6n7dZpkpgN
RNOkDa3L077wgJAN01SYy074wV/xepy7hGxqgtU5mL/xfuG2bg+xaQKfMqkh5l4GEfg8Cs2G9ZJY
Tm88r1cgNCAsFKYLqlMJJ0zKxl0PJS90iTUJpyu3FtCwZ2Kx+C0ljJa2IZ7KpOCbN0mlcs4uTFEj
OsY5BltZ71wRpSFQ/NGNNkGPtbJ5PBARVptIwsKGw6dum3r9UfnSygTBTlb7jg5GZPG0MJu5raF1
2vK4GR6bYiP99VaEQAAEsBJmYPCDI31dkS0/+TjnUbXrA9tVCW9UobNpqyd+oUHxg+k76Ap3ASlz
mkrBmD8ETEd5WnZtUB16SMjTxIICQz6IKJw/SUTyDtrbXb+mdmmpyLxEALmfS2PtTm+tpZdWmlwe
NtZ0gDguYknRf6I0K1mkaBKNzDfpWnaBOQJE6qs+gXbrZG6IX6Y5NdMMEP48wO8dounL+FF3YGRf
B2Oh5Q3toniC0QVeMAAOEAR9mpWTQZkBEjfzhyJEGySBdVLMD+u6yaObkCR9Ghvu8gQSsYbAwMeE
GmIbbXtYh1yst7A9gyhh1HYTz9qIDsiUoMK33PscRk9JMcZ4ojKHsuND0K5tdcc3SPJiqZlm8mlJ
l6VJ525Yx4OF+Gl5OShIvGUhznycvVXn1wzxTPuPDWDbQUooEKYpVpOB0Ukxg5vc9mGTH+FSgRCM
yXnDM4CyCnlhBjMsSR8J7DelxyW/kTPyhROPGZytAXsJ5dfA2PhUd2u03RtowIUZdmk5QADBjB5i
9FPXXaFmD9huYAMgTNjlzXswZSHoJZEI1hciHvPpuhHcm/sNp3LwnYwOSC1pZHUyvGrAxOh7I9qE
jgJjwC0IZnopHHUx4FYOvHB8mu371HIMtanOmcY7VtG2DzvX6B3d4M54pwykl/e1xYpB8512RaoD
+IlAtTFYqkyD9CGTOZfzZ0CtK5JVlGi1b/Qc+kdovHCRQfu7nlM6r9AXaaFArlMdwwNzP6lBN0m5
LS7YNaqe5NUK4hxLZS5imdU27uPEl8zSdJkmtmZLH+ONItEy4QnNZYf9FEjxMBnP15veFq44NKJq
p0PXjRvWfOvzcUdxjJtkY5rIpCswAjzUZm1EltejLz6iJcHg9GBHWGapzZAPEjDcca+VXOwODkMl
mueq7lsY6C6jvVIFTAKEqeQVRj+OH2KgqIoLX7VGvGO+WLOZb3friAdiGTzjp1yMt4sGCArH62a+
cZj0wVKw1R2cQOeVWXc1wq5G7HOEiFseNrZPNtowcgwErEr3GF7V06WeobeWVQ0ZZYaTrH6zOTrH
Vyxki0liNsY0G321VbuVzT1NkRKUcDdAPmV2XKNQuIVjRKMO0Sgxyq46YfVB+7zxnxs4BkOfexsD
eQfvZj/DByBeCzgIjwu76BfVDnB4NXbcR5xX4i5g4RJlgVv8c9/OHMKBeguPKFQcIu5KFc68Kg7s
kLCW62suC4IPQKjYm3mDch6s46McVJHOhLsa2id5ipNmzHdjh1M4gYFTxPaLKyME2E2oZ1YqWsLn
eczJruwQJRIHMJlJiSpHspO+gmqecbH41Jgh+JL3yB0TXykbpGsM5dyrvJZ5nC1yGq6RipIDzESw
xrepHuHqoSA0rfIaWKVo1DAeIz2hSUxLtSZiKOEh0E3ryi7bfFJvSwePvJtoLU2d0qjp49sCKVdD
DyWOk+Ax71DnwZG4n+9DocoTup3yD3qqGyAla9PeySYQ49dpU2uRRLUIw8wgSpMjxokCon+gbCBJ
aKjedflcVfDG2xAaBvR/cCpjy5QJwOGsTwPMqlEXmrZBKJwBI7jYpoo3aR0jU0oipEePVdRYBr+J
un6SSKQ/RmW9xMdWmqFJm6ZbxCH3bLlx0zzc26W2wQHR3cHMXJ3W2dzMizoUKiQorqKqLA6Rtd2C
mFT08rYuyOxuYylitafL5P1DPAy1eGqL0n1bsUe+o8EHU4sFqxAeM34tlrT3POoyl0Nb69ANQHpe
95MK6wPHx4/vJPHyVqwdR1DUE38kNl+exk2v7WF2SqyJLNHFBLG4K2nWou/e7utuaot9E66oReS2
QVOS6EDR1Efxtlz02xC1qdK6o+/aQW/0hk8rVNFRNwHtW8ad7NKiWrDCcW62JyWBEDokmW0gMpsQ
2Ly0e1Eb4bJhMHGzV7x1+tYWNq8ziOKF3S6kFc2PBCaV5saN9HRsQR6SX5mBcf+Wg9njL4D58vQt
K/refSu98/073dRO7WBVFS4H1BEsvEMa08bfBy3xKUHbodwnlV+38C5kEzoOS1Nu3ZuK1N0XCsdN
9nntw5FfBWWv4k/Wj3ZBnoiCNpVNReJdXNhSXKqF4GRtLIxdUxuQBQLk7Uahnxi0BRX3QRyQJxSU
KO3bvq/jXeVa0l/B1mAihwqAzHq/VrBpOKkrT/2RTFQPMD+FmRMK/5YOaQA2fgVdtC0UN7QHKe+4
sdW6225FhY+aUppu77d6mdDeCNUIo+NwqjP4zNbBhRmLDYrrY1l+2La+X7OOxyCcTCPA3SkLHe1u
I0RJluVcKPm4tiToUpwd4wJ/d9NO92qq+h3+A8psMw9Nvc8jTePvqNTksmtVI/tjQCJA9/plps3j
igp1Qcmw5uXF3FAlazRsfDDuORRo448cAVXXCbpLSNQiNRiWlI3nzx38zIeL3gZsuzAIRFBPCdpY
+0QJ4+brLWy7E2G87v3yXC0UsoJ8rbrHEU4pTy3dOJoh5VpuiZOi/DaXVWSOIizIu7oSMUuDmeTQ
GqIedbGdEEcwJlQbwCi4VJPZlcxq52DrEr3vBggVXzSdhJIzGXkZHVQdMORsedGK9xEM3lnSofqv
ssqTUumTWYmIHcJKu4rPwVjW8ku09Wge+LmfUBmPG6blU81WvUMjhtpkbYz0r+ga/B/d2XOSJD5f
XencgpMJs9WjUqbPejTIU6eYhEAU6+5bu4UHgH1es6b+PxqE58TJgXbUEjN0xxVVVwZ1bWh0rOO/
htv/+XX9r+LZ3v85I3H//G/8+6vt/KCLcjz75z/fWoM//336mX9/z8uf+Ofh2d4+mWd3/k0vfga/
91/XzZ7Gpxf/2LWjHv3D9Dz4x2c3NeMfvx+f8PSd/79f/I/nP37LW989//7bVzu14+m3Fdq2v/3r
Sxfffv+Nnd7Nf/719//ri6cb+P2398/t8zY9N0Aw/Pnr/v0zz09u/P23QMb/iCCpiaF8FEahZCd+
1fL8x5cU/wdHUqaAXFGC0T/m3yjoxvL33yj7B41DJQiVREh6mtc5O52+Qv6BA1FC7AuFN36lAFzw
fz7ci9fzv6/rP2BLdG91O7rff3u5GtB3DVkoQxWrSAjB0Vl52VCvWN6aPB8kUpExR2JXFHXSoOn0
ypzzZb9ewmFQyUhxdboCh9DGGcxl7nD4NduINDAAAQ2TtWj51Iu1nXZBMGyf//IC/nWPf72nl3vq
dLFIwguLkpDgzsJzGScsWVcEBv1M2Gb1D0UnbzuUQCtHIxIN1XQMapdArPXTr6/64y0CxxIRQiIe
c7zm09f/MpqY226DWxX6G1rx4UI5+KMkzSTHN2XZmi+/vtbLedqfd4jFFAFjICiN1Vmzn/Wzc2Kq
BdSJS3c3oWeRALlS3gcb9WlvwXz89fV+em8xfANCjvXIxdkqYXZCZod+TBoCODqkpVQrR7IelNGu
1r759uur/ezuFCEhE4yHEpKkL59kMYmmhGeWRLkW5UVit3h4ivOofuziCi20qVSvrM6XU/g/H6fi
kaBxLCIlzkGI7aziaGKVSNug+ZKTIotYUO3shsyRtyHSDJQCCafMJrBSeOXaP3u0cAlh4LjCWJSd
U9uArFltVY4Sk2wM7BJU4cubbtXFJcjDr2ngnaaJ/zvVPt1nzEK8vhg7XoRKnoLBX5boOLThDLl6
dG+n3JRXILMinbOxgjTh0gMSsBsxSnf7cGk0wt2/Y+JPtuQPdxkRQfAHOySUFJ/j5ZUpJKM6IOl4
2nYMfWBEJUzA1CDpMx1L9RoG4Yf7jIiM+OltxiLk8vw+txytNVYh2vSosh58VdBMDVt5XcbAUsq2
Vhlpi9dgXT/eIkI4Qhtj8nTx80i6+GgspwD7X8FRO6uYEonUlbt2g3/NUOvHS0lG0DRRksNLgJ8L
MIVrsOiAYvsLQQv4kWH0ZA/r2C8NhqE5gH5/9+WdLidCSrEd8bnPBn9TF/WyxwwujUfTvNPwC4wO
kMtiyzvdSVG/Mh09f3kxfFxOyjUK7VGJ8H0W2+aRSq+VRe+/Gng2QmjqPaKBeXS5YFfKtNWbJajJ
u1/f4nnIOb/oWcjplpJ06JZEadVHKJWmxqEgRUCIty4C6nZ7TQP+/A3iejLkOHGFwOmPhfpyP0g1
I2jPWKHzyOAS0k75wXVoZc7R+JoH7E8vFTHJTziIkJ7Hbrv1TqFJINKmjNUxciTfmSia7qMSraBf
P8WfXyoWFMGbsB/QprNYT5tRizRgDdpVKrT6EkbD23ZEW+A105+fvDJoZhGOxcJEhEPw5SM08N/u
Agw/U6NLFKpWyPXQwfAzQ+tVPAUQHH9lYZ6nSqd3pjgJBUXwRBJzSjv+Ej0HqP32poMXo0fl2N8D
E6+WTGEq+hoV+SePMSJxRJhSFDZA54o0ZOjXZrAGpo/h1KCZJOLw3o7SP6GTX/wt8pyUuCnsXBkh
LeUMVuxnN5UPyoAZgoFe2OnopmzLJ0PVtEOzkL6CMPrJvo64OlGtkHJG7Fyrdis0/A9Cji2Gx7hj
dCx2QWWLz+3UFJ87Q2FwwYB32/16SZ55D/5xgzEI9XhlCCcE4fLlW2tDkSs0VwS6u367HuH19rmH
7/xDhwC751FhUx8OMSpMjD7aqatuNMLpsd6a0qY6Qpvz15/nJ6sWH0dRbEjse5z6Lz9OX0Rkc1OB
VKPi/m4JLFT06iCHUYZnX3jkX1O2+8laQgjFYCqiOP/lOYsRexBniCUiHdZNjRkhOYLc0uucZh7t
/dccm364HA4lGgrJFVaVIOzsaU9wE2GACMt0zK35oPt4vF6GbvmmFHrCv36Sp5X5l2QGAUbGEvmS
RAkssBvPL5W7ymJsrTAcbOvLKpoGW2Q6mOvpwwiwe35dN9PqYZWwAt4GScqm+nv8R/nDJzhLauQM
JZzBQmpzkxPKJqeaHtOMomyPbuTklYV89mRxsTBC8SQIR1yVP0g9Y0CHWbhFUWM1I+FuXLqR7lS3
LF8HNfnnXz/bl6EOh68gSBUVEjYqkbedM9K60Sz9gq572rO1dLdqwVQIxmrV8Jq98cuXeLoQ2KIg
1KGUkTHoP2dBPNjaDkPDHGO3cnkXhO3HshCfnWrLk81tDTRyOSZtpO5/fXsvQ9H/XJWjskYLHofi
6Vn/JZIX0vR+aII8xUyhtfuaDpDncV4VFTyFw/XBIjrpTEeBtK9s/5eVxp9X5mFMkCae/HjPkxtX
Ql+/4WWQtqshNw6IrQtehPoQLEWbYcC0HMDHDu9ECC1ffcID/f0bD1EGUCTIMYLXWRleLI0VzdZg
Ijd6G0AX1taf5BDyAgd0rEHXqFc7poJ48ebvXhgFMUPQR7SJmThvdzWmhoTjooqMxijOUWetE9/B
VVhX79bVL+FORS5YUm3HOHz760u/jLinR366dIhnjfYDAVD+5cv2G2bvpz5pBgeJ9UF6AtEEEH/X
OkGHSd8WAyev0Ol/3D0MlQ5ac+CKnHoRZ1esZ2C5oniFUM8qtxyDPAqkH2hu0WsB6Mdbw9HPkYsA
doLD5ByRB+X6zpJgaLJIzF2YAH4Fm/eu42MIGZOu/hDUeb+9AiD/ce9IzkNUcIIihf0hYYhyI+p1
oA0Wj+ePU+neY+v6jBG0O4aidzsNlMcr1/wxSshTrgw/EYm+wA/ZcgRXHYB/eJNpfLBEFxzgom7T
sP0qMEQV0h4XUpZXcSPn7ZUN+/NLI19BIERf51y9M0ecVBPFpenShA/I5tdEOaB5mt53e6DrtmR0
8ZYIaBEcf71uXwb807rFKQqYpaI8xo2fi1htw+AhpSeajAAivAe0LN5ZvO+DyR1/JSz89FLYI4yf
bhNH+Mst0uKxAaLR9Fms+YxhlFDFum+Gyor9toDdm/36zs6kFv+8NfyNgCCxK/l5TuY3bbRutMlI
tYbXA/BcVx5zG/DpR3Ipy5W8iSqkvxPmz7vRdeHXdWrnXdhDO+fXn+RnN46DB91ZgaoTn+fljTdV
xRAVSpNRBTZZAnkY+7arOpcW9FWnuj9yn/9NWP64a4GuCycIwGihnSPVOzPFXG+VyWKMkvgFTsSh
hDMkbTtozla8zfQItCUBsRwWC3wNIX7TdnEZH0tWDGsCpqBZ7orNYKBq2BDZPY2AIgO6puOf2dxs
27dt6YxN6FyxJZnypcyvwSS0074wVdtm3EI45qoHlmCAwVDEX4mzP3mWAmBhtD+RqvxYHlWzH/Ug
OpOtcbzxLKIY9mYWpefnIuftxd98cRLlZYjiiCO4IyCdtSSAxFC84zOe5dqe0G5rfR1PgDPlcVu/
+/uXihF4Thk7Qh4/y9gJg1AWZqS4lFXQO5wVZtidXTFwr5e8+fTri/1wdCDQoaLFMYW4Tn44J9F7
7OO6oiZzY2MeVWjKJ4jOvGZu98O5gaugU42iiJzOJ3L6FH/JfwwdOYKA7zLGtB+PBV9RkUm51OqK
QfSEXhBnzGtihUBl/LBEEFwYkeQkcIZm53kWMLJgMydxx9T5zusbV+VoEHSdz0nisUnf1/jL7/M2
nOJ9DHyjBxZ1KT8KUvXrbY3aaNJh8IkPQEpc+BrGjzu28eZpGAGugI7gCpD25hZhLwcnZnUhY+Mh
F0YGye+otJ7cMFmUcJIppVnuJx8C+LuCuxpkwCW65mLgotUHQPgs/LqdI+LNNNW93OdkbtfEu2KC
jW4IvFaTQtdflpcaPyAuOwgrjJfLUDb80vsINlWT8mu/4+EqoMPtOkyVKfC1X40rHOAtUYU2snBi
HxDnAKyztBuSGcka3VvQG8b9EsyAAcAHzFPMeedVJggGq06w+6BmtMI/mR10YEogxNvCAHDgozXO
IMHQHsmcV89ztxm9q4MlrjJewMby7YzWDLlcGNS1LvEcgmE/wqb8Xa2LZQFSuxfDzYa7iG85aWV8
dJHGlLtj5SQwCKek28GbD3onjACkDEjAICsoEgHrdIikJmCDBm49bY0VCLi7BdJmOlttSKJnkLPj
Da8GQvEtTXXRT9MHVPomvujdXGMmM0TzkMAiIR/fN5DXWx7rZtaVTjcPo6E9jEROUD/kIvMeYNU6
zqrWNrNPogDaVPs6AG7t0IZV3T1hDizeAdCI7483Qpc0CCh/Vw0BuqHburr1qgUUFIQLA6AGUIXV
nB+EAvwPFAVVTelSt3OMdSnh6xQB4m8Qe7FMjmJiqCGHZQqaazsEZrgOtAVOhi/QgbmIGORIsg34
mfWz8L7UbQITkZrdkTYk6gql4FDfAdMYTpdimfM7KIHbYufAxGuvBlaVCJNeSIhCjMBQ74ptWb+4
IYhui3U2AiizgX+CIwb/ZGJoIKNokDX55hoh3okccMfEDtHyDMz+6b6kLEl2AhwORxgEG+hed5UA
nTAIAJ+m8XW7YBAJAKgYProCVnwPMPGNbiw1HXkUDEMAfFs+LDvL/Wr3QTjX421dNRXfQR8SoFEo
E61vSdw6DKWnSpHLeMtzcCJH202HSCMEX9liANQVFOflWVQWjxMYZLwPAsSc/U5a2gkDxw2G17h0
9WQOtiu75lJ4ZHUJbIxMkRqx9UWbTsU8mijLAaMq2JEAmmOSSUFMZt8Dbbk9IvS096Im1UM7WPI5
Z1V1V1Rc711dNEA/dET6hOEjwBFpaJ6pd6TaEUh2X/ly8+IwFMzw63HrTwJneI9f63hr2rRcRkjG
QJ53uwnRTVDQ2LTsfnLNBpg8jtBEwR/3xrZ4V0kTQEM2AWOrG5NykS1mi/Co+D4VhWLXZQCjgkx0
xMGVg9Dugayh6oG7c5AImvqe8ouggYbbdc6CfvsygslRXnQwWp4z2J/gAbRr1YeJL6Kl3BO6tipF
agvg5aLzLU5cwChJeop9k1EcRCIth0X0B4/+F3l0Lo9cAnWseMiQNukKAMh6Ffup7HqTgi3TvRt0
buKdNn1YAvIm508mtPzoAzA3zTz0ty7QwafNsCbYB67YvhaRn1oAj7ETE9FPtklq5HAhSGtddBQA
w7Qpg9ZnnzYqLkTCIAzcJLAIb55DMvXdW2BPelheDDFjl7YZ/Pe2Fl2/N1B5Wm7RK14/l7WO4oOR
DsKdRQR0MbBUfpI1gIilB0q/3ap7CT4MjEfR8pHzFw4AcIdUpyBft06Qewznogpu2KHvH4F+leJN
DyCu2UH3gKvLPgR06jLko2gOp/7mmKzew1/AQYbb7ea1Yz6RtfAfxnhcpsOw+jbIom4FTLgVvVDX
xez8k++actgRaFHJlK6ueNvCM+wr1OZZnGx9FA9pw0d2D36tWy6sDPI5UwUDBG8JA3LJq7mw+4lH
eJQz5fR+C6IuTMH3oTMMmJfZHlUnmpu5jYstqXEGXDCAbkmfRGE+mwSZpX5X438V2TiETmTwQFoF
nGWGKjhOuu+PeeWpTMSm5zprdFRDSZTyVV3BRKP0h63SOJlKsDb85JBbOsCgqiuuWcAu6TYE4LwU
fGgw1lWz/kC7PmZ3JXgTbxzv7LPtWoi4QZvR3XuAumA3oJW5XeFe+Vb1bpu+S4bUFMf4zN+vebQZ
+FxQCdoBG0UuL4dIWroHXg5gSmn1UNxySM6Gd1G1eMCGMLVsLqc4hk+GD1QwcLwZXrhLWUwFg0c7
He0ejKRwuTXGq+6mHHE+74DRxr4zBtCHFLhLrJYQA396q+FsbFzaemfdNXw7C53mQRQZnnglbZvN
czc91YMP7lDeoigHJ8+A9TTrd67um0ctZvnQdcALmXQssRbkHqrg1Qbp9ILTLlFrT7srMKhUcAvl
jskDYkna4TKwehqOwg041DlYHT5plkkU9yZY46WDX7St/V4XdVxnIp6q6qIBU4M+DJASKy46tAzy
R+19OIO7VbYfFQwYFjSIC6OybiOLfvRLbm+rjpPHUqvpueAW/t0AbwJp/h5fWpusGabIfxZdC7ZZ
hIqu+AjLvwEkc4uQcUQl57PFOsC3xmoWNd6mYCXGQoUDSFo1WOyL0kynCE1ttMMsxPWXAd82dSDa
zWE69JOAkoKnBPzrWIgyBZbSl4loR/LBLJyDO4xUX6WwYnT2Qywt364DkhtmLxc95QG8cYHkG8BL
IwXObxK6KIC89DB1CWczlG9dbiLQ59wsbwdk9+UdCeMtfmu4WXSzC+b1UDQ6AIa9i9f+nZ+GRjZp
Ec8jYMvhLTDSCJrcAwTLQHhd6zqb4tGmkHe6dyBhZZje7ueSr0m3ugpQuSbNkQclAEZhYwLrDAxa
eFk15bs1FBcWzAX0XIuDs+QI64ELsSxkr1l0XcqxTmWPiAKFWBBepnzYGdHsutjsBQEDHMohfI++
95FFrUuatm73K3M3YTi/gweuSGonPhgCVG7Vrfc9FYATC3IMXXtrg+JZNfGyyyvMtIbWPy4W3uKz
mj+vedXt58rCiDwHX2xmCF9FcOUcskeX4+Am0e0KkhrwxScZAVJAUknciGjey76/XPsYKTO9AUz2
ARDl95ufr5jsJFTthsd4BgHRwrCprtv38UrWpC7rG0yz36kxv29RbR4mnj/1c/HWAQuR8VV+AA51
wGYNL1RbPUvZPKpN30F16mmqNMh5YZ/Es/i2tOsnDwTibkQ7IUHBCnYlObCwPVR++4bp10EMWu9H
OmR6YjnoK22R+KXE21n1BWC2T1tAvmCJjFnd6Gq3tRqckBJm8srOIJ8s5k3hWtDvQVIT2l6eirVD
nJ9IacGsEx1TIGPK4PNo6RMA/Ls5Fhxno/1eDNF71cXQ4aX4toJNuyIGW2Kk86WDNUyyLeZkZZVF
c/UOvUJsEFTryRKRI83NUzOvxxk9kpkN+6FdP/cAwiCy3gSqv6hWrA4ETp+EAcbIdTQhY6qCt0vh
lw85cGCJ8OAFYSAKJhOyZPChhv4NAJ/itqjY10aNd4sp1LEuOUtzyN+PTX7TMBjM59jn63gUQ79H
PZB5gMQTkIQQWtYYSBVe0YQjE3nnG8CL0wE02zwVJQVyMfZIyhJmQh8lwVhnHXi2KzhNcRqaoHvq
JK1xsCO1oA46i5EI7ush0qCJtjD0UvjigjMAA47RoVG/XgB8kAQQg6G5u87teOgAOJ54scPCu3Vt
c4P1dGysPCAfOXTB6pJqmt8uobjn2jy0ywbZXbHiN0Vo44XXa68uTRccMNBIcsXuXJs3yJJIlGER
35p2SVcZfBui7TNttquARl8IKb4D7pCKqrmx3fbWBe0D5j53YCNnPZC8Q9RnguZZZOqHpSbf1y26
9ms9QY8XcAU6omFXlBVgNnUJFOh41djyOOCUKsAe6Hv2VtrheonsDuJPX6BPdsNbrZMt15e0pzBW
wvaIEETjZSUw2osh3wm1BzSwdmRr9hsB8RpVQzYVOBnGqtcJlcOBmfwjdJIu+DocRlbvwKt8N7v8
rs6DJUGmxRJetR962j8289QkOdjSgVqv8twcNFXAUIc3kRqPHaM3UO14AxD8LRCtVwsUo4aaf2qq
+AZtyeM8DoehrY/LQq+4cUcJX/UUvdm7tmCXUgXHaPOHQsCVgKvd7NbbuGqufA/t2i5oAVczF+0C
BhrpQBbSPrWF0uloSkCCogsWL3e9cnuV6ytAFFN7ssgAVw9CKTWgpD34Pyi92bC8aVn7nkl6p2z+
oWRBChmQDOyRT4F3V0g6dWJI/sQtR+iGIry1l4I01wvRWUFAyx3ZccuLq5rB4wVGEA9V0QRJ78Rl
jNqm8OAtQ9E/muzVFAKBPkBWKcFcuUWcLi6J8s/NEN6zGVwwuS0jEjX5BZnrPVLVMrUmvK8CCs0A
E94ONIbZthsSxovHqMTwcOxvY6LmBwd2DbSsZmjJrkXZ7DQG2zsQrkwyG5AklwWZrhDXxPrPti4u
aTOdAM7B1TIW+9E3FLVAC5BTHLc74/TjPGLkgGnM9VqEaQHoYyKX/0fdeexairRr+lZaPecIE7hJ
D4Dl91rbu5ygnQ4bQODh6s+z6q8+Xbmz9af6zLpUKqlUBhYEEZ953+ez3G2bNNvSgF+S6aYWXOce
Krc6aIIdrBq9JJgtBqEKvTvrMKXxEUIaqYT+3EtLD/xsYJKYrwHJtvXMDBUn0Y1snLoPNGn1r41W
7tjUjqS8VbEhd2Db8yf1dWENspLnx0Wop2R11+eCwus5H4oNIzfeyyRDBr7KyHRQWlckdZcWAfd+
JDd/qnCBHAfsyq+N7y43xmDvhpF3VGq9XPpoEMg09ta1YvKuqrWzd2VnaN5bUmhZgh2K4Z0PjciW
6ZiximeebKfGFwR52HgCw2/n8ufVxzR/s2vHIhTKZZ5/A5XVFhEmDmWdJpnF/rvn1f1Nqxxv3mie
H1v7bkyS9wTaLV6kpOnrXdJ3SxWkOtov8pIB+BjO78K8S2tpNDejZsbFRQrMiHfGbK45UuhBlsGU
OXAwMEJ519QlVu+OXslzzZJt9r0Vr9hDzapqo7rnQV18sn25obNMPCjTxrajTExNFSwG1azAL1aR
BEKmLsG7NWpyR1W4fjaM0q4iQ13TG2F5CrP6UM/aV9w0XcIG2sbaRo+vSItyypbqro2Xa4Imy/W5
WiWbTeEjnahCX6+0g1Vr4rji08rf0WHK+tWeE03faTgIvniiF3se31gGTCDx3ptlZM+VbZxv154N
gQG+7X3va3SuIS/EkaT6zSfs8SYDYRnFpeWlFVtLyvlkGr4xRPjdPCaBpMqGbZW0oV/qb4U+Gm+V
1ZVk5cp78ihZHobJcD9GfzZv+R90+6ZMzI+875OLG+frI+ElGUGG6Au7H55SZej1yzwquZ8x5exz
AUQ7bVqsR7XsPgYDn2TUTKNoA8+vcBRgGCk+zHqscbasRPcRtfsWO0mlpQuWOhJhbp7QbHg33dYL
1txsg5JV60f41KGidY1Q6bYfpfGWGkBj1SCbXStTePnKcnZJZpdPsP6GL52A/8BjKsvsAMYLa7xu
aLgKLfu6BYxF6E5j+l5IMp61Td1wbt3S2jqGyH6SPw9hkjnt/YKm7j5e0PaHYvRxTlcj3mmnNgwa
oFnvH4a2qy9pZVkvnVBvTAiQZai6tPg6engVDWUazEYbzRtC5+w5S9D3ncvRW+KN0YJNWFrtr0fm
+mHRYQFn7TZiU7aiP+dlG9OMa4x0KxgWo0KpeWl+nou4bPcGdPcDDnPrPE11+og/GTeWZ80/m8E0
MOKicN6YfMw7k9nSUVNkxnPv9N8AQxLq1GCIymNbuHWASulSTsZGEbo23rh3E+0OveVLIVOJGZUC
jUgfStImq+/YuPAYFYtxNHCto1N87Rz/mzHa5gHz7mYgCprT9CYrjIs5JAecvHnQrvaGrOOb6Ndn
uq2PVm6vYYxBMuo866bLFs6C5FVPqbFMrNzHAko31OEdjquN0TebKkMsIbLmNFAnotC5V6hQtxwq
AIMr92tr04e2F+3BceVL3Dh8BR4qeqAhwVDhGm5ag0KGBQOimrTAXYw8bEyruTCMmT3WqYwT1WVM
jPqdaPyNXsp9MfQ/tU5chFbvnbZ4dQaX1C1vT3ZrR+UkDSy2/vzodpjt+jnxKKj0vDDLViGFYWw5
YpOO8nuezKcib1/TOL9Lr4fxWg0wIdImiVr4I6NqX5xY2yvVlpu1iLHJqxfLob61zjfmumwlioqT
ypvvqyxwyMjstnTdPnCnmaiHJRdkI6Ze0A+qqo7gR38mSY+Lad0u2gI4Np3nYCqK51xUksKFob5Q
syzP+MbioEn7NdSQpQYYjqOkQP1tld29s6Shhyz0xPdg7lqz4d49J4ht/cxPB0Mzm+6jMX2bKZxj
YT86Mqe8Cr8BdhPkdigL+9UVReS4ZRu5QzNjLKrP2dyhCLNxJjsJIWyfOlvLUg8qEafE9891Xt64
crlanfb6sDwvxXw/6vVjnTXPiBD3rl5/v5aEurigBR+PWzMvK5glRKZ6eiwdcUykerH9+MkzkuT6
tZz12rut3O6CLOAma0iHizam0O4wbGc082gdeic0CBlHx483xSD4+fiJdqQULLTZQi3TF/sc3okb
G0MgY/cBV/C2c9aPsoBOXwMtmcUZn9KNZVZbw84vWUca7jXtGVuEH2QlhifMTAtOxeaL1eXDNnaW
+3QuVKCVYmdMADmItmjx2YR+evUlUazSRDMeTDH/qOM6MirzrtXlE+faa0smUUtK+HZsvkjX31W+
9VhYXYXt0T6PTn0ZHOOpT8dvoL9e48lGWR+HvuqcY1s1SeB6dAuZclPk/nVCeB6qcnmhxCADmP4a
hlyzP5ZV/kzD/tVrZRzq6boeWpAMuJMdBl9QiNpVZF1W1KY2WWrtJjIAdCDYbn0+bof4ypny56pr
8C4ae6XXJxBD90zh5X0zWj0Ak7dEALLulCLNyRPKKHT+7HPfac8a7kK4u64WYMFG/klOXHKjZXEo
U/VuLlMW4mF+wCPaBNmqPWdtfB5gBAYiJianchBNyXcxf+kYl92Zbpih7MQjG7hieoK+80bDPSp0
Z7/aeaDrMlxJwbTUPAv6D2v3jZJuEKcfJslRLKrD2sgdG909MppTMqac0cilZ/8ZnUs4tt7G4+sb
gftTdA5zmwI7wWoyIcp1qJe6RdS19U2VZ1tVyLPsYoAai3WTWRlurSVc9WbrWc99nAa234WCSNCr
1fNsrcuGNV/hmB3twE+dNCom+5bqZXPxHfdH75Go+SLbX33ZhSN2OFHulY1z1x9ORNMvC7FzhQ1P
7yKsFSQpBRVCbes03xTVbTq997qmbx0oDaXORg7GIUzLKdLmEbny4zpNt6W8h80RDjMYDzvDb10F
zTLhxZ9/lsVjki1bPb7FD3mGjo+BXX+JdUj65XJjTurMPm63WqAvOWlcjhnxPFd3DQVYkTighp4q
kzK3Ngemym/aKtlpVX83dW/udOdNr2pebiw/D6vivpXd0wTRJ437k1tRkYLScz3sn7RsRIT/wHaK
3pKj20qP9jSdCj0+JuOw8Yp4r0i9DLcOvZFgzVqT/VrNW31mwvTo7egmPwqvoLyUNlERM4ir4NUZ
DBcdGBAgtuToTJ7QOZb0qKLcBPLmAYnXhvreEZ9npJv1rV2Xl7KujpquvTXOejS6njLPzlfTzmp2
mq0OU5nspd3fWvo3TZ3MYdom8w7k342fUQfvFjpadlQ7j0VHCKalL2kxh2vKxFq/Ojjeslnnj2YF
FQOdUsaCKG3ZjwbFkXR4GFp1O9Noo1BzQXCwJXI8JXFyZnrYsY3VPiu6iBRmlxIq5km1yUeSZM2+
5LbBlmiHeHxDNdibpo2jkSltcpyOCE13eUe4rVguKdyPylLaDbQi+iOZzS5QHVfzRi7tU+luOI1Y
PIa2bu25vxW2oNda3A8d8ygkGB/LbNxQDBpDVKhq3Y9tYR87ER/11X+zx+rG0SmpxXKwdlJLfJ1q
eWFRujXp20F70XcyIZNQjioiVzWQRkrjrojFGwZ6Tq8+t0ysHhywitfdrfY2pb72Lm1PHvF1Puvl
MmzJLOSxHIskct1Zbutc1npIVbpFQ4XNAoRBNqNGxKV0LJqyXTnRm+nO1WcdlcZc+91JB1NxYgKG
cqJ2zvIvxmrqIqLVo66gCGOpg6W3mmOmL+O9w2LaQsmk/q6oUDEUsLH9Axb92d5YGHMXSpt17G1K
D8xHaDk0Sbw20jLrVNtD/nW0tfqxQ/W+97TJujZQ0jXqpmY9EAFYUVG02uHqZNiJiqC3zHtFYVTd
gkh9hnnhMQOyTu/71tP2czvLh2SFJ0BLVBEsZNlytv282K+95W/oS7XnxCWnR4dOvbTxWG7QWV5x
DO0JYwzr0hRCxcfed03t1jQynfLPQr30RV9NzpuGvtQcsRRp1e2V78jlkU14Znr3FE8isnUpL+6q
lRIfOBVlvoDZIOl5AEHWWJvU06tjRpGfVn4MqmckpQiYdo8mW9D3uy3mfIGfVfMP6bzYYpd5Y3G3
+k2/myCLPaQ9I9RCh0ILzWfy+O98/ca5bi03lPNqva92FwPlWfzl1MIoPI2DnN+5hnxXqb6ebeeK
Fe1q8laHCKYFdUNIOPZq3bs5I7YYZ5poh5HKw6bRwS0HTjG7N5ZKy9uVFfBEa7SMTK1eT3aj9d+7
olHfsgXnfRhXnvUIFYeUF/ji8Njin9lT4WVriYfEzmh9ukSQ9IPvitnmk4IqlH0pp5jlCYlor7lI
qgIwQNV3JDyU1VfX36o8FzkVy1LbOfRKrpUpJY90RZqdrnq5n2iC3kplrk8qhUmCPftqqRl/Znby
3s/Gnddz2psOKa6WiTxKbYAryoiTDXjmeItKIz1SP/RuvGnEEp7nNTP1ErVxTE2ERW98g4BHj6uo
bZKb+Wss+fQkDKAo9wpz4ww6G1iV88HOknJNN3xDf9/uByKpkPGw85FR28CY+lTbpfrsh3bqHspu
hAlm2G+DVwCz9iaEoxWqgrizO755xMidSMyNKdNaKL6kZXCAh0APvBcc33DynK7IzgnIF4L42JtD
1ypvrdl499PlMcXTF7Ykbywd/VT5QJgSQSd4yvprvMp37yY/DVnc+vWY73rZHptRDOGidZeq95/m
lL5Bg8c/zAzkugYQw9KJH8Ff1Ntp5TtvSWJXqqcuqY5t5hnKFIsUCYQLGRCBepUpl4mO8zsIHBE1
ulRbyxy0kCkg3SauknPe0YZzeuN7S/Ye4ZUrQm+6oolWGiUxRcZAWshbuDQme/OKpBrJk5tu3s+W
+y70eDk7SX9oZPespQ0jKlU+vBI3tnSwaMETbt00JMuBaxBq2jFplePPX2ZLe/ewgG3W3P8hEu2m
LEhZvDUBjAODK/B9znaFkiPIpP9R5U188n0lAO612kmYcUp6yNCtFGlDnWbnYYyhbxgMpEhsenh5
3/z0M3mzuoTG9pjbAeaer/PIiMDaHd5jj+HLgi2dBGF6sporIw96U2Cp+kAVxAryVcu2emtugZAQ
8qrkrPXG0YGfo6PsD4BFfiOYcXVc9BBzdow1IAZqadI7CdnELE6LqTkBzBXUjfKRqtLZGBl3ZSAB
hKMx79axuB2MdonwSvRUFyjCwPEtgp6Kg9VOXxmc/Vg2VoJtUMXI9eAGLtkYgrI2D9CkUl7tojDG
JvErFEL7JVO0J6qlJicV6stAheK26gr/rZyncbdaehPmy+CmV6BSyQucyf2U44ZANsFY2l49U4xu
/TdMIs7Oz5I10ulS01/VZupTuqriA824Ygu7RtvY2QJeaVjG/tEa4b6gJhiOSTZ5YTf19h4tDwf5
aIKRq7z2xRPSuTdFam0y9tqQ7qH/YXuLscO2A7oNoH/+PJgTuPQFb+8cUPCKQeNlaUOW44ykbdAP
a96I67Md1/AznhtReEfPL6fXTGj2EhIPOHtWAyJ6gVsE4qdOzEp4ADAuUMpuTnpmyRtQD8WX1ISN
sS3BInkBSkYKkn6DpqamwDsrQFSG/kVp2FUjGj7msfcsRA99o/sAMP2kOpX2qqjt56kdelDwPyxf
M5ir3SQbyl3FC2MpK8JaDlVSSQ9bmIgBKdLKWTejXdp7jUlW+7UQ8jvlOJ9JS6JMwrWM40tLeT8a
3IQTpBndbNvaNB4hNlHHg26RpYcyo5Bd1bYbzaKvLuzk612x9iiHkoZ54SElfH3L8NHu2Em9vaFN
VuwaWjNUwqv4YgLig7Nl9to59tPyR9648UnWU0x7QqY3Oj32Ww1o5UfmThT4pNgtBCq7BvUBShEQ
gLBPTDYtOH/WDqurCt1RanxCtbctLJHdTGDdo1yPxxupJv/MkAn1sayT+1bZKxlaPPHrdWhMt3ll
q+8d2w3Rq6N/T9a6IKg123iTmQiOoWsPGagYCFMzFYNo8BKDdvrUHevClD+9xrK+z0YVn2ZyVQ4Q
gk+Sz5WU2TZDhnWTgDSL8cB0ZXN/5d9FNW3Ss6Q99H49rIqwMTya9YaWu020ogJqKauK4RSP3nxw
kcF63qPp5N5sbHOr9uhT6R1EHAJXJ3B4SgfpDX0fJnPSg91uYlCi6LqWgyc9mN1pl7aPCogRCsMV
d0MAE8u7mJ3FcrTXQm57xNU3ZpF7tzOexS9+XFEW6mdfe1B04b501ajTSpst72mxmu574rFEqMMO
1V9ecP+H7FvKvkXHJ7lt+BhJOsd8eNSF1b3HlQvG1C7y9DxiddDg8QIVCYumSU5EWTkaPVXatz0B
r9i5suvzMPUmyR7fKPG1Mr3urh2NqQu0mh79JtPbZuAjwni4rc28ox68UkK7noz0H65uk2pXrTXb
uUg8uppiLHOHQrNNMbGosvjkOBP/qdXPS/nV0vJWPii98e0f9iw6/z1H8vFs1V0hN6Vt1c1WK9Ed
P6xeavU//MW2pqNe1IPc6uOYqVNe8uGGXKcmd6y7LL0VYlq6n40+0r72mjwjU/INZ96Dh6oZpIGz
RoT6jEkKfJeFCggWY6OIKz3JjrDVB8Rb+14rPedGFHS1oXZlc/FYFnrbbggVW8ROpr3m3+u85/ig
e9mkR6h22LEPY+8B+yqoxX6DOtUQC/gSYGCi1jHdm41uHMaJyfFBwraWveFq6LxwVK5LD9zVy+TB
mmnLH9sUauF+6ca23CIg1YYj+j1o72mHNn5vOZ4qwnlYqI+sqiV0HDt/Ki+mSlPAkgZ6F075tLf6
vUngQZSWZUzN1BqZDDTE4eBt2qGQQ7PpMsQTJHkUj9pL7Ex+vENIKErAgqbzo0jmKT7kHgHVzm5r
jQVDpfGx1EWmn8sspqppOYVaEV/oiBvpwlUAtkxugQlu7JYw1mRzlHrnO7fcWGr8QXr9u0TZxr9o
UI60cNeLz47RzHSzjkN8ADFlePupSKaPtI2TP7gf/pop+0+1vK+jxtDxwYqr24T06leNck8t3apb
KiMUqHYI4W4xAl5FfYAngBvhAhHpY1tgUStROpDn7eYEQKCmP3a5kVDoJHgA1+xCSKtP48zIAwg+
L+ks3lBWnuwF3lqSWLi8G/WnKXGfVc4salO4GJNxtfm4y66Wkn+oqzMHdY2+tkM0x1Kjfmwq7/3K
1O12edss2vb/TTHO1YSN9UdY/IkS/tNzGrQeMHTXT8SJFOVcGqBfFJKob//+Kv+X33T9SXhRHKo+
uBh+/U2ubRspcrEpqlLD3LjWlG+FYKBkXf1x+M5ncfr1B+Hrxj5lY8jgIf56qXQ0VgngDsyyV+TR
0trDSdINTXQ7PszQiP/g6v7NjHK9nmfoJoaCq936sycuxXkHV3rhAdaOG3k6tfJqyXYpZ2HfmLj/
q5wyZXaHRuYmrZ2nDilg9O+f7l8u3F8W+1/3YDncicCL/dnIZSeiG1NQc5ErqBSlTY7epLH1jtK3
iSNG+ipyiq5+44Rhv9QY1Fik2finu7g6GT7dxZVNYdiGwKCCr/bXJ0+/GI0EmTQmvXJGNjR28m4x
reUtnSx5UqawfzLO1f7ZTfFyZ1Z2jiCV2rTEztcZP/7wSK7r9tPNgCnBLY6ZBKPv58kLGm1ht83V
FDVYX6nlpAlpuD+iYtGByQrXIBRx0virZWf1jWGJY+02XzlvCVur9U8EjE+mt6v1DFOLDYwGsxLO
yaut8x+f9Or2BU0QMUelL9qbYljyUzP3+HbgeFJ0gqiueCibf/8IPtsl/r4qZlGdtcnH/cmmUdcO
RXnLvuru5TbVx60S06Wq8wdHFB+5Wl7ctfh5BVl2msfKsSlNiS70BAd1uoACif3v1STBxuU3mZ3f
gaL+6mELClAP37o6Gao5Vx/aNB/13rz/9/d+fSD/eHt/3bqF2wm7pWGypj/5c8SqQTXueWCWRsYr
/NjdVKmVHRP32SFbCT2HxrtckNUUXaX94ez4tIMA1eCyuGh897oBYzj99W0lflMNymRUqpn2xnu9
zgkpZ7ymR584MvJikfwBbfDbr4WoAxiJNWI6DtypT7/Wo6JVNaXugr4dQYmiMyCFa+yNXy+w4/zs
S2VbO93y3017+MPG/Hn74sdybRM2i37lhzGg5dcfOzAuwGlQrdD7RLeJ1wF0caTRBkClpxGjjB4T
aVzGRq9pF38DOak/tatGTFno6x9Ydr89dyhitnBdHoJP2e+zvUePCxB8er1GY1KYHy1p0o5WSBY1
FA22lfCRzf/7VfYpFBFCx+Z1dcY7OqgB6zNtQDeqytUnuqx8seWZOc1a5As3+4Nb/NPZ99tVPp19
Ghhy9C0JDFdKZOe+GeKPifr0Q26u87+e4N8Uu7t/fSGfcHmf/vZ/3TY/qse+/fGjP380/x/w8QyD
dfBfLKgrf+8XPt6h/fgFp/fXv/4vNJ4D/o6ABTiFgYhEAPz632Q8If5DBxNlwgYA8nhd2P/zf/wN
xrP8/8CKxyYMBIEYCwDMf5HxTJv/yjcxc7JfQ6AArvHfJuMR7Bj8/wHveY7DFvbbVN5iWkYTyUC1
mXv6oTIqAWf840H8/bL/yan7xCb5fInf5go3QHrZ3h25wbNSBu5W7foMe0fE0OuQjtUZn8cfvhjj
Gnz+n43570sKqAssa7Av4rrY/3GSzRQx3DFF7aA2fbRG/lbeJ0ftIg5XfPctPeLNdAIULx68i/8H
W/wnA+zv1/4U2SG0sOa5FnHUROO2uNAeiOrj+jqTxKT7aUc0GbanDuFwKIIlSkJKgklys3rckvoD
9ubXrer3W/n8TSd+EmeSWxkK7RL3w6ZJ2ggmw438k437L/P0b08c8MqVREaC+nnsIzXSMukzl0uF
zs7YUvK7tfn5z8luQky6NTb5Jk2PtOv2ydf/xvoih+JdW7BDjM8gRGT5BcIWlnC3aQ/VdtzzL4ft
Zt2UG/9Qwj/uzD8cveRov0aR/3q0/7zo57ecU0jRKcxvqhYSNpwJe0/ffr2UbKQLFZ5y2XRtkh5j
J6OnjwOn3a1u6YWYEeedUHgSwtG0x+d6tGqIwLYaHxZ/ngR3i/+ijFKjyw5xQv69YMt4SAq32Qx1
X9xONdzFmDrD1jbW9ULFouw2mIjaO8C2xc9l1tPvAn/h1nXcZDsX0jmljuYdy9i3d2IcvH3FRAh4
sRVtwHaeQrnSoJcd335MNvwu19Q6eyq19sDOy2+Og4l0HdiOECCsGcJjSz1OvRPv6GBM92OujQ+j
CU5P6aX+ROvaj1YjBeBUUhT5iS8JdvXQ27R3me2g7HPSaJZ7cRnMg2FbmTT2GhtCPTL6Jv3I+WSh
Pcbm+lCirWxDr7DlGELVBYjopqLLoC1TSnZ3i/T9IVC9JjHbMa1Me01kkcaRJSQmOD+P13a7eGum
IThDLRzGoJ4S5HiuZdKbZzzGlinkxkfnmOO41SrPrJ5sX2NmQKDT68t2A3OBwA+vE6YHLAPlz8R2
GljUOtObmCSwJPqTUoXpUBFv+MNDlgZecS/0vi8exnRoMAd2TTpiy0ztxaHblKYiKu2O0jfqBVUU
L65bQae+wg9UG1npJD0/cKyGXCCnmKIFg8zbEZX62AA0cpZJC6GPt+6FtvBU7tFQjWtUkL30AimX
rv1Y/A4d9JZJPW2D0tMtmqmdN8OCY2+3+qkYj2pimNC2MuxivbN8ZoHsauF5yzlv6DfLhxoonI0z
cIIwhUBEMToqaOzcgQ/Z2bhcGpZKLHUvKGZcre7WV7kmL+hQtQysdN6Y6IjtpKO1XsXZzNU8da3N
uxUTiTITQ1o0NqpdPzRn8Zlni4cZ6VMmZNK/MkTJ8b5TZrZMZNlLJj03VK5f4Hp0xsqLLIWxGVAY
zYgKfaQsHbzLspPT+xp3LRIHO9WaHe5G+rZyhlo4B86atM1N19dLfjfHRWrvFppX7etgzsO4wd3m
60+ehf1nCq0q78Yfq4dBMRp7p0FbKJyinPugdwwGY+JATeEV4NsZdffbvCaqPa5k0yXTntppiG8l
ZCT7xmQPmh9trWUAQjRITGn3C4Y99Q3Ddw/0MlmrfPhW0f0f+Qb7oj8ARQe7PtFScZoKk/PGwhap
vld2KyYaNpWeL/uqBRLwUmsgbW5L9MPdR+x4oxmYKKOCNu/qh2EavYaeqlZNzjO0mQTGkNRG9cD4
m8Y6jYt3Laum1aTGLepxH6XkiI8goXbKxNLsa9n3UnAgz+iY30cNGdpJo5DttIGFDdI4sI7i/tlj
IbEsEJimqti7uPzcx8kZOv8yJZYykUao1BHOaZaGga+q11GD9UiK0FQj1srM1jV3Fva/lKPBdDI4
FE1r0b4KGFNS0GNI+GbHFZHkjNY2NFvPbNDpGWqdvaizGSTKMALbrqoQ9UpZX7LG05IAVDcDAKb6
65TBo0HgWjAPLCq0wYkDpGvp8B1nmdJ/LLM/6E86gzFqN5xWPTcopnULdXaPzzilDKIgFgQYbawJ
ArcyJ2qvrbewr4ckl7Y28ql0PRL02i2r6pBdhy/egh9NjWOfaI7A6wEa16OTTQyPrLODW9vhGJ91
amG3jHfrBwwKmYVfpipWc6P6kcrGQLqb7OYGyIMdFKXbvCbYMHMkwBIPSpfUSFjLq/k8yroWqxs2
+xwnZ+bUJjXRmVqgGw7OUKoEGWIyo25X1lxUgUm11vlej3LSzktTd3mCZ7Noq1N8TVzu+sLBd4kQ
z036OmAGTswGXCQ8YyQgpt+Pt3pXu9kr5Tx26aXrrq2Qa59Cs/BgN9NiJ4e2oWd/KFbe3QkNpeZu
rLFCf2Z2s1MfK+VnSMbMnmE1N4yCw8wmiY9pJ3Qd1IRzqpZ84WxsXfe9xLC/kaOr2Q/0tpkvkpC+
LZvFHnrvRcZ6s747mpLzg0IUkYeTi1r9MPmdmTz0XjwWB7Lw2YmGVgwW4jqRD5E5tHr+Mup2M/9o
cienJ82MH8djsGmy8HQtk0/QyFxv3OjDquHdz4f4euwVs28eSzbFmg6tK2lC2n5fWD8tMa7Gpu05
fPcJwwrm2yyHdr9x3EpowVqPrf1a1ERXJ50CYoUNnlYtbjhA+bBgs7a/ZQAPLTshcUa+qdxPBvb0
PDPJUHXDXRkmobv6fh0zI2M0m5M4B3QZpXbUc1CykRyFtiCWmxrE37o1YL5zKqtBod3QVsACMXe3
Od6OH71daHeppbGxTqp2q2gq5Bj16xz/iJmmx2rPDEaTVqa96+LUuwX5wO46IUTZx6vRPmfMtjoI
kUgLy7VZn42cLeKmb8o6xyyx9JvOBJZOq98fOtoMOETgwVoHZiZp9/l8Xf+0gNtownT4bCVLz4rF
I4D6OY0fZtVimrRX4zp8RsE+EwznYHqd7bQnZr3xoHRF7zfrKNcgH0dj6/ZMt5tLc2qJTwxsc7U5
E1VNPWJNs2DlYjdoAg1jhgockB6cmS7a+6AsWFMhSil0x7Psn3K38w6tm7nBTOflyEqsk6ucyn6s
WmnIoxgdBvToPkD/vcogR+yG2CrpKKr5yQPZIQ6lw8ynkBFXHUZHt4CoAWYIPBIwvuEQt7l+JnaY
INkAc33VEgpDG3ceoQ82bAbiJaMBoD9XEC3SbbLUy08a0dbhqo+CIzOPxkOd6fLgYXHOLqJa40MH
uSyKx8x58z2tP5qQay+opHGNmMNy1wrkiqWc87NNJzzsqXGiAlrHwziOmr6ZEQJEg82PQecyXmat
ZZgTdgwn8JVmH8E4ML44Fwszj3rzYlijs2f7Q+0MuXKva7XTbwbpWDTcZcKM+CJ9pRcy7xx3Aj2K
h26b2Mz2KUXPqLgVPlRXFggWoC1e0IhHBpb+2NdyTmstP+kamEmbG9obeLMesdoRYjE0wnxo+jI/
tpny7rzEj18svMInq0NygOW8hc7muYqJJMq+hzg+aQ92y1+jfnJi0wls4uf+1c5LV3uDSZioYEjK
pN74i4UXCrmaVtyvbmdoKHrb5GdR4wdD29kjJw3Q+TDyNHd6tR+WCQ9kKeP6K127C9aYAdnQIh47
ztmnxVn1rxOIAh30hZ1uB31Ex4IfJXKYncmrFuK+jld9x8w/ps14/0nZmS03bmxd+okQgRnIW0wc
RImUqLFuEJKqhHme8fT94e/uaFt2WNF3x8euAkECmTv3Xutb3ex2vahvarXVpMde00gAizfhE7bI
EjHpRCRg3CiBiTKvpTHV9Z6aGnJQDTn76rgY+bH7H/PDUIvdbKrzL61A69hVdR8g3InRs2ab1mUJ
58GVweVkjjLY74xBOhTEtkXUU7EZFJNPVY3JCqok003XJb7oSM42tkfs9i3NHaeVp/J+Q0x4yqJh
JsnFXZKp2o4eON9GXPyR4vI3kUnWDuvf7PVNmL5GuqIFrOnVeWiibkcUV/hlkaqMihduRIVxxyOy
Fg8k+XyS16p5elFgwQVFMkg+rfwab121IGVKP2IUX+dMrQU+SFi9O7NdR5AP+ngAMZDtUmoxbKMV
xTR+LAz4W4KDND3qc/FERV1gcZPz51aSrIOSMiKYEbs7yZbLZTSmu3Qr1Vr6booeg3ZRXbPMQNLd
h8dmQfmK3bHhOJj9MSTxa1DeLOmZ/FIJFEJvOKs+z+5o9TgEl5GkFaP9ZYb9gbQcF5E5s5k6iX0z
NIeg0JanXulQaLTIBKdn5qR1MCmIw0f0ASh3i/ZGyUs90Mu2u0osRL9yqZQcUYVPUlujMCpwGB/w
8T+qCZ9ojWuLkK8o3mcC8MfAzH5fIVF+wrFCQJlBp7/L5ZEVs5JOdJrEqbX1lEArS/ZBEL0p3fqY
lOq1UxCSi0gRHmMrRjpbPZLOdxI6mmnNdiYhcU6uJb8pKY6hpCJpG58nmVOTCb8/qR76ynrtqHPw
MfesQa8Rf4HoSvjNLfc/oed3mbg+lCjQ4276VdnKRxmL+zbHl7PN4pMw9qpIJyeVT73+qWvpkiri
Ll5nT++YZKS61xI545Sm8ZWCoyEiKMkaVDCVOxjz0cb3V+gfaUwK7Zo90P5yQ/tlFdYrKZ4fSAGe
yF35xcsXoEHclCceO6xTRfdLeYve8jWN2Zer5GFu61d1qHy9QUCrof6yFtmxw7s8PLVd4UrGe8dy
F6mHngdMFXd996bY7U0tfQnwJ3N+iTbhYv2lQWcB8mEGUoHQR7ltN0WbsI5S+JklO4L1kCNUoPHQ
9ZL1tasbjAemdEepdtMOERJ8e/AUOT5zTHpb5W2kaw2/MnAjfRcecWZFPm/szYLKPyuSy9Io7/gy
vGjWnwFn8AEZTIlc3KLvRUi/uNGQvSeVtvkjq3xn6AllshiPVixdWrN9GOzlyKrOOj7YrqonnO7r
mNVNPci9csb+8UxkwlubDoIzbnNKhxoDpyAyRr8j8zG+sWVMkwOJi1SZ+bsZyu/xrDod8iyMMv7A
mmXgKG6V5IA7yR1sbNtpS9YMDxsZjWP+mNTVYeyQzHcnYFBIIt/M+FoqmlM3PaeQizznQaFaRCHu
FrniFdhNJdbP5DUjB1YSzDxjfLYMwoIS3u2w2Mew1b1etn5rWhcQmsrJ78aWWrfOenLQQ76ta6hv
atMJNJNwIvFOSNsAA1wyUc2Y71VfeBONiyohyCkesJBUOBP6S9e1Tlpd8gUCk26gaWsLt8m+SmoQ
ejKnsY04cEroIZVArnKv1a7kBniKdumoP7LmY26Crn4crZdaOqDIvQI4PDXd6K3qn16Nr4rcviLd
5hEq8ABT/mRN5YdSuIuar0QjIS8lp1Pp5/K2YgpJXFjorP2zNnF/8Jn2WS0R95XpIa5OdOuS/tnk
WGO61iLplPgs5L8HkNIPE6wLYtlQ8fjqhBGnW/fTOu5mTqXrbNyu2jMZqr0b6gc7ZEqf4K42Ypc0
r3MbSwRp5vzu7FlEsvqL+bGSvyli5VovRIekj+Sbe9kw7AvxNRF6pWQpF5krt57SfUXFFAuaTOW6
l1NrvxAZCfbDDU2jfjCBNDyBpzG4SgOXBpce45EQYkVKsWuTT+xooLFcXFjM6yhhcq1+ycLA0OoH
ZerZ0oTf4+JWs9pV+9GvzN8RYbY9OdjQv5oYsSkaQT7iXTYflEXdmfMCvuqyIO1naXO2PGMOTp4y
VuB78oclinwF317W4Xsd5wQNJ17YoTts+LPN/IVaLPZV/E4t+IN1UGDm8MMkdIhbCIVqpd63I3wD
TgeiBRFSIUgSi/5VC3WvG7g62PtlrXoYO8J2a6V2G2PgzM7+ELP98uIkRPhx4mSFkLyFBUQHhlvQ
JUK80X/RTXLiMroxQHpI8WsxjR8L8aEirs99LPyhu8HYSUby5iCiqYqHEpO+RxSponJWJo7Ns+ro
AfuAp9RSkEBMrpPmseC0gpGnQjrV4NcsjM9Guidw8EwCoqvC3XP0pglAVyduvNgkPmloetX6yCq7
4yM7bajdp8sj4JlDm5SCdKobo8DeSYCnWqwB2oggRFGP7NTX+wFk43CRMThsabBS3x/AjVNtmcMu
3PIFpvx9LhYnaeWg61DAEf3rDsztcjXh6Zpu09kOmAGf61i3HBIXQV4YvJbjCWg5HDqBNN48UvgH
wlwPFDF7klvu7JTNkC1Jk3cjYup4gZhARxW0TugQHBlY9QryLOK4LldBUxJkjDEgUI0cpMSbUihn
0SCNnLknSb8B63VLrKGngQOQ0FlK4ULbjAd16XLCbWp+8dAC8KWMQdzYzyK/xurAE1/7E9NwOZ8C
0uCo40Xvyr2v9dvebT3mmfaIRsnrqEoiSVzSktrNzP0ijYJwFBg+i13XnyHDETR6nNCm54IoziTH
MmK5mnQED+LM8XMm83VoVLXah2nfN/Udp9xYb4PUHP1B+7Ns/AmLhsF1jLQTHFNuQ9mtEs+zfR10
vBn9oRjgVSh+ZV3a9K7t7kUx0T3T3Q5Gn0n50auwp+ha1+NDV32O05OCJLjLq2M2vtLfiezWJzrC
l8xT18HniyooUrWrRcA6wNuvc+2ZfH0AEV1kla4tyfc1b3hl93+KVkcYV54YdZ0Us7+RhxmEYHLs
eAhqVZzC2PIG/vtKLa/JMrxIMUVIBy2xhQ62aSSjGoZE6k/8EXShI7FmxmqDClhQGQ3UX9aO6L69
HoMVxdllJvk5ajJcVOpNrZRXM4s/Rhb8YtE9a1zR0GP9cOWx/hhz65K0yzPqL/RyBYtSR/4cO0hS
0OJQzC6Q7flBDGuQzNFeNM/lYL+MoZW61WLdt7P6mCbzDei81JniMfbTPqJy0IhXVuact+LZZt5j
KfMevDiaG+kqm8ZustTjUq+3MtHZgwRIS0b1gLQJeOObWOybQrR/FImYzgE9kBNzhhJqcz+a0vYw
3bY6W+iiniV92IFFPwHMvW85jRWh2OkLtCUj22fhcCgmEcB/9iBcxc48zi+plP2q04hmhezTRngZ
ZOmaGkQOyavhbKrSEL2x07SSr0zRZREfaUiaOx7q1Hylagl6SBLYp+mGohkHeHqTFDnTs5nDUOJ1
BMTTfBISctEV9IRq7Q2eHnWqXdgqvi1fq3gO0lF/7LT4GhkftQ5TNDEP/YBtUtVu6UFRx0zJxUqU
p1WXr4uhPGvWlPhWSnfdjt4RJJ7URsfNrZ0KFNAC/DGn7bt6MCjrcioKcFaqBeo6h8XlEn/TOzjF
OdGv6r7LJV9tkiPpOE+ctkDGJbveDJq5vhGc2jmelVF9kOz2LdHVc7QMXjMcZ5RfJEwmVLrWbVq8
YpbDGYGBXs95lTo2XX28jEbxUs4Su8g8v+Sh9iGi5SZNlIeE9EVr6K4Eze6ltXeaqfZF0qdPOq4r
wGddtUsi8x1x4Su4iMcsU1+jOTxD0aLDz4ojQv2Jie1nPw93hS17oTH4PUrEdG1vFwJvW6Gf+ni6
45vfKd2wk3EN6SocG+YIJocVZOPnJLPwXnXrm8TvJBMebgr1MklDMKTVaSb4LB4iEjNfZzZWDN84
5JJ7oWR0Y9v4gN/qGMIWcfsoOo9gDLpMdNgTq/mgLn1Ja6w0L1DmwPuQSPyk18p7MjZnKUnPCDFP
K6rjpOw8vhcvl37DXCGRuvFLbETmPof5Wczx/aTNB4wnb5Ns3Bn5u9rOO3ueyJ5fbuq188JY3fy7
2BrLU6SzrRe3lvnIvuhpU31rAXLVMgFzUd9VcQb18VzEzaW3eabrdZfhI8J25hrzNgRqXGRXAbs7
p7j6PrI/MUh5Rk04YKXfobK9TSQgIJxKutykDz/5s7WcFz26mayCYlXjNR8s3EuA22kJIi9WCRwl
n7levDgczu0A6qMzKNvnAG2iq2l0aZYPuVnPwu6uixQ+corG3NqcOWDTHxPQWBc6oLLLvNSN4Cqw
YRLIvT4Ro3YnjflBzgcCLeVHrFQHcku+CutoSaFf9Sk5cvbe7C3w0cJdBlsm//WpsFO8MvRpyEkr
/+Rk2KKFfhGDzk4yHlMAUXlW+WufHZNJ+2qbZaextajNAceB2yVM0EyWi6GL/XKiLhzLYJkw0WsH
oFXYBYEWTPhPNXDKoHBMCxnvVL9ZQOcsgc+kgyqaeJxwZ6P38/oP0xnP1sVxMPt7TWpc5NzIG3N/
CeNdxakeLgZI4fysqPkWNA4kMN8P6wmCAIFEqSvbcEIXM4CFdRun6T7NaP9DxF4BHVnr8rvX9MPW
+FRgx6WvMWJZJoy7Cm96J99tMaM4RtdBc1RO8KF4EfEOqiDB9L2LlC9AYY5NsQ/GJKamHI/Zugkw
f9vt6lhpcz+zRShACGOgb5y8gsyAlEn34q0YhR8CAJ0Kt+WAiTcU2mt5Fyq4fq3Yb4U/49cZ+NxI
YneVkezGJr+hz3I2R0zoXEXUsCrkEYf74oZZc4QnsSM7z48GPKIL0HONyFaAX8yLmJcqTrzQwl05
f/eZHqhRMgY9uCWUr18DTtyKk1kJEkJL6XziK5P7ai+IOcGV5cyCAWjROoO6+jw2h0oHh3SfWm42
/o6zX5sps4suCryOQT/H1p7jDsfFAxm87qLv2+FUUQlickjtzpVFDdOh8uIaSz70rX4RLm24pm0d
sr4vYJkkjCZtkuLzwaLAHFMnDXb6SiTgmQMUX0v1lZpynad8xOMmZ3SAbckpc+zO/UvT4HL909AA
hZnLyCh0Jf2xgucrCdvrLVrCnY0c8GZViW9f6MDg6se04KjRRyR+ydmnML4kbLos/Rb9Hr2TbpGH
7e2C+DPoGIjF+5m5UV1dukIPevtPtkjOrCiO3O3pmZyYC96sRGHXMskFc3LRw8/QzAOb1OUssk8h
5mRTITWnyhJXZwBAx8sFu/NqGbYPgeGQgzXrN2YWk6j1U2UgBUeRJWM7WdskMXzSb3/qOjrysp8U
nY8IF78xqdZJFBgq/c1COKs53wzipR0ZnCMasKaXumfUUVPdF96yZCwokJGt4Ua17mkKF/V7qOYH
DFZ7hgVOVs2uYjbnmL+NQZpHLppPEXwEioIPQ77J6mRXylnQKeWxig0nLfQj5G1nwkshcUpoFOai
Ru6jc/PinqpqZjcfxdHQEOc3wJcS1R/C0ZdW607TgVEuBS5J4mT7NCDpftdbm9jBI4KG276JUNxs
77RSvqQm5mjjF2Y+t+1UVoTzUO8aRslNPdxYC31XOeO1xq19STPrGTZd6BQ0rsq5K28Yyr4VUpjR
to7eZr16zJcWucDYvWtmyDZfGaWbNGvryCNZX3HujI161BPjBKRBR/o45H7VdjmvLBQzTSRih2bl
WhCJSindwX7K25NZVkkwJzQklxQ6QSs46Bit/K4Yk4dX5yZSoXsym0U0syIdWLPsVl2td1YQtxjr
I9E3bDZwjXmtamKkUVxctKZZb5J4sH1tEiXV4ay4pcJBnmIJi74WpupRFPp1NKNbBNm/RMkLh3ed
Hqy6GNhXFDacjWUPXTgJ95wGu8eQ1HNrZ1jQHuCQ6pvhQisEfKJKGqi/Jb1mKa9X7VpAo3ha5cr8
QwoZ0w22rmJcbtsQM7GivY/MaloLE6/EIxVRvjc1q+ua4anWumeBXgWTg/gSBd3NqGHpIr60pDtN
BuC9PDdbRf7WckYs5vA+hkOUolZYZPN+Uis26/mory1deGqFKQIXJ8kPZN6cUFgfILSytSZ9ENYs
Tq3c3qURmDF7fVSS5WpO2UEa8s+41j9F3X2aMNHNoT8nTXzSoLgUw/i7zb7mRadKH2/x6mEBljq/
GqTsQeZIkJEQsBIjXzdhwBifk2PkoXcJIvVjJNmOH/CQ6tPrnGcvdfeG3uQc9tFpGpqbrFVfk3q+
mZbsM1prXPnG1rWUnmmTBMQ2SzgqtxOY8ahEI/CDiNaaJhe7uCK2PBpu5SgOJnN5sRUQkVDsXgqj
/1CaDsYeYc8GUjpwGrMxkvMc+xaGtaUYzxNrQz7SDmq1vbC1F9qjkVcWzQsCgJSZDtXpYo707iTU
U8rY8raFDWHkKDtglI9sT+bkCR4TQxCvQ0ypF/Nvmip2TVPCh498o8PqkY79XmoWIAPszpBICBja
tUQbhvarGqb+kMSoqwsfSLObwjcHZxusPZ82/+olqjqJaov/S+3rHUNV7tJmuRJnSSuCdR7dGN+3
Zgy3SqNfUBW4yRTfLFWyb1X646rucMMui6EfM+8lVdwxWhHEeXafdDhpgPkqUuaNMaaV8WOFlNUu
9Z7nVvMSgR9Kr8CcDBygktrJW3ikVflcVyr+2HBPC8xbwI/GnfVKD5VgcMQEDT1D+KTAlOi8Gucy
ybfz+nrEHA86sbnHOcSiZMI0nXe4z/1REkyyU9dKpUMSPfKdARCWz0tZYrnJbkCFi12cm190o2kG
YWzHEcUYAuxuPt6jsp4PccMsks39Ycq6gL3pF92Qo1DrERKn/VjzTtIdMJ7kuGE8yckZt/SQzr8T
PQLdrdJ2M2gyqFIwLIpjplbqhRwPdqONHRjxySHlqXRbg3lBsv3jWrzxm9FlEepti4rD09LRWWvF
uO8smhSZnOBpFOHHShY95zRLChg6baMb1+4xOZTraSH7jkhEu7wKa4SpxDgKyXZQD8oONO9dj+fo
JoZc+BJtf6ClD2MVDcNU2L9sMn3qyXCgHdRBT6BFIDEptVdj8FLXPxnPVjMwJQ0lGg+p+Uunq+VJ
wLh8kg0yJH/Gc28p13FJP7qQAV2y+qWs3imMdGta5qYRkQSZausM0N4eCk/SJs0j8kD3SXFK8MPn
+Xyng0V0hDVR8Ovq68Rk3BvXVuZRaE+oPvJnYGmmk0c6hxQrBoDM6QvnGcrlYnL7vgcKGhIZcFDl
Zb5A74iOs5irg9W14SltTb6bjQidz6xmofRQMLsHkqi1eFGnp6ZM88I1NVq5YRkykDA5lSoha682
FYOjFPHnZBjzPsqLl0INw4PRTKM3jS1laKSfVy0cd+o6dLsFuTiLY36NCI2jadBZOAPi4tCBPAQ+
mQ94yhskZpFSv1saDDHDDpd36MIJSIHN5BwVfwa1YDXnt9bMFswSton7lvyJSwOhzJW04UvJEL6s
AjuqUdbQS0VnbZZwVHDaJD9VS0UuYWV+LT0Fb8+L4I2GVrzwyy73fGTYRiMwCEXPhh3yGM3FPfmL
uRnqkGigoKCxTVpgN8jHqmtpPaqbVxuVTeWTHKzeNqkGhIPol4Jjm1XTCGpT4KIQPopUFV5MfRgk
WfVlhGHt50qUe2Y4/I6qRmuC3GqesP2cDUzgFxmCNqsiBA+vCjlu9ZHB8EQqloLupRYdcFiLW6vW
LjIZvudmWTnHybb1YI8UzqM93TBUawOp7jhk47NcjeyEbhUcUhnp9QPFK3nczcTUsBiuqA0Mb1BT
ycUpEO8guXHokpaWJo9SPEVGbN6tRiIuGNL5SSY9DUwTVHvYbEWeFb8RXWOdpN4srptHO1Ai4O/g
KgY5kJrB8qy509BfMgXCYQ67ZG1EdV4rzcC4YvbFW21FV8mWdaqubGhwQprikeb+C1MiKcj7vMJI
rpe+pE46UOw192e5XX1jMGxnSCj4m16EbjShpoJWpyNVDGlt2jMFAzsVP5+h+IgzYvAMRp2s91Qu
MOsJFByzGwOHLH7BNAe3piSl9mQW60heAOOr7k5JxdAeFvqviC2SrkIfpqtraKduFnaZtDqgutXO
o3NcmBTtcSX7EcbM/mMknEGuvFUa4zU+RCqKkmcpb+ZoxBUri+cOWU/6tKxdox9lNUMj64y4J6Kj
rcWoBpiLTxTiRQLU5N5MZXKB7BGchW+iprAVJyUHojog7Jp7v5WXTD9bQ9WwXGpaRm5CS5vubl7V
OvFJ8OrRsuRgE8F+T9Ps55JIT6z6/bCrN0bwHlkp65A6dGH7Ama2sz16aet83OIi2qCUy3LxZaUz
TpVcyMdc1WQgr8XUfuSoRvhz9AzMVkP8AIFNfbBlrT3TJNH3aOekXVaBgMLuFN1iUc2pU+I1cUyD
uq5LV852kHTcMmrlq4xkzAGZSaqG3MrJr6gHHUQtVB4tvRidvmeTC0toRDkYtV1K9mOw6OT1zrkh
+SbfWucs4cT32GaNHpB7lG49yyaQtKh3s3ylPss48xPMrZ5UQBeLo5PM6U1tyeB+2y4op9XLahdM
5wqVQT0wiC8rnrX9INuaZ0bIgNnuxoKxt738GWYFoM8INfWhp/S9twEtonGKluNCbguFsFTTRJAq
5SWTy/igaDHFNY8u3OC+THR/taP0VsnG2UNoptMKTwAytTqTfXp1QKA9ajxLdjRiLZ2Uc+DTkIbM
yxG6Up6UJoB5zpFWshJuH0JmaJEAurSJfy9ELtD2y/RHMIf5ZU3LT7VNDN/QUHHlOUUBymNIkTJb
jVlOOLKnpGV22eYPo6Ws1OHTEVirGqAjXj09hgw75tOHMDfUppmV/sii50Y1JVMcagps1Sz2IknV
z0XZqtDVaSXKsVlTY61jIGzzGYmG+RZpYvXtYnOushZ5jLfgr4mouEDS06iuET9NwCEAa7couaBJ
PGf1rLlIipLXXNStZwzl48DhBG8X54zE5MONY/N7WOXuUappQtt9+FjFbXaRCkydAjUSb3Wm4F2l
iVrs44V2aq0MjlRbCcbW+TjK6VFXmpQ5U7Uy4ovye7S7pgFqWyhf4doru4rWLxgQZCNzCOtKGPUB
XARC9yxEco1eIXzpCym58jDujGXb6/pUht4IqTitxPukL49mxbYBVmo5RmhpgafWI4XB/CkVoequ
IQ2Fhlwh1xzmemstcKMGv3jUwxhn30XsFuvpoZuT9TUECz7wwjTK82L0kdtBLN9ljMg9LaN7t/b3
9pI923jh/FpZngZ7iu5JKYCBjX0m9TORHjcRE3mFm0aV9aZqWheUy2tYEunBX/sGpPlJ13NCeFqN
PjByhB6yZMuIxZ2MGOj8rN/PRTEdujLWP3CptfuN4f9pITIGdhfV8Umarcd+jMcvGQNA7yAubekb
ENwQiaI+kwcz+4U6oJFYiai9pCEtqnYKjd0aml9W2irY+mWTof7Qu42W6c9R3hdbaGbu2NqIl0Ae
ZOseIWHyG2nWe8FRjhO3HfdfatFOtwsMgX1oJUPQyURcGLl+laSWkx6K5ToNKpjmhG3MBbCPiYkh
xsRReVZjo/YqZaX5qKBAwfgFWhDvp8wND0pv+E2X2flekklKrtlpn0nnIa5jiiYey9SM6ldaY+Ve
sbNpG5peiPX9PWdIr9Vo1C8hQUFOW6kkLWNSJ5umQ+QRmTVsJTKY4/tcIhsPzQ0gnbRfsQJDgsi9
lAnGjpBfgEZWLKsH28SqSzBKMbh5qTGcaC71OvL9Rf1DRQjXywq4lpMaRPeag+Hw0feKDF26qk+9
PjX3utLnATLjead1yA8WFSKcKYeKo7TpDNyVdziU6tGtcwMNgy39luZ+cuUGXI0V1mdlXWbfjvXb
XmZcE+mNADvTywfMnXVQDgr4QCS0Cif38nOkreAgLTyvA1nZuOaiI9BSzMOgohyTdgW1OFp7lqlb
Yxg+pdC8a2p79Za0oGaD3LvX2uYxTmDMLHn3mNUgrdOqQbS0tgtnBSlxUnwAL+sS0l3ryvkrLEsG
6ZURefky9Sk9YGG4Rrd1mxf5A44n91VIAwfR6QtE7Lxvbe2dXcK4cJpXAzPW55PSx6uLGKnchw16
WdeoszIKeDXzI6Iozn2NbaOFkelzKHRyNYW6FeA54yb4EajFOBdV8Gg9bTASUHmqcgghS9CjaZmy
JAkhTmm59WwmM+n8IVpGtx9oQW0ZOyx42hZ1tfgzqu1X0Lv8dzhnKOI0FF+0eGgj7jOpNW+lFbmL
k6CK+c1g42UmfAB9TEpLfunQOy8xJqqyKhAx8W5V5ueSWIuPWQkNMmvSNV/Nm6rWoKOUWqQjMRPW
V1FpycNAShjj+4F8Mtwfx0brMuYU7CiWVPesGmrqroryNeSZgXkBrItaravX9zSr6BUBqpzC+mMe
Bz6NXiFDnO0KUFa4yMWdmdCTUYb21k5CYndBP1/mBWATGgay7/y6kdrrPAzNMw3zAQzyAtBkERP5
ByHinlnikBUrk3bb1eLTHtDhVbBGDsUIM3IYVfUPiZo6YFKE/q5M0NGtyUt1baSGputAu6Jr+vc6
pnTQ5Pbc2fMpVucnRYKwHDYg6q0m/Iyhaul+oYAk0kJduEo+1/tFbzmrlPEAx3emoatyAtlmP0YX
ZKOQDjP4ukcJZgW83TGDkh+RA5OH6uNgjb1fCQUCYvhWm8aVDJAvOm7cUa/fr7X92XRsNNF0oXOe
BYxrVQjx9P14F/MVYUQVy8lvDtGbmL3qUP1ZnA5hARbar66KlScrqrIzGcso5TWwTXZtR35PmFcw
TJHxUjddeGgbiSP7GMbPdS93A5uhFGonK08zmUVGH/dVZyMUJhzCajLOOSiiJyJeHtRuk/urUXbg
A3HQX0ib0n/yJG5cge8OOQFRRJFl28Rlv/37v3gSZbmXLDOOEmyQkw+/0mmNA7EHbnWogDIcJM/6
iXTwd0vv//aooU42dFMmZVF8h2Z0DZVFDYoGD+TokcXurdOX5Dee4kJ/QhqICGPwTI5wP92q+q+3
+v8u/O1WQ02MFuZMIgX61iN/B9I7mi86Pk2/8DjcZatEPAlBUqN86CwiF4IfLIE/3fk3psCyiKpa
AC1jCTSP0Ts8cjc8CCC7rhyUPn5xmFvej7f9d37C//m+sT8yE8B1qujfbjvDM5EWpk0Je7Tvc7Eb
xU7xGCdwWUQjbOc75bj6/S4+2v4PN/yv3/hfLv3thmsgLVVfitDjbP5Aq8m3Pd0BogFhGG2d9/+J
E/nnrX4z2BZlxZG243rpIdk3v5iXuAwi3OWQXX8CRCj/+uL85d6+WS2bcCQzCFKG1wfwVQM4mXvz
0HhToAfY+Lzi5b+/y7/b7f95a99Ms1bSy0lKbLo3SX5cKAhLjB9ezL+DFP55hW/oHKbqw4KGNvT0
3XzqdjTrAjWA5X347xv5l5dAwdutmUIBePIPthClFekwlhF6Kge4xtAQb9kOaRP/fZV/8RjjpwNj
iPdWaIr67ckTgiMtkWo8efwvbxWVugutztrLBRBquJXDD4+6umEmvq2jf7vgt0evs8nLkYgT86Bx
+uMIMzEgk0//igQrXOoJhKfMG5ziMQSC+UBxiws4dP/7ppV/PCQqJlHT0ixrgzbZ/2NA/8ti3kLt
ASbMh6gWCFgOUTS3dbDu2Zs9q9xtvvafX7p/fNNcU1gyeeQCR4f9PVl5rfqqInOWd05Rt3QTL5Yj
DySVwi7/37f3j4Xsf65kadtvagEb+PbGyYWaJYSOhB4dkmOJ7acFnq+OrN0xkVbdT0ny//ptCuKi
/+/1vr1y+TpKFQERDA/9oiI7x20P3W7c21dGfE1MpqWDUXbf/eDi3ggOf3+S1O39kDl4846oqvgG
NEmKCQw/HSUWzdLex0WQ/jYCwhR9dOJ+gTzFQbbU7xC8/PD9/hOJsF2ZzqwFkonuuvXtyktXcOJS
lu2GMYS4aWBfljfdWV3Fx4kl/3S5f5jVQU/YxNjznoKK50f9e+kB6tRMy4XL6TuEh/68V35px8it
3eT64070j1Vnw1zIsJV0kHSmaX17dnLNzrK45FqedhVXTKS4lH2eJFegQDgtXskdGj+sdN/wMKyo
3y767QGaFWPpw4aL5gfxWgfFTh74Mgk6c8GpFj+VN/96iwhfKOIQxUOC+fvXqaa0OOGSbr/e5Jtu
wqyDoQqnMwfnpwWDhp2wCqjikQP+94v5L28K3+5fLq39/dKp3ihSS9UL2EImkSlYnjsXAK1LUWfe
aG7hodj5Ybf6l7vF8AhpCPqZsHXz2w+a0M+TFRyEnrYW90UyuRaUP2Dy/n/f2j9XVIUSlQsxireg
GX27s0rKDWh4Nbv8lIL9NNTlrp8l7Ycn5V9e+b9d5dtuFZVmBDIgAc6RW78F41YnVWUXBedx0dYf
6Bv/9sVB7lEBNbE/glj5+2+VIMfmKWHIYmUKCe7xTsIxxy/4w++j/XSdrdz4y14k2WWbVj3wg5XU
va4RJ6Ems0PXmTpf1Dt45oieTCT/vTVwoBuU7GhL4R423W4A8YM3f/kjNApTOieELHlm+7Ygl3b/
F2ln1uO20Xz9T0SA+3IrUeuMl7E9sZMbIrYTkuK+L5/+/fXk/yJSixCTPLkwAhhwqZvV1dVVp85p
SqPbj0itqR7QsE71L6AVe0G5NaKtp9J0YeJY1/UfDG4e0jLUaMEN9nFyzPHV0PX2eRpC5/tjL3lL
J25ufx1wFarSrm14FExViQiKR6M9OE3g+ZAibPfFp/zL9DsYhmN1uOi7+DBuoUcl42ZkgUdO8YFn
3rQBy3R4/DOWAvjNz5BCQDvVYLMC2yMEFL+ou2QHmHvY1DvlkO0bZGhWvvE9vYq0bOl0TFOOtC9D
a37/4/LF2pd7qtC+8R5q3BQRyQ0Scv50RBYt+66+/09LNfmQBgEPQftb9yooV1g2cGWWGhzIsCgJ
fa78fmfspmPdUy7ZPzZ4n3xoFi8owhwsVqprSV/4AhsFA924s9fmX0Yt2qr652Gk3QzzJVWRtYgq
vpTsUDaMZhCpkfXob+nm1ekp53nqDMRpWR5SA7tob11eKn/cMQBCkZfS6MryFlzHEFxejmWCuzFs
Q4qned4oFGfeDA47QA87o9zFW2BYvr650M9dcR1x+m/Xx1nTqJhyakwP3qjbz5eq8L1q2RD4dZK/
mwJoKurC3vYNcHQa1ADIpvmXoou9H1MSmed/+ykN3dSgN4XoEtY2mU+zhwdXYdicyETrZlPALMNw
bvaR4iI6Hpexek5Vrdo+tnkfDeHa0vBTFWotx5A5+UbYRpBHhYhISXuj31Zzo6IYD1OU51vxPJQr
2yuRWorU49ae7K45dDXIUJB6QDfneO27IEGewVbQ/2vedYO5d7vpWx4Sb9NuJYG9v8xuTUtByI0z
yFF05ooQmheKbfPPeEKShYopACSjW3t5iftK9qTrnZU8iZawl9POZwrbopQ+MM+11zKunB6K1E3d
6has9BA/T2XXrh3SJSe2ddUg+niaqGzeOrGVOE0GAok3+Vbbm2RcdAOFaht//F+kp6h3ojm9H74H
79fS9SWXclSdFxe3DuyYcnZpds4wph1uPDBsEKld8ktpx91vXhF///fOy1vdMehlazyHpC2Ossug
RxdyrRJFHWZjPOSd1CxZOSJLfuMahglpr+2ZllwXdFUlhsdhDiAyuuyN0XoPTOQTT4RT5KgrF6X4
MLLPXJuSFsTkFVVVj2JKYkHY6UzppzYOhpWQuvR9ro1I3lHYfVlbEeu5tPk320vBG/Zwf1fuytdZ
yL6h4tPg3fQ8GxJiVzpwyaSOY0n7CGI3VCUZn3N483vbxk/RiIVj5B89++8LHvqtVWkPR7CEEO1g
td2DHT8Y/oBOnd+9NiPg4UNxcLbTHn2JAIzdjpa/+tXz19LmhR2+Wbi0w6EFh9UQ8BOga/otKn+J
1a9BYfwrYs23SGoYGs9TEjuVy1HKY62869QCVJKf0cnvL6O59wbAQ4rKYB1A1W7FNZfWdGVOvvhF
XI/nDF1QFfqqRA83s/XdBiL9+ETfVy/5etyCDmTi1ImY27kNXUzs65fWIHTB0rZTAuoZLxClH0SK
kU6vVUuhaC1bXDjfNyaleJW1ozkpKRderUZRt7NLF06ODuF6+qup24ZkVkCN/9eFSs+d7MK/2ieu
OBxadzAzau7UNXzIROoX8TJdL4it7q3kMTBtpBoqAOztGRUzXi5YtP0RuZ7dPzuLC/fQ9c7KdRud
risUEhh0UK8Kh5+z/b5PvN9AiqJpoqMLMTMpaeweu9BCDL0xKmUYymDVxdSEFDzHPxT3cw0Y8rGB
u7hGCZNmjW6Z9Ilcg4rUrY/OKVRDc38RJVWm2H3GJtwNZ307faNovCm3Hp2604pN8auvbwbZpnwu
kg6hQ2HTPKg7JhKiff618qsTk0Kzv/Zek8/6mzF40kyXLAHaZMlRFEBnSQnrqB+mX+361eLNpk0r
uyh/JsmGKxXZEqtt2lnFRgkbRpt8K5vXlS0TgV7aMgtyD9fkZeRC1ipdBN44twP00jwC94C+yz0K
qlsm+3fpJ4A5/nqZcmHXIOWGrR3eNq47OeuiPZ9RzhPSL5FVH8e0VJiybocPFAnqlVqJnFvC3Ulf
VDzsDUH0LN+sHfNsAJ4xZbSKvau6cARnnA67mBnsk55mYlYaSn663cqXx7t6v0gs07ZwPBjeIGeT
PpsRD7Xn9S5oXF4rf5T9kPyAA8/6PqPms0INK8flt0VemZIOcpdBxRRM8CCGAB63dT38ABfpbqHH
5AWPVq3/eGX3Dkk7RuSs5HjwCGti5VcvW153lYM+BhPWcGgcvSwaIO2ux5X6wNKXM6hyQRvvWRS6
pLAPt9GYh+Ps+IDdg0NahxPqpErhe671Aj5tX7aa9WqnKA8+Xt3CZnKtehxnvh8DV5JdJmgVZZ7Z
zDLXJuTILkjND8x5m+PU/O41l+TTY3sLfnJjTwoheWUao9uwzmC0p8OYV9D7mtZwpCTRrmzpwoe7
NiWX6x09hdQzMRF17A1QY6jWjdW/DlbUc1Gzs13BbUvZ49Y3TC1CXQZArA+V2Nb1PrjK98fbdXc3
4+wGJQ6HqgqnWjekJGQ0vcE2KywM2+gLj7ZddYj8+cDgyV7fxPvVjpz4xbfB8dae5A9zw9Mxm7CX
/Tns4DHcQmQR+fpp+lZ8bF+1X1eWt/SNrpcnuUOQwT0LtxVFhU3xJ4qdlI7inTpskufk4/zHP8h1
VtZnSnGqh4OohvhNGOz98qPx1B/bzQSx8vgKF9J2ZXmL1lwROBzx/XQpVGltU7pRQM4hyqzxEZ2k
nB3lthH4Bad4Xm3yL+7nlUHxg66ClTYC148VhnxbH2D4GXL/TcKwHCzZw56pWsRud2tp8l3X6M1F
r2xK9ym6wnaMSpV4WLkgNYDfgw+mb2Tvy0PZ71a2dClgWVfWxA5crbBBBS0utTdr416wgnuo6+6R
S9rp+zF4Dn8a2/ZduF8rXiyu0tZRzETWQ6cFKB3EKZ6S1gUJQNbg/dB34RlOpXQTbkXGsLalxtJn
FBUSTOnU3t6iwtUiGRcF0x7yUBy25hmIqgr2aNil857JrRpipk3qo5O5qQHWvo/PzJCgdoxHBZ+Z
uTqm5xxSCXhttu1uAly9Vf8JdGXJta9/ovQdKAsUAVwygQ/RASDCY3OAIeJL+yfyfFS0V/Ncsb1y
XLo2J93CiA1OEKiwIwIpA6oMpg41eRLZtXMo/Kw6G/bW3Bc07tLXtc+xkNiLKgXmqadbBqXYW5+D
LnfKksaBcmAfHh2gvBut2So74eSUYl/75AAp9lrsWPIB8kaK20KcxJKljUwoxyuU5IUPqFuk3pmU
8JVd+9aQnX8DIE910l85XAu7bKq6R7LK+BliLFI4vjBDFMEbKZycV/YHI9vCqcAQCNCrwUeEzTgP
z8auD7eA0dZi18J6URmwAdogpkA+LN08ac/AlYJGi9+hsdoB0y0uvz9e3qIFkYEDVaCPL0u9WKOW
UGHmMyIFy7DnaxGcHht4u+8lL+X9pwuVEQoVjNHdOkqYuDCvp5H4ZowA+g2c2CdlN0LDDY9NvfMO
4j2dv5vLTTVeNvnB8hMVifnt3O9W/WfhgJqUWVEzQYbKYS7l9rd00HYBaeKAitAxn+CQ2jJt81k5
pLvu+6rnrFiTky1dyWGIZLTpzVuZ93/zGuO9g0ZE+tsq5ERcKfI+X60N7Y6bS8ANYmdsjbfgU540
PweqYJ6Md9B17bL9cMy+P/6uS1mYxdveoqYGeAgpu1t7ZWLEdZ3zZBSFc6JutgMh9WlG08k3KJNs
w31/2azYXDiLeJJNodTjtQ329NZmEaE020bwdjD8fdS+J4d+Y35oqZyPR2XLyCmW9Q0sGd/behXp
srC/N7alyw5oQQp0mpNyqUlc9F2+D/xgb38AEk57DWKwtcCz4D43BqXDjxSVEkHnRiJ9MPaJ81n0
Zd3ndmfurea1Pqw60EIouLEnHQ67FtTJMZvb+s4mgIaeQWYUVbwdoyQKoda/7BiAPzz+pGIRktde
G5WvEaOeGcFMCs9PGNtx0+oZFtBtJIgN7MrvgnSbtWvqVsvrpMxOT5aah4yxCSO1CDVDcRBGDJD3
7HkJJZEyHB8vbCEnY2F/W5EywE5RUkikeSJfIHdl2LuLnpSI4SMzHM8ILdUrR2PNnHQa9bbpOIss
is7db5A6/piY/WXutALS3q+E9IX3qgWQBqw5ijs2YLPbU3hRq6KhpsdMo2ojiY2W5ZcKOd6jGPh4
fbyLa6akFKdCmK2ac4M6kQZhxyGvWma6InjXtYOqM23w2NriJl4tTAovExyprYa2PLwjCVzpEDIo
zfOUjPu+WT1ta7akcFLrk9lDN4zu3AcmKBAiYXZ2A6bbzw4/yj+BmFK38aentaiytqFSUEGr3W2b
C36SqME+uMS+2jofciNecZG3jsrdub7aSimYGFmXWSqEoYj2zPvZz3YIktQfuk/GsTiEBygpKdxD
g8gAFsIP42YNK7i4TEoQVJxBtAKFvHVRUAlZnHeo+kVQ+k5dvS3gjlLC1ZfXUixBzhPJOuYuNNsS
MfzqUVLFjTNMIcOe/d7Yp88jBW4gidAx70ScLpiT9//LA9q6tilFFhvh68DVGSnu9+5ZdKwjv3xC
43mvHyEn+/r4SIjvJH/Ha2PSWZ+iKoaTaxTGWhSQBKAcTuvDWhV9cR+Bc/CioJdF8eh2H0F95kPn
Rcix6Nr4o69r5xRpiII/XsySV1BrpgVOOVHAZG6taIGVO4HO+U5N+yMDWrUfV/V70+hXNm1pNSaF
Q1DrTMOrMlAk6YPZnBGu8I1QhaaMicxd1SvJCgRmaTWiCEabnVhsykBx3mTcnDpWtNYefGXCgOKV
GVPW3DqPN25pQWC1GfWgeQoQXMotxyGHxqfBlOUlH9yLeupSZ6VFu1RMIJn824Z0lFxtbDvE7Ai+
RWz/HkFY9M5CLegJcYjLu7KAAypvywF8YcIzYlJ46ztteXI8xVhpGCwv1kMR2ATbROH+1kugoqvr
UYRIZKR/gRVP2zLpMG0f7+jSx+NJ5PG8QxoPZ7w10niNMQ4KermX9JLty0uOTI3eK4c2QQXgsaml
9VybkkN+W9Rx3yPyaBuBDv2SDdUOM8b/ZUEAS0xRNKcnLe1ayxiqVXQ0O9LoeZ7a9zrKMGERrdwr
YlvkcARQCD+k4yaO8u22VbkD5gwGKj827Od4Nj83MUG2DS4WzL/2T6PRXh9v3uJ3ujIoNvcqwHf8
usaZWNZYB59hLdhGtrWbk/zXx2YWv9GVGfEzrswgthS4BdrKPuxNGyCJzP6uSKyuWZAirAknTqkJ
r56UP+Pwk8O47P+2BMmj80vpwXqAgTRWzbM75/UPKGPK3/43K5Izp1HUFn1euCCSwaPYn0eKeo8t
LCVmNhVGiz+EnLW0UTWkH3ozc0kgaoiY2ovlfoMe9SktPv1vdqT9qiOna7OATx47VC6z2J+C5gDd
wHa+aCuxddGJeYwIDCrq2PKpmUIdybUcU9UMvVeTnHN03bNLvfLkWTMjnZUxQ0Qstwk08+T4zPmP
G/iOmCc3oEB/vHeLlkhLgL04BE85vcu6oCoBp7u+F3TbvP8lGz8C/19xaOFKd7GGIqfNNYBIsKw7
mdsZr8eeWBMWl+Lsqlr5WzNcjK+869J3OdkFnJNq/wTcf1xxjcWzSueT6QfeWYaMClQH+ibZGz1p
bYZf7KmNzpGF5M3jTVx09Csr0lGq0XoYxpmcy4p1bxNP1fhJv3TqyfUau97EDiLZ/+WzmTTi+WIa
tVTJQYo0c6PRofto2k59zmaAV1Yak4WpVbbSEF/cQi5wekzUiVW565+n6sU2kK7xrXY4uUP0swrS
ldLpon+YDrgWlSkWU0aTT7o+2V6Mf1hOax/hVoQB3Yi619zJ068hvDD+6GUI9U2x7v+HL3dlWZdu
i2C2G93iyw1arD5pg2P+Qgcdnb7WC3fNMMdf/oO9t5akQCcyG3Frz030IA8RGfbh+z5AcAil1FAj
pD5889D+Wjl2i1e85dBVYHiNMCzO/tVV2MzVFEJ2R4taidFY8cZxU3Vxf0ByBIaD4XLZeNz5Kzu6
aJSONWKjYvbjrtAeoG4+ipb/hK7tu1RLWV45x7vQrsNzioP5U2ivpUyLPop3Am4Q0BRPWmmBMjei
gqzUM+0XO1eguIa/7fGnu5tEpBNJyCdb0jlvli5DH4NORYAL0Ut6Ui7CMn7Oc2FTHHr7LOaqB1ph
7QjEx3Vf/i2G3PxL+NuwAcADopBfQV4fj45Tsac07Avq+xGTD/YICyzqdN1TaKbqyoNoodVgMimM
ljlgbnEspezQU8p81FFifWtkx0fjSNGhebGB0f6W/QbVbN9urB2yWMipPLnIudCnCksezWvj+vfX
EwMCNEV5mDEUab+NVV25sNO37QRnhu3P4e95BGmtILI3VzKhhRILVsT4F3xEDveEFL/RXY0ZF7Qs
v4CIB5W5fNJqt4KVysy8Y2ob3dyh6jJECvewTrs7sPoO0SaohJXcGsxj7xK99G0ed078eaYNFX9S
oAxWIbKdcz9BTDFHr2AuqiGA8Ld1p21T93W8+9cOKqYpePcJ4XGHrP72vMMjAYlYTiVWTMlABTiD
wheNUzPfV769MfdMibmQsK7WiO6P361h8fdXXym6VJPboB/ju70CRUf1pSu8lSv2vnrCYCPoM+hO
EDjW5GnnukApTVeplPLegiPDS5LzJXLdozmN/QcU/kJEYav+AF2f+pw63lqAWfLDa/Nyilkooacq
vePX+mh80hm99iu3NDZzFYSvK59RfKbbbOl2qZI35pmB/EJVAgk724fkyMC6sgl+IutkbtB3ZjK3
dlau+LvJNZN4xrSeaEKZjMvKx8xseotxh9hmpGGj/KDjXn8ZDuFO2VnvBh/5rb1p7hgt3EXnauW7
3k1aYfqtAU31xQONJDOu5EGvIFEsSIaeu52z147qx24vZqyjf9AjWfiMN8YkRy0ag3lhMIN+3l98
2N2PQx8eK3ttvGlpP5mOpWLFxAPjTfITXvEGtbiY2LmcQsqyVQzrQbxje+uNvbl8ghP+jwjdr3+G
CF3aUrhNbFJ6jzoQEyS3xzFJsmpGeMx8Q7Pb2+KALFG/FcOA+TvWna19QlGzkhwWex49fZB+DmXi
W3sNPEDsIfb6ff9MMw/S1oZ+tEAhdceA/185IPcphnVjT1of1FpdmlMYBDDR/IJM77su/tE+VebX
LGk38SF6r+3crwm0UnP0ExJyx/3l8Q9YCHeeCtqW3rfj4L5SgcZ0J1ppEetVXOdd6ylnpVqLASLv
vNtS24C602GYG7jE7ZYiCA7p5ujojJBP2wmo3OWD+zztjV28D/drl+wbyFS2JuKqAJgDR/XkiAOc
uZtbrJnvlG4TfbS3SEvsflgvyQEBxG/AYFfL1EtHhM4zkVzVecfQX7hdYT1ndPMqTfdrP3lvbrsD
9KFiSp754PnQ0X72ECjxQ1/ZP/54CyHgxq4UAmb9krDhqu536hT0tNcThOGRZQr6TYjG/OA/NreQ
NYonGqh9sOAwgsjNfROebXoMoe6rhFXIQfZwW+7jFIls2C4j+KwdZd6CzDz3PYemTJ4zs/hzctD6
UfWfDQD4zMtXtmABcMBvIifmoQGbByOnt3sf2Wg3Q+tq+C4KUe4hOJRA3OItjOxQR4+7gjGQf133
JoejvmDqoLdtz9WlC3SgBxHBCEOYd/rTBGW+tdb/vsdRCQ4tEjiuL1yYTP12VWptIqUbKgBjdnSP
PglIyrhRP6NqhzfB9XIqvq9827ubWrIo+TCSRdoYQg3tp8/ueXonwJ7J6S/oRLRLD8Za4LsLPJI9
6bupdaLZkYE9pndQVt4xzP8GnYA6HzxeuVXXkTcilt2EBsmkFNtDAm2sXiLc9yxQeO4pPkXH+gCO
am1xImo/siT+/iqJLAY76Sedxekv79wDYR2QRn3MDn8BaPvX//K6EIsDeU85D8ekkXVr0hqbqc3g
uiCrc7R+5zljPaKap2nBk3Vp42YtzVr0Fw/3F3N00MpI/kKRMkwdRMZ9B5HL+WPwEh/zD8Gz9WKg
f5ucRIK+1g68P+usUdNMKuK0/qg5SKcCKn8tj4TNHnRhGb6KYwG7/9neFx+a8eM/QNvcRViSSEZj
xbCnI7BhkpdGIyzXEYOIwJkgKf0UP9l/NO9EuxOp3WP3ufpZHtaiy32UpcjMMukdM5dL5UG6kj3U
hNAHwOblWeB21R3s+e+c3bAvjyMUM7qffAj96rhy/sXe3bosVqlY2QzpikxLuqXTtAkRocaqAGAL
Cp3iD2GzOplH5eR8+R+tSV9SS6C19CasdeduZ5EpK1trl5xEbIvXEckLX/FmbZKvcjTswW3Ejp7K
5JVWyg7ZlQ2ynAchS/v9H1q9SyXFd7zaUcl3TPUSG15iIyl9svbJTvmk/xz2RNRdfoCk8r9sqAWn
FGUq3h4yBk7k6IDgHOGoo19/VP+IfGeHhuzWeG1fV2Eqi85i8Y4yobEALiUtLUmDqUcYHs2/Nv2S
K09w6h9Nr9yGvevHMzIvxc4eT6XCGF99iTaN/cvj5S5+UEvQzDHqQWNR+qAwxjv0FTTVj2LwAId0
gjKfsoaqpPZRFY3x3WN79xmeYLFiqIRROMKd+wZDvwroVp9Wk9FjUHDAxUer+ay+5r+i/iKGFFDc
OwVPWf4uDJ/R2vz3n1bYplwHlB6ksZzhUHfp0qGi2Kj96H1rH1Oic7bRe30vyKZWo8+91zoeTBY0
9EWqp8vQ39KolKGJsRa806B9KQ7BsThZgrprHbh970a8z+HtotqhAxuTpySLPpyn3p5Rxvt92CHc
dTTei+JjdyIKrGZt9y8DoBdX1uR5yctsxCYqeSrXf3wsS5/hxqexgEJnxyN9l+5shLczBc298oi8
wRr26P4l+2aeVxAUXjrlNulholW1nWYq5vVD+4xywsH0rYMgDSqZyF7NQMQJuA3nYrF/WxM1qCuH
dTN77gcXa2AjDv1JJCCmXzz/ZW/9U95xBpisjhsSyi6KrRAVShEh46J0bcZR3+p1HrfU7/v8oz74
oy/o32KGanq65DO31wBCPuc59B88l58AZF3lfMORJndePPJluzbr+a3OGz4JnktRZRpO65mI+Fby
7mKCOADGGaYt6QUwIUw6XOYcZmYrPGYMSAXmIasvpzxPtnplf46GYSXfWrQIiMLUaYHod0CKULOz
ykVlGLEx80XrhsYvKLoU2WAgAG1/n/VflcvHlaB3Fwoo97wN/pIDCXIQ6ZK20F2uGf6e/Bat82O+
j/YtjLp+/gvzUcd+2KyYEy5ys6mwW4qJaSovpD2mHGNhXvecIsGceRCgMvXdZZ9sh28uo0P6MTqT
hfgrFu8eBFjkCnO4wWzYGG0p55mqYWig4Z58ZTTnbZpZwzamcfKUov3n51WC8GZvooSIlnTsbdL5
EvzqOrn68vhn3JWApF8hbXPfWxO1DBWpvdZDYS5qUjTCYXCLchS2mM8+x5mxGh/uXiiSUekGJcqP
BRPH0//V1dBL+CPsfI/mD7oBfhpu+1ekpg9rvB5rZqUwMYaayjuFHe90B8r6gNpMFtaboIyOiq6v
nJn7W5tFir6PKxCEDJ5KO2u2NefUGSdffdHN/VzvrJ/5qT+lPtyCJLkQGqqH7KT70ZkZk9VS4l2S
IlmXtjiAs79Cuofjc8lPlRac9TTeGnX+zYsZFGr+VC/5zpjfJ9Fz2xYbByZJ7+xmGlrp+cpG3DUc
aANRZYRRTUxl4Ou3l8EQenPqJDb7cLb2Ddh98X5Zj4oLCyZRcV0AWAYqJ3K7tCk7Js5TAzaF3Nw3
UYrSR3RMorUO4v1NCpe3QXOUag9EY9w8t8uJm8tYTHmlQoqxt3ldi8JBEhyrb87BgETNXCXBvI8T
GBRZNX8w3CbX9cGbt00fYjA62WfkIk4tpe/qpB9Xl7ZmSTof3RCYk3VR2cKTEW+cp/HYw+5J/5ch
2NPjsHMPrRTbKFhwmdVhVlku/Y5R0SRTyao0VOHOgoa2/A7r3TfVz/Zrxu490NTAQ9P/fHNEOau0
0f4hdyjVt6kV45gc6l3Dvbz2MLn3QMyQgcDlx9gaS7v1DMPN0QTLY9Ufy+EHuiwnM7A/JtMaGGzN
jPSVKjtQ8gkGEz/rXfR6Q/Rra6PeTN3att2Hy9v1iB9ylcU1ujmZeRHMfkUF9Q+a2+GvHVrBuySs
3IMSG83awIj45bd38K1B8YOuDGa1Vua6GfHOCdwMBb2m1cCilujQrTjfXT6D8wHUojxtg8MnH741
1CrUc+PWm9+m4GbopX3tC735t0mHbu8cyvfIMbr77vP65P7iGq9MS18vKtPJ6XgyIvg7oBD9zTHX
Vrf42a4sSJ/Nq1pVLyb8A2mQ6NgJdiBN+90wRu2kVePrylaKrbr7ZlfWpG+GxHEYKTNnq9mZZ8H/
r1o8SZkMhdomYdBg/tcUloxbQ0pGf5NRKdoecuSgcaaNZkr6y0Qz9GDjMYGSzDv8wxbg4mmjzAih
I41AS5Vur3AIo8ZsG1Lf14FU4YXB+S1z86fhGxpk1gtq1TDZr97e4l+929Urq5KDunNmIbHNZfb/
GbPVX0UvV6S+wXZcgWK+QRMfWZN8crQyTTc61qie52fj+NfEtHJuVyPkfWfh7dv9vZuSb5qZgoYY
k1pCMwIOgubgGMfyqX4yDiIlsO2zA63hYw+9fxxKNiUPDaKhQWMQm6J6Iga0I5gdqk1xbj+Wn6O9
w5vf2Dp/8Cy8vKhfO3V9XHvpa9K1gVkICBlDGNKqk8m7ZHHKXYfk5k48vsdP9iZ4IyXwVtd7X6em
psHUiiEYu2kHyredkntMClT2X8Et+9TxEq1841CdLrx7h6e1cLN0kyOLY3I8VBu2frm0YHjUh/QI
e+3ePlv0GcodHfJte0i3qw+HhZ28sSUVFjqk0UKwa4jCMfpTnBGRhmUdqXkGbL3TqrWF2IY1hyca
ExEkEHcP7cEYKDmIU0im90bnULy2R+/F3ie+8nFtsv5+J0lPRDGKZy/cZLoM81ZyQL1KwixJafxA
trdOi30WqMfYm7dZ/ZtT/DJpNOGbEQFCa//4lMhhjskSygmiaQ0qUxAE396IWgIOqhtQe8pHa5N3
7UnNQMNaaze8nIkJM8RQcllBz+HJuayNfjyyyHy/FuXPpETADeaVZ6vN6Jbm3ZdysF4Km/LF1A0r
2IqlBYIG4uKguGhSnrpdYItsW0C7E3Jc9fOljzZt9bGKrc3jXXzjEr2OpG/rM2wSCzAjov5+a+VS
q1y6OtsoBtCjbeqLzpvgn4joyLdfM1QzrEP24hwvfv29PzPFvCvP5XB0hi/UGL68UUhwSoPdmgjL
3bPFUinciAzYEjgaXhK3v0xBja0xLH6ZclQ+iGqns/OAJFHd+C+sI7I1abejUrN6J+QlAcFCsREt
Fshrn61DsLk8rZeN778trTl6ZSA8WCEJ+O3a+tgJnQk+dz/Ikch0jW+l2h7bi7tGI3V3QFkWBRtb
FaAVVYzR3RqaQyNXi57Og53M2/xEa5XnrGsM2+wEnOxprREv54qyOWldWt426vzW6BirXRW+TJp+
fOywd5eFbEJyiyiLnD7IDdFaEKJZ0XYo9zRvoD4ytmHlK6fp07+3iCdS5DcEBR051e0eXiyjD60L
hdJpqOZt7QX2yzh61rHT04912r5LUYPbOOWEzmutEQjs4vsQRZ8du90Xob1S/VrYYW4uwZ/tUN68
A3bDsxo4UYjIaAKxS+ZPNXoJW2UonHolvt7V/9lowTlJJdMRlCZyfbEzdUW101hkIfq51f34KT5H
7UZ0HJzfhfuU2/LdWs/6LveRrUqZxzAy/aag+eBH6NKGPfJ8uru19X3gZNveLrYoCL5e9P6E+PTW
HJkOmD4JQVXGgOLNpFSU4sqNMwXozqovTppFT0HRruRndx1n+TdKV49jFGbWZvzGALSCQ68y20LC
coSkaLct0TRRv6MpsVKTWvruQsSJSR0Gqvgit06YB1pijqKE3uTf58jbVlN2eOzn4l+4vQnwpisL
Uu5gGKGW9rFYlfZi8whynVNRndV0ZYRuycwb4RydADR2ZLeqIrSaL5dQ84t43saVWm7Ssj+pZvHR
zgz/8ZIWwqygrNQ5uG+2JGeK7bgvet7TvjOET2apPZm2cqyYjl7xCLkkLRzi2o70cVrUcvu09VTf
Cxlhr/WfkAGVfje7zQbgwktRriHZluL6jUXpY8UlbJh5GlFtOJFWvoi00oChK39ZZxld+2BShtAN
RuuZpUJrTP9Stvm2GM/RFG/Hqd88/lpyjUPeRSlV7rs4VEpFfK0c7eFzYCs7x+429sD7lec61aoV
j186U2/3r0OhlzRDCuxekMKzaF7QKc7bd4qjbYLxX2fIb4sSd/z/2ZDyCrS6XStU+FDiXVySVrgn
BNdRIUEY7/vj/VvKmFDm+NuWWO9VNeqSjHZuQ8vimy8CNxrvstf4YFHk7V//AY3Yol9YdGaZsDPJ
LSS/CFMmrW2D3VPP7Un5an2F99j71J8H39xfjuZT+85TNtXXtdfx3Ytc7CgVE2DrYrbpLoBofd+1
s4XdHrlBgfZBwfGjfRJEYt652k9P468r+3rvJ7S7aF0C5RQcqnImWje1jV5tOBPvgwPyp0m48fTN
cEDQdDfuSvdJe10nlLw3Co6K5xV9CJJ/1nr7Mbt8vFhZQuunsvOS2QfdS91NZzX9ysVyf+rAilOT
ggZAoG9k/L/tFHp4GXXaLgPS6abbPDdttldd+lo9DPZ6bkFL5316vKX3ryphFOydw3Amt46clupD
J+jUJj+FMS3Y9FY6AjNqU8PYX9qhmN53XjNkTzYJ5YzW1HAZnilBjs3aI2Npk0X7lO8rBItkFBfV
MyTVHRZ/mS7vC9P9kQ95+K/DGmu9siFFmSSKg6A1jEkAKD415pBtDCdmgLj5zSyyIzfhqdYvzorR
+8N5a1QKO83lYptmgFGtKQ8Tr2LTO6XMOiZ03B9/yvs7FkuUURivcxiKlulAojpvL1V5mXw0q6pt
MLQtHbnKPmgd7BKPTd1fswLUw0gaNH5vwK3bI3HpAyOxrIombK++XAA6bQyEpc/qJXsFCYQAssqX
fGxyYXXM/MGTScWZ2Sq5pw9Bssm0FU324PJVjY7VnCBGtpLSL0Q0Bl9JU5iQFgIEjnSZdxzO6eK2
PDAmWDnNHezuSCeHG/uH0HGyYAKNxu0awGZhM2+MSuE7asoYnTqMFszVlflTg3B1pn4I3N91pz0+
3sWFRxvCdOBrXNgAePPKLUjkBnPPyS7Ua6d3qQ7KherCwdtO/dd5627qc7Jfe0gsHACTmXMx2SCi
my4tr629riguvJPGWDmOYX7IOvWX3sn9Lpn/g49w6fK+xlVEuLh1S1B3CjUq3FKtqufyknT7eM6n
TR3oa7DFhXAFsbwQG3gbQpEbCbY6I2E8h9wJNZrf5ZcxXVPyWfIK+J440TDxA1WUbp0ygTpDQZvZ
n+P4d62bPg9wUcRKB4bG+jkF7n/Yure6rwvKi//Egq8yFhJjI+V+g/vPEtSZSd4zpKhU1qc6QZFp
xQnFd7h94ICWMYnyKtPxQK6Ey1wZS0I779OM3ROykJdvAkQrnrPhR3tfv5qfVqyJCPvImnSo8zlx
UkdYmz/AtPs7lGTk6I1f2m9V9PVx2YX3+u3yJI/v6ktm1i0G2x/DTvPbz6niM8eHzXmHYuM4b1QK
ddrHx+tcOmfXmyo5TFK4w1RDKu/bVbwZNHVnMqpbFV+qYHXGdWVH5VHoPp3UzEoxNWzdg7lN6MC7
p/oo+JnNY7j3fv5PK7PkWhbeYnY95pT5Y+7tm+BPhcmScrWasLYsKXwEc+gMUYIdMbsilmUOm3aT
boovQtojPfS/Pl7XG6XVA8+Ue8lDPVWMIGPQPITH/rPCIcAzqo2zMw7KAYlwiKc1SGS3LeRDe2PF
YRZj2N+nUM4X4mAuS0VRRj/Lpn0bn4J6XjvoiyYYCSBZ0IhjrhRVlKIKZkcsMDoxKzM/x2fvvbND
+HXav1WPf43erQmDLd7h7pVNqdSQR13RWDk2BcFxQ68uPrffXbRuRMU6/y1/tVdo2FYtSuEMloq+
Lwos1r62T47Jji6hkLKnRLmpPqi40GGNemSh8kWMuVqlFNSUBNGzUKyS+WRrg8aWCppI2WWt3+yt
gwou2HzOPg9f11p2S2nYtV0ptkUu0dQQX7Qofw7zQa2sjVeuds/W/EaKZWoOywTqZH9dEObWouDZ
P0FuCnYJVeQn7+Ma/mYxL7palzy7YrtROPYiZgvxKb3ZzE+i9dn53bNL41y5rAqjLm+kw8uLvqcF
McjtHTgN7UXLQ3KV1q2/W5XxZ9Y7/cbzLmu5+pIhD9YKAcDXAIxKhvLApMehezwLkipLNijUFN8y
IEbuJm6rJtisxDQRjOWYxiuEJyVVcUqk0pGfKisupgHIXlnP4GHg0XrvFF2wTXItf68wynZo9Y4J
YbWvT8jdpedmpEgcRbm7f/xLhCc++iHSuktUNbKwspg7RBVqUwZVvlPSzNl0kR2+eHoW/Blren7O
Ql0/Pba8uOPMJAPmpigDWcLtp4WoM0roY3BGzMb0EY7fhVlFttGv5bt3x8QQ+q8oDlEys8CoSXut
zZnj5pmu+VP5/yj7suW4kSXZXxnrd5yLfRmbcx6w1F7cF5EvMEqkkBsygcSSAL7+Okp9Z1rUsdYd
PdBYLJEoAImMCA8Pd3+BKm81VV5mApBw878/o1+3OMzPryYlALVWw8X403bj01Z6AcWwanj+MfZU
Z86Vt4U2fp3vzO530NIvVxDdHTR6XTdCMxtX8tPzDzWgYWCmAVbXM9KmtZdouwi06Z9RSQTDb6rZ
X+Pwz4cLP4EgddwBATJgjPnbQOfn7ml19lqO4nkde7JzvY0O1ftKFPhdbfRvzjMA9A4oC1Jmq0XP
zyvFtvq2pStOiCeKZ8xS3k7C+iJzGiQCf38LfzkURh2BjMfr3PVFHv/nQ4HB3juqATvbuLeufh3r
5+p3T9wvtGVAjz8d49PpYILenmqIGed8TtG7tb9XR2839Wl1DuD4+hoAF493y1ndJze/NV/+Jf1d
j41ZHPAPwPH6RSFLOLMMjYVjr4N5IOXlwxYqC9sIriHRNjm4sEWpNv/r4UOcMWo0D6QZlJwglH16
Liw+gSYciRVUXkfnl52x0vjBT3+YPpPfOT7/uyv80/E+hd/K7Vhrixp3EWOd3d1E0uG2vY0/1mZy
D7EH/2R64CKYHf/tNNd6837aTy+nCmICpMFAnks+naoIFg9ShVhAq7t1lzb36g66KKdhu+z6XQdz
tZql3lN8ZAdz/N1+8Ov+8+ngn85bBjGLTIuDi/38NHa7VaOk39GT+0WG6fI2bRFHdn//wPyaYn06
5qfV3CxepDDXgc7OST0hWG0QPcW9dVVunAN9EU8eVGD8KP0zLf8/36b/rD7UzY9L2v3rv/D6m2pm
TSvSf3r5rzP9plWnvvf/tf7af/+3n3/pX9fNh7zv9cdHf35rPv/Pn34Rf//P4+dv/dtPLwrZA166
HT70fPfRDaK/HASfdP2f/79v/sfH5a88zM3HP//4pgaJSYi7j4oq+cefb+3f//kHtvO/3IL17//5
5tVbjd97IG9UvMn3X37l463r//mHYwf/ADIMCgrUTcD/WX3MzMf6ThL9wwN7DJMS0GoF/LO+I5Xu
CQ5p/wNwF/QtsPMhgIGl88d/dGpY38Jfg5QRtLVgWBygjYvi5P+d+k836X9u2n/Iob5RFNSJf/5x
mdz8y+Ox7jwrbg3uDsa41nGgn/dXuxmaZJmsfkcskUCFylSbBXSPrLS4uqr88apP2rvJkew66MVw
iLCpwIhasxQ8gvBp4da54s1B8cZ+nfq4WCC2u6HBSPbGgheqHXR0Zw/jI0hQzmnoffsUz3pK9cJA
k41ACxwHs4WJWPvK7w2PxgcXIkxjGmsfxEx3infaqHySZDozt1EHPrGDR9zuehHzyZ80u+e6x4gm
96sddczvlMw+7R24OOtom4cBC4BygKc/7R0Bb8iIJmm/U4bR0xAO01k26dTb1rkl45BWizMe/JHN
N9RaE8RFbYfK6e54X5Vp4Jthk+i+3uqW+6nPkvmeRCXbBKaPNz/OE31sP0dOW53RIxLbbvThLiMN
3DuqieWmtMy9rFwGUdL1u079Nu1dz+Cvtx+6d5BmxNYIsu/K+Pt0+yM1DtE4qGkbLPgSwWj55DGC
ac3S2sLr8hl6Ws3LIoKjskqVhcEy7gJGmkKXLXhVi4cQGdd6a42xl0kTukeaVN//8jT9uWT/ukQv
2cTPn3E1jIQcErJGDKB8ZpjxJJld2ZJo6yRcZ0tUt2k3Dd21qsR4aoTl7du+vw5HWp9bnExWug65
g8zOm/YAu+jAHVBoOpikW/9rMpObOGwTWCOZDHPN46abhSgYhPiLRIxI+AM53/ST3e5Vkkw3SAtg
G7HERQzn9Q0Lhf8b8P6CuX46PRBkURWvguvgQn7K4pDbxMEMxdgtKLs2mqGs87Z97ahcayruuyHs
UxZVFUsdS99JOXlXtlyCc1DbdiYdEhRRx5a9axua9tP4PjOnPuo5oWnn1s2V22PFRn3C7yzRbSYV
8iPmHb19NALZ4H5SneeRhTDFmBTfTD2016jL5U1FS/9/ma5Cw3flUaADAzAbzFL7Ex5WtejIqpiP
29gCA7Ba0qH1yD3TjN4PylnyajZIXMsgqyZIP7XzF0gI0Pdhia4Ht62fF7spCx03VeZYpXdkEP86
ENr8LmZfeJ8/3Q9w3uGUC0EqsJbWvOHnHdFJpBf6TTtswWcxRePMQQY5pbEQFm83lz0gJC4MYCHi
hLVmsf6V9NXOaDzyzBqnm2qKv8L/kx5+POJylsm2beC8EE0paWdxZQVVdzsEmGKvzXIPSaUpc2lF
N5d9oJvggvqbB+gTQIgLv07pgj8ANqiHuu0T0OO2CS37SY7boevlKaD2vG0nMmbDEtbfluMEQ09s
51V3bTdUQJZu7Le+rKdzvJB7PaAh3ieezsLOrm97gRGzJanC7ewsh0bHumgnHdxH0GPa//3HvsjZ
/3wj1koc9T9KDAhKxp/WiwmIdgdiD1tZKdTgUBWHytJ4KqFaClu1YThY8aAfSWgOri2WW+WGT3qS
FP9Bfi0tp80ZCvUTGVBiqnluXpU95CCkpX5gmbPyDTm2mJtDWd3dkihsNpgJkCnK7yd31vU3MQYZ
ouHOsQbn0WmhsFC2v6P9fM7VcGcQwFGcXhjQ4Bt/CjAzrZdmgTHG1ruEvTZrKfMek/rsmtm5w28h
P+dS3rRzh0HKrp6zPmlSBsO5W0TpFkqisTlL4Tyi+/33V/9zN+Dy0dB1RlcfPHeAAp+2JWhTL77x
bL3OWWP2oxZ8X5m+OxB3ANNdchgBhM3es3y1q2Y55KHXfJl0pFJoi5aZiGlb2OmcTM3L338w79fV
HCCTgkJdhH/Jr8ZBsA5zhp7128m4ams7rLvtJgkwMbUCPp2XslGneTF1mSrXmXcKGVfq2amrouhW
WcY+Cg5O4uwny1vk8HwUbpLPspTZFMz6ZLexPjWuBn+5VrIYxjo82ty9mok33bDElfuO9QMkeO0p
lWjQvPv+9TyztHSX6UxCYf8ODsJi+ByjIdQQrdofGHJYZ98/LRJi2hKhW0F7t4dwgcnnCHa4Stdp
Y7PkIEsB+sN0T5pBZWYIYRoVzU81J6CZtPU+JDxJ/fomTPS4822DcVfijFnjJl3R27JQCp6mbsvq
1B7nJ/BGvxC/R6ypEFhMG286jSFtXttya3fgkLfUHTNKIgiXK3pfm97e66b68EUMh+M5jlILBl0p
d5s699Dp3IwY2QAaEsOG1mVnNdR3nDssc+0BUiWJqlM6ts+E3sxeCyomsa4rPC1p0LDCE+iUGF++
B6p5ZdGwU25yPYyLSaeWnCJHkaLUdlCUTWulMnaCUzQFsMp2Z5LCg5mkrG7ZxuoJRLQJFbkbDXkk
RLBJaHVDRhw6qLv3pLeuS7kcKiymTPjvoadInkzPFkwdT2Nt7Whk/OtguXHUmDkl7zYEQ5yoP6wG
Arqht42JczNZh+rOg3Kw0T3kCDqVDTMt99Stj2CVijyYyswbE7ugKmmK0C1TcYgqteRLOML6rmzW
xUa38LswKYkQr8EAPMrZSzsVItepbJqiEd3nU9Wm4yJhczZSOxuRq0mLPdJu/GqWsCwGuKmOcYDT
dZKUeRBrlsyA8KrfSu3klAqVSho1G0+usvP2GcncZlbWox0kX3uHbQb1AUXSIa9cp02nuc1dZ3hm
IbEzNWLG12+Sb2LSqYMHJtUIW+m4LjneqR2L5GMclevg7FDlrrbcFFD498nrnuxGuzur0lnDO0wA
ueDiVSGU6GNM3e4VHhwyyyfonYPE6R9H2zzYJNoh+t6EcYSO0uC3yJyHN2KSQ8i9YglOUmQd8MnS
oV7mVAoTtBWWcEzLcyTjrC8NunnzuugFFAGr4dXtbHAAvfEYCY4WZrARED5ILRLKFM9rl2knpYzJ
TZfYqe1YD50/oP3Z0DotLe+l9BcnA4KYOqSFmx6BkDhkIaHr6Keer15XUhfo8TSFOeW0U3zEnIHm
JAtbfXb9aaW0+VP3DQQQkgHQfW6xGZWDfqV+f9JtUOc9lY+tU72qMXrS87JHKVaARwYzEiVhAd/v
4br9teJDkNXTAD1ze8x1H+9CONtCMWHw00AkRZtYPG3hMA7nUctJed3HmYmw1GHslpbJUMgOmXMv
p2NNIQ80lOUVwSc4TNPRoQtaIaH9IKqB5GNZ9Zk1AB5YHJ3CCyOr437czT0+fkIqnpV4LAGNFTZt
rpiK5BaYp8mGcPkSC94/hPUTwzh37pQaN09AdiT5Ii36HPgBekuo4NKwQWXUhd+QkU6bZajOiZI3
PZg/BTPJfBc5Ytc2KniCxeB+cpZuC5yxLybhgDJ+tqlNvg61VAVG96DTgFT55EXLgU1QbrBM5V73
vU/3jra7nSwt+6btXOglSzt4WDlpyHTtbKh6tHzXnIXr8MFZNyLsG9a9T6lMfbeO3m0iMgF17K/t
dFtqyvLQTOTAvSb8Eth30nfnZ0Vd5xj7askS44VfoLENiinjsE12Rv9pCEw6I4RtHBgCb6sqHHaN
WKyiAkb6sqAQtgZGHtqZRCevVy0cOCP7BdwPPPAQQL5iiyWOcCLZzcLxruNIp6ZM9O3cxOMxtrrn
TvbiZOvlSwNk6a4afPsuIq2fTaYbtlN5jGjlXhHXdNdWYM+bRZBHlAlQuliv3uzMbyACsmu/9aeb
BLNPKN7p07IGalF5XYogb17AoC8wziK+mSiyUhg3n/jMoaTjzPwQGK7zoa/c2y4WBVyyy5SoHjDi
pK09L52vTVAfJCXBgwnq86XECEHW20B8iKddNOZhqZvDaA36NBtfnyxReMyg7nX9uxnb733XjV5R
T17ecJUHysXAG4/qh9br2K3mutBJyzfD4oSF8WPrwYIxI7HdRxXHe4xOTPvZ0mHudXby3Bt6hzjf
f8AxcmearjxS34f0g1sD20Blmy5YrOfFI80Wxkdq5w5CHyAjiCsuBJb1Os2+TK3ajayrMiw5BDnC
6wceO09x45CvAYXIZjxH0w2ErPipUsmQS2uWma4jdU5K9zB32BlS29QYM5miZ5TNkJjGbgr7sOa2
l1Idktnnm0T69rZHdNsMyZwNbi3f5s4VRYz085Ag3YHql3V3+Tk86seM1QP0XUk1pMYuu2tfNN21
oYJtFcXYA0kW3HweiFNkJduBeP2N67YNBoWacENK3d+Y9WcQMTYHm3rP8YKBHtGopGBtFV+J9cvl
u2aTcM//yw/0YtUF9ge4qC40ThVpIIulSnbd2sufX5akxsinOzvZ5Q3H5VZaKTEVbbzMJ6z3+eT6
uh1SlQSpQ/vqePlZj8f/x7v/8zKo2xyzls3ZSjZV1zk3ERjrN3r2nJum91iK1LnfM+7bYIAajVxg
yPlq2HHJomvmoHRoJCkUsoMrHrT3UQuedud2J0VoxLJa0AbQjqmytqpUZqlJXRtCWRpPLr1NlEG+
U9dky2FuFGpH3zYWYtIlp50S9gO3idqanLveOk8wQ3mxuH3mCyyIXY6FaJecFSYq7S0uPFygAwDu
bTsUI4+W12jQMh3QCntwwddwxnnYWVPjZrUdy0d/TSFGeeP4jwBcu1toby9XjLAcGSKbAUjkKrbZ
+ccrZmK5q5EJ9PWAzQKcaqxzCLTsLbSG6BjBRsRTQXUgY5h5ZG6PeGqE2ESxgN9IozUkjlR7vHy5
vO2s/yfWbXeoGrCbCILbWDs0XXA9KsLpNwWO15ABS7hhQ/BsjCWPMISIkNPoj5qY+LpVEnl3GNxD
ti6tg1mQ3DS4dG5SeY9ujLn1aq7u+ex3mQN207oTKYix35Smmjcy8qszsmRZoCDrc3cM3UfbCjfS
6qAZloCkABXHJrWq1vu2TJgcRYV0J1kMD0yJFDdp857rlLgc64x3d0Pgsjvo9tupmnrUMIl2UclN
bi6murt1pujRhBWUdOUAdyHpmbMeHpdL+dBZAlWvN5B7T3HsGhYw+9pqquKy3ZSKfiD/BVY2OOFW
sfZeNYk+xZh2VGItKVu3PJQBQgQTHtTPawNck89Wn88LqhWjWgytdP0jKFfLjertD99pv4+Dx6/n
EWYs0Cgqr2IDjb+pS8j1wIO6GBvPPqhEiXtIPbxWjKmdD4B7F47efY+JsS9W44E8r527BYgyNDlG
dRXU8Jy4HLt1PH0wSqmsskOJbNkMz5Jfq2msDp7wRyTlMbszJbPTRqByuLwcq/rxx697UjoFX69Z
Fy1DMVWJl+shHJFfsrkQpFFn2tF3jIKP28sr9J6Wgk7S3yvLNrnsa+TpvUgOXjxZm15zL68xdnvH
yvrOdobw1Lf9sXPiZUxp7NR74WfhPFF0St4Du1ygHAGxQaSN9IbE45R5fdHBzvVmDKCkzyk9a390
ClcN4wOm3sZ09qmXVlDSuAJ48yeC1tbJWwPDj3e/1GkUCiR9Q7NAwhXR4up2ouF01/XVPlzjA/NC
0GYvV86uDT0Z0FMzN+zDa2e2SbaoPW6M+7yE7pSNAau3QS/9q76P/SsiAausAXVMaomh99Z7GKeY
7mVQsW3TmubJF9NNV9vexh8lO1V8j03dZym+8aUTAFy3d5xOcKuIzONose6s8VCm6KR3malEuaPc
7u86KTfxSJKTQZYf9YScL18Cn938gBOgS7vh+JRI1PHwBcS+prqutv4g6j0ID28Mpp04rxgGzkDZ
Mmdw9BG2vCE/czrahwGo475rk3er1wcyfNHGoy9dGYpdQJjJola/Q6UxuF4mhundKq72spzvkdOL
s/AFT5HVnC73n7v2d9ecm6h3n3QSzFee3cOKYxb5BV5GFuel9gD9YzjmvkQOnXcOafyCrTPSnZbm
EPhTsHEn4uWLdstNhU0+T2ikb5F3gHvcmWB/eXlZnpefOYsF221I92atKKd96UEchCy8Q94xjc+Y
+sY1mZIv8GmEq2J/mNuxznBjvEcovP35UkNr87arxK0xJsq60oiHf/cdEK3HoJbR8RKDvSF2dglp
u+OEy+5Scls56hxUjZ1VHE7rQZuQ++baW7c8bgIMlWkRpTOy0+NSo9irZO2c63Z+ZJ7l3Uww9tkC
xQhT22VNpqzIf5wsCeFtOvqPRnVN1tX0z+8u755/7M2i5cnW8cYSqZVXH37gx7zhU+HKRW2Iknxb
1azhm8YPkIKsHYh5bOO0HTgthCkxi8rr2i7MltZIMoT2cC8r4pykXT8bNuqd17vRuW666Dz2fNkr
uHFFxIO3iz0ztYXt6zcfsQKQHUrhs0uzZrDVldOiv+T61EKAbNXV5WfuoOMDd2Xaze1uYnP7UqP5
hMepr9AZUvUG3RTo1q7Nl8VBCSI9RlNOmyV16lbeBDFHyTCiCmlQNmcdWAQn4LDdXRCrV5TE5iB0
hx5GEqU9D6orUW6mOJyvysH8+YWWCvDAipMjn/DP4NJ/XHByuWi2nUKRJci47zGs3+d1x9nWpuzA
FzO/ysaGNcO6w3HUjLeyN9DyhdFkjlQgPqASZ3WonpWg1hVvrQ/oC3SpxWP7PAdU70YVyGIm6J5M
doRxLuY7qWqJwOLo0FGZgiGH2mCVmog1OwstrqvI7YbMqLAvXPjWubCqbLsNswnNMTu4PCTCu235
bdJ177yew2Owhi4++uNByVmnlba/GninAz5s7EMbxeQsw9IBgFJDkcQOwlR0BMmJidRJ+AS0o0s/
gisPuzXUg69FGejtTMYgbQG4Xi1oloC0P21ao5odG6zoiz9+jLWkDzIm14vTulvMH/ENxECWjeg7
hEkHoXDzA7S07DrtL/0uE7My7S1MBlY2wQ11fdjnOGstX03qahT2MWaJvBZQnj3YgN3TS65Qocu9
MR670YGAlYs0Ve6Y0Wxk686vAkM4XS0OvFfBI9MTLRZP5nbv9CdBxu7cfNiWqr4CPshMPfYn40fA
C4NyZDdDQFBv9eQrgiAkcLrkSrVUFvG63Vi9JXJb+FPeYD1ClEyOSN0UHshx/ah8Gu9/tPBckksZ
VlkZc3az+EpjG0LzqXYVxEh7fy4MoN20a6wCt8d9xO38sKoguJdGbJGGOgdf2yjrPTpkfGDlnsQd
wt3latlmMSetwHUP3Pn+knXaS1yTfIEnV81VeHA0Mto+4uwOPeQx065YNmx0WH5ZEKWUr5cLaBbl
n2SfOGBdM3kA3NkVP8LvQkVX8GS6a6JZpnXdjqvXJlBol4k9bcewPHKicu6AZoD13+0Z5gDO6Hs8
SdVz9EGnr7YHrrMjZv+EKZ47ElcjlPhGve3XSjZwLAXfufj7uL5aAEOmnHQuhl8HckhK3Pmh1PtR
d9bVZIv30gEOtxBnOkyX23Rp+f1YOqWaJIK8BnNl/VPa9VCMDnG5q3xvfl2CPoH7Ww/RcneyX3p4
FMxVZR/ESIbrIKEHB2YGz06JdgLj8r5U3h2MmmB0NJRkwxfXe557diRzjNzDSh7qcjm4RrBsGow5
+p6xnkpfXod1KW7H0J6hAa/DtOsUP/qyAcfcZfqZf+ezJAiI6LQpzr62pGQHUnV+Uak6zqYVeb3U
FoCg5t0ohsLEAruotGpv27jPKkSxaJywvUs6zXYYP3iQ2FE2FhplhzlCx7nSOK1OhgczLwvsEfAd
3MyWvfnv7yzFRRrBTbMQNvCvls/6bqqZyErc2u1oD+2KtnbYeBB/UMvVaJKYmYpH6q0HR1+umJsG
7V/oFK9N7+5g+nA+JYOp8MxK2zzBrs3Z9+E4AN18o6W93AUl1Xsx+XCvwRaUKlgB7i/nGdY9VBkF
B6sK0lyXHisoejeXEHT5YjiO1NfNeekwHam4d6rgh7WlHRBaIweU4MDKr9resQ6htDbupfaPgptE
MYEqBuVKDCbBRmOY6ATlFW8vMIteyi64jkKpgejIV1xF79oaOewd3ECgqGHhi+XHIrVYAt9cENoK
I0zK1k3ew4rYRAHgLNAQftR8wwitxWESHzF1gVuIgwXQgMWbNklkJiEOVlQoJJ4mnoJ3RO5k3Xi5
pSL253eVg4mspkRvMXKnQ80sKKIgGL0mqDwV+nJfGXdfAkrjHY2979aw2HAmJt3JblBGAYu6qgXr
bwHCWxmrpsyfFcoJExwoLevUYT7Sqrl+bnxoLdA4HrN4WNH9KCE59Z2DEjosuJ5gRbaJWK1z4J1R
lgQo7nzMEZ5881AZfVy84Qmb3FsEs8EMYQjQDcbXgpbexSVWeRkBZcV8A8Bcp8+CHfE1AE5jr6qt
sB0JptWKkVa7BCE6dzwUoqSqXtB0ntM+IdlYe2+W1FNB5nLPV0DDM0ALvUp8W3x5cHxY4bmCFWCp
LamggqRWvBSuiNu0sch41OCdKLKz5eik8MlEYYXGeupHI6Bqso2Srk4lXqVlKa4na3azCJAooncl
Uscw7OFNRTKEM7ZxiAPAjc5F25QfDT5t0doG0jw2Sy1L7LgDmQgtCD1KewbNmRB0BaZ74zXXWljs
4EA7oxxL1Fqxmwd9MVs2eiCmCfIWvakYfnBcJPibFHZvqGKwOWH2t7YA3s6gNod9J3ZYtm+BjcTG
tcCo7N+h2Oruh4Bu+q6LjsLBHBg6CkgCIdINYzmnHLZD6QCT4hHfzPYWw5N1EdpJhbjYGUD8QFZY
VGbQeR2RbsCTBxj+fnrH9AusnNAdmagri0g/zy5B3worPtVWuw3YDgjLEwWyvthtBiYrYFy+3A1V
hJzLjR9RJ9B8XLo6j0W4nVQtN8NoqzQeu8cILAk7mawrQyP0HyBf6IsawvtLe6AcYxN+iwYc/Yqi
97XsqN6O3lttISLBHvTkw+k0nUTYoxMSZyi7xqJcoxW6as+Qk8Dl7CY0cuReJ7V4atFYSG2dfNEA
abYYQPwaQLjDhxx9IeVSpVQ7027xq1MTBN+medVdo/02wRB9jsDv7ITbUNji2Kkk+sqDas62md2N
C4cjnIhzaEJwn0gSVRu7ap4g1bSpqv6qA4lyv+xtET/VNHDQORJDajPf2mJwDwxp5HBJIHaout9n
InfzpLoc7dlT0NTPXrgcZ3d+ARCnHIJBIDLlDhy2ttXMn8p6+OrQESNCUffGfPLorcA5hdP5Jrbc
QtXDlEZ1LTbUdg6tQ1/YVM5bb17QqcOlryEYua2tEc5c5Ct6Wvcz+ViflQEBMS4tK+Ue/4Its8yp
YnFqjXTbAK5dnP47zETQGuraPRnnN0Obj74yPLOSHn25uJnSoZ/CzK0sMDJlcsaQlrdZYooO3sQK
N8KGFtbzlpkpH0bqP4zgOqWTC461bl7sMN73Syiwv2F6X2s4L3J9BzvEfTxW7H6WTR4FyUtb9jxV
tn0L0yKaOeP3UG2iJsJMloPe/hQEsHBgisGIXrzYM1KimHmbkhcNK+Nz5cj7UGNgbEGuA0ckjNaj
cHFUeR9YA9oUFQLVbLid0Ut7n9SPrfYFOhrOq8XibWXklHYC9iKMlDvPXfaJL9/iqnVSD3TRTFXw
tUY9Abd2Uu7duGm3rqjvUL/Lohclkq8Z5fkEJGeDy4OGZxRUBZw4cwSofuv09Tc83lWKlggq9H5I
ASSHmYiAukeT2EMm4GXfu9XbBEoJ6mBQ3KyWGlyMfY3+ULxYsOdpV2gFDaosKt8YlSa3ugZIR1B/
G90uyjtlf+lNSFM9N4USFmIXGmnEklVGJN/5U3RygeLkHWUvLg/5AXZRb529J56YsoHxDmjZ++Bq
2I+aZkbWEqFR5jZZT0tRJP100K6LvKkDaXW0gYcP3sar0AEDWuSjQKU7ZHqP9mEUnrN1q3o/SN4W
HTpG6aKtJOvBh0EjSWISzWLXpAkLWXnYmCgfNyDSoDsHXDJNwGor0VbKBeg2y1TnSw1ycIAo2vju
lts8yOApyJSXMtcHcDs/zG04p8uk4mz8NlJWYnX6XVq37XWlaZd1wJEgd8YzbVsyNbXRJ4gX+2lN
ArodQdIsPA/Tyhg5DK9Zcu1o/zukKVIIKQe4MgPFowN3HWgdP9Sdt1edwPYe46xRbl7F7i26ft2O
R+odvN5XaVP5MpFKrUVzKmY+HzDYhNktNkJG3KDeAOf/EVyfAbinzGvcjiIxBqgAsOM2iQrokzwi
kGD+yhm91OpRwehu12Cm9dZoNGBibttotNEp4yJ+oZNr5W0Fhy0LneGobfOoZa+G9G3ucwoA3G6c
bU/8VwHFPLe0kfLgqZjCENEOQGwI3o5aZisNzMi2VYKeJFqX/5ej81iO3Mii6BchAt5s4crS+94g
2GwKJmESHsivn1OzmZA0EpssApnvXbsOw6EwW6jOhe+Dye4e82wTqZWJghKiMMixmxpV8+MCRI69
B5yi7D3yAKu3uXwfmjopfFNF+eh9kaJECZmVHQK2SAUkDoVtaFAfAvTN+nXUlPhbnmMVd0VqKQzc
mg8UO8vHHLVnZAf3Zb3q16I2tQQYAEFD4Bx6L5uOPDAntWjxUA7jRXd6P5mm7aBP/VHuenCptebO
lbX1sG/TQXEFAhuPj+BsJ777mRKEzEzHpUsqDWG7ktvvbIzJsvhXS6ztiaWxiIWWGVFmV1fka0/V
HMSMusZhwfoS8ZNb53H/U+VQyCr37wK+dX0R+XGol0izMCQZG5Bdszfs6o68hYurtHC2o9eKIK6L
/Sz76U/DAZk57JsWsntUPEjg88Y8l3ktY79fKIfNn2xfNMnguZdunsn+l8N1hVRMNkRXIZ87wTkK
eda8ZbEm1n8V1Q60yiZmOYRV687XlSIoSOw/MKLTYRhcFVozttNK9iGJlfup0eGZcr1KVV89blir
Qt2WZ4LJ3GMeLMAa+t+uthagetA5VcOymgtKPKuR4TIG76PigyiH6m87gk8YCAyF1sau1pnp3pOh
PzZrpIL+qbkJZdSeX8g5gzTWqlg0ecPv19uTeTX+raZZpMGiX4OqZngey189Mx6FpmsHq4OvLioG
P3vKWHGMWzi7/rEFjAP2zqOq2cmodBv1IiPfAHXrbwgtVI8Gp9QQFPIAj4Vw42oeOHTlzgWrl5HW
K+O4cgMemoZbZXCNL7stTtzqhJiXKnUEoz/dukGyb/IVtfS1U4ER+UyDoZ4z2swj12kXFr6FQWTS
8kjA1MWa+S+X4hu/fc1Qy0jhVyBEO4vSUnV2mCmRpd7SpCNbf1g0+rtc9TYqg/KazzodhYs3xNsy
tvToiPbgym2OguBNSWN7bl9B6N73TdEJM+UTc3/mPE2FRV4s27S9m9yg9hIi1/j2fc4HXYyXagfY
82b94A+g/s12bSiciYRvvg2BzGFXK0ZMk6MXLWod1jlPUYc+2Tlrc/Npas1rXu63SkPt5BQ/6Ic+
mOkRTCWyda72TftGRV79ZLQYZKLWyz7MpR0OZDvHgNQyHO0JWVhTfu3u4oYUNQXnTtuecofVw124
UrKxiEGhOp8rh8wUnXwK+KxsWLp42bq4Fdv3bhhpGVg1ckg1hpXdwyPO/G2b0fmDODiaipn8BTaN
al2DkCvyyFDK+KqPz3WdXbS8+aolztXpSwOHi+ddTawHmx/VjgnAwjJq3caajvP2MBrdlNZeec6n
YInyYW6ixpsYMAYfmmIDYF5HZEtuByrPc1DlIyUCouqP5vjXV+aSYISoL3d9t6P7NGSRNB7yQUjb
G0lmnU0KLpy+yg+ul7G0yILz0yNk3hpfAVTcyK9G/6S5zpcJYxsJ2KB4M/YtDPRP3WqmZFq2B7nf
jI/N5vDpEXqBIZMHZPGTouQaKS0iAGTxanLJ3q4bEFPnueVROvYrDySw6KdLu0dqZat7rJzueShs
vDeLu0dup50X53kzHcy+c9EcuUPT3KT2TN8fqlakmrN2d5u7XDcj0x+cjrmO5STaDRMER5ltlM1e
cQO+YICltxwLrBqRZkzUWNPUwtKx3FkNOP0yfBh7xoOGikkWlwAdddjvqwVlrqFd3t7X1uNCgDFS
lKISxpInwzh9TLYbO6P/tzSDryZHTuJVwSlDCB8VdTBA565HZyhlFJSmExltHbaL9XdWwUWoKQM5
3dk2tfqcN5+ga9adNS48gzkUFKH8jALGweI0vXOm/s4JHrQhk6QT2v85/atgaj0Oho0janXR92Xg
QLO7p73pjCeyG8uob86lT8BY7qNjMk0N/H5NtWrDT9OOempo+XVu53/2giCn/BZd2YUcQWvsSOPd
9MvU3pqdx6sJq6yfoBQrDInaxnXYjty4vpbUQT3F7cnZxUpkDDxWz6vHhKG0EIE7wqtAofIqvumO
RI1srli15fxXM2E1FeK+srcQgNm+iibd+U8z0IU6y7aH89Z68e0fIWU+BvqvtNRyys18ig13c1kY
6yP323Z1rPwvfEroZp15Leyf0e14AW5fz9zzmd+ZYTHMWpFbqEgVbRXpY8UhGTQ3JZH12PgzigQE
JXAvy1eWD8VlnRyZTFsBQ6TzCCDgAN2romXs3a+t5l8cGwQL/dde7kHiXIepJquRBBNqdvKoy7T/
FhgUCl1dzlC9Gs7LKj71DT5rYOyM1KQehLD/lXIzUn0GbO4LOjAmqwnroPndKuYXX+6crNkaTXvz
hp6hihAg/dUc70+5Gu9O1tS8ddK5vedJq1da7LcbgPR6MAp9j2h5NriK8mNxg54Lam1QdAVNrM8M
vWXNNEoIVOLlZXOw1h0OYTV5XdvnvdqHJGi1mA2RU7+/xWL1/Nvl9mM4TJqkrOeYbOcDc98XQtI+
qkAzookPX681Zv8Nep4TsGNcl+uU6paupaVpAcTI7lQan/OyDKGpyvHQW1TEz8RnCKX96calD4Me
++L//2fIiB7m0p8S9GP8yuotdEqcPpgOefSkpFeoaZC7GA7SQzgECaztuMsvgnE9dA1lsdJ4PEwe
mhY5HJ1pXY8WmpbbRBXmpXtlJuOwAtrw5taC/nBjF5qwD3aAJ7V9gMaD65inkbKKsBsZSdd2T83R
XVNAPbGSuOoZzZC2awUsZJD9ZBR+iKwE/gGA3bRe5l3Cyh2b0n9HQaiRVQumfD/dGP0G2SQDznRW
wcCXqOwhzYy7wbLi9nZ4t5WFjiJzb+EUOmEO1GSBDBmJU9/yBm5yyUHj+u0wKSOi/tPNa5/YZJHE
XaXS0eO9W4vsqjfyuzU6j8JdqYdGhsDWQuCla8CxJ7ppHzrfDg59VSYtK2Ykedv0VT/ojhJHrfae
dVPiyRXqYEkai9eCC9TWe17p4p9FSVkyFf3b3D4rcOIUFI4U0kaeK6d+L+fu3spEEaO1fHN0J16a
PXhG18DCs1an3UbLKbouA+EwzHDo9InRhpmC/Dn/ybX2w5oMtcVWbBVL2jbdf1W/WQAzm4fE84+0
+7TO+ID6gRgGzg3Gp4YZDJOWF9WIvNGc4mlqX6vp2MOKP6s6e78VMkdZgRpw9mJHZKB57lJFhjV3
Sdl6XnjbAGPbqO8Mpb/BhS4Hc5hQbeX2YasXM64miOZFRCU8IgPg1vBXHUOFi7TLVckGxRU1c35Y
O1qEem12D/S7fUNIi908kjyAFkULHoOav9DUXuHMEFf0nXA7lYxdNTMZD8etZYo1lzneHe1lkKNM
Gtt81Ab5MeQu5+hmiphspz9NVryhuvNPlaqPMst+xup+QVtO2IDPT4ZlIkRcVi48dnU9X25RcyFG
urc28P8L1iAKNt8Pm3qByOqMuOXuIAH8ujfNdF24o/y8ciKglSCUgfdHm3C4ivxFK9bpahbgrnNp
PuULYLBt7Heav9upNiCdypb5xBOKXTX36iOrKrWgbVLnPSUdnIuJU5h/LZ92hHVEKa0XxAK127XQ
xXww8dEtQ5FU3pyhauSCkf3TMKpnZU7h2I/jkUh7dpKdbLCxcJ7l2mGCyhjwV8sGGCTrFFmPRbO1
v1mJ49fcnaDFQZ8d5Sa8i47EU9Xy0A3z5w5iNudrlfTudewdM0H8vBFgnMnjjm9E1J5xKPSeKGxv
HF9+PaUPLxArb4Ecsmve+IoiW+NoehMsYnk/I+y69IbzNg7oJkfG77jxrwE+eqDysj+PLI5OExA/
VPSXanDEidJx/WbMkUlGh1BirHN2YBWKESt0obl6oE66QY8yF/GYQxZ3qvIgN/1ElKaZdgLk3Bqt
/9Ts+JFPshPBW1Cjot9CIfPHvWy3VLP5Oy8gTU1oZlrb7pgQYykOm/e05nYBLqyJc8mFy+mgpQJP
SuoUXwKduRa0L2aA9ifLrfo4zv5T19KQTvgQz8Lcp1O1fui1ZCGa2n9GX6IzypSJKLo4Mh2yd2Et
mj3t2PK9HIpVY2ZF5HOyffiLRTxn5aghjxi476fJva7SPW4+F3w1eXQeTwZSJDGcVEY7eAFUpzyk
SBIRW1cD0u+1fw8bkeo7773lI3b1zFpc66ZJKxGQ9SnGNepGnB+s9t9jznCPOGJql+7U+vPR7rOE
ObGN145EAyQp4JWV3A99ABY+a7kEk17jYp2Dx05ODU6DgaPcOdKzlCdu7bfADLt1QR/6oulmUmXC
emJsuEAgz+kyOB9d4ylkYf5bbaKq1VzFJgHEu83zcs5n43Npmrfa5XIcRu4k18+jqtvyRB/5djoH
eIgGud+in/NINesDpg765TAVxL0ktcR3UGP68HepPmA5U0U1nySPfGhPzjd9c+PF4U7sPY2EGmk8
IqMCLqXQ6NjM7i/JD89BwG9IrDBCGEZKbbzUMqRBuHiovfXHRYaPlNO69MuMFpZfzeCV1kHhFAun
WlsTl8Z0Yi4eM9t5nrx2i2p96xJ+KgRofbEyRLIkj62GfkLCxhYDKyusUJaXoTsW6q0eepQreQBe
TDLdoDcTRlST/d+9aZ0CFynl/jjLKbtsKnsQgZka3uiCCrTmpejcJzWvEdqE9cCeUKbBTgy0eauT
X/YmsdC5ot34YIJaHgMP2YDkcBUGQvgykOp1yprmdrK8r4sVHOwRqQDBg3GXr04iM+Oor2jpA216
zKsfUbOSucuxksWpEEv1hgj9Tjrg+H3VJT5m1MM87N1pnBU6NZdjpxt4UHvs0C9qomui6li5lvYM
VG0+Mp34MJTLsw2Yi71TrR+la14VUS6h02bysjR33Wbl18qmikPPvFOZFUj49b8C6VZcMb5zM1rv
PEoFPuf8fa3gtktri9tCUro+6EtS8TXWX3JeijgXRXD0JEOqCNYC2mHWw/5JSHXPi6o/9D4vp7Oo
8lIHT6Pev2CEZlsaOEdGce/D6oID5ful1YKXfRjNe6QxJw/UtJz0/xgh7nYJZeaXhh2bbLahvecG
To9hOi/SxQiy+qfAhEMjwjaafWEcib4ByjEK99X3s7e8xZitpu1TgDCnPPQw9JMea3p33Lv1KZuM
PpLcxPOgadGMlbjLT3q5jhfchk+tA2biCV2d2gJh7Fh5Xx0jprVoT9tenG0GgrTpjOyQV7zb9qgQ
nhS8OYWMkWz2EZao/xgLgnh0gtcBxTzrUfDum23O1yJAX+s/M7MFFJysVFjoInbVn+bRE/GGBBbk
d4vcrb7WWgvD1DJqT8LXUg1J/JBjw7K7510WLlIGSR5/psUs6eUFm09kx+5c+YDYTIl74zCimRhU
3UABFc/eBuyHSBihXFR0y1/fXTTmBOBQS/YfPM5/xuULRsD+VvOjNdgNyhnHvEjz2xPGnmJignvy
nCtg4hAzKvx4rtWHsDX/FnQOaFFYENpcf/ENeUQIwwLluSLUuSGXLUiD2fmkfyOchqY/baL7J4X9
0oLgXTTHTyevfrLHbnwc5zsbOVcMZ/3UDACGP+Te7dd6c2M/lPS5RkU21lFJniEMXfE4bK6XTkve
nT37vC5B2JSo1shk4kuVJGgAOygDknqrluk2GcEjSIdPd/x2x8561Fb2MiVM/tOanclJZ69hwpdG
4hb1370Xh6ps+PC03k63oqRthY1+JB81zYflAY8ljx3Ds4LfzvfxAzHBo9uMReg4yEx61seznSO3
apWPFHzBDFiu2gn/6Mcte1d22WNjG3PkSu87M2m37Ms/HbUHmHY4gDa8Q2zce2TJqoq8Vr1Cpebn
MmgOu0ZhD8oWNKN/S9cRh5pYomiGZUgDR8ec4Nevvfi+maNuKnpLHm6sUz7VPzjdT/V0m4iaObEG
zEFuOTqsCDxyq7Sude9dx2WyToQxhNm4SKCPsUgxrd1XbofjzW/NyN79iIfZOdTTRI9dEPuyS/ku
jdTy1/LIzJ7uxvabI/eIraLULyEfEHgRYblIOMWxyqYZQXqAPw87Nt7xi0eGT+JKCa5if0l36qNA
dgJktjkwGuSRZWvkIJneYSZqPrVljxZDdMvL1otQq/O0HsGG0Vv+7UpokWCS+xEX2QhFUzzbVqNO
RolBvMy5C+kW3KPFKh+IlYhJz1rCRXvRhV69jtq3hvSYeEz8NqtXpP7mWbGpanahbs0ifZ5dhGX8
Ac2ucz/W871QO8QGdG7U6npxcsyZa2jrz5yKOBHislo2YiGal6F8UT6Ei9lAXygaSCDJL21Or7Nc
PTMydO0ZKKtILX1+swTTPW6pO3ustQf3H6BpkbYLl7tYjxAmcD3tSSNRCE6ICr4x4E2wgu5Tq54t
ZfIQ3Q/+XVXOQGUny5cvASDFwTZ5ChEUOtaGca5EusJw8EuqQZTdZBQe0VlFXXKZNsa5GN1PtVA/
VzVL4u32wqbOlIwdLBf+naPB1OmVn8dOdfNEE+Ucd963pu/dOc/0yzx4L4HYu9iW03dWG2eUZyrx
tWFKlurV9CsHrZDFDxF4kWBMeh328k5Vzf2g8LAQR82vF5lMO7XamSQzfImu819HC9nF6Ou3xi+c
A5kYf0wEGrFmKHzujUqzRecT7b+J6+Ior2xktbq/AOXAdRdr+8lsJ9jjlzGppHa9Ed+mhf4EFO9B
ehAUnqvOzgj0be2Qenb1DjHGCqSW9QrGfj9r7jsITZ1CoDO3G2/e+ktk8ZtbN2e/oO9tZqs/zHp+
n+dHZ5/w6ZGvX0PvhDjDEDfUGgIxew8LUfMDIRRT7EQsGPwIVlrst+4NUNsTpl02kuBWCetN79CK
ZSoku/4+xG5O+kA9ggFN04FT5MXKU9/Nj5O9vbFTxXudrRgHbU4sx/hvEt4VFu3eGvY3x6z1g9FB
mmAR5ImvMd/Y2ZwQlw3ggy7bxnRhF6oLh4n9n34m/TgCHC99DtpBnQOroP5CasW3u+z3dedddxzR
IZUBpvQ5dUrn1aqcszfn3wZyorNXcxpqckpWVT8EQh6mislFp1UkRCD06lY1Ms4e3ETv+gM+RBsv
RiWTILGNy2x38tCb89WyrY+yNu4CwdG8X2UvH9W87KdhsGlSrZJMFeNNQ/so6zlParO+L+a5Tmqb
gaj2rg5dWSB2EPSahi53RzRqmMWfEX1zT7QKknp2fJigu1Itj/NmtwcyPtDpDlQ+OlScuts2kjgP
VLgohL3lBl4cdM8EW0Cetk8o9Z9I+PtTvVc6/7aeqyev9N6Eu+2HTfZH8huas66IcAnQVceeXp2l
qR0WGRwEvi4ssrhxzdz/VpNJMUdhCMA8k2/RfzE99UQt3H8L2RDJCERcFnoS4Kt3EbQWmv9oVh4N
jj50beYWmKsFcLmm13E7vN98yz1ROCGYA29Ab78Ku7bCcrTJVBD7x2xs1wlfz2w5ObpzE6kFF/hS
grd1JYCeEifCAsj30ng9t+rUOWKGiZkST2OxtJvxOBbVfwhE7Jgxm1jfEY90r7/3OJILa7hQP1ri
98R87FX5u9vnIMrjjChx+Rn3J8tH/Q+dPcMDC4LhODrcpCoEwA1hFqLFcdkVXkrbzm1sxQP7VpiL
Cod3y9weAtN4aCfTDEcj30PZY5UNbmKeBVUTsNPbj7vxY+iK2oB8H3Ak9Q6k2B6Zxb/SxzlUYA0G
n+NZkGyi+hh8FbafH5SBAq4befznp9XO0KTMRPnsZxPUcULwlfnqQBbtZ1UDz5az+HSa4T89f/T8
lX1gEuScUjYhnLi20S4Fwn0ax+VNbMaHUyKuXYea9a289IgltDL79L38t3V6J+XVO+PxvMwegsQh
eOuysj4WoC5klN+I+iwAb0M1az7o5vrTlniHgTGbXvvoNq5DPQP+RuiIP79E9W6QApQrXLR8NJZf
FUkfUBleepeFSxm9rnHbtYWHzmX42NVPUfpxZd8GBl/SyDmj+OAa9qm2wh8xWOdvxRbLJpZd+8H7
N5C9FNv6dlkdt0yHovppff0X4OpPFdQn2OIiaVfUDXK7y9Kys//rcpTn0O/Qqdkzd69E1SvpZ6+Q
AA3twe6cuwa/6eSYZw7kULjuGLGfQxBj/NJyKJLAZE/2EsoCkha2zb4tz0rgsp2A9u0hP4zrlyhb
NJoqP/gI7qN8n9IBfji+/Qqs3nzLzeVtrsZvu8l/0CGlSzU85F0R3MTIRzcAM5DWf9mUgwPm1snf
spfbU1r17uOy/0dAAzKxKbhTzML7Yob9xh7YL9PHpuFcH5g5gJe49Tgk6413xREA832d4PB9cnNw
NkKBROgG/btXFY94B5DRYDtukfq82cNMjxLos+dWG7AsrveWEQuZzB4FuFYgkcrX3kdcCVsxc4D4
4WiaoAku6IGqzaRdGgzCYMPhKpY21lDQAIIjxjOKt9IoOMbt5nkpVzfZmnI/mcUvYMq7ct1/IwXy
oQmchkk3ypBnwqMQl7BfZ6/6RVj7pzWBcrYNF9ks/ilutkgvgoeu9IrEJZOfm4uYVrQ3+VIUD3zx
B3+l/5Ccz2ilJ9y0DH6CvIzLOtFuBs4F0KQnot2xx9++Ks5qLlvEGU+lxw6wBvmfLHPf7Cc70LNn
ffjr4TM9qJLAHpsaharextgtm+baFJj5+6XAXO+a5m3FCZn9gEGM7D8FiZxKzZ3i1W6uPUOK/FgQ
bMZjhTQhI1MADhcx4Wi7p3HnrFy0u2EXTqiUAZlt3pNDQHZx6XzME4R6oN2uRHQbM/YrHrruImAh
jvWj62A8z+QKydV+Qa2FqzQcyAKGL2sDRC8tDuPGBRXPOqbZeTl4e3esrd0IIW5kIU7LmiWtzPmZ
2o2gkGAOGxJi4hV99KaLf33PQmz2ncbx66Se+YyQwLkYxXzvrfod/0cPfzdSNLvkGjQwDQIBqFHV
7AzSSx0rUVwmdyRQwOU33HySoAM0Nv41/MEOXSbxlECJuJ/nS+ewXq28PofNR64DO3gsdcIUJ+7n
Zq+dkMHbjuvA/ZWZ/mJo9XfHYQ0/Zrys2KRCy+0aEgy6717an0F7lAMxZ+W8NnHlbH9IOiH0Z0Ib
QulBHxMQdbc3N+xPZIy5qhkujvLIk4BHKvVPz1uPY7CndY4ohs3zaOSyerKr5btqsRdbWfGbqeql
qywb1tU6DY0+gYcvyLiQYod6czDXrHvUnB/PqH/8ybpbLC3WG+YkQyD8NUx1QBfqnddn9u27VQrn
yANZxI2WiUOWN4cuYwswPG6KfgPuknBy3jKfaR2TR7xiZYL2/c1YSXcYLfdkLfMNiz7vgDKt1V/n
ubfvA/S9Ard3QvNEKuHMVN5eDBxUHNPZuQ+uYJpBJ8ujMJuHweKbb8bRZxEev3kA8VPUKWFtP44z
7GBlLK+TKU6dBGvv5XEVwLCBu/zrO24jwQIGQ4fxbzl7u3EHOA7/upeQoEOHfShQ4WTjBs5V/Vqb
VYq86K1Z2DvEsuCX1rgamimICkzPkDpefrLM8mPXT+WNXR8K3QlvnptQljn0jVbrYdWzvfojilYN
eSThcjlNW9udzfGPGm37Lov8aoCQCMuPtBGRT89KGBZWmVEmV3uxuXWXvjg39pof5IzLZbfk7Tfd
0pSou5d9nMlAN3cPVg9TrzO7obQ2PcIbde/4CHNBDeRZrHfN3n3orqafkdjeE7pD/JsjX9yx6k6r
jkoVLAqz0f5eeBCnCFDXZC7tIc70jM64ISe5bBPoxtBVo1G9BLkTHEunOxVdmcUYdjPaOcqvUkfF
bNEiBYvrPNEbuRyyTp7rvn9U8gaq83XDybGP5DnlkAYI+EqhXRxRo7Tq3+f+222dhxlnXzqP0ubX
NJ5tYhrQh5VXW01ESVmmlexe8wDCRGlTr6NVA+6IJbrw40yAAEsY9IAak2K1t0iRbAJn+oNC4OD7
gzywGKM2bHAyte6S2uPAi4xHE/9FQVWSqjh5tTcscZxoeUHTKO7IxAv+1hMpEogoL1aPJ9PJciDs
1jg0eR01TXbP9ljdiv82DtkurM2bQaXLDuSOXeCmp9AIti+TouSQJLFp7uOd5xLjXR+5llFETTl9
18byq7ctncl7x3q576/VIBIUGt8+oBa/Ia55u38yMvusBv1umJg/g04ccLlPzOkW3xTWHF0Bat20
tJuE0FhckiYMnMYW3gmO4vE2Z7hVLHOJa1WY1BC6XwIAAVBKR+peXWzsMQj8ggdJiBEKiv5Joyz7
YIkXb1vYfoBSE/QRj6ZcSBRx+z+Dmp5Xwgvh7zaUh2pPll3n57XuXJ8F35oriYAEfMCY7qzNJ2e6
Iy9o0I9LU3Zv86DqpFyUuuMm/Vj9eUkXdy2x0tQXZ8WssfNiq6I4dMInncVkSuF6QeJk2we1dnPk
a3zxQoiHukNgl9UcP4gEN4lbhUDa/bwbFs0A8m3XGtoKpuBaeqgkNz8dtJYCTL/40gYUrbbOj4Ml
rgOcYerm1fKb5p1j9cUbByvc+VVS3SsqJQ8FKwnsG+Mi/5kg1U8FFcBmmWwZilBvs+6tkUocyk8i
5VlTXKkG3SADUNb46PAzHhFA1qH38ksVfJFrxv4aTBazC39Cvc/vug+vRsqliO0crmd8FB65bV4B
pwl4l45DdnNi8PaQOXjeyjyLnIKcHbX33tnP8ZR1/nW7hWMuDtzlWrjPPr1H8Vr3TMVZ9+qss0R4
nqeg0XwUgeWHi7GeAvcHfxF2dtKZYq8M3gHFb37RFUXagHukt4vjtvgADvX4ZJYYPfxA/TVuEuW+
HwKep1FEqiTODNafRBa7uJLb/Ni/c5TXTF2lwen2BNrbPWyewXQHjmRwQVEhzjMKdX4od168qnwz
CIbq6dLeUW2b04AFlVGytd1zNv8dtYACY8Onu9L9j9EH4t4iGH2U7smXfDC7xChEk/X7UJjX2teA
fG8OOX0478UroXX5Pfpp3ht8vFuBKQFxO5qnvjUIpeBvp1Hh8lp4QfN+Me+WjnojrcRUhPOFzbEK
9UGYJyKc0rzFS0qswz1HbHCSvleCpNT4ZJiZQlcA5C5lN6OfEawtvvc6UgYbDn4LMynuTFfBA2h5
0gZmRaLBSHgHR9iYzf9R2bwlWeW++RrCihrZLH/4zrPnkIZDmJJ2cEf1kpFdSEUYk2R9XyJ4i5kC
GoQcLMBOp//4SJymTftedFSV/jr0MVZHhlvjm+yoPnQ7844mmzqW7c1MAT9e1BoTcCZP8AqjcJjJ
qxuHVL+7tWrYq3kx5A4OtAFnIITjPlLXvHerSDqdB25yWdoRmW2nUNLn/V+tISXHX7cf8kj/gUkj
irLsyJ8yPVIEZJ538j8CpT9KbPCl3n0aRs+RrtLe9v4JDcEq0q2OlMIVNBwFgNk1I8PVeW5mzsqs
N0NUMWop/9VbZjDSZX99K+Af4Nq252kJAaDvOJuaBwjgeJI2wU2ivUfXwD4BHZn7OOsUH9o4MN/Q
4DqmWTZHUpkuPtE2i9aNHCzdyF/cvTCP1s2PM/ijhp0USCfzMqQ6xISGPZFLhtDzCPs+xG/GRk6O
24h9FmxVJapHQF8m1uq6R2+c7rJMOElJWx1padOzq/WMFDtn8Go/EjwUVX3x6/vVhwxSZ1vJrQg9
jxgo8W/Qu5eqmGqggvq3Wim60zL93nUq/PrOmcfzEHTmI50e3xMQx97+ETBR2yaSqZvul2V53XZS
2/Pqyuzw2Obr5/84Oo/ltpE1jD4RqhAaaUuCUaKoaIUNShE5dANohKefg1lM1Z25tkWTYIcvnL8g
GzoMJlqgdw20fZrt9cQq/UuiSbLL7Gkt4zQll2WjpCHXaI+AZ7sN6uHNcyjsVEb1Pk0WaoYffNsM
siVJt5uz5JyQvjFkuU8LGVXmQp6F1pyljNvU7pkuElhPlv6SI1+xLD3gxr4VnfFQkBC0UaFF86LT
6kQoknOkf6rnxjljRUdjljRRplx/U1b1ubcIAXGRNqqFGxZUvtSGJlpWRZQgxHI5noCRVAalwPDK
rMKza4Y/1mSS119ejdX6mJVYTm7v3yGHH+IBkcCSnAH8EjGCyNOhNwZ+XAgRy5RVeaS6x7FgqORR
O8uvJffTgCuBJcfdDfvLnupT5SfyMCdtyQ2akqKVc25zLXO7XhbGbumi2irVMWCqixPWq1BlRVMh
vkKne/DnDgwr/iBfLNk+JvCvBLyTBuWOR5yTktOQLyTUhaIlIh6b/TKlw5ETGVMxum2ghjVFdPKL
pjzFMbrNMnU6MkXvb6uFPs5inwM/2HkrcDkQsFxyfWvE7sUZ7Anu6ZNTDOFtI8InOXDeCoPiyaq8
W1tz/C0sPnpt1cBJlf0+NQSPk7jfM0ChQ6xPJHGTqWBnnR9KE9XKD+EbBjBSRFUcKuYpRqFwN25O
0rltlju/bM9+bbzEQl76QBN7oc6D7Liph4Y5PqJjPZdILMrjo2K2/UORFlyXvGRnJcZ67/0dEn2b
mGq8GcwJAlSIqvYdIlVFgEiTnVZ7V3i3XgJ5tm0J2JoTnpA1p2+1a9MwWGx6TbPct/HyO4Aexvzq
64h/CHZ05XOFk85WVw172804G6TW3ncYM1QiskRxiy4SUldc5ewpHKl4igmrRx97V/4iKXwq5PyL
72c7jMNvokR/hYSmWTXhwe1+62b413lzsZs79Qirh2Jw2x5iSEW1vECbumdt4qrjchcfxuMg1U3W
c2huE72lHPZcdyR85i9Op+NNuYDWmXFpaDfgg+CSQv2MCexbt6mmE1C67m+3eKRMKoYchiYzqAfC
Nh7YKc635nM6+SkYuGTZKxt9KDBIm2OWItB23xwnGZu7GtC+AihRlO8Im8AS+Q/pmKLIcoJJ3BXd
N3S3cWwXG/0Rp6yTtLTbS1BO+ab0aRWajZnuK1g7tsfL6623IeWQSiV4EwahZic+25rqY8Ii71GK
OREYuYO5BvQxKU+95CwQjnV6Z2Ty1liksQ9agmNBPkY24QN6MMG2bcWrF4Ma4oc75gvtP33w6j1C
DQ4fXACs869M02YUQZZtLJcA9Ug2qC6623Kwm/1YinNfe3viyDsIRiZe0sYxlLlPKjwPRsWeKot1
vl6G5XZMuvOAOXgpWqxcTqZbM4PfavbAVtyZbjANGAYbXQbOB9xtXrtJj1HR5YDCqYmDAMywH5f8
JGf7kKfo1A33+m1iMKWxi5jVznHSSD5cQjljhc9HhSMqeIm6IyhOXQSbcCnLg2DmoVXHb9ST0AD5
shzG3j6UKqWBVTFJwrbZ9BjduUm1dawQuffQxagSkog34DjIsXts1XwKPAMaS9Ed0hkWDv2e0BqJ
tE3exUjD15D7GhTkmvB3L54bXHkGGdVbz6CzlamR/gLZnDXm6HfQb/IFySed21cu2Huvz150SFcb
PeVQUJiJB2mfbLxb+k/89jxjmRsqN8VLJ0RGOmAIFQWxMmaV5Vugl4lim+vrQ2Y/pVPdHkVuvZSB
jRLkgYOaau+SGW0DC85z9sw9igqPNGWvHb7WfAGyAbyh1ZGAVvmpsxA4tYltjlZJcJR3iFgWPbqC
AMSi1VYU+UrN0p+xOx+Dvn/NJUV2xGFOa3F82wwh3TNBdS63D7GqOGn4qDVhQWpgAv9Dhql6zmsH
NcrqOSjbx7Aru4Om9A6V+c0pR33p3O9q5LhMLzsngOuX9sOEpUlq1n+qpSOPvBm7MhP7suG7QFhz
2isrgQPG589N7NG0yBRVS32Y4+kzL2ef28e7lfDQusv4QfDiMqctaNWlu/eF/SISXAKqQT+DHaMX
UAprFIpBHwIdqwPIQbrFDc3LXT0HUUCYYo9f8dKJ+cNPEDZau3/sSguH2E7dTZAw5xwI7yE205lJ
Gaga9SiSTZzlrzmvZzMIABbgIx41SiYBVd6E1L+LPQnvFof1Zun9W2nf1qQudukyCryx1dCtFwLO
HPW69H4Ym2sVGhfXlmvUHxWxIa1QJv6Ov+qK9rRuvUmpXeuI357bOZlRYPapH7DagE+PwhTJJpbj
1YuHcBv3FXa5eyRMQrd4YRzcZOUBNwGSiS1U5MgnYdm1y7HIPpupi1kTWcYCfrFJqoJYUvIERQsT
V2CAmr7/mxeJf+Swtilz1hwvCAm6hcGZa9PGSuRxJHF04OMFlj5hvhFvWoNC5cbOl/xIIdZHkFaP
+YQfkFbcdbOCcIofuAchpjuP6jwZJkpMVTztZVI+sV4uh7ybaFYMyBxmaq8BpLM3EtJVFbeCuKjz
KLUAe0tTcwogjISD4/Dj4QLiTGAepMtwlXXSYt8Py86082JtW4M/70m9UeqoVMjAaxgLpDLLhh6m
zd822AEoepNF/DLlgU9eOSU65tTH0ZqJzymnirTVnYvGuA6Tx52pKuURVvfGQjaKWlD2m/aYrdBb
2yN0ZlnwXlpkm5phVnw1U2z+muKb8kCKZElkQuJsPYX447dnXJoDMy69AyFfvDs3vHSJc8wM76kP
pY0cz97ratK0sYPrG6TFY+jZj0jeFHpy8AFO1rDwkIskbNrk8X3KAZBOuuwe4pYlt21svUmTUt5O
wfxkrOWvYdI25+oB0dowD/MAN9YgOUMh62R4RNVUZe0Dr4sjK+FXc/lrVzJIvVHcvS9LxVBrczkM
ocAFcsKHNjcgyNQUnJwc059J3k58nc2seeYiHVRcyWUxwVMjEyTmuDmjCqLYwWCPvLmKBqP+8MzR
Bf05AzFSZ9cJPS4PbbmXUwaZexnuTO2+Y2o9UvDOt00oU7pdvCd2+ZEHTX9SFGCyIvnRM+VnNsx9
abF0VWlw0nNRbvOOmHYDYm8b57ddsvwVNeqsi/K/kcYJDx8vs46/TAksashBuJjeo8Okg22r9SWN
yRGnsBv3Gdu5T8a1YaL3Lqw8sioFoSz5HCuuZn6bsg+YWBqeCxUgf47t/oTjerUANhMsbbCAKXvh
heTXevRhO6czpIs55lqGddO7Vsy5Lf8iIZrckk1KJWD6svMw5KjrQ1w6DHlGUdz7sCj07lqRL6tk
feSoGW46T9XQuYx/STKbDIUcrRMaaNSurXKTmMFm9EFCm+Mv0NB0F5B1GTPnbvKyi5PTgAQ4uhFc
TTiW5gGVBjskJ+rs2sTl1jvl4Va586XqQAyzUv4IJ/gnvCWAv0vHz1LLbd0CSU5dQdLAF28GkZGd
nxZ/gU9ECLib3El5Rh3ooJJaMCGc5JR4rcK34wFykCkTD2FVtKhmTBkes/jegRynCvrdGP6Mu3Cr
28Z1AT8HzjksgAyaq2+hmdjA8uvnaOGsFV2p28++FJFJvYmG+K4tqqfEpl9SjsR//ezX7rv9DJQe
Vfvc1TnJDcVgDwZrv1cCA6J37lglxx1x4mcmfn/bmbX3AmLMwgFWsLjxXdto59hVPDdp0L8pE3xa
y1iMlUhQsFgTlJGQQAIKyhiLdA9b14BJRmLDYGTd7NG5nkYwvxY6Q6A6wJfD1dLIoaqG2OcW/Zcj
YSCJ9qmn/7FZKot4Mdc4oAyEpoz7kATuVimYyHlZnwWQiooVnSN7Q0yZ/dZJ/ljvSburob4HeBoN
TvVMeWZb2cZ09nUDey9d8VWFtQGDTWmOl6QlCFId9EgkKTjF0IXgS1eTUYOIHLn/2AZUH+rhQYxI
GmGBlGKNpU3DvuCyneMBWdD5NCasMo5VYL22RMGHQkIxpIcHjipM+XJUqsLzo8kZzt5dWZEbkB74
2+vgUVQPyzx+RaQCqwq+b4ZSURLmKjS1FBJsm1yhSCAbvAiGgTiJBsM7UEI1XCieKOFWqOCD8Js8
WJM7aRjf5HHv3HT5HiWXUDKrdlSQCt6UhBsIvt0wz/qPbBbbkaiHXSD+dRRforR2v5oiJjrtmvtY
UTbpWMhsbV6qIn4qJvnl+i1VtW6Dgfii3DsQyeTGW74+lKevuoA92ltZuB/as2joo2JIbdMZnkRW
yTt/Jj1h6viqa4NMTZnfWDl4vzK4z5aW1EuQPuT8ZdFB50O9hqG4Z0KldDI2IcdbAx1HmQZ5pJvk
OZmbmYjoKxJ6E4/noVlQDwK2x8ZZtllLWQ+SwEvFwMjDGDIpQGnUMYFqHLlx8THRC9qKHN1KU3b0
/RWZmmZ0nUFEbAWZiTvRU/YZzK2LT32lo8TcdDZ2lL7tUMufqW87DuRYG95latiPxzj76Kcee1Of
DK6aQyfeA/3Xoxpi/oXVjsXaz+Z2K9aqV+rA/tGtdS0s4wsu9yYNqfmBd/8YaU4uK/SiXyBuu+4x
GcYbNjShRxl19gz3MG1pXs6kCPuG6SNc+ohUZsvNwvWyX7qtj3o0GfpsO+qXXsGzS3ZhmIvv1mec
t5+yOqVBXIC6CC/FYM8Iws5Wy/ijcyjochH5GxLGBRmBcy9dehqNRejI71ZGioSq2oKFWKonv/L6
kwtjbJO8xS6/Ighr0tlB8xxnVPAqVe4xN68uroIDNsNrIeL4dv4PfAR3wWsHxi0SsYhSchrogLBe
nAYiUHL0+X82FOVcAgCoC4P4RRrUuC4UNn7mQt4PHKyxKqxrVbQUucbiXEKerJzqZjRp1HZKEiaS
d3XFQQ8M0r7VPVB/cjcyC03Ekfm2a9IvA22toiJLEvimsJ9bUQGoI2ikW4oPOJObJInfqzm2N8S5
b5M2vca80JhAh6Emwt4Mr8nZ/xlCT157rQgHo44q5pKQpM4fvJUA4RKOLYC8lIJFZSgLFunJusJr
eAV1jtGU9F81u0C/tJFOzUs3qt+FC3zujbRnLRnyoXi/4Zz/hDmNKOry8JNCZGQ3/mqc7m4OzT3R
y7MG6xpW+m3JpwwKMfuctbe9oKJRQFG5n31n43QzCcdaQUiZ7pXZXpq25q1XCr23eiQbABxGclRN
40PBc7ib8vGeOs+9TFkhlbIMBjC4NOiZm0CF1DcJM6Nn4ebwXCJ4uwc37lk2e8EFAAvQOxhiLaHp
7I3T0LUuUS3Z1p7jIXjJmdC4a8053tGnYFhTcNaZeRLLP2seTmUYpFxUOJOYNgrsspktdJW0hCHk
kVAEsX/PEebBzSYUXZ9LyTyeOgB7k1RA9f0b27KvGQWAbF7R+456rub+0hr1F+rxg93fVGH5Ekt1
jssQHx6pB5IbWeLXcaBiYDjHXk77XmJd9PZ+UUx+4GUQ0LyoyvtjUCwnTPr/WTZ+Lq2+hANxl17s
Smd5ruFfiJnwmGlBeHDdXW0X6EDpd2hMrzGQedMy+GEuFzUy33b9OLG2zcUDxY8T6uVYNVHbrB6N
Dp67NLsYQ88VIyYVg6tlzPu8W85D6b7wjr/kaL6T0a7Y0RqecpX/8wh1QGlh/fDb98kQVE3iClrV
IuDl9tNrj+oBIZT7a74QqqQPKYNuigwqi2N48rouIrkbVQn4t5qvqTmR3l6oqbhAV7HY1xdnKkqr
Q3iRsb9NFiR/kSBxBnTe8iB48yb/Iw4TTq3Z+FuX9Zc1BFOUJ9nVlO8T7AOGh2yrLjgWXeVsXZtI
tHbffO1RMIUiJ5iSY9XiBvRLhNvwGmoVKTvD+DiO3rKf4/Elrpr7LJ+OmqKN17sN+a/2jZYj6Vfn
DbzUpTGTbxqc67rrHrAhOdHiDhBLUhFGqNNMH+3C99HsLibOD88Zv2JM8VT85HO9TmHZuTDAqEYu
JAFmFivL+AglENjRhvIwNA19OanY27xdVqqdSZqKNfHUBWAuCAClqfFY5bDdyZWf82rhgFJYr4Yx
vv//hmuMavJYRFwL6Bsixyew1+VCkeCxkaHoCmLqvygGadUU4nzzmA1/CzSWJG+ehCxh7m3ykdbm
lMLaFT6y28gSMNChZiWOjHG5VWmPNkOX2EnzU65x/dZPeqyyj2JKXzQXrE3bU0Aa7tL+24aaRP1m
jPq8+WcJfTQDOgiCiIiJSRoNow3ATLZnu6ofhybfgcE6JnrcOpPD3i2fBNd4buSBva9M8ysmVEUK
1/H2aur3Li7mRTrTLYklMsLSHRGgq4emgcVNm5QQgzB2QEiw0unwtKS0pJzv46Gi7loml7Qf93MI
BKYNjRcjxzD1hcCqIueaPxR6nk+Laq8C8CSnuGHvCZIT/yscY1+9myLepalz58ZEydD1Lng9X0PI
F2Bs3jrcpmoYfChAYQ633gJuUM7PWFp50P1LXA1K30/+BasRpBw4mAzeIzB472fegULitNHOvEvj
ga7B/3Q5xmp700km3kOezgVDALeOG/4mHV+YRqpsGwTi21AwDtAIXgquLtsOr7UA1ugMl9QOGKmh
SH87Tn7ndXul6MpMfvzUgpNBQ+YClcY/jFYjBH7DrZg5K/ZWyemI/XSRFZS7LH0YS1VGRj291s+d
551WFFQ3QLRoO/OGJRumclPB/mOYBLZM8WmU9UPtefLo549+Uz+MJoMVloObi4uYgq8xAGc3CQr+
4oNB4kiBM0+065AX5IGtp/q5tKYhshSwloKRAGYqo7a3XqRbYcO2kCeYlXN2DZzPtAbjS26Y/I71
3EprvPE8TH1IigyWrji08fUmmNBkztmpnAGVVb/roT0FJH0hwjJeBqcnPNnwCRZ7AW0CFnljaQ5W
lSn+7J63B2KndUsgdFOH842aScdASfI2uesc4RXd2s74SfyK82aqftv5OZxy1HzELMIV/Z9XJGCy
G40F/dSj6mxTM+1uiImY0v5xjelERhtPcOokEbb2VxKQXNOwdyNFKZKu0Ot5HQTkLYySap3vhyYf
/C81pxfi+fKYLdaz3U3JXtPKtNWVZZlkfcppUX2luOlRx3a261G/tzTzPrqFyhVtzlAk4VEHHE7p
sMZ60ttyiG89B0bCELBccC+HHpEeyhL2MoOucpZDclll/JcKHgkih5t5QtNMRvyxuECi9tS5UMoF
wgQ8ZraNp7lXd9qVxoHN/CGfs13qu1dDKr2zDONj0eUNNN83l4M27Urpc133L3Bk16FbUPTagwjG
y+i4tJGq7iYeh9swIDHZqY4OBFXSTYmdvozmnlkFnClK+2tOEzYOgk9EN0ommGPS1PUwnfzauTSS
eT84q0c+gcLkqiis/Nxjq5OaIXNngV8M+syOluzoe/rAillupK8oMgJnysz4z2+rfmNjph0sg7uT
mq0jA8YBt3QGhW2BhCWk792Zy004EHlP5yxyHIgRPFX8DDJNnJBMqpzkxjj/vte59ds6dnlTOSNz
ZtJ866DmbxqP6jVe2Xk2jeXAqY/hK2ZL5ZpYj/AV4edcoP6BRCKWjeFgLbcTewYDlwYat1tlZNWF
GCSBIhwvYAhIGuwzDGzZdkHvXTimn2XAFIXQ63nC3fEzNe3nvqcX5ahyDcWvbMqrQxf97Nsc+E13
xJIJxoXOXn9vjtOELON3EQT8v26e9k3C3dBpxAmj66p9+4kH3wImbNGQrqonuCBfjWUeIEMgLFX+
tBvYSDddHmRHqqH4A/0dNB4OoyaMO1pc18C4mmYMH3S2bocl+XK68q5rx5zYGIM6Mba3c4G1Abr0
W5CYEMZx6BhwRMcFaTm/7wcer0Wl3TZzw5vM5NLfjus4L0/8Oeb04mX481xPiEyrk0FBd+OVjXlo
g/RGz8wuDgFr20Z3N8V6r1CBOYhWHSIVGbSSsE7N6bTpJGptHQtUAYrJYmpeoYzqQ8fIKfwsrMXE
IGCg2iByanWlLfDcBQZnkhE7NRdpt2vSe+qUeAMmOX/D0XzqLdBeHmnyYBtmeJFAEu7bYLp3/nLV
NOyY4yHzaEgfbX8FR6F+c3bRO4FByEwaC24BfGt3kNe4rBY2tOlEWaQhKWgY2+WmMJAK4mLc5j3w
g750Zzxe45tQOYPrvI8UhM1OrBFBT5BQr7ANMrcvTwHUP6ZPYInOsCC3Rtk+DpC94IAwiS3van49
ezgVMw462vNfcwfsRz11Yq/j9Ip28uRK39nOB1MGLxkhua0GU8nwUUmsmdoCZwMSPqP0IzMs4d8A
vI+lQ8SBDIQKO/DlFBLaaaTO5ZXpHgggUzRWSKthsDQCKw4rK9+ZFh3gsrkru5H0re9/oKjbdEEL
zj2irxGfsYjcJgBLBFFndG+dbkiPObm1TUqMNp2pxDEDq6CqLh89G0Ad8y2tnKJVW/u3bWvR3gnR
DEKcjLGoHuyAVlvj6s+G1OzaRbqZx+Ul6O2HYZEwMuJ93wXdgZmBf7NOruOsWbCHN2z0B2vsQbe5
/TaenfoQ2Az0hW4MAZ/vbpjkZ03+aaRMG6fqsRnDV5K0MBl1KrbtFs/ORxiGSgO7glBOo3/oEiCM
4d57ITPyCEkJngNjy6Gu4I8Lwz0+LbPAqBvPHtxOOgsigOvpY+qHj0ISyU9ZaQmKu5isi/FnB/LT
8TlQZ7EifOkcLbt70exRkRb9VacxIhri/9iNFHqVRTMt+aUxTtIo++wdeC3sjfB+kv6ZY/4PjtbB
lfl56sZ7ybQuKGXFNw4d74b49cvqWvW+xAlaPskWJnuDWzpgszzLohCi6IMb49yp5FgG049rJeNB
mOmrlfHupsY/s5Xwud1wu2j4Ywri2caRht57Yc1FkcbvZk1wSjf77sz+oTYchjFTfe89pB4SVz5Z
UZ9iSRNSh/fsD23EN6rj6UrwPIngOW8DVb2khK/pFKRmJL7hJkMuIlk7PZELgqh7CLlpY/91Cx8N
G16Hzd7OIbsOwXz8lvMfd75/xlqhlsb7UkyPLDmMRIuxamaHvuaEhmPzw0tiMV4SczIJ5K/nGZ9s
nZBN7W+1uOO+twTfCjs9EDd9qxEQKotIVm0MsDJY46QLn9QdXkS/wA/B5oyTdyvunrXgyuazMlCM
Jtqdlb+dLEHW80apAjAYN/4XBQkmDrKPl3WI+ib0SdoRTXhXmTfAZ8h2fbWKPhMQqMSrTq24ly1f
LjUFhxpQKgJRjzaasxzQCcSOeTYzeeOGvR8NIccGWSV7z6mSrR/En6LlkWFm1J+Hcc/HUp05Fzsh
3FZ75EZH4YXrDHs7j8Q95ASFVi/Iz4KZGmpuEkYxbStnOSUBCVZdjeG+BPU1r7cgiQ7nu+2H54+M
vPNjVog4PuiF2jGBR868bC7Qn9E1loWIfZre1blfRWgssBUtphhOonhjIBOfzIwd3A7TtTfx4d2A
/ZGR2S9WjN00s49s6L/+WYLRLm5GSZx+wDY9KH9+8pLpkA6EC+YlwJl6SLmE7pnzRoBC5J+2iWG0
tNn7sjL1UP54SGEQVFlx6/oDyjpflZokYxXoE0bVkxoZpCd0c5/7kvRncxc6hGgxv2hMmz8xa9ho
gbpZvILwbsCwLiYR3xZdy3ObHQegPefqmwrJuzNQg8391SLAEwTBuMR7lkAvu2M4yEnZiLiI8Yip
jX5bue4Y/RuWhGcfHDWHBwS6hCNEEWNz6NZbUxPhnlzdlYvfQVbefVkCNIh5ysYlBpUuKOtpsn3/
X3gDxphj9iI5GaiE9vBVTelJtj2UzjY8Km+cdvATV5AiQg4OCh+1rreMyvoeShtqFgoB6DD7vdCO
IPHxkRXWsg86WlSyf28y9R2uO1DqLA7g2OVGlh8lHhUzutgbfZThHUmoK0XbyRkikrtAPiTTZWzx
kzgW2YygvIuTG0bOMKRqWXDk7e6Qw863+FOwRdyThcq5B6j+62QnVZLPsAukcNN24ZL049nqH2ce
TjQ3Xmy+8flOc133K5SmhZtJ2t0TV7/xFhjcg23ReOBsmVGhQOG2vxouXnxphh79pkpuu5phyWXn
0vCoKmB5BvFhv5oeWge2SCkEAJee41ZC81dyKIL9C7R1NWSJT6asJVuALTklMT408rdOzmdn+CMx
r+x2ClNvP07fpkPh3chX+dPhYBh6Br66y1o0i/KldcZ3tUwkpIN5G6QjMaqJMewlWRMygBwdKQbC
vsuYkjG5RJa6/rYusmQ32/UrlfHII1qzHV7JvL/WEEDg/01pNCTqZvYwayB/gT+UAzhuTGeedbx2
6dMVgJZJS6YkvADa47D4cG30enPiWmjGkLCDEM19yKH/Fr44NmrekV8tt/NkVxGrFT9aEcxtqBH1
oj0qRBuOpjxUMMtGle2qsX10oeBYRXKfps1nLgvObar9hpC1iNDduWb+jwr1ckvZLCptbiCMUIaj
wriGOSfSMri9szUN1HbRMOKzTd4U8zavE/ly2zMeO6V/6Ikve7y+PurFHcO6q2ick080kX9u+LNo
WKtjTDguMYVm5Andgyk27n0Tc87iIOU4/YtpqsfRTbnvrV0yO9bv66IhKiiBc+o/lXl+9ZLq20jN
nwXw4sYpMLSwk3ofTz0e7AEt7tXSCGUlmOA4G19sivjRJOejLOVPCcpsVzvNo6/KjyHIXETTAmYh
s7aiwq3fusnxAJZ1Xy6iLgm6hP2Rk5aLehDUr5afdlHg0WHSRL3n+YUBYhNHqOKUTp8W63BW6wd6
f29EA8/xqskru/mMK74SSnj/tDuxPRkBAzK5keSuf066V3tNhM/N5IOjRGdabTasz34LnCS/LYh0
m0v9WofQGzmSfFW2POc1pq4dY1oFfEamGdhbvorMnuUxZVJvZeZ3BVNbUD4RWzS9JbcBZc8te1yy
mqg4SBfhZI9OiAzXWeXnlM53U1flG2bOcXdd/LW4VezinpaqUxBjkh5rYpN0e5F7Pwwqqg8plbi5
6o9zAOV17miKoPPT/XjOHOiLuvkWFVywxqKRIcmB+YMZMQIC0kWtn1xYI/iQwWM89m8dyj0YHJ9g
4NZtM59LB08igf9sK3uz2hFTj6c+3CCZ/rUM8Sxq3TKOhG82B+t+o3G04ZQ7vFvZd82pkKh8w5+u
1LHzgadiJpp5/Wl36sHTzPfIjJ+uhKqDQrKzPKy4ptVUCBsoQj51y24cv10oev//y5i65EQVULip
dtFNmQuQiPZekF4BxkwONGtvG4crfzGzm8WLfmUY487TFh1XKUn58tIKQOsHzuOY9eWhrcn2G07w
RaQryjskJsfnOoLgNMELoKKEU8i1Aw/KWb6YWbklpwWVI1T/FJhku+t+lx53f32hoqWJlhTth8sR
IVoE66xRx7uwcS6qw70npW8EJpI2LWbLh/NYoO2V5PYhxJFOX1+wKYJjA46f+oPF7y7a+wKLvrTP
adz/m9efnFiy2tmu4Ue+jqAQbLS9PDVUeqDX4YvyUJwr0FozFfGdzKzHlDsEheST68A3ozEb0v9x
Do7LFJ+k/fW4OW68kdeQ+zSw3PamnOkW+mNkTezKnMJJlYTl1mzFv5F4PBLheA0Uvom666fkg44n
hDjhfGvmoyw1+Ka4ckm1TMMrIJgdTDE2XEQ8I+6cg82YyVitVEWsaTPhXmnIluyooL4a2/ENyhbN
1BFMZG0k2BmYx+xdI5Iucddua64VhziorwygQetlnkNZMF1Sr4N3Mpqge6L9G3/hasu5yGDzcW+l
s7VN0WLgk+SOkwajMkelxUh09kZi/4XOfERvgiAwpGKPZ0kvG35OiJHoAr1FTrAg+dJH6ET2D10o
u5X6MNbW8+Jo8k399OQ2XjTEpXMIVVix+8JtmwDrJTVNUa+FnOIWZ7Oeyq3LgVawokcZYuYhXK6e
4TI3nCs7SHJAo9QHNhMTfUCk8CmHGYdhIepX1Ij5DlTQtFHLh2rGdk91UqHZrgry+klV5Ws4Eu6P
+9WhpKtD124SW0pSf7B3uRnnzk5NeDtN8+4EzSk2GSLMfhIlPa8uYeAEmhm5gQSyCtxV5HjQRiQh
uX0S5TyE1pkJd/A4GEAEGz53toupIhOi3abPaLjaLANQad4dEeutRnd2B957y+9fm6A0gXhzdFE2
QoC9fDGE9jrni4zMwYEQjd1pyJlFevojq/SV1hLZe0oZB4FA1UteacjwMQYdMQppKyjKTVNyklI8
FjnzadEyGcZFk4uUhkvrO2V2laqXT3A07t4aGY4ixt/WHNtjQoqoMRe4M0KeEJlqnnVKojWhIjJF
6qvDx9pYS1jvWdO1Qa7OSfoLmSGIRDhteM7ZzPzRcuxv+B8XVCpSaJCv2Xvu2nanCtr/qRgEMAs2
bUCkxHyqhAPbjQwQxERDwyCWlYG9toaNSotPG/U+I7C7CVdDgvFEz0791w+1i1vNdKKUUX5kASGD
TztqlsveVyGuK3gqKEnedpgWOhV8k7aMuRp3mcNVJWQXY4fyDzJ+GVFGnQFESPbiDEGHESuebMJe
jk53Q02gB1X2tZT1E/cS0rC8C8yWmmZ/ZV3s/++t5Yw6mVsYB9QayMkO1m2Wko92J9by1uU87KG6
c9baT0vCkxn695Vl7ZjKi9xG7X5r2Ei4pvWyVOb+P/bOa7lxLEvXr1KR1wc98GZiqi9EI1KUCMpn
5g1CqVTCe4+nPx9U1dNKjEDO4fWJqKgqUdQGsLHXNmv9JtDjbBMrCmpWjXZRZXiuU6ftL9xqh9Uu
WD//ufY5WQzOWyKX7B+qhQLf75rky7M+SvlL8HIuhip9JUP6I21GBKmM3DUWgTFcgDUA7joCA+6P
fLemo2DPcRyGU3nRR1S4qE+YLfHpchwAao8LNzIF8H6oD0oj1WoIBVJVgW9HAZrKMgzlhcHpgeNa
m6DBXkp3eSv/jFUi0Ix7PHAGPz8oemRsxAFCmJ7BIJdKrdqZlpIfoMjdCQHMWT2lXpUEDhVaDBzq
HMXzuGfS6Zlx9J6iMtTuR1Lp7bIJG/Oydi2E6Rz/Bfurp6Ix6wd3oFxRmbItO2nzUNVhSHiB4AXB
uOUk2DxT2dvVlVCR6dL9+wCIrhz1DX3Zovs2mFQSCgQjc1m+hJ3cfcfCNltFJSkSTHi/OaN1WmvU
6lZDNIBBixosNMddqAelrfUlycZmJFgMCClciXrwXRrq4GcRiHsL76jnpB9+Wh0VpZWmcRozwDc8
unozJr2qO8vskEuMfDRRsyYrVopQacvEQcgV2y7lClpCdjdQTjAMKr2S6f1wwobNFrINdzzYy+hh
a8mis6UuRUkqwMSW0mlwnYL+vfb6/lvaDDgf5JW57ZPA0q8EZWeOZonv/5JU92v5bsoGHReoq165
N76MWlnbsyH3BpeaiaVqiNQZAplMsR4os32VWrOECYPogROT1gGRTsJGwpfTyahtBn668rQ4vjSb
9q0hm7ARBsW9kQRkRQoVGnGUI0c8fhTKgnCJxOV9jhnxrujicJdoJKiBiEZE4q1jFhtHGuBx1Oql
KmEbpaXplZNjUdXr6G4JKlqNsoiFoZEL6i0ToHYrG7K1cH1fXmPDGiIQHxcrVe+bfZRYzT5AfBMh
N4e9fTsaCXrKuON4fzXsMLJLhpKxrkHvb1UJy9u81F2F3CPawE6UOrsM3RZIeJz13y2UExcFvIS/
W+PWmO2dHinnAb7JIjSq8SsRyGydOjrUUH+JP5L/I9EplavopP7V6YOs9rt3jIxiGOHewghE671+
k1XC5t0JtEhw3Q7lBp61EXDMtLybVtORfh//T1UHxNPCKoFV1yM/LaGKhI/GU+h51TJXRHcntfq4
IEUI7xoydgCGD68aZ9SNFI0SC6NhsTL6ePJqlGuPF3CpoclDzl4zWKHDryxMwbbTheFWRBdy46sC
SCGSm65kckAtAOT2qCFS3wmSh16z3If4Lh8XtFLGLguqVP08aJDWDGzp9fpZcrtc4Qy5ljAuBwDC
XPhul+bKXrgrS8CRo8Gmi57ZMi4CdSsipIqOBkDxio3XlVLFAFWE0s0Patg/VWriXFV/jd145KaM
gzqE0bfJLPXe1cPuRvVxoNPHkQtsJbjutUDYR13xBDS6PwRx6d8YZkh1Qun9Hy0Vlgs/A7cDCDDd
NH5Z7BJU7GAa0G7fIBkbQytp2aYiFK0gq0Hqj41H4K3/in3UUZC0l8AhkRkOmNZEyqZuc/PXLaLq
5KzebSMl2c0uAsACazcFCISk/884kvvnHu0IMevg31rgYUr4IjfvA7HQCsBBqhRviOYGlGcXbKlD
kUzSB2Rd1BpqZJr8FIKKWV701Id//1/ihoBWxl4jIHAqc0fhEzmtNm2Z/zQ8RV/F2DMtJJ7SgkJw
zVqb4EZa5IsBAuTGK1zzSpNeKWJ0N72SxbsYeSwl1Urbk+X793eEyM3IuibzgGtFej2IovYQ6gDY
vEz61hhptYxEjpE+EEC12jEiUsiZhrMNHoOmUFc4SPC+1ADDc0CEF7KYaA9dhc2fitIsoHWHVFSF
3JQXywsdVrSN2QJJEZRXTSW/KlA7teOa3Ydp5beQVO7YqOuHVDeqx5wjqBdny0EqqDdrVOjQUS2u
NVOMrjGHQr6oXwNNRviz6/N7HTfTXMh++JbVf81FXaTU0uJ2YdQrv3RJ9EdduNOUnASMWga3hpXv
5cayVpLopLfkP+EGYEu7dMuxN6wBXqToIufNaXcBOKq9gUcqwHnApxiOsndXtOZt0eDVlZXtHcqA
+pYjO+CssM2e4+6X4w0rFa2SDu7FvetY2r2umhxYtOA74lfiIhA4ArtVvjcl6PeqiuaTWl2j9CrY
CXPmaDpFTT+QEb1RpeTayRwAtShq7NEKFQ8uxGk2/oNygWxW46yxHtqT7uBEIuVGhkD7a5so3rYr
ICtlOlzFxsW7SYfPzXkUHTzRcPvvMErY2nrFZWqiBdcUxkrui/i1jVC1RfJKulGkBEeZLn+G6ocA
ZIDGoKsBzw9Iyd4j8YEFgBAHP6kdXPadd1VUmf6Yg65dVKhtHdqwvh3RqauwaTNUnqDrG2mKo2aM
fs17WLRy6F87/SBet4LYUa7BJhCxfgZNo1p3/lKAe4QkuxnuyVVhL1lo/rXmRfg2migOFj2OhJGi
cvpojV2qsoeGfx9fVSRbrpQeMI33IJImQxJZLxZD3uZbQzOKyyRD8VZL1JSJEnQZktKX1Aq1zRCa
5kpzMWaCQHZTSxxuAk9imoc8GJgBStENioqx3GEES0KgRejPSxq7A9mIhCpQGT9ISM6rFr6sTOqA
F4W9ArFHU8IFutk3IYbcmwgbEIBFKSIa4nXDfHFZVa2InudgK2LaEobgNn2KpSswzARTixJA2w1I
qFjGIi8w4i1xJF51MvwtHbZZIBQHI0RS3gSCiwQxSg1VvfHAtSOreFcgL4HeSrtsEdG4BsNlbULW
UTzmMC0Bq477pQ/fgxXVR020vTZRKUUwPAqXMSUsNSoww5FjciIorpLC8XCyzYyNjANp2hVsamOT
o1DjPNZmvDIdZ1ydnB9CEQ+jlBbJsrpcDbl2VyiWeynrlnZhZfKlkZTGporEb4msPrGPiNm6ZuZi
MAEIWjJKvQqhATMFAdkm3MQMxiRwpRu/w9GlB61PMc0E0CnumNtSzmXAixLBf4lZobQSXJQpsa1v
yvhSZ1CugrqSLtMoBR/jf6MO5l8wqcNRgnCJ8vR9HQvf/XH+60vl0DCJk1jN7T7Ub7yegr7oicNS
acQnhWzVAnT6iP0yQpQWr0Eed0/cDlVB0Dopzhc92p24K6kHI+lRW9CvONVQgVFptEPxYyTHkCkC
MAirR13DOVi6nhpuI6bcBOaNEQu/UgHdQknLEQFpo2qVIgPQVSBBFT/Ct6Rxr7rG/5axUQccjaIB
ZIbHLkvRnR8wDAyHX50UG9hVcllWpzV6Fs4S0O6NKEMlGyU+sA/ztr7Ywikc1qnRcmyn7LQQ1Y4S
Xm6MGZmF6gTFzsL3uZMhNppifpcryg0b3pSoKX4WpOuNSCOrBhIp0wWo1HxN0zwTZ+vY2A6SCbw1
/6qmjl1J7U+nhURalvp3i4NbaGo73mh16ajhRuoU4N9G/4QQFpahYWsLSZNv/QrzymasVlaxRL4W
RHBBIrjScNsIGtgHyJZ7nPbLR6lKzRW6zSn2r2y7dCm7Nk3Tu2w0ETtVyiPoxoCFVShQlEpIljOL
lxzosZYYG63y7qlTBA7JkaTSBUWK7Rwm5HhuFqqyGZIMxkwaXCpR9bNCImvhunex3lXXna9mS8o4
12qa4ADRUjAS9F0TotbdDHYcA/EvpP4qo+x6aYXlUy/LV+83Eg7ozGDPcHHLxkW8cRIpXqoaJo+4
gTJNXPgR5H5SsviAl82tEdLLglmgRAkmIM6bW8j40RJ69hU2RU8SYhAXSoPcOSxSTBR78T5Q+m8l
g3hZjbwVIwDIaJIQA2IYfstr9kajjYoWqqD9vds+FdtvegDgJXkNNLKATYjiljFAVNbFbSg0TziI
Pek966V/YyKAjRB4hi5Xj08bM/G4+n6lEkBeeMRsDz5C32Kyq/LgtTRQGeultdpC11AF66nGo2yT
MakBnqcUkgPY8GrvNhjqH2pBUgs3v2gJS/hbohmQxGLpoPfioy4AQ+UgRcYnjb4DdtRX2ANqRb1N
2B1c5CkJoVQmd+Ug4WZqGgBok6Q6eo6ItgUkb4OxOrwRnOK1hEni9toLjvMoppTv/WdqEshsP19b
CsyzkmcNs5yElIH8F3WX9yBLi/yWGgo6HkOMswT3Y3niNknANWtxf0Uu1rlzyR1Vuv+WqZwhrMZ9
yNDKwbqcM4iaioD9MHr98sd//PO//uO1+0/3LT2kcGPSpPznf/Hza5r1BQJ71eTHfz6kMf+8/81/
f+f3v/jnjf9a4P70qzr6rcu3dP8Sv5XTL413898tc/W/7275Ur389sMqqbBVuq3fiv7urayj6v0u
eI7xm//bX/7x9t4K0IO3P7+8pnVSja25fpp8+ftX259/fpE0Sdbfu+qvnhqv8Pevx0f488sWkYs/
0l9/3Lx89ndvL2X15xdB/YcimugLcf6B3q8rqvnlj/bt71+ZCqZfqMrLmqnKYC+//JEgee79+UVT
/6FKpiRCRFcMyzRl/qpM679/JaoKjfJH+NPrqvTlX33w27v897v9I6njQ+onVfnnFx4o++uNj4+o
qYYoipahKLqJLKdIq/z+9eUONUu+LP2fQqnhXFQuDB0XcwPtmfr60iUlpCHM86Fv/r7yxyuNfTe9
lCSqmiYrdIVOpfH3S9WygIxtyaVaIdopaJsy00kXvaUeWNtwsYh3+LVeFm11ZXXuU5Cr9xGWfHEn
sLdAOs8gHewWP61cfIPI9i6AOoD4wsJlW4ThzsiCQ4btXlSmJH6Fu+M3r4rKJ3ePfgMHd1UTNVOX
fr/7IYvbzo841ZsIR4IAl6CiAq8Gt+oDoUGxO6dW3V+rduYHryorqk8dLgr9gzL4d628gw/1LKLI
LbTFPggRo/6u1p3A9ItqG6knZh6BhdHMNhgSkTIiPdT2eEBeqUp2h4cqmyIRnR4Z3Z8Ylc9ChwuJ
HwW2ZmK/c13ve5vg3COIsbqEDLlrJZL1vbXDVfCQU2YwE/07vJIFO667PrZ2bmPuvJAVrsPDxMg4
n6LAQpVXaG6yFg1sUINXPf6JUFXgw0hIbuCyAmZUeUNBn/MuplaGJ9xbhfRWqsauT1tkGD0q9Ugq
yaOISUg5KpDkdEnq8gV6DeJKlBsYaLc6utRgFTnGppAHRGi9Io7CivtNHzAF9bgV0G+7LDQOzuBu
K1TIoJCCYWpXYLGRZ0LhJvbKq6ahlCBgoedACAfuDzGA2d/JLmpDvhaUgFpvgMUOHMAEjr7s7SEi
kp1L7aTPNhLuRZwtgJPoIMJVJGBIXSAchOV76bxAf91UPtp6tffgdAgCpw6uxOX3RvQMelB8M6kD
ozXkVcFdgSYCgmprn0Ry6wHHdDkGxZx0rWEfjMunJjzIo3hAXB0GOd9LItv1KMQdo+Vu9B2Spyuc
TF7MzrvN3PQOjpsmIJeN/Esg+4cs5InwygKSkrp3jpWvUX6w/RHo5fionubyd6ezrkMK9q0qXbud
DKUsxQ63HfqbvP0GZPYGZagExky3lIKadKrL0cFrqkUahwkYFxJ3jSo99xyTLhrdUS7SeviheR7p
EP0uVME3kcSwFjmetxeV6T8it7yHaY/+U8KAZXpx1zKHQ0Q/OzjenGa8dpAWuHz6i6GsIOlQ8K97
JBKCIHMufVRGIAKjcBnJabrWACiihkbLzJ1bnYoOeTZQikA7+tJ9TbWfbjD8KjLyPG57XyJ/dakO
z3nvkN9xOUk0ef9Nr8yNZGEg5gciCXmk8XB/tRDxR2NgjFC45gObAMlbF4HCCt8peAQnz1Wi7axK
+h43uYjMabaPK/CTYIs4p5uJT/2UAdFRChYr4TYyU2iE+nfHtUDbUA0L4aFDgYbwhGH7ok7DXdY6
X5GTA+TbZl91Nd+IsvWQ8qarOLpRUXBapDJhnpjmfal7iI8GS1POXr3+EtoLEqTOASzSqDa4U300
3Ixm1UvdsouzvRZCgNMADyQLLdReuixEUcy6NT3/yZXAaNT5RhuBpmb5lQT5RZyyqY5RFU4rZwM+
8NZRnV+RjKUcQlBmE13Vmf8EPOkOU5+DEWgvuoqjoVRdo94iYpRmhuZLpZLEsIzdoKgvguy/9kl0
VUrmW9FSL8q0F4PzxIDmLMJmQRwexCr7yfFlAdnv1okLZD/FrYhzUmRCtdCi5zy7jTR9EzUhIDgj
QH0rtFXhex1l96YFKKavLl2OKH1S38gD+troxZfE39DknPCUyyiTBgho4S5t3C1EPLzv8o3ulIe6
t6u2Ao0F5h+UnLfOK3ebui6oS/9RTWOEM73Lvg12VgvcgrI7E/tLXUF2xWsHQzCBezURFkjC8FAO
OB5iUqOW3p2ugwfWhevYF7qLvCr3cRzsEgT3kjjY4wLxHejXqneKDTCOJep5j1BDr8wegeicGSvz
bgUreC5/RMrISwVyBf21uomk+sooQgwQNLYn7PpAJl8MqHHjdkYtBB/Z3NIv0ahdWAP7ciqItwVp
eXCG2b7ISRU7+i5r3HWtw8/qsJjoZfH6/+/0/jc7PZWNFzvimW3ewvOTl48bw/Hrf+3uJEX9hyFZ
Opw8nS2/qlv/2twZyj80QwI+xBYNXR9FVf+9t+NXOn8JQ10WFbZd/721k8x/SJpFbkXHDOj/ZVdH
4x+2WoIsqQZ4DE0ct2AfdnPV0MTsRS33kEOMWFaFKqzTFqjGh8f/ZCfHDX7a+vj5h9Ylg3JUVwnu
wbH6FLl38tZGgdtuEUC8PX6JuQcYP/9wiRCoUOw0HOnDYggXRg3Du4bFuTne+u870X93z7jH+9A6
EvlAmkj12zhSYMYi+DepEpC90n+5qrQ97xry79fwSEJlhthpGMhWvxy9fHQEfVU18tMQ9c/HLzHX
SZOtqBkUup+rsmoDU9ukfn/dhtLyeNNzPST+fvdDoeBDgzyzLYjig+Y4qEw22b3rgQFD/Pj4NT6/
fdUiZj6+hTbVrcBoBJVUZhZLQEWQa7/AVdfKTzzE5+NUtaZnGuRcpFwzVFsEvackIwMwIN/ayK/n
PcDkIBM7VlY67LRs/PRG41dAkQIU/RNRNtc9kxgGHS8gLNEqNhUXHfkU5HsjdmrHb33sgn8f+/4V
AUxPv/e9Ici92UmRTAVaf/WkaB2XAuePhGw7aZwODh0OsMcvNfcc4+cfgg1AtWEYTiLbqdcWC6o5
X7MW8evjjc+94kkks0d1e+zOaFyokN93oEU04pBeDR173/MuMQlkUQfzoFaBbFutvKEO9hBiAY03
3Yk3Mdc9kyDO+rSISPnF1FbQifE0Rb7SR7mx4zc/1/okjjUl0sVKEaKDEGlkvGMQRVoea/l5N29O
QpiqVtMYIJQObk3pOnXQtY4yUT6z9Un8CrVDYq6I3AM1JYC77DSxbAIvhcbZ8d75fJaDjvf70DRY
nKNOqGBIScElQXxl5qxgYpfD5AjjMy8yieM6jYdc17zcLuv0Jao5IobyWnXh16RWeGq9HO/4k3ge
M0gfgwwv6wG9k8y0/WRAnQfp/kLp166rXDVIe3TYix7vsZnxZI6ffwhmEmhIlWdmZsPJFh9VkOdI
bjqPxxufCWZzEswA3yQNQVQ87HWIWxdFVHzD71pB4zqsTo1YZe4ik3BGaIfZMI4zKB1rNYHrH1t7
ER3/CyMRV0V90yBBl8TfNAkjrgCn3MGAlfOmByweHonbsYgZ1/sUcUf9QREuJfVKAQXFDzDy1mqD
jWOyjpNHA5Zl4Oz4T6t7LwIwzqB70A0yQCf2F9I4QXz2yicTh5Wj+lh3Tmq35HLExvuKds0qH3DP
7CgeOQXSBiNIFm80WDbogmUJotHnvajJrKK0nIdNqzSwXoHlTX4JnSQfBrNWgIU6fomZgWZMZhYF
1Lvn9J1pm7DcUQh+MR3z4bymJ9OKgi9AgVKbjvARpCSttKxLwCPBifcyM76MyZySwnXNFamT7dyQ
b3QnupbS/gka4+q8m5/MJoluYAggBuQ2DQ+i6dBW1jMGJvl5izWnj9/iG/xelBc5gmktTuGYzR1k
yTmzYyZTh6P6MLgRU8RCVDZX5Me6Jy8QtFXIafvneZ0zmUB0Ab11pShN260Gz9k2iHb0P0XUPcy/
Dsh/HfwOf0XXxxz23MudTB6i0bhFLjiJTe2L2lgog1HJm2Sd12B9jz/D3CUmYd2mfpPl8iDbBaZZ
gQtuoW2vw0a+Pd78zJJnTEK3aRF0dYUcYRy5+ooF54tlCiDEsivd1E88wUzojmfhj2tElCQxqMXU
smuRFCNMb8iyIsXJ4w8w0z/6JHrjPoHijeiV3YjFxkoDkGXOPfoG5y1w+iR8UQmSzcrVDDvJyhTh
K08EyqL6UnF//PZn+l+fxK9SIdwNccGwg1JzsFuGkeKouKljwuUfWtRTTwTyXDeNn39YqE0V+eZc
DFAcLzNI2NCpfWojTXRz/DHm3vEkmKWk1EIvKiyMb5CqSfxK+pXESnjeyVCfxHEsO+y3FdYXM8yv
cjn9jrrHifc71y+TCFZAGqkRZAm7KHr32kSikB1A0DxLyHuszuubSQSHXlabCYhlOzDFHpFKdF3F
rcRutlqfd4FJDFO+E2I3EzUOzh5ePhGFGK/RzzsxaJPoLRACyGRQdTbUtgR6EiUjAEFn3bg2id2E
oqjiYMlto0Y1ophwAvIa6+t5jU8iVw2zUAHDIdmliaVYp1TGhZ8CaDqv9UncDlKLUqjYSHYUZSbi
1MM6KV3/xKQ8Myi18fMPwQqaIhNkx5dtvQUTEBlYCmUKpL7S6pLFefc/CVjIt7KBsZpuu2FUbesh
FZB6BbJ5vPW5B5gEbODWaliA6rYVp7nTYxnaIMJbsNJPTDczs6Y2iVpRU4M2CkhXQBg+KKm5T1Pv
WsSuGBnU4MzBOQnbptFUK3Xxn6gBaelrZ6jMV3yi0Bs/r48mUWtSKuqUWIvs0i3qHZAxee3oSXLw
G4B+Z11CncQusmCWFafIKESGsguUDn6XZS6spv51vP2ZWX+EMHwcp1IempKl6pHtJgbi1wnMTWy7
mxMdJI89/cmJRp1EsGM5MIBNI7LhKmUK0qIcukwFRA2VMMqGwAnlrY7aM/9BBSWtt00i7uFT4L5w
XQkN2kPCshXjDcI6I2p5G5en0kzjHXx2Z5PolwJpRPOrVJwUceGU4QqjvjpEBU9DvwQb5OPdOxNF
Y3nhY/cKeqYZQJYjG2BTmBpX0JeoKZxYU+can0wAkinHsYuZu21U+S5SzNUAn32IhxMROjc0JjMA
mnNxWRn9MK5Jj/VApV7tcPU63jFzjU/CPwTCJRag0OxOxRSDtHR/aXSSdF7gg6P5rdshxIaRopiO
7XSZs5RheG9g21sn1tO5oTMJe6PWpV7yfQB6BgQxU8+SRdFY3y0ww4s6g5eemphsHe+nMQ4/GabK
NP49HcSlI7K5aXA0Rq9JW/VtW4NDldsNiJ6AjFAGGaBETP74FWfejDKZEcBYNmpnGKY9AvaunXBQ
H61SS97Oa30yIVhmKkSRFoccViwEypzqAbXpE3c+Ew/KJKRrF6BWUpJgAL+u79JQ63eGmcdwSMLy
xIQmjePzs/cxCWivAdAztA5m5KNDY1s+VlDwBaddM2nV+nMBui0dUjji2xSpprw+s9vGl/VhOzGU
rYTzdu3YGjNKhm2cE+srUYX1vTr+Xsbx9NlzTYJdxPEBXmkf2jJajRTCLezhZbKyKeCzJbROA0n1
Uoe87kJY74sTM9jMJkCZzAJWnzsZ4heBXYEphVuNSlHYfnWBdKKZfCqE5gb0ZDIQJDNsoeOFNpY4
YOgruApNpXUnBt1c65PJAIpNiV2JYNhDacbfBi2lMKWROmtPvJiZ9uXJBFCMJjgOInboKCGKXIcb
xSr2x9/5XNOTSA/zXMzFDsAGVmWIjqlvnVM+n9f0JMxjwcvdVioHW41y4aKGF1rXqMAcb1wa+/aT
wfoOR/wQDYhYdTCgyoBoeGLnIAzBYWAW6ZxDFWY3fY9FSP16Mi07102TkJerVJJbxXH2WEVD/y3B
YaW5dio5NNf6+PmHZ0Fto8lYAztbQhUDd28tX8VG5p4YnTNhLU/C2h+GpCMRGtisstrBwnLtYkCs
ivx7s5aM4j6JIn3dwAC4qHqtPTFJzqyP8iSqTVeGokMh2+7xNBdlUKFwepkfMx3xy145ERhz2fL3
PeeHnkN/N8xdU/XtGlrxtazV7a0W5emPGiT7KtdwyM3avfOul1FuCiW9kXzh8vgInHtpk6A3ELWM
epTsbB/OxEUm+c0iN/P6RP/NzIrSJOSlAhApDObOHrL+q+u2zgXIBnzWrZXSVQ/Hn2AcvJ+EkDSJ
/cwTwNkLLtdAxQ49gF5B+16VEUzkpHf8EmNTn11iMgd4GSNqkCTJzvCL2YJvclBs9OtVj5zxmloD
oriyA7ithmp0/IpzDzXZAFiC1uPOIkK7TbydrGdfJTm3LVCNx5ufeevSdCJQE6kRR/n3Qu6rJ8cB
AYua2okXMtdb40U/jGYr0mtTNfLKTmupXCmZoC9RPq/XbRPg/9s2+TrQIAVRJ0gfz3ucydxQdKkc
95oBfdNM/Y3vlt21JLTeiYPrXGdNJgHPbUrBEPMSQI5be8suN/VvdZYhXX/e3U9WdYSrEIkv0sJW
WdyxWTEQOFgqLZWaExeYG0yTGLcsBX53X5p7GUVFDalcHYsTAY+hs+5fnAS5EqBf7FGXtjtpJFwZ
jbjMNWQJj7c+MwVPsf9B2JqBG0vmHs1rH9C5Fq1S6V5o7vBTPDEHzsxS4iS89VRFKCRXzf0Q1Ggd
OAcrq5aoqoxui9vjTzETE1PMGzZ8VjN4Ca8A89jR3kzjiUoP1EOVWtvGQAOkc1T7+MVmBqw4iW74
42QwEc/YCxoiSiVWZskp6NVc0+PnH2I7UaxOaFkI916jXHVGfxfBkD3vridB7NeO26Vkj/djFiXl
AI3A6IkXPBMA4iSCBVM2WpyzhT3U+JWo++u0id8yDAnOu/NJAIuB3nipJ9IpAoYhnmcIsPTSU6CA
uQCYRG8kI/tWhPBmS3+4wRIdXqy4RItigb/9N7/uTsxynweBMgW8YWGgq+g5CHspkyHqFtUa1tcl
KvfYJUb6if3A58NHmYLemsbCnLZXhX0qtI8CJkhu6J5YMeeangSx7AZO07Of3udmynlS2wZx8u34
+/18+OAt9vug1+tS0hHP4Q30qCrXD1L1VIrRiS75/PWizf17441UWxpShsIeC/e1gpdUbKDDUK3J
IGbleUuMYk3CtjG1oh8cYkuu1Num0JemgX/N8d6Z6/hJ3Er4c9dNOT6Am990dQfISv91XtOTuHVl
FNxSqxL2Wma6C3MQrosoeDre9txLnQStZoFmb4C471NVM4EqdIeEmVIVjRMz/tx7nYYtumlRWzIe
ARiipDtcRY65xXPwUJXtpdsY1XndP0W56ZrihrrYCXtQsVhGB8sxbM/qInOys9ZRgwzlwLL2XdPj
ZKUF4grby2+5hvHc8SvMjJ0pxi2MlTxHqYixk+LeoAlLNKZOxNVc05OgLcNC8QVVdCAjJ6siERZY
x5/YPc+82imeTR4EudRga7yvVH3yM+IAwJ4ki68GLTrR93O3P37+YaFtw9atC6cR9n2QahgKMjRN
9L2Od/tM2kGZgtnU0NUggRsWC2J363TSUsD6SqlWddxsNK27dY1632s1AtntifzYXJ9NQjlH/g9e
dJDbSlI+pEnzFUGZR/zQvUWBEL7lpavjjza+3v95VFPMSVhDGm4rQxsKWyqBbQcKBrE4kKNHG7vJ
TVWdWBE+384p5iS4y6IqrayLC9sz9J0lI1YtKQu1Eq/iroRgBpeyrU480MylplgzjW2KJKl6ZreJ
sPcbeYmkywKJ9Gu3rDBF8PaBWpxYQmf6zpjEu4Zk2NDgCQB1CbprEt1asblP3AKJ3qg9cY2ZcfA/
EGih43Sh3Ge2pSFUgT7Zo6RDBXOjNkW3OX6rRf1Ucm0mhIzJDBCJstIOMdhWEG/1bYWGRQAEPoV+
e3yozT3KZOXOUqMj5ZvjuOO2ydei3xdRqizaVlOvhNoarnXEZk9l6+dGwWQ6cKjj9WJDtympj2BK
iGYrHVnfQBbsln2Ag7VWwbiN8eY6MUfM9d5kWY+zELMJiCh2Cae4XPlCgSxCBA/8FOV67gKTGcE3
+8YQCoEFWHOffQ0uIPzIMzclxmQa8I0gb3EsTmxJSzW8qjXpGnlb53D8zU/Y4v9iKChToBqEREEZ
BoeAtJ675NYK5U3PzsfokNXTf1A9yaV7oLauAF80zr9zGljKMXb36r0W4ofWvIw7yQ5PnRBmEqTS
yBMe9B5RB1EQF7qnX508eM708hTvlmWhRnbBdW1cdyzmDLO9wwH0VGF1JgSmeDcZGwDBsYbGrlwG
h+jYhRBelnXy1CvGjVYEj8f7e2ZimuLeXDgCsSIjSVjK/q5Fi1EY2vvGQlxN978fv8RcP00mizap
AjGJC1QPsTm6qCwUNmBG/jiv8clMURUySp/Im9iiW786onyQoujM+x6f58M+oa5J7YCtLm01xrPI
tPoebWjXWB6/8bn3O5kE0rKhIwSzIfVVFhcKxP3swsdxdyXjVQBhKa0Weduoz8evNvcOJjMCyo5R
X4wFhMwUMmRaER41HbU7MaGNnf3JzmCqjSBJggx5Ou9tIL0PhRre1jmkaL3+efzm58boZEuAKleh
tRULZpoEl0YV78aA78zyRvKQLz9+DWmmh6b4NzSQPF3CYd6OHNsahQ88Adu1Vz/eBomyHEI8b3wd
i9OvPmrwiJAvKxgK+snj+8wzTiFyVSxbTdOCvQvU+mAI1Srz9QNa9F/1Mjzv2KSNI/HDeO7y2nCD
TrD2Of6rbdHdBW18qfo4X0VA+M0zE1mKNon3yh9qv86gV3g+Y62vIFv4FuoBx1/UzFibYuY6pQ/K
qkgqe9DNa0nJbtHewh3+vPS9oo3D40MnJW4jd4kipDbSlhGioJmFyQhKY8dvfm6QTYI+byCD5rmF
MRv+FkMPgghVzVPngLmemcS4ompsMvUhAYyHYa2ePFmDsuWkfHv83udG6GTdT3mtoRSw7out/pYl
CBr4HYtyWWblJXIFp5LSc100CXYNZVXd6YXEjh1F3LQtqu+x4LonUnEzrU+Rcok0KrFXDmYKScMe
X/IXTRwnl8d7aK7xySY/iJoSJF4W2KGB3iqGB2h9oTy+Oa/1SfjGJWQ43MsCW1RTc11YTXQpZ83j
8cZnxo46idk4TU2MCSu8U5GjE6oMtmxzY4rDialnrmfGy36IqkzTTIBoog8AONqiZ/ZtEND5On7r
75W1T1afkWn/sXE4XVExNKZvV72OfId2gVGmrKpLwUQb3guWQ9Yth0hZWelThey0Dncgzred9JV0
9er4Pbyf4z67h0lgyyEqfYXRUM1G6STKt0G3VpxD0srvPzT7JN/2+VrxD1V607vtnrLIZhTSabC5
ShykkOPXehgW8v/l7EqWI1eV6BcpAiEhiW2NHtVuu9vtvhtFjxqQ0Agavv6duitfnilFaFsLKJFk
kiQnz4EK7wCBcaF2KnxJhxc5ZCfahiDk+1MKCK+Lk+oujHTfF/9thFpL8nmqvufyJQrFAUNj5tl9
g3b9HrM5YPTPXIgHDBDmwfWJA9Q9iy/goz8ChAbpz+TZg3AQihN3S1IemHcqwD48tadhghxG33zC
R8x82EX0LnH+TvrTTB8GMFa3F4k3H6ivrLsF24qab2eneUxF+AiV6jOAEF/z6d8/3aVrGF33ssk/
Wl8jtvEqrxziYwP54A9N8CEVhHBKbz6ADmYgkNisfzgZRa8d1KlvlhJaTzPkRNxf47CAvQc67mDQ
uW5qm6cYYTDsc+F4eZ1/qtvGgdIXATUPgMPQZy/Xaki2jzVCYO816KfzSIZWoOk+hfigW0zg94+8
h6QIH910DRxh+RQTNqiCAcpXvE0/iRlMdMNFEIiF020HPqhti2XCBEkPogrdL+kn7WMvgIT8JZrS
DC7IX69bwxJYTE4xoGbBI83wCTnEJG5S6CIdSt74h+uj2xbIiIptnSkHfOZJrDm208IE2HZYlh6E
6NeebSyn6r/tqu8iI0g46xmi0UiW6umsRB6PzHkoxfgYBnQlONmmMOKjk/ZLWRc1j4OE3EC+6MYN
9V1WVcdG98/bFsoIfxrNxrrp8yiePTDWe9k9Yo4LKkSqN24k+t8YDwmDCqRvdRiD0fmk+vEzFfOL
HOuV88lmaMOpG9VnbULTMBYVSCzbSUeXZzrEsnAl8bMUmTzDpQGj4X49OUnsgGkU7FjLLyGXG+2G
hyBSd7L3f6YQIl+ZzOIUJhqw8SVAkr0IYj+con9U3gtQkmOf8RVj2GrcF3LC9ydu3RC3GbPCjwcI
wQHi8kO00T2YhP9WS30r8SIGqHPy6M9QjhT87/UtZtnF1Eh/kqwvHMjBeCDPG7/muXMbgigMr3s3
feOvJIf840PGRAxSvP4WwRjQmII/zPGCH8OFr3mZobYtT72zgGgijL5FY9dt88wLE9D7dVQ9KeAj
YoTAM/9F+HyOLtxic9R9zltvzf0te5sa7r8sIiF1dMk5xgiCCYC7B8ELwavNdbvYhjdcv+WF9HXq
jjGbCf8UzgXo9nKZ8QaMkkPorqyUdcsZAWCGUHENiOsQa9Bb12I5NZD4SAZoE9TqvkrGezE1L6DN
heLp+HL9y2xuZAQF9GuScmm9IfYcJHWet/zhM9m4m4140IpkQPcBHeIyz256CNCiu4F9riLA3UCk
vOn/mwjBFuTFGvxTQzxCsWxRDmRM1PP1oS0ZigkMZE6bNpOchniuwdI88H8Q3M5FRE8l9Z8AG/xy
fRrL3vo3G3x3OGYexK87XkIWWspTUPE3kGp8DvL6cH14S1B2L6Hm3fB5r4cpCXkfazE+66L8TYPy
xMV8kzXlDaW4SPBqZcFsX3L5/d1U3PXUItKwjwfP/6rASk/KbB/qaqVUaYlc/xa13g0vEJKaCqpm
cSXd6eQLcTnEZr4fyyQALaX6gyMByshByPbQkxcr8dLiIK7h+qAJCIAbjvr40uyyCxmYMl0BZeLr
1rF9k+HxC5Dho4ambtyFuL+53SEFa18XMMh61vKBz6LcaxC+t6ASuD6h7XMMf3cjDdnBUNSxm0FU
fGomSFINYo3YwvY5hsf7EAdGRCnqGIqMCcqvs4JYEujhp/bGcx8jr95180pPlmWzmajBIsqGjrl5
Hec1PTTqRwjrzKCr37RMJmpQ8apiw4DRBeRad4kDOXlI3KUrQcvikyZgkDPqt0MxyTgbPPbb70v1
m0bj/FjpdPnlhpA0AF9/89a3y7R2o7PY3QQQKq4ypRcqLwckSL9JWg/NMZXaW2OSsk1gOP8S9WT2
Wg/k7T2U5VUfy4hswiN65DLlO8fHK1+vQQQo4w4Xrb/K15CEIDkZvm2zteHhdEq90gFxVKwbAWJK
r5vkX5eE3kpUtC2M4eJQvILcczLWMSt1/eo0SYCCSEVX3sNtW8nwZ69qe565aRWzlJ5yn5zmqX1M
0RgbdfScJWwXRcNKJLRNZTj30pZhgz4GBef+BzxVrwV/QjCBOCZYWqO9LOj+uj0+9mxqIgkXcEc4
pcA8iBpT30NxIdvJmWzybGpCCCfodPrdmKsYFBvtTvpQjUm7tXBu++tG/l4EIQh7ZYKMxxHhryIo
p6e5c6FfVX/ZtjbGaR6loO+gBK6Qo+V1R532oFznMVjY7bbxDS8GzXCa481Mxn2X850z9hpE1QRU
zRkJV5A8tjUyvLmFyB4nZBliuZR3bAG/JtieIcGbl9+3fYPhzzNxoO5B3SYGhO7W4VyhURyassNS
rjiC7QsMj3bGYu5Q6G3iJqHyO13UGOdll9+FLJd/r3/Dx0GDcsOtQb8LAS4fLOqhXAoo/daSqsdg
dILo7foElw3z/7VGyg1nTiooaPfd0sVTBjpsfiHNJgPao6Ce1TjHLuqabdhRagIMZxDlA5cxguK5
q/8y1n+fqmIN/GqxhIkwrBWkAMNi6WNGi9Pc91+h5HiTJ8WKoS1WMOGFEXRBoXldYXhdfOG6OzO2
DStFI8ORWVkveHUXOCYLJ9yDg/sthXb0lEC2NmzEzXUj25bn8vu7gzMrBt1Kmrfx3JGHPBDPIw6H
zo3WOvYsF1ZqMuYtCtzTYLVvcein/U5c2JDqZHwd+3oPDUDQmkHc3Z/aPyyEnjst1l5DbHYxPBz4
vAFERk4T536aQqM54H66L2fcPlYW7uOjjkaGhy/91CZ5W7VxFbbpgYBOfS84qw/Ca/I37eOuAYHz
8a4YSbbWqP/xbZOawMOu0BHxgZKIaTW5/BvJQFKL7tyhJfKxzOjovkLni0KxdmZQlnZO23aIEQYU
Deu5gSZRnDB+WwwlyOrdm27qX68PbzGUCT4ErR006ZwGigDovmxuB53PckBzQ5dDnGrbFBcTvtvj
RSShOh8tbVxA0Iof22hyoINaI1SuXDQskdJEHJK6dpteeBC2Q3tgCSlIt4dABk9Bix9W+cqZZVso
Ixy0DhTBIgHpBJI7zjc11X4MgONazc82uhEHaOBKdqGZjNM6qF4IzcZbukD5a5sFLrO+s0AQAtDj
QZMp9uYEeh1pfwwgtLdiXksICw1XHyO0tQ7KheR6Ud+RiT5T2Z7L0FmpKdhWxnR07cwLHeY2LueC
H0KCm4VX9mvEpbbRjVOcBExlrZzaOIAY1I6m7DZ06pVbi21hTM9NhkonOmlx/80gBhmCRCy60MhA
AIWcNxnWxP5BGMsn4GNs46xFt8N5SiPJ78IqGtZKw5ZvMOF/kKOsBCR0RIzKQAxJRWgplPOuc3Sy
sjVtExj5eBVCmWwEJwyePEgMubgXNCm9NM64ki1b7Pt/fHeerpZsLrvYZ/yoAnFfQnD0+trb/vnl
93dOFTrgJWd93aLinEUPfQ8AjZtE2aPnJRsTs+DyVe+mCBa3RjkNkXMmy2Ou+YOj+m3hzOS4E1MA
umQFkRGIz3kQ2oWwvBMW88v1tbEtu+G03agmQLNTlH68Kd9VwwAVnjpc8Svb4IbPJioDS4BA5YfL
WuyrmWf73FmNlTazGl6bsWnoAPTpYjzzzN9L2cOabbd4v4ZxkV+uLw+H/T5I7U2Qn+SN5/bN5Swp
0wfAveWeDNE/TguWfm+8V+10CCDOWpKNh7yJ6utTMXk9OhhjkXQnN0ihgap/Xv8UizFMNF9aZ5Hu
wXMfL6I/QBjvBDDkSopnsYQJ4EtTkLrVrGvits3RexF6dM/AexpX07IWfWz/3vDhNoxALDE1DYAw
zl1fTueuW1ZuJpYE1UTweVklG06w5tOCEqvrjs1xrMLyDNqf6EAphVZ1gu8IW9WtrJclDWLGQeyz
OstECb9IGwim4j308zCPbJfWxaEdtjWrUJMKr+xEPkHvqo35VJ7AwpDuoiJ/GcmwL0vt7lxX3kbO
+HZ9c9l2gOHpKIhCEyupUArvwt/owSh2IA5cDlB1W1kym/0NZx/rNJkhlovz02vGUxbWf7ICBf3r
/94yuAnyQ1+d01Kh6rh30QMgNW1Pdd/Iw/XRLWtjkuEtpCrV2OOZwEumIw7Rm0YWP/tSb6ro0v8j
w0NSx8Wky7iCnvgDrjXBHrqpw0pN1PbnjWQ6bZJpRINtjaSOHXofutas/uzINTS+xRNMJrslq1nh
R5fh+/qkgvKfIiefyihy96oQGxfoYvV3Z3M7Dm2iRFPHtM8Pkg8PUIxeqb/ZNo7hyF5NQmfMEfjq
oRfAEDpPUVKPp+v7xja4cTT33ZjwyiMyrl3ZQXNvQVeORp/KttENj00Lt2mgDibjKZJ/kQRAGm4b
1xv1DV+tGOTapmlu4pAv7okkHnCKUbOx5mmC0HJnDPgAJfTYV86OQ7gahefmIfe6r9cX5pLPfnDk
mxC0uRWjV6CLLK6hst25Wcyh4Tqjobes3eepCVYaVy2OZQLRAMmN+ijAqUO0/NUN9RmCe8+R56/E
S9vwht/2WQd2L45KITR3d3r6R7DXLl0rzVu81sSgZbleAoch2qs+fNV6ugePwNdmdG+arYeyZzit
yLGJXKkvZanhTJryC/eHu6AaxS739G0VqDOTa2wXNosbXpw0YyqbPC/jVgEETMObjvYFZACLX2Du
ePBUse2YMXnpooEKKB8GMm40+DR2Ra4LPICrZK3wYfsOw6X5FIKqsAvLOKojidNe/XSi4hPApn94
68XDqFeinm1vGf6NgjofOffLWJb92fGT21FlDzzzVuKe5TNMNFqXLRJKdZdnddIch7R+ksVwQofL
d483dzylh+t+btnEJiatG1I+pFDVwa2wL251kilAgbrs1ifiJWm2Jq4mDA2K92pqx6TGLSVfHvKx
6dBgWQx/rn+ErWpsQtBqVKMrlIbruBPpI6O6PfQwxFQWt11bvWhvOU9TcNPW3okPeiV02Qx02Rfv
DlR3dlzcJaCAWcroBkJor8Ba30DC7Llx52PDs5Vvs2wzE4em0L+YOiLP4jGcv/WsgGRu/zIA8Xp9
6WzDG16vZMA0Ws6amIP7e1y874Fffe5dZ+VWYRveOL3zQRe+2yEAz2XyBuLCryHS/IZ6K7HENrzh
672gYcjmsomjUr2OC/2RetUez/0raZ8l96CGi3s68oa6q5tYNdlz4Sz3um/XoLmWsU2YmdeIUVQN
dEol1FF/Ukjcfx1Z0f/ZZNb/Q5pp6Cv3YYQaGFTQnduodpPpxIopQPOdKPrq6fo0to+4+MY7H4iY
Sn2HyMvDaE12kmu2n8aNPEPUBJrxJk+7PMDyF47T7pqpRNuCd5IM7YXUfZgH57jtKy67691XaMhi
1AQqE/EIaPSuaKAvPV9A69dHt0RYE2RWFhJyNqGQ8ayCr8kcnhhoKOtKHhKON6xtcxheXNcaOjf5
VOJFgb7WY7cbccxNFXDfC1tLlS3x7l/W3nerFBbuqOqUgfLXbd8y6T5COS7mSb6fguk5a5uViGHb
UoZLa5Iwdx7mKp5C6P4K5Lk7tW4M2+iGRy9FOfpjQsoL09k/qVP9lFWycmBbhjbhY7NPW54o2GAM
QC3o+bk4Rz4g5NctbBs9+u8ezcPBTXQfprGoaX1buZydIM21Vley2NaEjwWhoyFlVFdxpzr3LCBP
cG6rqTiL0HcOZGGAcAdeteJuFnJRaiLHnFqKTOOJJ84ltJQBD0ge8nKWRy/1o4NSAJDhYSzcMzl2
J4AWqwMNKvWQ1fOaaMfFsT+43Jh0dCoLq4Y0UsbLUN7pLE/BTB/eleAV2masixHfuco8h8GQVLhV
Jkupzw2ZydmPcrVxKxjOPieNpKB3L2KfdNAzT6qfKVt7f7CtjHFeL0tJwQaQiXh2lhBqAmqXZsMP
cFB93rYyhncHvtcNZYVKRwg+ml3v1eW+SsI1SKIl1BLDu0FH53hThjJ+04KoDPWgH53T3ILmqtpJ
qjc98LkmmKwHfINSKJbHoRaDf0D9PV8gdqeqlSLix57umnCyPBRq9ku3Aq4yf0mT4dAAs7uydT5e
IJcb57VQSyBGOlQxCGSPgyyeZr48cRBL7si8htm2zXH5/d3mhzaLnKuQVjGf+Snj/MCK6Azt3cfc
XTZd6xHr/jtFEBaXC55fxWVQPeVZTcdznwXL/KUGh0vybctWhVDHfyfx9egqAuxdnKvBZbusitz6
8xgG5VpR8RK6/z8KudzwY07TvNKtU8UDCvmKJm+6KW/17BxUU8TFUNw3kCteMbxtUxl+PZAl8Asf
h3dJmHfhw9vxhQenbStlODVYewNnqHtgtCOdnQn1y4Mumb+S29j+uuHUbUcDKO02KNFxMR5cXhQH
PfdrffMfBzzXxJJBEMcbWIECVM/JU5aWnwJo2uza0jtcX5uPn85cE08mERjmICQ4WSnAPglU6l39
pZ/7U9tcJDvleRLpAwEfw/XpbJ9jODhWB7f5Ctf5rmKvlUrRU+QXO3AsrmRntvEN54aqdecEtcRD
aViLI1QMuruqkd6+gyTkr+ufYLG3yWVXSrBm+nUg4mqIokM3VHd6zvOVzWTxORNeBpo8gNYmXcXN
AOyN4yA7rks5PaaDjHYa+ce+TB0YqfSdbZ5nEtvluYc8vy4qENsF7PuY+fNd6ix6BS9g+x7Dr9FL
0FVkCMo4K8q7jspvQHc9EqK/ux7qkdn4tcrWJL1sUxlePgKXMEk5VrEz12/pUt1CFmVX+NVD4E4v
fi/3eGY7b9sChstnk6+7KKmcx8zhE4SKlOzACYE2+RWntHyKCSIrK5QNoKZWxdBdPAIyeR5b8pTo
7piVzr3H2BH55wrWy7KbTQa7uek4IwkMJNLkjaf8gcth7cHO4owmjgyC6hQVm6iMl6r7VRTiNk26
5wKfsMkKJlud1nidZbLF8DIvnN2S9nwHwMi8lq3ZlubyWe8ShQCrglcpXsYkpJemq9EnOyx81674
um15LvO+G98hBSnGAMvTte2vNkIzYnS5rYo1DjDb+N5/x5+kymdPoADsh9WJz8FuAc/VTnb+j+vr
b0mkQsO3+Uzbul4wfkD1SyP9B9pMr+1Aby86fduik8lK17rLlGd5LmKpOB7WSCkO0bixldI1SelQ
W6zRt50j3YRu4d5RjYIIR7eGErSsvwkmi0A/2FVdVPx7l0fwOZFAg8Ei31aJcE0smXKLTNRpKuIi
qkGCL91kh8ewtXPB9u+Nk7rVEXXcATEIAsuHDEIKu6DApWUKVvkwLP5lYslYlrVjMMG2nECVJJD1
W5+ylRuu7d9ffn/nW1rXY1O2s4gb4WboEhLV3hmXCZkZzVcOAdsUpvty6nphgZqEM7jT04Dz4NiU
gX5Wk7uG+rZNYXhwA3mAufJHWNjrpyNd6uiY0rG/7cG8d7juxDYjGE5MF5DZ9K7EhVq0vt6XtAlB
klBWIFe5PsFlv3xwizBJ5EpeZy3S1SLWI1sOoR/Mx4lJ9nkaQfLGaNfvZYmcY9tkxsHshWG66FAh
N2uSx4BAZjCt9q0s79lUPqOlYSXyWRbNxJs1TKo+mnQet27zBZWIv93grnyBbehLSvBu41467FF3
70ScqVyDhCGjYLfs17pVLRvKRJeNMq+dQGPPDg3/o2l3zH1+VxK1MVybEDOIOXNo4+AaR/363gPr
8w4SM2sPs5adZFLEEdQXaQNByJjlKPhBqfgWlbF7JZLzAoEfFXbbXMJEmkF2s9bthNs72kb+VEWi
QCRc5NvyLRNU1rqiDduQCaC7UdFbxreCrzaJ2Kxr+PKc+eVMG18AJdofferfJV76XYu1h2vb1jQS
7FCFdGgbLgDuQ4wYIYCHazTZuuqG6zIGXDpPB5wGDL0nDpfkyKtsjTrXsjQmdiyp+jCjmooYLzWv
USdfQpG89WX4dD3uWJbGBI/NdVZEBSg5Yhrk/V4kbX4YGDiqto1uHMUALctgLnAMjKD3f5kXn3yD
Ktk27W8QY/834nAmZYbySAWcQKMfgypSn9OxHuaNf/5ikXcBzcVNdeoVEO8u4UC9D4+tGtceHWxW
vZjj3dgS/SNoq8HCtIq8odPjNpDsCxnI8fq624Y3jt/RRaG5Arlm3EpR7YoevDdB9iMQ2ba6lG/4
aweu0wFBuIhRtCjn+wZtVtE94v+4JiZm25aGx0aeMwEjMyG/9YP0UHUz24MqdC3Y25bH8NipXhoO
PU+EMj8JDhIo2RvNk9+k7/5uWn8TQ1a1vIRI1STiIVpOfbIEO28iTz0qCNvGN85aBemrJl8IvHbq
3KPvet5R0No/aAlF2utTWCxg4seCtGOMBRnuSCV4iHYpz9kflJ+LYeUOaRvfcF5Hci8A0EvE3ez6
yHbwPrzwbTo6rgkgkz3zO7/D9SgQ6Wd3aV7aWuFleLpp2vyl4uXn62tkQce4JopMj3hGz7seOc8Q
7ZeyO+ou/Km78gSm7GznOt19lU0/w5R3O0h13Fyf1bJ7PcO5dR0tARTpqrhPiHvws8Y7dCDXAHBt
ZCvGuRjhg9TXRJKNemlofsnlSMaQuPf3ADYcHZo+tSAJu/4VtikMDw+VLsGl6sH+6LV6Bpk1RI5I
np7HLGPPM0o7p+vz2FbL8PXan/POL1BrcUvcNd2pU/s+UBxoBBqm08pRYZnEhJSxYIYEhd+g+Em7
14x0f1M8s4+Mf7v+DRZfMaFkIfKjvM1x1QFrvjq0vcr3kN3b+ueNQ7ooI4WTDcaeiLPcJESRu0E1
eMtI6jXZcouxTRSZN1BWzOUABKSb30Q8+B4J51Mug6eauWtHqm2RLrZ5d6SmNMxSrIyI08LPYN5q
Cb9HTpS9XLfBJbR+4BImWiwjSdlq1lVxm6pXHhFwvVFa3Pd9iYYHuWg8BbTjuWTjml63bU8Zbs7m
sVCFB9w9eNLTJ3Ad558B0RYHyleVJmxmMY9xcDOXJTi+UMcD71+fPbJQHUBrB0FaveLmtq8w3Fwv
wskCwK9ipLDjoWB+dctcnh2CZrX/wWZ4w8O9DgyVJTDVcTKE9T6UqtrPBTSkrtvd8gEmmoyDgASA
DcQPyDjl+4rNP3QvJdj41Nv1CSx/3wSUyWoueZQsMEKki70TgEUQLSgb36VNxjKCfh9RBUMRZ2k4
7PMR1LR+krxmSQ5opeut5COXUPGBc5h4sg5obV8WIwrCPDm2YXNwve5BikXsVMWPYbtGi2lbK8PH
59mNRhqSIvaKFr6X+81+Jtm0clT8u+QffcZl2nchpIDAYdgxAJxroIugc3kcabfP3WcZPGdgR3Ca
n4WewPnA7ydvvCHqy1L4+yH71tTipprGfdEO59nfhoYwyczCjixdRHBp7YcyvON5WH7qM96vfKvF
9U3M2Qz9vKYneAuM0ugkQCgQ0emeieEGPfSHbRvbcH011gEpvAKNQ0ndsX0btITtF7/z1oi/bLvO
cPx8mRbiBMCFZQUKTeCphAxQXpxZELmT3Gmqh5ND9TIfy8Ub0mTbZ5lotGwJ6rkSOMtSN7gtMvfB
5dXKG7DljDGZzEawrwSO25WxSogA8WI+HFoPUjy0dNsjH4J0P3ZZum+Ux8+bbGTC06jXd5PIYaNx
5jl4o8l0Py1RsvKGanHX/4OjhX4RDkWDWjaEXKD5lsqjr+v8adt/N4JB1YKxosUtMZ776rbiHIx/
TbfWgmL765ff34UCHS3gLJlRj+3F7N1EabjsJkj7HLf9deNsz+YGLRQ1cpWiHm99d7pRZO1ua/vj
xpmedrpovAY4l8RvDmEgT7m3DZOMVsX/rglzwrDwWqxJ54nfPaDmlbuahFrikQkwc2mJ0mVVY0WC
FNyg3V0d5OdgKh6LjQRExISXEZBqQiBJCDA85Nk+lZneg/NmuOVAJ3zZYldiIszIUDEPGEIRg487
fV06vMHuQN00LIdt4xupeuAmnvbzJI8rx0nlXs9dT3aEJSRbyXY+DqnElD+NvGoMeiaKOMqSh5pl
T05fPTS0PEMt+bSMa5H7401KTJgZqNFxskL1IsYlrDqJRFW7DJrJK6v0ccpGTHyZVEQQXDcuCWGN
yoWf3/FQ/M3ltOmJjpjwsqyZFEvDMI8zYAipV/8e01Tu8N61cjb/e8T/fx5CuOHDeQYIZxkiPERz
vvfZNO6SBnlVr+OFJ/9cUO7KKb9BCPQwL+FD49K9r9y/FS2/Xt9mHzsjMRnNQuid8bJrBYiGWfTD
FRCZPkQ58z4Vi4q+J0Gtik0nBDGpzUYoWaUYs4gX2imIJgz8IWiGcFNnLjEhaLqoRodnLI9TGmXV
XoGd8p+lnFfV3C0bzYSgpRN6PxbGi3jqh5dapnezYKCX81b+vsUMJqWZDJp6GijNQfAXgv7duXcD
/6kqvP3grxVybV9wmfrdMUebFHDCCIXicRanSaNoNRX+ryhZYyKwjX/5/d34DE+Bkisgqh3ooICS
y32uJzwx9DpcuT1ZIO94b//vDMUSjOD2d1CK5q5/pIy4cZ+q5XeYBPrYKCc7oxkE/O9JGzX7wBvp
fqAtWsvmcpuwLTFxaFTpvFJNjivWEnxzaPLc0XKbe5jcZtKboyEIcLUtJ6fe1dpTpwiJ+vG6m3Ms
0QdhxqQxK9sWFActjCN7lNZr2v5OZf6zzC+YX/ZtXIKHriH/zGX5en0+22Yw8vVs1POcOEhN/I4l
3mFqPF28JiicBcdW92OwMo3lcDExaCNFEc5RMxYtqd8WAVxJ46TbKMyIiTqrUo9loP7NQebBvzb9
PO8Yo/2mMiIxYWfhzP2xqHBZ5y0pTiMwoXsug19jG6wheywhxUSeRW7XAC2BHsdLSHFV95l0fCci
/pygR2PjVxg+jxxlUhFz8rieInCMye4UROmngZDPm7ZRaHi8Gn1Aq2okQXXO7pDm/YGOxQ0LxUoK
ZFsiIzdnlHdLMZV5nIRNum9Z/xuNlp+iOvuZBuHKRc+2RY0DPgQR/pQqnscMUpc3LEDTneNVv7et
j5Gmg2kMb2cQKIrVMobni3rpgarEPaa6F6frU9jWyPBkwtwxBPNvHqP35jQ1+ugV3ncZgN02cTfd
TImJQQsXaK4185LGTPknr/bPzrJyZFj+vIk+8xJQtmd4fIqXi4o6aMB2ecnOI7IsMD5snMNI1NFR
WQ1lDnIHsKYth34Ywn2gpnSXO2m7TwRbk1j+uGJATCRa1I+tE5aJ8zj74NqbxIWBxGPtiQW8eg4j
NkDpEPjrZfG3ldlBi/ff8xaoK9YjhDiPJQteQKz4VPP2+fqusniFSXImhKQy8CfnUesiO7StVIc6
r1fKaTarG24ddYoHNMUWxVnwVvVZA0Bg/QQ9pVfZRCuRyfYBhlt7DahtW69zHsE6nOySjrq7qnfX
WEdtoxt+nYVETN0sncew9d1TKYf+iOSqX0k2LYdzYLg065SXMD1lsSfpqWq13vWR/rK04/G6cS03
SxN5JhYvEG3WZTHLurvOg0ybqM+V77xM3H1VdK2Ga1kkk+DMr1ov1XTMYjoS6Bn1RB0iFk0ri2Qb
3XDrumqXirj4iKFuyr0iXXNI119dbaNftu67ZNlfuhJXbRg4Wub8mwCE9QD+/2QFn2cxsAlCK7rW
JYUuHAjj5eyAjfTUiGY+qJmsuK/Fw0z0WRpG4QCFneRRpM2TI9U9ekCOgG8UO03WXmNsu8jw4mxB
EyLPMudRueIblNseorG5qRvUFYfo2Wm6Te8ZxOQ2m9RCg0nXWewE9Kbxym9+P9+nspp2Mkv6Qxbl
r9e9wmZyw6ejJi3kBcsRj+O4HJXn9TeSu2QllbGtluHT3Ksi5o8YPW1/Duz3nP+k7qM7RIch+bvp
/5voNMdVeda5SIeRxj/4wNHkbK3JwHazM6FpjQ4rN3CdDM1vSXjEPZgfXQJoaYXS3Z1wugGgFNI+
dSXXey+UxTEI4Y9Kt91528cZ3j54qZdlc5rFc5P1GLjQJ29C8eX66BZ3MdFrcwBlnBllQgBsojst
B3XIJvroFvV9Gg2H63NYtpdJf+a4sH7rR1kckRxPZbrq9kkDwsHro1siiqlzGsi0HFPHR+d8meFy
+tz4au8va6wItv9uuDpXYziNrptCtVlWu3Sg37ysXcm/LWmTiV8jgANxR2DsiRU3Ixu/4zUaxQKA
aIpwfB2Ycx9Gg1xZJpuhDR9XY5AJP1JpDBhQuVOIUgcUJ9uDU+jufsRtY+N2Nbwd4tnOJPwujcPZ
VXsGJo+9H5Gv121tsYaJaBMiKFOqZBqD1jzYOU2/7NVA15JKy04yOdEg1w6F0QlLNAzyC5nVN4pw
rn22ko3bhjccOa151fpl6Tz2CQTbfbep7nma8YdcR+1KpcY2xcX4787uCBR6Y0V0GksO8Vwvj3U+
PKARZeVstWxYE9BWIzGjDYmQGlfLX+nUT17h/i4ZO1XL+Clzu8/eMm6LGSamDY90bQDpEnh165a3
SRGxGzfr2MrotnUyvBqiKCIiJXcepyoPoMhXAY8NjcsD8Gb1zfWtapvCyMLBgcBH4VLncYAI2U6L
FNJ89f2UTa/Xx7fZwvBnCFfyYCjLNPbYdCiIf5ssGnykXv4StvJGtPKcjtlK0mZzO8OnqXLnIikp
f8wCKHQV+iZy+UpYsgxtYtaElzZFjQf0i0jy2yKT8DSA13NThyMxEWv/4+xKluRWlegXKUIjElvV
0FPJQ7d9PWwI+9qW0ICE0ID09e+UV315TSlCy6oFgiQTEjh5TsOTaa6KhWax8MShw/v8cWrqPL09
A5YZNjnPAMQJJR5nnexK859U8ReW1OfSXfe9obomXK2BlmvvdrOT4Ykl/sxxev4A7WpnC1hu2RBM
lc2Fz3Gyeg7LWpqvB+jroGAgGduju8gFwthbZcW2Cb7+/3pJgrJU43TIxxfS9A9B2XKcF50tgjBb
60Ygj2uc83pElDU9RLMOOG3pc0vrzZoZm5GMKJ71kuPtZmVZgW9UnL8wXjSp57ePTG/dhl7X/zcu
wH0jkgnIl0EF6yQZGBwOmHWSQr75LljEuWDFByBLtsRXbIMxwhjkSILrcWFZPMqzyMtjK9evCU8y
MZGte0tLUJhAtVbIgZZuQDPWxRevVGd/ZnfA637eFXMmTG0QTuE0pKRQNqq8Pi2BqVEHSQtepOMU
hL9uf8XiVSZcjdK57AvfoxkYXodDG/e/k3be2ntsjV9n51VABLjv9sZ4SjLmF4QcvSLQLO1E1/5z
u/O2Gbj+/6p9rw9V0QJIk1UVXpxYn7P7tZHR2fVUvbGuWjzWpDzzcUTg/UBo1tX0Hc35qZZCpDJk
H657D1fBx9tDsZnKiO4l4usy1SPLlPQgu8ZEmC8nqMq3+cZAbLYywrukHdgumKbZOhAJWv3KPWu8
DqU6n8i+fPjvufLVdMQ+G+sQPAdZPurn3nG/LmG0sS1b4vlvPcCrpud1qpYSRSQZ3v3uWRz+bIGZ
Wl0FJrqd8WbCzKDK0rB86mnGITUbeFKl4PZKZ6wXG5uoZYpNsNm6gtUz6FrMQNE3h76r86yLvK23
a8v8msAyADxENZUllm/3yjYH4oy2TGveABIaxFLNG0mM7TNGSDPiQeq1C3DnFJRV8DRJNyG48OtY
8RhWsRdt3PvZPnP9/9V8a6cGkf6YYPGrug/XKE+dxvsg6/V5V7iZqpnYqZ04jDHZObKZ1OPQsFBT
v4W2sfXeCOai8dx+rRXNGtAdxGBqkKPO5LoluG3Jh10jlCcS+H0I5AZS+uS+41OqW37fOfqY19OB
qwS1Vf7GKcuy/JkINFL6KlAePqX85fGKxZ0KNxs6dWgcdjc6zq/b02EbkbFdS1eVvVqCBIXYeALs
4+RRLvQ9Ef6SKm8888K9W92tROrNj0XUhKUVXKp2AiV9lngdAT42fqDBgvb9R4iPnFeq7sm49a03
7YdvXfvwyo/DgDW6xUUtwqU5lDr+6q/5y9Uz1nJ+VzS7VEbwmevnX30m6bk3Fr2E/a5ZSQrdU+Kn
EBeLP+2YH7RvRH0TQtyCzJifya1/sZ4crncsaeLVl0rOP6O2vJOd2NhF3r6GxMeM2GcoJHHrvkky
X/P3ElyNE9R4na44om7ts9cPx7Vs/qIUOdwdz94b331zi8Fnr8v2KxsqvQJZpCrYcGp/lswnaVRg
u1/6M8p0Pty245tbAL5hLAyE0kF1SRJnSa8IKHrWO9TNqePtxm0DMJYFCh3JwAXQNaskeV5H/wWw
ORRgESWPfRS+7PuIkcGHk681MBlJFgPndR4Ap02Dheuz7rl/p4Trb1wY2ixlrAggtfR9FY5XJxhx
qSClnH6tTii/3R6Gpfn/A6pRPEGEeRdnBNiMVIh/NO023j3fXPwjamLUEtAx+YXTx5komy6dA/lh
yf2LrLp9fmqC1AhKoQYQ+MXZXESPIKB/crB6iTZ+po3ayLZs1jHCncQFoO+ln2QjmIG+B+3ofeBs
2YLAWdZfkxWN+CFddYUBcKo+Vi696xr2x+/a5yvy2G0B6Jv1zoFcB/gqptdy8jvG8CnCkQexonnK
y8bbkwphoo1gnoOw8AuoGmcyCusOD1UQaEsBNYhelIzqXdRS+IoR1TXHTcXCxjirwGXxcWWed6gd
bJD74sAI52StJV2D6bogJQ0Y9nQ65l1xut34dff5v9M+um7E8FrJsWFJSTKKlPQYFd5d6be/GjGc
wUV5UtMWTacl4kz8WdkWfU/ijmSJCz36mqA+0EV1M8UBbddATAxaxIupAtEuPlC6L/EgJiC48p/L
UhzmOLhrI5Rr3/6QJfBMPFo1QtU+HEmUVWBzzGg1lM+uFO3GI6vNTkZYR+7o+0PVxplqynJIw0g1
3zh1218oJhvanUO4fvxVyI2JqzSo3KIsrJ38eMXgnMGSu8Wz8HYBeERNLFrFhkIns4yzKY+fQl7+
KcbkAPHcj61HnmMdZGsVfCbj9Evq7tftSXkTtYlPGnE+Tq2fA/YdZZ2EyBob2zAtuBqPaxyuh871
wievmvEgnof1SdRzseF0lmXS5Eyr/aKH5m2M6NFl/DL2wXKsllUNqU5G98Fl1a9OefqE+i5g4W+P
1OYgxmqAktvVjxI3ykSwjs/F4Ds/aVRUaS6SYOMTtlEZawLPPRfOF5IMTwTDCfipezo075cwPgcS
xaQhGx7qOt63Qv8fpG3IvWVahyibBMg9dXTAafJ9Pu4qPomoiWurUT0vPVRaZ65axlPkL8GDiubu
eHsyLOkcua6qrwKpqtYBRUpLlJHP+QKqmNkpAJhLmo8R3UWRjQEYC8LkBERWTRhlqH0Y0iiJ1Xld
pHeoEjz43x6FZUUz0Wt5L7p+8uBSs26Gs+/53plCaWHDmywOawLY+MRD3ykp1kvH+YTq+Sxf/LuW
uTs7b0Y+Xeu8KrAcK1K5aVfUMnVql+z0Tv+/E9zLoeimdo2yXDnusfDD4IHOc3McAjZtfMJmfSOg
I6nbhRMdAYOCSz9HSX3o8sXd8FBb60YstwxVP6CthofWolQQ0gQum7Aw2ioJtOQPJoKt9kGXrd06
yiTQnFfxLlc4Ih2CMbse0IGw3Lga/Vs1/UaiYmLYFjH1LYpu8KHAPXhFXd2vSnzO8yLH0ld+cvL6
jncLmIFHkoZE3UXAlAJJd/bi6Wnqi+cGdKJik2bX4tQm81q+RngKE5GfFbpw7hynbR7qZIpS2Sj9
8XZU2j5hBH7sV3zwme9ny9D99sPwPZva91ruUriN6P8h39RAOi9Z/cwN+fxtjmv1RTfT9PN25y1u
Z8LeAKgHxy3O75nOO+fQANubTrPcqvizOZ0R8xCLcr2occKMDOsAxH78PLTF76RvRMrc/t942ULW
2YZhhH/Qr0njzjLMAg79AFCkPhKxfthnIiPuHR+3j05URNngNMUZ1LH1Pe2r6Xy7dZv3GHEPABrz
QDSONAGTUE+4iK/mP6MQ3283bzGMCXEbowjuQ9ooY67zuy/Lb5Ufvdxu2tJzE+HGCjAw9DV67ift
Z3+BsJoHntXJ23kPZ0p3DisrRFdwP9Mi9A5FUfAnQUVwut17m2GMqK1ZMcdl2PkZlJzGtOrDIa38
+vftxv8SEbyxCJrQNV8L1Dly5mXAbE/HpMV7Ha+OCqVV4YDaIemDrI6c16n9skzxedE11Pvqrczz
OoS3Pn4d8qtkZ5r8FVjrNsTDc/2xh2QuNIB+tSJMKRCB+5KF0IjsbsTRHLxpgPyFdE6hyzwfSMR5
OnfB1pWAbYaMmI6SoQM3yhRmsRrEXdCDmTDAyrGxm9u814jqVaKuTtE5BDbF+xXw+uLE6794eXm+
7QG25o2w7nmbUDyEeBmIM+dvro9Z8GOefBdhsiU0Z7GPCWrr/YT0yKj8jLvukYjKPdSIkQ3zWHzI
xLS1w8xdlosg61fxIMiYlr2He2KURDluveddKqImSRsqeloPqFsvcwFRwV30U+E6n1e69Vxgs48R
4f40lyyXMzDDOBmdhlHMd/k47CpuROevE/8qyISknC4hjJJAHDtttPhRlt2GYWw9v/7/qu0W2A0U
m0oPNxfRb2D9npt2qzrb1rQRt8Kf4w6FDD4u5lGd7XHndzduFT1ZfN7kXUv6fgKL2+JnwSzkkXOl
juCxC+54IXc9+8LqRtSiDjcvZZUHGQ3Eh1KS71M5fLkdsTbLGBHbBeABmobZz1qlazz5SvAxa3c8
327dEk8mXm1BNWFPk9rPoiRvPndNHp8WJxovIaiYz3he/nP7M5ZBmMi1VdbxUrajD6xonzwIFXhp
l2wesmytG6doLWdVN6uHRW2oIcGxXPlih3LDQrbGr5Z75fRhsASylBIbMq7VTnScurMm4vc+uxjR
urh9O+UuGld5C82ecHyY9PLPvravA3rV8aLjDVTYBkQr5eGJUVelUU533mL6RsDiHA4KiPF6Gp+C
KE2W6I+Y2i2y+att38gUfGOLnQbakLX03WyJZfIwBO33KKHjSSySH1y+9ZZmWRdMoFqucp4XXudm
kQBYjQfncAxPoqg2LhZszRuBW4B3qPNF7WZjn1QH7eg+dbj7ri/D464JNrFpc+9LqSO24pqtaEg6
t4t+GkbNPu1r/nq798p/miFkSTi7MM/YheVJSQV5NUDt6J997RtRC0DxBIq/3MXVCBi4jl1cRss9
74jeVacRUZM/DVoURTBStmSQdAWaYXAlr+/yVrDm7vYILDPsGdEroXFYVJquWSlEffIH4h8CLHX3
hVjHnXNsBLHoGIAY4LrFQ6PDcT0YEATA5nHgGqxvxJnJhiYmSpdYe2vGUdGEtbn0Dm27iKMGX819
4rr6sJLIS3snkceZdXU69BV5Gke/x6VJFaPOLQpwf3LbmtchvdUZI+jdJg9z7sdrlqCko0yHuZge
y6YRGygXW/PGFt2tk+RJydes8pLSu58rFYYHAmqALdyr7QNGvOd+X6ipxnJSo1RY+uF3CS7qDdvY
Dm4mcC33NIojKwSLi4pDiD7pjIfx6QqOcOviULihSjtVPc4xe8krVCOWIDlwdp54TFDb7Hhxh+r6
NRsKMk3HjubaBaVU50+n21NvCSQT1wYQLK3UAi93vOoCBqP7OkTVkL/3UOUaezhd1qHgtF2zulr/
NMQ/cR3+UUn04Xb3LTNv6nOKkCRz7ok1m6L63zEofkgd7/NaE8M2oOqiT1a1Zo2SwSM0+CawFAVb
wlI2uxubeO2uNaqrC9g9p/Ks/bY/lz5fX3yAng+3bWP7hBHVI5tE10GZPQsntZ7DTnXnsfYd4H2W
37e/YLO+EdjVIP1WSnyByaE+VQ4AGRWKGTciz9Z/I6rdpuqoDJsVghLOcC5pH6ZhL6ZDg0rrDRO9
ne0kJlZtnprWV3WlM8cf9VGv9bmI/egwtiPQE1uHoLetlJggtSUoeNMWjc4qraqDCrh3P+BxeCPX
sbVu7OWu0zfM1TUAkH6bSaxVRx2qXaTmSPSM6K191CyoNZkz3ynyj8NM2zu8qmxduNi6fp34V2mO
I1ygXmqyZLLXzs81EOwLUWork7W1fv3/VettlISN7yRLFuRxcMAk9wcq5VZ1gq11I36dsg5b4ckp
Q4God3aamoDbwdvyS1vrRugCo5C7a6t1VoYTElg8Wz1pvNacboft24GVmHRoObTRfVEMcJla9smp
h+zkxwBQ/G+KJNEutlS4jhG9LAlmyCjwMavDWKXttcaCyGYDamGxj4kvy4dCtRq0WFlb+h1It3WR
YanYonawtW6k30E414RxOWTJ3OZniKXre6/RWxgLi/VNgNnceQsAL0RlkgQPlVgvIB05Oku1YRrL
kpYYIasC6g9rG6pMVezXzLtPkQgfglC9o2KrYND2CSNuw0bHE8MZKxtLvKoU4ce5X1Cz4ZyH2f1z
20Vtn7hOzavgdaYV1T/+oDK3m57aeHnH/fLQDeShkpsF2W9jJRITYLaIvoxQkIhhTPVyVrISJ58U
/sPkJeElqWSUuiX3vpVus0XmYRuVEdb15OHYW2BUwZp4adWViLsCiAZZD8kJxF7Nxs55Xfv/P59H
ydd/rVfTodPrEPSZ35bJPQoJoxRKlvJuCUifXjc3kW8BTmzebIT5Qtqct1CVzCDU/ntmSMHRdEuG
jSTMYjETexaIylNtHMps0eELY36etkqhCJZW39tYnG47myXeTfwZyOHp5AmETNV0XconpzpfF6+N
1i0WMkFnLQirmONMmAzcozhD/lTna5JSzbfKL23dv9ruVax4wVLHSYPux37SvQuohwNIvqmb8jY8
K4mvw3rVeqAqR+fD3GfAD32u6vmpFeV7lMDccVKeATQ9j20LUbfh4765MAI/Dup2pRCuzyAp9C+w
LcAZxt3OTduEmsWqH4maiMwA+XLukanmd2GDF8p9XTeiO3C8nBGfy8wv3R9qyZdUYyne2bgR0rrD
nd/1MjTrBsYvkDAnZRpXofxxu+82JzXDuNBxlMxaZoHyQSVV5KSqzj5NoCcfJCVbN/JtizOZiDFo
yIfLmtAuaxM4aL9Q9xADI3HkziCyau3p2a+T9ejmsQJ4jSbHXaMzkWSo522rBEehTM9Dc1yq8I9G
KVUAlcXb7VtWKRNL5s5jiZLIoctW0aXOTM7x0v0KWH3JfbaxrVuC3MSSxW3kSyrCFp8AK6iW71hT
fLnde8vcmxiyResF3CFVl7lz8gLE1zNY2H5yGW/Af2w9NyK6h4zlUtZzl815900nXKahE24VItv6
bqThXaAcGhHdZaMz+6eiq3RKAA44Qw53K5G1fcII6ypq2d9sP1sd4p4bVX+omjw6abl822d/I7Qr
kDOOteO1qBEOipSq7uS1Lsp/5M79zaRC67ol8SMOZcY24vR+GILmIY+ST7t6b6LIkFYo0EdFTUap
c9ZqPTpj/dy4+a5CFVCb/Xf7AY06dB/jVWQlSb6jUCpP5cyfb3fdErYmEqwiDQM2ZWmzMPE/RTV5
4iF/Gv1lOLCy2riotiSZpg5nC8gvnk10nQUuBERb0bhf8PAXHiHMIVA85IkUwNzxn3rxyuPtUVn8
1USHUT2Gbu2TOiM56o+dufBTZ2BRqt1lax+1DcoI6SJpFyZ8KjLckd/ngX6O1/Vb5OSfFi7PA/iQ
cYL6fHs01ybfSGVNlU6/9FGRnwR1prjyTlB39zCaZUtNxmYrI7Zz5utSgTo5c2R1cVtUcsX5Q+Dl
G4u2zU5GZK8lpCf6Ec1rnLkPMci1M6Ua/4zKauiwkAI64yQi71i/76Y9iYxtHLRMS8BYi4ug0PnU
x36ZBtTZd9Fk4sacGNSumqzw5LIrzsUwJHdrx+PT7Xm2zIQJHXMbMnq5l4sM0MwqxXvIY9zIxxV6
yBsJlO0Dxj1ZhAt0DaIhbEOEqI+OUupBMje6EFVuIY4tvmoyoF2FR3OW8DYLaA9OcDoGD1y76759
1ASQdfm0zslQiqxZp5d88P4ZIGR+2/i2jpvx3Lorju5Vk2m/4dnSTuxU6kBvWN5ScZqYyLCyGnTH
tOoyCLN84d56GVXxL1vb96GoflTXtyC8/pYST/xVBJLF+Z/bo7LNuBHcCQ9iZwG8FzchvH1cBkV/
TuC0eK8AwNoYms1wRoDPILxxp4ihXhbori+UTPDdGqmUv5FYWg7yoRHPbp/7wKQlbTa3eMh2ePGS
N/0j9yvwQ3qXepJbOhmWrdBEjjk11KL9Bh+aNDDgcd2fF9c/Asz5z6j9rRC0WMtEkA3cnSSdgyZD
eVeURgtA/zIO9oG7EhM7lsQuSMsi2mY9Z06Kmw6eQtns/rYv2exz/f/VKbjqp075uE3LqoX16eBF
S1pAIBGlrWN3VOMU7Ut3TAzZ4MeB4o6ss1VCDOiprsawOwduI3d6rMmG1gP+Ni2dqLO6du/iYXrp
JvZ5n42MXHxWiV8F7SwyCRLQFBK37+popSjZLN4PyVYZuc2HjKBu58lVXYt8IPLFrA6O5+FNxZnL
4dPtQdjaNyK6GesKNaDInrSap8NYLQo446E67mvdiGe4DYp1Fr/OqqmTd205tPex2mTgtPTdRJSF
3IloMyiRFZC91qANKZvz1NZes7EaWRZUE0oWqdadVzmJjCYDTcmgwlMAsOa9V/Pfu+xjEqGFeeTV
qEBsMq+tf5LAc1I/yv19i7XJgjaEYvYVQ+NiaZ2HaImqY+gN5QZC02ac6/+vVgg4I9WD24lMc9Gd
kEvWd+CX7C85E8uG/S2LkCnZ2aB2ElLvXpNF3fDgAbWmQ/ZTaXoMdbPh/rZRGDE80HnhDs642UTy
3824HL11uleO3MhhLPuZiS5TZad6CR7cjDnjEZUml5agsCkaj7yf/2UD+XjbjWyjMILYG3KS57pr
AFXGI5ek99fEAqQ3G1NtizMjikfpqDVf5iYD13SH1+JmWaqU1u0+cgYwIP7XlaZmYj2eXkWWg4H9
aaxbaL6wcOdWbxKfTYlYCV4HsMKV6jf3USHae9+TUh7o1Dzctr/FQCbrmZxwahuXDsscncUxumbY
QkT5aV/rxl6sRY3CRAgWoqzST46UdPGpArHIxg5s8R0TWTZyKsFPOWKD0ZDlnDSEyIsftB9+7Ov8
1WSvlok8l8WQi7nO2uapWcDG0+ABaGN9sESXiSnjYnXjlnVV1vLw4BTBsSjjczHlWKBxZR/ukoyJ
ElNqc1zGEsmWV2ZCFiqtZatTTw3n2/axrHEmyZnj03Cs4rnM2g6UPpGSl7rWx2hxPufeunGStU2x
Eb/xCoWlcfV4NtbdQxSFd6BMvBuAQ7g9BIv3m4AxXLbwTsUzzxoej13qEz7VxzIJxRa60mIjExRG
Y0oEW0ae5XVzFE0fpKJ1+WGdQnFcl3gLFWhxJxMaVqi8JlG18sxB/fUdiA3WkzdCfCXWbvGpHZ3q
kUZgtNhnNCOoI1YuOdcDzzwo9xxqj5Njj5fXu32tXz3hVdQNrE5AZ5zzTETLA/BD/cmt4nBn40ZI
L2rWnWpInkVset9F4z1Tq9xpFmM/9gDJZWEd5MC5TvQgQF9x6Ba5BWO2BILJdFbFExETSi4zFtR3
2vHutd/hCmxLYtwWCMY2HI/1GPuATgL7F31mqn/XBOLr7Qm19dwIYQZyIZwpQPFXz8l9v4QPcTA9
+rXz7+3mLTwYsQkM68nKJpXLPJu85XslVLqSPI3Uj2757MggBabiMBZgoMe/t7/49oBiEyTWBVp2
rHWcC6p5j3OjHoKoO+SL2Ei83p6K2GQw853Z1VOC5lvdlakqiiktHXervNDWuhG8sgTEFyKkiIBC
uC9imft71vOttNfWuhG8eDsfW+5T5xK54gMPdcbG5HTb6m8vcbFJSpYLFH/k2ncuTuRBhzhR9NxU
5afIKXTq01kd85Ft5KS2URiR7I9z3gxdkWdN6LL3Q9y0wJRysZGSvr0lxKbC5uLEs7e0UZ7xGA9s
ntBfwy7+Vcrp6I1kj0xoFJuwsYIj5BqAzjOPiLLF43YSvgwQ8VnTYl3lrs0zNmFjwCJPiTfOziWf
13E+FtgJ2DEJ90loRrGJHPMcSAzBRnCmPAaoPmlA4Tbmn267kyWITW4yT09ertXoXKoyP1+DWBX5
h3gcN9Jqi7eayLGCtREAKphk1bZj6kIjJKVO/XVc2cmNGfAA4BXZtxyZKLIwUGTAdTn2nXjs30OR
pLib+eqco2kMd2XC0O76755M2EjFMCjnIrSn0qRUGoioLZoB20xco/DVhl+EdOJOIZ3LWhVPwTo8
1lV/17pyVwYZm9AxRoegbKaSXlZKUJPG3jczJF/LZd9qbZKSFdPMHRS25wDG0igNnOaRcbqLDB4R
YOzK7rxoMgnsyqG7PAYx+dPQfgu3almGTEoy39eKE1k4lwWlLKgoeIRkXJGGcngaErGxkFqm1oSE
jagfnaN8Zpeqah6qnNxFxXpeUCt8O4Yt67QJBlNFHAxTHmCnXEc8wqNQ7d4J2i0wmK31a2i/8kto
bTYSlxL0Ivu8P2pG+1RGxVbrf8/w//9aGptymGENl/dB1A1kZnKGOMiRTNWppvdsdNO+lenEPnpJ
lS7dmtLpexKMjzTMjyx+7ycfl+oHYWcOEtp9hjTiO6CdxK2OoJeELV+Ggn0IAvL9dtM2FzCiOxwG
zjRkwi9l0Q6PSUMHkCkUw/0giq1DrsWTTahYDdJBkldYQLxodnHMhQY9C987RNTeCyA4UCop2dSf
9o3H/69XdGGhPBkE7FJr8eDMzsNaqizRWxgEm7mMiM9lwMq1oeyyxvVZFfUhiZpvKBz4c7v312up
t5zOyMW7GIWbUPpiF0FAd1M2fLwfsY+nyxzRcwxc6AkXiuWhEYl7wDvgvkum2MSSKd31kQwJu3jS
vYNgxsuMHHrDdy2zbwLGOKlB4TP1yYWsy6eA5n2qHQC2w/lLeb3ru203y7SYqLG6ScjK2couoM14
nsrknRjcSzVvYe3eBh/EJmKMTbhKqalKLkPVgy5geiq1ep+DTm0qUTZcBMEJsrY/bw/FsqyZELKk
jVvXc0Z6YSVjD0W5rl/nKdcbV3K22TDCnTSTGhtZwH8hKiJFjiNYdeFN8JVpvbHq2z5hZOfzCgRw
5ZDk0ibjw5wUT5I30TkX5HGGLuy+MCdGmEcu7hWrYk0uoNQ85Z1cjnXu1kcvYVuEbbZ5MCO95YNT
gMf/MrkgWCh7ytNBR8+3J9l2KDZxZNE6gMbLHdglyd2vXuGKS+GwP5BV6g9uR9kRoFF5z2UoUPMR
9o9DTrdwOhZfNkFmNW5XdNy57DL502fP/xDNL5ABRD2u+OAAFiR7dyMmLQY04WYofA/7gmMtWwaq
DpoV/WEJcMF824J/X2reWCpNxNkUhSoRkWIXHXLQiD/3y1c28SML5rMzOUdI9ByKqEDJSXfUuFpo
QNUY1XeVPjegieyXzC2+BwTcnOtTzsbzOjwrkAiPxXEOp+PtLloWJROvhqodX4LGER4kgFKbE9C2
+ysp7kHMsoWT/vte+JYVrt9+nQQ1moAfAUnQIEooHfbpvOqDP2eVe5eHIp3j6kSLTMfXgXP6EgQ/
Afk6sGA6dM37UBZpv9ID0szUl+4jyLE9Cd9r5LEOPjrz+z5Ijq34prwt4b6/zxZv9ddYf1QXj6CG
ipDtt58WiSfVd9duTqQ+jRIFCXN970UQOCi+LIt6jntyh0s7nGXydyWYGK/9o1sReF0p3uqJsUzl
pcevkvP0EiTVA7oSs/YYrh9rbBph+AW1Eme4h5evx6iJ09jZ0nH/+z731nev/Xk1Y2Oh+2ppMGMV
OKRRjQPsgLfKY4Xx1focF146oHZSjixd+YnmwdHrK4j1kbNqMy71Oy6iQ4ONEz/p4pwq79mtNm4C
/0rFvNU3Y83rcqgqOqtHL3P9siztwetR44LFoV3XY03aFAFUVmchvLtrmEXBWUJpc6EbpxHbgmEk
P7HTizGcrwm9CJp0DGiVFnG5tRzZXM8E3SWVtwpZrhQwtR/t8qNwvYNX/WDqjgTnIeousnsWE0sn
8XtIsrqojt2C3F8c4HWQotu4+PnLpfOGiU1wnuPJPIBkzjWVx0OJ66XoAAWfiZivd4lfWo8/xtW7
pgG7Yz+cmhUM0frcR18pyN9h/oVdcNrA3HvVV9QZpCv7peUZBXbHdUrurhnP1YnECvm88Ooi245r
mR2TMI4vgdIouYlB5dXe065ShzIptrDntsavucSroFBJCSpLnpMLi/j7cZnOfj5ubBSWVdjE+umC
k5ZEBbnooZtT2sTvvFFlqF3ZaN/W9ev/r7reeYUHPYaSXCr1D3AR7yuond7eP2wtGytUo0APG5ec
XGo+Tin1yYMbig+327ZkAabKaUNX30uWjlyC4U4ncUqK+CBRPcy+y2DCpblz3vcdY0XRzGuE68H6
0UC/u6McjySJ39V1nbmuz1Iyk0fUi3fp7a/ZLGasIHUDXcF+aciF8NJBAMXghRvALrGrdRPYNza1
htRPhJwTJPr1iVergOBL1Y/dPlcyQX3MVw3ocIL4Ug7QRXIYnplpAuHc29235OUmqG/uBBiyvYVc
vG7+VzOQz+nuS4ANrsvZxmxb7B8YYSxaKonn0+jihKU8j2GYHFVBguPtAVgi2QT0VUXZKi/Po4uc
wpc6ES8uONAA1No4t9iavw7qVSBDa74tKuJHOA7Rg+MM9x4LH6leNzZXm22MaHZGPCdHTojet5of
CwnptKRK9hUuAj/+385TmpMmURydn8jvKaF5Gga7tK6j2KSFW+vKk8sEXCYPOydNqCxxOzRsneRs
bmnGrB/0bT3BZ7iTS/UAHvQkP4IPcUH9Dt7E382dG2/do1mm2ET1Bbh9JjOto4v2UlxErH0KysXb
zmmZXhPQR/KxjcoaTbuEzKk7DbjnWOp9nm9i+ZiSk+tQ5l/qrr2s/H+cXUmTpDiz/EMPMwm0wJVc
K8laeqnq5YL1MsOO2BH8+uf5nao1TWLGqcfKxkQqpAhJER7uwzPNi1PE1ySvl8xiuG2S2Kprpp5d
217sJ6//VOAzNFxr3Vgyze2z7xzLTaZelJXrXMlQct8qy0enS8VG09w++m5wWDshfenY1yrp93bb
H8KZHVlTrAy/9NsNr+0qXrW8muzrMIvD3LCHGNz893fMktUNl21ZgqKNFztXXqGVPHUKd1fMVXGY
wZR7uP+JpV9vnL41iqJ5xyz7WtTVw0zby3pQWPr1htuqdASkBJKo2CddABD0R8+efTbGK0CQhfqc
idujOMQ9PUz02k7TW8bjoGTskNP6PLrRwcrZynV8wUAmgI/wpKoqSqcrqya20wmJd5lN6MpxuDQJ
o0JhOZVtMRGT6xSqDyUgmuGUPiLPs+dz/1CqjTdckyGurWsnZ/08w32HObCgKwq9+ibaV8JaK3Qt
9J1AHfFPN+O5nuO+sucrnaZdEtO9G8uH/6l2NV22E1b5UtnVxybsToKFn7glV+6pSwt0+/s7926a
pkwit56vMU2Tz1DomWw/LEAYs9/kISbOb0Z6mnl80tcp9T6hefdUi25lby2tvuHfoV0A2Dry8ara
+lAq9pCF5ZtHwsS3IqV2st96rJlAP+KhOgQM83gFC/C+c1tcvSrxG9jLNeq0BWf/Xxbz3Sp0cpoz
EArDSn0xomnQe/aq6Rl5gI/3V2FhfBPmN+eAkUEzWF+B9gNUh6js2mdVe3ZiOz/f/8TCRjKBfiCO
6D3U9DVKHB3Ds7kZ9jqP1/jBlkY3PZ1YuV1NZLwKJbNXqhkvfQHtq21IDpP5DfyMNcRu2vHaeVb7
QITHAlE72yj/pEn85s09ixmvYBqI1ovUOt00sO5bfWlhb/Z6t3GgGKhyxWF1x1IQr6vFTk30pyP7
bXd2YhzPda5SaPzl+ioi73mi1kvXzrui02sXxqV1NXw4tfu6gTSYvoL2/VbQhTDBJPB43WYd43gu
iEfdKnOHq3DLfZM0z2UWgqEyXcG4LP1444geascLq6IfrjFBThXdRGgBifp25fry93s79CD/XFpR
9m3HKtJcNW+PMSWPtNeoxkzPcVxvqk1DLvDPT9iMiyGfdXtN+y7a6YqcI5nYfhTSlWrY3y0kTCjf
ULNO25PVXJmloh2L3A9WGs+H+6u7NLhxq64lKyDCptpr1vc/LcoidCgja7Zt8JvDvXMsyxsIOnww
eF0OP5TdFb4FotH7Y//daRFM/hw7z6qsRmhsr2WGTHBa48DqZoT+cq0K8PcqtzC1RXM2ofMpjFp4
lSQ7lsqdaNlHGnovCVFXJotjCiCHn1ubJMu5+A+kT5dF1AyYkTfL5EidwjqjHXSNWGlpoQ031pkC
Fw50u64taV8Eo7+oO3y4vxR/T9MJE8I3owA4afStXsNi2Hu6Ovec7Undnhw4m0PQWdGsdTws+LOJ
5kNqDqe8WzRX0qTXMuLHHuRHQ9l/g2Tdl/uzWTCUielD9r3JwBrTXG0ZP1rp8FyDLvL+0At71sTz
9TyMK2BA8etjDV4ODX75xmIQ0swYWbnNL/16w59zSMTXFdS+rynl+Se7SvLzrWCyzaFNCJ9Ohcp5
ZFXXfqIfo1KfO2v8dt82Sz/89vd3sYIR6MXnKqquQF/0hyRuwWIBP1j54UuWd/4cfZ6rGpUs1E/a
Jv6uoTPqU6I/eypecYGlfWkcwTL0vHKeEnX1ZASc2rHp9UHo8GyRtQzUkn0M/0WsyVCS1eWVocZx
rWjWBoQWa7S6S/YxTuFqnG+Nx2N1jV0v9GU1HfLa+u4Ma5Q3C7/exPBlccZBoM7Ka050dujjmZ0i
OWTbrG9C+MIxB7W/tuvrWHV+4qADjV/llARzvc2rpHFzLgdmpyjPlMi6xuglmUTRijOnIlpLqi9U
3IQJ5JOZB5Vg2uELoG/JXfQehMcJdNPd9HXwHJ9lF269kfZXXdogq2lOFIojKjlVCd+Bx8F3SXnI
W+Cb9UMTjzvsQMchvuijHf4nVsT7Tv/Af1lRCvTcR9iFrZVjF3aOSRdn82JOHSHzq2ws/DpZ+AIu
UEHhb8V1//5CFaZCaTjNOZ0tr7gCdnJUdXhklj7avH6gs9qBtHdT5luY+L8b/2qddKpA5bB3zn3L
93k4eyv7ZyE8mNqjfEo8O+y6AoEfN6xeiYd0lN8nEX5zSbYW45YMZUQIhGa3Un2KGfTFPw5NXyZr
TiGElgS5cEBTAeT+ypIsUKQLaYSLQVdQQZBtebX0EyH8Iivb1+P/NlvB35inD2P5wREKFdLBR6p5
mxlNBCAAgK6X6qy8TlGB8i5NI3GErGfa/VNrOla/wE641oPyv7zUf0vgwkQEkh6SbHUCl59F4t8c
BqgCGfsZCIWd2t2B/2p03mwnPQ2MnhIS+emU+g28M1eTT9aERRa8y4QMxrZMJwphyGtrWYcw9b7y
tNkPc/zr/qG7NPxtv747dAs265qm3hRkxSWvnY+Nng/OoNYK5gs70kQJJo47OGFmTUHbuJeMFeqQ
9MBvi5y+cnQzoL0tppvyWMJULvUgmTf0NJ2DjhyzKb9C6+nYTZY/kZ80Yv9sM5dxi+hZWKNOkM2B
qAZxckpoBECcLD9Gtso2pRKFCRkkCi3+01TMAZQo6p3Ox/zUSpauHJQLx7AwQ8QYWjjfuyngUcWC
MQe72hTb/cqTbGl0Iyog0+66VcFB6YNU38XLKurnyTzt7xt/IYaakMDUC1GhhxIGCIOGz7IMP3hK
PjUUNKvM21aaFyYaUEKFrIp5JIKuA1Nl00L/IY2gh3l/BgveZoIBuyKBooTopwANDch+joodWiXO
UPvYlGgCk9if7txw8Ba2kjrByOW3SkBhJJyuvOy27U2TaC4lfRWDrMsJLEscmCbPYkjW2iEX9o4p
QkrnyBWidO2gaer6oN05O3o4QFYsvxCITFK5wWlxh4AkaAClM/Qs1j+bxNqB9urQ9uStcfTPbQts
vALSUoSlo4QdJFU4ge5iDCRr633qrGUSF17a3PBf15V4stStHbgd2jZUglZtzzk5Vv3Dbu1zqvLH
NNrWdC5MarkZUq1hP4U6yFPZfQEcn7y0g62/xLoCwUw7FY19um+2hbU3MW+2NY9FnDc29tX4M4vy
S+vMb9uGNpJz0diodM4tO1DN2PiKjs5xTsk2rI0w0WbeMDFHuI4d1E4MClJSQwbTLtbq6QsBz2SX
c0cnA+1ip4No1Ltwcn/Zs/7dW82JMK9fcYyFkGTizspkFnMfSTvowvECzP1jO9Jdl7CVS/XS8LcV
f3+/6B3J59Czg0izM4jTHpOpeIzmNczHkoWM89ibagnadiGCvPc+j114xAocmJeCM9RdAyQtbU7D
p4eikpA4GWVAY+cFbeKf+CRXzssl6xjeXDll3qSlp+HNpXyeibZw5kAUBjA6PrF85bK+9BXjVBZ0
osCYMXgXr7+Be/ZjzLtXy7WP9z1sYXgTb6Z05oLjNxTB3Mrnqkt6H12re1ZG5/vjL6yxCTezIMxA
HTAiBCgbfhgc79TM4Vebi3NY1NtuRSbmLJbKqpia7SBT1AaE0f43zrdxRQgTbAapV+idlJUOyHiL
2HEr9w3uqitru9ChIUy0GcnLSCQhjk3wOf/o3Fr7Qz18TnrrXEdyp0V1TiACOTjOmXr2r/srsrTi
hlODlxcYQ6hZBhxMJ0emLHIpQreF0JPuVxZ96ROGY6eV7Til0gisTflpbMl3wvk3mcttuUYThxbl
kGOw2t4Oej0EtBvP0zyvnGVL29Xw6XrmYvKmwQ5AMwxI9uiop7grJEA/Ot4RjX27bREMr/Y6DaAz
xSJUE7A+YSZayEfb9OhKx1r5xMJUTBxaDRneNhOlDkBvA9Zinlp7Fzf8A2kqtS9bd1g5gxYirAlK
o21SgOOsnoIupswHkmL0SwIe+k2GMlFp4E9NbRUnOijEmAaxsJuzA3nUG90fW/HChd36X5452eVj
rJyAkPipH4dLpe29F4qP22Zw++y7Q9RriLInYY0BH4h38eJpONu8TAPahmskTEszMFy6GKAFCTXL
MUDbKL/kTRvvIVvlXSRr+P7+LBbKaaaIKfVYxTyROoHIT8XQ7ERIDtJNdxn5lXnWTrYnJC3vf2pp
QxlHdjtK8Hq3BbIa5dD7bJAJOrq9ZuWRtTS64eF4xIm6nTCRJIIQGpG1tcsst1j57UtOZ/i1U3Nc
XxhWgvSD2reyqdHp3DeBpzy9V6Rbu7ourLgJXZPDGDs5nraIH1F3zEXK3sDpPn90pr5ZiR8LhvoP
bK1rcnRhcBpk/cRSvwat5vfZFnol4/M/VNdfMnQm6ZxX23Nej5IGdvlU0Ow8Aq9k518mpQ550+2i
wj4U5G0o60ODtpXatcE5UflR4vmZXHskLc3xtozvfDNHE19bl4wGE0qgn8DT6+2YSNYuD4tTNFx/
sFncOAmGD50PRP8qC5BDsI9FRHeD6g5u/NhIPDumXeTmPuYqJ35rwKo2MiqL/7VgvZtek/AKTHij
DuLCyT+SGc0+4FYeHkbphHQlQC+Z0Djr5dQTiZaCMSisavpUAkTxTxHHxdumWGBy100QNJ6yhiF4
8uGjlVo/pJdsu76bgLZaxCOvSpws5ejunIGd5nIIEBPWTi4Xe+hv+9sIBak3shrKbUPgeuqFk6L0
ux7wXmI/48L3o3f6xEfP47bStAlu4xKFOQ3EQwA8iO0XXKg92g6tvaiaetsxaYLbKGNVDyanIeia
G/+LiH+OTXlqXef1/lIv2Mukr3NyGTodKcbAi/NTz46zkgH+aUTnu1Q5frQmh7awY02gG7fDSls1
HQKvB1OnzppwD8D1GqXK0uiGz6cEXGElifqAizALKtSIejLqbU8dU+O00ZD8yXH9CdKkVQ8uRHq/
MBz8a5iZBQSuMKFuus3BGVVBNKq1reKJQjfuSvHK3eGCBzk3dIe9VnWe+yg1pzsSjWXkz7QrAksI
b8Url8xnHP5WZ00hF9gFVu+e9awi33M2MjgIYpz9LcCTWVmKIRiSlvvgMkKHa6IeKLh/7+/hheOf
GD5fKZ5LKxmHILH7g1OQZ2Kh1TLnF93rFeawvxuIm5C4AR5YZGPdB57U+aFQJAdoTa8d+n+/V3AT
DVf0Ki/I0I9BSSRgiF6anpyW5g8y1ttgrNzEw0HsZET5th4RF+32YBU9BM3dMlyJUn+PItxUQFXh
kHZd1w9BQfKnSnYfAPQNCieB+oLzlCbegxcma2qrf19t7hmu3re9p3KIbAR5Tke0WXsppAmZfOy0
cPdad+7Kki8tym0rvDvGgbqPwc4RtQFEzZ/QhvJvlU3ngnpf7m/apR1lnOAljVJRZ/AKJWV8rBrV
78Z1bcOl0Q2H7kD2E3Yh+jcsNqknuyqHc9ZxuemSCuX6P03jeYCdynzGPbhUIH3U8bifO50etlnG
cOdYqxB0B4jlk8NZ7IOwF8LetG7X4q386xUBoqt//vrb7UOEXToEgqmfRaELvxH0VEDVW4T0d+Rk
vzbNw8TEuSyzUSCwxwDPE7prGz7uecj/3Tb4bXLvdidRgDrSEUvgpcyGKmYpdow7YiWiLmwfk9iO
ZoNt1R7OgyFsywfPKkjQ1uMa3G7Bs0xA3Ng7VLZDNuKCfrSlmI/JDKWf2m1/3LfN0viG53qZlyEr
nMC1QK4DWjWQDEZPcibbdr9JawfH6ssshekVBOAPrT2wXcZCa6PpDc9lZQKWPOJ0gXTHfDcMlY9m
k7XGtKV1NRy34H1mgWysDxjqUQGa56e9Fapxo2EMx+WMxUnUJV2QOi45tigCnJKcr7ntwhljouHK
qCS6nt0uqHVZHpJwKHbNnDyzOEx2JdCJftNKsZstZ+2DC3likAD+6WPz4OA1LokOkkHOzgl3QHBI
Jyr9EDfUOgn0Vu5Tq+yuUF4fmn2M4t++GZ01Ze6FXWzC52SvygqQ4y6w0+7cOMND3ajnSW4DX3IT
O9dPBctvikaBoqDGbmR+ngr3Y5PYzxavtm0IE+aWgIGecDvGxQzpnydUW/U33Q/V6yY3NzFu6FC0
qxndywHLB7KDlI3e42+1b7lOuPLMXloD45C2Rw7FOZs0QYEaqMW6i+bui5OWm1Lq3ES4JSAbsEmH
dHoiZueY0jE/MkCyDvfts+Ds0nB24gJbkktUUZRXDv/2rV38akpvjY1vaXTD2V2v69GcgIc8msb7
X2NbzQ92Ua81uCxc8kzQmkdAw+w2ULWOaLJLq+ZnKttPyZR+ByHkmn8vzMAEq8WAH1soLuCCV9bo
0rX1c2xN23a+CUFTUKQf4w5HUA3wk/KFUw5+30n68/7SLlxhTNa6TKBPs/LkGHQlkz600iEUlXPl
t7n9RUo2nfmgVjK3Cy5gwtHKFGjZPmzbgE/H0NJQvcrbH00ekm23JBODJmMvHooeiebCUl9K4T3W
Cecr7ru0wob7OhAgKWx3UkGfTK3fRvyhzuyVTOrCcfQn5sz+P6eY7KYSQgVDlVHfAZWSTdBG839x
d2ugrrkC+RjtdlSAm5bna9CDpRkZPh2WgvAMRJhBmUkoACu0ARdtOK3cPZa2leHTHvEKkNBPPcp7
juOjnuueyimjB1k05Cxdq/iotzI2cBOa5kzeoChEhoKppeFznljN2e4YWNrqbI2gcsFaJjJNE9YP
lkd7JM+aPvO5k/Q/UU2pV7xwafibGd/dwRlv3bEoSBsM3egCJ2NBxiKcyt19H18IgSYuTYjCGjI1
N4HteZPwLZU2QRb21slxY9Q3BBMrp9DCqpsINUtZZT+70RjQJKuQcGLjeIqHwdnN3qj2lqfmL/Wt
SH5/WktGu/39ndGg8FFhUVp6KdVo7+OeOLtKDd/vD740FcPhG/Ry1noe6MWWT5DN3ufSeb5R4DmD
+O6iZHP/Kwshkdt/TmHMGSqiHF8ZOu2HMvsOdlLF3ZWX3UI6kJt4NdE4AnphGL5iN0WF2NcFPyVj
j2rM4Dt5d61vPDnnOBoekI68P6WlVTE8v5zmYVDSRnZ2HpPOd8D9HtSZXOMmXRjeBKtNSSIiyUQd
sLIqil3duLYGL1rYr6z7gq+Y1GuZZVdEF8j6qyI6ImH6uye2Dy3wc16qD5ssZMLW4qKhJYtauGPh
WfPR06nud2EE8sttjmEi12SWF/2IZQigRfyc5t2bCNd065fMc9vI73wus5EWK6d2CCyqHzOt5l05
N1+dCCiFLPp03z4LTsFMv65nKLuyDoWXkR74VF0L7u2A896UoeamOurIwRZReii1cG59wLXzQ67X
atMLQeM/hGllHKKHrkE+yA5/V3H3mOSIr1w/RLoI0jw53DfQkg8YR/dA7UhwaN4Epac+tfpDEocr
AXxpZMN583xEAdCN6aXwiuco1MiBe9vigglUC6mj83KK6AXseqiWtvw8i2KlRXvpfW2i1DKvnWMW
YvA0zDWk4eLPY483XOX4njv6fZscLatC4kwfszxauc4u2MqErQnaTARiX1nQE537be16x9Qu9P7+
Gi84mglcmyOZOlQlt9HJAeIE+5Z4/8wJeXHtcBvom5voNacnVhVCEuQC8bhPHrNeZZ+t3Gk9xIP/
Fk+5KXuaKDGWoP8CXWxahU+xg6RiUdY/yjKp91NdJPsxLzXiaypPed9PK19dWhLj0Eb5sVSzDMkl
b9MziCT2IOd/vb8eS0MbJ3WbtSKFziG9hFR87pw86CHPvRKvFwKeyZ2WWnriAtS/FyfVP0XnXVVR
Pk5NuCYXtLQYhldbYSWiMoJZio5+UE31DArEJ1IMOzjLPisg55fpUxQrubJ3l+4dJnQNIaQvSxsT
6sb0cSbFS1g1kW8R7zQjscxK/mXM5Qsrsl0865PN5LYYY0LZGkixp3XIyUUz60fcTad+8k6b1t/E
sXlQSSvcDEOzlDXoB6UQ9J1+3R97Yf1NAJtq2IALGiOXDB0EM3c+2on1RYTVCrZg4VSyb599f2Y7
FVQ1XIdcBpYeG90gsEfnNk5OKlSPUD1+2TaLm+e8+0wy2mBuazCLChSqPI4CN+2RSeUrs1hwQBPA
1gyOJcF1Ti7eHO9ZTB5UtsbwsfAAN1VSAe2wh5zCQCV5Q99vH0++ml5TlfphFUMWb2WZl2ZgHNsQ
hbBqXPexhZrszaLuv/U4/thme8PD7QlkwU0C48SoI9ygxzFpd2MmDveHX/jlJlotmvqYs6opgm6w
oHRpC3qY4zbdbxv9tizvNs7MpBj7LLUvRUViX0ZevMtp1K+MvuBcJkwtju3RIUhGX7w+/Cbs7KOj
u5OSeuU2uRBbTV613q1H7QzYO516lMXT0H0CBGIXh1/wkouTXyyTKwFowYtNcrVCxV47jNg9ohYP
lccvk9dd+tz7QQj95Lr5Ni82IWeeVWXEE70KbO4N6O+2skNXj96BWHSNLnHB3Uw6tRzNKMQqKGaS
n24wVBrVAUyn0sSHII6u+rUEwdLSG2e2685JqrI5Czxw1KM52P3mDu25GvW248ZEoKWJLUIrKvC8
DqEpC0LVH06Kws59r1j68YZLlylgQe5gpYHd+jT8CsiWbr/dH3rhbmmCzaStIE6jMfRYtRcHbfwc
LVm1NYLOYGWzLgQME2vGXYGWhLqfLy2Yj/e0VelDNrvOylGwYBoTaaYtOws59dJg6NPH1s7/nUGw
7RNUEO7bZ+nX3+z2LiB1bM5kEqZl0NhFEftTHuWtH4GA7m3b+Ld5vRs/Ry/KmJE2D6q8tc6ZAz1u
MURr4gFLq3ub1bvRdZS1Hm8zFaRp9R3ollcn5S/oonrSUp+3TcC4Z+cW2BULXc5oWgdp2GQPxLcT
dtg2uOG1c60GPAuK+SLD+VDr9IML4rwVp1oIoiaArHYL0gDLXwYuDV9zToKis0pMwH1qYv6Z5MW2
KGriyEjrugqagfYFPJvyZ8my9sKbVNo+SZEN3WInZgLJoGOCqEabPGhKEAlCV0wfK+mtCfr93QeY
CSTTuUUaGkn4QKGuylb/FkX7ddsPvy3Ouw2KfqIWVIWeCjjUC0C0peXObscVrNXS7zZ81wWFMHNn
pwSkgv1mZXa2E7JxaMNtG6ifhFT3ZTDOFVgWs3w8gVZnjaD1727LTEI12fFUa7yKg1K36runbkAZ
q0fd2889YUE2E1IX3iYXYya3mhP3oOeEmS4ox+1zUI37kLtfK5XdzPHfpz/7D4+ak0ycjWDjdXso
VnTogoc8R4Z/7++epeGNW3Q6M0gFUYVKHEP09MHjyFJoitaoJiZ+jSgtV7bp0oeMA1hC1qkvq1YF
gKznZ7fx4n0c8ulbandrD/+/34SYiR8L2yRL6xamEsVvD1zmaCcYyFEBqhm1g8/6NfLOv4c9ZuLH
km4YOi/Cd5yifMBHmvIoxq8itx7j6Pf9ZVnwO5NbzYOG0zxZaPESY/XCefzBtfha1F5YCRNDpjJO
ASq2sgBl0bMd010i7K+zt+24ZyaILJOWnQPSHwcdLweQ+qfiAPEzdbxvmAW/dm8GexftClvLsoIU
BPr4k/ax1UO3F2Az9AWf/23DZC1fuGQj40gGTIp7YewlN4zPNwmJJNmJUzVvo5JkpkJqSLRT5OCD
C7Jq/HfEWTlTtum2xVzDoasBatZWkiQB1uFFWiTzZaHXUpxL1jecuEgTxcKqTwI66X/U0Dy4dn/C
GfFUgYrr/gIv7HwTTRazlEqrGK1LlSZIfPQJ3dNKr7UjLKyriRyLusKaornD6Lx4rcrmIJ3+wPK1
Tt8F+5jQsCSPWRYpvL1jO4qehyo9Jjz0u6qLr85UrbjAkoVuH3/nAq015SJ2hziIBuetL2sA7Jpu
7bhZGvxmuHeD96HmTLIqCko71nurjB/tqJ5X7otL5jGcFxRDLBIAmV4s2Xy0R7vYkU62flgmu3h0
16AYS2ts+G7pjAIt8CIKZp3kSJNCWlrZoeujwe7Ttj1q3qm7yp013OzSdAmgfzykZ/CHbOsIYCY8
bFLAl/YxdS+g+S8e0znszxbUIvb3f/vSGpguHE+sTvF6vDRMD7hMcMdPKwjqyq6FRl/eHu5/ZmER
TJxYqRqajSA3vdCxeatm/qWl816DIWtlKy2Nf7sDvNunUyRbKsXk4kmsIZjGrcn38Dr262yNg+vv
qShmIsXaBlxS0EN3LyR3j+6AdkwAi77mjjVDWHH6nAFJtisElj9UazRtS5MyPNvtaF67BIwcNmse
art9hXxNsc/5vE04i5mYMRe8NCB9D8Wla4lz6vIZ1GWOI1du9Es/33DvuqJWpmMiLimE0ZDUn7Ij
+hvyzwOoUL/c31YL4UkYvu3Mc+2QOJcXxXnE3waKFocXkRV0W4cl+xM9Rv8PDKd2aYWCX9gYfq0t
9QnZlpWTeck8xslMLcmc28XioiM3AqSqOc1A7+wi4a0hk5a+YPh26XpaylrzCzq488MkwZbo90NU
vo0J3uT3V2DhGyY6rLN5ohPd80vJp+wClRlct63GPU9hFm4zlIkOUwQirSXk0i41qDLZLm/i8FeH
Kqezawig19siiMlfBrZryoY645e6ddwPdtvlL4nq+CEtm+bDfVst7FYTKYYqJ9re55pfRs/19k07
1M/1LNUaMGXhvWPiwwidsy4dIfLruOMgP6En3O1fBarEqgsz73cjBaTUS6dqPvMQLUeft03K8PKy
y8o8qcP5MlLt7m2o2iFhG84ra/+/4uJf3rsmuZnTDE0CulVMKrV6367ci1smP8OsuQyOKH0Wut2u
nH5E+Rz5JAtfAU+sd0SlPyBt/jSNUei7TntgRedrDBKJFuLa6avsurdOeF/iKPwBgt3MjwpHXWTc
dGdd96mPc7zEKRKuba6llTduCPHUpnXpVeLS6rAYH/IJKh4PrJFym4gK+w8WrY1qsBxLegH3IVq9
St73x9S1oxXc1tLvNyIJMAQ0SnrKsLRFAQStSqrEZzJvf97fRAtRxMSdNWSYxJDV7KILiOiqoS2D
dOraA2ckXvnEwhRM6BmN6ymeu4Jd8BylkG8dxdkCq/JKGFwa3ci6TUo4ZMLZeSlndL34jYKmbzS6
9ut9+1AEgoULiIk7m6HLkifIt11IE7enGaTTgNuwX1iQA8mYe8TG+peQ4UF5EjfctgZXcRa95cr5
OtPig5dlX1vJf8Y0/GY1Ot2LuL7MpXhIQi/fcVB0eUNHnpCqvDYk7XZeT6Nd5QAjpqr4hZHkmwbK
dAfQ2D+pFBGaUOBSENGp/ARFUZrqfxrK91lbQa24/Kr09ElQXCNrwt5kBWUHFerHMQdOhVmIFO5b
H4cfyqaKgMStXssWzFe5OpR5+wru5w8kcpPDbRzpyFMVkn0yZ/uY9h+qqfphcVntCi5/FOCGyEh1
cfFwZiE9AWN/rtvmc9yxSy957XukPzYJmnJUiJxDvM94dZIi3pXoCkYTXsAY8fxCJI5/+90xn+ej
MwIG3jdU+hEBLxAoCq5jAoKjBKq0dvbc9+KSoHkiC9NrZvPnsJ6Yb3nlKcmca59zP0znyyDcQ8jn
gztGD7FoLnEzXZRNHtCn+obqnJ83/dMt+5Ra7FUP4kcRtk89S55GVr0gKxzu5mh+IVl0Tsox3nlJ
8QuQq+PNvGlJ8wOr3VcI9ab+bGfpgaNvqy30swfv2UWJ/Y2BQ3dq56POWOAO7FsFYmTujh8Le/gK
pOhj53LpjxGBynk4D3tVVD9ulh7S8SVxWtyY8+Rzy9QnkjcHkKqdGSjBwUw6+O2YQfvADY9K1c8F
IU9pM/32XPcxzlh/GBr791DlDw4IRXPpvQ11Ddqu5AiQ+AGa8ztI//52k+ioIgtAYvyxCK2AzhWq
b3noR/0Q+/OUgQUmaT45JdrS5pk+WSl9xXVI+GjM/F3Ho+0r1/42yLh4JrK7UtpCuMWxX4mXWgcq
8XaMetDiprEQxyFxPtRl8kKnpNjbkc3PQ2FbB/QKD/u0ogmgOXb1AoQW8x1F0IzWVDI64QRIdrIa
u89Omj8UTdl8jFu02aOB6RnCyC91XeWXvCuzk4tE+6EL5xBrXH5zEylOFtiUdyWzoDs05T4p0u88
/3+OrmQ7UlwLfhHnCBDTliEnp6f0VOWNTrnaJdAEAoGAr3/ht+lFV7U7TYqreyPiRrj8oHJVm9Ud
1jmq01C/cLFupbBDVPVD/F+hRVNs5Emk7KZY/01hcF3lkZ/KDQHYEjcENKDHQAp3ZFsQlzM3J7L7
vtwkeMWxJ3fxsiCmSVcAsruKFoH5xGj71o7IXggLdtyC7B1L3x8RTPCPmdBH72f4BiAkiQTz+6Ts
0efIb482cRPY2qn3sXAVzu11jqLP7cfRIpPXuBNVWEyNVDtpOqzjVLYgJwYHzXKQ3dFCflYriuSo
LZVX7RKM8jxIyigM1zrJh/ZxasPboNkXx9tbzqm7wDZOVlxwXYYuveCz/QKMoW0ZeYKPqRdknP34
TgvzRJx7iHYR1Ws2/DeQ7gU7nazsROwhgOke5Rz3Zee8xI/d0zLbInaxYlW1mAjMMQZ5JFgocc5+
bXbfqijJt2pTSLZepy06a1RKQAH+38/BW/L1BYr6G+P+0s8c9Uykr9jEDOp9RtyBzf4Z1jpoVkhp
poSWSR5dsM34K7HsbtXFewZwU7D+LehlA6uDGqVDlXIdplpCDDQkBjFD/ob1oh++fPkPf/27S3xR
EcsH2KnZ8QNxRFmJeVKXJnMoFXteIMRyflakvRvcmjdJn5xCbHHB+QliPyr0ZwrX/trJ4dgjpa2M
g/QwBvHBI5g1zhiqBZZevD4h2fO8sVGVfIJ1276NczmAXa+2FqoQYFTyNO7JvQ83JFOkQlzaOI4q
l82XwhWwss7hyxlW42CmUtChDnbzbPb+M9PbCyI/TiQeAaggutxACJ9HleXoanOXwufDsZPJ9a+Z
tacsczeACwqJ93EVUz6WstuTUxHZbzK5vcR6xtrwn5Kf+cuCyCeu59oavpY5X9x9goSLvDX2ce+K
uxjpemmy/Ig3QXAV4T1b46K2EZ1LI8mfKN4/lxxBVMojtNsUGm9w+Au7qOsRjaQ8YZ0cZoh5SxGG
vDy6dCCoDMVztnb3U2EvdCanVagWQXdzw5W9dUo+90oURz1leZW2u6p0lx8V1jHHQMFiyjdpCGvL
LXuMGRCmVE1LlefyTxZPfTVLhdyDeE7qYNj/CyUOvdvWS97v50SkeP8NtPzImJmr0QRRPaetO8tt
5DfNkGuQaNwJ3eAbblkTLts5h9XyUzrF9ZRu9EblXo4h3C74voiPmcElvgsNUs3xxZEsfuBF9gYL
hgekW/LDxELRxNztlVA2PPcs+esDIsp2kmBHXLKUeeLeu21nJbFrUQ8xMg/6VIMnW+ZfxM5R2bao
Y5scxiped5BCVH5HgZzqhITbiVLKzype0yoUE7RSuTzFkKM0iFIJ6wnJyvWGRebjhjiRCpKzx9zB
GRcNAl69vYqi+H6beJ3MU1ptgMBFYW0NDe0XZJRnvHmXwG+lXLL0L5lX2ni9syftlvYYDkt/inyo
HswS248lXeyVG9s32E3EaRUkKOVIhjdG0qHO06xDhu4m9lIagL4lbM538AZyKCpPMrgBRgzeQL2Y
H+BVzstFUtQsnXRJPeHHyyYa/KSx8i3444hNgMPgkEwRingylZJ6efd4n2o25qFCmdC9RTsu2sYX
wr61eYYOFJGUddxFDma0rm/mQOhLQu3+4TclDhGGqaptoV3gVARpKWONstYPstelXyn9Foyn5Z6Z
pB76bEPYApHPTEzzsy6i0DRzzM0L3RG6Y4bCPQ1qwdYkQu/df3QKxUc6pHLD4ojazls3Y7WHtISy
umgN8bg+u+557dejizN3QvKRqZLQw6FXUAkpQkjXRm3t+M4N9BuJEv7Ehoh9B7DV/+4Y3Nawdtj2
D7td575sO5rVfOJ7jGQ1u7BS9jbdfshEd/RJbK9FHohmKoQrp2BxDWLik0M7mPDg0LFe4Ggtmmxn
7F4i7qcJMX4c4fBq/tCFBo++oNNDMSjxQNokbrAhujdtFt6QPZuXA2/j31Tl0RMGOWSILAxtKt62
Z7VFvii9JerVoz+tQja3P96J0bsa0XyMPYjUJI/3JmV7jgXlyF83K7qvuWinSi3dn3AZnkfe/6Fd
iO+9hdE2hgp0bOv2BXG/PyiVxkfu5UuOJfsSYKT6wAqNOpC926ohH2Ut9NJypK6P4aOHs8uR/nAy
KH8AaOiWgppk/CXOrK+6LW7lnYpMzKttzUi5L2RD2HbxKHjf1bHa0BOvc3pATjM9B2Gry6XdovdO
ufRqYFhbRaP9jvfoPEesfRppgty2KXuZt+ErHdbiDuK6qEIzv6FLX9N/sCrTJUc7hsQm35YWW/Wl
8AyHzmDJEN8VuY+3PigH29mDY5N6j8N1vIzYWr4bijjCcG4fg4i6sqfbfIa2Jyot84WvY84SvL66
v2ABXP1r2W7hzL+1B4sIAIROdGd8LlaO26LfY7YVT2oxeYXCSCsYZuojDHHie5iwLB8qdCFvugzC
uXL+AcGRCZgdMpz7as+7tAShIMpkMrhictbVExt5hdUBvERqmhFtUaDMRrP7nEYs0CFWYYWxXKtr
nvX6UxbZ33zK1sr3GwRbeYyzv1N6Trf1cdu25JXifMFVahJY/u7VEbzC8yDdK2mdK8ke8XeYZeBS
4vILJxIGPlGiLpEMHjKzs8Yt2VhTLpElErWawljLUYiTpvAU02mrFBu7y2QSWGv2SVxZfEjINCdS
pWQ1dypZBCYu6WplbVZvTo11YrFHr0KaVRLRo3BqoqKKYvTp65qnp0gvXxQ768eQjU/bZFt0bn3U
DGR+ReO1fGxCJEjiybKDy9TDnKC3H7pR1IlWpoHLLj/nafQm2/gOfemAujOwymTe/tEm+SJikrCF
xKohH/Lf+BWDh2Uct6Od1hvm36lsCcHOxhI99zSSDxQI2tHJ1n87bBQ2dqafy47rni/Ev+arHep0
gMUkQBJVx+3qb+HO4jrK4Jeqfw6/jNus3AcXY68lXarJRGu15iPQH9z7/TVHbjCrNemKB4Yl/SNp
p09mlC3VRGXl9EAx2oWDLRMBBxA0hn0V4ORDMhS19cws/c7YOBz3Dj31KtCa2VG7gwl8dwoDJg4a
Vr31pIvkQFeRo1BGtEEaIlQdW/QVpD28jXrvrqobu3pt0wRPRn7P4KVLi9AmuePNzaL5RYANxIzh
+MlLqc5eL76mQ/IrMXrE2xYS5DxYjISmxp9M1xC7NqeIqzfOemxzR+GSZcdk2ZMvh7H+OmxL/zyn
YHLDQqaHqI2Dc9IZGMIFbdugi/sm+ocIKfhezz1tz5sP/4pgCBsdpK7WYkku/Tr9MtCSgNQOHxac
hTsNEqjsdS8P8GcQOEnZWPpk/zNseVizDkVJsa47pBig69RjhywCxP+skvEnPpAlDe4bXmlGAID4
JThilze9Ji4qSrYH+5PBlVjLSCz/hJT2UeDIPkwB3CzLgdnwikQNlOok+dBT38PTNMYMbtb4GK7D
r9lN7g7LRe1VheP8qWM/ArLri1vg8DNdOn6lvrfV3Gd5SVCHS5P79XeeMvYrJVlfWchfGx+3t76N
dI2J/70f1qFceyADvdw29TRPiv8K25zGh4nDU99g2mCad6VL3BL+aU3cWbiKoHkOxiZyCwqGLVad
/guKfdTAHHIf/MWfie65H7Qfp5KMUzqfqNUFue7bhqKfLEnRDEualo7H868tGMb7GTs190CB0aEa
IbNrJPb5McR28n2ssCTZFHM6XEIkTj1mKeywD6pwIaoZuloHLR9Wf8O0WjKkSsRkCf4Ni5EPM8av
l9XNZDwVwSrZcSdim0sfelqucYf+1bsdw3pCx0M3zuwROQKUlnnWYlbADRuAOhsX0vQsyn8nCbPj
tSAq+obi3R/Cblu/VLHiZ/mfoM6QMFjfxLqfh3IfY3eYpffobmd1dvhVWTVFM0Jrwh6Jknme1t3q
AVpAj1VNQY7XEyxd0257X2NmNqjfWKVFrgcA+MjDUALY/3Ft8+G0b4JdgnHUtzQNC4sq2SICDAG8
XpesS8e3tki3T+RDLTDdGwhwBZKJEXL3bL23MGqtsO6VVsMcyKQmrgtasPBCPuBdDjOkiDk4HfZs
/yaYC08h5/o3JP7YUMhyhAidAuVcLU3uGtCCnaqXAcmJGExW9aCXYrjwSJC8lCkN3B0vkPlaJy0d
v0nX/yXxxA+02P5tiAo4d0G/3fJ2SJfDmE3Bf3M2Rmi6NsEBbXf7+peGaf5ooyIZy9z23ce+5bSc
91m9C0zh90aMTJa+w5W17kV7dox31eSXpOw6eKxRcOk1g+XtfTb5/oh3C5ZZMuNY2CKQxKya3a9p
v8JFJpoLxEyh9eUAb2rJMUJwsmF+yoI5qlY8zAp7RLR2MIBq6xRf0mXHMvjTEsaw7slMW5vIhBWi
A+Yj2rkJHyLuj94BUxTDgv0zrwQa7cLCbxcToLqCpwEkEsh+qRyX4WcxtuosCGRBGrEieRWgT771
S1Hc8iQ0RxX5/gBbfyjju2I40j4NS5Kb7UfxL+/AkXefUo5FBb8ADPKeqeW2qS0vQXR0d5ji0VXs
bmjCIkP00zas/yG8Ob4Vki3322aChwLAwT0KRQzUaBvuUsP6auiG5TSjHpYzhO3PbTCpiyV5cJi3
Vpraj1zGj3B5hJcH1w/x1G7/kSgwjeN5dNQ2XJ8LQvNT3ke/hqk1VefFckzXbrrIeAHawIFRje3Q
Xdao81ffM3VBJzQ9TzCirdMo4OXYLv1b1C/qxm1sztOOxUTltTuORRA/YiLwNcnG/lMPaIKGaYaT
yzg/JRsAsk7SsZonHf7VcR5X4Y7rHXHtpuyxLvaQanhRspEGDXIcZyC2bVH+2AAe7L77w5KMuDI0
YsWVAlLXpV1Qh+GyVx06baA++wgcIusaGWa+Ed38gehY+Rjv43SM+BTUJo3/m5YCN0fgwca0gUoO
rmujq4EBoS0Bx/4cDRdd26j751dHSux67VWwBu15iNYcyB9amwfBEKmmW+4bk7DfRCPjjS5BWKbp
Jh5D6vs7RAv8xcTal3HaZg352STCPsU7HNvlZ4gALpCOvH9BvZieu65tnxYXDReW7cGHSh39zsMs
fOIwNwUXjdIXTZP/pTqFkowe5wAuRmO+Y8VDsau+lqvFIFoEfUV22IXMivqXRORJE3sH222+jp9k
b9sP7rfgqrZku4ty4JPtZpLSFiNqHDiAUs/0ux+tOZIZQw/ichApkOsI1p2UHO0eRLAN7f0Xxj6A
zNaxOCyzsG9P1o2AKjvKThD1BMeJ9EvN0GgeOhx9IJfhe9qtxf02x896aBGEl8BR4XFGAHoZMG4w
sipVoYUhJYmSHVV2RWatYGsF+ctyxgRuKxOFvyankaNo5YfcBYboUbe/0WC6Sg+zvbMwa70bIU5u
cDax5uvodMeDFrFOQdLiRaE7egNPnoYiDQ+7jOaD4W2HG7y3uP8ByF+jZZ8bXPPJ2xaIAnf9Gp05
cgEPxpMFfwXz9h7p15iu9shDK2raBVMF8xpyJb1BdCD8C9eHKV4T3JWC1it16c8pTACJoiEZYK1X
LnNflITb9aBXQM+pszNiSplvIia6pwAm6aYUe9D+XpYZl1E6t80e8wJYkxkA3auUHuBr7au0TwCj
9NlUh1ynGlhi1H4Og2z/YgRB5kq2FLzCtOibRWAcj+IWt5xB1kVkww59Y9f+N7Jgfoo78CLTts4H
KHXbx3iBaBPtUnoDEZN/E47jPeAbQ3ZY0l+QuLb8QQOQHk2m1kuXxekE5sWsXxHRw8vmRv9ufcxh
jDFocs6EAevhgXwPWPN5HUZPa+zbZ4fCanmLZsRKoYqj6e3RoJ/wG7UNAxp1P3DTfxMwbOWGnubD
0Nm+iTzMn3xqAIKodVE1WxK4W7ZCnWa2k99Z5/FrLXILwSYU8Ehq0qIziEIc9GM8o3SUId/9W8CU
/LcImCbRrnAvkreQb9ERiZzA+UpHsuh1mVx3HyOv92Ns+dRM+fr/K3oS7PAjPXktEqeuHWjkk+FF
hJ5vRP4WErLwIHZsVdggMfXgPJd1EtDi4h2uApfp7GMRcjvyOLVHYln8NOg4PXuRS4FYvLy9K2QH
9KKdQ2awNCYWU3dxEr7ibfbHNY8DU9tUzNuBZjlu+C2ZTz8/ELSExjFhbryFskWl8Dw8gmbonnTS
9pdx1rqeEfUNWaI8d0Xs7ny6rweoppNvMVnyMIQIPhPb6v9pCmVb1weLh4warMO5CwPgaDNL6bXo
x6XKrPFnqkaFOWdSY1rFeZ/d+uzvFq7bg2JJXuUSRdZOM9zXpRF1piM4Hkz0TtviMdbTBHIMi4IG
rtyITzqujt5NSDBTgXrp5taVEgA3gOCHmLJXzeTB9dklm2kPAHN8tcXWl0DGcClRQMO4oma58irh
/DNCQ44mc6/CPPktM3JoM/oKw6HKLMFHgdccnVd39mlwoejCgPFj/Q9c1pQdsDNx2YeZ/EyGlS4w
c6N+cAJK1C2sVt18HSd2n+K6RRS1q63itFGgAyrKYAQyh3gPx5rb4V0hihJmuxinMYgIsfwd4/jX
qFIs6MFhmZBqk+7DCXvu7XifhbLyizjgvNVUrec5D166HltLcSiPe0TQOIXNJjCvdsulMODQ0vz8
AxWv0n4Fg/FlLMffQcFOk5HNaNdLZvTTurcHs9gz8+JxokFaRWYCcRz8guj1umTphenhJgrxGHlp
AR9CvruSDwBi/1inH3Ma/OPjhsaqRSs0ToDhocWoTOjy85z5+ww2HHdpH8WNzeY/GrTCNGv4wCb7
Y96zMxrjM0Xpn72+FXtw3Qve6Em/2zi/zEX2oue0wFlSf0QAejSP31kgqzRRDwtLeV3E7X4EgI3t
qsRUck+yChosVbaosGWYBvc9dm/LUKdHgst1TOibZ/w8ef6PUlOacWlIAiIsDkDkJON67Irk6Mfs
imD69tj77prn+Z+oc18Z3sQTGvSxRLTCQwwLH/TylbbubNN9A9Kcon+FSQS0IQgQbWNfzxyRBUhK
+I/byIB9xcQJbxYBmmR/G3Y+nNDSsXoS+A+nIbi61Dy3Q3soxvwL7vn6e9z1nwz/OAZr/5XlU70k
8efYj9efQzBh5SWH1N/tcOVe+ofAghsquv6fiekJVetvsP6sY8AsvS9Ig/9l4/ASsRYdFFYdchAh
+aGHAqEt1pMRvg5bcdvmovGRaWgy1HNI6p9kXoP4wUiGtdwx1oTomUBVwbRZgVilFO8pB9scOHYX
++mzjcXDlPH4CcbUBhQtej+CyqkwJswFgo1h3IWWPv87jeFJ4SF0EoPs3p7neahtF8PNQ8R9E+ak
OCCgZoOE2A6QZ+r3PuVPqQTH5eEGgNHUs2Pv+t9Y4GN4dOsrrjWkwlmkRZAsmSsymZdhmIJjEvmh
JvnmUMPD6Tw7RUCHqxtyPtMGL/c5VDM7pHTqmiLGzcWT4QVAdFfJLEX8y5xEwHBwjvDAzAVv2Fxm
to8r1m1bPS/kCY/3Z0U6/7Mt63M2rYe1j668I2jX0wD0PZI/eVwTOO+V/eLPoqWkmRIGl9D4pc/p
N/y07mEo0uEcDjC/9vCNZKeMZe0ZXxgBrQf4kHfA8HnE+nKZCLjwvk+OLuFPvcgvUUxfJu6e8iRC
FOj6QfbwSru8ntDUAtJrZzg1ESCtOk/+QNVs6x23wRd+o2sXrfer35ooG47T7h42NgET4lFQBWP3
TTNMN6n5Dif7p8PjA0gf6iP0VFPVA4crh7Y/FuAKu3T4Wgy7EZanIMGie7NMj+GWtift7b9hK6Ja
rD0YV01QTMcbycfzpNMrXlpXDcC9OICPYrhP5dxe87V/FnIGUDAbdw6XJCn3iR2BxtrjHMxwl8Ah
BuDwvsfwN9PhXUiQBhDnQHUdKNMNbfxo3bdZYS+5hX9UHDVE57gMQ26qZQJhN+QFCn1H7lrTN1pO
1yXk8tWvy1R71Cn/IznN7EuKY8y4+nI5oRBQR/fSpOiF/A1KlEMYBc+UqrvC2N/zoO5zw8/I80iP
0ZgDemdyqJHfhCAcOlza2Vxh5KMf9wwJ4HFeYatoqJcgIuUiyHllCJ/BldMBRPQlAxdZJuNQxYme
Gj6gqQLwazZseShQrhoyXwRyb5s7ytn86iL2lfaABEfkhSUWZlwAhrHQhFRqQ+O609t7CwoDOFST
rOEMxghDqR9Rhwiqxx2bhze57+jke1LnRonS5/5pQOzxPK33mrCzj6cnELa4//ccZRUPTPVQ9Per
XxqQvY851y9uUE+2Vy+t31t4W7m0XKMWQ6rQ371bthr94102TbRJOx2Wq9Uvu9RB6WEUeEQDmj2p
jILMm0yzInOzpAockIBIreyGdqxQ2e6Y6xpQb7DmSqPl94gNsxPIYJgbt41eILvA1F16l6iq6/aX
sNtBafBnxL3+9mQLKuQ+H3Id3vPCn+G5doLAEY4P07H9+aiqCD/R0aCV6F62Du3AmALSWwN6FUV0
SORiL37jEDd0oP5kgptT7MlzPth6ZMNvTTO49+HbstAgVTwRshoVf9IZdeexGB+zHYG2kNlUvUp/
lOwEhm+onPhdfh71dBdn27Pl6gPJTHMJI4Q3ON8GeFkZSNgAudQWZrgVIH59jhaZIxgsT++z1rgT
KeK9XIuIwwxRmCrn8D/a4GifFN9LwA7YhEwa5NK+d/PyGgz9wbA9LLtgQWuhlv+CNvuVFYBLx74D
JKwT4EtYG25muhVo/O1fguXeCt/Gu0rXHPAICF6/pv+xjFdcukOswNPQosGUdc/t+Bx0Gl217l9Z
gdsmzOTfLIMCuihoX+5zgHG3uxY7uii0xqqS2vwNi+1mOQqE2b6Ggj7PYfApF+gY4vyWb0iKpWJ7
aHU3ghRwoM3hk4m2vT9BSHh0nK81NmKxV6X2f0XrfuC5M3STx3SZH9ply6oims8Z3olEwV5zIGKv
VOv/CxS86oyMP6nWpsrEsj6lq/0X6IDDf7MvTj4eg3JBCyiMfgbCM5ZAhX8Wh9/SZXigOPis8LYR
OYG3QOA+1g2UEXXx2yzxiiicoZItITkVuOTrkGTPOwnAvJMXkOLHYhDvUmDzUrbtQ5QRjM1p8idB
YybH6IaQsa9Chm8KdSte8rd0XV4UGS8opbj8cuBxCx0OCHv+z3Xkvu2XW8wSIGmQEY0+e4wswHNk
smAS6tHkSovGagjM26ZI9Me6BClJWxQ1xWjf0iL8GZrD7MXp8WdZ30ZVvmn+RGa+1TsiQ2sFN5+v
jWAcloRDKGY4iHqAxC87NGHNWuTkrNtcXJI1OeRwLy0DE49VGKRR7VuJOCOnWDPZ7CmOAyjhggE8
m6UfGqLB+xjYY5kCLsZ0IIGTo4PK0YvP9bLiB2mZItUJnzqEyxNF5DTmubZsF5/daIiAQtwFEVzc
QJW8yhzKtT1Lx2dMUNDEwsizltbEv/cWqpSi88PvFcLgV+haZAy8DuH2BeQcsmyHffgPwjL9AWCL
NRk81hqe9q+S5b93fLpqJ9Q/AqKQ9TrZ4SIjVOqp01Bl2Rnr3T2HTGAjkJJ4XMRduN5CgD9PJsAv
0TPxlujlYbF58JSO6Nx6HF9QIlMFITo7IDcwPy08bBvkwaga4qLsInHj0MNCkRCmoOqtIG0JboQD
bkRCSYF3puhLsvjhAFxlqBTACaTSI/gOHWz6wrUdLzP8Zo7pmG2X0Wh/Q3a9qdD4bBUSHPwrMrL2
ayb6/R0t7uPAARjEekZJL0DIw5wgOPaY8l7TgPIna+RToch7by2/WgTXgGdy8hHmUTlWZOYM5JtH
WLrmA4atkX55t956TcVxydDVhZbOFbY2JSL/WAttdPgv7kYDNmIBYkIGeMK26AOyhEDfsagv4u11
73aPGWwBvqWC4dyjY79PGEIWBObyk0kzIDdWOShwEG8ONik4hnBWR00KbsyC+AK2cbWMPmOR879x
3dbnsSvsoV0ceSb7jPkDQoPGxIk5CAKuSifoiWCUwJ9GqLjPXWvYZ+6FeQ2JgaIs6flRmcmeeofQ
UOKwr4O2aW66Cbp7+CvSY76n8JkS4QwZF/ghI3p7VDD6LpMMZGs3CSh5QrfcjKE7yJ/JgRihiXji
Jo1kqf0+H2ApRQBKFhZfriDrLxbvDk8G7D82eG0Da/LlE9cIxTWm3hMN03C1YbLEWPXCECFXilVY
rN5ocQUl9WBNRO4s/BKvZprwJdkYRnvApIP7QDN2UYz6GuuWANyzNjyEiAw6TGaLT7Jo33rl/uPO
hnU3QAhg92iBioaNB4C1slROOswytsMUhebTFVCcLRnGJTZFf/NMxmWUxK+UOKAOSSROU26TGkp/
dmYTnwAvA1UsikjVqwmHGvI1eZNLMJbG7LYKt1lWdgZLCaJ6u5fZpJ+GGKSV2KCMUG3xEzCExzLF
S1dtGvxgv6pbzzhUXuuwnUIWiQuNZoqLCDBeuUJH1FZT56CkGscxgLU1G6G+cfgX52gyxTM2lh89
Y9uj+DnLu9UPmNAhNlxDUNvUvwd+fCvCDmnDO03PaVvcSTGchdmNPuOorF95JPDpB3jSfvbcJp+k
c0NRZ9lKt8omoMJLcPnJ1PQWnB1MRAGiwdN3KE1KCTTeUZZkNTQwUAkEG1ECoOPW4+ObFPp7KCxT
UetEY98KsjjIYH3BnDoCNUuSCu+WSB4D7IVCR5BsPwrOnGXP1OD+h2jC/ZUpVEl4YEgQqXFHTA6K
9X2aSkXDGWnTZuYcW6Rdmpe7Um1bDWOKZ7CNY/dpk9lOIGyli89gNqJLjE5nbQpKZkQHDNoCuI4E
qPf/cXReS5IiSRT9IszQ4jVJUldWlhYvWKkGgkBDIL5+DvOyu2PT3VudCRHu18+9LuzJs8CySA+g
TQwIRCaO0ni3FiU/B2l1AyxF2nvMYjt7OmRsOHydpm699IlWFQfUT1O7+I4N78dvkRp//4p+zZCJ
981o0wlV6wRsErP5WKIAX37yYBoTNV+e5QAHPevqqa40a7APXu6hZXBKMJrkK6M9dGw3t45ITcnD
bOjarfarluK+bd066qSSJ9fKscgpBgsvHh/mdGG7gPQ3vs/zuxlovouNlpaDvh0sy0jvoI/8q1Oy
fWAzDHry2KaBcR6dHPXfmecqC2PhyPdEyvJVh7BxN0bdV/zaqa7rm4nX79vRBm5NA18nklRczDZt
CcRYmJeDYIG56WsBl6IPCmE1WnfSBnTjUEvSNkBEmFlBRdZHiovMG92aKyufm9CqR5A7xh10mbar
mEkZTXKv230LHTm6xYv0jO5G3Cmk5piJ9k1MaN2nVNPg6To9ztlvVS6phRbLh7R1utH5m/NkqbdB
a86/ZcUQalOmRvPUza0HzmeXbPdSJR0Z7TcXtdGXQg/r1ELyzSblp1viigqbQoYoh9BFDeFw101P
XCi+UaJsd+w+Ek9yzDMbWiBNZl7jXWpq3LLCclLaaQIoX4vFaNGqhJi1k2aaQEJWnWpp6OKhLMJq
sN0CPcSVxDkVCmjCDiDiLBu5/651U4uXpdGRsAGcjW472CafB6A69a3dz353wI4vkl1L8d5sRnew
SbyX3moaaU1GR36g0QwIJRxjGxQjUEM1ehvdGXdjYAQDmhNzsmjwfUT02KF5CB02To5R6yWdCB0x
qo9GFdZnDwofnFZTUhPaPN/fM3PalJpU6MGj7RTmazlI8YvyCVyXzQGzigy+maLOX7nUSh/pjqxy
LJFKpLAPZSztYksPC7ljZ33xPBPVZTH7U8ZA69NKnYnQxDzErZZ+TynqdJt1yRyLidJl+WEFr7Ai
b3C9dyRep4/Yas/TY4/C3XuMc9boA539SMgJ47LjKc1eCt+3MEL4Qj0FFV46iFAEboanvrbPGd/d
VyyqFSGhyd68ldx8X4sh7DRMG76iyJdaHnDs1c61bqdhPtLU8vGVcoXE42kQp46/OyEhoh0k42AD
ggNkZnnuTAT6/Uz2FbNdvZmKUATdgfAEXR4MrzEZ3xoLBxOB+eWHYDVVujUYwTaHtCfzdePa4+CF
jlUbT4UZmyQ3NYqRPqe15W+HqXPBc+wO1wDqAkOn3FYIxcEwlz8mdnXYdauyKExGK/9Grk2/cnRf
CDHUf3NbFPCUsJxWm5zibhidEHW7xZIn7QFXUNz2wwVSqDGwZA3O89CVlb0J1tZt10L2tPfMIGsQ
U4/6YxOo2ndIk9X0kkGPHRQ0HRg07Erj7DbSDp3XAShAdpr0oo2y3jJzEFLdMsJeS6cV37V0ZC3+
hMfKH3xzs2QDxzslTHwfq4bDxXSL+jl2re5o+BUTsZHP9itoy/na5Fr9tQSOaMN5ticzlEPusDQh
UYhL/swIBlkiBrHVKttYNlVuNeXWqh0iPWsA9XSjrLpMbnGhG+7VMVoTdEW6WvIQlz1AC55/e48W
CNGS6FYdnNVsgDk2NcE8N0cV8UZYPRzoMPABEHljt3el4536uQDVXAXMAHhpLatS5MX2nC7jl7fI
33zgtuhXap+IKCazlnuDa4d4EPKn0uYnTVBTqYwjzW9MplJq+aQzvnHNh5MKLkNWllsmZzvJyuWo
LMB8uuWORvTC5Om4GOaZ0fze1l0XrUz8eqV+N/bGsUjGA5agfcz4F/LQoAfNv32NjIFA2oepM3ld
+i9AeniJAvJiYvLumfPICLQHAyN33xHZXZ2p54bA0tEqPyhvb34wmrtg5JXIc9vbdeBHEJ/AzvmV
ofKz3lmRhhhiOP21GqyrS8XBCK+h4wGym3iWEjw5utWcLBSDkKFYt1Oje9Y5NkOGjNc2i+F10h5M
uSDrtc6qJwiPa9sbz2M67EU69lsGavS0s98fsDTNG7NbTlaafvTC+9BLefWb8uBr1bXUZnfDd/+B
SnSIDUlHESOvxcMLN4rYwgRMoT/k27YetjR10NQTm40z8q7MjO3oULYno5vV0QRtz0V36H1gZb8+
jnnwjL6PehkEO7sXh7StHg12noeezuJfziOsSsnjorxqkwR5G6YmnXYu0FqbQYssayko3DJKCi4d
y+kfrFidusSzonao/wrLOPKE/yWOelNuAwGdAYo0ZswwOrlQELyafLZDb/wzHYYcBWBanR9LSFB7
1l/XxxH2pY/4LJ9Gjx+yIdoxtBi5bJMWIiiBGm9z42l1qLR58G7RV+56UX1nPB7gF/luHvi1y9Ac
JSB20jKtGxe5G1PCd6o4+03teW8vxR02Swgu7SXN5h9yQk8+3yAtb8BJSy22ST33jAPjqmhJ2Uhb
HISn/5u7udgIZewnWrpwbrR2O2orF6Y/O1BtiaUz7+6H6wKqWkvf2ix29yk8Jk+scNx5OQQ0XdPJ
nkZKYh5QFzGhHqzv0XDRCuviBbDlDey42jea9tR3+CZW31TYCdoFJueger26xBl0ollpQ+hm49sg
xC2TPrquAclkturQjOwDqBAsfG+FcJPIgttcJZ3JMB3m+Y5bHHR8QD78noESK3KV/1FfA0eAfHcf
bKKjAjGhYKbZOWSt87hM8hT73q30nNeAFVst9w0j/vpeamlDMbo8Sb948C3nbCsYnpj1B/Dk44lv
7TXtGbobszh3BXQ6DoA56z+SwZk3nrf6zJz6cX0gqBGfe4P+KBm6vZtrA/POGDWuHjpA+fy5KpNq
F9vduR94AaXypg2ibESZmm4Kw9rH/fTkMm84clI8kx5yL3NSH+a03OSa+rd+LKDmaLpc7xENNPuF
1Y5J9RUV68nW00dzVO8ekQQVg59qrj7aobmzfUlCC9cEqMFWU8s/ZhbH3LIfxrofolTmp3EY9X1W
KmyNKFIzI7DOyD/L3vzrNcEPjm0ylcnBGKxbbgffBERsGblCKGUf1mK8DvZ4adHIt3Wt7gireLcc
iGVH7HrZ/aQQnOvHGmfJcZK+FsJypdDO/YeyikeP6doGGH/D4B3kzad17Yp/0mFcYY7Ji76KoEaq
rk6e7lx3OrsDNVZc7rxM/ZgqpijTkiRqCkRoRawdi8v6o+jd4zDN66zlOq8CB/XH81Bm95notjqN
dmStMcDLktwNU5lFpr1cE4TUrsNDmbQfJYZAVna/ZWp5yB1RcBOsqgAMcW4etEw8skdWrIRZNEzp
IS28M6Xympihs0J8DH4HoZ1ZJngHMtZGSExHzAHMdnF6fwcypkmdp+6PBbf1wRCJPAbpVGx1FViR
bXGBUfi+gPWGdi3OlT+9+OvkoCJqk1C61Oy+vFT8a1IzshszWn+gAKVWOtoBXHfZ2GZFhetcpfTI
NC8OUxPcaczLnBlE0ZDlhw66U4/pU6Hcu7pxo9ZJniqjeI4nQDw/O9rGuCOc/BLka9kqghtrFHaZ
cPB4y/ww4XZSlULNxeCwMd3mQ+QC3EZczDUdt6Z15tx49SsTJZAoavxJp7ky/uyYF8mpd12uX5yy
2qoqhRjqj0hzVHMJfXrTfWVSYRJwkk0x1/uWv6EzI56b1Oyshj7yQ7IdxqgOg6UucxA81A3YZhCw
K6tv/zEEe6y5BnBWv8iWcWvXuzbCrbP1Kh5LeiK6tfKSpl4RSYSBDfihHXYJEpgbxG/Yu7YTjkq2
39LP9DE+Gt6Hvj3hQcp2/lKS+2Q2JyKAUXSlQ1RiEmDWMVjqU91ieqdUy97xX1xAhRi8Tf7NnWdj
i2BLnBmD6iLBE+GpowimSMvHW5JPt6x2YIz6kwjcC1wiWkmS/KsLRgB84y/mHPwkjrlbGuoEHBBV
7dxlteT4xkVZ25A/SIklfoLZrx7YpfI6zM4fQctPwqesL/j61/dvLKy9zZvjqfFUNOwgMuk31mQ1
rd6zPPUcjx2Wv75BxnSljPhzik2hgEjN1LnPDP62TjUWW7w/7aHPxTux8hPx2czKks4eo26q9gYB
FjvLsfFFqeaJZvZgaC2nlVcincLNx+ODjIu9oYYDi56BA4drO5dXHDUfcvCPU9U8BTM38WChLwfD
e+cG/zTWUkSYVh+lHR99p7wzfE6JOEAS1eb0gaIspMyKZK2eaNK3tq1VWxYji6e2YUpS4bVcCf/1
xKiTPRmse6/Jo/WfCZu/JkYRf6apWx0SHjjX9Qm4y/YcQZfJqJmMVC9ipPrkk/IdZu1pe19V+nGw
/CfbxGHvWfs5s7eWP9+kM9w7NWcOKtoo+gdan/egL747NiFkdnfXtDhXPYLkp77dVeP8KHjMNJ6W
wF/7Kr5NSq7fKU8PnYYTyc4LonFcMZ2AE/8UGAVmtH09EuXvN434NMzppUau3DbYJcCLqZQqL7nX
pvi5plippRuEVV5mOyMotsjH8qOEzLKc+c/TiyD0svSvSv0Lz/tlQAO5JqXtn2fbFJ8T65YMTz32
rbqR04ZjWa9fG1m/TkKLozLF46yIrqJ6LoL5jP6KVlZfcrfGBennF1iNSPTYU3pkzVRgsYdd0Hwq
K9+beXsLba8Xxb7AkFsMAhG73GpjTWOmAjShiRqg2KclHDfflByK3WQnF/Z/8YaQCdVlDxV1ESaw
dB8oG+/05J1qu5lDre/2+TRGdgYsRUt3HXRS5VxCnhL1T6cCo/kc042mSaivHOvF9GEXdRFZjddF
PYkG+G68H5C8u0L63zL29mmwHIw2D1XV7EzmZBv6Hs7iCRi93/Yr5b3Q0xSp/rk47bxLDWbyhXWz
6EFi3/hYemLsO21XaP3jIqytGARViW4fy9h4EC4HkozFb6YQJwrtISgWepQqvWcEe1D9cDJr58Pj
uw07ywltL9lpmRutv7pOmPJW4pqCkIEhCga98XbsCxiLOXKLPBpVwQaDxItSfIxj0W7RcCATqRCl
mu4GKP3BLoh7VS+N3QoEwPg2I2uV/bufyM947m8U8WKlHvYO4w5IKiTGNSNcjH8+y1BGDndnHi86
OBH4a1+exOQHsHvOXtf0x4bLFMD/fl6anesX6GceHvmyfOyM5E0Ht8Iy3DqQ0DyLXtgS7r++eUur
7bSKhxv78FYk+T4wkDf7rt7j9XiIgyZ0piwEeI+s3geJ9h8Qtj+XTHvy6NAUvS4/SWTPMaZ3hIZK
5TuIvshqCSXQX5fUDDOGmMgX+r4SGmB3eRjXujfg3LV6CXYTPGLFCL0JstFRlh05WX43yxomooEo
RJo2c/6hWt5F3Gxzv9nP5EMsDe6mhfjItub1xD/yG/AcSirgYjAkjCPKcwn9j3ksT9s3BohaSMcO
2FnTYYHIqXQlpwLtFkzNWVVlODo0KJW3vBYavq/SvvpU5m7W7fHPP016sovNhu95Cf5iTXsWJtAE
CJJdIvO501OfV3vLmbao0ltNmtFo6PvW86NGF9uOFUjTANVKBb5NVHYgw+PSmXrYJPFFE9W1rbt9
EqPMZtWJCvvaWAWwTnBaH1pIHER49WBTTdZtv7cy4libKep6c2bqn+xVN77MQh0g/RvIryGcZnnG
E7yyBHidRyBRK5rS7NA69XOAp3te3BO39zZwaX5wIGFQSI+TaWNW9UtGwrzxzvTYGGaY8B05fcUp
kEYeIHmN/Dh6Q7YZORoybvWmRn50qs4NR4nnWGgstaz3zuTrm8mqt+uNMw3WVnbdU6svez82n51F
PKMCiZ1lWOjPRKagRWWn2dG3AOYB/rnyGkhFtkBnvq3m13jynhPKG6KN9u3CXDPjjOQCMyJILwIP
LFqF1WDVj0aIaiM2wTgR1jXfGyo+Z+34HPfJHeLBGOpp/uFK8dExB/fc+lY57muVdxMGP2WEPNpq
Y47D0fSSs8cg0eEuYp53yZPhnnvprZbBVbRuNKblLjC8dyTqy6KbJ2TUb73ID6PTLitNu18oZOPW
+vNFjIo5dPdZqnYx9Gk3+F0EhtCEbYGhHG2YtbvgiPDp6+HZdDySo8I2hgxaYmSOzbUakeH6B06m
qHkVKWWR5F6oKFbuqA/HsrjEgQKED9ATBhQ8eyuoMsN6Ekezl6iPNsyt7l2zpY7KxoGN5H02eT1N
Gh7DldDUzy0n7IaCagiD6bYKBl6AHbxYHhN28vnpw/pR4KwdARO0e1MlO1whA8AIfgOn/6xiQt0w
Fzg657zpVb+dUx2zhlWnjbvzLJdSeNn4hnqOfcYeVs0gw8BubfeHDk2H0AWItyTCM/TKYecJ43nu
8TiZ/dFv9HNQuRjSLHerm/EBPXzN8cVb2KVuTw3IdTjHO19b4KPcy0zPzo4F5uA5mUrjhRnDgdyK
AUxr/HCt+KUJqj2+B2IdxN7M1Be0AFxLG2p5si/yamNk7ndlrklLP2s14QgH74mfnnyOOh7Mm1Pc
kOcZFPctkEp/YGyMpsnhxb9fE+iK9Tfxz5T22kbD1egAmKwffDwvt9r2/c0Iz1mvAqU+TlsvL/7V
XhtN3QIAKN2tqb1mkPOXTBU/qiBxZQq8SOuwvPZvM0pqYStxShwrp2R1D7RPSWgtDzYfil+lbdTl
I/xPNWJ0RRIUNpB9FYRGp+mbVuQvzYyhXXutwIjQfTwAQ8Qf4MJHaOZdXk9fhZfSxYOXbBInQLQQ
3l1q8UiW1am3mjOWv01jJw82fyke+FPZgnCpoEUpklHOUwwf+MdqsJODcmUDq6jWfm8HXqtSryMn
Kc8LRxOf9b0uU8Rd+UVx/EqiYgAba37pFEStjDS8K3Wi4QrWz1y/+5RXuQ5gLuuCBafWiEwOh8WX
ZVdsWiJSPjeGW9qKXbc4ka/Z0fq2WXpPfkx7Kd3yPkjKT73FPbX+RtFrI03uLx/Md+x4l4UXXgu6
e9I9mPqZUUKGROK01Id1hN8iNJV/1uBUktE816U8ZcsXD8LaY32sd1+Zuoe21B91WT15pr3JmMOv
4Re6RIFpTOK91DZrFkIoW8GjMYnXqVbHZgXWU5BfUIETFu4+FPXMiY82tnrupQ+r5v5/ha4nqJzq
JvQQ1oqCa5PtHhM9a9iOWbHJ9Pprks1ZFhbxRwxdSQBviJcpv/PS+1f4GJMFAyDgZnej4pRhMrQu
vM+ik11s1ZNztuCd92U1Aw+7UHkT3gjuVetJr+a7VnbQKH5hRbLRy1fNHR8pYrotfqTd6KBvsYtK
MCVdun0HDIPtdT6Yi9Zvq76mnSblblYGfb2mQ2ouICRMIRGpXPtoJMHXCmw7YqoPsp7KPSrRayu6
Dwi2PWQwBZC+8Yck1DOanIKdoApXiVUAnBXMPcIymNfwEMiyDqwqy5q7jpXEYWMRVzJO5KPI4d6m
oBlH9dRnHaLORLmxBM9z2bzkJpp3Vx0wIf5Y8bgrHGfHDJsAJzZoqCH9LtJl10pKTKlfFN7GkGxj
TBrZeOdAwPqm9lhgegqn0n6eOPhnmvlGVnRvDHkwEpU839XB11GaC8PZiJlONdCa9oc/nzgbDg4K
diwUQT4dA1xCE/3DRlDY4C95JHjza8JgRWFjXRmga5tMEUw0p7/KQnc2sm8ly7fZ6wlzMLtDZrQP
BaG2BLg8GxYB7WOSHKCWKQtLdBjTlJdq7oCs2+XegThcFvfJtJ2HCY/JRq99MIqeuhD7F/wuDyBG
U96yXp6FX7/lleYcS214bwqc7f1Iq4PR4WJwTmBoEpeWGsZfhv2kVTut958nOTw2oriag/leeslL
jL2MAZ5LHE+OnbZR4k+406fJ0xg46Z+m3GjtU7i+UQPSLb36fdUtFH04rU3vhjycYYPowZSoyBCM
87LzNp3t088O5neBb0Ga9Xm0Mgh37lAL9qhMhwtk4b7w3Y/OlfgkK6DWwcamb9LSiJr/5oce60NT
k9DL3JZUInM9+ZcnlFK1RTR804O523kds3O2AarGNO6qBcew1WLOc5OY2eYMKlN15WVQYjjGlQw2
68lUl3DJVvfsusgyeVJ6G/at1ltox5j/y/ie3gO6NKfU0ii7CNsFAdL1LQqKiBZPu4u5eVl/uHWX
tI6Es8Cc8bH0bmeD0EzibGvQanoOHmYHizg3A4Da7I7YRHX7gw4B4UnLfnUpz3jPz4nIPvXJ3zFq
vxhs7eZqbA6Zb4NWJm/2AHUbaD5O59y8xwa9xyYWMOby3tlUfrTkAi2TTTT4833ZoXFjOAl699me
CnLStB+dF4wx7cFS6sXhRJk46pPJwqBnLFFRZdHQ6g04en30zOJUj/jeU/KFUCT3LH27eX31BLH9
Wtto8rhT7uKk//Oz/DRPyKr8ihdLWheTrJeSOoY+KCG/JWCKE09nGz1g9hbkW/J7FBEDIpVIpoG3
XXrLDsek364qozP7t7jVqen7qo1Aw37dVlGylkCocM83bymfRd9/OYujAHVwEqgWgaca/ug59yRK
RL0wDmsZ0nvxN09LlDrOedK00JxGYhrX5ypwgi/hcz8VyVOBnmEG8ijd/BhU8Wk08dqRtgZpfDIG
95hL6zo3OH2xv5N8wpRithISd2Uohvq5XUYiuLwLoWVJ6Ob+QCU5dqHmFbcibWB8Rf+MfxkRdCz3
SS00YNketgjWkfZe/KzNn1t7jz2SSyqnZ3fkz+d8ghD48wSIpAuUyXCfTpmUHl7wE9lBkDiB+5zU
TCQX686xx3M52/dT7T0Yprzv/OF5TIL3mEB6mrH2kjWUTuvHa64si6LeTv3iShbncf3pyatINplJ
wNUaDIVuaA3NtmOKZlL0plBdBt9oNS1PfVpfjYFkOaKaYvqRyc92zJqKaBmDI5XeQ5VVH3rg3yUG
jKHW6v8Xl0RAhFnf3Jd+c1j7o5kq3Wb27cT1s14Dlzp1cY2t+UDy12n0qovdIHRSjXeBeeGdL6+m
hWDX1ku611vY8c7gbY5Jc4tse6iZ6jT51mjb8t6HjT60mSK0x+n7CDTTvJ+SIdlXukgvUyy8R5NE
JdhcY3kVLRUyhjH9qCY83Tvf0JIfEggw1rGkOd820+i/pThPeFiSobyWE4fNNNdHZ6hIU1KzTlRT
sHY71dUBcla18e5ywm9c5VwHyyRZbSUqzekvrUB6ai6FVQZg8woEIrXJQkYKbz3Tb5MTTE+mv8Cf
kZG7X7ePT3GgeXeY95mIAcxsRYxZaZiGJ6Ju10LP+rLj+GksCA+rmpSDSs72SWZ99q8JRtgPSoZw
Hae5uh6DsjMbWUa6BzbMu+NhgvpgapN+A+Cqs0Vm6qak+V/s4twEZBBlXbLXZhK1Bprs9d8kXf/O
X5iBuPRPMo9/EDveg9E+VCitxN3V2qYaKYyKOLkLdDIPKvkhxgyjnF/HG5OcJTXUX4Fnn7OOZxhf
CFBqOr82U692szZ/9pM8kIR3Zihx78Gyp7b/p/z6Q1bjPYl9f6vUzcayV/zyVIo1MQWqe4HvSA5U
dxSdPfPQdErfMOW/Ag6SbGcXsMo5gWdj9xNz0VkdI5fE6X4wRDIZRK4rjSd8+Mexda/YhCDT2h2m
+wuE0PD/lU4u0XOaxXdjRT5rm43TJbDrgzeSVQc985AE00VHk83r4VMfpi+OKn/ndtkN6OASQ0Kl
1moOmLdVM98xGCxZg2N8m0o8Or0HwDGbHVk8XgRW8BBr+rBHSP0YF+tMDgkmRhxA284asy15RlG/
cNHjaPx0CnHXg1WEysoY9A3BDZL+IREOE/sxL8lIVCc3naESSBrYCk19TDGmNuEHv+UUj8z2mxUB
p2gLvPZJ9kHJuyANkEAa69rrCBPsGzy0HNsbFwY9squsAA6pUTzcZnikMDP2mt8/kADrcmGQU0nk
Ad+oRaiHsp3brHQGAlS8gKanWsq3SUtIElyS4Cg82V6qCuOONZurPZ0Nnuyd+xfX3We3mP7DKIo7
XK7+yZ3Xhg72N+yaLiP5qmKEyUh5w9LxifJm7Gg/vWPb2oRq1MVTkbffCmwNovUKqXiHtC9xuYLU
2QvzwxRUepssRX3Uxnz4MfVF37tL4u+HUjd+h6Qtgk0aQ3Tq5oSU4beMGiRIbNUExS1zC30flNV7
VZFuh+BL1ctC1U1FnuumsPJiw21EPk+cbBWbTPZebr4adL+v+sxjqGFBSV3jeTD6vwJRlzOvTK5V
hwGkKrUXS1n6Py+Zix8LkgDShDh38tLmKmypTA+ePlEA+e5jOnFcjoNNhEdqzEdFCNGGf4eTS+vI
/snjB6sQBPtM+bPJLIySsRy3DqOudFbMbGYLeVjjuxqWYrhkaDTPg+tPO790/YsuMT4n1txQ/jqn
xZZ0T0NPrKjP9PYub/yHRhnEOggobrOSmJadLCaasjRiYKrmLssplJfBJilvqeIrL0vO8Hl+Kmdq
9aSdfpF5mJ2MVfCEP5zZVBtge8jHyv0j8P21V+0Nw+OtBn4g30nCQyiSpPSJUUfQZy9xk5AS0lNr
dL1dRAHx5IQdoSCQBzzu+6z06CiDp0wHRu88ldxVqvqUnfXP8n1iWoca1F5nyV7h1c2TJYaPCUjD
tZPDYCwFpwcFPV35OVeLuRmr7H6ssNyrEXM5ntli19sJeVpuxywjd9twnCazJi2M31EZHTRZ4hxR
hW9j4tgg1OWzJc0lDApae+xHNTh/mt8xhrfO3Wha74EHfZSa9Qd4ih0l0/Tr5uS3ZdQf+cx0bprL
/GMe5hfTHG6eR4yU2+b1e1uI6tJY8NpVkDBiK5lj5s3ZBJU/oqTdzN4X+7i2ziqtupizHJ9GM8Dl
GKWTQ7ECbTjmLMnAXZqTXvYA3lpzGTzhMGVyvia6qquji6vmg1tridzX4GwbLJz/+qH5M1S3J92j
JtpM3kyZ0f4Z5MhOvwtHA73ISOtJyhj30sZhKpcM4imR3X3XmrdJcok4A6oGFscqDNzy00ppc+2+
f0ibnhi38q9P9D/gTT9CwSEXztF+i3Z50KS4qyWpIev/KLKSWpByjiShB+oemGDPwi7BQe06a4aB
2fFmuOXKAZGuRr3xGRQ94mLMl+HJftmSdNOcrTRztj4+q0bMhz6B5iJhES9K3FP8Haqk2utT6xWg
FcFjxsLVIxpTumqyMvQC3/gK/EV76CDYTt7sp96WhMqlD5uJk4p+GuSOlJl2q0OCnwsNI8/Mwp7Q
h6w4l6VkOjDZbo/FVLGnIcNf1LmadbEScnH3y5jUD2Mj5KdsdYOJGwAn02Dd03P+vBnLVWBo+OGZ
eJXvuubKkzCr6Y+4Ldy6PYq+R/NLVtqjrdXNs8XuZ39pgKHbwMhvY1erhpM/IEbW7HWcbfHANM3N
3FNrefqrUrMCisdJz9c8DSdg73Lfz7F+zi0/u1dJQh5K7yyPffYb87eRMD/S/HKU1v84U8s8xzeT
Ei5g0JsOf4IJBOy4ukl7avAffi4foQgz0GKlRpL8COR5k6sRFL8S0YJXlBB6JmNUzhFVII8Ss+Hx
LYjt4V6vsvKKh/3FUR127VxJ+LNSS3aKFU5LBAc/vlVIbyVEfqhkwPlC9pT7b6p1/5pOPYZGmC//
n07EVBWSXyk3gmOEFOBsZF2T7AeSQmI9IfMGUUQrAGbdNqi/VIM+ZyR01R5hTbcewgBCzNHfqlmb
EnQ9m/1tsZIvumgZ1aTOHDMzHaHecF/GxClkbvdWz5l+TCfskNWilhp3uB4chBTmkfQEdXAIh0fS
NQ3gJCMOtpgb/RNB0BOhLa1+SdSM161Pvb9h7MwVh55tj3tPM/+5XcPxnOUVzraRpq4nhDo3s+mR
uSvmghrz7zxj+NIgoBhrYWB4TCVyxKwFyASO4z3AOFKb+kZqE9iJna3t0oVS3qgA070qMAGj9D9S
FPFgMPFz0KxqbiYLL8DZRgEUNOuYO8fO6+9zhu5Vperdfxydx5KsSBZEvwgzIJDbTFKLytJigz01
yEBHIL5+Dr0a0d0zr7LI4IZf9+OVxBzSjMt81qBQN3yq4cuyxBhbOZePhNv9n7GZ4icVjvVJon1t
47jn9S5UM53tcUnOJqm6386YoBSIajoupvS3/qKJQ2dB/DLnXnYj8bqcbfJgF1HNGbC5YU63hZ2i
UmOr/CK2C3bbsv8ODT7NqKON6FiGsSKg4MNTzg0Dw9hcxCsarf8ip4geKLhFbgef9uywGYtbylN0
IzAYc8UKamfvSzyXmlg6inko55srPOBEPoP7WTiEyZ+XcgbWnzaqhcornN966Y1TPbfhS1lqvefD
oOynGDz3FKgZk0xcW9nZddlH0tBudiDB5VjiOy3K/Jc2qploElDA7TQ26W52tckSykACCO1F4UvA
krZP8b7dXV/yfsgQJN8z7pLQMU2Qm4FTDL8D3XKdl6bPjDPNPjqprgz50cSpEWwYtehJmHNbPwVK
Z/FJSdxIOMvwN3UwjYjEY5U9DVVWTnfVZrELpdKbUnKjTsiSqcJqmhnB6kByV6t/N8domqgOOTGs
xbCoQuF05EKfB6hitCVrr8nZ/k+C2HFJgpRtuL66i4NQVgA/3BpL6O3iNlym+4K28RJj293a5mxi
qUiyeq8yf2oOJkdm1CQ9gnPM0dToRr+4rvY+ZGBUL1VgFG+hQJbBSFEdqkk7P2Zbik2T5/mhox7p
7oJ63iUaTapy2e2KZGJu4aH0vkZQe29ygWWnlxhWjG79XzX252RTqb5xQXIsYjgMvBiBKVhBHuWi
7XZuwA01bvI2fvLdXl61mcIZ6Sle3HqtP2/xPKwVCGFOZoVk/YB1jANtWtBt6sBtPm3hybeSiw9h
+4rombbIgRANuE5GaOJShBvTtXO1sxVpCxJ8HogUTSc0NnZYYKb6A7Em+FebTvUMzBaah9DOTYSk
+cpWFRvWXWLX+IG51VndbrzWag8ijc0PQinzgQ9z5X8w4HcSg8w2hu6+IVeKnJD7PYdS+K+LQ0Cm
6KkbZXTFbejIez7V3F4ftefpeZeHoME0BPW9SFzvYTd0DjKDlM+hBTWdBLN+rXH4sQ/2ybqmNTaO
PZmVMtv52CgPMLOsn4Sz55ZUpBM9t+5QUqEX/Th4iCLBGv88OlDTexMNP0WfZYhugofh6/xm94FB
FN6SF8vNvOeu0FCTiEYexIhJA70J4gVDQXcqMsN5TScKQ83eLPcO+6WPpiwyXO+Zkoc6Q9lxDKO7
GkTqik1YkZobycb/83wj/J9SNWQT0lPhtXZrCPwEoCPt07hE2zvnLmy1hwX/Bh1wSml+ncFz9kUZ
DU4p/vrKNF7IMoBzzz0VZSZSqYfS4R+DpCEp7bqy5XkkEucsXG1cxbCxx3FtR0D0MDC3rTimE+bN
1oST4rRENG0Ehb1NujdKFwtegdnow+gn5Z+Ml9KeClpUHDhXW8+vwZX5BB8MgqSARqvOCKPeZrNF
fEVEbYCLLE4Ldii2g7CxrmC8qVZgXUa3I8uX9l8iVPXD7P1UHQOvmR9zOjfHQuPMOAY5RD2g9KwR
LQ03YRljYpzeWPcHMGrjrs6S7CnOOvsfCA6CpHnmvATmkjyDBmiJZDblwR19A+VYTcNRzx3wupjb
M66OtYGeEp9l+C3EUMh9y6XYwd2o/DM+xOq6+D2qb+NBRc9btnDtPJwHN+PqJljGZa7zey7G4QSV
i3HcZdlI5Yx7dJyB/XADULXIl/JgjFBPPZaYj3Im97blxb7mFafwta3DnxxP7uo5MV9zNBVQGNXC
jkFPbpT1hndvc4L8/JIBvajFjkQe+/hk9T9HheVZG5Z5xY9rfuWzDwqSKyhzX5VzK9hkhLn3lHK2
ke3KMMqSdd8/Jt77HHvqzRmXdyHN4tYZ48CWyy93vZsHKEXAR6O0C/q3MA/Y9wS1SiMogeNTNRlE
d6zLOqsgi45fQ8iS1h6xMFjcRvIOUB09ArOxAnCIZ03mS5V9CDPYdZDvw6qBBh6D+HP+tHXHjSvA
uUevN5P0uuHO0w/HyBEkBSb3nGeNF1dSm3tvUcT3fcV1torQH4n2JE4b8VztsUqy+gsF/1doxk6v
vmyW+zyq8Bn74leeTD+KtofZHa2Nu5gbgykhIwMZgFACzOtuFwF+S3lmpNPukSbZ1WXzhD2ad8wr
+RGwadaW79vW9v1jWLRn3+ifhy7m44JBMhvcBrt90be/mzB50G9IFq8nSxZsy6H+kwnSVk36EzsB
pQt6iVLyGRxVXJ5iagw8YChkNKOeu6ms4UiXk/0696zG48kiopa8smk7LkVY8Waki6KdTjW9EcpK
MbwvO5PiioSHsnSp9Z33Osku5jRfKBXf54DWySE+uuA2ZVQn6N8VfOtlSh+W1eLC6a6m+lTykyvK
pczCKM/YgUr/vAhMhblEigfSh2UXIbhV82olHt+MaeaiUbf2fs57kixQWzdL53anzg2cJy4FJSDk
RAXbuRbNdVooBinYtmmGSDyxKkmDp6VqEWYS6ZT7xDasfW+ZS4QWBayt962/ruvUj9xiqjXrdSwl
OLrRCWSFoRryS9mX9DrAbyUGDM8C/BU56S5r5wfouvwYuEFPvCePXxrPbLmVZVibigaMhVAzVlG+
2Zumb/ov6dLYMDDtnmw5zLdyrIdfnoNcXIpieV48o4Y67TqUAJhIK7NhtvfElc1VU670PIGuwtU2
oNQMFQZt4dXFO9Z3QFresrynTq3wXU3tU6K9/ECwLt4bhtEeByAYm7KCSNitBIjGFTZ22Cr/l8ly
2KO7ztugp9wrH2C6x2LkFSZIni44HxxIscrfsFP7MX3NIQuwu9gb/YLTQ8e9eS4o+9gBehN7aqnW
7gBRn4JGDQQiO+sAHtZAtCONlDqw9FKw7xcvAC7k+dI9d0mVmETJwZXnrh8e07KU+0ogeqsxbF7c
0Zv4duSJ+wPZgL4QW5bODzq7FYEjS1jIgrhbHOdfM7r6CKgk2KJ/E/aQHn6bsBp5bw91NMKghHri
e4gqE5FAvKrYMP103+cJi8maTdzBBb+6YayCVOJUw8bw1be20Z0MEm+7IKtJfoMzYcTnyYLTaVhb
dr/pXskckCSNppu8QgMtDTXCnCDTVsddcQpEByOj9BIGmyybFkzrE2GGIVmWnTD9/kRQ2r9RU+V9
5UqWvyqe/70c2IJmGLo/xgBxi594+YohfpOBrkeg1tnc7PRi/K67suDk6P9Y0AainJw27HcbN1TZ
P2QVWLumwxAb1la7awx2ykJZv1EJ+y0u4X63CF+egtLDoNI1XhRgdr0Dw82PzmRSK2JmJnFnWX0S
uRLPQzOijXLKnoZSgIk22F7JMI0vJq/FXyo32205Y1nAmQwkPcjdBi8wkOAEz82md3vzEjuMekZW
Yp+am+a51qX90Q28LuwYu53IzL9m01QvLtw1qmFKn0oPnW5rzzGR2k39xhahP5ksiqkP4PKp3aLe
26ZjcG8ArOQnDQbI0FV7NY86MonZXQU5xihRhAw1b5ILWX/seAPRSssC1dKmznjjaS7ZzhRUWhBB
Gs+9SOUfiHnyMWrRbu0p8Rhc3PhQpGp6WbICEMqYpNFUV1gpBf4pGTTVdnKYzETaVbu49gnNmp35
Wk9NTjxftfpCwhKjGV2uW5h5+qB6yoIG5YidTtjZ2sqa+Qvs15fZWx52URh/w77sD2PWDteeXpg9
O0rzHucl/m1uBxcABzh0XLYHoQrVnfuc82ZjAN6laYejseSX0Vk6+TFkVX1MQ6LvgBytl7rhreAL
QZzWJj5xH2btRORtjZcqboPIESmuvRBEHhkTUh9ux3jTGPNJoOVGVrtM57nMalCu2HN0MnwV4dC6
EH3ZvGQBhkN+k7Gzs4pCE6kzdL0pZlHc7WGQtzLuq/WUrA9dk60uFKvbhjHFOTIYmfOINdUvgl/r
bZxT9a8zXZ51bODywzORfwc9AIjBdrElSWKD2Fy6Dm6Vab+z4Rb7RIlfgiHuPAD2vRDzJxlkACcw
KsiHINDKXWU0hJFckjhZFjA6yGPdxlxT8PsyVpKS2MW626MoESh+S4Zp7yX2pQjmX7PHjyUCBtnK
+ZMH6sPhg4prtXUA1UAS3C3stin2OrSxhPvjHtZ/HwYZX0bvmHk/defTHNp8I7wg8WI3mVvzHb9H
JONw29e3qda7BvAANn6/yMDitKTKNIrffDMWCb0gjAjbIMKIy4Q+BCZgM/Pq8wJ0+nLii6Gf1n8V
M57gDJ90bgt1AFSKM1XIs5lk77otb2WC4cq2ze+EmiAVO9eMN0wNGWjp0EhdnL2GuSv7KSrg3G4S
0V0bjmwV6ldIHnsRVjidk+OSlq8z/0BRqLPlML3WfThuegLnbZbhDnARCIzugZ9tmWBTjS6moPgC
o2SLwLJlnL5nhv1t2pz5eH29vCOKQjaWSZeDkyKy9k/RCmQ6+osmc5db5T4GcRkZZv3KWoWVNTQH
5UAjurVCbe3s1g7BATQiql/4GguFvbk42RmM/B4fDdjwvqeYrybNtz5CGcFWS2a/DQiVUYhbPImX
P5mG2R862wnaMYoB5g1VEBNbIsuFsrWAThz6j3F5eDCa2G9+GpKXg7zn1riznPjD1mxiluJoOOax
NZOzkYXHdiJHQcE1Lwv9SkmPPvGvrq++Sn7Hkj9trLHaFxkgvPW5S5j9cteEdRSSCvIvzjzvGQMw
rP4Z4t+N/VkvUwQeFz/V6o/O/+fFDyxLVzyFFHuYwCPxpPi2veEpKl2gvt3YXhYTXW0FrwI6JNYE
CwwqxiZ0+CGSnOiE3i0ENNfHMDP91ymf9oV4KeF2ZjzhgdWfgjn/FUgTljYz68iB+DnXv4yk20zW
V4FCafLLpWXm6lE0AK4Q82yC2MPZ4xrJZWDdO2sJBZaTG3eayB6aZ2OqxJX/J5+/OhjLJmxxM4+a
/K5NlQK+0BFTth/uQEnvPHAPXprfAvLkqCWQkN3YRDlUayyx2YcKk0Re9++BKl95xe1qpXctCZ0l
qe+hbvFYtDwca/I+KO4kqhjWiy2b/yH/jg0rmtvZBOHJVWKENzY8xjH7SEdFM4P4S1DxBNXjM2hy
m3PG5On3IxMPUY0FnC/sGIijX6rn1f+WjhhUaaOvy3qfG9PBSgQeAdpnJrEik4ztmAbfxdj+1K3x
Jqx52I3K+1ifSIRHEp78rbOwngQwXBjrh9DLz6YK3FOLGaor51flv/bppwlFYpOSW7ba4dNaGzgn
uG4JzrEn3a4Ill6+U49LSUBG7WayMgcJIYbR4mGzG33Y8nPDWUtUZjKxppLg8PcTX2Ni8fMlG8mw
0qzCgBbGz1BNjYvT2zT0iPCphyIUODmPVJ5TGu2890VynzXuHd4C+yqXmG7lvVmfz9aIr9zDrKhy
OGMnMREaI4TU5e4pVBRc9y32VZf7yvog2Iv3VC7TFxWAR2c19JQCEIMxtKtVqFyBHjh/iG2uT0Oe
jwdXQ0UC9Vku6ta6Pl6aic1og+M9qusU/2UnWRtJVf+oLrSfGZ/nY2p7FfHCrL+aiZZMb1zNrJBb
ReJBDQ/j14E5qVmQ51d4KZwNEjCYzcXY8IZ1rI+U6hn6SJUx70o7AZoH3JxiQOz7tafewfBcoXmf
7SWBJdod1AyMRIsz9i1GtGBAcSsnmv5IUSMIIztyy+GB108yKz+hp4GZz/pqL3POQZkazM/tcziT
uZdAICJBWGbrsTc+NIl76/p1bk/xJvCJvyWKvAAVXcwtwzar6z+pNdEfgQDIs6fHcM9nQzBZq4M/
4A20pfdMjzL3OgjZVMhgsk+T/Ez055Uagw2Ff691QhcVbQC4Mf5ZBv75rC1uvFcILNrXzgO6DSjE
ZkHh4a7kpkz5AdpzMGDBWzw2BlxQlZsbW49kOdU60zcb+d+eT21iDAKD5rt62Abr27HGtbihouaf
4tsvXGS60FjjUhYO7HBnTC0Hhd5PyYidSHvoJ+kHBAJjO8mcB7r7jtH8QQCd6xlzpgKi13EeqMK/
UHhwKJz0mpjxE8rOCxdNpLPAriNVJLdk8vZB238uOZ+YngesMGO9azkxarPKd0Sa/8AQubKviBZ+
hR1VJ+g753Lq0T7ti8UoDX3oSxSMHdK8jCElfLSHoYURJaIHAqdtld28UX+Gi0mb0iB4hCgMzCWu
dQNpMVdsD1bUizvBH+BUmyyKCKa+T7Z9EL7awJC7nB7NMOyTXc2pAccj5I3eTLQ4WQjTc/K6/hAg
+VdH0/hnFuaFqzmPYgnRgNF2OnFbBAdQBwdbq+dYT1fJH7/qKEzCLR0lwfiaDcYLaJkscuIZbsPI
HGsk9kY6gPEMcp1hjT+/ctFXOPMSoM5ckkncVyhoYUzrRIchg4YicPM5Mdptvzgk4vWb8lFRKw4f
rYFohd6TW7BnAjrIN7vWQOYSbh1N99Y0YFuXxHgLWgxlLk4JnYzUsRT6T+ax6TetcEePHtUpHsTa
WLY3lFHQojOG2jbODo5hPVMR+J6u3Cted4e0wRwsrXYLxXJgE6VuAhu7Z3IhartxP4H6Eobx5agZ
6/ngH0peoSl3m06jY9gCT3WbEOLoi4eJFiM54XL6zGnfPKCgUjxav7M6Ojqq+hME6uJzD9dWuI56
HAHc38XW7f0C36Nz4amVdP1VD4mbYzsuY3sLutHe6ZaUe29bHcqgmHfB6jUMwuRLG/N9rgLWUsu/
xuZCOC2LvLe4Bh3mw4JUJK2Hj4Jwa1B2hLt4fTRe/otmhf5H4fa+JPX83VGu+kBh90lNWnfbGx65
7LyzI9rwW2Zj/GZXDpimMMG6meDbARTOTxQzIDl2Cg0gxp2rggGvY/qIZ7Ddis1c4BB8MbAGsVy2
VIZBNQxe5oRKroUgz84PlLVpKR+DnsyNPIUC3t1c6bV7Ni41AHf+CUpZz6WTg3JyKJ8ULV/M5VJa
gKhbnGqbMCXVJB3WoRVhmyBYiXeMb4jHrY0vEETi+vZgm4chBvCOtodtvIygkQMJXMO075o12S7m
N0Jn5xZDzY4LYbqhCZXVhleJvVOE/8Ny6W8TR1SsBOYr+sR7spj0GS0VP5FLJgRyxFdNeqAbxEcH
AiFLeoXDXP6Ns/E3B1L6cFP7xWvDD6pgX9Chj55ni/0SAsfWqXhNYws0gBW1oXguIbOw0jg6bQiu
FPfujKlwSGJjU1JqdAABb9wqW03ksPBcW4QCeDp1mz1QN1TUTRU+CZYNNkh8aliQiMPksPCxixAP
fY5ba+u6wQ/++bfA7Z/l7H2u4m9CQ6OEEk80G4ZnLoubRDxvs+Wc8WdzxfimM21uIIFQxmJmK3/C
eszOiv4Kh8+qCBPENqxUw8gLL0cXFUV+ADuECl/BSdBkaQKM8FWdnUUsmMXTdzQFj1zsbO4GM/Bh
KFUv9uwCozDgUwymYsEBeIlfrHyFO17BtJpYTdd8W7v0GE/Oqekzrg3BvDMHp9qheT9nVvuMHzk4
hXoE9tKCLQGCwu8o+5Mt8U8Vuj9tgFu8bW9jUz2cSV8TD4efo8tjslivfmCrXyJz3iDp7VYfqRs0
wwmlkFtBcNdyfhk72mwt6u3EbPzu4l4/hyJIotEo7k3RPfulD3Lf4NZE+0puPOelOW4ydrBhUXL/
pM3ysID9d4zxXrhmc+xt1lzZf3/TTGOnm+TdiaObK0F29HSGNVlh0BJLX0eyDfLjpFYYd8metEmm
HVUOiEeqZ0E6EX+iK1ipDz/NegCJPtj16sMaw0+MWLu5jt/rFssg5/qHJ+QDG8C5T5OTyqcbvvXL
vIR3NgW/RM2XQ2lnv8j5E2PLbxN5Y892/o6oFxHtdtlV5dBwMOUFhbUrQNwujntOudX2eGuziiEG
RZy17tYJBdQ1bqUZ3S7uKm1YwnrreuatlnLUcImqwg3XvusDMfwqmr2c/jN6jmw3wT9msotJFv+N
EOP/fMEsL+ItT9zZLzHhQ6F7GLnHVdiAFjixzkKFT0EOmOxWvb5gE+980fJ0Nie220tQ7MOUu3So
bmh0t7BIT4G9cL3HAJyoGfqYQxtUov+iykBayF4dp7hgLPlJiS5FdVd9tRP8J24BUtawUOyWbZ4A
V8srAgzG/8ya/qtNWHrzdjLx7jcuWHlP+uYxmQcKEpbBPQ7O2mjvWVBvKJDCfFVWCAoa7b4M2TXV
tbG3yV/sWUdiLGKEvddGZQI4iSHTefGqSwlzxv3ALjgbzRZMbGVzVW752CtsQyfvv2tq7gcs4Fhf
fdkFANwE5ByOjHBUz9jA5J0te0JkqpPd3veS/qgLPycLBYNvO8aZ+btza6JjKjW8B2/36quqCh/z
Ba44RSk5ZpoV0FTX1CDnjttvpyJ09oQjAalS4zLxe+G10CwOzPk4Vls82bgmRYG+5cLl9ixfldsU
l8uuCM30nvaThfI32C9t1hmHVGUwxb3JP7kagLycmQ9THfjnMR5wDNVmeTXh/xw5bsQu9kK8Tnqp
D3g75A4jq3tdKgNGiSMYlsZ1E2EA6qft1d8vVQqA3em6PuJ/vqG+NyDB6NrZhaqcMaLDA3min1xC
H2n91QwtZx/IbWZpZZzdfKZseaBNY61qPrhdAu7ZDwANeUp67CwXfTA81r0AzHEcspnep1W6POqB
b54yEhyhoWs8D4IzCemm43myhl0IS20nWzZj2kJDZwuR7myhKeYUHNRiBC1i5aVHvMxpQb10+dPY
6r822AKertw7eokRO1EP4fLVWwkKLdSDjYFyt1NzqS+NYwdXaYwYL8qgepqWaj3GHUSNdAkaIOeg
VjdcU/KvyeuDA2fNcJjzcNkpLJuw89n0WTnvUr+Ly0Nihv9c3kdrYrfia+nD5sAPPsMPSX857CY2
TSeuZiwAoLHL4ttUs4SY4l2xrruGkAuwe5IoZgbHHQTJmwz6PwM3IjwB4f9E0sBf9bqjF3rfw5if
h7E4Z4Jmc0TRvUBHC2UHlTPtH7gmdu6ISxd+BXWPFpGa2M6+ZDc4myrudwGIxsKwH45q/y52R8aZ
RMNmXMOJTbyGZCDu8RiTGQHsZ5rupQCbg303o6tdfQu8wmugK+qyxTmb2memU+p9VmrCgUxbjZFe
a3/tuGlYdfFZYFmNyplU/xrIqOH24r4/wxePOtf5nNp8O1rLa2bXEAfSg02hRavY1rrdG3Tnf8rF
G5W2XEGHdSqRydWbw2tBV6jVGLcxX2VEeRVWfOqb+nfajy3eSXmes/wx5aiinfcCq+lpVNZ3v0wv
SnvE+7mUFhQrDZk3btze+LUGU/w5e7VRg1JRPxWL8+Q3Ll6Z4nsgmTcYwcHp27uNZteCnaErKr3O
EJd4NxIXzECAp+2z64l7oy2y63bx1RcsjgBAwTC8ogW+mXCB/dH2N3aZHhZ3PI8FDAFzqVkuGt0p
6cSLXdl7fylu6392M+6TNuj7YkxQkuZbElCcgrv6d6n6feKPT6Fp3rym4zFovtuVcTLI6SOQ+lqH
fbjWH5lA1qvwwDYETWwgI6mWMz63M6YSls36h6TIvirlCYvNvfXMg8BuvA+FZP0sn7B1P9nIWx6m
Irxi8HPqJH92Mu/Rt8vD+i/4Mt4p7+wufa5CLrrGlXGUbHGLDvcfyyNrsRF12Pid0ntbXHo/+OKx
e6KHkJ0Tfrq4HV6TufB/EF/YRaVFeRvxaQUKrFvcet9WbZ3sagYPZTGtbEhIBW8esRz+cBC2F+nd
e9ZzNI4kcN5y3ntWVf/30SoMg45dAhuBGTVSRJlmzDhynNmM+QuQggFum2DsZrQe2LsimVslq9jE
CZ9tFDSKWukZ93M6w2HAukZFhJRQrScn7C4GI0pCaw+GS3XBd4AANIw/kExeQWXS6u3FHMerkaUx
xd5i/oASH40Z1WBhKb907W/tQB9KiCIrPSsge+s2v0f8cjCfIeYmw3ZVmos+sK/aNqH605W7Cgtd
YhZb15mnwzCBpiAEm6FsamfeVVApO+YawptUaiDlAiGH+npmxfAdTgacKpLITbHjBbPPBfDrGDtN
LM4Wne3s1c+DQfnI7IiNQuQpWX1d2sTadTr9pE56O4M54J3AK0Fx67PWVvF31SwBoW12s5Zb/Jt4
mmMO4sECQ1ZKpJlavEkLPK2cq+Mah5CTh3U/XXtP2gxOw0gzkNSMD0xRXASMddo0q29b5g+XVTEB
TLZXLsbCrmBNFvvyVqdkg5bhrOHbMFUvQHNLiBrCIWQUN9eO2MwyZX/cWl5WjWSZ7Rthkef/Fsng
cnei95/MkD7uhFhKqLvsgOl6v8S8O1tUzc5eIjPG6z1k3PyRhtwGxAHAmG1sEU5w7Pg1LOed2yxP
ndRwOMsJGuJqUl7utUgiXIU/C94XUZJVlwQGNINCKT8qXZ7XP1cap+B/PhCvb7xCoqAs3mPM+skE
ucsJmOJA+fPf5y6zgek8CrkW/qL0B+EhkMO90NU9sQPuvIAjjPxk1uttdd7xRtu1DnFWBKv/uDRW
EQ2mz6ROdy4Gn9i8FtYAfcdICgo7uignCtGKkJ5cdr95mkX2EmOMDI5J4R9drkoJVnD6XVc/uvcc
aPPcFsFz41p7AkW4XW1BLMIZnhub6vrcuvQUiC5Deipjm50bXYaAl8cnPC2wIspg60huiWk4f+b5
hMzrBhcfB9hmbpyPitzPZpbEJsW8tYhvr08oeYOt4s8/giw0a5I2PNnxuOzK5KPmRadtd2fzteWi
iyFYfpQOcdICN4zVlRDjg4NnBc4xGFIwgE6HKYHgS8r4ZTbiBBTqkQKCHfvgW+MG4n77RkHUWnnP
kUyJ/OR9gjB+8mTzFwoewWIe9/WrIm2P5DoN2TE5G1qYtKyXJzNbz7Fg2cvOkH9JtRn8veTA8gwf
bIMw7000S8LtLJgehBO1A7If/SVIMzL825k9W/bsX0WjJCqetyWPf5ImqF92+/HGakDYNi7abCCe
ldO/WJ24dGQOkU3wtncFG/zlGnaNs894KLqhfkMy2zshk9JSE+5wsAsBRNuOQ/YZOKSxfO2ecUyB
4cZJwUWj4RYxvscOd1XmRYejBxjL0J3YxO3NsfrEBAHAK6cEeYzzX5Of8TgN9JyxkORwx6nfltkr
jISjpNoVuFjwHqft1aJMpPClByV++OUrTZgZqvtOWAk/5VT968PZpX9nTKNKFKTDCabvx3B8bisU
Fsaj9RXLt7j9BX3vasv5vTC9R+Ai26IHlzDP+cxdq34Ph/g6LvJbuea0WTPAU5LSEuI8hQhUQ2C9
9L1Hp3zonZqhWqlME73t2MkM/QBk81J3/d8aYdTg7bmhrPq1XosnjeAuc/9QL7xJm9J+dtvhKWzS
rwkN9uhhm3+gULh4fKFrhoIIuY/sOXHiyZaFg5zvxrjg1Yh9gZqME6yqfyV+fihbFo3QbzGDk59E
Ea4r6xS2wNSDKnwfMG1vPH/tRurN5tkOsvieGGQkufVPN91wgRqkG9kYiEZsLzxxFWOlH0cMEVsW
1sfaSXCiYOnQSBjAMLLJOfrrGDh2VYLb0mfHRhvTFW3cPpRjmr6w+1kY9wO3eAJV5aImA16qfDF/
cbGlsSMdkvHVHm1kWC2hnTRNDr0DDi87V2OkSdDtb2a3fLcejtVpKgSUAd5hVFKdeCiAGDVfDPk2
2w/b2E8jGqzBhi0Ii0Pqz9+qbbDBjuMb+413w08T0C/QUDXXvWb0uS4mBj4g717SmLoxhuq37fiR
NgUiRP+kw4xNKhkLwbUaGeeeNe2t6WlK8NQ9RFzZMAYebaWfceDWW0WEwe/GKuqwVDCS/C16MqtM
eDihXgYpzwaof+JFqfc6OAYftbRn8bLgKbhg3ZpX2pTz3iQQwjv0l6PiZ/3n1C5rLZWHrNpxU+L3
dzFdcc/MoUdL90BavfoJqET49CQTC9I86a3PWmqCNH2KkFlSdUrwxvvbJslLBWsA5ORvDxKY9Nj0
ZtMDg9FKlJpu9IN+EO99oXT0pYMQkMS0DVp18OT1lkUngOJaD8z1CW3SeqiZJqKsXt1teHDbUQd8
s2ZsG/yP4c0/qcU4UtGJhEfPdpv3e6uD9i9w1eDVYMsV1ugT/TFYxlvLAG5wy+IaqLmzstyll5xX
UKWhVYjh5DCq9Hb3h1gGpTbNMTGK68h1nwv+NVgJIjWeKDkw3yQKqsyICes6tkXPtoVZiYzQdHRj
K36JCTNxt6Dbx6svtb34h7nJ94HGkFeGIo9sugfTxj0Psk//OAt98vbcvto0TmfdKoegJw9cXqKa
HSuG+qD+wxnywcYDc5EllsvcYfWZq1LvgQbHFpNSc876GehSBSCxK0+1G4YEGaoGz2xnFB8reII9
GI5JzXNh5hmcFMJrcIlxTTtAuRn0Mk33DPM/PMWdmOdvx62vHG/HkP5vmFwnf8kfusz2uVJPJKci
P7X1GWx2C90VflBWurucvvkIKoqxQZJIed3/n6Xz2G4bWcLwE+Ec5LBlziJFSaS8wZElGzlnPP39
ynNXnrElEqG7usIfmJdQ1euUHGQRO21k3GuN07UJ6DnFKQBtxivMYBozgNXdg8M4R+N5MIvkLcxj
Zld2/z0D8tnRj5KOcfGi+u1eb+ufoInubkVWAixmkwLyT/hmz6z3vZPdGOjupww0wdAnzS8XHz1y
R1TpBka7vb6C0fDSmGINF9GVc0+FGT87pThbQ8TztDd+ajytrLlPov/jE+qRPFglw/hiBsoOOYcj
snRbp+mPzZjsaPa+tQFIPdScUrTVRCF7aAQ0GpEwF8RpadMV8TvVOVwvdzlnyHO0uN9pJOVZKb4D
zNL6DrGg9jQXxbq2adAl9TuuKistdv5qhgX0ez4pDVyrKGGaFic5WAyMLGAzYjOCW0YWYozRcNob
KovAXPXAzgtD9HdyE74rVE4QstafSmsHcZ/FcAmY0wLi3kDB6grDsXQwqaquEVeo2+B7HbC640hT
Na+HhYMQ8awjSxshrOp5aMT73fBdVeULOCl7NUNArpthi9UDKZG0tso4WNsuOeww8FSUYYu88kNw
MuPUXEqzzZaV3a5HE0xQCEN8YYz6rsZuI1GSnTrTyqwEwjDveh0GoyUaJkEFbyJHcK5knNtECjMO
wzxVLErRzF65KmpgHjwJJvvLCc3vjHGeMQRHJmlbTeTgU9hSWxgceDeUCFwgoowBi0QIuwasSuYJ
CqZ5QR0bTzRndNcxRoQwLBdG1+NTFLl/gfaQo08hzNpqPvUGLdjaqJhrp9p1pGaK52aAJoukSGIp
+9Cp5cEbz6pFhUXj9sJuPZgoGSEaH1uoFugzyZL/nPThYlhwjOSabG51LuHlhwr6SfqVVdwtAGkh
ZpR5EDezBjkEuueKX7/NmHJu9cBHCydomFNlPLZg/FvBaaxra1t3ONRB0UOJegeueB2q3m84RA8C
Nzi6ntOyBBBVugh8BP274WgvTj2+l0yurHF8FglHV+49XIhnaMXf05oacjDJYfUKylQTV/NrOCJl
Mw0tsJ656r5VRLA/s8zwDmmvBxtt8r6cvPkuQP5REBHS+i7Zz2ZxxMOHhxFvYNPCg3VeNO4s0efr
hHRerKj0ZPtvuZuYaWjezHDJ83NahfvCSTiK5uAaqfWIRn13lFc5gdbK53/m4Kxe/Vxm89ZjM3qq
A02oeUU4kBmXsklUGZYZPq51wX72xRpJUU0kV9sHivVPBMVOtIHwpcjGXdBZxxo7Jj2L1papfARG
vJUNMXgAcoh6oBHOdj4/UfllF3X61hs98C7aZZK1xapLQcG55BlZUzxGqS6qwuXMwPlTieYdgziQ
te6qbtFRvVdIwEYZoM2zC/F/KDB0yI1fCKod9d685t2+Y+tke/CcAFGwiK2jJQT9ZaXdx4FLjfay
iE0NcLY6XQpGGObfuLw3cXRM6IDG1KEJkiyuX7KiQHTx3b6BfIalk3wAtoXFyJdzDTkkuP4S+TsB
trtkZPArGZk7F3D7yxwUWULbJWLT2C0RjhmsBWCBVJowl9y4zDpnSAsNr91oSrY3m2ldVp8JwPEB
gIGjfQz2ozG/+T6tLDfTQGuYa2Xb0q1G8QEkDL0X+4QLwdqMMQ8GC8FvWEhqOzFqMnSnHSNa9pYK
BqJfRmqGvt2dC7b9S4PQBFyWkk6khYMg9ih2sOR2uFAYeR2VW9v/BMUjQYaPPwp0fPjFedQAQcKL
s1HUdV6n/IdLTwFqMbtGxcYVDM7S0sbFzM1OFMYuHdEq33RO8wfZeB3+Y77XIEDJAu+wAjSC4BxK
1efs8zzeGggnRxX+mdY19GjdR98mzDEYZATrotvnxDH5REWBpFXbX4G/86C/jvo+ChwqphAQFIWt
ducpjDDOQ5yw+uTskCTy2wGrNiNC8w88UVQ0Ybc/h3xc1V2JM+mfmXGJmzmLCak1e/j0mPGOEwHp
vxfGolEzcysvpePIYkkCuX2dyUoq+wubTpcHke0lCPELFbm/ghqYvPogfs/1+Q9/q1f6xWAa0JnJ
bgazpgtvC/t09zQ0P6I6ZSNkY3He29RoE1rDroGRpLRip4M8GVlMXvnQAJAh4Cnfw25g9WZIaIM/
WPSOvhgTdBYmZmtMMXgKeIZt3WKC6XAfxu8wRxE3t1esQaV/rTNaJ7IA8dNRN3EBQaTdVFAw8BpZ
cbu+boJ6zGghvxvWuwUuza6/XJTWNNKPXnnGAUNCfVfN7wPalKDo9iFKIm2BuIx+cpAvNlPSK0zx
/n+h/biJw9+s+okAjf6F4nmi0kJDgIrJRj4CzTrD/mAMLL9hdgYzCtCdGKGgUHngmmcnfjNdfwfj
CvGKvaVExxlPdRICOY+q0NhqwH/5UoGtQvHBIwN7pSC882V169J6QnSNUSy/2zZgScm/9RBmgVas
zPorZlbEmub65K3T1oKtm+01AgWz91MN+wTnsZ3ijIe8wmSxoaQQXE6HAI4+/fZsRIUDSPDeD3uq
zadfDY3wJH7waJO52VVavNK6Sa4wGNV9or2GrA3HLdcMRdayVdveO5jpI24urE6uAnWzMxcg200W
7/CKy9ORv2DcvizZXiPhwFVD2nhvBRKx/EaEalI/PMh2qUbdddjZCxYWD04n382RAigw4ZivmLXA
gy6nxWy/gcHpZ4yIHYTZQGXP5oZdnhIuiQ2V+S1f3gv4SDQ1+N4x/2lQ6AElgMCuekxRtaz15iXl
gTAufvA2wNCsDYhnLPLoqwWNUjhIfGkvXnbn2kMoORiYrmfb3ztR3lzQkdkyp64WPBdKdZp7rf1S
xMkXvnqMlQIqTHw8PsCp7ScwdBKNYfQdqD85j+fPybB3PMrEUE+51JcZjWkfTXIj8J8MTOqou5Rg
eENlXlmZtedd8LSmSDsEwB194nXUpStawNDhOwrnD25+4tEO7hNfmsVIccoYawO0ejX5txoP1r4P
dwEniUpTcUDXdhrJAdlyefmN5N4C/+C1p3OC8N6gD5sIa7Y8qy45d8anvIW+zQ6ujs0ziVvUhNew
wGcuV5jVcHNqeZTg3tYAKMBDt5WKyq6xVSx9b475SzAZEhiVrv1g9A+ELqJhDVkqSNadVaxYJMhW
rHVrj+0jThzZF2/+n7RZtx+i1gFhjMYhu6gn4Idvumq92fwNl+qU4qiXPbmJiOvhZ7waOVNQrI7d
oHJkH0fqoxD47kBNVGC46bSbBJ3iaEzWkfcIIsynO4yIZrobIAm2dKJplvloXSK0GiCvKKms7IcC
MSEWaqUX195FNBQwlRwrMHGXZrvhxEk8UIo2EECd6W27KZlclRwfY39nHHCKmnShNA8siSROZHvb
tdYOaYQRXnoUNGoQqrnhiXXRkX+VBYO//AJ9I3boyrQ/UhL4VuDFkDrTuPhWmPPUNKAdrduyNoDv
uNl9gihCIAtDbYtq38r3HVLfaoUl18pQvO85MPGvomGTkx1EabbTqvImP1B01YKIa6vJNgHG7b8k
MNlcSK6Uj3smybuuRqhTK84mlQEn5wh9Wc4JrlSjeHDR6+gFcI2P1NAxWUjs+S+6TMcozZEhtJUN
sTqLtHfdbx9WoR6RK38r9OQxGdMrj0rzteVY+5+yNbqJZJqtNjLlCvLqpdPsN7SXlm350lVsKaa1
ksfwZDMV7Ai/jQwLUyxyVzUmy2/v6KNfONpnBwqKwhgSUdRK39NwRHU2W6azeFD/wcoKizxmrcoJ
O4RdxAE92tD/Lr07r/v41E+Hqkc6rtY2VbdXS+0mi6RD3Qo0JRJ6nNrNAhuXHY9AzuiBSkspb7Jz
5upJ4wn5APSTezAIcWLtNJyLCnqKaaLvFX9e6bAvzA7/aZf4Mk3ToZvrvyZY6GVY19+Yeu3q1H3V
WuuiN9Mx8JQV+umYraKC4gzNF2OoSzKWv0sfQeQCZ9NKV69I6vVUEzCVyEpH/NTNGGa2Pw38CIpf
fTSBsrJOuo4RKQ5MB2VKnqoX7FXfOhS9/p7Y+kvoO9bCSJBYMbP9YE9H9L73c1vsvSx64Jm4xcNn
B+P/GiHTkXvJNx1b3pVmPLO8OSIQvq19f28QAeiZbUPEPhawnpajm7xoZsZN0Qq2PKRfckHbsTga
E3k/axp/Dyo7xzQ3QT/jqRFuHXNmLfv6BpW8Va11B6cKRvSQULjgOEzHSqN6wrxy8JRx4YTlT+Zk
R0up38YMayDXrH4PPIo4UtdGi7d21LxUVUa7oT+rY9wvFb3d0sjcq7im25W2DYQtCdvnNcnBJeaT
u5sz7Z6i0izJ5QAGjkHPDgrz1mD9Zh2MWgpkOx8uVv2l4BId6Vf2tqqfffW9Jm6yZSUchwQtSOWt
z9T8Q6ueKrumUOkTb4y2OjuAiHBhAqNJVD1rBXiyM6my5DRN/6Mm85pDsGdpucR5Bh5En3dgNFsV
swLzmx7OIgfwmNPkqNqz6/+E7YOTj/NPdszEIElFBr5NbliTMoYTBzrIId4vg4m9eP05Y/hK4MxI
TYnAdOaYDVwy46tENSatQxhbL01ykzOGBS9Hh1J0v+bwLeGL+VQisSy1kO4pCKXN3D+DZJYqR7qD
DUflOHxCnWHoxVAy7paBZm8H7AC08cmFytMhFDoOCvqo5klmzYUr7VtDh6cCpVM8TSjZMWjwFIle
4NfLuWGOr+/JMXApILNX1fRo1aSS2ceIoIxhkjuG89kmsxjpKhCdCx2aW9UwgVF3Em0xGltp7UcO
QmayfgjalcNlsknlyUQ4MdMoPSkMHXhvdKToKHHOktDxyT0nqkw9ZpD/ygyCV4WVAiyAxMHUD/L9
A8TFfiSyeo+cMkk3QEnwGVyGz/BHb25e0iLv8MFmXXnBvOX55VhttH+xlgIEJuVV7z4tkns/Q+MF
sx9JM9MGSW8Ca2b/lmONgoHFw48CNV7kWQANiIdS+atAv/JOOELBTEP14OR/cag3ojhEyef7v8+W
vE1+bwYyXYzg4SmNdPuDp8lPe+l3FwJOIvXqeEuI6C7j7puFYcRMJPV9lmBUazNjvLAEILLL3pLo
r+s72vtHXkyrPWSYVFFAVhGnFnfiIpHXKc/ESjZudtWyvx6ZOZ8ZhveZmTyQgAVdMnxdtZ3OqsxQ
tmUVuP1MMDn1nFs+STjk820Xn9kSVM2Vir6QTiMxfGObxA2y/qgCg6XdMb9auaieDpiBDQk85RwK
BdoZPUSV+KrQxeYaJS2k3bmL0vYgWWmWx5dxiNeO/1OoiKDhHAHUKRjKc4edLGtgh3vlpWpFwh8v
VnAGHBXF/JrELDb7oasBrLppXEmYMOCqyLhsFYbWjpvUbGagbIAuag7iAw+w+UjN6ycXqV+QQFyi
NbVOrBfH9j6lOBwz9AuUUJzBIRG8Dc6D2RPiCtkDG8l0mxXGsnX/nX+yr1Q0eFVXWYQOiN98Al3N
tcVT/CERA/T/MnZ+m517ochlfA13pXyJCQKZLHUCwph+BajY10F2SORQrLMHYj/g8ZjFsRLjM6WH
1+pnz9Y3MXerVD6cGVKmwV+y4r3WA9aHNIU2wDlJFqO/i8Lfg7xr90MsnRHJZ+0EzlJKwtDN13nU
LbzEhrOV3TW6bOjSXBmvA+YiOCXrqvr3DDwev49IouaShexrJgELKfh1ihm4GHNm3rrOvskxobXj
2UnDHSCCQ8id0GCQfNZyHIRGGFiTO4phtzUeTSQ5QeRdxhjEfKRvaIGtHK4qrva8UfYhQUuKaiKL
hHe/95fyvwM5TUJB4XWHEdlVroKfRtdsJd+WjPaS2oN7hHj9bx0ijbdqvXIdkb5E9B4k8EvU7ZJm
/09MWN0U5reWN8uZYyzES4Aok6n/X8my9FhQLHKvVteEZd60bOjRX1WUuSZ/sk9D5H11gBANU5De
sC5eKy0jj6cgP1TSuZ4JEvwVe2MmYeMsRwkBaCzZa0Mn0E7and+/Sg3gshOR4LiSK/E9vO8iAkeY
3SX45qyRWnsk7K6I7SOLPVFfiD08KFmo/LRt6MAkhBLy2XZ/LLoqsnlVHYMjrDqKSKQPNiUtLik5
JVOnOSqPkHBo+z+sxal/GP27nGw1YuEhSTSBzYcPzwVFDXNnEvV/bZH0cxpIMkQBXrtLpxBzWtQ8
PopggC6Chl5av8/Mslpa7CCQpRWgURvLGeiim8Ely/KNZcwN6IlLJ5hx1bw5rBN4S+O6rkF4R9FZ
3lKdOjv5M82TVWLB3HhqEAGluSLvlxOfCo02R/2FbPPSK1EdpOFhA5Hs9tLkSIl0Km4BEgQNa28U
xgaU/Drsf822g+AafC+KCI6FqHtDDRkkiLMbB9y5EZyNaeDJmVdyqINgpVJIkSi42W67TXkT8kC4
kcr87HToEsRoL7mEyVP+SyoU9MlJcS/ySHz7deSQlgODm5WjeyLFZU38G9zl1pKVZ+d3anzDPo8O
/9T9YUq01YrmopEJKUkoy5IzVlaDXG5Nbj7qEXPQeM17IpIqA800NmtPYhy3fBCaXcjdSuCg2xYA
9DfOJruJTUWD0kH9059uDUL13AfroQi/ZrR0BlNdaZyUpALMUICBbyjUk2Qjl88KzMP0YlrvmeMt
eI85bboqBjgsZ1+drKVDI+9P1qicBNJkoxHIT0oTTxYxKxuSyZpm478TSeC6vCub8rkLlaP0CrkU
g5K0L9IV/SgmEuSkxlJXDLTx2S+cBZGOzcPDCz/46P8nYJ2XSyeqwWPI4oWRoIP12kUgJh3A2GQ3
kk9QxZt8jI/CTBM/5DBg2gA251oXyDwRqfQ0h0z17eJqlnBMc6a6qGFKkoG11Y7nZlHcUbu0bBvp
NpW0zLq92RO3g62IKiDzf/V0m6EfHDZSa5YWjqPSoJKDlTh74rihSZo0eK9k69IGf8Wny7kKT2XB
YB1qB9LIPH85nwxfm94kNvIC4RBrKxym8e5JjU83JdOx/Qq/8yw9G/o4g+zP87cGzQnkXTyAp/1a
NfSlF3RXY9Bf3AY2v+CsLZdTw2sKF+EW8nFIIAW2D4u4i2CRgrpyS/BRrYOUhAs7xUpRdPKj8K2n
pHDS/Dp4SQ+Y0o3vk21PH67e55gjOsUFN9FmZ9fVC8khTaCovXVZQOiNSBeqaYMC9TpOsvNU01YR
sgTyekylrHuWRvsBxM6iz5nMSAInC2q0msOMxCORxJ6VT5squNHb96R0eBBiGqdvS7pDfZ2R+QCC
i4aJBgbilr4+rBwTrzVcpoqAxmA4v6ZqDmcB/R8raK/SmB+YH2ijsiW4XTtkyOy+Octuk8IR/P1f
jSJEhoz//fx00OLkRVWGNwhMCBh19YfneZ+9C6PJpssf1t9SaCmaf7Tj6AAwn0aCsR3b5BRUznuO
LsZStS5qo51Qyt+PdDVHGwOGsdpbNB3AHl4Cp/gszeHhNeEhiPuVpP5StKQkWq7TXOsJPYR2VA4I
TWzlL6dSwy3I1u5hRDOotptryOxFohHp8NEmPNvYbb8yfL4pKj0WwgJQPIRVw6ICujLGC01FviJJ
6mw5pYjEQ4eBChhGiBNT2fANNqJpM+ha3Hq2o8sYMB9GtOID622oqpfWw7x2Tm/Irh3ktRbDDLbU
FJXB/lxq2YWxzQVPbmyE+r3Rj9HWD1RYEBXJrGUKG9KKzTNH0Lhq7Vq/JVn20hcNghQZRfOU9O4t
UbTyO0ADG5a9QpeTnhzShwmFbEi3PUXKDYVvVKVSTVkPISJWSlpAHjQ/mii+D+QeKgAqqDLwN6MR
k02aFJAZLllD4iZNx7HOAT3QbJko4FpX35Up7pwJb1LOysLRwSn55eu/Mk0bZa0s/QZpJ3KsVzn0
ut6jSdZT4YDNgE49TAi3mnmgscymZl0k0FoqikndVuc1DkY3Q+kf+KSCn05RjNNIxNBTgtJeZycu
rt8NrUnHIwDP0VW4CqcpIjQBvHUFxJ6WemukqhGTojqNp98mwH1GZRhxIZVxa80guk+QYqZSOTUZ
qEKNxu3V8Py1pxTbqQvta8m4cqlmlQUK3fYwFnIZMmLS2A94rheDPTOEUS+q27/2Q/cu4/w+t25d
A6F6RBOYpJYZHnYzSObea70T8kk3Y12ko4zpuywPkpXBaH+8SM+gIoBvNx4otBFE8bBG51JiZuci
hNxkKw/smg8tSA4laTcO+W2gyo6mAQdaIcp3bwVZN1q80GWAY/bgKAxSYb170qnm3OdB918RQFjm
2VBRmWHkMLCNBz+g6fWWmi6y8GJD3JxVo9DEBSW6Jn8j1msauqNiyGYg2FWs5YwmvyEZWYekhj1s
GRIiM5aBDyxX0EBzg3UEAbnOR3Dn+kq3yneK+rxCDWpUlQ+1G1eF9y0XpgYfJVkfJ+kQvkk3ACER
zCiaPz11XJ5bkM5C7PjAMk1NzAox9gUHKN7PIE0aXBohYIIcbfG+IwVO3WsH7AfBWgq4YqGGNqto
w6gZ/BMSnShBJnP2mouUfM4ZIh/tsixbTHG4TRkBQQE6VMyj/ObhoDhiUiBLo1F6YvyE5EkmswL5
AkzGTyMvo0Q4Qf6ZPIQcu+3eC56hg1ZT2oeQb0KsMZpllU90EngNPv5s9OMKbjmk+9bEZKT5z+Df
dGQCKqa6y5pqnjMwEeIZyCCZFdtkq3WivJII2KqC4t1tgspbxyU2hjWOaN7Cov1DgtLbD/lkcoce
8ChmWpyu2LoUAMEopeRP6c6XeCrKcJcUNsQuYQzfaEgqpFnyj0H3JgeKLD21xQfujexBzu1YzmTY
fr0K/y1PdpkPDt/RdjQMDhbqMY7dHsHGfnC4j1Vw5kNbZnGyNhJ32qBRyIweJ/d4+kBoeMUXyk3Z
GbIqZKJSPoVdRoYv/Yi7cLZH/zpY41dgAYZFPCpioTXWtGXqmJjq1VQ5J51qY4LNRi9p23FAp/Qo
+IyRDobRwl7IaL55osw9/sHB+DMttXNXJ++K139QCY0pXjkY47GW+UwPbmiHZgaddPqd3Zq74HWD
V1yidPihs7SlTJBLVuN+C/4E5CBHbu+0WJBTg7UPB1X9gBO1RLkCcsnDZ6BB8i5bVhrPeTr+WwA0
RzzABDxamuZmX7xLupM5z1H1zxBdTmlR7tEEWcnzt5RmnSWI0/Mg6aSs5Ul5Zb4P4GhKXdZAksyg
bFk9evQKfO07hNuFV/y1UQNctFb6MpOc20xMLVqYSFBoCNInM4Dg8A0WEbgUt/9FwibfFSHUtyww
MzD5EgchAqkM2LIBi7SqnB08yp1MIAKOuRq2rt+BdoToKSlAgZQIrKulSuTFotBeiXZ87imwBvJT
nR16rzgBsb6MYfKvngQ0sW5YojXNzsA5gRUgtR3pi9XgXiden2wzWW8yYos4n2USKgGoQq+56xos
52n8WZW5dXX4r2n3nTjjXZ6IhCyJdCrwGo08mTZZojlb0nn59b5sDo3fnmgsyZ60y4QNbW5k2F2W
D8YUnpO/1z3KTXF4d/IZkAge4nXfyOfIQmmi3/WonImYczmxU26J09BdpiObrp2C58aklzcb0Cco
6VcELFD+VdHjF2bUnp0BU0KW2cGkmSYItz3nP2gmcH599Kxfn2aZDOcSDTEBPI7htuQblX+UvDp1
B3RV6KjFBtQDtE4YV3hEHYJm7SMAHEIzbzLnZeJwjirkAvLqkKIIaGspLS14x2RHshnYeJRNBF3c
mMj4aAeFTnMHmSxi4GhDTAvQb3SWf2a8y+3igLQE+H54QISnQvX3bAx5wGgWYU+MonFZRrsYwbuM
SF0Yzm7QrN95ilxuRXSCaU34jGuwW7P9U1WYAvThlibWxmWHT0WBmF99j3V7jc47wB6vstZ4hDO+
N35VoYUXhbIr3fqXYtd3bUCqC4xTOVkfij7/FRmeUOs/nCFca8SuuNRvFcbvKFDgrBFOCSK6Rre3
fPykq5W0U3O720ypCnS3hLmWwrLRio2aqDfNnCk0rBODFlzQy31KgNZJtRojelIuOb66VlRtF1ct
MmcSaKZgK2cuXJlthQweAX3n9OZ3qFJpsAoLogPjuX/HmwC0xkYxNy7PeF2G3t5lJ3txNIJzQ9yL
MzgSv0vX3gxmdVBs1JGljJFAKVNpOZplK1SkVU0xYMRi7KoJrP7AB+f2L0ekv0Yv/pGVU/SoyQxF
5WBhOSzcwboDM4iU2Lg1wS86tusGDRTaCjsDwb9T5A+fnZuf/ABkeYVqTVN356xxl/KSmjzeEVAk
G5GmDOZuG9YNRpcSFCgKA0hWdmoe8cnYyvlaYFYKeF350sqcnmxe0h72QLxpdPQUOsGNl7zbOdxg
Dh2pWFlHYGoQCAdnZLgrNQA5yn/XZrVp2GJ0NSHKRUs5M9FT+5SZuqSYMrCQvdvTjkB5YpPz36X3
HZs6gkj4LPY3aePx0i3Hx56PCSqLNbKMF7mJNj47KJyWlXFRyouZ8PEgDegtxKHerkbbukVKjnxo
cdOYWthaP64GaZSDPaRl6AMHkzvV9P6YTXDfdGOvOmSKJlKYsctA3uBAHKAa8iSAELMfzeBX1OMU
ORnGhsAfTTmwiqdc1pTAYqFASFoV6EspkKacOq1FQwyR4kVNX1uiB+1EyaElnPm8Cd+u8OkgLlrz
ibHLRPNZchWrYypMQ0bMJdzoq+9RWMz9BOUV1XuzdZAGQe5uyq77i/Eqwro1Tr6aDd4Ye4IMui6a
TiWdWIb561511iVrMSkiymnIgb/GIjZfO9AtLT0l6L5AqWfsnlAN5OWlMdN7HCXDYDqYMdeL/Iqp
dudJ5wAq8UPZ5oJeLTpNGMcBznN+80xKDKAtR9uGSXNxAPKMIDacZjqluDrOZOSc4IfBSqHQ2Ew/
7ciEogaWkWiIh8CGo84+GFH6k7tet0ZBv0U6ArZlAxDE68yt3UXZPVQdlG/BgqfMg4/6pGggQMAf
Kt0daaOl2kM9aTsEzuuo/ak4djgfXlUz/VMlI7hgnBAaA0qtUd5rw3woWXrxVYsHBdQcz2et28A/
TXg9eXQzm2bXNVgjefXDiDAHqWsDA7dZXdnoPyI1jBGObwYgMDTvxUAWXY7UmoJjW+VdezWJd5Nv
JcsZeehFNWLNCJuvCHr8S70XjdpF5RA3BZuhF95ZZ13bxHHL7A+RB2HI1d+svDzRteIE8WlVqvGg
EZZne5GWXr8qDGDDytzsc615Iny+l5PcUPsXkpRjYI9bekjLxsxu/8C9yNvOgX1k5I3I2EyK3XUr
4h7+Wx0Y7QmXD9PY9kZGhEV7hcXY9a+K1n3mMButgW5zFm1c8mYMpo6s1o3mMLtE3Mn38p3VdZ/g
CWGbzMfejf6aIe1COE3sHnrOXEVhilfEFJOGtfovIM7AEUDyWwOwA1kvherSC6k+cWGAYJiD3ov/
FMVwN0hr4LGs5A2EqD0bY/BVZQBwreoWhyYIq+HRT54DGg6Wqc4luRaLINQgDDJP68tghsaDYSzM
Ycjpp7lxviZHP3ZJek10nh69jgV5xE/nQcBKyzuyxJ9SAtSxRgU1o6TI3o/Ef8ZxDrI5PfwxTT//
IGNC7Im6P8Z0ocdGoEzGf0tfS807y25dKP49MMKrgT9RVaN6LpOtFq9ufGj2Gd8dkDEEvfGdjECU
s5oQiagxs7t61Vk4rlWSMKf6zjMLRGHqealWw2Ym2/XTYT2q5RbkP3JjDDJmsCnwth9SsoQxpagV
7QKIVjYLyWVb1QqlXj6/u5WzQk/TX0Ru+h2Dp/FL/ydHJqxAylYjox37+q2qgquCZDfNdPIdYk/7
L5mZSSms8MOKgP6o49UpI7L8TdMMtI7bNTz0W0bLX8fsvsah3W9WNPngkdNhqde6DXM6/YM2OeY/
6irxEJFJcroGTb/wgTSiQsYbRQhHAW8tAAj4NYjtxUtde+Z9dTIZ5TitCh7Zm87DmEOn0vZt5CAK
ERaIPBbGRa+GPyw+3jyiac4EuY++RrAOk/DqMKTsqoopC+ACqhn03/2FrfQMe6h90Dlfq7xiszf+
AsFmB5swXibGf4VtbAsbz8uINxMMQrhykXLxENCYIv9TSxSoEfqnUw075JaXqCxcK3gcdo8ihueT
WXaAVxvS2trt6LuGFgXA9Jwxc+qdzttWMvWiSYBe/x9K3Ahh4upBs3jlYzTEY/f7adWMtJNI/22O
TB3Yhu3sRPGakRgaazYgk+boI1hR2+6iotryre3ALCUDRyzfy/3iHL3SVHsxdr/EwWxpqvUjsLFG
9EAfyc86/iViGxlq+0IOAGn4OPK3FccYOqmrrg5RpqnQanYzWPxAhFN3N5r+OnDetXGkOdj9ZJTo
fqW+prH92ge0K3EdDStjXdU6anXBl4caDJYN/qLsaJvQRqflG/dI1KCzv5ywLnQctGACc2FC7og4
zCJYlolh4VxCeVzY6AhPGKskyTqc0Dov6KyzJinOaroA/pBgVkxrmiqopoKt61PStdtOsZ7YUALU
OPAkldH8C48ZzHF/ioNu2yj1YXDo/8sMiEMHEAV/SDHCHz3tenIg13BRhHCXaK8gGRigGzWvZwEJ
W/EKKTikjZKVh3ic5CnEx4pGAXKjZFWcZDxIjhpkcLCIIqkKy7yjK4ekAsWJzhxItmmPmb0kB0UT
oUOWds45KXsa5S5aSFZ+gmjBg9TeyhaVRUoJUyfP9X80hIOV2HqWJOAqoKTcHFqC+bTRp/FIe3tj
2zGunA1aDuTe43D1yubq1gyua99daZy/LcL5SJ9oL5rIkHRjQyc6XRtM7EpaIWnWnlpkP1uFkrae
qn3lNbvBRYtu0Gj9AUplMs81uz8R8C5NjW48KpkoZOX0OffKrkFHlGN3Wnq4wsZxfXWhrS94cFge
fM5MFqpPnk4Qo1VtwP0C9EmGx6R2Y3LW8ehIYt8KCt1xRKkiV6t0WTkYHVTZuz5FJwlR8HRfI2Kc
H9uLZA5Ochi4o3ky0/AQm8YB/Ng2rY1k22Ox0CkubEU2Wjt6u4n2GZKdO6NLwWBxpMaCk1PdkTOS
gqR2bi2gAOS8rhooMksZX2Mm60mnfVvNvPaa4eJwOLcuqWFU7X26CkEdM1enkHK708SDsYMa1QvI
xnHUnnwbXAT4WQ1RmpjsZ+yKtTIOGRsejGi1R2cfAgsCMd3eGQcEy8hc8+5oWf6qTzHF6wIsZbRD
ZeofnKZPjxPXde1T0zn7yrmHOjJDKW0KkEoHN+YULUPSTV99GjqsLC898ZK3to5zANywVTXVZ5W6
ttUs5mYDXlnA/mky8TiJnTHYEDZ1lHu/Rpo6LNNB004qD73NEAojI0Dxbklb4Csrq4Wk25JEqJ22
NyBtIUPFCaP8HjtgKpB3sPYAdRaOC7AHB3wWtpNI5gYfzTht+xlyRclGVfvs0aC5C39ilbKuehBj
rQYngKlm1zabDOszp2o+ywKNJR1wDkBy3lqmrdHpl8bcd4ZYbNP3X3P6y4AvK1HA8vvPZDZugWs8
gzZ+Y+NolAy5heHrVKbvcEfjlV0+TJtKTzf1Nzh3S1OLNgMZB++BVgCCLLQ26bw5QXLsJ2SlUCmD
wuD444OXxnJHe2OtchdSF3iUD3Bzj/wAjTuL0OzTEc19e63WBvoE5jkPpptG3+RacGP/4+g8liPH
gSD6RYigB3lt76SWWl4XxsjRW4D26/dxT7szO6tpQwCFqsyX0+Sjw5LvWTWdq67uvuMGyQGpa3uH
buXSYhG2m1AWA4nnKNzMXlxdAq7262LA+eG9wm+hrEKVa5jvtSFaPCxgZ5gSLBce4VZPguqa2X1U
f/V6Knee7YI6kSVxmGJ6wsHDyTZ+mZ1ZkbOYfTZIQGPEAR2Xw7b/WZYVyP5dxn6HtH9yAm8hZn00
WXNo2D86Z+kvWMV4I1SPqOdaL8xbnjBn7n7FYG58W+6dRp5btpCCBb4qkDgQ6sGeZ+lK/1/YkoyH
23/0rlkjfonJ+bJl+S8d8u+Ra5/VOusM/cxs0yEJcgiKfIWyg/sQCRAiNP24TI2hpGeXO9Ro8XQs
qORuta2mW9tbWzmYzm6K0quARAV5ecRxbG2D3r4sAemZ/CL78J8FCHOTc/veEAtuHEjZ04fexyRi
ofb/7BMz+bScLj3OcypgRHqMGiSR3zxvg5ivmcOJq/8X6yJh8HFJ+QNawmgmKDGCRIaUbIBY0Q0L
6ysledll716efSOLjiAr6QsT0mrJu8jDfRc+hAK8JRiVKmg/6hGyeuOV/XYMHyH2IdVm2AEj8w0o
9rehmnMp63PTDI+jT0FjckvfYtX+diB+tyOzMdMeeCvgAIRAdOo77rAjn+krQU4NmfgS90F8pera
46v6dls33XddCWaAznUou3INw/qMsegIaI4eA4+CQqS6i0S5ZdsZ6ZG1RzJoSJLSPs8s+ISVRuxo
oWmKxpwzzrwMU34kkOzRGjie3KGV1C/OAk1lCS8Vj3R8KHKivE/7jlSKPP9sJFBvY751GpJCKekw
dGVaE4Y33o+1f6pnq2dQZdjr3C2fswAeooed9NYUnMiG8p5HjCi5pZ9K1/1K+rrfhWHILCGBW61v
y2eO82PJvGw7YqDEO2l7FD8hMHgSZIifMUoE4RZ1M/b1KGrNjVBKbry85KyGmgvpA901G1hr68/R
q5EksOd6A7JjnylDjulXl82uwIuGRATohVF/tV4D3pqVOjY5+v4a9jnNss/SGR8y8LTxwPhP9Sz0
UC8HRyL2M+2qexcGPipwrL6sP2scEclPA1214CX0g3Edxj6Im1YExwh0+rbphwRIDu2jKegeLNc/
zXl2ZzodDUi4mgmjYkxVwXbwAUoDs6inS92xfYJBfxExi9Ugb3fUmCS0S16G77/X+fyY5Mlm7LIP
WaU3a0BFXDa/ka83dVFdSgfm3TR6B76DlJY++FPI8GfYmZtsXOovC8YmHi+mfPHKlH38GkwpLzFi
1sG3VzXcEqudBz0exRGKlRCIFbfw6NWQ3Z5zAOl3enEbb5dixHNppHfjdPKzgO7GfPLaYm/Y2Wc+
gN033PyAuXULI2JXpe4btHYm6nP+nJUlyWrlI2z9/Zz4/0JDH+Zq+o6EeSrcbFuPJh4oxHqO/5JM
2Hcol5raqNaDH6ldOJVPs6SV5jbRb55I2I3CRDhRqdfQwqBYeWdmPdbBcTvM/JXHga+prefEohIe
VHvHYO4pd0fsV273MJFJgDCYh9Mk2q/xBzb5OttV7fwTjIuGjFEM3Ewn3XD3PadCMReGmWkpm91r
ghioaBdn7njtrO4tDmscS/lz3lTliYYlF1haNoOBlQ/Ndb+xwxHrTrMLXeLaaDhiLaRjvI60c+yW
P8SweVM7XA/Gmg5WZmZwrqrqoxvTEiyvcVjisk4GitxPyUcSSIXrjfwPUsNYfAB7HdU/CUIRJHyt
lYRb6xnTC976q2W6D2Rzc33jA9lFdsdAORp+5QR+0W75cDAR7u2QC5Cyvc98du7mlGe0zRiRgno6
RyTm3feokFA7s0PLcb4kE7taYopzO9hPk8y+ZWki+o4Ql40tMNoe0xpIZuyQfdYf0tAzdwFGje9I
afT3jqmIV5/pv/qj/GPC9myRdHvkel1z8WRj7sMAjE9FM4sgmg25h8ZKl3LYxD14a3d8n3Rp7tvK
YUjNisWDj4jbt2vNo+kfFWS1JKkfkDumO7ecljh1h4Bl7KPmPGHHIrGNKLVKYrUUTAthqt3pnpjN
lhidTMvfPA3/ZGcdfUf9GDkjTE49GSb0L7Kof+yBOgoyZVYGTs8k6uMtGZA3XRp7F+39RheoLTM0
n3jmORVx9nS0CYcqSE/kbiSX2qBYjggn3MQy+MsAeLkNFeiElx62Cl5SAnEfzLq59wz3yVEJH1yF
iTH3PJrjlRMf1MSCqW0SgLkUsoOGgXHQccXIIiQHW49w32rWMtmsKPmjMDxLv3iVEZiz1gWgO/i3
urF+LN8LHuYgse9V3i0zD33f1PaDO87Vjt7VQwWDeRUFdN/ZfUKbtmQnI4/YLx9lN1wynP41GULy
Z4yH50WAgFWlXPeRQ7U+Qe6eR/m/U9KrTSjis/EaljNeEopz7t5Mcqh1I1WXC/R3rfQUrGYBKTk3
rIe6WqqVpBhWjnQeRjv+SMduHwZqWqtS32pCZc5u3nNw+/Ww0sEEEVL5eDqamwicXyHbR9uzr5XL
tasC7LOy9ahW1AkXe/AOc4oQb6yj/VhXiMXtCV6/H8BZke5ec1jUQCb/V0UBIRVa7Bs9XSDMXTwN
KKnUuIqdYU3EyXFGCOn40NpatmYsp2ulEoA1FWQhwvQY0LfD1+T3uziMGH8mpxJDtuPCbDNTZ0PU
4TWIjV3f5x/LlFFQ8+auo2h/jRu/8h6kwdXJlMr9lrF4zgqD4wEAl8GgxQkCnh/Iv2VIlrj7a6Tj
bybovCWERcXyCY7LjZZKvRUyTe8Rg8FFbbhtOtgKVUZkSLFHb3O0XTanUBOyXa2nIMlPY+WyUjDG
H/2eYt+u2NJ4NOJ3YkgqbkjMtgO7Nw8UjiF3++wjcWj5SZkeGY2vpN0/BUV9Dmcc7ZlNsmeh34fQ
o3FpETKf6+hfTjZpV9gkslU3jgheVl+cB6YIq1JlV/iI3PZy8xwIsnKD4LtMwF8ndIDEUtoo0HRF
IWi4B/OHYYOOxAuxaCWZqbYLjgJRime9FX5FanK/QRDGyVefzaI866p8aC0Xw6MvNFDswDzldXln
Mrp2yMDd+oTdUIaqS2sz8PGYI9tt+jBbRGXziGIhbv6KYbwjWfHZBFGZp4IpbkTx5+cifTYTiwZF
wSqtzjROfE2TwSaMQqHwQN9EWarPYbaYQqtHJpGA1EbuxMOlrd0/GfWSk6V5SuxyJumHTbeDtz61
7pnCheMNmW9FxOdK+hgjM2Kuapltc5M7gmmQq9C0GTArh7sF0BADpSY8aa0B4xl59Env4cxB9VfZ
mktycYpF87j89JxEC2/w7iNHnZKY8sumy+SMBsKP4pgBrA7nCT8Io+hStI9OPT01y/tZ/ldtZ0Iv
9GhCHixUsYIjo7Hc5zGB6MHE5ZGd5xVTGbqeAcfpeMgrd+NGwcnK2J80wqM6ZXak1N+SArm1SNdp
o+8akU/GGbQaZfOAUw8t15Dvk4issWUXISF2VRXxy6CKaymtf1XWkmbebkfs+CT15Li8+m8IBegq
gvnYZ9NlsZYs7155/kkW4s0lDPP/rzXlXK0i2a2xznJgmJTpbrkR1kQ3Sd1p4V7syr+bBwBepTds
7Nqtf5h3Wi9eogFu5KO7B55Wn2hdoVJMNb6AJu13aW/7ly7tIXRNBTPMUI1GTpuZ+LlNEmprn3mg
rMElgOMzJVcsE/KboqNOsKtPFHGa/ZX498lpa5xLV5IBbjotzKRRfBozfazMDJxNYLZQJtKesaA1
I7yOHUIDbAC4Xaxfoj4IYTzShWyN4bcY/Ow0Jg7OiVKLrVVm/dqczXYDCqn/irLSh5+UD+LkI2Ty
VznGin3RDyR3Wk5F+wGVl0Gq8WOQyvSWyARKCSjg/iSHUr7UigbpELbYs+M6nNDud3V0AFVZ7WyP
KUPuxMmJSxnG6KE3H8TEUBq8Ivfv1pterMK1DiphH0UIoJ8tRjJVS6VqFJqWHXHucX11w18ASRip
2hNxE53DWgWab5srAdRyVHeDdRzHeCvSlGCaReOHQ8NdVUI8V86HHqv3svhY/gP00uPyX/I4Bkwk
vJcqAFmHoIgp5YJTyMticUGCp/5XM+FPAARn/LIaXhvn3a1JfevDL3+Z/ZeIOJ3NiI6lPAVp+xsR
MG7y7WElX3aR2D4F7Xnx0Cy/qlFj2GjuPNRgQYhk0tsV5YuG1qFEsEMOJfDalfUdnpmBSniOjxmU
ljI0d7impuFlBKPk6T+CYrmbvHfgbiS68YGGgWPeTAsBsfc0dmKfx3+eSRKx/emiGrBMhcPs6DfN
1lMh3RC0Ta2FZ6WhZ0G/f5DPywvkzZl5+xWX7RnRiSYDJEXkG+fgx/xwVTnvaNpNXnxBM8wnXBx1
SqKhtSgq4Ip0Cf4WEs3W5Ek+DTmJuwoLu5F/GGjr+HYyzpIijp+Ljk60j14gfJx4i7DQeORZ43gM
bTBFxWcAORbzELiyDB3sIsHCVP5hmyQJlieLD5EPTvrOjZ9ptQBjJ5CyPowxu9nzB/rB3GdTsGjg
lhfFPzoHOnN3YlPCrXm0Mm/5AUa9+MpcxiHtSarqwaKybDOEhuCGt6rhN/qvkRid5eMrSThoil+U
49ZE/5IRGLlTnI0QMmq63osYYXjzF6VVvPSQ+UL5ivg1BjRKQwrn+QtP5IHLxXrxwyxeK+ry+7i8
pV5547Z2hBHKSVOf+kYfJ90fMBx8jUl8GEtnx7eqxMUKnqsRmEB5qlSJL4ixq/esY1Be9/OAMV3u
eIW82eXEIdRrZ9pMe4BYWfQrwOkgvdZyDct3XfMhY4Cb7GK9LBTX+vEH54lPpOTQpVG0jo3uOtg/
finQyTTbwYC0XJ6M4aFg8MGf47QmTqHmhthhQqTh7mQW6tCg2vcyMJiOH21aaBV/TZVobuyPgQAO
RfVOolv65Aj47lXCwOWqOKks2pI8Riy6pEWGHwKQ4v5rfJSYnYT5W/gPblasQzo3vWkCVymbQ691
gdsI72vpNcPaj2h8BnWCV+/T4j0ui9vonI1J9DHpqisgTOu2+F3enUmUXIOQPAfpedKq2Ongsyvq
jYUj3yGUoSqyfU3mVkc+AA8L34/fivvIeFl+5vIPiAmO8vZkLIMdRn3LmCDu+BLNZXWpEp6C+dtQ
Ui2vY9lcQPp9sD/o5RU3tfUyx/BOG/lojEzc5yeMrKZD3xeFgF9PR8X/mbXVfvlr+J6XzYU/RFc7
mdo9jVMyXdvlsebbIAwS9phxSG0YMpozcHnHqgKAW7/1dbiXdnzhR8xliGeQKJX2tatDmj675YH1
zRlh4AmbEb3332U9JGY8Ar4Kb0s83mGG2a8yjABwMyuxTTKHO1odvS/Cszgz9gZMPWOscOrwbNl9
vR/n+tdM59ck6b6mGCmwTb4MFGX3U5DSCc70oLp5K8r8mkwy2OMcdsiptAL8JHhpYg+cN+mRRhOc
y7rxTgzFtguCxiU+w6jmV0oPVnXHj0WTQlgv+vyQ5mbXvCSFgQ6I9AzfZoZQWu8qxNOV0fQLDdSk
9oBGXJ8TTnq0FfAH7J9pRGdY+8c4ZdlP1ldqdw8Z0OsiS3FAMH00uyuBGSvb6mhzw/maTLiY9V/v
oncRQwtcDWPxKD1umEV4bk29Ieh9N6Ah8WT3D5lLfO68lIMn87Aq8PETfMoVYj/aKbMyt3qhQmba
3sz0Pcjz0k3Bhbe7uIr7SDKnWzOWENEa7e7n3mfAnG9szK1FY5gnUUGpEOOXAyaeo+k1Jrox1CWy
JthKARlPxBnEa3PE0gy18kSi98kgdHKmV2rYUJImaGUCOHLNYqrnS6fFM+cxrBfKzKE/1lN0GNpo
29V4IpvxYgoG9UId6p585UCOe2eu5XmgjlGJYzyWjE6mVHA+ocQLm0cl4p9OU/osB2lFwxkR2imP
2Y6yjhkJo4vUm89zleznMT9JPT/ZM1ApN3xYQtdL8L6NSCCJ0Mjz0ZiLGfwuu7vDBzPQWzqYyoSm
BeAPz2r54fKiZ7gmgRusk6k7z3O2nQw4iL5un2zHpX3STf/wlHxbsc/4R68hAh9Ht722bnYvI/Ol
7tutwaSYUYKFhYmTwi+f/aB/dor+nCJhNwSjCkxNKxUaj5E5HHu+SpCE6zIh/NcA82So9Nc2y7OM
GgIsUT1WYTnsGvGhIYqic3LfmoZdwMiNDn9Px7/ONTUZTW2H7F1A5PSFwdNmu4Hrr0eAdDCRRtkx
Z+hDjkDQfc8p8N8xcB+5YP0NMl1cekHL9Ss9N/GbF4bIWtv8FnbtUWfdvTKTQ9taG6Ozj3zt2HFw
K43hWfTtRUuEdVg/D2FGx2DAGMG3tovqRU6evkozPs8i8rENJ+Ul6OocRBwJWe3yLIuiaA6B5X5p
x7+LImI0EoVMMmVCaE9Uhlpj8xEud5eCr9Fyh8dKo8hzqwNf1wvcepC3Y7tRst5jGVj1VK1NhPKq
GdpzmbGHRyXdYZzkBuoVc0vhsXXslOuGdkGL6GdzGIn1Gf5q23gWULKc2dyjY9HrmNSdFjLqOjcn
7NBTcZ7H4YoXGjqdyOP3YKqAOOh9OC3ijQbKHQaQAXmbTUSv+ypt9WgTC3uqYczK3msOGXFF2P8h
oliw6Bnr+bD17OKdhvVOJ/W3M4RgTVn0IYMBkJUtuSOFi+CnQOVLdrCbWAhx4zufoVeWWjX2Yxx2
DZI9wn7oCmDdSEMySuzJv7mJavdIzXh2PdLnkYdleCvn+Gr6VI6TC72p3zbBePPq+iHnSTG7t05V
79k4HSIXWCR1Gmwa/5gOw7NEKotn4tqnLlcUOluzt+nqEW454GPYQiO/r233FFjDqc2SS98tcn2f
bHukqd7gH1y333QmrVk7EafQdEjnFNWpCKz95Nnfk9uBqEzTL+7GqDm7/jpF7k/gEcHUDwDufMvm
MbHCB69w3jrN4B644JYRxkFV7i2zxn0S+09OPJzHkPGYYTzHbbgjWfsO7CCdA3qJNaq/3mKovzxD
UdH8DiaR0U2+MTSsYytEhQqLrkWdGk04XKqjbpuL7U2PgSfvZqd71HHwGtAizqvg1LNrD0n6IhCX
GFQ7hP1SN5moYmPsdzNgQ6/pXlGenRq6214XrQnkYPZmn2e2yLWT2f6O70esTDI68K0QIOV2aNzH
7K8oajoWIv5izPApa6s71FxTexuoBD/KJyCTjRP5tNikkXkh4pdBSUbvp6u/cdvoexkz1yGY6yVY
VP/gF6vnBID9yjBA1tiZA0Co5oIY1sOxFepctSgOp6RhUuFKhft8SYDS4bc7hZSBzNZx6OBBbpbk
klnm/d00pvUmbIs/sxl+xqS+YB0lYWXsYet6/kQR9n+Gwtax7OHHcR13w5cdYUqd3adSClSuTsv8
2daKtM2WNl8zzTuanR5gx77Z9g3a42aQDHFSMloNIfW2I2B9C5dgvka5YKLY1TEVfte/5XktzlHN
GaJUcNR1eFaq2fu1IvHM3ZUhmytSyPdSg5nRdMlsFjrZEgeCYU54wc517iE4GNJ96rAnWE7T7AOY
faBxBOEdhYueM/GecyYMWpYfUYudsnTMx7nOcCtaEIsdBy4NDVrTBjdnlbCGJ59rfpwFtzarUBVV
FdxRVV0Tq3QQ3804q/LPeepYWX5o7U1VNdso824EpQHuMNqVqNJ/FjQEEE4dlKOpVbRGWmbZANFt
S0MWXtrvoz4XhXO1lPFTwAyI/OIuSqEdMyQY1rUmI6hlXGG0FB/FdG7C9ozhEfkburV2P5Djvm11
h/k19C6sbLR0hB5V+j2Qwa1CUqGz4op+4G4uM6bjqokRVvniZ1bju2QRYtfdenlFDGmHyaUh8lQW
C49cvTu17zIcVw/cwxf+wx2dgkfREujNlojH40ELjPHz/EHz+14ZEIsq0ozW82BhhYzVzuIV6wnE
KwkNJ9FhLrUhiclIktmL9wENyHchOSt85FQ87P/q2PkX90x087p7bMnAS/rhV5nivtJNx+PrRDTi
QSv6DCsZEZQ5LkiikTwAf5lu74OGDo8NIaUzNvi/twuu3ZuLdYTvNNTyk6TwU2Mx8IpDn0cREjto
1j3R8ecJytty/XH8+jXNFXwSAoX6nt5ynu1oFKn9ONQC5QOURk/YR6EaQiEoPigmKD5wq9WOvy0Y
ACVZwdiLZqaZvdiUmaSP3VPwzm8kP38MKvyQXlEcurliuDoy0c5ph3nS52AJXsOx/E4RVgZlT4cj
fR6F4g4tD7mGFl4J4obobtS2S+IwGTVMfOStXehVXe5cwqHL9zZ7NXwO8QlSutvZCX2HyaLFC9D4
ucnsnfRoC7tFRjhvu+8GIlft4JgZ08afuudWjowPyltsEuNQKLLb5zZ9yQXb5QBVA+w/i1qSEaoq
ZPEewBQH0WLvk3ZpW56zZ3R0E4beuWkf7UNqPnRb00YL46aadukH9IfInu+SuHogyeCZfImHJFdX
GWY3iyDbrsJoMtMEFVPH329AFvL57siRhCs4nGwXt+ISOQC4fQuwmzq4mHFZdmh10QjSKevT8QK+
8zPgM1BO/lHN6moZ+bcBBRqkMXw9M+ZkhkYqGJcNDBiZcgj8Xq5sjwZxw18SSy8LcUAxb7b3Fi/S
iMmVXTQkMr5FLHfFUrHZcWpXHTJq1NAwsW4keACdrDosEaRJYN6kM56SKNgJJqxHg3s6/tEXzebk
Ea7TZ+ScjS4himaA9Nk5dO785yA+5tGlL+14yP4WxISdn8sk/nFd/AyVm03Iw2waeviutMWu2fd0
s10fDw1xFghCEQ/xeowpuiu87GjEtPxBJZk85uaBzjT9+pHpEHkeK6VCLEIDvhQZgg/NieDE/PA6
Ckw/1bCfKpYEC2xKWixo1lMuKIHmDuCTOct1UaQ0+eyefKhqYP6JAKCx1pwNm8IEvutH+iBF52wd
Dyk3mjACd5S3mCPlG5cFhjqDdxpwM5ZDzsgnx09JyXsQ/fjhG5rRqzQQmA93OtZbxv870yFBvFeM
YRE7ZcZrVyCzSZb8udn90Jku0cohmRLkA0/pQwT7O1rqyCAV48bxk+e48K/YMx4Lp+Id+Q6Uz5Gb
8VTSWQdbqNcBlZczN8l6igzORtEYG9kAgK/AbR/iYgH52shGOA09l9hY0XjhwTDH/IvrEv4xUjjZ
dR0BuCPCMWmYR6XsXcF6BWlI7DRItg6rdpxMF2G316I0npqJRskcHsdYHmKZH1AKPKHx5MZhkwxM
MutOcatCQq+2LqBjv/J3ukGVqQYSeeP+Lovm55g3anfxuW4XHQpmtNihxTGhLZ3NF57GddIWm85W
ZCSOw1sxs0hIgUiVfQjsbmtSUXRzdAUc3jz1qBmwCsFAXrhcUYQbRQEjSJvqXC/uLDvMt1PLhMzN
7IdcmMfEDZEZyeOYhis7mHa1YQgmhQ5mUDwqlP2MstIk2U8T5v60skccPen98nBWmUfqD62oCcVm
miNSXP5lQixu8CUiDjvbA6OXIvJ3dqv8jernQ9NN96hwNalfTo9spD0zk/jxZfKRF0hvylEcUqo4
HLY2nXhaelGSKUJufcgfrUi2UYSeNEoVA3vopltzyFMu+fWTwY7okJaQZs1If3/BL9fadrZBJJlX
lHROjGKe+DzHpzSZnoIkYgQ9vLSl/2zP/XmEO8khZZ8t6uBGOL8eafTAmaj1UrNZKc19TMXsS4H7
LzcRrnSWcZ875lbSxoe8vgrQbqkC/6vmOKv7GxNz2K/BxQ98dEDmLunN/RiSi+ZVDQxOTwxIzqP8
LAfBEKtlclLMHpfGQr2q0gAg6yMJH8PqMyUObxjTx54LzZLNc7UdcoPJDwH238Tyl0beX7w0enz+
1qyMfkSHaVHZ14C1mPrzi+FX1n2Z0uFnsFEu0gsSnXMUgBmjxjqWf8lET7VarKtu9crQAfij1HSA
ALDBq97NRrGTeftQeS4TKEgSXI/Q3Xj9DT72G2R/omuMV0exfhsQx8VIpTdHN7seT06VWpsszNyP
2qMui9r5znLQMVZWfB51/qpJbFtHPVtA4+OKN5syOIayrs9zFtBeYwqyUpK4MXNcwizEirYCoHJL
Ylutij9K4ZtNdYdXgDcXlAxq8aYtaWR48svILc410TwszxFQhYmtiljWnjzxVLng3Qw2hpmxWNcx
aegsYlBjyOOCigUEMjsDl4NrLnrvxBXs07MHE/CFSZd5bNg0dY3KFiaSN9svDfcULxr3nnb2EYph
3FLsm3NQcdu3j2lNZ0K72Tnje8yb6J2xJN3DeqZzOyjYQZwGNlvmVqXtuzMSrcs+lEMjLZK9104t
Wbgai7UpgdzOmGny4DB46aFO5auGEx7mdOctsPybfkFNW9H4YlkzGSxm1A63nN2Sm36/DZEIu31P
OKMJ3btKfvkqbtiA7LPhGEeENUgeAETf6iqnMmmjY2SGIdg3ElfrJjMOQ+b/doEpGZ3N9MKJDEZt
6x2j0ry2vjrpGoVpWBOyGvTtOehR8KZZPpM/g1DVGo4mDbCwSejuhsNf4Q/BPmOdz0EG5c+7hRaj
EuQJTFcU+hkpFrsvF2SA/mcyio6uIQkVQY+DAgnqFKGWYaeffC6VJJJ2KF2NE8f7rotQu4l4Wmcx
jOjeSb4liryVwlk8LsSKNgvoeQpQPGBycjKqVrmnHrzc2NNxwZnnGn8t+ZxW6uL4817QeB2Zkfs8
XVzws8RmADTnJxGQDBTOydUEtcGfRYtGTKzL1kqLojx2PY4tq2DlaP8tjIuHKcx36H/OVhTvkqy6
zBKNZjE7cIZbJJid3T+7MTL2sDW9DZPrHIgV24XkM/krxFRzTHFjTha7dFvoY+cS0N7b5D9X5n2U
J0TRG5w+yGdzqoi9x0z02Bo1Bup2vDOcCAbWcm1MY/eZUN19ZQXXJsrvO/IAYI7QAOg90GIlg7G9
YKFsmqL3yaRSZAZ6ZEOrxD3mSfMwds5fgfg8bu5tIhmRxdDUcLj7cxwGyJn7LtwQ5LFekrqSun6q
q4BTc3Fu+gmpxWbw4XbvumAu6w7MQbGGRy+CmqRtgQuMck9Y0DmZ7XWRjrSUoxdUk5vBb9/GtDgX
o5/uh5bwxu636Dk4lm3c+p2o5LyIwUZtsVzK6tLRL5UMLOYiXSUJHIomaP+5oXFojWwbBMWBfHZg
IGZHjlNhQy0gIryUdHgF0iyB7A10FTUyIT5gR8w7zEHNKq/47apcEhe86a+pUNurIr2f6VIFmfj0
XQinC+6bp2NrFcugLbxGUfRApf5UCvoNtI3x45r5i8lAk9Slx3Z5jmzM0GQSZlm1JtH0q8Fq/kqr
9MWMWfDSg8limd9Yrc4ddrDZXVr3FCyRD0gEiZ/QiI9Rt3hIEogk8WB1tRPtfxs1Nix9wIEdmGGH
UYM/qw0IlcfGUftaFhcvmv9yrGVMNQWDCJ96mpgzP3Nf2cFlk20HJsLBFN8vn2VcB5cxjraTfmki
MrfQVgIZe8xnclq6+KGcJ3ArJvS9pT7JCxNIwMDUAC0p5sn+IZjqcafi6i8LC1YhsbsdU1GCobr0
21kEmuySYQsEJv1AmnquImcrKfSXS70Zi41tMqYicoVk8b2xaP9xaEY5DW00e40+d5N4QyWylS2m
4wZZkU3CpZjp2vTqRMTpDqPhK1yRg2mEKBPwNuLSrDSgTzSv0NSd++WBnEqM4tRkhTD2wxD8ZrVi
DkxHIbZvRYDqIQHFz0cTx8FeaQs9MY6iDLvgMMnzmI47VthP2Ucc/9xsCsKDPWkQnofgbgXqAd0S
D0pfmFjCFoc23UolFHOEyXmKRXwTfgOepwl6buwmQ9ZKAj0KDVomAdOGeGrQqAKPQmW26bCgsbj3
k11+lgZ7l1eLK+qW1w7uwqaY2uQCsTvBoN/sZxmg0PHneRMV5m2qy/sBvOtAtokL/NLCc7imMQqt
wILngwDLzBOAulKwIaLAWzvkpm+IbHUPvUPae2uiIEQ5+WlO4Z02YlrfVWk8xoBVkFaRGVIC/6dy
v4KuJUvCKMONI9uXEiyWAVNYv/Q0oSWvFksW7qXhTmXBOqyG5AMJA5JVlAox6oiVa3nc/dmw3WVr
0KDqaudpLJE9jxIqcPnmEdZA3DL3G+AayIEYmm/owDMOsxmmVNE1M57HkFyKcdiS+faQ0ndimWDX
yK5xhJSronlo5V+1Iu89x1tv5OkhTat/+WTeIhQQSOaZgy9N8FYubYvhKSoY3LE5vjhtB91TXmpv
oteGkIG9KJ2CHR/YPrN+W0p5bZfvuBPoM5M0zI8/NIF1mcdvyICr0ngOhAaM9DcnajM54UtDkAsX
7XszCSlOWhqU0SubyB4vA/Z99872IcjShWL8Ea+qqSWFXm4LRrIZT2Rrc5UPLzZG/uXq5ddABtGL
OP6wmBleh9E9VyXUxqgfdqF6ghYFpTeK78u4eUARydy/QpWMEWTs7eegDZjeO4flE0E5d8pZZS7U
T3eed4qjj/EDl0q+ziFBdzOC1YmRca0t9NjrtPYWSjhdA7oZu1yKV1ya1w4dFPdzfM3uJUzFwk5g
ZxKSl0pLgYaU5OO2FQqJ8lMl6sf0sXjWAiQimOdTAOXj7PsV88vI2zchee0WibiI0Qtf7OiN3zWx
cQoVcQk9ocpV+4KllgaCfwCMBJXYfZSjd3FL0I7FnBR7e/6PozPZjhOJgugXcQ4kJMO25lKVpNIs
e8ORZDuZISEZv74vvepFt9tSFeQQL+JG+zu3ff22aNq+fZvMGSfoAjgLWrNIwbnoTuxY9E6VYH7f
tsGwZTf/AWL8u2ViTSLWfcyloDaFBr0uUxdM6I9eVbxr43cbkc2o7abX+0Za9xmxRQ0cCjUX8XoK
4q1lXPS/mGVSddmR/XRXF83B+L59FDGLLCk5t2+bg4wbDq18YX7tNmDL21+hcr7ApO4nFVF0FD1l
8RgSSZ83XTEcZTUecYhv4dwwsCNRJ4Y3l0xLCkSvy5qb22MMsbgmx9eQbtogce6qajp38A55FJhU
jVxm8+WeqfpW03Lb8f8ocJp2YvhEJT42Dc04IlCvSTHdS24BYUcvzpp2j69VHJ/6daOycP5p65IE
41kTYOSRzOC+eVH+JZYPW2NxGwQ3q/qAk2ijKLdINGKj+q28/E81Zf8IPGwoe6Zgts7XhbD5CIv1
7aOjk2RU9thihvXTDpaMfZeXDBgG78tPV1hkosmkFcQMIaOW+7qJCWF3hBTYcvdLUTx29sy4nhLy
DjW/z6FQQMdxzhQ3TnT9DAEGOyA2dvbVCVCSFmf+uUouZA8unVQ/SlqHXuMizwlgmZFK6spwrJ6v
ppkem9g+S3KwGgLBtmAOz+J75Y5F14CR+5zz71QWN4cFKOnz95G3YxMG2YMaxBflWPHGsByWLbyy
bMZDT7tQzkfTfveAttZ8BRcdLr2FZ5drNcor6z1fcqQTWCHgCnu2baxtpwEQjeSvawd5Wx99JNkn
QjX0gOPJoNBsWzXOm0u5zjIrdFrwA8zCndQe926QUlvSdvveFW9O6Z6WpWfNokLErmjfqPT81YiF
Nr/hSeLVW3VgpL95O/AgbPx1WIkY+pyZ7F/Dl7YjPuxswrB4VR15PMAeaAD8LIHsqE1j/rPpmSzr
1v03ljxAdYVZFFH3NZNY2oeV3jdorq44FX0qQZLggr+cXDtCOOedUPe4Esh2MLApthbT0HlwvnJC
sCufVBX6nwkpaWWAJY0LwJrilKAnwRsepiW6S5k6T0yWYz9lmhI1bw75SCiQXmB/Gsvf90r8c73k
n6Te8AyV8hpMJNdrjSK7LvAA5omXjzsd9vcZNShWO50I89L8M3bHqmjvKLEXexB1vb32ecnvMiCl
UeF7DhIPTZ73yek5Io8a1AvG5fXLmJ0n5n3MPUDfZ+CeooWDC6PfjIaAcJF/0gJS4Xqd4KZ2BHB1
pu+Ot1X8BNb4K2rCY7vW3pctUDoOdjr7NWRmnzOeMSrei9h7mIr53ZHRDuv23aqaRqSK7N5wpYj5
gI1NzxR3/8qL2C9zTgAdr4h1jLII1kvFIqw8fOxaRve6VE+L8N9AtR0Tg7I3edUHsRS+NLkU3EKr
j5n8H/Lvlan4JeboGMI7JsMMQoWWcLvEjjr2HGxS8xmMXnEQfYVzjV1qHAtcNplt7UQiv2Y9A4OK
R5jM+WM4V48x897R0PJp866Epd291mHBwUX4p6wfj8wtJUNRfFou/Td6tl81tbsFX+gh8Ijf4W3d
0yAYAeHjv+vhm8CMRUuL27eUv9xAXC4DMx6Trl6OHpIGCZGOL3McOQrB8Jv1NfME5hK5/KzHRuSu
h5CNK5oawM7dE1aOGzWJP9KKtmFa/ghLP3JZdLvih6KOD0+G+zop37Tu44Oexu5sJf0t08ltnpmw
6JH+xQoCuhXdhR0tyd0EVJxb+ucgSTVlIKPGdnVzTo8kKk4BMbeN7K1vyoG4bEk0kUXjBhyY9EPm
MJW3E6Z7gfRD24qYTrpQv0YfXGbaUNNi/RWRPrl9c3baUoJ/XGI4hOkhXukTXTOs9ed0usK+gplD
Uaepmq9U58XGzDO7Zv/txOFTxzxkE1f00ObwS3E80R6lMT8HhXqlI8BsJyKTlkGAdgaDGTW2nn2G
NuvxETHV+0W0eB87msUshE1c4VCvRvVLrgSoPJxIoyfgP62LY3cPyp1e1tc+8bJfOpa3OPT2o5+y
i5CmkxGglFxHyErfVg70MCXR28bVL9ufv8aUO4KbPjlkq3AoMUx2qJc+BQ6AxRm9QkTub9jsP2sb
7Pp6tQm9YSOXByc/rhep9QJTcyU+dLH8ZdExU7skM5OQV5T71HGMeC3bmA4NDAMP8RiA0GPvgIw9
v6mOZYcy2RDLDLTYtrm4GLNJdKU3QjaXiH3XLQ1yIQ8YBrYQVD1VnA52f3x1G2/AhMk/cxvBTQ45
l5LmHJrwXzyj5vQ8HJKWul4693FavU52+8sq/aPXlzzWkh0znI52PFEdZ94LtzgzrG63vlu51wn7
HxRhcuQzhAOu9uj7bQlasOlxR4a5tcv97tmp+jfuR88tJD67BGSSrgZ8XhOfSUb+v2ic7oeqBHnj
WRPcPwZsLY8w9dMhRilNLXtr3VkyvFBZ159s3d4KXxWPPsJ/4mKVpKRyKxTBCUiABGJFu8lha611
w8kAzqNL3Cv54wAYUU/YmL7W7bpMlgTTArqp03x4QIZ+rQuKL6OKd8EJoyPW1yMQ10vjOF/2FDzY
do1aZ9BRWpcM8KRffD5VRdp6Ne54FF6ZDy79LNK9A38tw1OKvncTlPbgYgFRm9RfcVBdfJNwf6/r
Z4NEGC4KBr1h68Q7lYi/fSD+rkfP1osfhIUbMG4huznqzq6HP04Hyr9GrB89RZGZPomyDs5W3vL0
FH8CQz11UhC5LAWvTLuDCfXjavdXlNoBjI7xBlrmj/DKLycG18/biMEGdd5yGQhyqxxHHwtGtDEB
G826qOOx+geZkEQwxFFoGeJtPVpNpX8vVwsRaC+SMnJfa38XxFzlaxIWvZvdl1F0UHNzRswfN5Th
0NSYg+zNZoepuhB36ITAkdd6MYq8sedtfBfr5aQ5yRvDhFDk5nWQmBe94c2Ou0d6eU/rA9xHAmmU
o6QcWaQoIXWF1Lss4jXphhl8hB3uwq77HPv2R7nFn7EniGD7UKrs/hqtPiBrStNr4ZorAEaSZfTG
IJBigOPemwyc12sh/zg25+NMp9+AqPjR2vCj9Blq27PGrRKCA+eDG9BRGPArgIYoIzVL6dalY3bj
zQtTlejF8cuXoA+xNSv/qbex4w7dBDsJk2eEBX7rsRBXI23I9XwLgB8mssDMl9y5c3FhPYb97cbP
Hvy7rfRMzQoWvfQoYiUFJLvYyo5+t+A4yR6ierwtCVfpWKiP3hupVGGmBMKkfcdR+0qE6bFspks2
4KXxvRnpGi9y67HAxfPZarXCg4tFrEg4r3iJ9d5BDdqkvvmNLx8M/uhhIB2PYm1YMeG14ZQRQ0VY
z40Ww906IwdbmF88K7hwKAhkFrDk8GAquyeS5t7Qzz/yiBjgLFvqouP8cRoC6t2xGxbWS44R1qts
gBAOZab9di7dpwELlEqcaV91AVQPmz9WD6SbaEVnxNfgzhuZEKzxSHefc6PfpYF4wwYSQ1/jRBsP
UX+heLI/hWK+OJH8nuFljj4Sb0/oquXlnHqci5l5kzkDzdHkgFDV9IQ4/lEPVGk4BS6xqegY8Avv
WMX1pwbslPhIGyGcf2g+W3Dm23lMGFMwp0PRuHfH4Cta6kcsXYCLAvd1/a06HKabXGr8zzFtFi5D
tezehBHqYbH6Ou4CPofNiP1z443zaU6cMxaXZpNqcBpL84jtPaRBLdqlS37rnORhtcaJIHnoOpRo
DgrEbC7KdiiuknNxaoFM4CDg1F6tvmB+pItu21cbwBBLJ/UJ1DlUfH+OLX54r87FZN3WEUUHJ0Nj
JIhmRpcWxNA242BssvAm1n1g+B1V07PdL4/+PEeQ/KAgZNW7TcgYmsWj00T305xQQcHiUIl8pcaS
3ub8wBgqemGPPxENp6G9+B1g/bLT8YDweiOCivknvdpTCA+Ggi4GJxO9Bqsst15sEUMufVfeKsTG
ijV6XavjlvCeGL/HQd15eM6IV+3n1dk4Fz9umO2HaNkleXWzAvJ7JRR+pMTfUVJgOFDBW54hgev1
KyHB96IXIj9BjkARQ6CJtHVSS3N2ZXcIOFKUgX0eTQk0ryQ8yVIp2LkaIVn9mlvVyFdpws++0f/W
NbJHElxVVka8V4OJyW0NzRSM3AIXREvCjThS4iGMkqdJy9PYYMpXE94oETzbMv6Ox/ql7dS3LVym
7zxPbh2dSm/0tkFU5sAjQDsM7UA/1hAyPoAflOkSbJJ44PFFcCId7w50bBmCFqQxbj4yPzNZsIrr
KWFsdMdk2vSHuizPjc3hKeuBAeguvl+vnV4a13ul7avdMwJfO6iEE+JSIi9LrpldJqfEKYUzAEHg
yQ70U1FwUVTOhXeNBSVVu9SF0dm54kCMkRgLOkFS+X+9CUro+m/CLD/EVvh3SblGSzWeIx0+JnzD
9cRegV3mxTfhXRkn7w3h+qp3cX1BC5nseySNu9nLz6JgKkeCwGbChZZxWv+dx8RqmLGN+OoYjUSP
u+Vc4R8O3P4t9KL3iQWDM/brUHMQLjgSxpr7amS9D6smMdTfavmyKiI/gWIIox+bPnvMmG4suf9D
LzZ/7l7UUUzrDbFwZT/P/nxIkciAdfDbYL6P7ImyM/KWOEEITSds7UDtKuZuahyuCwelPGHkgBmm
4/FYkCOdisQbEpYd+Zyq20uX1k+6DR6kvwDudc9rP+z6OiKEHPPefSh6G1jmuilKfq38AW8QGNPS
uULNvebUeIElz/YNLxTecYJ3feY+DGPxUpM83AAepe7T6JdKxPfrTSichoP2KSiw5Y6Rzu8KXNjE
ysAW9V7FwcZumGiOub6FNO0mafwBO4Q2j/jZBMNTyP8AJPnL1K5JN1ieG70+SEmiSJLSEhBH6UMC
kmW9jVTt9LNU07fh3Busj3nbvyFI06IAIKYxNQfr7NpwckKE+PEyh8RVUB59v/hMG+YyiXvpxpFu
MHkbDFY53d9aKDE4d/cW5QkD2ca66Pdhpi9WwO+YRPVBU1SD18rfMw0iEGmHd/HcRhhx2+fcZS+0
uTb4DqQASf00bPkBE/3SUgqOMPXVGfcdEQ2ZncV+Hs2LQ2wVFEf6XCNVsabyUFQAL5rmGd8eqFgL
dDZyjR1c1gN01dp3s5mubUdLgtDASojHbmbo+kU3vabF+NVl2MZ96VR3Mg3/P1b8nUkqBi7dIjlv
ixTjtScByTmBz6J27u2Gm/jY6/muKRxutvxcEVuv8oDGOeI6W+PFNv17pMdjmEIzZQegK4XvWuby
XPFDrw+ya9RzsWTslcufwS0OkVDYeXT/sf6wKa+f7O0SFZdRAQldUgPuKWziL62JVsXYC8Oq5K4B
LXFD7uvwf+5SmYI4tKc+3VQ9TEr/9I67L7zuQzj0WFttV9+nKk+4nFTjuYz877nTyAIjhcWyv4xY
1LQ13HPevOtaDjByqd8xVBy7FadWmUfWOFIRI2l1NF4oy0NzH8n0QVoay00HfNYitLQHTTFxUDMj
5530B9sX25d5iGTwuaQWmJy23i6B+tvnAdM1A+QpmE9GcJ1ab79pZW0rN7wTnjiJhKmorg9CTy9d
GrFIT9wp59U14VjRtdPh3u3Jny2N4MJL9TZzt/ZWlYQGK/w2UtUvy5TcdX39Wev+s2o7azMlPZA/
xxUMo031YJYkB7HtMV7s1VPq1C8M4NAQxk9f2rc8xAUImf4+mcrH1ASvPQAWLukC5wXv0iD1S1ep
tems+1dE3jELycfFuDcjLwiOFWDcjN7MnU029hAb+8mmkFYsOI4x3CDjW/Wtk5xvAM5hJ69L6Pbm
RLNOuls8jxtxKcOd8BFFmyKbSI+CkHPilBzyRKcB7LZxcY99V504m1I4yGGmbR4HvFJUuHT3c06X
3mTvCDIB8nN/i7m4Ji6IFq/BZzAZlKMAdWMJx1e8jvLJbVzB6Kfh/GuWuxRHMtE3dRE+A1JticcY
V2gBf7OPGBcrHPGLkxZbsMDfAdbNvo8/iYfiG2EiU3vV/WDLq2TrmRjUhlHOd7k8yo6xYVNTPDlw
FsMzB28/eW5ZELoleKXM9By0mPdnVlrmh5QweneDLY5Mn3/H+MaozzjaI9toPnJMpVgP+5VrdvRM
Xvvc7IcFN3PEGtIDzYJGAE4IyFqFX8UGuW6DD/A8orSjbcqD27AuVUv7aBZuMuGU/tPaem3C/Kpd
u0LdwgjA7CG2JxolC4CDAuYUybCx8mAacUSfeGew3bXOJgsS+C2WONpoFmPJDEJRmkDfYYJLMTc0
SSdEBFg0WYvLhfTe/FV5eOesbDVz8CNtHAciE5wvqxO3kbeZmoW30EnUfWq1wSYQ/YOC70SESfaH
AFqQzATUY3rAGQQUnvcs2ZWUjMk5FO+BH/ypIq7HHGmHPGtge/DtNFMA2H681Vn/KGWFSaCdL67Q
h76fKVfG6yeTfWYUXW01zA536Ehtusw7rSVJriS8H4p5BWP1jC5Tject+v8UMrosWI0nXuo2fwnG
Ea1forB5mkRIXy60VkJH/X8BdUv7Orr2hx5x6HkT69bQyeqCVndv5epHGC7FqUK8EzbA9hSNrYic
Qyeo6mlH4qQ5wK2tnxDUUrOeVo9AcmMxGHe+23HFSj7stHr0veSuLd1vvAwYKXoCwp6t1N2oW3Mk
SrqzowDNHHrqQ0ZBOf3RBqgSpETSx6Xxj6qiNhPFvd5XoMJuk+2GDx7hAQQwXFjHuuhWIEZSHoaK
6wUhnBeXZa+T4s0z9heDE4IkudPsXZdFgznqS1qIkBSnw5B+gpeKkelkanjzCxiGCO2tJuHeRvtE
UF0L7X+vk+Ytbf3Hom5vZCEl7x8+0Tkzd17pP3f8BoPdsIbOJ59XJaccog/wHtFEFM4wNpTYu5PY
jVGBaGif18mh8cQRx8F9RPJajdMj9LonYMKro7UmnkBMpKS0XBE9zhwgpJQQ1Thz8VS4ihASdkLy
EfCQMMZReV6992y5uxphwbeCgx3JnZXqF04rP4iC3wiLvPnVGpMrELznKfqwCdFufQDSQPvBQbZ9
eCit9FvZ1VocUTOcVl+Y/i8JIBbClv79mHn7hkxuadA2EuNeXOzsZZxdvbwg5De9h7o+S27ERFip
B7GZJbS067i8EIMd/CxOUzK2iL4jXX/Errj3x+Wz5C8oPSff07NK9VwIzpfTWjJF9x664cTYqcu9
GxSxYxN7YK4t3EnzFacas3nMn7WBsR0I3RI/5zwKbaTm1WuKkGO/JyQTn+nCkGybFv0rv8+lXIrn
oeje6XG9C9qZ4hvW4sgpf6B4sxP7d26rLs3Q3qCJALINy3PGxOUp8HDLtHMkOaLDvRP83nbXRCj/
jAsJZpW8B/kRi/mp9avL3C9cYbsGkRrJE4HQO7Bnf7oYK/PSel8W4KPTtDZGVel0iZb8U5jY7N0h
eUnC9Nz501Pse0+9O1/ingSWFaGE1poKxMmi6iKyMZyE40Ml83PTD5SJjtReTzVZN1sIBV87wi20
ugRnMEsErS0KHHEjrV96tSs8nZyzzL+6Xn9o0uqpC8mji8H+Ey/TKWrkbzdiGt0Y7vEYHl7SKfsQ
VOa2ggFaM5pXOUbIoKX3Ndr22aIa3Z2Cv07dP1gm+Bnt8pjL9jrXhuoXpvkMCG4aXNTWA/N2Hzah
zXGsfZSM+3lwaQQq84QIsbLPUxccRNWKQz3MTMnLqbiO+KEH7b+orL8umlvoXJf3Kz9Tyea81OXJ
z1Mos262W9GlViZefIsyC2fwKRdn/VaxRPzFJI3771WU5oc8UbNNHP+njjAy1EBFAPcc/Fg+NjRr
RQHqU+L6sHviH68Y/9aCW0cXjW8lR66otIMjjJlsX0Tcg9Ms/dMEI0v88Ow31LLkOBh7SEQ4rsOT
GbxrlXBarrwVQ6i+xjohecxwqR6ekPb+NG5sbXPdfFUTdkuHHiHlq/ytHRtuaEwIqcXkk5IKTa0R
+7EMctgpiOpyWHXPsP5IPf8sJcOn0FMnLOXxOqF8HvkQtRhOntvftVFs7ahawjriApps2k+yYW8D
qRRQfw1EO3s5CUgLa2pyp20yhdsIwEVl2DYjk31UhXdfdKkLIqGBKmRVF8nHTRDy4rc+mbQ5/I4W
c3QbiE5q5qKaANpsnfZJcljFk5NjJe9YzFT0UaeheklF86eP5X0wmt+m8R5FieJUAmg61P38/wcj
Fc4SM6efi9E/hlyTFQznMRp+U3Z4drr5gY1gx3JyzPkETVkAaMDn/lBDTfIAPn+6VXArx4I8YtkD
BhM/cUrXXDhe6pQRU6kfvRJKaiMfFun9cSwYu3FqLv5aE1vWf7D/k3Jq6lNfcoSm0eviOAHTs7p9
Vy6d2BQ9HQTBkakKfnyxAFDS8ndkI1rDRDqMNcUdwEhv7vqfRDgt5/xvR3iHPCzwQj0m475ox/cl
Wp3/7XSHn3TrTMNbFpjzgik9KWv8JNO2zag4wdLBCahkKR2CZdyLOXsBaehuWpRWNFOk0gR3eRAF
awl4uJ1bEEw2L/eAXN7UT9PYP6//AbCtV7xc1BDguGQcuatYXONQ7/vMPyVD/7JE6i6Ikj0zmXiX
GMilWeJwhkrp8MN2xdBGWx9uPoN6hTCNZcBL1oEnuQp8c0eFc8urOmhMEgM4AUs0s0G9sleASfRU
gF8rxWmNrdB1Dp5f1d5eh5adU4g3N/HekjOM/syhNk0WTnpUJKGsDxoTMvkLC1JZYtTNyxwcDdxs
y9uzeKb1q2MCEz8SFeTeOsRJUFEeV2SqQQqyo+yxD+xVN8CHniYXkI7rtZcKW/Unxzrj8nnGmbRg
yI1+89LVqVdeAywsuCRVumibF4y+N5L5bUP3GCP1gDi3l3dRwsbmBUw4htxMO7I7yFgs/DrHQ7OI
fGfTGleQDVd1cx+PIqp3bcdFdmdZJf4THZDT3cXDlPV3OvXt9EuLpghWLIdkcJCr2UTPccGH+KdX
PhRl0h1rbDmOK4vK+LxRq3koqhBtdkUxZuZBzSH+VS/lvsbo3cuCaxxO+g3Wruf9eImTyy9pJ818
EbGMye43QxXQAqRg/FGz5q5WRt3l09bBqomdd5xEDtokH0nRjMwvX6n2kuwdzoCBSY1RENwBwA8s
ivF8OzxlQg0OCn5bqnkGTtvz22WpPWEegB8+nSqn5onmOh52T3Gs3fhXWLXQvlCDegy1DUPqli5d
rG/4eZhE8oRQFVMgP7QNK1OVV2RTK2vQ7Kegd/INjApa2fPKgku1D3yEwb91UkXTzvddzzkMquGE
HRF59F4MgeUKcbuLCPu1BZjT4+ykIX3GtaoQKbE45D+Dsko8DZHoMSAClQh09JDnFh+RXyS2hYoM
WwwGWSdDpM/CmLfA7uT40DbWFF2ZkKY82oPOnWUrQ37LFY1rrPhXpzqejK85ZHiqt1rTXP+TcgDZ
jLyJSasCne1NajrYNCHfxdCQsugslpC8KNau3TK3yD7PEsTCrSlIkf00UOgZJ6vZWb1QkbQXh/Cc
ryp2hAk/jMlXmGBp/xVxjI1jq/L1YTsGIaAyuEiMKUkjTN2kQFdYkr8yBb/e0imwnS0kRsZu5ehb
P8IdHHltMYE04wu8y2Bu1smyS0jWExS7vy19JQWhiDmwh8+hZ33/MJ3nE4zqcouS1U7xARF1m+zR
ErvC8ajh2eqOsx0BFlEvNr9qRi7e4qmpG/Hqz47pnpdwiNoJS6E/dQ9kYS31ZtdAbk68wxMwZAWR
JsYxycRxkrvS5aMGx1U6HOA5QiXBEmzcsV1waZLRqligwxooykgXjG6i3ylB5IWQdTLGjyTEq/bd
lLWD58A47ayfAxWJ8MszfWs4SVIGh81nsZ1spbsldt39zlpkh+9p6TuqFgQ753iQourFzGgZ+9mP
ItIWvjtJU2afHOid8YZ1XcfxHQd1MqUqCTqGY6MRhcUfmTCwdptexiqCFmc85ptTmrdVdAjSyB5e
ZukKrs6sVrPX7uMwLid8GujlCZUPuDNyhN+UpvFzP0Iu7bmyaKLzKMj88R54ot3lcNVaFdfM+acq
Gt76ePLMU16hnbmctuhBpMnPTMKLSNbUHk2LqTWQXdtkyVKit5sBWSyn9dHOBZ1rrgAqssO5kaxJ
TNYaBWFY4v8bdgWGZTBnOk9K4oAdE953rI7u+DSKWa5cZcx0IYq5Y7low9C1KusznJw+Psa02K/f
+Fi5U36XWfwutJ809QCpiiVkZdKA2OoseTNBpBr8cLhrIdWJrus+EhucG8ldsJjBT6l8eySooKRL
f5aysy49cKdj5acdtxqButh6jpEvohKcB6aQwWlHamgyN3Wsc1c4xET2Ya9hlEPSQzU6oVckXbdO
s41GbMzCALu1nAnEmsTzuh+Tj3F1M/YQ4CgTtjdhoS0lqeloy6Jjqtcmk3P1TN1VPutz3TUa8Xle
KVOzZ3fIMCqqqscKBQew4KT7wL8YQrSEfMPQCQk9xZHHcHXjdP7it5QthJ6B61nbUCPx72UIIZbX
wz89tF6erPdSJ117qbkjNuQc3Fb4cUmUGqQlZTIM4mdn7zmI7QHrQQYqHsjhYI6M8Ji9++4Qx8yD
LZTiVYnOpuCJvJUNVWUqEkWboDb5PBw7rqdsj4tde0Zu4IW7nHE128o6ecwC0uQbpxWWBHnZJF1Y
7oxybBunl57hu5waqnHlfMjnOJDNwxiogsv1UEqpmu3U23OjdxpnwzgfrXSM+r8TkYYAvZ54WTa/
2NOEE+fiDj4w6puV1G2hL7EbqLo9dAUC0H3e2sRzjh3NVPIfbDFbOhc8ZGMKaDq0pFfea0eGkmKY
CWDRwYgyDZ394vhVhTyfQJxZm3GFKpS+aR3PcMAPEfGyasC35sPzxyE59mhyHA4Ww8/MEbDhLtWH
LkwhCKeZ/W0BNA4eCKZP4fNkNThdwedwhGByYo197B4d6SXcqAX22iF9GmjL4Z1b1vjo4BAfLQcV
u7jrsqCz8v4oWNsVImCUhRzeIVxhrd0w8k4yAgQYl+d6N4iuTf4l3qgSBJAubZCzSkXoChmt0qUI
tgRYldWjwAxpxwSurV2GQm03AebbM/3M1a3riwqnZy3sZix2vrbqSuJ3LHjEc4v2Fcj2w0j7Ki6K
ErZtxIHAO5Y1pT4pFaLabh6ATqXpHm55xyWBrlmg4VnkuNPXZJK2/87hiK5tKT7nL3gA6WJA5Adz
knWfZVCr5S9pqHjtXeqSyQqPGAMYqwONIiTZMIomH/nPFmFXnYNxJqq8c32oHzUrWNVYH1Nd0SCD
WlLUMOijhthVZIGtdg5FRw77blCLbAlfWHCdF62U/HEiSnL2YBxCgF0efSGTHyooDjzfTZXeUluW
9gdphZkQJBP7RTwnonLn4NzFGcQMgmpO31ItPBG8no4WecXm2Pampl6eA59hKZZDHdSP2CqT+DcL
CQgfihSLLvp2mQ8SGgrm9G9rrMEQ8OQVl8vFZ/rRhn+IIcSMxCCy0jWD07iIYVwVQdQk72nT98CU
Kt8PR7oUfWWP+DEsL+sS4rpzR3BN90WbPuk4SZdv42svXI6EjhwvIOTlkCbfwVhOGFOIuHG9R3zq
aTHsOcHVWFJBmgtqZ5Nk7FEIOkCN1IM3MVGGXnYYo1tELnOyFdMv6xxPZY2dIxm0if+lGAYCsRlY
DIG/oZC5CZp4GI+HRvfGTc+qbWQwnDgPuJa99SCXm/sqZYqyMxoGUnEmHNsFNwGNd/ilbR3QZ5un
any3bJh0NAmLcUjKvdsFAY75SA/hW1wBMf2dpZ5iRyI9p6j/bcoAtBCyeF2zcYPt6cOfaHRUjtEw
QlLl7AUNlZkx6SBWMtpRtYe8XMb/R4H8OgvKR0nMsv7IWsc4HvrFqvtu09kJKF0LOF4k4LGWvLc4
epAKUdGWfzB8xlI4hywQOMYsasKikTEhd5vetqeXCV4oq38TV3H2QtHTFDQMree+w4TrSB3U+zqQ
5fCH45ZKP0snq5bvnqgQhr46iHjOUNqU211BeCexS21nZgU27LYQX9R5LmIKOrOQTk0GxwhdNA8L
ysHmXxa5QuEDk2RYjvy/ZFKV4Erh/mBHllXZ3xxucwEGOjvxxBdHVlH+i1sgVzDJedEnLNXKjomv
9QQZGUwymDUYtka+k9w9cuD0hr/ZgCdoQNTmk/q1uLo7uJhGQZ9T8+j8kswsWu5kOoqYokwk1r13
ywm48W2dWOYYqBOQKTB/eiKGIatXlDdEVQu4DJBg+7op4we+a10UWxq+Y4ZV/jSX1d8MtRH4BEcJ
NKJB2C7W3yWdRIOoMkcOd8sJWyZvxcxniWeSRHCY0vPbiqW8m8slNHehC5Tr5sE5IYekSkxAD4k1
g5UZ3cUmkp5xS58Nt7u6kfrs4KyH/+gJDmfkXi0xiLve182aUZ88hHFwMGUFaScxVblmifyZmIQo
DI/Njk9i9L/YXxSlwvZcev19sfgecaO4ytdvOfPiOR0AOGXQ0XAtcBvpwMsVYPDSWDV//e4/ks5j
uXEki6JfhAjYRGJLB1qRlJc2CLmG9x5fPydrFhMzMdFdJZFA5jP3nqsF2Gt7Q6Xu2XlRhmzI8Mjh
R4rlrCyIceyV9aqK2yIzKMgoY8RpAq1TJycz5YlEvG6xCcV/XaCe+g4l7B+ykOxI1N98vOOAl4EZ
anqMwnABaWPjq4SLwOa8C3qeUpPOYMdvw2vAK08Irtjyo+npQ1anlSX35YDD9EViO8fAWXfSsD7n
VOjUZK2bGBA8p8SMmLsUI4e7UWGbXSdtMF9DmDpRCzqtQdBNOCNKJZLvIyLhpPQYfOzzBvR5vZIo
IVSeuQky+WWk0Vzo2yHZeSXMqTnUHFIdCDVj/NIiGJ7PRUk2F4yINkAUifq7KLo7oBBJToTBnJ8n
nDlp6J1skSSRP7e2nP8q6SraA29a4u3TuEok6uNwStLyKAJd6BfRNkCe1swWxwTIGJvdPFjlbT5o
v1iudQ7AMkpswnPoVkrQKwERETi2kwSN8mooo9FCZm3x12NygL74APqcElBE9Ki3JByC4h4xqJq+
cMar1iYYhU5UohuXy0xpT+Ko/CZQYuju7D+qmrjVfM6zTdjEaBNXfBFpMrGrygrvdzDzHqsUSxUz
h1s8MOa5VVwllqumK334V411bL9PA+iJGWv6MM4f6E4D+ZI6S+eiSKh0kQs+9rAWVxJ/J/djLuJ2
BuJCld/YH5yYAZwBejJL9Ayf8rD1ADh6LEUcawBNu3IJbJx+UpHSnl4I5Fkq5Lyz641/nD2EpEER
TMKfbAxiCirpBKlbPRH2ENm/Q2DXGQka2kBDLkOp61evdeWgQYaUIXnthW5Xjc5UHwk+/KPUGZQm
BfSLsm+D/WfMs6AKcimiehAFnW4tLcWG1nJ5ohQjCXvlOpmeMNBzxJRH686Yc+7syNVrhGqZHo71
U0LPmvJx7tiPkQMiPaLQA8TFocXA+6Ux+3gEnu4AyX/XbBb8I2bwrKtDv9SMrLzaQZJU96bJ5tqP
9KiFxlIO8Kio0OwSFPbM7v+SV02LlWRC/oybL8WbWP/UXLbJA3bsSqcKLGtjvtmmSFgeMNVrG9I2
SdtAIZOhWiHs1azs8M7mRDj/aWHXxy45TpK+Cn1XMY71tjRsMVWbsMMBwmCr1XKywllXs+7e6BU3
BQ7IMUPMnfeZHp26MDIjDLwRbk0y/8ZnkdLRrtFQpoUPWZH8lWVxe289xSV1JhOnKj5bnmtZB6eI
8KcSKKT164R0DIoDxigQ/idGNfgAsvg3a6BSVoQzWMQpF9nFMHPrOLMWvmCEh4ctUupxKxXZmWpQ
3OoY774RNJH6Wp2SaWfXiItrd2CpF5d42ZU1NcWtz2GwViEtAl4ZXHm1zHCQ4HIDeNHZ2bSLjYks
wdqZr7ZdWGogyHCwtaG26CJoD6261zcRg45rXUUkVLjmxNfQHbsAHwEd07JJy5II3MruLFKUOVQO
YWZm/0VOHO0sD1ZsE3TdgxgD3jbagPqnZWbvDzT2X1nLUhuWrMuKyMSCnm31WnoP2T8LV5GL+yCM
6ZjXufhuR/reMmSrQHsSbYDaoC/vY/3cAAy9SKNsvkyMBUx+smEIeBlM3HzsgpkZj0wtvKgEhNrE
7cfIdOt5YZq3BRuUHWhKa4jufdJtkBZmdxvxGkxN/Dt+nmQvZTMHO8eZuoMF5hrWUo6KlUX7NWpp
PIkEivbIgdj66tjbyMnWzzaHCwOtzNpRWE/bOFm6S5W0GG5nyV4rqttXoFbWza5R7wSDkawRUOFM
GrSKBFq7gVkF60XNhP+0Jc/9eRkmRKI5MQnuFGqP/Gs28wIVgpBeohTRgW6/xzmqFXeEF4TK7tB6
YDBxh0vCJMwhOdddia/bY9HEwUGk66ISOUOkTiD2WR1j/7T+OS57qtDSMTcgVLd26dJbltjOPlAT
n6Ilwk7lTp+RIx+HhlYjsuljQQW78Sm28n0ADpHFKk678rkEfKDk1oPeXDANf5QZQV6ZLA5qH9rX
GUHCDjxCSG8TJXhAfGccpPuAsWGfgB7BgwG0gq+XNUlaVFeXCOjeEPSSsqOhn89xyIJSG+CJNyQh
AgkI5nvs4AgDxSojfoeq9e1hUSUfo6NgAfpniF+jXvDzsRwGNNjbAguctsn7+WJjUVlicoq5g5H0
+rQoj/oM66HxNN+ZbcA+4yYJ6v+aAnNgQOoGkR+469Ll2Y49XyW3mwlBYTaJeA4Tmy4aEQnTiUTp
uYvMbZdWe071J4P9CjwQYpQ6ttvj1tXMLXlsKup6vBh6eUubaZPyksz6X7x8RTkCM7Af5EtvIqPY
mnX6UrD/QsU8k3VswrW09o5X+AHfLAO6XWn+hgF6TEPfmCVb9wx0ZIWWcfngPN7kcfPg9igjaqDe
JYkpyuClG3JPU0rb6/YzDnZ8dNXbqEpggtgxvSAAmJqbreNbQoq3cbtsP4OkB/6kIHGm9QRFivjD
JXnTCA+mAVtz+fokG/iNwcq+VuKg6rs0P8fI2SaNPKRkNOkmMVDTovNSetPv4Lr5umudCw/jJRYj
gajm2dCJHloWn3PwbE3eydSMB6XRDDNuEugwJ7fDP2OSfN5JfFLFIt7IvP1oWpKVwUoEM859662c
4709dX4HNzrvEx+1K5WG82yB4S9H89UIixfOX1DCNcEr8ztG70Pg6dvBclE+8igzEkNlhrxZgwEF
a2CEe2WE43ph9tXb5nvZp8+5J5/VP6jkuTJ3oflYGOHTTTTZeybKTH6+iN/YVPkX2Zx7DfhxDmUk
ZLeIjh/0cbwVlr6qPAQLbv+4pF+JZh7hUvpVPv0yUNxD8Lv35csi9W2Xj6eoiA8BK2fCtQPpbEQw
nya2UZOw3j2l1jQKdzWEBFp5ggp/0BjdNx/67F2wtp5io/ppqhGRn6PCLc6i4pcR/MNTZJJsF7GZ
WvbFQkonOdOZnpPzA+Nu5Dszxl+B8r8idijLKR5RrVopVuqOfAuHxE8M0jjb433u5Igep69yzjjw
hnVTTz6Kr1uM59QCysDTWJHFYzTvg/rUOYBAxIHOL5kXGKyE0+DYxUQhpslrgezAaacrQ75HXXce
vFxu21rbOjOR3AgYmbmsu6Ty1dLfAtShi/6KjOyLcBiS+1y/4l2bkPdFTNWyghMtd88xL5VCMMAq
R8/qXSRTYtv6VmAg2/I2aJ83XpOwvWweQsy3sVVC5kfiWPzq47LzUuduQIMXsUT22m0GPrWk/CbW
/RT2+CvYNDDZO4smWzewhGp3PoZJ7EckWiipJlTGC3PIVS8033JA3pVwzNGuVbH01YExcXzX6X9W
2+IotjlU0KbzrDCYYCNRp8+NWV8cMnQ03dkzyNqoo7kmUZv55tz11xluqhWLnT4YAKOLDW/qsazL
f89XDCOEbda7+t175HAKaAKAkmxpzkZOBzMQ66aMnw1Q5frEOYm50FDOV95S9ZknU32mFofn6h3c
2Hmk7z5YHAv0C0gk50thCEVk3KCzp1cytshaNvh9Dsx5902ofY6ht0kqzEqcfeDNnwMnwXqir3vy
eA2zOhp0Sx4LJ5BW/TeqwZOMjbcFuyg/pCI18WXP9OXlgfNym5EfhDXvyOe9c7WUQF5Q6tLx2eMh
r3fBuU3sHVix5vRGfFXggh/FZKEzMPahG4K2xdPAn9dxyJHZd3J0E9AhYaPsDtV3MoOMUF9vzQLW
VAjjhN2E/cNW9yDk94KFpcbqUjHy5094FvFwt/voqdbluQhh3LOSp3xYDXJktRz4i8ZpM7F1BcKC
8+igj95G/W85JEedg6QV1Q73ecvUYoqsdWrT/qOmkBMcIrxrCEfQJhRrS3uFT/Dg1tJXZ5o6s9JK
QrpCycoVTjHA3+69ue64beg2UrkoAsxHHnSbDLlgxvtp9mAnOT7UbaWV36p+SDvoW2PRHEPD2td4
LdVnbVmgHBPIhaNZPhpugwEl0X2D2eaqt3FC11xqYY1Yxowr1Jqj85xnLGp6cRnaeecuEKPrpMdT
a9ibIQ64/eYq2tdd/5Lwy8hs3jo535amPUoy1Bcr923PvOTgsR3g9qb7wJBoU1BbxNCwHYnOFe1u
D15DS3LfIBRY1R15Hq8ZXwLyNP1xLk5F66zVCzdrM/bGiBldEoU0JLNwmbB7D3Zl+UpBUKTtRY4B
7ip839zK0zAfxqE8osN81czvgLq5bQwuVKxJJYMc7IJimI8KRlCO+H3rjEUnp7XFQ9NMOZnsSKn4
u6mQOYQRho6Z9+UQgLAa+GLJh7mw8mE1cxEUrF407Cphn9Tt0sW9Wu/jd2LM36FLRw9YaOI+zzZ6
pPhgz/Z72YT3DD/pQjcRD/lxcalRMAqcdKTuSYPYXP3VYRC+s+zcGygzGUclH5nu+epWmTALmEl7
7kp1ktdbJ/rUsuRi8pIrGjdT043yG6nfTT33ZOX5Mnliw7MTPJyF0z+rT5hdy8Wylyv1vt8W2mfS
kWGbw8hvZfkYhd6jMg2rR5cV0qolB8HwyOVzq506TUtOeNjUDy7QDPWbRYuM13XGAqo2DhmBG3Y6
fSIP4nXpuNSYxYwAs3LQpgZHUqG/YiK7kvq7S1uMjWjYdSiPWgHx2Zqfum7GMVRc6gpCYpAauxS7
it5jMcBix5qj32bAfayWHHEi0pTvbnIQilJFOuBzRnfYtkiw3Mw7lHK4A/XZjSFRHBJeZ+VsalSI
qqINbLHXI3pyzEvGUm+Uf8iJcDDq1XlJCEkus+PMx68JJsKUCyOTOAQRpBFjdCKTQMaRB++tO8uR
QbH6XqJuoDvkU1d/nIGyZh4w9zqRd8yr4amVRHNQRmkOoMqg/K4odJvWvcdx/KROB3VpOpZ3a/jU
KkQfTGFu7WBtunE4elQcA2sPZoAIOOSR6GUKqPQFuPaByGRo6svG6a3dZAYg/WBAEWIwTeYpV1wT
JPSs/3czvniHhg6JKkdfs435vqsgO/It3BIF1Td/1RUMCmKvHIjEYf6rtee6ONcDHAVOXDZZq2yC
uajKbUxvAdf6kncfNtdT08eXPkeexCMFZRC2pCJFpL6b96Duk0OSpycN+X1NxeZY3+SxQ/QUDw0i
piQrL1Xx0XcBpgqXvpeEHWLRd3m0fNQy2M2cm17ebnVGOarcUedmlSjsNjACrnXy5iBkoHMf5MOQ
UiZ71rpeZt+LtKcmTS5iiQkkIkmrcRMgeQR8Y4HKOJeCyTrNXGETvkBlpHDD5Eii09GS4zEe1SAn
ZH/J+BfVwUOm6juiCVX5Y3vdSX3JyrAYp5MPIW0dMstVB2WW1/cmHt+Dxdui1D9y5ZA9aX4NEAx6
OTyUgXVQ93KXZW+IAxT1gS3Jk6pLoH781zBD7UcKzbmF7li86NT9tvaaST6TCOK6Y8MCHl7VQVaB
cBk6dg/8iWCq1BcsOu+sThZWpUdGM386Wja0Bzt1l2IXIu6EJGs6HCSa5zwavgZhjr4LBqXPsg9N
EWN4StmtHlSLIfNyN6UdMmMXsSCwY6uY2N4ii6HhJO5+16QYVQA6Ee1IIApMtjIEe1exDAEHRJ8u
g+JYlfhfdevSURKwToTNHf/ag0EF1TKJXHzOgpAiEm7Tzu2tY9MrdTxSb/B5d3X49yXpqvy3ai37
cDmVaCkhAP97XWLCnkGmntRrzXb4wE4TzZCJMbGxnwKu96abCdPxtqpin4EjGZwy6n1nKnUzcAGv
Wo9bzcox/wTtLqy73YADktnlpm/leZCXhm5K+STDhpE2+WqiRlKfpt8Syqbtlr4B7dNwSZCYHjLh
PE2LONS8v7lOeMiS7+RgbSPh7FTDZ8/T2qRLy7v01LBFkvR2rAwP04ARCdOeXSB6zgrmz+HOi+ur
BpxA3Wgd8OKeX9jNH1QZmPCcJij2BBVj1tO1Eta64VpeVxz5Rhr/xzJzpy5e9bS4CSRDvtUOXaN6
RuP21cm7be7QYkYunHJro/48kz5C0CXVNe5M3lGU6Od0Ci6ItXm/i73nDgzJ7L3APsgC7uySieRl
zzXUJ/UosOh4U8dFytvv6vdSDduCbgd5XVU/QzPsNMPA5Uz0CmIvQmY6ealIZinr9odoUooax4+B
2ET9cuKN8VvmoTXCbjdgdMLxQU2wK6LpQcEPCkquTMv2uuOgKbe26p8jfHcToufXBerB/KpeCf4S
vTOPZl5TigNH4OXCO31NIw06ebIWLJ0LrLEqKBbEColhpcaDI7jLlhfqbyMbb5CQafGKjVUl7BGj
jSD4jdkZscIKJKN4VJESctiT+6LOtTz29jzLPAgyMD7bYrzlnXNxEhQv5UWVueoaZTGKHRd8pfqk
qQ4XmHCYnhjAnMp05rdwLZ7JYP7GznKUER6mnM+Sh0P9utzjB2eUD4zqAGaaBByqbzr7Gxm8ZAYn
dvNYFuNWW4yz7t2NIvapCHn8CB0C4/ivSGknQU7tj0XJrzUP6uzsO/G4GMlWVf0aR2LFE1g142tD
F0FQ2J7UTT8yvWfCXvipTd5NrkI+ZHUumzQeBFiopka084dqMrV8flJ/lHrpVGUUULIUzNZUOUUF
mMZAzmrXZCHRPtCk7JpkZLkasNjIwmPOyKeR+ZV1KaYpd6OnXwjfj1xMMU2v5tonBB4X1R55JjG7
It9YCvaKkHhZjD+bLh6F8Y+ttWs+FS8r9up4NZbmQt4OR6PXHLigjzF3LdR7lrCNL8kGylv93cYS
7XEKeuBaInbMK4dxmgNwqio89keL+SO85TFBh+M2LD7KS2Rqtwg+YuzUjzmXLcuhg/oeWId+poFD
sk50nMzkw4WhkSERZIHsB1SJyhnOUycunELbOczf1cyB5jkyvJOeBGd1IKgjWHcdZo/VzQkSMlE4
8mpVdQTLjklCBl9QDRhYRvg4XfagnQ5JOL9bhLSxMrqyDn1UDViV0bPyvVAk7EyzZjCVXm2vQN4k
6RWm1ZjPb52JHpyRxpQv1ygfvknq9bsRkV7k5ifbK6nDnGNhaaea+9ar6020xG+qmkKwAnqny/91
x+hiVecusCusynjw+zK/Ewf8yP8v+LyYRnvDcB75mXr+PrQ7j5ZX7yQTEZ4J0IL7NINqiD0AUB4w
hSX4SZQVnBe0bShKKbibPE3ZHzv53WU/UjuGfo4cb4/UhkVXdNHj8NJ3xTfzqL2o/z+mCDgklXlL
zQTbRf4JOopK76iisyuF+p85BUdDshCPKfG9tr1VVW3ANXePabPccnMwNuq8LWX/Y4TxBWXK0YJT
EHjukyj7YxugVwKf6ifMIJgtbqxcu6rRoioAsyHfs7UBpTExVgsC+M9mHT4Qwv0jA1b3SHA5VNvX
OmKX07WsJfXJuqpJjdE6G1VOYYIlEcXiKsz3i1Giu8MIbHkWZoIaHHlyCphlrhihb2cOj7k0iRdL
P1kAHaXsH1ktraRu3WtP41Zv/xVsPXThxg1f1Vlo6s2bV+LLZvI00gRG8GdUARJZzrUPql/Vho/c
l6xqbmbXP0C5I2mN9zzPyi1BLRv0occ2ZekvtcJildS9qfLYyswrgsUzh8dlGpPfQouuEDHO/HU+
k6IPlpcbwQgBqNCvS/dlm+Nn4USE3ur2f3PS3iXvcWGZ3R7zJ1mFRMbibzl3ev5WjPg0HXdfp/PV
qWduE1K3PYfnMMj+fWiI805G5Rw8ckr1+OS47r1NxElLhxfEmBc2sl8jqNx/PfeIYYwQMq4LVQz8
u6jheBInf9O76gRAad6R8PQCSfBVoBdc9+byyJRxk2oW1rf0ZDREYjKZN+mhO6SFavxhWREJnNl+
oKFV6NaUkrvvgLpragjFTRUl44/RkRen5nmc/2AOUo9ZXuWgHJ/1kxfirHGRw6wsx8F5GzzGFX7W
jvonqRG5asBrc2dnGOG2rZCsSP4dJLi3tp2fCTDjqaFQdacyuWse/huIF5emV7gSx/6JNXvf9gG+
SU9bYRk8l0VxDqbkfRwgFnXsFGzJH1tGZDtZJ0r8Axaff4eJwCavXkJRxy+qo8pG8zHkaclr8ijY
U9+6fnwG5isQ97cPaqaEfYoZAa2p6o2QsrJX0R/BwfG25Avzda4AR0Dok9zLVV/80UB8aw0RSWXx
OczJHjIe1Nya5aUHUA8r+mkU1rnhMOvN1l1V2D6BaFZ+2A1/mmhfYq87B8J6cBgFjdLbzfR0bmbd
cdL56D+36skpXSDNduteLH12t2Np/JYivSdxs+m83CTpdLlajBHHKGQzV+9UbwOJ/SN2BuK/aVxt
O/0qpn7jMuocB4+e0D5GVoX4MQdiYsC1phqxURsaKnTcMHE8QgWBUUU8+Ry/TcI0yNEu3uoEqRAC
hG+0W6e25euVaUI+0JC/y0w74al5HUOSvoQGmclpR18FKUAgsh4DNEJGE79MaPlW4ciUhBQRXDh9
l6zrCC9kXrYBvaJHNLCR/C1e9pYV40fuCDXTACrbsl0GfhzTHdl/0ia0T5sIzonL38JB146i4UWQ
iYICBk8S+o5VjGQAhxu2iKI9tzPLNvRtoBfr8mMWLVLp/LUUDUKikSVmoZtIRWty2JYoIxZTsp1X
Z7wrvBfhNMm+jhfM0qiDWHkIXXXOjvfnVjhDIomxpp2/LHoqxMkO2w196w7LzpztR9do39U8TBXF
NiJaKvrhbIN41Yphg9ztOJNQ5nqpP3GZsXJmWEQ7rEbMU11wtPFYuERKG/YBojWc544/1UVsk5kA
0YrwDVavHzr6vImd/L3ps1cxkI5LOgE2eIQrooGMwvlJOIXPf96TyPObBnBlypWosVMIgX1JLC1Y
YNilp2gPWQbLFqg3AyL6MH52Ejjz59Kw/NmVz97A5NnD42rkcFVc827BJUeTuScjh8llzsfe0rcU
Eba2DBKgS8hctnR4ovojGpFgYxY1gre0o2WIfKLMyQki4YYNf/6MeMY3uCoYJvD3RhvJ8q0vKKPK
5Dy71c0kb6cjQCAdHGhIuJsXBuz0MKXFai/gLjazs7ru43G8EkXirlCgHwb+Bc+yiq1WoidnXJxj
HdupezUMYBglnTfuVJmlJmJ4KQ7oF86hpvlTyURx8nLQrtFhlANvRbrXs2lvUVqrv5Gnj2grJ721
lNOlNmPl8449M44gLH4yS1xCe9rbzvBq99bXlEPS93IEwpQgvRdeQpzMys8arcIFr3au02MLlxNe
LZ3AeJEEvs9JLgtGpG6KwzRgb1m3DttWZVTn6XkjOeY2J0O0KUXlq3/RyM2PBFzWodDl0YM8wSQ+
uYZU3IGkbJUCCgHDqUTQ2jDKJguxXg+VshlyGkG3qdeyNZozJOPXvvF6vwBUhts7OhFHka3INHqP
jSDnAmQz2+LhY5YAMLzeJW1fIAZLqrMxN+EeEWX9SGOQ+HkcUaX10aW3qmOrx/9xLgk1QW4fZSy2
7WAM+yjL3aNht68dsGfoIdrRzQhiM934oQjjP2MQT4uugX3A261IisTdfBRBlUEsrM+DZoJ/b13S
FnmTL0wfd5FbP2htdFeIkEZmH3D+93E9PmYgMwgFvNZ28FWadMSEUqF4DvTXVFrPc0bwXz+5tGEG
KSDqPUzMEljMsiceE1GOCzUI8/560iGcUs88E6dOCALtrd4t99HxbhQSTIRt+3epldO/Lx6buP9r
o9HvF2DEsSOtTeYt403tkpuQebbDFKHnK8G03wzii+/zI+uBzaaAvWh4yWjXvmiMd1K0pCJS+u/s
ObjVS3RO4vrOoXQwqvbWs+lS81uXfVCkZ4VPZMCDZi6sBM2MYPHkyp0KSHaCMtsxQTTM+9x1PzgV
AJVYf3odndsEjKIVW2x5rWyDSg/FjeSoiRZzT+Q51werG5I1nhi7AVMkBynFajxJMJYMKPYa8dNz
Ox+xb6xVS6aelGGYd0HYUL6QWGtkONZnGoU50p8qDcyAQ7en1iLoe4oVgUX3nNU47oqXOcSgzWWf
jOwS8zSr960C1/cF+jxzDHf5EF1SM93mTf9RFNkPP9lTIyhDyCB5MB0d1G+3abv6vyQhCYnJgTGl
B3jX13SwSJyqqDNSA6neXLiWX2tokrXyoM/TIz5+9Pr8qg65vUF9dPjvSaUVNaaPTYZWdNhPC2M2
XmJ7BNcWzRp40fTsFhHlSfdTjaxz2zgylHYGEQGEN5Z5RSdvQaFfGqt7yXvWEsj13zWHWnhiTW5w
Z+Om8IcCJ6Pd7QsPWdXc42dAGGZdDWFEgOTDg6RoGU2Qaa30iETtD4mqMdSPFrUh8zOVjwCjbR+Q
eLSuw1QN+LxHgh13UQmUw6W7yBPCu9IcsMuYcO7hwNgWkX3nbGUV6ao4LgwC8IzamJSDVqeJLdwv
ZJH4arzvlFHQHIlgNRXqaRgBtYphIk7DzqqD4Hc217rM60OAaOsVeQRB82N0NO0Uv7b+Hs/Jr5ba
DDVS429IMqRnmkOuST2bq7hiwqzl3GbqDU/N6GaZ1t6sGFMYcmISp6eEV4B9jRiUG9ZjlYivbqq/
WcC+xwNTcHSX1zh0xQr7rnMejIIJo5osETBI5k39WjY4RwzZcxjY6Ak64GKi7j4X04pWSIOOGpGG
hRndSeJ9ZEgRYGyJHSAsWk0TnvypC5SwuZx1SMYUrapyv5uzndM6AzvV8UVAOVmnTlKvAwEP2HCx
bqMG+i1s+d5SSQd9fmHB+YFsDqu9qB8oge8NjEOmCVqnmESIw1QNuzTzZ2iIRc2p7wOdZjRQbDpi
HDdD3z90Zn81ywEiHK5TXGnPfMoHM65fpsxlojMQUubpTIsZMGa68Wa3iIg71hmeCwMUjaFLOVS8
JW7zRKfuCxywA7PuIA7YC2jZa2PGj5GWHPrYe5zZas2Rtm01+r9GsznbYZiy1YMSU+ECS2znYJOh
HHJCFLX+lHVozYLBvWe9cwFxeyu85qhp0YFl6mUhZklJPx4gNb/iXAL4E5SXAKwm2WFibf5LSYu3
Zs8kCvHde9I6e3TXD0XhwgorvxbO/17oH6MjmfzpZy7SP0f0zzFbhVWMwWAwxcy+QjwEWexPCWtm
t4bAwbosyQCGle1L09j//XvWZFZvO7N0wYLrt8myjt7AagEV7LAWQ0uoYRJg/Cs+kz455pl2Ll0D
GcKCr6PPciYQUbmFs16saG2vOTEhKJ+nZ4PU9JU+hr/1RLSr1WVrLGf8yrr2KtIi2WSz9RUT5XyR
DAphP+xDrPtTUaIXwZDuN24/7Abs3WWIYlaYJvGKRXFqS/lfUTC4y9NBZ+qr49iCj1miYPGS8Xms
rMnvDes1z7LfygTp3DluwYMt2X410RYfmOBTd9EaTxKk/9C/swo4p655mOfkRtET3ZD19riD+w8j
mH67qdoZrU72c3HgWD1qI9gl5CoA1aqJC6poyWsaXRSbBJJOrz2EjFWUG/Z35U7ZtYhCzNPjwpst
NciHEhXAjZgAeYwcMIeLAr2LNGMEKceU+KKsIaRrqZ0d6QzN11jN1n8J7JhTE9fZcwZZ4lzj50o3
Nog6lMkBx3Rr9HylTsrWgziaZHkuyJrbdn1IGAmkoZ8mVmmSVezMHzItK6Qw6G8cAjgg3Yfk30gH
GZgbBE+c+6NKgtCuHIjjB9E6LLB5m99tyy6Pc72Ez5oLPsCsNRD7EVxMKDgJq9AaPDVKXa987cqm
Wxn9oL3PrXB8EgRD3+EnWUWeOPBlPLReDrNUoDVBp4/PEOYDu2wqPHuZfyJvZJ9vwGB9Y5LqO178
qdfB3yQnkE20ZBiptxGeS8PoTyGnNPbG15LlQjK2V4ijNad5MnN7NnAwYtaP477DiwvtYCfq9FrY
ur4PRfuFlf0nYUSOIfVGEvArs79PqU13yoT9YGhfmmc+9zl2uqqVzslcuvwxx5D3wE8XPw3t8EiI
F3jGjOiCDGCYJ/CtV8bwwguS7xsqBuwDlKYMjIjGC0xyLLwYxCWTWI/6fKXbsF6hTN49Cy95WVmW
z/9gkZd6Xx0xxZts7N9QniGIEsuDtJuPhCelG9K3mWkZ/rdXc8Dra+Z+LQs/c8SnlJyJQqGpGMcD
MkLjmbFoYGM9LKi4uRDI6BUmUQFsm6Uzn92ETtMS+naqkofJhJdVjfiHkkFeO4doZFKD0oh2tnZy
cSxMnQ5bFBBlRHEO46YmTdVV8zurhtnKaDYERR2ToIy859foPW509zZmNcEF9kUPQmx26FIgohgr
0eqPPCeY6lNn6y40fZCkmIAm9F2u5foxG4kgWY5NK57iqjgPer2RoLwiyXGkN8MTqEWfU+mQOdVz
LorPeeoevcj86PBBwS0xjrJtL8wq78R7HwI+q1ECNBnybLo5ZD9RRRf2amJmvpejsXHYeDEzcXzA
I+wqG3wleq5dOq98L1BtdBgIAtKBlxr5VOXw4+CV7zRJlBr/ODz9tQvI08qss1sGr2Bu91Ucc6Zk
8zVLxYsbRteeD2kFkGOBRkMAGYZu5Mnas947zyICfEqb8+IMutwJrSbQmn+h8p7LugcaU9Vsyeed
7CwWQ4w40uwytfoVI7dvlPLMQpPpv9T/S4S2n1CGIZLkEUZ5x/CXmpgxZNU7Jy8LPMwS0Rar4FVq
5V+h2cs5cYp+k3aMQ2R3ADTgO+4AzA1XNruQGg9e0Ly7mv1uz+OP17FsNwrA2Y3ivneM6KW+SaCO
YqxWiWvls15Ee3Ne9pCA7gZC8DVxSLelg2rCyqlYoYCmOpR1Be/RwWaYx/fZRrkYhS2z1/mi1Q5c
T635zQRyxjHfZwITIZM3FE568GE3o8/M9p2j9BppA8K1gA9OM580QNkz6XYlKYkA5U+zzQpebZlt
I9FpBpMDzw3bkS5gLYTysBjhcViMUsEzZuw7kJIJplCFyYaRgOwkfIknNr1x35xBgV96uWC27rDD
tiVrmLj5hOK0rItJfpimeKqItlxhHrgpvE8163hx8+0ocRG4FUPeWRD/4flMCl7iHA4Ygm6iAzT2
WZIPNk4hnZbyEyc0mRhV+wEw5JSmw3MRxyhLo5OszW85/Y+zM2tuG8my8F/pqOdBD/ZlYrofxAUE
uEnUYksvCNmWse+J9dfPB1Z3u6wouyb8YkskBZIgM5F57znfaT8WsvXAV/hDn9PG0gML5azEzDBZ
599PqMpHUMzFwi55aKbB2mHWs9aWAvd11JuXoC2QAiSDjGCvoqGCVZKJUfowNZpEZgC4HTsAxvnb
3/77n//7efyf8K28LbMJFPLfii6/LeNCtP/4zfjtb8SxLbd6X/7xm6Riv9MNnGTL7Z9fL3g4eZDy
XyIc5Dkn0d43mmNkVkeH5mstlNdfO7r+/dETvVbSkAW1DzD/SwTcl/UJnYq+Kj//2hNo3z+BVJcT
ZqZG9ccaJtnc+bEJfKvMDj8//PI6/+zsqN8fXpPCNDGzRPX7eNb8cLSBU8nOvPq1oyvfH516vUkJ
olY5O+w1IVKgE0BK+msHl78/+OxQQR2mSqXBljxXprh0pbn/pUNrzveHjlsdEE1GSKeDCWkXlVqx
0zDwb35+dIuj/Mk51+zvjy4pObzwtIEEnoFj6aliyGm7GU0TvXJAtxX718+f6Acfrra8gD989UMp
kIOkSVU/bLtzPujHpCl/8QyZ3x8a6GSnjlWk+nrGwroNJE/KCJ36+eteDvJnJ+jdkDWBWiWqait+
mQefKrXbRFRVqEntLHwyf/EcPzo37wZuKjEROZrV+TB9MwDGBL1ysfv56//BlKO9G7OaBmpGxVS0
IPDfCGDR1vOUQXln3nd//gzLF/HPzpD6/envZXo6RVcqfhbZR02ZvUofDpoV0GooqdxFu+WagFnT
+/nT/egb+24c03uhchAbS1EQWP4Ev5YiRyPVqPhzQp2i+58/zY8+k3cjulEwycqJVfmaXBryGnJu
gdQzm631Lx1ffTesdcugN1U2lW8q6desAPxHKONfvHZlOfV/8pGo70b1mHY2VR7Cr41k3Nu5QPPW
EhQwHIo6W9Vqgvatd7my+pmEvjmgW5OnXGZ/7Z29H+m1Rj3fSicfndAZGDkk7ar9i3f2gw9ffTfU
nVSUpq7FEypjACRNsW4EnrAs3dSk9xm3v/YG3g15uaeCoWnh5FuMd2I9mngrbAKxf370HwxI9d1g
tyCm1Worjb4VTrErDC1e9dqseZMjur/4bv3oKd6PeVFbVCu7we+YFLFwAxyZ1EeMyulffMQ/eoJ3
Q55PeK65NPdsfQTFWTJXW4jcljj9/BT9YOyp74a4rQVpK5S2JzoOhe/ojCT6zUTM/PzoP3rx70Z2
3CtQV/SaFy+k8GgJo9zGU1S7Tcvy/ZeeQnk3uFM7EbWhtZ2fVPBORa/sTBo8eZX6Pz/+D06Q8m58
J86YN0OjdL5pTBgf+0yCFwfZ8+dHV34wyq63/+Fa3YAtI4pmFn6U0/YNtovsKcnRRQ/rspg3+DFR
xiHoSreVlawkMa/4PuDdg9AbIwRW1zIazp+/lh+903cD3sZrSbqNmcOgky+aDFJcL/9iufyjQy/f
jz+8Syls7bQPm9qnDzZu2GwSZ6ZNfzXMf3BVVJZn/cPRAUEbQW9iJRdBgH47prkZhoDXsBzCUkKx
WA4vkkbivJrazl98cD96R+/GPclhs2qkXeUT/GrdlAZ8W3uA0/trH8W7QW8rFkpgi2t6WMz2jS4Q
HeZF7qx+fvQffuneDfqi1ftEgSviK4T5ltOrzd6oY73FRtOzozu1FecgOpbTvK5jsB6WBzdjnaMb
b8Nq12q6p9MV/flr+cEMobybITrAl3nXc21O5vqY2pnXB8qlWvi5Pz++/oMvh/xufrBVWdamxCj9
xd4qgzgtukmsgBc29tmZjIqIFN0EwEABPkzJbwYlANtzzsAFeDB8oHMXfUrdhJS3NxUMDoac+quJ
yIuSpxNmRhFsUzvQ6AXGnZM8iJmrjjcN89g+EkQgU9kEuZUDgXdoqtKUVSuHZ5mK3oF4bszJ6GL2
1msXeb6BUnXUPgGgis3bsqpomY9VWbnQDmMaRgMA4h4Xi6xaBONBWyNDVETjUrXNQox0KekZ6Kw/
oAuMY0TRAwGPITkR+OnC1Sx3hXgZCzVB/jvPgx7gAI4AkBG4PNX9a16D3yDgrUCldT3z//3dDry9
7sg/l9XUxGEk3v36z4cS6UH+v8vf/Ocx3//FP9238vSav7XvH/Td33Dcfz3v+lW8fvcLLbpYTHfd
WzNd3kAqiX/XCJZH/n/v/Nvb9SgPU/X2j98+l5yS5WhhXBa//euupajg8B36TwliOfy/7lte/z9+
c7tX8Za/ZkyNvx/t33/y9toKKhK2/XeKEo5tWyS9OabsMKUMb9e7HPXvFGuQjFmGbVG3Mxn3BVXq
iIqF9XdbMU1EM/C5Hb6zvIa27K53aX+3tOXxhmHrimxS6vj3e7/9fYX6+8fx5/US1ZKXuevbUtZQ
TMeig2GShyzrumrb72brdKCboc3UavQaBFVRoUGvZbHTIiryztc8wOAu24q+yyVUlDmypZZxKyXF
41CVthfUxikJu7NpNqf4BTxB7AkH+092wiy3K6f8gD/rk57Z97TiF6hS/Nyfg9D+UCgJTQOUAnkq
npKiOCUplevSEuGGdTOBb0BbI5kSUyQCe2ONKHZN2mc68s153AfpUxaqbxDzj5MaoPFGREiPcF2O
TGE9UO+oRhDZlBX1/2KE3Kc/cpHYZSEHdGKqn1B58Or2hpsV5YM5Gbezcp90DtW9rh1uDNo0q0DM
X4pq3EFPhLL6uRzMlzQOhrXsCpUUGwn0BITpi12RRF0uIIUhzz7IYbuvqSUioxrcSp2RVanlp2np
JbbhKkC7srb16WJUxNfNsk7fFg+ibtUIgzUDlJ1WbpRwardAdfb12L11JgEIQLHWk6Hsalv/IhE/
tZTnCW1LjMsEe5C89+e47D8g6sUS6kyXbpK9rtVODqxkKu8JitRY4FpfonZ7+SsN1T3cBmclBvlB
BzDNSr9PEZMonf0Fu49q1RNe2Gggha88osECXmKO+655UghKyukXHwqTE1ADiF0HoBTXYR/DxJ81
WG9GJlaJvYta3fqKYo08ZLExuzF1cXaUO0XoJE+YqbLuauxmtvxcdhUV/laXEPGWw6rIbGLT2iLa
CuC6NGQG4UlQl3ByLZ2kAzAgCZfOuJeIsw1irV0P5BmnJHCTmuM8MpuzkgootOfqdBwzNV63bf1R
PPS2OUICcj5mOsLQyOw/jH24l+BGJTH7sz5vpS0xmA3uZaSfK0AzHggUFQ4iPbghry7Ipk9w3FRY
a0PxRbdXGFBJIcO+HRXuXJIYIKvOJqgaEPJo9gdcCrPM7txKXpTMwqTSDwdI2F4U9O26cYxDqqNU
dEbtvjPifqPnIobZ25wI+z5r0e0MoaUt19XUnptB81udLDsq+fVAKJ425zczxeIB3soplAUekm39
hPOYvHWJtaoI1XgTwNdEE70mQ4dvpyzQOWvOl5xUAFqRF5p1niBO2teCyo30uKFGnzxTR7Jp7KXH
Bp5Tbcane3R+hw5Ny43ocB2bS14t+qlAEBqjV+QDB/K93awkVeyDRjyHeXzsdZJZiWqT/TqHLEsN
XCjSObalfGUI4SX4Bsy2wruS0I+CmuWgv46yQ59cYnAsNxwKPGkXx7sqaZ7BRETw6fSjFNWKq04C
P101f8grAVV5oOwd37DSEzszpFtcytUlVwjJRXPR4fZsk7tGCe1VnxHFjXxg3yTRtIJKHu5Ntc+2
g4TGImnDfAu1OLkZF9yqqBhXNnCWG2iB+FvxVOgGWBnLHoMD/tf+laiE+zYbPYtQKACxnzMoiabR
V+Sfxb49al/6TLnhqw5/AgT7ytbCYu/EQB8653WeBLCQVI89pSe3RU/scaM2Y++GeFuqiFYBFs/6
bGuyG6tRdROMkGVamtG7JKeq0E1nMwyfAtNBmcdgo/YA6tsJlGErgyqtQY2GU3QxDMwzWoclJdB0
v0lZvMWQ0ciwCw+lo/WbICoNV9MnL6YZj2hR4Fpx0rdptD8zDwEmoBm0LggJQUaqdOtmIsYDsdMl
MdJxDcQS3aTUbXR9Lja509PKCBbtKM0WgFh+zFvsSns+hlp0FK2cHo1I6U9RLG0UUx/uqphuyASe
2ENAAPRgqsLVRF5MvlpCV5nOO3Bpz32TKyswNtJttQDSJoj6Wwip913izMcsL1Gwj+ZFqmPjKU5n
Jl2pehMDeBpV4lvh6CYCt/prAwppD6/dBve9Q/eUfAxKZ8ITs9MdshWkUW2PlMYNPpM4WEGJ0PYD
3qiHummwpUJ0lmb9rbCU02gW5llOB+yTCIxuDMCsH7hOggvR5HQ3Nlm2npC0muh0N1JngMoYVRpk
JuKlymwOnGeCTFrYzJ2aHsx8ilZ9m8eXUJN7tywg+iRGs+vlBkeFDL+20nC/hYpwPrRj9tDGo/M2
DgSEquUL2QPVJY0adc0OXj9IiNePMdQqUHLqU2DI8SFX80Mzp5lf2cVDXH2FSUxAjQQFYeyhNJGE
vJYTdd8z1KUsKujDOhs0XmQpTHdzT7ixajK1xhn9R+LVzbz2xzxVSDsmiBaVXU1ilpl6GlxWkuIS
QJqIKNdxBCKEb03ZcI5qQbtt6fnFuXMfIjk1GiI2w0576iZ7Xp+DpPAjKb+Tpv7SEmW4zpMaM5WG
AXu24XukQeVXqXGvWGoLes2wtxU2T3KlVXyVUhTuNCsaDzUdXCMIonUC6ugpZd6EeEHYihklCH5C
vL5YrYVSvpSBjPtJHqnTTcBaVSfUHlV7KnZjDYKo6tQXfdacSx+l90JBizeTjaXZLSGOThCfZkCt
uynMEPJrNnro2p7uMzt8oit52zPOjwYcsl2WhmBgyWULnWYxmpXYTaTAH4mNQq8XnuAzHqqpF8dE
NMfJQo/u4JJHtlFma8yCk8s1y1oDI8QR2djBqo9tFIolO7KIpnNJNlBd5k/wdutNhq7rRjLH56Yf
WK51M/NidYaFGJ5UAI0700BmkOKzsWNjvrHJO9+itmI9FKYP6PSxz8LGPqGtr26ahiw1EWIOc9jd
3lilNO+lTvssxdV4y0JsScIpbk0L2fMcfwX98cFqkLmBUN9Kvd0fNYE6ZJosIlrU+GOjYmVF6rXA
MYxq6wRRcqcKGXvwOI+vxWSwjuyl4Y70v/CgcFVhnjcujZSKo5wNxm0XP4l2QjAxsMUpqiY9RC0X
HGQp8Z4B+sDYab0wn/CUJPULq0b9UIZLPNisfHGyBDd1avvo1idLqVxofajsmxvO9QpmZ3wzwDdw
rSk6ocV4RQlzaroBJvKYPmSNuW0VGsZw7unU47Mkg/bYACPfAIT2rZhomCkXLqphbPjm3sFXWjkR
3xPUFhE5vE31KBvNudJUX9GyYlumoJcJNUlgCzoOgRwFa6qR1z2MxrGqpdUEKrDE9mKZwarK8G13
KR7EOQ0o6M4OSyP7PKKZiCNkxYn+KVcYNZJKrKg8a2syRRCCVqRkEdPOlKmSWo+ADGvWg8LZSGdj
nVAWy8HqruTpxOZibVYOA3hRZygJo4KW8nouy+esSMA8KKgXEiE/EBX/NhgFRCINC1vXQ7iup+6g
DtBlaGM/4UWLyKbND6MohBtHD3aYDvvrP06phKRXknPAEEvS9R9uvP4YlfoQrN7/+PtfNTOvUdXQ
TH570O/3vH/8wghFl67FnT/bX673/n5TlQtIN9/+/A+3Xh/VTInlLZSMcqpbv17+SZwI3Ml/fpqL
+Y+3vXtIHJGaAoKXP/n2d9fHXI8wqzKrsnd/c33g9bD/r7sHpVya4wlwbcPI/b6NCz+d0a+jO+fH
6+/f7rneFlEfxEbpNYqNJ76VQGt/e8T1p+ttXaY7Xo7M3eCad6M6BQkyRvL5esTrP6VKU5jrEU9D
YYTHMCWXhNeN+I0h7y2bP/VL3VQQRGyt8EUflr59FVZJ6ks4hJXXT/O/XmK3vIrroQLH/ABuBmPO
xOArByUn6WXM/etPUkyDpAxCY5WWWoB2SFP86z86KV44YZoP16fKmyCAp9CRz7E8KZBnTsryGqQM
qVJPdijXWWpJEUIDBoJVZSyOnbjyw9os/etP1/vVGQELwAJuvP5udcaw62wuu8uD/3CI6+9/OM63
+8sW9E+bZMGGrEquTp1e+QDcqXA2g6/OYUE6tbBTpCGcAJid0bzKKnKqplqGrbV8pHBtuL9YTvP1
9+tPjQT03VnkdNfbrv/o8NdovEQKJbjl49BLG8tg77BRnoigIcXkeg6u/8TL2fj26/U00TtVM7zK
XZNm6+undf3net+3X69/pMfEvV1vq+blynD9/XrP9cZEmZDKKidsUNgnIpIjpUW0onVbpzEgUIE1
mqCoJoN27whMoWl+HOrgrCuvgL4AQ/WHGqClXCieatlu2E44mdWdHLCVSaWt5WjrguvrVGASt0/R
0DMFKBela3dNUd7Khrov4icL8EKK2xdDuF9FIR3Q8jW5kyUVWeK0c2TbBe68iRqxE0azFXrpWorp
NvKwBa9Qp9umYKtR9RumwXOj12tL/RoWX9s53uZ66E3g6wyDd0eyZxXabh9mywfpTlG3JYVia7Ge
ozhJNNFZ1eCo8WZ1HGnTihp9kIiNNLoEiAfh0rq+nYDxi6Z+1h3jrh8/BnK4jdnyphlUMlg6Rdm6
FBjW0H5Wpo6Dxan2OzMR+zFpsbuxENQaN5V1z8oT3gQ7mAJLrO5bXbsfNGM3B61PCWlX6jb+25E4
NBW9mvIZi9IDsM/nISa0rnnVutEDXH9Q1PTEBe0McpMdwbjvW53xbXlJpd9o+LkLSz9QGt0pk7pr
ypGF6oixMPWHcdkSnPqeS4kERSK9yAMS2rZkHWBdgtl+RA50Z+fZporqXcf+8UbEPe5s8ED43ZY3
oI9PAtSOmcEHcg74N7wyH97STLk3Ne2xceRzgdRXhZK/kB6SdIHvoOsoxL7QtC9jGHpyu0CnOv4v
zrTbjhX0G3OJ1rSUW/LU5DLyRlG78sB3Mjb4mDbgRlblRsuXEJV5ax/HXvMNAfxSEl5GTmFloQWv
w13fDetAEz5tvCeSQvblnGxMGXMsQTm4eOxpPNVmgmVO3ZE/txKI5mqH4DC1OqXyjLMXdIFUHJ2R
Z9fnvf3BBkZSsgooTMuXjA9RMW1hsmF8DI4SvkpBHKvWavep2Xolxd00YI8bkkAWaMdJe5T6dBfb
KhgE+RYAwLlLIFaG5McJSICxsi1eo3hwk8nYNKTZt50bECVtEqw3LkA8WCSOtJv1wO8M62DYBfLH
7FDYqmeCTUFduy+th0mfzksMrwnkTEspN7TxR3JGPmCqtmSmGoTzXqer+1RXoWo0h9rWtrb1TGjO
mjG4RAfXMFBMhJEDtQBpJWBg9QaJxnp4KVULSN+TPn5SJ82LW0HqT+hSpN5GFZMP2QzhtAq1AMJl
eytjdWBj/7mMtRM4N+roeNSCx7RZKFc2w4Cl5jjtjaW61wvg0VQo9L08WJek6zap2XtzEr6Man8y
OALlA58jPxtjdmFHDb50OARUAVm8YJObQRTbfqpDf81tIsPDu76WoRAQnNB4PfppdTQ2hlKf7EY8
yZW9l2t85ZVO2G1CWKfuCwvKvR3dd2G3mwegMvWuoqqCl/GIQNBlhmJT2t0CpT+lxfBqRV9noeyT
urxTytbv0hWndifx5TPn8C7qILGngFcs8k1raV3BzWigOsS6+pyB0ZJj+TjMBPWRTYQ84pLJwWMd
TXdlYnxw8uI5yQQb/mAJUvwg96lL2RJBkbyqROk1+LTTItxlpHZ2IyXHkIwTcZYaAo3D4cYKPkdj
/2Tn4pF9w06pAjeNbUxBB0s10CiWBzFMx94KL4EwvJZaiN6ABmOPNaTbItM8KMY+cQ0HM9EfUknc
qiR7J/MBTuadJBePFZuDlAqMY5AjwSkuVb5JWFetJCF5INwVxCBNjLdMi3ZZ7hzx5NwRa7RJOwAp
JMxFdXoCH3E2e+vC8vWWtIInAjQewADfWGGxK2e0+ZKyC6Tg2KfSg4Guv6xJnwgcVwevO3cUPYTk
pZiCKk3eBsgUmd/S4xSszIuFRqYkbLeUxts66imMKl5UhMgG7ZNZQHvI4nUXtS7U+nVHPiJLfjkJ
ofyMp4TvWayAxQjiYzKkgH0MFxssvb/4OAwJgk/zLEnFoxZhrMyXJHB1T1jOulCrdXTR6qd4qNet
yUZPMzayDFJDDXdBAGJkLneFBk9nfJaafjfkRAzMfqVCcuhnrk9QdZavuJY+TXF0hqmOm7yHUbPh
K+kRHcMs027MHg+DgmNQno4K34IALpmcQGtqnwM7AqthbSZj9Cik32RzcYGe4JF3gh+RDDSp9cR9
khm7pFh4n8ybpbTKQ+wZGxJa9kN7n3fDXjasSx3pR9Mc3NIRu7ScwO7LWBpaX8nYl/f5ISvCbZrG
vj4Um0SQhevoX/Qw/WhGFgKDwiNmZJ+T9dYoFVN3fgGH/phQUUyJbpTt+kjwuKPCgHiQIbXMAfLk
O/uT1TwO6bkOADmsjGFjgM3C5q6Ilxqb4UBgKcPotBDfTU09F87FwN/QKsq57MxL6hBd3mYP8RiS
oQ0igY65kpy0YeWgKwv1iGX8UnHto8eKsL+yCrBnRqsgUontnX3DlvbqlByBCd1MhAosZeGjDiy5
LKyNRQbjIEUrAxe8QopZCTYjMkq+yeRgxirImK2lVy/2XJxhY+Gui90ipYRIup05egtvLHANUR5i
w9gAlrPMTR0eM9Cw4FEvCmkXgcYSU+99U4vPhn5pVGwuqOurMt1kqQ7Hj8BCNdtEEiDcdvTYj+1M
mc4CtjSdymXErC9gqQe3WWq4U+rHMAHLvrrQCodpld3q9r3T2G+JcyZx5iy1sq/L6dZu7HUNR68a
N0H2cRqDG9RZN5hiXTsa1m0+7ilMT/nEBDyvBtMfiYEVgerRVz1Wje7XQ/XcBvUru+ZM90essxi9
bmy3JqKvq5c5fNpgH6QhKuDEhX6Ej2aqucTX0usSqxNbd2nWbmu79TryEPUcffS4y5SMRFydejrl
SnuExRO5dea4hp5sC53lV+h1eDirrlyAkDsHKlRRfLJD8tIwauRUz03VAJ6QYgJoXDUf1g5kmTKb
b1XMyWtRGXf4AfYWPZrSCDDX8EIDNs5huQ3x91vtrRGl+7Gk+TCNn3G2XEwcibPylKQN5nDFTbvp
ITbng2lTmKWOaWKo1xJ5H8HzaHSHQoDhQXzfaLO1xSO4oQJGmfkUzPpBFx8KUR0sLWQ+StlLkGCY
ayudLdJElTuQRgBzJhM7c0pzh8z/BkPAqm+CVYgHbqaTM4ozjoatgpFSinB6tvMGDagLFtlVwdeA
FgaJej+SW4w41JPD4pjVLL7JMqLg9NjpjWuQ5VYMFam7jP7ocS7FedSrjyAA7+2AgFgTIEFVrm0L
MkL30qqk8OrDhugKv+a62AyLF8QHsbHpbUJ5ZFbKzByKoni2oTw2ybSSQ6K55oonDnblR0XtPD0I
dypQJBNbUZ4ujJ0DDLS9lkyXSFTbORwPHJBWSuiD7nGXyIQi5fIJuCmnJdi4YUqnoW8xT4buaJXr
wRnWYqRnBgkripYY74U+KHAakonmzJs8cdYEiWzhyWbU8kk8XBWmtDa0cS/b7T61h22X4okU0g0+
Y7ztkFsVQD1QqHo9pgtXP5ZcjEbArm3vSkTumAK/PjIdLcGgA04Ul/0BJNpeFbSrCrdH55uKdtvL
MuRai9VrdD+Ow7YZuEa1hWsNCd3/CouAeSs9Zgl7FNSvdi5Ttu7cDlQVyib0dx7TN8XeYB0U2ho5
m0B+L/renTV5U+AlG6And7zxYp62A/YFlagelQjmUdtYNtADwG9QRGFhbwIDTpJ+08NTZj72qVRu
R/prelptTF5glKEJGUoPlpw/jwC3gq2WKdtWUw6xPm+Xt52NOo2H0stk4edv8ZBvg5bctHpFJ8xt
hVtJtatbzQ5zBB7G6GNZUmat5HNts2xgcVvC8zDYNVaptKknbROALhPtuB2Jw8wMyD1jtlWmh9Fa
AlbpBbXEpLf00RLp0BFpHzS8id5aw+NfdxaRd3UG/vM4NcLTWS8qzM+YCmF+J26fNq6WEdg4tTiT
HsJi/BQE+F6Rh8lN86HKb7tleyRr9xkL+E5Q13Y6ws6n8+CMkKQa6pT6ucSZHaLHAF+7LmqCoRIG
UJIcy17wPqp13kZM7e1e17QXCZcH8FLq5w0chgD3dDQmruRoLh1nSOLAdiEcgvLHO75MY+aaCv8u
seWjZDrUNEiHklglCeZ2ZkDwTYAYcWRP+IOL8NDoAGHKDWbIo1HR8YXFOykKbQFzU9ZLfljrsgWK
YnXXq42LaXZX4RnC6++OjooUuVoji3IJ4HJtdWTjYl4oouz0QuGqFq8KpmYtmh70Wof9Im8B9W07
maDW1gG9QfK85qYqGFUyjukaqIBQIJW6Bc6UWV8n2Yutat7ABWvuSHFTSW0sQAObVGXwCesZUoCi
3CYVFdRm3CwfXg4+vXTIXO+HbQWt3eHIGP9wqOJ16KnRSrdhpXp6BFWvE5uqk7cGdAyFlT4hvAEM
QIo/WVMnAOloIZZCw9lHQwoUa5En8ub64/WfaLmxwDO2thsNWASUf9qwuOhQAix3IUVY2g+BNG/I
5SA+KJbrVadjtrgBbaC6GFnca/njXTXk223Xn67/fKuixH302na8EGhnrLxp1q8DLFM05dKXRlVT
EGtUh/5TQMMSGq9SchY4IZSSlKnyWNKMbtvq217qIKteK2x6Cx/q9+qXA7AhKUsyAf5T87mWdHqD
zbtpAZuXCYTAQjfSVjJOYsoZ100L8xcO+MfQkpWbzKrm49An5mM4TitHqvE1lY7tDWUGxBK41J1m
iCfyViQKOyyJtEpuPyTVnmUbJK7Bsm86ss/3ZRAB0DH7hhwBiS8moST+9deI5lEamcpT3Y35sY1a
jH6903yMEsdeGyQPedeHgfwDXxu4OmIncDNdt23kMxtr5Uz2wrOjs2HDZZCSD2YDq2ANBTU3rz9a
M+5koPARu8GzFQzxo6SFa6sy5p1FjMAmU2rLa/vZcyr2FniMtEvaZqxXyCLDHhR4PVkeK1MJ4gNR
ct5EJeBexlV7m4XVpxjb7VrHbOJp+QABJddHLnEnwyjTLdXGFCIjK+lYXgD7kXmn1Pl9SkDPpqFE
oJqgZMdRetAm8aYOU3uMlFJdLxCfhmCbZwyLwB+b5GnIbHlH3vG8H/PeouMONTVguyqUai3U4NDp
OuvUYF2ZvG8mPoMCZ6RQGk0/p9NT35Dz4NCrOiiLJMUv5Zs6PACcilu3jyGquFQKMMMhI6T/2+OK
Vmienm0bLcJGKAYN7u00HAzydAP2OPir8AbDNUdVUGKqNcC7xA6ptFXhDqV6P5sTpm3Zd2RB/5L3
3RueXM63hLpRKpu8qTkSXkR3JtnPdYC/DVlOMm/0TngxgE+B+qAw6PpZ+mqZrqqaPKnkLgtKGsfJ
Yoz1yMkjWZnvgiOR5wInPes8RdJp0M0gTyLY+LuWkO5ZbTcI1dxC2Tlkj3TgMjP6/+EMasbS/KGN
dhKVm9iyN7PcbHt6KhRrKQVOu7wH9/Rmshunt3Iqh6eA8W2I9tYmprzA6WPl+Klp3pYpceXxtC6a
EHJlfhOBaxmR5nbEkJXhiy4AzCAVhPXU7FLiZVqAPOgG2ogZclW8YMAWDYKFF027pchhwNF+TmnP
K7B3Yp9IEE32zFqDMrsPFaqAcU60HZjX6lFR95V2DJyGj9aXps1IPzZmdoq2ek6RDUxcspUfYDkl
0UODSjB84TS06ePofFSbBy6INQsWFKkJ+NmpuxfwBQvlYxIvChZjY4OFyCBai6nENv6FDusqk6K1
qr/yk/LIWjpruOU06I+q4VsIvZrwg8G48hEp7qq53U8LplyFgk84pdKZ0o26rkjnmB2LlTrkaVA+
Y6V/Gm2oa7X4yoYKRJitHFTNecxOg2YfUEW6aXUexmQDHeMjayTqK5QY6xZ+c4Gn6FEo54prjHCI
LGluJ2RBwkYWlb9U6XiT7QzA/Xr5seRkLsv8iOQEEQM7kVR2gXrOgIQU1yg7kQy7me4VSjNYx+S9
UaqVMn1tJ90dgcJ0WLWjmX8M1YKRLd3q1ovMWqXs92nbsjMYbqYKWSy7UA3HdBFbD/akejmwFKya
vm3Wd6Q2uXNk7foEiVk0kRpIVdbWvZLuO1FkLOC0o2OWD3qpseHO4NrUbjbLd6EKjLLdEwzrzqns
zXz9u5rU2dxZovEouo77eBTHqJx2zQpT7NoMna0zkkM+YF1mZ1ytmWZS6Css+bClEqiKRoYeej6z
u8aWNd/3HQYqd1Zd0Tz1TKbh3TK0FdXFVbug5XEqfo3kB9QeS8JvdbKkUwD5Y87By65RkMWfzXQ1
3FfjSho2Ogh2xRPaHmZ7GYLwfYztZzt57tO3hPHRyuqmKnIXnNy5sBkzE/ZcdhxTRmlmcFKvZ/09
Kf0D7A6Yt9kq6x61HvJxy8CVgy1Crm0PRFWQCRaF52acj51qHzLzpmKF0UvBto1jbDSEzejGx7yQ
NpBlUGiYp77qNsazUd8oDZDoBGGStNJAd4aqIBzc9mRSIkHcvvoosx8h0b+gxqQ/2p4qaz5pqXwo
dXm/YLC4WvRdc0+i1A1pHS7bj+OI/biGXEZgB5IZg29zcurQMvwfdee23DbSZelX6RdAB5A45uVQ
JEWKIkVRkiX5BmFLNs6nxBlPPx+g6ipbf0w5+nJuGADkqnKJQGLn3mt9q0OPwNx/Xc6Qzgj2nneB
id5mLOR1d7aYxHfuUznO/mr52DpNsGZxfPdHJS/gQesb1+0GljBb/wYrFT5strO0dmSTB6wlVbBR
MtiVJzIyLCoBN32T7m3mRdF3WXrEyMx/oDeonobCOmiZA4G9s2m2pkc5OeLN0ChdeqkZjIpVcPAL
wKwJIjOySeTN8iecCjmOklb5UAw8K16pIywGvHzIWsRYrghQtJOpsmmY0rFF9x2qb98FwSv0kynH
B6ePTqkwnYtUdXFdmQ5u8b6sXovG34+xVI80y9NjoOusO51ZvSZpC74uL4zbqRbBkzvp1x2QsNew
qR48x2mv3dR7y6M0uAS4xO9p3DqbLN8XIIi4o7X0QZH3/hDVB30Iq8tyxdbNZjMYBJosP0s7x7st
0+Cs80YhOq26Gd1OHsEOsC2Yj9ioyWPtYNYeNYipTvu9pSxvtiku5HnVnz91JEsHItii69iLHj14
2/SKVNLfePPHchRoycm0K7lrtRweQ2Z3P9UYMJ2MHfMGAhA0WKLbAd0UP8qcJtyoAy4sgGSU88dy
NII/g9uWgtlUBSiUyUYU2CjIP0qhDYkkbH2dzoIFs5Iil6Vsajr42H5NlZtmA5MBhgX1MF7cNrD2
CYN/YIe9esz9oONFo11T2qnH5RIF4L6LB3UXx4cyLuvHwXRTGgYhBLT5lEwcCRxKuqzfnJZR8/i/
133/v0Tdv+nA1w//5/G/fhbqv44P28f/D+TfdC3+Tf+9z9+L/Ecd/ab/Xv6ZDwG4YRn/rQtj0Wvr
rmcI5NUf+m9p/7fQLaF7pmvpwrRmh/Bf8m/7v2Fem1J60iJ7jZWUf+gv+bdm6P8tdRtdOP8uKVxh
Of8b/ffy3/9F/u2CaRAC7bdhu55ruIb3yTGRd5SfLAbDtggq/1pHogg7JfaOxaAlfx1l6Ir9GnFQ
LJL8bJmDdtP0gIvns0xN5i5VNEQ1y/fIUeAWQ4Q6ntlsjWcgZM4hNvWTZDfnrybjWxXTmAvEOF6S
NoSI5RPuY0j7e8y/9Z2A9CtZe8SvgodZD0Fdvbey/Wkajf1s+Mn3OtfJXR+7ezMJGEq2irmmHk0H
MJZyW2fmcC+CREd+WjovdhB+QXycbEan8NVGkGp9SB0jWyuzNg6jmRkPTdJdkqkfvyZWj+oUnPhh
6h39gXDWiz2Ptv3G63z2q+kzWXfFOmKQRBhEp+69iNbccq0sxE9phoBW0RaFFg200SzCh8DAOVaa
ATiTPAnDjRabtAUSKzwuR5qloo+jf659HAVwW6sSOuxgt+R7d3L8msdvsSXkC5OxYrdcZm29nfJY
Oni+B+gtVnrUCk2nRcbRqKEfXY6Wa7yXAX/gVrlN7bOMu+ShNtvsUfk0FIKuCg7LaZ1RO0fMzzeG
zIHaB92XPBp5oRtzzTkfab2jvf5ylAxf3OY1EgBwqHDqO9NP67uGZO4r3aVdvlwjXuAPBAPDmx14
/9gV5vsVC4MQtuWSuWuazie7gq4i1bhe0EOzt6JdZii2h37wOrEv3hBTSMOiDMxD0JRPiV6PB0Qn
NTw10LoOb9G1ajXG6dhED818VE5CkTiC7mb5gZdbSB5s6m2dTAUYNnX2PUsi9QLxBRDrSzCUzH27
jF6rnWjHOVJ7zW/IeO1pxlepAh/lB/59RJjSigZNhM6axhyV3wX6m9hPPlEEoZ39dbRcG+Zr8Xwt
GAzSdBKLArCqolPhVfZaVYl6Rnz23NuJ/1Vzq9t9O/jJW5nTH21V0B+HNhuPfgobtp2c7O3y6cd6
12SbtsjalSpLe5fDnNzHMgpOfFNsC/EYPcIxnoBZVep7RYRN2ERnzUrH19aFDT9J6xuTP7DPDhJJ
pP8d+fCDvWuLdmOYWn0BKtKSDBjW2+V0+ShhmdUxOwJaCorRscEuYGrEUwRYbpigQxDQuicKs6OT
Hsm15X5vCDpGP8CyQSiDVT76bKXImzloUSjOZvwm4qj/EVnGD4JosueBfgBE9zA7l0kMCUrZ5OiI
WgdKqBdX8fxATwZJecBDy/u8YWZi1+Z72lruHYTan13ajy+qBlPE7bWKIirHvujoCAjDvwHr2+1h
W3MkiPcQNuJooIv2A7vUFz1Iou96BokWXrk8D7y5CS+ASTsN8hiwO7mL5g8zLWv23YVGU1Uel7Pl
elHu84kRsNuVrIVBwrNn1MNjMC+UzDQZ2hJP7qdxvHO73t4sf0+dregq4pkg2imddn5a3Td+ZT4L
q8z2ppfr6+WUaFdaaaRQqhaiXUfcAfvnNup2LS41RKn8rWJZ08HXWnEVN4Q+jHY47NObwiZSkiyD
7I3UUOwGif6IYBp6eeuFmx6cJjTBSd0uH2kp1a099M4fjInW725YHmnDELrwTImhybRwS/3u6Gwm
rzCMThswWhjaLvO95CZDOpyPdX8Aa/yTAu2a+sh5h6T4ndnbnFusZduSWK6bmu7AvOAahtwNnQjv
ljU4rauf2N4IFU6c/F5ZTvjg47y995DOO8DvHsy50dDGDuEXesoeMaRRa9fqnvVMnAtCNc4iUuLs
ot88N/rB9zLjVuLZ2RRjTueSOBp4ibnUb9O2Pfg4UhXYM1Fgx0Ax676XlqPdfRyn0vyDv30hGPy2
BDqeZ5nELWIPs/krfHJRogiSVVDCmUQPNKwsUT4npV9/T9r242C+ovekHPWgk09//1xF9fOg8MHE
boDMoWmTma2VDcepJyZiVfowSmKTBnCT9qjpq+wNQ/eTiPX6aQQvp3rD6S7GODzSK+Sd6ajgyrJr
6w/O7v+8GxxpWB47DIe7wrY/e0QbkESJ5ZvYIxsIYiQNt0e0Y+naRIT8FmzM+WYtcyB+1kCUAh3T
9oi4nmgXio0Y40ajmcdlvQmb4t0aGZA5pZMSFWW53A+518FqAJlEDnx5WY7ysa0uWs+ztBzlevPt
o2ZwVUtegsjtq2zqnH5txj9CkYGp5467N9PxhtLJWqd2nxH/kcQvtJMPZt75l9RytXMhzKcpLKOX
mjCg64hvdNPOOmmGKCOQdi/e/FJ3/mXt+xV95P1u5OMxoolLhoqJm0/iHXTnx+wXY3SjkV9ukNVy
bS8Lb06SBOS/un0ySva9shrPpW238OfLh2ogbEPBlZyLGNYRhuAi1Vv6x30PPykZjsuRwn61UvoQ
3wzty6hbbDZq/q+84EULGPxkMWnhwVQ4MLyTaas36Ys+TcU+m+wC3G+W3pqiPyLnQE663DEMgPah
OxD5YzfmU8/mncWwfhj8qnzVGQa2Vh3eabHtAIdth2urhlkM9tld1ZU1vdXkmufxHGBfgun2wG5/
/Hu7ybkrUbc+9linV1Pui0M/2vK+EMRRMw4jeNmOHisCodtQMSdsJrve2qOPKpsW67VWBjTO50W1
JGtmhXdJ3HYFuVTTDNx3ZZ1vYxHFa0cZrA9g2DdAhgv6bC4ysoqXxFJAgXRUl7jj1YD2/jGkz/eH
p37xYf721KPIcTz8niZVuhDG/PX/8vUanaH38UAvOjJqgNn5ONy6jjt8HDEEYTBtW+t/LkGgnD2C
AYaKIFDHIixJZ5y/h8kKfqaeiejGfwdunp/J+Ap2vYjIL59PZdx2e2V13xyrIG88D5zjjBQcXeh0
fCxXJy9nrh4Aiukbt75jaZYOOSBzDUimO0xE5x4XAYqioGxuRvJWFjc5M8QSGDswMSStuoBBPpjf
Ct+9In5WvvsJ77qRYO/H0KXDx5yju6lkrp1kqmkgejWHJApr04hYvk/h+O4KrJPIM6d1ipn2MHCj
EjmXQkzUnEMyf5AJotTKKS0og2FRb9wkHXeebhsokkcF0FVSyis5fFzTm3PIyONbXnpYR3ovfGGi
XqP5L4uHcKrKjZFLsLYFA7usihThqq51M42F/MMK6Mzvu0/ftCt4p0Myc2fT8KcSN85kYLtg+a+Z
m2vXQuUmoL4cMoDeG6vMcMYDhF9KjMJg6gMpmHY6p9qEEUfjtb5hOlae2eXLeZdSZe2wx4jaky5L
1s9WtRQDTLX5fxh4K2ruofXQrow0cZ5KZiXjXB41CVN6RQPQKv3+ThZmvx6isf6SRiV7AsZH77rA
t8WMh6TxILhBezK/SFTu9R8fce+8EA3bbjPGNeuqdat17zlI/dt+PLmdXwpMiQxCM9Ikx2JEp+GQ
RDMMNkoN0fRbZtvQPHU3HletKdurNFcd2OI3BjXyp5H051GYGchwJG5Rakdf8M9H7LTK/t6yrWxr
xjX2FBVIYFJNtPv3hdadf/+/fz+mK1xbStPCPG19XmjZb2l4XRDiFaUh1lWl6rsiNop93Lrf4ing
EZg/lutxjUj4i+fJi9ZY5nM7q1sHr7PW7bzgoJab9aWK9DCeSzIbryrH1J5lQKke6EOyXYxM8/Wp
9E6RTJIbN1TGCR6qcXITmnRZVUgIzoHaLj9Yri0/xckhjul4Ud2kY1YsH+sg8NaEtvNF2CktYEF4
zKjQyffCvxSVeM8NL/xOhy8njK837gGiP/b5iMcPm6iTjvkZN+RfH/0EK7N0xWMyEoGdy8nbLjWB
bRx6q03WvRq8a33eH8w0JiIR6Ooup1CKEarRSceV3e5xvkbfy7YDlYyf/FTVtEIVgJqrug3GPzxU
s8/+85fmmebSbUGXwSr6+/KJxpnFvzDmkWKbnJAmhcihAnNLcM+w+ng+Yj36GuSmtVqaAkqWb233
WM4rRT+vFFVWkrhqduYWDhM7X8s68r6iX2gxb9FsQNO1L+yDy/QPX6mK7gH3g7gcgXvr1AkDWZXP
KNRIZsqZ9/ILKJ/Z6H/tFWM6uzdoeOAr2DKPji+S8A2iPQKGafPp8oH7dQ5A6c4MapqrwpbGpvSn
4Lh8jOwmjtcFoeEIkunZNqn9MOFQnA1kEH3tNr30vJGvXbdixje46ZNq6i/+MMyWW5fgrWgif3Rq
KR64vZ9FCqiboXh9ckRWnDqyWU6VqZ/RvRr75Wy5Hps+L8ImJZWglogmSHuhsrAfaDxYDz3JK8gA
sl1fjHJWlZAVyCDmklTON0qK/GTMTjwYtN/kRA0dBvYLcrY8tL5JBQRZTEhfwsodLrL8EyrPnOE2
vz/Blu1a0tAR49NG+7zCisDQ6L2iPzRJYGSn/nWCr7qSsepPsW8k0xfktJzLqThrRTURx2aVRwu/
5KFqehN85lA91HIgUMzBKGhWxrBWLi5kkKT5WdfMVWLJ4CgKGZEMGIni2s+pbbYaLS28gLTNcg0F
NNxusoIMFJGNF/cra0qrdTIJ87lxm2itqGZvhrg0n0d8dpF8/fdVzPgEfpjrRV51vGUMByoTjZRP
T4Trt+FIDgQiEqsfN50x2A+MQZxbhO9fh/ksVqQmAkg0CJdJcPhXja6v/F4wWZ3fHS2xduzDp34r
4K5WXspuHwhGTxDPNByxIffHWs0VIrfqavDw3U8RnTV4bxNvE46m+drS9sjRKxxYwdwTNoZVZXb5
2fQKdYfmb9z0QTF+Nas3uw5fllKRTuPRnzo2d5EfsEaq4mTha4AbkCKK/vuZkLLowZhVwxXSCPI0
5FC+mlgTr+uyZW4VtAzWJtsE/u4H5qrUrPtKl6cedaiBFkgZbBHIPpokwd9OYq2mRrnzTp+gUrfy
Tvn8gXklT8S3uKq2ZAuVt2lc6YdqafsNUUv5M78bSJPHveo5wVav2xDZeUog2PJEMVn9qNXJO4CH
hh6mNmO6n0Xsk9kQiDXqcDRJnE0eqzqyTHeV9GUXXoW9ZZxk4q2N0HuI63F8DDJaQhVv9xM0SBeM
FCVrbFHTCXjEUHVZwJaiB2xc9oedh2HOhKLfnyfPcnW6yEJ4+ED+A5sl6n7o/aS4Jk2m3cICDbZq
cPkNdmN5WT7Ayf3U5jQTRDZMcDX9XfN83nlB3l5FhZgBg655P2UG2WThTXBw6bCdylZn8eG5A4Gl
w8Ouu4YJSvNtqkL8GOgFqimpbpeqk8hgZr5aU+0aZP4rl6Ae7MjN2G2HvtB2lst+q/WG8aVNGAF+
rPfKzK8M7MtkQRizmIwjURATYXlApYo2ukW5kK3wuJmvy1E8tuZrWE1ba1DdrT2vjIMxgkBW0ctS
9YaysY5VTRBe3qsjGd/iKWtKIAU4h5M8paM4ka+09ePkZflhUtV4CvoOeSyXjF43Z3hvOgfQ98ce
pvsRudfZcwk5yEWQE50bReiEI+jZqZadzTzHjulb3so3A+tqcOvuUZlNfvLdCkkdZ8uHPtwaWjU8
BKlTQzMzUFP1TbHO6yJ9QPdC7HmiTIcYVv2+nmzYcA5tqyjzyWa2veS5KoaXgH7ozWRq/maKhjvZ
ut4Le8ZsXYxDcTcCAd93IkDR0OffcQdnR9qvMAzmo1z06M6LXWR26e6jV8UkGiOrd3YnX3sYFdP3
iPkbO5viZE6YTCKTYGcT+dUzGR0GNlrKyOWUTsSOpsuRraz7vdZ8pg1F8qcGs/4f7wYP3cDcWpYY
f7ip50Lil32WNdPEmolwKTKGyb5yVX3LMrmK3IagL810j1gV/zparg0WeBI0AHVfmk+ab792mdmd
0EWbT3VnvqoCL3Iq411fB87DFGe0m1Q3XNMltx+q3KgPcphyuhMVU+apcaxdSO9wPTXehjsPqcTA
Udz2YKmDQdIfDf7nyMvGQ6i6iCjMcsN60r52mPgxA0/RYUzqe5zzFp4EG9FXDmNm3iP0OvLN5Yj+
54QgLbvPdb/dIBKzrzWnLp7pIquVaP3xqIhDe65SHdlrmD11hUtpk6rrqW08iA1egJO6DI8UD7iJ
06bbWRBKN4GXPeldZ3+fD3oAbPjWSuuahuRdPbXdpZyC8hyX01vWkOWQ6Pi1dSYHOyclJWZp3Ur9
pSDRHNOLme4IGKDhnPUbn+7DA28xrJEic98H2151se09DktTR8bZodZclEuKIA5nKM2D6t2nbi7y
7NG04fk4VGKl4rT0iS+PxDNS7FloOzyFIq5u0FEGm9QcvD+AyOxPd5MU3Ei27jClBkrN3fSpKQMF
z8rdTLQ3Jq8NfBea0T3oM9zfRiaF3gSZR6vsTTwzKuNlaV/OEQFSOZiIHkyHPxe07kbEPVGzNZ5G
o/ZwoWMRXXUYYX0//x4WYfGYD8PX0Sj8HyOZ40OpD2+uAM3fKW88N2Oy4Qswd41OaDh9VuDz8ZS9
1R0O3TD7qsdsHh071w8D0xfqgOSiOb72RAQHgWhmcARlSuXae3MGs44Kt4xi80mNzXiFLcfY2/zm
emXK3VL/hYz5yZA1dTQVlINpmWp31fO/1y/Lb+6Xdw6/WQfsFKNWiSmG6uVT+YIPo5SW1QnEOYga
r0Ati6vKjdLnwO9eZBFoP2rJCCcW7dePBS4pp6sAVy7t3tG5/+fIwg0Q+tEzmhPerFVq4mDXAcRo
9k+vUyk6d1HfteyECdfItE1MnmfhdAwYgl7/6wg8DSneOvnaOhGAxxbM0xXmkGjjTYX+1cZVsfRT
07CoroLKq+6aDhGGYSH+myGFmmPokOmK6drXW8Xoz9w5oWXeLh+hFVq3vgiYUZkyWKfxyHivn98q
TjoHEYDCqIrmYg6jfhROTF6aV1+UDh8gi9JzhUl8ZTR+dxiCENcB4F0oG310pUY3uWf+4+2EQDZY
23GzK2guQHjh1bJ8IMv6aVtet2frULBjy8pd4sT13dC4mBF6/Ysimvs2TA0mB2XTbvWg67ZFk4Sk
UDTaAY7zF7I5yWCVtfmFyIsdfIGKfYjsV44Lfc9mm8ijyfYHsDv6R0VSb5OGkln730C288ct8Wtj
FCja7+WJFCYdeWnYuC4Ir3O9uXz5ZUnvR2cy7DECNT2E4V1CjtE2lei2XeU2V4mm4xMpTO2pkVp6
IgYaUkAlxq/oWedkhlY/j0l/zSCmYOSQtefWLNRVpjXhm6/eMr0mIroxvN2YReO5myTqYyW/GmRw
nc35o8ZEuvuoR5iYX/m4JOMiy5+Drpm2pYQfaGftERuRdUNiRzquFIZv5ah35L5raZQlTp6muK+9
iiKiCrQdHQA8odxxQK3liQBoku5G88GyM3UZCs09AUtr0SfK8jUZgf6XRKrsO4nuDBVmez3ooBBS
UGVWU+bbavJ/5oYirYFJ5AYzvNwZXgW0AnwNjnMt29W5pe7HcSzJSG7vwrDel5OjP3mjDXEALP5H
fT5fH0eULpr1pqjOKKObdxoGp9ps5ANhLGj9FCAh5HriGsI9auKebL61aci7KKK5Dug2+u6pcvYf
aa/sWrJtYur93sPzcRWkTPkbUtwJm/S8Y1ROwLCXMhufTrln8WT/5OmAqoqwyba6/taIeX2tRPde
ANBZ//sd5fzeTKAJK10TswpTT8OBxjeT+369oYBIMWWGw0Q1ao0bkVTFqZQZyrQEpWrbKBtTIsiY
JI0exomIElFU9hen3+VJHXyx7UbcD6VzQDJlf8GnJm7b2qMJMZ8KkY27IJuonctkX9QE0vQsM44d
WD9zuj5mpzmv7uj2V3Gq08IEk3iNC5BOr+/7+6rxclo7FKZsF0h/+T5WNn3eTJzVvF7/fVZnQvxz
NlT1axcEzTmDbb1zRqU2QZoQ/SwoDhMj+xmgika0nCMSaUznlm74RP8izPZsCMgOkQpbSEX5bg+6
dwW51vliEWmwEokzfLez7saIx/EPddqyO/1n+V++Asuzkb8ASZQIVz69WIlgdFqiX8dtWhD52YQh
wGE+6Ev/dUSHcCt5LiOs2dauM58C36D7m+jdpUuZ4fZaFr9nAK4qauKv46zSDhunOeZdxFiPvgle
C99mVU7iVafFHZYOe1S3TJ+DQz8RreISHpsgJsRrFoLfmqt9K/G/jGbnnur5zLXdL0xHCCgvZHrr
4b5cTSG1YjjCfPGqAD9dvXLiAndxYlyq+UOIjh4ASN5tkHoTQRpAcRja3NM91C/QBeLdqI1YQvO+
ufr3e5ob97dV0qNG0U2X5dE1BGHqzBh+v6nb0kNBEBAApQqUnWJ6liFUrOUxz3kZX491oeFFlxXx
fEG9r9uyfDal/xqCPbsrjJA13sNxlUF6cxibWxKo8NJJy/QAm0taf+lsBzzA39fDBkl6q/ahQnTT
eaBzAmFiXOzyHoH0kO5r+2FsnfKhzbru0aTiIS/N7m9D4XaPST8Da7OsunZSNuZOUOXHKAXEbSSu
fy70yTvyP5FcBV3vY8K1jHVoxem1shFYFIVDd2NQ2JlzteXrL2AtK3pyZtQ9dpUzl88CdAL/VY1+
5lVcWGL/ceoMYOuMjDKpHS7uhHSicFP3XVn7sLIJFWZIvPbnO8OoPPXxwf6tvs0qqLJx08hzKDrv
qhCSxbocbkk/vyGanVquIS4e/W0x7Xp2YWv6dulOdI54Mgn3xqM5xoSnjdSLDa61PAW25Cxj6EEk
EalGh2V+3WfEnGkDHbNp+c4IHSwj4R/TyH/rKJaeulSe/Xao91ntvi337PLzv8/i1PI2juPj7oJ6
ezc6dNhboqu/+qoXyIHG6K7uhbizlSQYSLrlOvBKcGtz2EuPd+ZJC8m3C0vj1UGysrWUXl/32E9e
h5AuRMvkkJYA9sV+PDgBKTsaL+JX6fNuC2tRncbRATzhIUpgDHw2I7t6tbs0oUvLhmz5s5FhXUX2
GFxU7Ow1LPE3foZfbtk7DFl6GKoye/Ls7FJP+KYrM0te6/7L0p4uZCC2/oCbm4zf5XJm5dFe6ma/
cbzS3FWWW24iNlEvRlfQzKKCPSHcqh59zyAHqOz+UMO6n98jNuI7NA/CQILnIcH7VMO2ZYMHfIj9
bZY73lopg0kz8pXaGgkm7gN/5+Cqfa7w+i8PUh7bf13PMQ9tysLurh2HGYInAnO/NOUyFvvb2Ayf
6+UFuPy0BfA4e8xubNOZXgbQYssQnUcMtX6K4KxQtX9wsC/hmxmjt7rQ1ximrJ+DP4um2+pr1Qb1
1VBxV6RyAPdGhiC/oe683EB2nx7N384G0nZx3vDk0c9IydukwbLGLV9cliPUJMUlGiJjnfdaQfA3
R1GDcjglH3e9NI+nKQR+JUZ7v+wgCLySOyvB5TDU5i6kUXpmiivvBtJb/ml0ZKTb+7rU77u594Fu
pVvVAHcOOfHGf9jX8QV9Xi0NvjvP9hzdoalp6KhEfy0BOs3r4KfMVh10tz6C/ZKIYieo75MSfXeY
9i+5JQBPjoZ/V+BcO+T4XKqy0tQmlNNq3v8+WPRVAEYn8t2GJ0T++g8eaxzUKNLuGJW8wY/Lrkbb
l9/Kptsse7s+GsAXFMVLW+N1Jaj1fiRT6g4r2fflS0UZ9hwCt31s7c65tj272LWWx0S6674XPh5u
25bZzq8yeWckgL5kMLKVLgZ5R4S6QapUb/ergq3X9ZgN4ToLIV4UqX9CXlc9Ukanh4kRyAdhD97s
XRHZ5BSAHhnn3zk9SLFy2EyjyuY0rElKT6dU2yyn2IsxmlY4aYOcoQ9LNPJIHMxspPrqVrOiH/m8
MHdmSGcETEIasuNlQcBGJwuEmE2Imb/MvPpaENRDEzHXtg6TuF21zB1bUr6VbHBWzacsAXs6FOqB
dMBvOUOeb38f5CQ3a2yjtjqdoCt+0ay+KkqHTY06MhETscqlEX6fsv7Melw9MRAQBINluGejZnqp
WH+NLMCgzK761rGIiWVwAgYh8uWT8Jvdshb1gqaRtOWlDm15C3XUOQAw0jZWTPolNpiATobe/EAZ
hgzTDN66hoDpgi3Rfenk6a5VpMjVmd//oVfr/q6f5C3Pe951dN3GAU8w9ee4oEap2tR0vbge4kHf
lfPWcUwJcO/10N0up3Uq7J3jaqzLFcbtuq0sXG55e6cwSd60rZDbpE/eTUVW1TJiZkAuzhgkMqmz
+akJkxy0ob6vR6Ks5YjUaCI+80j6vJwbGfxiyXgG07B4+oLr1gmPoWfax0kyAwv9WtwzoJLreD4q
ovoetUW+0nUm8/Hwg/mx8xVQMTt+MeXOo4v9RJVyeMHWDsyqbW4D+kWPxmCRg232A0G4zLPCdDjp
Toz6tjARWY7+NxGo8aXvLbWNHbcBPRUFV5ER5rtmaGmRdSV9r1y/Rg9wZWeVs1kqZk0jvm05zT27
Oow5wcy9C6kPtfZ93WQoP01wn/OH12qkw5UF6r35tI107Q/f5Ce9z/JNCrTbiMuZatrsSH5fgVQI
fdR3fLjxRV0CXPLo6JlzrwJSkXZTtGQiFzwsx6CcEbNJ3xwLL/qfo6JX18XTPz//52j5k8FgX0wv
FfjfiX3XQu/VaNn1lm3K6KUdulv0gfaHnCT1jRcDmdHa1iJ1W0NrNGadZGmxWmt+N5yMuNOOReEy
cCbDWu9s/dLpVrA1xcypKuPidohbj1tJ63dkXWdrhoDDcemBw++F8EXXpdlDRBmBFbnDS5aCvsPt
/6XpAP4kpLwBuk83eUXJh5jV2+tzKKCX+4rQ28S/EjxFx9GrXqJZnp1AHqbvVqU7q8pZWZZdZDgB
VVx+XGTZPhUiQIZkuFShhbPT0I6soAoY92ng54d+SIJNPY+ureq6VrirSOMdn1i+9nnR5C//Xpbb
//GecdniLJschpWG+bmBmGWp72hSx8Dm1Ux/FJHo4dy5C6L2AmRb3eSdxeBtGpDn6I23rSCR741B
YCyZoyIdSkGZx9reBlMHx7cqrZPbB9majaNYW4G7CoQXXDAkiwfmJP28bC+LtRrSJ7cs4tNylgWE
eXT9PeE07l1ouj8Fw7oLw4rH3Kntmzzowh1uMOpXnzPPnfafjtjF63tCLSgaPYXabBaA1ZVBjK6T
m+ShZqflRW/HfsRjk0POgIf+4BD2stMFMtTiULlOfufbXf2HqBfzPzc+7qwlJzaQm8PVcWt8epAq
HUs68MVrGbrBadBlSMRm4H1Z9vVdWkJY6RIPiTjTqMi8hqYNXo82Bfx30RrMPIdyvyifmzQDH0Dl
NTwlva7talfzHid82bBt0RwzV9rnPfZ+2ZdXy7jACv3ZcZ6668Jr7XFlo3RT9Z2IdAKXrSBYWQgL
t0xmyC4HW+iug7LaCb1skUYn1ikgCPXKj6iw6NXTYJaRwe+N3+zAsrHF3WUgORxxuzGmWaf+5B/i
+WM5+uejxt0I17vUN73TA5QOaBoLeqQMi4I+uf3lMEPLw6MaXg0KaTVzkmQT2PrmwybhjtYVTmzn
vUZfQdxv8TKQkr5xe0veMopN0FEzkuyDxL2v2bmvllXCyv0fWmjYSOeGmkZXAWimAGH4MQkZ67jY
dbCmtmGSWZtq7mEsp1rMaWzUPm7ToNotA+M2HbFJtq3cLMYU3y4TUlMzpNZs8MDJpCmxBE56WSYz
ae2Md6XML4ELfSAdWhfGq1QH5QjF3yCVrz6+y0RBcwoGFKZGBYHYZVJ8jATS7yifHRHzABM1PIOZ
uLn+9MOljv/nn+rR/TjR5Nyng/pCjeafrIJsZZqoYHATaHMFwR2HX49sMtMXBfPH/0M6lQbPbGTc
8tfRb1nIUSAjaAGNpAW2tTPaFHVr3Dn2rZYjEhT4lfdWUwcPjLK+yA+Fsl49LLVJ2cffyDeiCKct
eDsNQr9SuazuPr7IoqU4GcIRYbCREkMZecOxcOr6Ogj/L2HnteM6km3bLyJAb17llTLp7QuxLYPe
26+/I0K7q6rr4pwDNNSiMmtnpkQyYq0155jln2elnh2FUxyHyWr3TpRMF1RE7d6Szyb5WmuNZ4IZ
hp06HRHdkmQ/1dMJNxunDOC1KA108LlWhfYINW6E1/XWI231KDhptjf3q56mxznxoXXG6KnsyHmZ
UTM95aGe7OC9FacosdIrU6ZmE+aVt8/BWO7PIg3GL3rs5taCeKsa1uoh8dwv6XTCFxBv27AIrqR5
vplCN18TC2hg4Dv3eWX2jzq+XlXYlP91lLh1/wix8ED02ypnNvdKg7A9kaoAFUuuS+2gj2uNPOeg
OOTFwCwhoUBAgsvxXJvf2MznTFZCjEul/VsPtZ0YBTm1flKe1GyKZcsC9jMuxzSEj3L70BqKhDXb
S+OML9Y4N1Nc74qmRZ4jD0vuOOTNzShPuuV1gI/0LMokOQvxuzfRNqjbSePUM3WvFKnrAuBoM7Vb
smCWrzABq2TU7RsTV/uoXu9Mf+CmoY07pRZg5r/JUSLgnkcGFfUMskcYsuuCS2Mfa35yKShRSLbp
aQmUg3MpTazs0m4wh3jq84kIW2JCDLp09nSX9NO6Zyi6bmsvfTaXZbtE/oIdUxYCnEHT3dzhJ5lB
LtypMjyHeBRXI5g0NeczczLEiQ5/RhsXbpYcd7x64/A1vtzKTW2A9qFFDUBGNOEXzYZLPJfFfdlN
9dqvW8naQX6jHiZDS3cB7eLWdecze3/owvJsULqkzo4Xip7+3pHCRlVR1Hrkb4fGtFdj2Fd7L8Ll
o94WJa5gv3dfT0V7HsYgotoG7EA2XP6Q6L1Nv45w9cxoiwdlCuDdOsdu1dM2MV1Gq86XmmpSErIY
jOFnH37eBpuCN/yo1kqHWOeVZZTBkQQX8qZji1pNqdLBS71G5NyvUGPNuIefo7LhKpR7KF2HMRHb
g7Npk8q41yG3yl9J/Q7qIUWM+7/vV/5tKGRb6ts2/yOI19apNHw5jPnHsCWM7Mbu4kbbQ1UK17NR
fSNRpUd9EAbHjo0y84LK/Fqm5yUqgc90wPFTd3Z3Zi3xhUNk0CrS1x5Ev7ew6VDYOiPxGWNvfCaz
/dubCSqBCNOcwtnpL75HI5Zk7usEgiPYmHBBVnBIywMks6s2k2OjuVZ4ApKtnSBZL+hb7WxfWCRz
K1dI6dXZw+zDC5OuEPUQD1W6mUqdfpbWEC6ue9ds9t1tvEw0G1hj97bmsfJZFdFsbhotW+BpNpwC
fNFp9KuAZPLuV2yKciBvMPbb2z3QcADw1QPcbkWgJ53qMXKA0kdxyAJW18YDhFi28UnSbATpadam
op99l7baBTZvee0t0a3GVHOuuu/TkdZJhPdMTQ7VYtqak5O+GWHxaGbspxkz4vpyynzTovK4dyDw
0Evtk0M5+fHjnOdfQ1wiCFYyP2PpP5TqrDSW9uDD06FriwjNcfWa5mHPRwgutGf50dO4e80y8jia
CwbFJRmpBYptl/iw8OXDWMMnvAldbn/MUo3U5FFRQHpiAg/N5Yt2CfHxsuyEJNA/TvX1NrBMtPZu
adPlIOJ0NUea96AUo1RoLrA4rpVBjO7/oeRlTMDJ+M8pggN+MSBTgRqKkCbd+ZfYoyrcIScrWhwi
tzZ3FWPWe0Zgr8bgmq9/HTEWt151ZIJ37Oy2ow35d/Qy+1gH9vwylw9DnBMolLnDRX1nnSMb61oW
g9vSrQ3mT6+c3UvhkCJuY48n1+bopzMj3Nazr5Ai85dsyg9ql5iAyFr1Rs8d0So8tPIYHjcicrUn
9YyggT/PsCQxxM70A2YHgMHTo5vGP2LZgVJtKL2oNgXeiSsTXwh5gYMypCq+6Pd0BAWgvKzd6oso
0+6Ke9VUR047wSnGNrbRvBlmHSvx2zTRSVOSizE4ZbaDAqjIkIqq1jOLqH5mH/yIlbc6jOOQ0xhx
sSJaAA5utUY3j8mqqQ3wn15oXQm484FqjSj97Wgwt+r3hVDhrOPk1W8bVsK0AOgh11NHG8Y1Z7d5
MpmNrBzEIDD8RK8x5OOhnRbzTffaHSyDU6OzIbOzHGZenTMFGv3o9pCS4YHpp7W3hVtRVU5+cFd3
7taW8sSEiJFVl8LXqbN833K7WFt92x2t3qT/T1+4WU0ICtK5Fq+gaux9VSw1NVIltqbabxWWE+7V
EmTbUXLnZd2IcmlIDkNsl5sJl8CqH2yayNncvGDq3qdBmzy3SNpASQ/aVW1MVMcB3+bJrmYcLn23
IxJupJFSBeRsyWchUvB58k+R1y47C93lXtAx+zSjEFJasbyiey7Ole6gzRh4vQG25kCt3wFDwQ0o
pYZKrmsB8vxzanXqV6BvNz6LTD+ipkQlUaTGmkbI8JD3lOJuWYKczeiBaaI8zh3dfJq5+VUbg2AX
geK8rcn/+/JhOr50r/3zkkTrwCDKNhHmIrHX8bf/1/qxUDTZFtmUe5MdzjHwMDAiThG7YGBjqB78
ySem5+9j2x43SLG+TWn2XdUIGtGC13yKv8fC9WBL2UzCfTs90IT7Ds4meiq0RTs7FjZru7UZlirt
ql/j/6Ybu+n63sF46A/PPTtm1XkHnceNgU+tBF5/7pnE3jPG9W9FjBWHD6quyWNtrTpikV5Lmuo+
nnMG+p5juzsMA+UqiPRXrWA8alXlQW02cFSTSSIP1bYjcmmk+G14n2pYgi2ca1u7DcQr8ywQ9qmD
uAdHMr+jbtAdawwP363ZfHM6+vN2EmSPjtuLg4OlwC0I5vh7e2KbZFaNjoVAQ+7k2GT261Gz7UOD
zq9C8P+0yJvCX0fqt5FHLnlfT2oL8tfX/vzi7FXRUgrGouYK8zxt7jn2tkrUS6+ie5qYB62Fb4dX
MbTRZaHds2LsJZBtqqZL1wf0dRYpy7Ur0/0wyUUdQmyevbDfXOn+6XFhbMwiY6xfWu7Pus9x2zXD
N/7LjxG9wmoGyb9zNfy5RTFk50ibfsPz9B/dOTpTwZA1RtjBk3rIdbamiwEna2kp59d6bp/dSOBJ
NoSHWjlxjqULLaUu2/bRY3+Kpk/6l82gtzduNrZ3c8K41pH7hNyknL0toX1obKO8g6oji1MvMqKT
GHqwps54UZWmZyVXHzEzfZZ2PKJ0rV/YKm6dTGOJZaR6ElbXr2nFf9ijz/pPME5b5+NZ8+3rTRA2
ufYnfgDjgQiTYtsDSjgiRIKNn4lDT9XLpEj+h1GMMMhXd79F044TvOFA3gaj6vttOWEJ6lZa0A37
afBmCDnFC/MnbTclgwBGUwTVCufEcGpM5LC7CJANV4L8iPx9udJp5YNeXk0Twlz+v/DB6LtZsCGQ
RVvNbTQK9rsBaTVTKwknRvNouu+3H+yMxXKnC2aRUV6xXkkhpFtUyV024cBuyn7TImnBL+4RzCmK
31pRsAWbc99Y3/4Bs+wniLzZBH5Me1PWGeGH08GMB4CJEXBQ0WbZFl/RjDSKzrwjT4mZlLNHLSFP
ruTz0TMMO6nq9ctUFzTf18RPKbjIQXvT6qg+FpmdnicA5uoXhJYxEKA2LQel1FwsGxKkuxKm3qws
KRVWemH1wPL2UkSkI5qiBMPi6/NJX9JmtwQifiEChnd9NvrHW307Dp9lU+aPIEPqOwcCzm6soJ0t
YelCTcdyxa4wfy979o4MQ4ITXfDPm79LdNAnLKawjhvhYDQSaMTDjGIagKV9Rd5uX52u+PNQmfg6
8/XYJ6CnorS7b2VfWz34znAasFDSimUshdWEQQiZFdeCDSvpcR4kRBEQfyp9Z1lJF9RAwLgPaq14
16zQ3QKPrTeDnnW0cXnQs+UnDtr6xNKJdi1EkOLabMN5vQXiyQwdszI8vBCAsjr0Ksc7FCXJPOAK
JXnBLvZqy1J/3d4if2IvUAOITTPkwG7pwIBySgsLJwmS3lJCcdf6sDuWfdS8Nu+qxcAM+BlzWbSt
0Ma92xHLGgoWsDxire7/REKs1eVgtMQiNcCRt+qwYii1v8nBM8Oz2t1UNQk0a6aRwu+t15J0JVSD
2iokX/WlaTB0udjJ92qdmRbDWule058gXfjrLgfBqgQoleej3uOz1JFO9l11uv1h82zdKzmVrA6F
YxS3I5F2wE6S5a3s630agaFva4HgwrITqExyj6UefPmsyw39brhtD714rbZmyXOYYcmz0cDhbu+C
rUCT0H7abFLhOormDEh+xwSCACSvxt5VhThV0hTmV6uZUltN11DuAYW05jKe+5WlnPYOp+QxJvrz
WgaCkK65H9+GLvxdox68zFHuQrrtcSLI97mM4x0NZu8lmqOUOdfMnDbplYvvgDBD/8jIL1EmN7fp
frnq/E1LTvEm4uaeScoJ7cBnJJz3WSTsezcJhpNHLBLoa/aGA+P/EyaNo9JaaJX+rpd18+bY98Lr
2rVqxIVa8WY09asdIwEuJK0jLdr3IajTR27c0wbXLHAZwfF26CGguovuHnS3rPcD4qLXmKRCswj1
F5xbzrVxh3cdVdRoFQ4uAMwuaTz/SInkOQrThruEfMqrPH2NSWk6jvyKtDQLSAHCPcVV9CVlWU/q
oTYWwH+lwz/GDXqVSa3JKAecZh1XzzP8YXmrglCLcKok50CJmCwPDtUKDtmlnSdxVCeqJu/lPcKb
85Q/QjXLIcaxNWrlslO7MZp7LvMV2i2Z32HhujEMjVIb60yQ2sgsXON9BJfB1MWlsWnE4oJ9Nbo9
BF363e6L9g5vrWDNhHeo+tnqwSebEBjinpwsGlHSR+IUXnWfZMVaeeOctmofzZiMqttpN0h/ew9m
WDlJbc0cjiVGLEyqcqcTa9Vh0dJ2H1jsdIKxKF5GxLdX0i4YzWCdBvRarnIyUu8ClgPlkmvcsjqD
upNBqVH1roPS3YFYrXaJ5Z2ZNQUPymJURmgl1DPmyfkGhBqEsBblQVZR11RSiQxOozxb2vCL/tU2
hZ3yZtgkhiIbcs8p2Pt1k4GZV++3m5Be5Amz2ak1lQkBerC+Xpf4gx71pgYF8dczvbGMw22pWoDr
rLzUfQFELi65fIvVAyK5Dz3JmgsN+UMvRPHDNxZ91bv9tyojjw8nxbiPkzy+87iEr0lOGEAYg2+A
NRkT2ypw+oTjg5pR2f1Mb63Ev1QQ0IY6vIlhd87jg2FH8fMEfG7nzVxRo2E8iG4KjnqBe1ldfmFu
7Ul1I2hAs6A7O7p9ZTDCJSgr/ql16z1FFvBvREowp23tTkR5eYfRi71W21uPkfgZRA1KgP5TFZHq
IG6+nEX/WVI0n1XvnaAE94zCDGlWbV5uu73F+I3JtSLvpWaDKseUNXXM7c7L5A4SPx2/rdpeBZ1W
X4Rl/Kjho/yol/tx7ryf4AKmlZhmcPyqUWIYbXUKRhqstR0/3sQvNPN3EBLgtSmD2jB5h9udisBu
zWPaNOYe8mzpvXXHY2fm/htgz/7aOpux9IGwTxlCBLdxnxy7flfvGJ4f1ijhV+fBSrynvCtvrwdM
ufidpw/TANSk3r9aA8dnusUrTHXnvm6K74jnWDm8sn3oo+FLb1FG+rpBREerG5dG7xG7jcdp8ohD
Cj3viZk/UZp5Nv2QEn6NG8KLG7v5anbiEUimKNdOPvtfboYaG9jq6Ofli54iULbK9K3xBusdGyUb
LNd+DdnF7RqX3U8jnShxkPcH1Co1PQHmn0asxQfFTWkoT7TOfKpgGDpo7i6p9C7j+Zc7Wuyo6jAO
kp445Llhj0bDKY6Sd6HHxt4OLG8/ZRHJjlVzNw1VstInqnElRaNu8rdlOTWwf20WigbROIaB8NhP
KWr0FlE82y6m9K3HOCvquM90Zie/wrE9a5co798D1EogzSELq3Nbnf6RGZfQOkfnbpLkF9PKJjJ2
+Bb11SrK+gfuomykm1dMffBbkip4rab3Vhpa3M7IrnOZ5qtMiPyeNIZfPRkVDJldUnSFNX94fkTw
bIFQLwrcxzQv8IxU8wdr0L+/y5718JIsTL0n28WukzoeQYz/eVaO+p/X/n4WCQDX3NP+fF8ZptXF
EnwolgUfvmIENqQt0YIGdU+V1/W7YwzvfYyqUWfRuPh1R/6H22abqGsLpHToOIFyV490ls+2npfv
Oimxu2mgdpzmH7zaX5QkuHHm92j03IM9l4hdMv6YNSVqtFPG5jhjj9MyyIWyw+1d3dXpQBorvXpN
6sA/+Sk6mmnOX9QVUYe4U8PQLVZBVdmnwsPOrcZdkdMX67Sq5CVfR9spN6XhAgAVTN3scRroLKpn
6jUhX1vka+pZ4kc7MsbIzpU+eYcZO4M3P79Th51Z3w1Jam3cKWo2ZMC292iowE5QBu3CDBhjlE4t
fgpxh6UZhoCOEtWfh4bLcQG/WAfiuc+4O93u0TOIM3JihuccIPWzVU9fjc4EQIh+eNbt3t3Xk0vQ
mfwinLiRecRsEb3M7ioSaIbR0DEvGVA4zB7yYNO8du3Qn4Z+MLZNGdjrrDKMfW8v7cZq9PYhz2rG
j8VscyLPNv3RVNsTcpvdDx5KAsc32xc9MBqW7QANuxk/Wt4IF3hMrM0gZQZa9mFnQfzJ+HuUtlzA
PfMuWkz+xNSxn81cD05upr/p9kBEq5jv/rbAmmIwNlNvNIfFQQ1S64ss15t1EqfWo+aYvxsplZob
PO3czpl/2LV1XmToemy733D+rRV3CYgAqb61bu/1NqRMSVoy0XBCb9TdXj30DqrOLKSVNHe7W91a
VaP/p4Ar9cFYFV785bPY3WVyBHNbKMCzbRYbrLM88cSA1a30lmbTgxpifCaPE8G4o/RZo4hJEt+h
lPDzHR8q2sglQ8L0gbF6fRdhLcc6GkG1TcrmA+XYSCXle68gCqAN9xFOgyk/jUht38fBJutOSksp
jA5LEvtbrdSj9a1zbTlETTVa+6BM9BBsnedmCZ90zZ7OjfFNGT1pZdSrOCAnSZjjH+RJZje4GC2z
uLdwbQPsbTt5e3Fl8hvl+YK2bc2PScHnZ84J3+7w3NFeGitvIMt+YvgaP6mhl2MQFGYkxDk7khI0
MY6+QwS7cSbN+whgqezGwvYO+uyL1yK3H8mpz/7IfTvLvpaJxiZKbm24a+9CkzwqYtu0e3bmLE9S
9M5czGR+n5M0yClUbzHvxt8XWyMRXgPnas5+S+waoFKrIRwvjRz2YouGHlbP03uuzBh7Uf/qyYEH
XQ9j2w5QcLAroHaU8BBs5XtDAIetXKj/eizBSmP+ovYL4wKkVx51jhkB7wr0rTNPfGhNF30LEXsl
/mj+7uNkxXWISr5O7Y1mzuFPjDCfXWb2n7yF4YrE7vJh1DkB5W0gEy4BKYHVbKfQlPpse/g+FBgK
0VJQg0kjjBZTbs5eLc6pmXivGo5JekTxsWc2sDMGqr28GbTHZrai/ZJZyUnze3owcyZ2RFeVW3/o
gPJTjQ5SC41kB+4TGvG72GIoxHlGGIHBkl1KAVCUYuYQ1tC/o7lsQ/oG6ejpZ+gK2RkZHV0WibCq
bedioLp6Q3Jr77RYQ2knXOqvmjYZBA7rTPjOgUIfAnlwxFBl/vrvJ0IQdjHi79E0WU0aeXcJCnov
sL3iO5goXy4/4gTtoiPbK+yuMLMgPcFiNy12g2HstncVdu2dVWntx0JaH1uL7EceYNYXGjc1EQm8
bgCSJiERXKPeg7/mmZCvqWfqtYgQyI2uVVy0Q0DqQSPvVLN3p6QgjnOptZA/seoe+jZrntKsfBCt
MZBlAI9YLTcGIms9SNALWP7ykDvvOCIG+JGR8+zXY4gathy/sEHe+0HmRau6ZmI+9dyisvSZlkO4
8bNAOwbQlHdDQqJQIzf6Y1r6VzqntBCc3dRzY597tKtNY8EFTmAqmIwouCUwlk0G6ymw8visWg58
4sG2F1hLR9eDCmzGUPtwAa0zv11oZI7/qIzwQ5Q7164G0uYztL19+8PuoKJLD6bT259d7wZvovJ+
9Y4xr/1imm9jRgNa0z3ap71PYqn6biwP3ye3n96CBWIp101/sXHx3QaNcxBs0hxJVVxOy1pdRp0/
L8fGNZa1VQ0vDlfdM1P3ZEU2WP5E8eve5T66nxbX+JfpvBO7OEZm+pnVU3ogBNncqZKZl6sgyT5r
uyKphQpkHYdhfHR/xrMor1lmAvDyljtNuMWxgZF4b+VBTKdQyz4DDYtXlfaXFqUO2lH99xAb42Ma
6wg9yPxG1FL3h8lNacrKZ4t6FqFDv/Uu5OBkJfoODRWzmd8EpsRYlaPyyRtc7agap+HSVmuWuuLO
S9FlAq2hcRmVwc4OiuVWevqdWaEd68nSkLtWY679422JF4aPTnyaJdeuJRyorHv2G6vWTCixua09
SzKHeivLoOVCTKtfihkHnznEzy8icpYZAQKibP3GADHQOIey9p+UNFGYjI3wuFakKIwCcGfen9Qz
dNMyiHQBJ4bfiPC5iqv/BRkZyjg79eieFk0qpMhLtXeypLuL2mjCpjbbx4HUy107on/L9TFYJXhx
HsZO+Kc8jr0NoejZ97hch5lmfEcVNrBkorEJWgz4wVjmf76ge5yQdn0SbW9sUmuOLqlOlAS8Zxmv
RgchKZjpZWK5M5lOXdixATVtD+i8yt+lS0bafz2ZsuaQBFp4tvscLGBOjJ7dIKzJAWJsAmSWIRbB
KL0MjbsnFnFtmMVy6aSCrZEPRmhVpyZxThFxfmt/iZa9qjkWT8AMGZxlow4JVo+eI39etU7WnBTh
46ZpnMGb0TYnwUh9UlZityd1SK1MLMYID1u9lvQNoaayg4WTtTvVthAr/PLp9KjPureOki91elQO
Yq0V8KXi1LJJpwDGQ87UulqYqK+8mA8dzPdTYuN8VGAQ9RBKoV1b9WRENvUu0sl+slpw7d5MJJHa
pgycNHd/NAFpZ618TO2qt/J3l8UJJ5ImbKM/QrQieGa0NdqP9D6a2B5PsdtV9ONk84PtHhID76xt
Jy0MCCgxopeU83g1lh19v1kQ7le65X6R3RP1VQbY8X2WagSK+cN9JFoAoYZxrFsYTaW7xA9TChpL
L9HjzUXyJqJSu8Z1SoZtkX1ATQ2elxo730xy2S6njvxyjBTlVVXtS7y/+4iq/q6mD7v6uyNUM+/e
uGnarQgLG9aFn47vlledWlbKt5s2uzZSbCJVeVK3N7+Y78wszb7oidgsVZJK3uXQgjlJKiN3tpaZ
zbdr2JadAS9KzvXgmOfR9cc9W2XIpyI1Do2a01WadTU1BOCh5JvF5rSDkNXv1PU7lK2Ob8Tx1j6c
/c3UdfRSIBlsuPVUX6Ss7HJTcrCUgsNTxvFgoNeBhiRnwc3H92W8xGXtXW/+qUrgiVAD2qaqkq0e
BGJVNf0x8cRN5u9jLtlOfagd2aaIN/n6QEyFiQ/3vQLgvnUG4ilrU7t9rWckjAXDjfcONwveWJyT
DrjFwk0RWrUjpWBsP7jWaP8OibEhmTD5OWddy1RZ816w6ZgQ/qTdnV71emHcdK8sE6T40knMPGMX
VGhFkkx7iX22FaVJN17ZpuzJJYAuJnKk1vpzxcxhHZbOu5ZEwZMWTa9a4tjfi7H995O6PJU6PNjF
9X4VUBcIRmBI3bAtS9j//NSm4ns5ltaH6SQl47W5e7ZNdDFWYPenItQORZ7niM9bF3OehvKGvxrw
tdTgyGeRfC2WX/339+VjcECO85qw89qFXhI+VHHYbrJ6FK9uwZjEEq3+WepkC+i19TP3jC2yJ9Ay
YXtywgyC32hH5yTXhp2DDO1AKBZFX03N6QGQPrC7cA6CudTDGDIJdUdAx0ViU3Mm/S924V91M6Nk
q5Jpz145vB+b4sNSzUcTT8Ey98VGHSY1Rpa4qtd0J6cnvM6wWOop+RE72bqThh5Nqz7kAWL66tKN
Qf5Sh4xFW6dyD2YyUVIj1D+4KaWSIKAPcKT5zdRogki0XiXSxzgpnM+6BByAdKF56lK32mVUNVX0
Uhv9a+93y7cFatwqLgtxP7OgX70AiEAz+Mu3Npzvh76M157S0FP33zjdRC1g+7HEDy10UVDmxdns
FmZKdYngk52eODlWk2xUdoM22d1qQE5/DVu/frzZrocof1b6HKYCAfnMxkkd0WTtntgGkvunnfqy
GNM1DdbXYfDTswFW/qnsKf1AFa0g4zOXiMTvkOH4vZXG6RocHRhiJ9mYfqtJUlO9ZX7TnYCMvWRg
WU407/WbNQcm1aveZ0Tg9Kjdh2IOyfBBQj4OFcU7y3sTF+bJl2NadWjhIfdax15bkoIySAqKepa0
JmVNUQbbOUVW2bXyXZHfor6Q0pdkVpp9TMswAjRFf9S6pb9RUC5E4DLbWEKchyOUxODFGSkDvN7X
zmp4bsnDeHmiU1GdEnl3H3qMhq1txTt1mPlEe3uOQLzvEt3M/uAB1PZycudAEj9og1gg47ZuQT3l
ZCflI0nKrM43gy+SozP3Rwo392R0urUt8oF+DFfoST1kXuPenvHxlyutyIkmI3S6Xi2DZZzqof3P
U9joMJGRc0xDSKZMbg4XmKzdVsSh9jILAvkWUpt+GuUCFmb4OXqe/UYexdPsieUzdwFk1kmXPxk1
1phsMJLz4ucDcpF6ILVjcp4xdBgEbZLhMshDzGjmaq4hjKoThk42CAzwIOrMEcWsEf3C/E1zzZsY
M85ZIJE5cyiF7bGX4UQv8KVHtBTZx3TPbkxGHwpDfwuL3Pqyyqcx5r3rLO0zDXJ8Iwzs1YPrhct6
MItgf+syO3l03wzZscla0h4xJ1YgPJ7aINoqgUMjj6pA26hPU9PDfNfk+NsDbXhUdbo1iWZfjyNz
LpcdR9G2+qWIDSbVmVmiT6CsLdykgpXL9FobY+tgZIGzDegEW5oYfifzvvPY/yHJyZ9iEIuf5sQ0
C0KNcTSHRdv65C7KPrYt+1dp4N53EdmgUr6hHnStHNd5FcX7rrEOf2aYCzIXdMjWsWmhX7oWKCeC
Q8ztnKfhk+OS3Oj0nfMh4vprNsfoV2cgp+qr+WuiR7A1mv6eG5l1axo7lltuKtPq1tpEy2kwHI1q
DJI7GYtUnFX5WPChEONJV0AJAP46pIAKD1lPMCCGPPcspKO7NifttcSK408Ci7JIXlq5S5ZHY9Al
L/i/j7e1rci8z4FO5bGMm2DT+VC7moU9kF+7xqqiF7bJZFXrZ0DjRLP86uW0zUkTOLUgkfQRKUDJ
CrCNbzydMkR9TKGR4W0lbonvVQ98GMexSaqr09BULJA60In0p4fWMQiXTC2EbRylTjE/tK3bYIV0
6zVI4Gsj7+J6Ds1U1ONDZSxeux6LZFf6eJdZT3/YSBjBUcjtdtPT4Oqi3iNm6fZbq589e+RaU4gl
FDjNeLndU6PMMh4Cw8jXNtRhKi5+TGQiGkPDAq6rqGJiJTy85xhCvwZb3KuzQImPg67uz/V0zjxE
QxLCG8u2VDydNZO6yKRNf01R6vRyuzt0en4aPLfHTMTOEOdw8cmAjyam9J+S2Yl7tr5YFftbPraE
CLcGKKvUDSsBcywMKqcxbTY3+46COBbcbSsTHqK6VphGmscKRb+RUskn7MnoXAeyR8cfk7Emg/4i
6aNv0cIFuDm9wEu2pq9VO+X9jXU9xnBgfNAO9v5gPsbFJARVShgY4Yk7Cuh5VZT28KAl47T9+xmO
kfEhApu3nYnzCoC+/+EtpuKKOgkOdlbOdEthOrLj8VFtAl5146ZeuXZfPlCZD1dacgOasFoAeo/1
cleP3bIvvDDdpnlnbGq9z78i/LhBRC9Ns+nc4gUmPj5HyNv4en5ol/Z5iLXw5LPrXNvD3H1FTn3O
pKU6jDDxdL72kY3WD6dkM+zkNzl6JamH2RgAR4Q4UcRgC0aAw7iXoYjO8plms6JEBLvikPvPF9S3
zANpTuygxGmUz/7+qmxr3v6B2/f1y5uB15c+ATLR0Jqq1ZQIcSxp6q2dmI8iGQeKOurV/uCEJTNA
eg4H+pHBShkgbXTaBK4Q36SX4/OfxubEyDnwHpxp6a//WEJ5SauezCbF5BrV7GPa8cMe3JqBT4Ak
jJxF7IHEj+ZZebs/F/7iYL5Y1q2od+qqj8cyOhoB/qZhKMeDlRJ7rqJXskF/DmhXNdge6H2MUft7
kl0Xu39wsmH5aQT2uGLv/6f3SgDeO7yI9r6U/bSB4cm702GBkVCVigTuOYJzbaBFSS1CHcfc79Fe
wJ8bbc71mH7txZGHdAIoK/Jli1ds2bu93h4a2bIbYNu9mn7/1i1EcIjF/zGO7nwZrPasjAYMcxuy
hhfGy+ZAqale1AkyNFpjvBBvVjwE9KO57HPC5ufhFIRx/isie5srPP/Vht0p5UO76dHQuG4aT9hH
7jHw2Zr6DVYYqTy0f95qIjzlLzpVhLMMTY5QJHpSH5yfRzrUhfCRKa65cZkO3iUVFiMzYIHoZjqT
Iiau0QlS78PoEDHJPnHGpcZGLT9piaieNeyJOMKYsRdpBpg/YohaXFIIjpvWIz9D/WQ9oUXtMwfT
gnh6s2Z2z2nyRJf1lz4SzuHKnnGYUSCzN0sukV/0L/VoHA3cTTC4jJeJ5Io78iCooGQ9X9UivvNH
NhnqxhJn7uM4aEz61J3dMLGRNdkIfVrqzUbbq/fJwF/1HPaB+S7M2L1grulWijsIzc/bNCLeBnaq
HyLJHCmd6bfadcotZt4Bg0NDM+xnJjQrJzQRX8uVV2g9IZctAmPGLcbGiadiPwMbehQ2iBK5hqkj
l/WrNxfz4oUD+A1vjjaOQ6cx9dPv0ojx28+YPKMtWwWa9dAkoX+167xFkRe0Gydg2+h3eny1RubN
YnLyH4StVY3Zfsff192+YYI7TvHO4Pn//4bGihloT/bxX9+kkU6aZd3//K/85xvU7wGlN7p0vjhR
bifnkU7xqtYb7XOyzRFJiZByb315tnvUnvL1BEDFNrf+H2Fn1tyoEnXZX0QEM+QrIMmSLVmehxfC
5apiSOYZfn0vcEXfr7sf+sYNhyy7qiwZMk+es/fa5KenFT7rnqyh7fudlOlMW2flgaFw50+lrsEA
0MTDtGSH7YpMkqX9t/FBUzuOyN44Oq7nxKkkVVk29ceiKrRNEUvcSQc0mJht7dZMEsru0M3uaMxu
v3bFgrqvKKvBbr0KcPL+Uiy3D+x6yu9lhgCsWecbk95c4sIxsNuYNL2N4W7WovCnuCO3az4UVf7v
0xzq7KGBMzon4UqWURM0Km7k6/Y0fKiueEv6ePoDjNCvQ1qlHrk4gawpppJ5+jR6xbhtHZ1ATotN
stZKF/NxEnIaRhdKJqp4G1TrXNVW81vrnTc1S8WL6MgLAAhJm4Sb8V4mTE4lBgx/ygAL1NPS+HXv
Fo+WsGCjT468ixEq3mKWx5UXuta1l/IOODMapm220PDeO8unFg83RKLfbSXBz5nPsbmfHWxKahd5
FrHRr0Y/Vad6hY1xCm4v3cIhaxspGbURPnB6iSC1WHLXr7NIF79wjd1wMbVqNxTOdO4N/iIpiEEp
EvydSO1ztPxZ/Lo94qgf/XvEiZvqv/SxBmGLAc7xFSPxXbaD7oIhttPN9rc+IMEVdVm84n30SbH+
VLdwEhTXwxk4YaqQ9LuASIEHeahbhfyV2r1uH1pShrf6wSWr6z7XllM0FR02AbpzW8HvKKPCmcj9
pc7aylRcv2pzWMBSI+1uOdeCKNHtWllooyqdYr4lS7ibFS4TDkjYU908uzcn8D0y7auvvJsCezW8
hhR8nmOm6nNEftPeRkeUk72K0RFlLZoSXkmGMc0XHGf3eS3pXq+qrQ6D9nH71GIa6Cu9AZR/qp66
RObfGO9weVFwQFSKOH83c3IKLaf5WQhtu0pO4Bz/fWqB1//ZHRJVgXMh5YNq8QMrc8P8qqR0xj2k
YyGIbQSx5XnbOvAlh6c0hb+7rdwl0PVAWsnPPxAL/dtlfHfeTl1hvXyUC3xIF6sHPPizOc8FWilq
pwpTELTrBDNqsVjHikMWWE3CxNSJbu3PDxUiNpETndFtEVfzeFgTT//np1lJg1EhoSGq4uSziBA8
KOkS/3tUijO70PAAhKoOcvCO95ZItZvRqopjV+jGZeuLmSgI0lqJr1KvFHoFy7tY9Pan1i+t1Pa5
0xAL4xUA0PX/YTEYrv5/o3yAj2IlQnChG1DFVNf6P20LLe0AfANKdGxtxdppUy3IaRTuvm9QHEIS
Es+J04pjo9EM2r6KdHhG4xJ+bV+EqWw/1L38+ZPbN7TQThfgnHsLTVawPbWQ3TLXpLH//BlR4Ohn
ynXavshADIweeoLD9tX//vXtqx2xXEeTRB+/dyFLLWMvOMLJ8TFDIzVpxdP2obFlH7D5O1wsPJdO
dGPTqLphGS1/vkPvXWT1pM/8/KlKn5c72YTv//0dI3g1apwmv4VnWD7hk0zJVC1n4oL5K6c+5VRU
gqnr7adEr+V5k+2YyHWOtSpJ9Ng0bX1lPmn2YgcMXc3dkCsavlvh3I5xod8Y66NpfY7m2dqYR36H
6+aIuCe0T0AUMmyXrX2IGbz5/UqBjXvOD0PoVjdaoxKEWqucUMKN91lOCPaUhrDfNSquZo8ahrQ/
osybzmTMwQFJ0nQ/rp9C5yQTrlSQ6n9ZZJB/uWlrBBHNflqFzXyib/yKqob4Usb3D80KTmz19pSr
95FpzJ+MXEJvg79CMLupbaSJqI60t1YZX7Y+uWrgnRrKGd9KRHdDNI1H2rpBuICxXrYZp24mP+Wu
UeAkupUoD5uvJ+/ajG0AhOYsGM6sx4wlE6deUa1PdUCT44AVomQnJBHqp7LP1lTdwT25TpK6hybE
FdmGsR2YTvta2GPkFWoP/JyY0f/xCGfR//Pc//i+1ZDclt3z3BXFCwHXSjRiE/5hI9l2wsSllUG5
ynIzNpN1kRkR1lqYsAEESCJkS4vJ7XTzQ5rX0pFLuYSDg/qBdZCu7MMyxsOZtb/+wY7ohMB6mW2/
l46bB5tEC7vTUVFH1txiro8/hueyV3zCpHK/0jiClQaaKoNp0ypaVpXoK4Wb21QufYFUB0IFkPhx
Y+CUbvjO+xvebk+ZC+lSsXZsXUK1tuHkGM3KcRnqjutBN16KqVKOBaNQLN/N71Jqnc7pHHogfo9w
F0WJdf/fo6hintfV6nBS1xmj1SuSEmI2Tujbf+TeyrwA3qJ82g+ZUXmb+nt7ziFoj6jGr5b+HdhH
R3zUyw6gCvbvVGCvXa1em98rjRwyIljRI5fzbpPM8+326L8PauNMR4W46f+e2h6RMK3myp3exHrQ
tRZ90xWruH2AraQGw0LQhWvNzqUTVbCJfzfBGBJVbPx0MvGiFtUbTCeleAP4X913Zfktc7t8E30a
H2NwVUE9ZyVBt7PLRa1WB6t2W06ic/0BKJQ4dnMKKQzc7k3qxc/zVRm6O4riYHNmquEbVOD2efsk
mxD9Rtmljyq6AQMSEmWaoRbAIfzvNjQGho/bc7JzhhvkFjV8XwYvI0YQzxhr2t7rHT7VzcePazPV
utwrK0JQW3pzr45IHhatyj6ADjPAERaoU27Hpanna78ORvu4cy+0qbyfz9anqrm0fEXAdkIpjLIt
hLdKsonp/VzznCaGgxPN2iOWsL8L3alfcqb8mcNUedga3nlMK0vXhf9zLafKclMPdQ8KZTDeOEsH
yNtnZDZJe9XC8A2JYH+xeC7oGbrITKLPSbvmYJDThTaCt7fS1ROtquJ5atXqLBVI0GmFdMeGFaQ0
zyjKl0clVVf9xMgrMQH7apZKdxUJaRkn/26D7Q7IJvtNIkEut6nqJuiVnOsd8InYFxjsWaay78rK
YbTTVnsQEHFAnfDvpcwFmnQKMxHny6fSD7j5rU4EFumjN2NmAwiWlUWt5BCpZ1ZY4mTtQI40DjKv
h7/rgzixfx4gT/h5sH0pHpVA12qvGb/NgbxC6FzT2V4/yF46x2yodKKe82bH24cBeksYanvB6qoP
2GsKpwviXo7HzZ+Fu+2+R/v7EIIZA79JKZ5Ou6623YtYZ4+zzKsTVRWclsFRr0RD7RsjQozlEEmx
iShEHTannwvKTMorRhLzqRCFcwMRjsV8HVXYKKGecuWmqRXbL+BacIrEL0r2uu0ep0GcRpVcoMa6
YsOR/9bHQStbj0leeey4vxnNsvykTZo8sVm2d+HSfQhN5xbbvmqpOgSa3DbrX3SriLFdVzm7ydwb
LK2Ot61324ewX5mkMDWCyZm+KkMX97rViHua9/qtndd3P5/97+fFaNGKVcIG/Yu+394xVbrxnpql
YWKBwU3oZuqFYWZduqiwd4B1skNP/6QHHSoBq1zKzKT/vX1almzn5LwH21dzd0lxntvMSS152F7b
hBPwOi3xLpwicB1Lh2ZC7yGoohv547Q7+AHhH4LvU6/W7PalKIz3LG2MY9ImACe4Im0SVo5DR8DG
5gi0L/h8w4ftcdGV5gmMBHuNFTO1Et3YMFBUADJWeNf6/rdZZPHRKC3+GsGeMmUpNJ3CYzjaSZpy
/N84+wTgBT/eKkElfA+cfIzWY/LaJuwOFuenn8lCv35apyLexQOjj3Rw77fv2J7aamQnM/79ATvp
l7t2RGjwuEWZIiVcexN1c0HIvNzMCC62OqObJ0KlRrvbbWtgnavxqeHUjTNTX57zUqXoQmzcbCA9
3dDVm610qHWjOUfhdYhS+tSbKVjqNl1X0VV34WxaAf3S+isjes9EoF3UpIpnU1uyDteDTWVqvQBw
MC9YCgqvyoyIg1ckcHJUxzyup73uNhZAGkCMWqV8WhJsRz3N/ekHhJhbyK2CIjTfWoxzNNvqh03p
sX5mTMR4ZEZtHRuLVpHtojSwOqsJKiOLdv/w98hmkQMxFChSezekmXZ048l+wtT7vokaBwsG5GQD
E4i0YjxqSgIvrM52ZMWJt5ooi81Q5JT5VWO0f3HC5i+SwXqvLU1z7Mu8ep7cCAIvJ99qhvWKzL2/
ArjpA0C+FT4gzeeNiC85UuvrFp7XraSParH4maz2x69EtIMXOan6CyQPOFZK3uvgiLeYkcwhwU/4
o5qUKc2OomXaFYKhCsa2ZKtP8FzapTr8VqPMb7dhUQ4nvHSX9ivsZ4cg2lp/qsYMDpoClcqqFsXb
ljxtOzardGWCcaKT5SLp8zdVr8PxdBPnbc9PeBVORZw4bMx2tzdl6x6FyO0HoCz9aoalrJuet5e2
fcA8Aj4lFudBwS4dm6C5GomZOslQUThqajxAWkPjb9Mun5qZviRZTq10SxD4XSxO1lS/FBgYQs/M
2+W02py9UsbycWgZO1mdlj6CAUBZswIQzGW3FeWxTMt7leDVbcsmUr07mLghvZ+i3Ey0o2G0ljzP
MZfeaJKXkycdRKeNn+Qm4ryxPux1Ejh3FdSW2elOyoRaYkF2uTmwlKYDsmvI9LC5s+J5PUNW+g0I
kvtqNR+TULazCSKEmaApzO/LkK02uS51P0Pfoh3PzdYdo4qG+/ZosTgi11iXDouofm2XdSGy7FKH
k9coqGmTRMj7xlGW+8lCC/nziitOFec06qKnhtdvJZVyKVV+fSgoCgZMU3X/fz0CwuXnNpku60H9
1g4LzLlFi84pj0TvZZWOS2MdaMNOT8+Vmd6L0HjdZLqqHtv7fsyVvdQH8VLS5Sh1ogWiZPy7PqBN
Nv2NJI5a/jsyX212tTVr6B/xH2yvpzeii6tnpq+hCz2akBMeO4uOITbg9voTutqGck14RkiO5WD6
7jS/qrQUgSEBCaFIy6veWBmrgTvv60J3XwjEe20bKnt0/+7w6KRyxmqqLQ/22ine7BlNGR8ibcQw
FJlA55q8IG/HrT0DisaiJfMlSbt/H5bRmC9oWC+LTIvT9jyorn9fnBE/nQrtqyHPcatgzcro7sx2
aDwtqi+bSBdCAGdw3Rgfe0kiKFT+6CTXY2JPO/hAPGb/4/fvFvccpfxM/7F3fgA8DLr8Pu1B78v2
64cjglX0Muv9F4ckCV4UbfvcnWo8pU9Fv7i3saN/D6Io6D3TOVwadJ+6Y2jBFgdt1SB7tQbozbS0
2t60C/OF04S/zaM5FarHujIedaP//o/xEzdqfXGIo9/Gd6PmdP8CgM1GgSvsYCAL6b/c6xgkbpWY
Th/Ss9bvozDzq4VgZMd0rZshNOK7JstXqZTSHtUkuyQoB344Qzltn4CwwHlvq0qODLBf7lO1UW+l
MuQ7iPavP7kYEUuf1jx1AE++rV7XAOQ7w0Xk5bxXK5SZvf7UoWFGkFJp137RgNuK6LxdrZhhXFLF
W4RxJsHDkZWkd6Qe/CZ41j03M+TQpEYvYxfvk4Z7orYk+JUoVB9SZgaDYkc7kHXDwVhFBCHsreAn
BDmMoAxQo/0Ic7cVoio0ivY2PJS2Ox235oQLbDIPhXWnksIK3VpBSLLq1IZJhF6lhvq+r4w7PTdJ
MpUSUlCpenWhkEhd9OxaFLReMdr3pvwl+o45dmRBPhGPYoCD7I7pjU0p0BXlU6KJO4jWDxN6CZ/W
v42Ndnmc6PrZQymCJq9vYTNzaURIPzRkPcpgzztjZE/qJ0LcxztE/EpQJXRYxwpaEbP1rIOT0PSG
IHbKDKBogiEXuu3ZrthrIT+xRP/i6x23txn2T12TTrgYNPx+3f2iCydw0kbuVXSFqdRv5kSzsIow
ve16vCwJ4+J+colE5l+5myT/rpsD1XKXJ5qsWBZrAScoCojvMm+ysbd82SlvUKweZFbIYJikgxiy
InU3Kn6XlopNGZNoHQsc3gxBc+JrvSgx6MHAclALxNVtPD9ZonMPIu9gaI36niPGaTSN6Wg1NiLs
gtY9XFZfFcZDLMfc60C++nE9R/4ESMnjZn7Ol4RpRtn+KnsE5vKz1z+Bm0IkkHu9mPzKdO4IK0oC
gNekpzPcxVKgc42EJWoQ5xMgw42Tq2/r+0VcMIDBWEDlVGfOXXRbLAqzXW5RJLX0MY5OyB9F/ftg
NdnZVPthn1lggxy12omyeWLjwedIZoqBLM8uvhG3kQTIoDdko8DAiIrTbU7Msj7dxr4Qd+2lXAHa
mMMvUfJTCuDGV5bxi7aZV6Xol9rcafaztVCozYR8tlZEgsjsXOkGfI9d8VYmzrVeTfAuW5WhZfpO
6g0da2cY4RWrV9EoJzIRlXM1zMeIJgnFs4bTeR7eBg7Kfr04J7XK/1gVt/poGIFmm7/6onpK4gIw
cq/t8yV8Vpa8Ckx3/aEMHEPhygiZ4DWbWfJUVJo/s9ArmhHBnk5q3mgauxX6J0tHunpua/aydJnB
EKaa9Ck0i0kI38FbRHZwBu/c1EJs380TTvXk0rOktRgp+44pEQNWoDtKaOBhOoftzGnIIPxbM1+K
AVqm2zBem1xVopdrdc/hdOGBYvywYKHc4QCFFOZ4JJTm/FJD7l0t+a5K5vqSaWxYJfku0+KTHrdP
rt6iie3hULIcvzUjYqh8zLDM0B8IDTjPCel8sJ4b4Oxs5YnafxoZAOSYFsGQWNGN0Qz3KGoa6qLk
sTCIEnTb9B0b+x5nz+zbST0jW1+7iN9MjmJ/SWZeB6nA6aK9T4l51y/NHyqZ4dA40YNpD7wQh96X
jqyvrWoMWy6qwLDMlwC1Z3/qCutWdeeK1Jvu1M80H/U1rnrJ4l3m4P3R7btupKiaZuWPVi/wD+bq
anUDCgq7v7jkYHtEGj3UqoMvbUixYYzL765Tf3cEo/K255GHReIYraTDZcVmjt11tpUE8gOEibKH
zqzKVxZmdPr9jGCSVkfu7vDZUMGU4afI2/aYYlzxsqhZuJazKOhkAWtLTTiKgC4fKbVIDHtL6V4g
ojAoaK1DWjX3jpM9KJr+odhLyHEwee0lJTSUKDKGss7ZpzkBKcMMn6XM0luZpAe7dym5WgXFpYLw
Fs9ulCwSwwLZEDo2PE1Yh6WpXouKs4kSIQVVot95PKYcZNHRuscxN+kdmee+wWcU6sU7kfH3Zq+k
vs29MRhNu4slMUN6BdIhXA5V18o7I3rvQhA56EX8heReH2Kil4MgXGWD5DLZ2W1ZmGyGk5J6VsLP
4UzNDtLbveja9wxSY9AoElwRV798Rp2wvKwsuLj+Y5AkdsDVmwUybkeAA9MfNzKSYGmvcWx98c42
sipflyW8IxHGd8wx36mKZGPpnoj2euJ32Z/sOERbEC0T203+1Wk679NwqDt661nM4B1v+KQ94ELS
HoDOIuAL513bxR9FpY7epBofpjWjjwvD9y5yqkOFNstXDNp9rcwCwxrUc42eyzZV1h4Qc0T+IXEm
jQmzBccdkDJ0ERTst4GSGKM/g90/JIl1s6ike5Xufl4N8+4AqAGO/a1s8ADZYnyS5rkZ02EvQu3V
qPTey7HDBEaodX4/K3sVADjG3n5Au9An97KIgXVgBFesLECqzCSkvlZmiEIuah3mdC1cRWPi8mv+
Lql8WDIa+cMAorDzJA7swLLts932D6W0blJtpj9a2u9M5gZasF8a6JpdNfYlUTIJkxqT0+2oPOup
/q5WMf4TPDqthqFRNIJYkdB51paaKBqXNIdEjKd+oBqfwUwN9TzcObxvntGPH3FY7WYLhyIHSwao
Oo2oMqyewtAL3VnfJ/QOvYpw6JConDt7zP4A/3ksVHPcMZEwvUzFfTm2Bnkp9hL5plE/ynHY9dK+
upxXWID4bcmWkBlNDdyuzM5M6I+cX6PbtgXdgu1A97pU+bat5TFf9OuoIq5iRvbaIyw9XWipfpeF
cSV2cj4Tnh4Q+PWFaYprx4Q7QEohjNrXZGwP+sy43Ar5wWzkhl5EE/GcWh+Rrt42dZ/tbGz33gSQ
mjfgzsVksGiOnxac5UZLZROcKlA1xUXVakyg5NDyXrK+chOBVbtzS+73ish2z8JDFziW+1Gs6eg5
lmpWRffZluGDo9K51kAWDQYHQcRzpBJHV9kzB5MpUomGBhnqgnA3cFgDvhf57Cc3lE/ODWKuB+5B
wrmAtZFILv86bfLUJ2GBebpovXFRgFEiAAWiNl2j+qMuxhJnnyQ/e1IHfAMWCYrx4puwOXZNVHGf
9iTvRmkWZAmsfNJugXWbw4KDYTnnVf6R91CoLLpMees+ILVstI8ozBtYqRSJNa6fpBt3coC+O1Lx
uJzkU9iDhtIMN2mvwZxSJfXH+G6MKQA9mThnObXXeupdYtb7V5pXQ7BMZCkwXyfBrFVBlOmU9tEQ
ud7cuEZAz/0kwSowlosSz0AisKMdKHGKJtkeu9NOQZCzc8OCFDSHVEFR5Vi6FgaWdVFiL+/iQK9y
EHxiZCfQsl8dLTmmHMghbaX8jHiDNaV6NhOlYm23eg/QsEntkx9U0+IoacTGTsJfDxfIoe1gvCfk
1pg5l76BUOEZg3I72ztHiSUrV4S7s6IWqIy/SS5c+m4WOxwdyYmJQjDCfcroVFKL05e3On7zJW9h
bawgVqQOaoqNiz2Yy6cdj2O8k056JSCmPQ5jhRQnLSmaMfVOZkbkE294ZSKkNZU+cCpqNb1IGE3N
M5bp5XWq27vIydi8Zu72Qbc/Bzc6KXTd71KR/OFYQ3DeUlVE6PDOid58IojlWcRr+uyvqcSpW9hK
GphCXN2VLkbLDXcfupGuLNiZuyxIiD3028VIvHbQS0A6iuAex3NKNZ7parbXiPj0HRfXRvKaFThq
Gx1p1GQi76i7nPIozvwJfShQUTxkkXlEJno2beZNkqOXN+E9pllfwwBjo9UqvWPZLWq4aZTEGV4U
U0HjCoLWg7613phtaiQ+McwI/Or4mqBTf7Mzv8Bt26MZoAtXYqEbzuvdMvDyOvTqaktesxK9wBh5
T2e5L/m1pjppDHqoHZwYmD2jBgTXkzxoXUwkNFMPS6dcIHfJVwdrDtSwvnB8ABN/qwBk47w0u95C
7qms8t9uyoRKz9rfNDDc2974bSlo4Z0o1gI6a7cUVPAlzeISpUHjkXFGSRMR3VaZWCIK7cKhmFxW
tdUOIyOv0bATz0XF5wsGP0jwWOIjbx6d29a0W54UyiWa4t+2yM8ExDKVS9QHpUd81ijVWcGgREzb
6C1kIAZM4H/1Dva1fOYqDUE31cWx5VbIBIwTq+QWtvUzc72nIntkK2AYQFkojKQ8DQzTsVS3RDtk
T4YKE3LoEw/2B6p6Mb5m9C7Kct/bNwBbf4URYa4KTfW9m5gOARvPeruQCa9zszJ3o5+hXnsbQkBL
4dDtrMR5saHt+z2679ZZxEHXpIXw3gpYv7ga1xtZdcff85jfkJAibsZu2Od2ot85MMmVKmJAlC+F
nz2sSFJwjJ9Ywk5OuhBcQM2zM8HFeGN0qSERXIeGOTkMcZ1Z7K6xBSe9srOPkhP6o11Gu3lAobxw
sFqgwXHNKBriJkJoOQZ+dyF43DZMb0fOfHODGC3q+LcXxhmyLt5ISXwStbB9U2FsOI9N7tsNQPFR
QtUx3e62j5W3memmJw3afobajNTOiHjyvDTWZpJzMtoy39tJ/GGPtKBsoV8Fst3VQVTtOu0E0wdK
UVXEfhiFL8J0P9qieycFw9erqjzkVvIS4oHxByI7vcKKPu3KfURIUAOHaKdgqvJqjxDtrgNt60Gj
PFcADyhKKHwRqaV7ga0M2SLr/xi6e7RICPLaC2J/rlH1Rs5puOuMEe9KbIxe5SLRF3RXd03RxnsZ
cgzH932jZiEhSiuKkvwIYI2skVRpBYmtVu9rodA9ORkcS1m8hEXIctbV721MVlLijMyFGWfdDMV0
LZNw9sAoTO9O/ZuFlE02Z8FqOZk5LtzpCZMeTr14JMgGMW0dM8sdZIY5pWE5d8fnru+uZNGYOOac
D9yFeTa4uy5TrzJWcuqh380yMFeHTIiqFJcu9A4vTPPpCQwbjtu0gXnC9tknQak5tZ9A3Tmr8as7
gdxbjIrBMHI/M4eNYq2CvXDAmTgtBEbKuX3tKgkLnPOhzMF/1erONPUdJh2KqTzjbOmIJzR60zFa
ERMyd78nSXAP3o7uAQ6db4aIHyOkDKZZUuR20RGE4U5D9zrjfIyTFV2Q20x5ireMs4aHVdnr1308
n8MPJ1kvWtVSoSD0WPELGts2RlzWi4VtEG9Fka4QJq/tO1w9pQ07RJEPgtQYw5J7kmY038D7xt9B
ZWErg2e0Rh2IrASHHPXiSA+mOyFK/YuJ8lT1/RfGeMamHHv9YtO4L9pebQrbTyPo0ROA+aMJb8zD
P+SssgSvEc1f3FPfGjyUoNDMKzlr2Ymxwd1Y2wxsh9rZCQEMk5m0idVa2UXtAmEkchhli/avZt1y
wHSPcdi9oVN9bJQYtrxZXXFGBXY86dekrnVPK63CT/LmGzs+TS1NxQFiwyKru3TPZvurZZg2NCW2
2TTekRBv0C7+W7SjE1DGR7Da6m+BgtSJbRj07ETrMdhqzGhn99ob1FVG8lEoAhKg7uxZfVlGBxo6
GNAIoCGtPErgXHlusv5lSkrHV/X5Xccgy43ZXhylzG4FET/0aZeHYk5uB4uyrrLk34om6y2CNs8V
Vk4tqLanPkzQ+sTRtAN2CQiSSQYSBuWia9nkuTa6RH3MD+U4eo5u3BXIe/YTVCRbt/Ff1RHJYHp4
O03VQ6bEJhoJ9XmYevZRrnTPUqaM8SvjwkhWmFutP+Spn7L+FfySCFyQ934HH8oFwuhD6SuC1OAI
jW6F92NUn4a2NvYwhNCApkGnjqf1b7cmq94v1onlXtKEyllSB2waPT6gQiEXu2Wztbp9NA3Grq67
T1f9i7uNbhBGAq+fwQc3IxWrjGGKYfj06n76Uw5tAcmEiLc27iM6oU5ztBdsbCrd7qA1KCLRG5nB
3BKB2q7MApzfHGnE/AiAjkJhgb+ypCZdw356QSD+ndA0Rdvf+VpHCh+7BUi5uzCnA5n2ESQJuoR5
Q2axmKKvDAWer/cNl/OwHND7eaEY77lTGnbPKiYbUHsGJocBXDnYWvuCVx+jgcZNZCrmC0xYg4Oa
+liky694deraOQHqacdSrU8gYNZ+DJnpsDEVfv9KBjbMij3c0TFCUNpgglOno9pfZifmoHLqkzOS
Mj13KTuPsMlKtKfnkTYux5BvMVSWN4l2CKwG1xvR3Y4Q3+ikOw7gD/R3mGJH2gFk9nTT2FnrhYbG
D27XDuNFLki+g+4VIXJQur/zkZ4A0wnBcH4RHsA6ju+RL0hdP6laecsoe6Ec4cYIYYeQXz3d5lq9
y6yoBg0VEQgMhwzaRPOEdDao0vRC12IhN3FZMEDYxxxXmMiXayojdVcJ4762aI1NuEAXXdXpvQnD
06f4EQ3AbQkNGTCSTedQfNlO/9Q69TUTYQCgFmduWqq+Oar0kSkhYvKdd0OpfqONJ+yuciocbrzL
ShF/ArTZ0QmgK7yUKN+AmUDlKgMcyjdL2UCqdGI8acPwhLiW+WHdG0FGLY3yCWm00ZJ80aXvWC1y
jiOk50AE/krbvnkw+4PZYPmcywh3ur52TfSBiEdmAnaOPiEbj2j/Wt+3BV0zhSpxrKt7o+A0AK6Y
RrZT7UO3Qb/W2IRYSfGwGIvm0+pNPCE5x5PYF6cYdSa2VgNePX2V78GtQKomL2my7JRi1aS1EAWi
InnJ5yq+EaHl1Q1FFxnYxS4UEww+PyTG0W9sfjuJSJ41DTRyMtHKUKcH5ugrB5GqPi76lwF30KmP
ohGNoYUmXUp1Nzmkm6+ZaoiNg1WetLB3CqBbB87BY1J0L4tjHLSqru9ArTu0IDHATM0vS0nw/dQQ
3sh8rnyHLVzDULIr0+xzaJUvdRIvbUbAuD6CXc+SKkQCBRZDhHjRFSu5dXOiMqf03ZLAh0toIHCo
DtZix5dI41ynVXiuBpcImZgEvKGhzTWeBlJl9iSTFL6hc2bFwTr5GpWp5xYYfuuu2BmzoLbWzIfO
wV6iIZ7f52PymTXhR+10DynQrjYp9Z2Tvs5y9eVIiqV5ifeV20f3Q1ETzev4Cjfujp5K4QuqHb1k
Bqtq8ozc1Vfb5EU0XNQubotd3oajTzvlkJjmvon6OtBc5U++5Ne4wlGSGKx9uiWPbrjQTxZAeRy1
NffVmopIgjYFV2n/QVhf3TTJ+G7F6FiMSF01tQURBqw5KE7+5qtenqofznkwap1ySsN5TzPyjwV7
0m/D5j6c5vpWk6kEzeRKGmEHEEz4loTae5PrzKSow8UQ2W6UCOunWK5pL9QS+ptsyDtESG4HDPew
whbVjVGjeW3wr8421UPPS+1UXphpotU2XltRHCFKvSbgB6i6YnJbCmb80kJKJML3YjE+at4sb+jd
tU/9IjPX8lVSc30cqdZN02nXcZkuxWSzoQ2WdsjqPyqI9mKsbzCVKo8hht9DYba7BTyaVxDJnUT5
zsi66UQV8BHNk+UTMJzt3K5CMsTvsFjodVUKtBiLT1r7ix/31sZyBnxYBrFQbtkmImopGMrV6m+J
Prul5/Ql3L8qDvoGTWfR67+7yb3RZXTKEMua0EFOuFTv7Yb0Jjc1072u3cUztalbGC1vEpqKMftu
dMHFD6LHa3LWefCkgSOZV0kCZyARFkHT9X/6/0XYeSy3jmTR9l/e+CECQMIO3oSeIinKS1cThK6D
BxLefP1bSFZ3dXVFVE8YJHWNRAGZJ8/Ze+0N1JAeRCycf680loLJOZdFSf7d8KUj6cKVkp26IviG
1TBczwt8ei6sB8tAGhpZmKYDd9zKhoEUjY3vuMVIsGnwkmQStqI3Bpc57VkRsdh7lRYz0X0IWoG2
U8L2nxOYo6QbEX2BrGMGNmh74TvbcTRWv3tcssAiaCEQSrAmXseg5CnpcgTzU5XSxeiaztmNDlW6
aaOZcny88CF7WV331kPtBD88xqBIQnraJ5xkQW3KVeNE1REzqIt6kOnIIPRqbVE3UWhGP7wh7zdh
Emqscg0yLWv6SiPZ7lt+rAGfkEDA4aYgA3Et0UPbx/rQ7RF62ig9ERyPTLFXMZo1avFzjOnFBVOI
9oWpWa3ZB2RHTGIHKr8hKHbyVGR0tDtEiQkzupecYRQ+Za5Zzr57ArSPXcNV3HVBiV61/a57IWcB
3/u2xKJSboaHuO/DddmwWM5B+uCi14JN2nI66qm+3S1ofeiAmiu2QWVcWNWKXQIubapnyYgwwpxB
kRJm+p6LdrknfX8bx/0jOtSeTNccFOGUfID3AR8vGnx2xn4G/nU0i/SUJuNpQhCj7+uSY7noLFTf
ZfrsJLt8BHJs6YDg2AadWTAdC9szTiXrOA/Ew9vosWn301yd02JVDdXOd803W4avib5OyO7aW4n4
ZeXseHI69O2I22SImADABZHCINAPSZplmtUW0f1TIREeQF+9Em5ONF8aHyTd87V0TbLNXW9tNwUR
djbwhMB2XBiwBm0FAcg7N8nsjIo15i466S3njp4+7NgMzSHweoYqIyJHc+irO4HsK55Y1c3SA8RX
vU3G9Eu+V1EfHOClcshKTXdlVn6BVL0oLpiJ7+Zad7ftUhKSWmE0dHDnMCsoZBFNzXgyUSSiQuXY
K6dg2/k2qgQC2nate2fI8YP0A2IE0EDrlvfDbXFvkxiVeNWXNZo/kIXsIHbPq1HKvTfmziEzAya4
o72F5pWDUnP2phO8GM10CFrd2gGnzmkZXLp5icvAjroy+uBY6+an5nP097xz3cUkVKHAA5hpv6Z5
PZ845/0YUWjKOANJPA3tsbFyeCh865wb+WQya9pGzm8z9n8kHSucZVLep7l2LypaqoVdfFZtyLEC
7fEult0R4yxhbEGKNFgPd7TAOfRcxw7bPlAub+W3gFrC6XdXMbRK/FbfTE5/tnzKGVsOOO4SJJi5
fK39INrQWvmsSgal6KFpktrpjIXiC9bjswPGd5PohF4AX6XR2zzX3EhUDiaVksjyzdj9sj1QtnAF
8aas2zIlQsCd3q0KlWXbc0WKkXaFQf+zj4CShTD/Nn1ivaYIUqLa/GDG8FXWVU3jRNsidLBc0hZW
/gRejwPLpc6KVwfIDiB2a4uGGnlq/FkW8Y+UIOKFJ7RGzDojZqH/P47ltDGdh8IBQRjlj0PB2WXQ
RLQzcP2LklSXTqIPA0xzCuhJrfOEIU3t7ZG05/vc0fc9ufBIfRma06pids8yZDGwA5G4rooFluFn
6ZZycxVH3BRWyV2XOPx4fo4gXZinvqV5bGYsxi1z65gWPo3NWi4K/52mxfPVFzMAqTY6xYO2zSGN
7uIy+tkwJV75ybLEg6n1Z1qpYQqgQ0ecI8iaOI0MO4CxLcRA82JkslvnvnPXlv2wLRjVaanzlQ9k
AdPN+tBqLifD46JBeQiISKfgAawUmuYPrTe8ZasGqcAMA20d0RVmlRw47h7HBoxhgVzDom7cjIP/
zZhoIOaETzx4I9THctlzYtnuXKF9mW755Zvid2F9CRDna3PQka2n9bODTEYDWMj+3zEUh8FeM8hZ
tYx/9p1TPwe+Xh0rTd+KIO8PdXjqZJYe0QjR5tRqmw6+R3CEHvyM05E5ARkgtX5PNHC3D8hUQDrb
8/vhg7CdrtlNefvSAtncQULk1gq2We58BdyRoFmspznBp01Bc/RMI1xHjffizt8Bsn1nWu1cgPcE
rRVizeienETkO4kq34hYYYwcPypJCqK/ZkRbOi77X1WvktwzOS7i4OSAKelpmtPeip29u0SJebLB
i00xmM5ttkvs8o7G82PVugmKCjCrnfZLLpPSCjQ9uzJN7iBneoOSwN1omnauUboDOoYFQZv6aI71
p7nYTUvXqp4rsIqxfapdqM620ThbPHbW3m5De2G/iLU+RsU3L4gfC0SHv8vEAkHu2PcMlwnva1iQ
dstRjs1u+O5WcKyi0jhGozimtFYvQ1qFFwV/9T1uJlElDEVcB9i/gaKQAqPEpzp5H2Y4VmgtOanZ
DDa6BGV2rRT+dTruimpJRyqy7Mlo2g1yofIe2Wi7TidRbXNXK+BpmSdgjt3BdezmqQvR4/kaJePt
5RIJIXM00UORdqwAmn4oZaDtG6mb5z+feUH2zdEbtBCLPavo5/Ce3tG9Tkd5kZ6imAj9oj4B7Z8u
xO4e/ChAA+G60I3hBGz7drldzFG8T2ORICaowjPUB/Humekan2KM/HixokimtBWOFaoh07wol/DN
Oz6a4mBNiX7JUR12sLUvhYfVloGZxWgwIlCG9I3n1LnSFBPoi1xGGGnbFvtKDtd6CZweHLSRrukV
u15Y9RG6vdy4+Om54qF1c24vr5OFEEwx+NUXTAfvX4pn4GHMJ3TwAfyi1CZm0EaegCyZAFb1/xC4
5FwIzIXfb9TiOs3Ie2+IECZvJmw/FO5csnjG4vilcuPbK9pc/IDL30wY2GiJFx+6gPzwwNOynbsI
OlQwY9a8/vH5xlp/LFqD26eMfymfJya22yslQlea9KDP3uIK/7FynBeJWHEOsT9lpL3d/pmBMISv
XJCCZxjzd5nYYiXYop47pBa4XTzyCrqmOCEk3E6Ze8o4NTF6xH9rSkotsjitveiaS2bp9odAN5I2
NT4Y18CTFg3uuTZzcUUVzZkXZuW2SkKE2Ub4s/al+1iMVsKC3vRYnUDYLO93qXggyOsdo6a/VeZ8
ux9I1CIH9pbhLWpq4EGk34rOMK6alS1bcGheuXNBDNPcPNjkKy3a9/Q8S9JsmJvyOg8kJ02VW9Tb
/bmlbXffN1P94AbA+2wfd25P7zL2ZLlVySlI4Ml/0obHKunO4Wh+6lh9PmdrNNZBRGBEh+V6reBU
oZ/nW9nXxQ1/Mlt6znnVfJfO8O0WFaaPsCBTP5pPYaUtUloou9DwDXTc1l2h49THXtzsipSklJvC
v/b9+WGmkohJ6fs5CaZ6pnCz1xqBLnLsWL+IJE/v2AJj0JLe3bQ4VnIVDIKfjo/+DwLHDGF5yxjV
OTBXnD7aJNlHOWBRLcJE6dclQ9cl3C9xFq3ITGmhlXawazUh7mie6hfEumTbTNJ+80xqqnyaziJe
QNo6MnLgzn2QPCST9Dw0V9rS62crDOxwOiahtVF8G5o1J13325OZDv4+LSCCxMOoPZQ2d7rWoP5k
KBdudAZVNKGhtA26fqgn5GEjZM0bl6iv0GJRBMtt4pIULnq32BCa48FA9MJ7O5LRBcULFAaAXysm
L8FGAq8+pGX0pVgwLs7/PQcOtAmZlj/YJJsPbpTfz8sr9VY+iV9FT7b8RL/pxigB9POmmQLnFV6m
O1lnzs7w5/4FJAsj5sDpXvxxiWRthwUjhaaQaZcp3vF8Rbs2Cup9vLxETZ+sDBz/+3SYl4N6KF5D
kVyJiE4eFCjDqJDTRUvunzFl/U426Ipua5z492tUM/zEOgGgck63avkyHLM8Oi6mK9nU1fn20Q+1
P0LbYty2SHQTTXJKYYR/6eD2Mpapn7w0w8mWtl4BKrT5rVYUN0Xk7PrcZXig9VVWwMz5DwRSO/Td
3dD0ZDhPVCNGZx1sI+ETn7v2JejfepwZ19tHMcX8k33HvCdkLcYmwLPE9dc1FviDov/UCwJIAjtZ
iwHNzu09jG4bvkt/X45wffLGr69otsTWLSv66CMFjAKzoH9Ys8ZPn0L/cDnxt8mgr0q7TX761k9l
HnKi+QcxE9Vb6k/FdgD8wrCJoYwSbovR/mbGdX+vbu8u8r7ZZt6sW9/hJKWw+k4QJ0fNZh1Rd6jm
FY9jI7OnnCL6wa3Kr9Z/a0JhPCj7P5aRDdJE7Xhb9Ichnh7pqw+5QJtIHIWJY91oURnURn4P+NNZ
03LMf0zZ3RTri4iknY7K1tQWnnMnnfmBtRz9X6R52rF1OBXitJmPfugi3pFx/8x1d1CXmLfYAMuy
sui7collOlqsKeDcDRY4/O5nxvwlavlMfHPzgr7BxiZqwy1b3o/vEynbrwRjwlbLzOlYTgxrIAHU
R3s52vtWKAC2TA0zQEPP6BMNZ8hmxQNl6x8PSOKcFSS8gR6DsV/42FuwcdNtLeR01z3p3jc4PPZz
Fk7y2IdTRgn7UpA1/eXRkQDVFYznIfToCFMIHZTfVZmZakS76N/GVQJidKcSjjVEEsC0iE1ThhKv
NQTy9qS+1+gsR5Zh0YDof5jh5B+rSep7BF3OY1FXpL9Ndva9jPwFbtM9DqDlVgnxKmuJNurcEn/w
hvFvlfTd+H7bFuyYbSzIkoRei2z2dY7ZYiQHRNF+FNyp6XvYYA6OtAX5IydOHCiqOpImkbpsG8sz
Hnts6gSz2c/z8hAAlKQwKNy7pmf2DGhprTh5N3Sen5zbhO1bvRo5A5KVXWPRepkt4+ynVfx9itDw
d4i87wVoPugzPY385QvpnOyliMW7zpxuD842P8Salr4tf1P9AfU3Cx8pWNQOK1h28VPvahdlPNUa
Sz8mOcNMrfLFO8x0VLf4LjRcd5uWMy0w+AWaa3ZIL+NYLnP7zro3zBi9LTXbYY7MS7d4qkTKOceN
F33jVPcX/O42ESG+81ZknCeM7FyydjzhuayfZDaf1YLo1pl7HGot33i0A7ZVx/ce1cgHmaEFhJ2a
2jOEhoMt5cR5tCbHUgdFWC7WEV9jFbNJSLp4lrcaqqh4qVrm81mX1+datMVLBh5pW3Dh7oSv5y8F
nwB0Xs58lvfJgNF+psNpP8uJan8GL6yIhpFOVbf0RK2ZhFjiHAHthhd9jKtvRdqkfK9DtVV5nYau
fyuqLNsMNHvutcK/U86iygpezb7W38YO+tTMIh3YwVdUScR/i99QhbaVoAdqTdQ7lEWSqO2MLKWi
lO++5X5B0LJ+V2+FZfe/bVG8mMy633PO9Rtd+MOl5Ox9svWcqPgFQXNz+d2KtylyHkIN6lBNr3SR
o88vQeKBC4Fh9D23a7ISI4BFUya3sRnVP1zP3OmBzZwd2A9WN2s3t3ImJIZlpAdgvoocTb8wYymZ
70M+EGbUbQUiASBqUrzay0tScjT62/S+UDqEdz4dDHwiFvFsVjp/5Jltkp0AaTD3E9c6ONI4e+gj
L/Bk8yatby/UO0VKQ/H2c5guh4PUSZaU+B5kXRkkG/VSPei2ZtxBJR0OSRmOJ7yykANT6KMDJZ6X
TOgAOz/ezar6EPpARZpAQWLW+UEWgscwTmaXWsrsTOPvW5A4n+O/bd/ulKYHUUQ6OgAOnX9+AVdi
2jDnlh0RRhiJUY0sq/NAjCKnF9j6Y+Ndb6uuyCqU5uWc3IcNwQIOx6r3qo3e09YKftV4p0CruXfQ
EGx6y7D7jYAYcKvOs7fON/YKw6Led33vmM34aJjygEDtE6Z6Ie03VWUqNI4DNGdmpjvH5dfEarm2
zCB+IPcCBBcg0n0JOXc9dYsCb7a7cC8ksDxOlC++yyQbgpcOaN/qH/3W+d0JhyrewVaAgqkYTgpV
WfeafefNAbO7hVzpSQuvwtQNmHLpadE57HXIfWLxY/u5VWz+OT3WXyAr/5kd61muLRzddXSBVRwb
+F8hLLUhS62TVf5HwuhgWw3t8Ti+hrj1d8W/n3m0Xm/vtdxIvjXXrxEVgR8mAdj2qLgywEHLGNn5
4xTmJN2VObqswQtOMyeprTWPBIM6qVvf3kQtaRyX6IhY98YHra8edKaSp5vPsUOMu9WtytrQf+pW
ugwLKHzDwwiI79qrhyydKXjRa1W5f1Xvp0QFXpzI//T4n5/d0kh3Vq/jwC6D8lQ7wtslsAqfMHk/
lWn8Ztl+8OpNLujI5RlTiGI95JBWWiSXG0JOgLUBk1we4gaVZli79Vm9NAPd2dhWvi0DJhbaLMJL
pPOgnpmR8VZh+7z0evee6oN931u9+cpQ6X0JWEC3DFgj55x8g2B6OhZKy24f6wF0ZTswBHOa9xJT
yY6wLkzCy0OQxda94+n8xG760nXmxw0j6OJJRquCAzvWU0ZHNdjZ/xH3bXn/fXmQNuwbOsH0QPCd
vzF6OtQCeexM/dHuLefeTBYGIS1DkYvowepMMp8tY/H1RSkCgljEcqstY84Iq5dmd/pGkgGzAdFI
p0mdBCuZeKtb7ZdDjj7dioyg9fpgZ48cHTuj+mHYiTxQKkIyMDXknzamuyWtoOaAQrIa3OCeXuqt
CLQR7W4H+dKkyfyk8mdGNx/WOpEqh2RJoimIeiNNJN+NmWjgUULVkGMINwC11l28vDSG7MltBu/B
YcT7/M/3l+Eu4ct/ucEc03A8G7uTQfioYS156j++nuIibP7f/zH+b00lmxuW7xw17v61npTQiPVW
MtDAF4JDizlm7dvRWQWRxmzTO0QtjGl9vP4Z3jiEMiS7yYXRmb0rRIAwknHBKiOADzPkOEJvtm4D
d8tOYNOjOjZW7MrB9zny4OmBtin1J/YMGwhGtuE+Hpig/au01PUBP3jVvoUC8bY7+sMPmi1kSTs/
KesR6HDAWI+Yj4+oGLj52oMHAPYqxb9IB6E/xod8WORVEpdUON8r82FI1MEqlkV45QwpiMpgGhP3
FoKIYOBAjHvhmiwPsLWss2XiXZr87AMuOpkGNFBuz6Rncxu084NBO3g3hy3bYxpn18xmohf41yCJ
Q0DYo3W1TLhWVrtJuvkVd0j72KJPeoQo9jY5xM2QWWmsyjpEJ964PgY3xjT7rh7di6Nn3qWsm2mb
BkY6vzV5LZmM58EZ/e8ZtVP9mJIcshKWFZ+n0DmD+Iye6860rm7O9AJkqe6MF9VcIhPSv5/76U29
4lR6DNyh2RCq2b3NZXOKOjf6PmoOLVTpz/dx37FEzfZZdUscRJ1niDlsreq13VYvN14nBIrqXiun
fIfdt7py+U9VZRFmFKdbBf2L/OZ7ZxnRo6Nr8UOIznxlzhrtwDgOt1SxEXFebX+WppaemiIP9z0I
iScAX5zyIjfcR2SrHuKg26Zjz69dM35rYxC8uPrwEjCnXQewpw5OpDfvJM3v5qFtviwATBvft+eT
a4yS6D/gflAtvijIca2ZmXEVc/gjnvOL3vr9GTngcMYIMB4DMpZ1arlzjllpcVtjzFypP9NBtbVF
862Kgzs0ZeWrW1vDXZxyEQcW2ogbGO2f707H/O+bky4iYlzC4XTXcgzD/evNafSNK5GMFXdOMJRn
Wdnxy2ghWhZt82CqvPobiaQcDff0B9EHtk9mdzm/XORqWVhtb6b5LutsOm4ToyZFds4jOQHeY/TU
AGoyONGelVl2TDmQTVHa78YcKoLZVuMeoYBx7Gvw6ObSrVAv2+VlZEX1WtdsLE3LHCyCafeknoVG
Hj81i6rZMKIHKUPy0mRN+YCc5IHMMnqYGS57dUStu95adzECMapCACJOyf+T2v5ZjqTYkTn8E/ed
/5y5sjvkVY6OfED/EMI93LSWGd1HS5a0oss6RaLx403D/4DB2csi+JdF0hVMBAzPN03TNpHN//X3
wMKZE0oYFZgzm2jVW/nbYFKhW+YdSw8bnOOVxICa6ZekPc2roHrxXDfH3kDeZ2AXcFCCBGN5tYHQ
66EWp/OWUzWwJ0pgkomfX7GibhTVBlngZ5Hl0UEluVmGlh1vznuztrXjFFur1uBEMsB/PYSwxXau
aY+fy/sBZ78VpEtxIPPml2qVBm4h6PVEvznjQvn+1ystSN21QzjEHTZH7zT36LRUTakegGDtYNn1
p3++mtk1/vYxupbu6rZneCbCuL/tNYmh15zYCsZZ7UJ1yRvb+WGUxh+mcznSR+hTglyjOVnIX1H6
crt4Swu1TTm4z3Y8a+twZuJotESaF3XPrUx3f6WOgwPTWNLVSF+v5vAtH4zq0HX29zKm6b6Jlggk
9Z4fe9+5r34baipxA5cUHASQxJbc+fk+W2Yv6oGwouhCU2/VIFR+Imb0wxpd4170TMrbqMVksFjm
8di/CE2bcIdH4yVrkRbakSe2XeEFOyOS7r41c29P+wVHfKo/KkaJHpecGLX8g6CvaBuiSdtoDV5u
sK/Rc54yCQUs2G5Ny5BPvrsrVCuXXhkCt/aCu+XN1yRet5yGsYmMTs2L1Khokl1xYKxnWwdcAyC+
+CiDQPsO8bKmNTydC0cfVlVcTIi2MlShEdXyWT0gTU52t2qHCF9nPyF+bFgF6/Rc/Psh4vTLRxtv
b5flXGlfYiRPS+2aoeOC8BxD0Ohs5LHKa0LHuORjmDridt3un6pS9x+K/juKBXyHy7JQB4g429ZD
VKbl92nV+LtIOoSU2L5+olI5YocQ71rWNHd6g86BhD3aFFrQbxDJh7Sso/ix8QbELwjSzvacvN6q
r1tRR3381pd9jfmBtvSfHAWFT2h8Ioia5plRzrxXUHT1B8blz+NX9lfG0IcXggr/44vR2J0AgSZn
9UftzvfW/3yriL/Vta7n+rpgO7I49Nj6cif9R1XGpDeF9K+3R1+z+rXjSryy5eQbQL/YDRrko2R3
ZHu1HI/+7D8yp6XKdebX+SDaGZ4GBsSXMErylepIwPfHV5XNjx3rHlOJzDouTKplvp49uNIIN0FY
NR9WVb/mhSV+68lrF8zXmMJK3Tf6Mk1Qz5xh3gIlHDZDaqKBNFz5LUgfK3xE//wRuH/b+zwIPcJw
qe8B/njWf+E3aYlHlp0E41Eaw8XvDfutZDO/qyvRrytZ2m8Orv5dWANEdZev4sGPN7ZODoX6qj56
zKERC1zoc4B/skE725P5qUA5jogQpGX+t36EP9Rj2kPZavjrP6k/XoXGPhu1JUKAwUZWOX/cF+Hi
a0PK+p7OhvjGMW69vKARCHuAJ0LafMbwF/F4IaYRXn6tohldKBfvlw2rPDKaaMskNUKPmhtn0U8e
MxeTaHnU6gd9OKIYjh4tKlKk2dPS9VmaJpweo73KGJlr5KT9ormLUjd/Sf3YOcOG+tGILn+R0UKG
ZZ8AEdO0x7kKUHIE4l496M5s3Z7Znvc/DmLib7BUGsYUKz5ndcFPZf7XBcv028wK5CV3YtBKYDJM
GALN+tTzOFp3IidbJpLhjsh6n3GRJu/0CP2dXuyLCoQ5q/W8UyQzWZXtk3rIuuZXzpRZal3QHo1u
cPeDzgzKR9N+q7W0RDsVeeb9jGfjmFGHwDGllYytqQIvOa3qNgNszuwozsWwKXJGFf98iRqm+bfC
wHMBo6KlQKVg2H+7SFMUANynBt3TsY/vMJw3T+OcbB0GWvREarkrRROhrubBHNGD38b+xICH26Ej
Q2sWecKpIJ4+oN4SMFQn5t5qkMJ7NmmhmZPX38oRaSWZ6N/RtTOP9t3+HHRm+sAHwTAuC50Pz7jC
OBhPA8eHuipqZNMejyYmh5N64Bsv9+Qj/lSMO514JEmT9Ypwo3mcRxh0RuUxphvVrBrmJTSMiMRH
HP/+OVlaVvj/jkbvzJ8iaEhcqb3poTS4+7JAPrSgeNaDofXRtkNLt1OvF6LKDpY1vpuhKIElVPhK
OnKbI8B/2hJtNO0UpalJUIOydMdn9RIyA3GdGoYqKX1nI2urusPnjoIxGHFWRyH8HJ1h1qzLb06O
a2FuA/tcBHNyvG1bXlBiNzK6+AuLNWEHgJeLcOoQAiV3tz2RW34GKOINl9wdy13aIWtXgC31Hs4Y
Z9gEINlmx5geVJId6xBeg75O6AgRT11HentBBfHImJN+WWUbf/kqA9KLXTg0C7Xae0BzMN0JjXS6
JjHkyYsZcl5MMkG2uRUVx5nE5z3VvP9UZVjWZNWab7cfJJnHz2hsc3Z4g3FzauSHMrWs7Vw36OjS
4eRGc30aWpcO6ZIPoh7U+yQ+nf58K4AMfitxMg9HC1gKmMzCxXqBIHtatbDaNq41xXtvdn/XMgte
YgPsj9HircUu69/3Yrzc2iBWC43f9xkau4m7W/ikO3Xpmtr0DAfWO962e7XzU93+cbHryHt01usn
z4dnpkof27pOCZnoHbUgY+KR8SlDzrs2Szmxekb3aA1+dykp5zB4gZNUX0D0Hd2JyhofmAi4Z78a
Jrq6i4UrMKFjqdzY3ptyqkp9pziMSQdwHwwxbZ6lfTqmzNxjy94DxHE2t4shtwVOdAflP2ct8mXG
wOUoZw/2VXPXTBJebhVLFK3maka6izB/VTYTg2zSFPywO9TyMEojflaMsdazMQzLyDuoizmPcZRE
sTz1KU55rDWCs6XXPfculBQbAAa7NIBXpPkBI+Wp2FmuH7wLZnCdip3QrX3Y1xfJNvTTR3y03Ik9
7h3s4O38qgNg3upyCmllWh+Kd1VDKr0LTPmpXsHxNg9JlcKsFbUGFaHN9mRVJm+TVj2GUuPSrfL5
pHepf0T+3q1tBkaPU0xTY9nt46VexgXO5MP/JQ06juqbFTWsjKDn/x5Hp/3WFRXnco3eY2PG46up
I6pT0c/qW4h1R9Iyo44x01pb4wVrdgowq76ASqQ9qsRYNitkKGRS7205TeAwiukef2K7yWPS5v3O
H6HY97mz0d32YkROjawnxFzkzgB4MD+uApo3N7lQW79V3HlvzuA49539S5bDZYIPcVYPtFP+eCaG
ST/T9aGxWd8n/PybZAhxjrqW7W7whBYn7pz1IqVV7RIT/PjT8krpqtQr9A0b1T01fDpYy9cG1oJ1
HEfBvte6+qwezLanxE4BHJ2weNKrXPUONF0jzuxDEZbpLiNWwSRSc/KtT3UCV2g7KBKAxLpNmSft
y6wRTzkKYsVLk6PvvDwbl/fUV0Mpf5MIOVz7yayeF3+LqZJOu6p6Nhls2eGw1rTee1CrV6ejQdd1
E9K07MWqUqt9OBE+eDsM6E5X740i/iAOCa/zoGfdqhvTah9MJsmaZmOfABHSUqYqKoyGWNvQ3Kil
Uz0AD2A4XQXatrK6+Jh2/tOfa5E+ZfCuJvc/lqcniGcFpF8wx5kfNnvbNbBb+vWXmZjN7WO8fYLq
w5wGqz67/K5mzR85QHJpVUd15zcMR0633bX102ytDgwkF8NPDZLH1tbFsw52VL3tBgaW+CTgoCJC
DSyzzFfhrI/XCRDm1gA29epm+i8T0cvFl/MlyZLsYsio3zYEI246NfapGLMDGVksStV5IM/+3XWx
tLA6irnBrRPg6YMzHG2Qu0wfDg0/2NlWdfY5pLPDIQ7JvdjdknWfHel8RZeGYBASOdm9YweE9ZAV
O7qtAoFQPZ7JZjO3HtLfxxvlTNOCh8aPtXv4PgRl9q12T2ygWBWFflWAxdizw1MYod0aDXvA8Ytg
c16ejREKMvVMvRdiVrx9dezccLsIWzd//mH1bIxzD5F+v9AUo4W0FH20Y2YdYqLrdkoLh6J6TWSu
i6J7QX+jftVQ1G3VEqAWA5GP4bXH0BfgYTYr/aJWGAXVjXKXaCiKeLIVFvr7YoD/9zNiMgxGfD2y
vGrkLKyfvGoabn/bMBvtj5o8i/LqoAJam4j1CpoKyA8bWTAuzfhQ5fEvPtjmiRy08LHUfhZRBUtL
yMLZNxOeAtCgGDetwSNyUNu3WrhRa9+f32PIHjpUBhRmp9cOqGyd6xCiYnEdf/5Wj+OtSKqIIfWd
S7UkQXSy0K7Cda6BH0C8dTSHkWqI0KXsy32SMEFXL9XDiB9i27tTc8E3PMwi+0g8Os5kM/YYivRu
n86zh5HWIvqXuNVLK1FTOayB6i1Gh6vbYbecsUWFNToOzsjmNdUMbYvlI7aS+N5dphUVIp/7uO4O
Yd4gqE7hbA2TfGbDYSTIcH05QdNsZ4fVU/HcOoJoDsJf33Ru8zu401jPXbLIVzfIa58MGGKWZUA9
5D6LsjlK4mSWlSGwT55jD49ZNuwRY+Q/+KTFip0HwKPUvtQHHHsDBkqtWSYudnZvfzetktSxUZA9
LPkN4anXT3o/fanfHq2p9qlGQriZuGPZ17v2oicYkJefczAzRj1zHO6aojJw6y8YWk3E2UX9T15e
k3LuJXfRgLdPxjpY+sR1z7l1p6kyyGuiPYdCuYnnuP9YQKlRO5LtUAixVpdxEWTsUA4s8drYVkVQ
HHX8djuLsKq3LCT8G53bIRtC4yYVCxAS6xX4obIdxH2BEjKBx/sjL5svLKhQp01h7NBZ3oSeJBoZ
4EExlC4i0DiKjOcSjU9k6dGRxEODete1nqekeQqiBoPRoiQJK2mxHsU6werWk1CzLgIe7V01xsCK
nVZD2mBviyAJX2SOC6rEbMP1BOrxdiVWgHp0v6GtEX/mPmQy9oRP6tN8OxfGfNLgJaA/BCkglwev
Q4J5e4mH5t1zaDWKgDrm1sMN8dhvhMwnUAS1+a0w8qvqIzQZaZLTKH5EMsFzMk/lo6FDGiuAOwxe
G3v7uQW5GRc5E44eA0FdIMZvtTk7B0Y9H6QE+9UiUkGxxYS5Wsp2Qj8cz7MuiiXulNmaiXh7/lM0
pJj5AiTR5gZZb2mVbj18tMwhIwN7Y+iXG7rH9RYtPU2ySpPfaUvZZ0A94Q28WdYuRjMAsXcNwqyZ
zODTGC/2Nw58CBdEcEnzICUs1LIvfaE/1Ms975p9eJdb4a7qqMxjgTK9soCA2gullsrx/qYNSDi0
rcLcR3UnAvqMN/XGZGP6TtFH/SFwpPeu7WrdBYdj6O+5hjan1FzM2MsVYjfCPJTx/NkR2L6GRugf
2un/E3Zey40jWxb9IkTAm1d6K5Ly0guiVAYeCe++fhaS1V09fSfmviAAUIYSgUTmOXuv7QzQKgyW
2N70bHA1LoMmwv06ZOnWNSznbDI03/eQPmEIlv3OIej85QwQeKpLpTpXRv1q9BqLac8Yz2W4uJdI
cWib15YMxDVoN/NoQt64eEp1u7+KTLY9uGGNv9GfYw48rI6nmJAnyBEo90mSGY/ExQKNMrpuyxu9
yqM/5/8cAk5FbjipAdqKCdJJJbfQ1nzCDgyQUvmyGckMqGpmOeiS+BL5olV4mPDH0j/KQ5yBGRHS
DOv1CC/WxUiO2vtBbmp74qEYBgrQVE1vtvdjWrF7H1UbNB4k/XiPjzKFsfG96hYk4skORvuojJl9
TcROzQpzPwqbdi0W+E9yVTdF4dev8rwZkvlAp+azdC3lMKbK+OxkOj4J67Fqpnr/5zqWmokmGZjF
gffICze5jHjc9kDGAhCRU3ZzK2TaGuiObxUk2ruaZcqDazjS9lw7P+CxlFffTMarN1kAqrRMXQzK
3m67aSOLdQW5pfeynSzg2THEa/lqW4b+Xi3qkLQNDQW+jk57MsoepIVwn8DT3PtKNdoEFZAh6wD/
hNiT5S5Uvp0IE7v8Evgyr1Wv7uRdOUo8dRZkTPMx1eCk5iOHmcoN+4+XcJIUcKQ4qVYTj8vCI3/F
ccRZqdMYPEpnvIDlxi5V5f4hYvyDB2ntaQDP0Wo5Y109V+nmm7CT9+NU0rMlpGtahzH+m6LvECc6
Jqj1dm9DvSYCanTOmWLdlCoubhGL2qHKy5eot57uxeF4MLCEDFW/qTEvLf9kbcq9Py9EcztYniOI
67EVRQFf23POmtceJtvND07atRRg5t9nwRE+667TL8axfARQ3NAj/PtTcgMVpQZS7fkzS/1uvEYs
Rk9G3FwMw9radl9e5JjhB1SDHLNlxj9ACFmOobOFH0qPVQDAVy1L31Uj/OZpliGBV1YfRZloj2OP
8EXElnaQ53T4LQ8q0kL5ohVl3jEZre+6CYTWMeJ6P45Ce+7BLm8iTVfX8tB1qhi6Yx4s5aFOqsKF
YvWFEDmNuSntoqxnrTlY1q/O0I1DPHP35YbOk2Hxh4XzGbe3qJ1HAxl4LuEMmkKZE8uSulndZUP3
8bzwXyodeh+MHEYO34YO6IJ32Mh/QoopDCgU0Iv7OFq43U2AxPj9HwKHeL8vMhCwCPYCJLnQkaWq
Go/BZ1Hbz8SXhFO/8InzfK2dbBG1uvpeo/W8f2cXNt5auiXckk6MBetsK79fHjJJb7eYwdsjOqxg
F5jdMRwDhcQttXk0Kj0/2cP4KkuWAHj7zRgDH/vHxa+Fr9U4QaVEj4yWhudBaenWOcqri2L7ximL
qsv9WpaXtdwQMb52K+Vd04xuJ79H08vpSEj5L1Vxxy3qy1l/lZegde3EjAk+ssItDtzytWREEKpr
LH4/+1LHPobI4C4BtIj9oCofmZNqYObncxWFoGXbT/qa9T2eh7AK9ylI5LieIaXVDStefkuJoWNf
ni3IpL6Nh3H+itxo1r6RQvLM3Bf5/7I1Ojii7vHsI4x5jYb0mUqc/cPDXR1X6vQCtWI1FUzSOtXx
d8aEXLUpDZio+viZqCLYTGUeoOycRxfwcjaYgRH2A+yQm9wrQ3T6VRNs68GvH0yR/Y4YB7WAFKsl
l6Or+ADnmQK4BhcrIf5LeY2FHsouh/nJUXXqdus5TbWRiO354V9YGZblmlY2hU0ey50exQc7yN5Q
sOqV0r8VU5CdgpAQb/k9ftWtYQQWB5JzVv8aYuWwG9ZtdMqBqgPhqdYFwcfrYV4Fkg5eDdGE0X9I
TrZwH3y7ud0z5aB7QIno6SRhOgBmwRJlEfZKxNqfp7D0CFjAje6fag476+C6w60C8nO6/wBKbMxp
A++ZmrF5LhpMxWbi7wL+SVuZw4qVSl5KA/XXHVmfJta2XY4dDwwdJ8waWlLe7xRR2T/DgGDkWXwp
N6018UCWURJKbjU7eY3KmVBi+phME9yFNOyV7b2AzII7P/Q+tOf/v9yO8OHf/WOa5uDgMDLYumcb
+r9bQp5VuBFk6P1ExOIXCQPwBuuxbR6GiPuwQ5K0MbC3LCAGbTPcfxiFydYymOqfA6bE8xqIHiyB
DU1MQQofXFRVDKS5Pe6Ex2WbOGm2V4PirNMuvMpT1AKLjWaVH/XojQelT91rB75+YSMI+jIy54f8
qeCmAmTWsCEt0R7gjtGfnmswtg1dHGznGotoS9WjKdF64VbUuGfWJNMggCpDrImJU+COZApdOfSl
qD8QBQLqr1CBouTWdE384ltX0i3VIiOe8eM/FNcO97EaOPOkOrsCmd2RaRL/4qHCDvgZqtLumm9u
DrmiDFslZ7Umy0uhMD+IJyr3cn1riGHhuHQmEiABcLgNBmgjxO+rwhHMw2x8Ji/h2S208EvxBaUd
M7e5zbKRcRztvOkE5L4UqEXSAjLVQLz9m4jJglCAaIvAqQkXYOVt5l1xHeEzKtWonPI+ezZCVX8x
2+SxVbzx4s0Db5nQUSCrpiOYhEcKFUrzqWmIZRbj+NMdk0/5hnulIMoRjOCyEM7nCFTp2MDLkytj
g7r21o+B4FooFaNcjJ+K6UbrPlPXFca+tUVRCs9hQWCfk2zu3YFU/aZEg7N17ZwxVJjtesoE7K6Y
ZG0CLdRlLq+kAU7EowsLLBaaOMO7ecdabD6UY+2xYMJa786HDt1JBLlhtZCvpnPzzfRzsDpKetJj
3OFQ75D/zkPaBI5+44fQlHDDfdgtTwlWmLB6mt5z1qJTgVzNTXRtCxn1ZzarbwVT5ZtqRZDsw48O
XhZVZQoeFR5TPOz+d+KVTwZZtw+a5fDTAI3O3g201iL3ivltgipTSeXT0v6NQFdIbwKbekM0zrab
VHcpXD5Y+OUNtiAXU/7cdkpRnS7iRHUOeBWhI8RGuoIx236m8bjJqAmfNBVIeQHXQqwUlXA2CsUX
aWEoelelljoQttcF+gbksbrs5o5FotnaLFXDZzy3LgS27oE5GhaH6WAnLuqEuWCPEHtLBnS5s2u8
zoqt5s9J2NQLCun61Z1I46g72AIx7vvATfAmznEx1Auma0DCVkxbglK+MT1LKbxmkLQ7jVO5N23B
XVaO/obJDNwWi0c4xn6YTFgDYjV6CjxM44owkfu73kL0GLOXJLUkD/duUFG5C5AtC5j/zouXj48B
Y+FDkvSQ8ytn7yjwaIPeqTckMWCCmSe7cjNSCaqr/yKqMdR/j4n0aWjiaSqpUqrp/FtTQ3hma+fA
W/a5Y314sHoJsYuA2GLPpMY0LSybuo0sMAoqUyt87NqOdeZBUwMbIKbtrwuY+NMWTB/c4Vid8F47
v/RY/FL04UvOsroxcQ/zUaEMC+kaVdzhS9FDc2c6PJQM13Zn0j2BFGUe/TeFqvcfQgAPNjeDvWHq
RPHee7D/0EK4OtTmUdO9/X1IL3T7CXGDWKCv7j+8evYtpqP/YMfa78+KegMNOw08xhYN3KBqxQ3C
7XQWQ34iuz7a1k2go0frdZbHBq7PqiRdYVZHKKX2FEVN9Kbmc71UxbZOENeWnhm0iGlMoyNABGai
OLouAVL4hZhfjizUK0qAJcEIqhGL/60dGOSrVIlvUzjSwEhryltDbW8mv/uAgG2tgjk+sgFyOkRJ
BE+1Wo4kGzNHYap6qgj4s+z+WU3fhI1YEUIHTIs5/U33SuC0lEwOVkkGGN7YYi3TYIa0egwsiGqo
pNxTPKgOzDr2wr/3sIclSxwWj7JAJ6v5dRzwQCpgWJaa/iDFJL1T1buREYbA5R/IEqh5EPOiELE9
5StDoWCTdBXZRN4vOBYs8HD44K1M3Rp8MmNVKOVQsX8CJuZssXDiUp0fhEyIp5PqffOoq8uMxJxA
rI1KVI7aKvY6CCF+yj2F0MvLkFv22tCLN0xuRJ7PR6HCeROg2FKL3A2qLHRW8y+k8B6sqHzmm6Af
NrLIpmfFLG/CSKQi+PrL334fEa2sSGEKKfnBV5nOJRj8AZ5QwC868eAmeOV4t1fonOmqJP6bfFBu
vSO0WS781vNeYvrry7DKCS7WHfdLQ91NYcXBwQpleQ3Iz1nfHxexmRlnQ2FOyeUbfR/j7/jKzUVf
Tr9orVr7oWmBfelefaEUFC+owaa3+1tMLMTA92pTmZTdRs40lJ4mQO6/Kn2cIQHVMbjkiCNHyvc7
NMrjhfLR+k8JzAqR+zCEH0FuybNxrn8rhjo5DnMHm0y5XWqk5sKd0DwpCb0XuFkPLLrmIJKtrMf8
2chCjdARGIR1px10+WgZYFtSECF/+f+f5Fn/KRL0kJFoNmMZPnwHAdD/lj6RHAiZv0nDgzU6nbe0
7OR3FUpN83btZsqwDsa8u9buBAWzrUk1oFHpGVAfyCEutjS0i80EuZD6DtXy+3+yCu1kmVoJ/AOS
CcA+m21+lMcdN/NSCs6hZ2obxygguqI+3ZgW2HwNg+BTmcbucsrQnWVtQdY3PAS5seyvIu2jm1VD
UzFiXE+1W4LaJzJ6P2ApBH/2TLUK24kIlJ9WeVaa3DhpyJspEIXRoUoD9LHz3N5wGkFHynNfEqJJ
BoSPIcaatV2TRe2ExneySeoXG/VSbunTwZzNd9KQV0RmtbNQonq+BxuvTM6uY7MaJ6mbCOe2JBKl
Gb7FOUxfMfg/vbQDv6IQVkjkMi3b2f9mWsTshHgMjtkEfpZ/XnhswsTAQ4huQ37JpCkQfwo09GWP
5ysesx0QT5dMAfjqXa0baMbSne0ZewBU3Zto1J/wrrt3f76XiplmMH/b2FT6yU7iYuG0g7nVEida
53YxnLGG9eciex1ZxF5Zblc3VyW4bLKClQnyZXkXDldJjYGrO8emxRItRweoug95FuUwnYh+7TXz
Q94pPCatpQ1OihGjhpzQ1beyal4Ksx2Of5++G0USFYgFkJVAM19Dy7I3qjcOa6vP99E8jElpZ15a
cwdgngKYJIT9owxtWPVWMZVylSdmyC8CK9N//X700P8bi/Hpjg2wwJbn2BYJ9rKvMfy6oUrGh9hM
wNm5zHZdZQTdSIALSO1uAjPX6fNtjyCariS+YbsdwFklA4KIL+HbzhL/iXtwmxT6IuoxUj/kHYkz
lOfRvJSOvREiL5LpkG7xWde4YYxIXZml1dHe8cKnqUYD4ouXrEnviatuqReXNI+fmft1C7m66oRr
sNJQBAtVp19qcax1K3Uwu3YTpzCimsT5Mqp8eMkRsM2xa9Ehi7V2K9tfZVtDmYxKC9qQs8ihzg1J
Kx6zpFVm0pPx1bPq8fRRPcQKdD9lJNBnbJViH9MyhVXCAr6y1PJMe9f70rzNNNXobefq4PzzTC1A
bBd0e5kkfX84Z4kNOcuekArRtHYdekCh6awI/I0hP1jel0so1V4mRzeCDNAQ4Z6bAPmYZ+hyrh5Q
lnJrRjXqR9Veibpn2dCWbyYnPofs9qkk0yx5aCeLDM95HosYUyEczn5KK5sCW4rJ1eTJtnCUNmS6
67U7cyq0vVBciGwc/fkyhYnYwtJFd1Dg21w7Lzjh0QFI2YU/BcEsQxL0gLKBygx1myzl08YTuXsu
55Ku7VTXvkgapLwTRKN+vMplFrF9zk5lDYFwaki/SCEzQRmvuV5iXOMtcVu+YNJg1tkeHYmz0vL4
e0Gb47miBosiZlzLFqHsxrcBqzV9rI5OO0WAoEfGkJBourt7II4rNCEMvyjXAu7fBYae6KFjKEAj
g7NJI3JRlEO272N/VyFJydBvu8a2GC1rWcciOeHQGK+OBlNKpS3zhXt0e18CdUUqdvJ9pPRkaZoP
OEtsqPDzSkuqReyMeJVm5JZUMXqtwOI7r/fvjWP/22RjRK/nkpVbOeJQtuVHUnjNuYbUQlAH5h4W
L/t8fnNwDUjciq0Gp239pYh2HwCleiVH7q/T8gt6g6qIA33tfjSUT0VNKkecPcjpsdwQuZUtK79c
uoS8b12oHDuuAXfh1MHWaSmVYaj/0caQeNJWLHSu5Uc1+JDLHOnjZHwCFEu/ftU1LIdkORLFh74U
jsi3gPD7eCk7MH0qtENcIR0YJr14xH+wqYTXoZcLtI20aAYUWLdoQ/dycSXCOXQsdchsNC6TNvcS
YutTG5vuWVcgUZg2eD2XjB63a1QqqOSC1l1sbcgLrtb3EgGRIHA5Im1tJNOOhnAHyioF+6GnI0GB
k7WWDcXwdYhLBVgqkJQ0zo6RqyJ09QEqUACvrmU+tqgkh36bh1WzGvyy+AjCH+r8+GtYzy+aMR9P
I4Yl2w6selOq1bA1tXzYjKrODJEc3d04d6usom32wjLDpRRZSeFVuqnN0OVNhhVGNVMcoYA9Bf6w
KbugOcoWMMHixUqNOxNYjTDOWk8CVXdx0Ijt/XkGFDr1cMQK+tqqOQa1ubHjRFiVbDMYd1JXLzd2
3fmn+//grkK10cssPEvJiW4pzGNgJuUJpg8lEAdmoU1JptX05CAn1xZWHwancGWODFCyryw3pgEP
X56TagmnjR7Q3GdH+X91ypTbyxuKjyrwxz1WQeSWQ1vuYbSaT/aoVPuKpR1rYZCLLGQ/zDjcaVVV
/Zp3MOO5aDZ6HGwp/EJD4H7uMF+s1alwVi30QBayTKe3In5JUW1SVOYJohHdtfAJp868RH0lYHLr
RoH9o3CKbyPVneMQUtMFsANZPldtsuHjsHiSe3kZvItMfWRcn46mqWXr3HDFpxJCttOfi6kkAgzS
z4KcmC1CgW7nCrs5aB2ND8fu5yvLLE+OFXob1w+Z+xsu8bzCQ8rR+dpR0TQLLCIl48axXmh3tufO
ZFrtTKBUBbIAnNimmx/rijf+XwTpPDX/cyXqGq7jqhQgLdV2rH9NTetOtN2QR/7+/qsSMf+X4PHc
mi5rDgLl18asnXgx5KnBgjpLrobt/MjQRr6Dqk036sS6Ux5mqfrQm03y4IlehTyOtEp6CXonLtbB
DEQt1OErMwvwwHMNvKALuM1A+bO+E+5KB/yw6tsmPNksy2QJstOi22B32TmhkHWbDAKNZ7KB2XrZ
E9FVdRDS+sPUs5dT16YLq5td3+exGh2cBc5F/VAbPRBbI2wOhHVa646K3ypB+b2DyxStokBvT2qD
YpkiEk6dcBC7e/FZdJ29IIhV7GCUJkCj4QbljkA0nCZiKW/RQs1KQshXaZf+FQZLJY2GWzygYje4
xWPPnxUNGI312qNrkQIAddyQPEAtA2wi531RbX5zVfOdRZW+62cblSacbdFQhelo62rGNO11rQfh
S/7NjCiJV+it0vewn17p99mPvhK+o3auTnLjO2l931N0v14jAeIKYqg14dDE/dJVnH7tUDWHy6r4
CF8AtMhG6gRyY+HBfduityEfyvR/+bmG7KUEKNsWWban8ZtdmcNVa1uLeFC5hjh3Tl/uaz09T0oj
zr4yVu2KyG/ovmVULPOpQ3lcRWV30vX32Z2B/6VRmNK1apZiX000yKbYyc2w9Q90/m/y6M/GNjri
66lziYs7iWPcat4iNTRgTo1pPlvKNGHYdc8aUJvHyZqMR11TDtKxW+tb0VjNpafcSupNm+x0a04J
n120OaiDi2scRhv6SaFPPIe6eGCNNBqPXuKnNwPK6JMZN1sdkMCbh+sUJBFwat3t0IhInzD1sXJV
F9qwUiLWZSj+4HdJ3Q1T73qNcJ8bPxeaelG4OnD9ON0TaRJoZvtq2iOMCJQSpPNsjMoVqS6yV3lu
nuLSzK9ZgQ3CQkxsKT6CwDll2IXDuVXronnQ8/ITmY3+kpvT/UjOT+VrqfmiYZFUvOdOwU9sx/pR
h7zzHniGucocSA80C7WHSKMTOcujcq9yd45PyV2p2jszaPRUleYxqH051fcrVpDycIiM9yxurUfQ
PWdwjM4LH0u9S0s13WrklcOas5ZR8SCdzL7V/qR7nLzEPVmSmKIYhUfTW3rdrB0CN0rCSWp8urbD
PdIg3UiZVMgeHHNeLGRiYYxjv0P8O1zlpjGqCtVYSMTgjLBoB5jid61GHBI9LNuscuPMDdfMzWrG
EVrGSyyk/ltgaAahtWhuTBKPzzbFkLtpqhSHdOChKX1TJH74K9VC02egQlhnxZyHQVHgQtHzZWzj
a4CS50vDh5vPS886r58pO7tvPmvQUcwrPqfKDk1nC9gk5Pe4NesUOdap9lhf7w9XxJCYmvuVZjUf
NBaN8gtBm5MGwzadhvIsmnwgPJE9bz4nXN8h3gMpg4r6ZxvQKj//+WKli5Otp/3j6/98gWUL7BWZ
0uyHdqVkDuXfwisvTZY4t9pzX0VSlR8VWo25hu7saPR3wFQd72B4Ft3YKvtuxoq+8FxXuQaG1R0a
oMrrJiyVkw6VZjGwHFxCMRgf/D71wR8241LyctIo3+kTAHzYctVONPV7kFj+zxF9fot/5TtMHXeR
+XRHqK53Wzn4REPxAwVAxnRo4fhT81NXvzBrJT/8kFiU1AhrKucEpJWDfzPLOv7I6rd06sdPA+Mu
YHSR7oA/H6yuAMGrzdoBFXdbpiITkP9/cuEactTSYVeY+nen6oz9nwdUGWsrX6VLEA+KetETEe+r
sq53hNJoVy/i72ranGeTQVCeRE3GVXqjNDDuid/B+V9a7XhisUI3vrSQcBE2NWBqBPOF9tQG+F4Z
ZDsDGowH06KTLYoHipCkHVEWsNSOjVMq56SpNXsLh94hzVH+ADJgkNyNWa3vM91+S/Vkff9A3bF3
yeWjZJAq3dFrWiqauoJWIIeTPSNCi0NINXl17+ymLu2h3tRPtAawlIHcSlsjfspN7zEgHXEVabl6
k3t5Nqm3kXmbkrY6HpUJnGmFMhPBIoiV+3GW5fHasYrq/tN/DcLq3/0Kf7OVdlm1CD3qvj5hQtSK
u/Gz67wThBjtfG+4E7ZxMBztR5D2gJu9cnzi2ql+ehZCynhMq4f746oPUFaIPhJ72PTeKpyrITQZ
54eH+Zt1MmUKbuKJZBtDUZ8ass02gwsICcsqlQstrdfMiT/dMo3oRsMGsU3xSNjV8JhOxjEK7f4F
aKxZb3rkSYyRRGjMmCiHz/IUG5kHOKUEHjQaq4qF6W+lXI6zcV/01VelmuHJDOr85JsGlP7J9J6D
FLCen4Pa1zuUTBOV75VjpMlBtslL5JdTQeiIYmbFc59mb5GeNl9KL96UWMXdbzCtVX4lXK0kMqIQ
tnEvbBsvf5kqRK1lOXoLs0iyPUq//EFTo25FzTV6h2qxHnE9PweTQs8xCudSbPROcKqymQZn2Bjz
oTY5+1ZpAZlPGbA0SGqy5QGYd1tYiENDz1TWo9DbQ4jV44ZV+ZcFBcaVxiGzyC9tgaTDGJBtxrrb
UtGqhl1Z0Iunexgc7/SZ1CDFsHbNtReb6sJwqoTIGC03aKOChcpUdOODSoROYzfFUwxj0CzAktmq
f2h0/SIXE1WJnWVyMdBMM1zVVByRrD2bijN6x5Uz2toLkuwBIDHRcEVIVqRps/yUfW9zzNF1Wl1H
1VxbT4H3i3xu5wq7U+wAjlIAM7324qY0jAi/oIzidM4hMCbGIg1AZzXq4nXgv4zUlMRqyJxbY6hY
NdVNd3U1o9+xXvVZALfOxR4Gb2lWpr+MhJ4xB0Jrrwv1nXiXZiZ5tZuqEcou0DBpGmo7bkWR+RgI
56rofBh7NBjkKpEqUhVNpM1gAIFprRtvlTkrtzNTObfmREB5QVlGGN/VcXRvRaxH59zG+5DMYx+G
6qtdTuqxMJKK7m7Xlof7/UPJ0t761CRfoijaUI0vPqg+j1ul8qeN4Rfq1YmRf0hM26jG9EzdSNvd
+5sDkuR616W+eJQnRCLsnRMN7kKZbO+sEN61imc0HONRfnUVCKZ505ADkwNjKDNfnblz1QFpNfbn
2cBZJWXxGHXq/Uih2HZ/kzaqWDmft1WVQoxVKjCAoMeQVIFOa2SRXAlzOWpNe8EYkx4cgTjZcnX3
NAr+PJfM3BW+gvQbo/Ai6uYEn2hQLkWFX8orfWLkKtVda2Wfo1vh0p5c5gMZVniK4vZZ7hFX9nsv
1rDgVjliwIKc5bRQxge+G4pQmn0EnaEcg8HY0ZnwlzHtyacB9gud5cl7kueCAWApgCqmfCpSl2UH
d0Ysg5Zkl6AXyC170UF7j8f3OErZq4diZcc0b+kgGzjpPpUKa8RkFgLekJq91F54qTt3+mbTYVua
HukMYTeUPOpnf1uUVRAu2gjweuArrwX15IHYSHrCZf3Y5io8LU7bxGaeMFTri66J6o1e47YbkwDi
d2uk17EckyPdG8JXe7f/MMJ4bczP/H99hWnwh+XuIlS77HMGyZdjpH01HWjYMNKcs9xgV7RQRPOC
bVk4z7wMNyuc4MqmrNO2RX9jid4syAM7dXIuaxIWjtpoqpmzJ/4ZavlR1vrQwaIdRrFF2ga3XmSF
9lZeZfJ6488QJAbUux7j4y4iPmJPfE+BwBT2oo9X6T2tqwvE2m/DYA5PmhK1/JxCeyZybFxr05Sf
awbBQ5tShen9VwKxpA2qa6DvlJrLA9s/I9o4p6OSPNN4ZdSk5RR5EO70zDmGXk8IikFZqfRS5UxR
dFmSIEMn2gPXep+LGso0bFRrCEncobB0J1cq/WsGE/ra8VEjIrH1ddRmzTqoLOOa13Wzjua9YD4n
9+Q50qX7CxL01ZjN8YyzaFfKd4GzJnt5Tk5swrLnk9P9Oc4FIqpCIu/V68qAIjTCaapJ6ksbVe+J
BkAU8PkV2BiJEVajH6VvtlH6ZZywGooAGa5qw4pxzLqPs8TglXl1vkHarB7wx2kXi/bektHJ+Z6T
lUfSQkbozF5iM5tsamZaOikWM+UoiN9CcpZeHI3HBRXmuw4u0SZ/5wMfhYCjOhtAC2BoPIqGJ+1C
RATMvABShT9vnJgU5EXcUDwOYyIWnCSi/1P4lBfJS6MO8nBHPMYTI46qpahzMTnZfat9UNt5JO/J
fgz6zKaNyYBedIGGOoh7s3PaCqMq+Ac/ofKvVIbyepbbStPE1UjRjKpJ8Fb3rYnMGYttgdZw23tm
tnNTzOosOn9pvrKpK2H9mthJ5zPzS4kL36rxpv4UR0zuQ5sJQun32rVEZMCl5IZfWU5ekvJkAOW9
2X7rPrbeeExs4tRFlabEOUzWKs6V6H1qJxJEHDdAvd/TIyAJblGFol5MbS6e8dnmG/DGZInOwfE6
+Ku1qlzHIopOLmH1tyroX6YheGLRhR+jKsW5Zs55lnt/NlXr5vu0M89mlO3vUzeqm9krApCLQ+P/
Z236mzkw7RsF3Rp8EvnlfrLWRRaBmc7EGfyYs1JNDVCsKA4aGvGdqgzDIqLvHALjD3fFQEWBsHfl
k4DjpSi0+Ec3+2WxjuaPsYnUwmGit6UL2T0oBYum3HffFSJD7+pry7btox5OMJloP/xx0RsNPtYJ
dMfW5wp8UNRwM0kLJLKC0zhviERk1PRLbDV1O2dB+5cMdc7RdweKLrPmIExdYjxI4Xzoe2ZszGzm
jo1p3xpWRmZkoY2bV0ZEETo7ZiLWU0R2ADi+LSFw9avmW+Y+blpKUPMct+xh6v19XovTn31qP1ND
xLMySQm5Dr0/jYszVvCf+WAV2yzzzW2rO4SzTMGdhu9GKqGqXvlGeYs8WC15y7Os2GvMPdbZoEKI
pYwC+xbAgif7ZI3R/cSCRwyQQztfMV+jzjOuSj7+3gzFdwoH7aXShXk/HfRWuQBhh2qubdq9LPLX
hOCh0/PF+i7IboiZFcP4KHWVseUb9xdp87arIPB6arqCZmWgdlAaB1Rq0oZVOLF29u1dMyvMeAQl
5yHrAXtw5KSKvy/C6VV2nSQOCI9+eCYu794Um8VE8rStZt+1RAS0IHWYXNmMv8zBPGxLbcLjZxC9
q9AmqX3SwhsrLtct+vCTHXU0DUccndDsj4TZ+Eccaf59Tx4aQSiO2gh5+ymYKWtjjpjCMVPvkYmY
sU1K5Db3tTkzJn1tUYhcKmrtf1a2stX70P8ZeeUDKMFu66fM06TOJHBwlLB6mzYSsMF0/WKnrrIb
FE3srEGjHZW1/aW3YeGVYvRvoept0fd7F7kBJQt/2jFa+vTt73PYXJvjfc47jcqPMCxfUV4bDKYu
PYqGBbM8xMVOgGs4UuwPldMwqzzSusVXJKkSrFL5rYEGRSPzvobcuO90f+3ML4UW6xAyLj//768L
CVP70JoKS238QOnH/jFV1g1IdPtmlm1FfmtSn5QU7EXd+mib7Sx/19r0oQ+5qUzEPzDrlGFFh04c
MtXs3tN0l853neYl7i7LoIQo9gr5uXiLs65YNbXd7Ju2KOA1Zh+F4uFU71SY45VTbHvzVc8S4y3q
I+skfdHyMGZatwhalam1hys5CbqjrT1l88Fv9I+Xbvs8gH8bcHE+YjseMMqRL6ETrT0z5uSm1Yvg
4DeENJVzdw3aqHvMIcJBWXCYbgXDiLN9KO/AmcLcdS7KLLN2r1K6iH8U0qweXJl4jauOFd8RL1qA
r5u0n7rtzUdarpgfKgiODkqXMhiqYzJk9W0oehbCJMIsnKQzPjwMxlKPOnQQ9dw2z09eW4p9MysW
a7qfVMOYnDUY7MIIWPVYCoVYjeA5Gqzse+W4vwxo5xu8h/lKU/0UWT15jk1HIEprCRW4W0gII60X
1PJe9oixSzCzu1Cd8Nb/2gvJ/Lmfi+UeJc9VoU31jpvtKK8/s6sV4NCkaMpDLYhxauWfdukV3/gV
23Cu9oCIvUR24vBss3d5mxrE0FrBLk56PuWKdiHTTu88NZp4I41oQRM7eM7bJzGLJyyar+dpSC0E
TWgmAvcRQB5hUEV/jkfWlQgBME9J0OnopgrSDvPg24NywM+ODtMMtmoTwrCcjwzRjKss92Li3iqx
Fx7w6Xu7989xbNUCwxh5jNr01HRReZWfUaipxfa+tP0fws5rSU5m27pPRATe3Ja37dUt6YaQxduE
xDz9GSQ6W/v/9h/73FQAJalbVZBmrTnHFCOyulBeItcZfi0HInFGdYBnNrw1SAtXNElblMxZ/4KU
zHNAOaCObuo6+pEzvQRxV3NZRpwVwZeWv1O2i2JKcpjcOqlFoI6R3oj+VyiyDSOS+FFAXdwmeu09
S3waRxvJ19mq0ZcNpbC2U6ZHx0Ea+iG37N+zrltfxej9Huriz0FSWtyJ7VM0IwKOK/o6qvjrlr8G
pwvfJfGaty4ioURdJpvH2rQlViw/R66yCHNWXrY69MfHKNAPddiwDCVBFSS1nt3spmPEBpAid/D4
IzKCBNv6UCJZXHa9+b9OQ2j/z1Mf7lXZz5n8+VrO+n7FmRW9hQijn5EqkKOo+sW4iMSrOlvE1VkZ
QFewo3x8HqRZvoZ1QFJdaeDurS0y4aju7+0EpfZsh9dgeVFHnS25a1JjGs65qrL5gfyN4PB59v0E
CXPB82keMyvaKXh94tJ6tLMkevJKBGKGZ9D5RUS7HSTE+M6zCFNRTi0tgZ/cOqFxridt2k5m4N9B
xM0ot2Jqo4vS2Cy6qyxq1iURfftlXtJg7u0qKrpbE7z7+guqN4Lq2WlCFmoLOEAp3IaaaGU3IrEj
dlEZHlPLpQ0YT/2vNtUrkq3kg6eb3tHObOP692V2OqvZNPVCq5bYrJV/kO3WHyehOjVMOz2FQf7Q
Qi9EQlli/zCHP26waDkyu/5TWbPzXD8ysn3kJiGOd08NXt8oiJzCyQUWMU2JEiDkrfVaku9BDq5w
udWz9q20+tceG/83Nl1LMpFhkegaiAeNoDXopOh4O9nYD8LJvrtan77MANRu1exiusW3e6R3N5Ca
wQxp1+nVt2v/Oi1nyurTWZF3KWIXBwGaz0n1bxuTePeuSt2r49kwINOu2FDkDsSh/rzeOEZOELOq
RqZg5/ZtQ0v/rz1IGAbdMlC2e9WMaKkxdFprn7sxk9fe7ORVLC/qSF0bscheReJTewbzTwboY9+G
9kX1LMalUzEH8YAbxRQn1bjgE2S1aJvNtp/5MFnV9KAmmHsMv+7uTDhHtUbXM1lj/SKI8++SXR2p
tXzgBdm1GMXVDN0z0X3ivk4yppMeEfjiUy1/6HX4c059jxHN+FiHsW7u3O8WKqFotoIf/eB2G6tP
LBRSgCu7bM5PyE/PwRyyg+ldjPJ6uZ9iu30LXTc/kQsSHCOYcm9Oa31WTwot32+2mNAFhLl+65tl
NaXp1jZRtspWT8nbImEoTqCVp4Zd7oMwfA3o93wK+7o/jkFonJKcKrARkH4Umn32lc3DYYJ5qv79
rogQmjnN+FTrVOvIdrX2GpEAX5Y/oU/zz9LL8hc+poDQ9am/mHEiPlnTeLFQ+8HyE2QNsn7DrwKh
jJzP4bWuIuNU2Hr52WVWVSQerGXlgYf/3OuDcZjYZb9YXoLgKXWGxz9FbdrUGzBeJ/VbxVlhUEDt
JnJ/GnjCS3GcMIm9VgX1OXHyXZq24CpjwKoRbNKG7sTFbSiTp/SSUXtkY6N9n5vhlxR5/D4lAaFZ
LXq7fl7kaXmXnNXePB1NQmomfdrm+UQKTZowDtmZ0e5sXW+OTYMyJ1oSVcweCX5TNPXBGpDiqYQp
XSNekWYdG1egM2AGdyPlNkVLWSz4rz7P7taPnHeoGyPYG1G/MbV+E1rQPee9/tlZjEWCcAktlovh
heSsrKb+URfBt6qy3J9p0h17tLofA7pMCUXjFZ3eeEaBYW3mIHdPFkvcdYUulmW6I6FjmWF4BigQ
ExDZDkc5hTnJ3egom6azkQAOz+rHKqEU2HseDEPPjo09tG9J74L1Nh97D641FHR4oIs7vK5Ap2pR
/pDnM6kXDoleyk0OjDm7q9MJVMa1b5J2ywwR7Z1Qby4z1qXtvMhPYrNKj11kmTvgR+FWKavd/PZn
ER5n7d0xquCxsQP/sUyq5mhBgUBQNGA3tHIoX3qI/USlfjUN0WMe1i263tYB6IjzylQrnq2WwuRC
NwjSNLqs//JoAyGvouBrmvjmt+VA9N16oA9O+pnAdjwj1cFcdOZzXxQvy5lDXixq7Wyjk1f0FDJ1
b0QjopMShqnlrLrW9rI+pLLYqy966KrwCVzg1keHdFz3CJTEvYdKvrkztg5jGU/VJiQ0RHvKRgQw
oxUaj/lAiu0vO2j4uhTRr9Jkuy9cwp5do3yO5qg6J4tdmNaKd+8Wk7A6MirCA1LfN7Zd0woMmYZ1
WuEVTn9oAodB3oBBiC/f2AE7yl7UNbDbHYnRvXmOIHc9UXd5KSzpbptQp5wALBJjjp1t9dwZ93h2
+schiLE7+Ylcj9rlKAttJsxO2u9jOz4UdKw/MbT1J4Sr6TEtgU2vnz8+uW/EwC+h1fWH69TeHeoy
cdOL1asgrO9IpaUBU4rIKZw0WF9O6eOUQcYMVPcJK6X9pI7SWXuJS8gI6sya7erkjYXZfNfx7R9c
ehTsSV9Ukz+166sg8Xmvaxpe/QUoopFe+uRUnXZvDRQvrgEfhDVnsM1ZgCAdcsRLlxM+XdnOYoNm
1dCUw48SVO9CEXBAKTDUNnk/7sohRPOUM3nw9/trlBJsEtJLQq+ZLb7YGtXCx/odgBezj3+rDozU
3m6aumob6G/pDN8hjWHIrOy7uCbMSWvpFi3FyDQj1zrO05L0dY6qoi+fRr87pUM6b5QggbYG/LLa
zhcZKsQTaNvGXY05OT2LLkiMmz5BDV/KAqo20HkJGgXHOAMdmI+iz1lOLfeMbdvOxUi1H96iFvc1
GIBO+5PlvbapwblDnszIz1jMdJZBc8h3pXeiZom9yrHCPywXSik0V8r5aOqFT/TYDAWt6uH0efjn
2XtV3Zs1kQu8DCOtiZRYNZtWzH9rW+3GolmCspe9Z1hY9cEnqZFq9Gh9wNopN6VBdVnxJojEdrbh
ImaOXF4s2x9Ofx5zg38GJm5zJ4XM25ZLFTBz3X3gJ8h3IDsf2ZKeWpEQFMVqxduJUiP9Omk+gmzQ
CbWKx73qBAs75fFPbOoUSke8lEyEZ0Q3khmok7JqbnMQemuxKYjBcrSxc1YaQQK+2vMI9Qbc8+eG
Yt9TnWn4u0T4UOlC3hl5I/Yui66FRwvpW5jflcDF7awQPycTbZSW0xEFa7FVUlXToVeEmsmgXkzY
XQVt4FEd4dGfzouha1MGRD/b0vykT5l5X4xXNEuT2/p5ieaNopM8ob62nqcQHT5dO+fn3hfd7/Vz
06sv82KytgvJdkAfKGNQkiHdY9i7dkAK0NJ5YjdSnEZPsipdTnFGHdYWut4zgNVuslNfrcMid2v0
priNFTlVq8xxmCcfrfYS8CcCbUug3u+s0es74K4W8FVCtbInqo9R5yMYkRFnbdrvsiJJNozc3oXP
tCPRohkfkUfvYwCHD2vH0C2xEbEhusVRbNBvb4xbJbXxmtbf09B5KUNLApxh96tFVf+FIsdS86R6
1SstbOc0wWXNJAtJJbigGTnWpQAEWPBcru0lwIDbVDTVCdOLuKmjqJ7ELV6uzcu1KJr+990sCLdr
xwXmSLz+n4IMXIxMaZVOxI7alV2fejS5DwMty31eNx7zFCGlodDcL7k1vtnlqP82g7euzrXXnAF+
22k0T3sz/7CKiPFHPQNxNN4MdRP1dgXiKXPZN4S+9eDrU3iMCcvY2F1pPzhw/W7ULLc9PC1IQeR3
71fx8qUEpHdLJqu91f86IplaP/ch+tr6RcWRzbE7vkXGi1j0T2Ls1Il6x5eDuXHnqjlpZVkcbYtT
K6/FI+wY8RgTo4NUcWkqO/aQPbu5VhLQ3Yx7u9H790Zq2d4xYusI40W+J4QxbWMP2K16twvGclNH
s7jPZdm/pzbm7Dz2yUBvHaSEgbl16PhvU9Jo71qOhb0Ls996lDjvq/yTiIGD0Zns9aSc9/pQBLAV
+rcyn9ybzlx+sPODj3wa4TLwMV0SzcYeamiSgCZhF5wMllgvg0mZ1uuaR3UmBn04VRH87bH4/ldI
ooU0LpI2/p4vRaa6zlCg6GZNxTL5EOBzP6IsILrHcJKHNqxhC+TDgJ4qhEwnxUuGUhdnnOV/h7y3
bcch/BVnwXE0kS4s0r/CyOh2zUVzIymW8KnI/lmFDmb0qJXbfqlDovCft5rVWPs6BWBr18XPv+mD
SNC/rfqVZKrQ5NWVbxy0XCa7yGX5p83/G+jid3F8nxrgJ+4YphfZJuaT6RgHylA05PxifiROHLdQ
435ivTBdVL5ejZWvleGDGi+ToiEvJuyxmhchObAFn62SFqu0klxQ1Ia7uu0ziLHVOGq7YGCTEC3J
M2GfTRePtuEG2DEqTrGbNPj+bijnrW/i4cnaDF10YyD/sQs4+b3LcGHivFxv+PXGNvaZPhsE4rmY
q9kRYWLKCtitZTfeOw/tamKmCV7xGSwM4qafKCQ2fhlFt0FrvJ1HtvhOZgUNmmW+EZn21CSdJNBo
gKvcxdUyXdTguqNup2B1zeQ9FkWbvanr+XK90EiQKSPD2+dBMrPyl/EZQ539ZtXVqxjGBLRzhPXZ
9q4dimbVCU3Cih5qZax90aIEt6U21esmqOLBuYHv6Em0KN/9CvrR3xeY6/9+qt6YKkICnQKdZBlC
NFfWdCHB2qMknoChtX+q7u6AtVmmKbU+ZIOnqQySbYI6kpmxohBqcksvI/w6zI/OVg6IRdXgqobZ
4dVzZslUiBPcskV8kHpIIWN59hfp5IlKU7mJTQimeRqKJevE+gQMEiu4a8r7mnL4r1P1LjrVP++a
U0lSuozp7xodVY4k+ujDunhoaxATBJVFH5AhsrOsyeVU78q8JI9nuK5qauwXxqlreiW2jWysuxO/
SgAKKeoIIVly0wiD+j1bCGb6FLwwBWwkBMuK/G+Zw2Gy2FjCHE5+4zoHikCAz3AcPffGsimnvKbO
QFydzKVIps4o550CGhdG2t+UGxIheXxu2gKPMSHJVzOQ+U5NcrZDfTXSxld1nVYbVvhK964mZHFq
WGXzzO7/0bKT+iMR43QZ4knfOstpKmjyp57Y2Z2L1qmEqLMZlqioiV94tsLugSeI3kbU9ztphNEx
D4INYPb4O0pfgX6JkaRpqvbJtw0gT7mtbfxWa91uPwCYZFRgNZVZGbFsTU9CNsKcYUcKiH2ry9cY
3+Z59CJnEzXA9oupLzFQWLjYM2i/9RTeGN/iV2MJMrKt8sW2g/jioxC/qCNy7fHpTY+Io2k0L2Ia
MhxIm2AEfDAgAT92dUdUCv+xN9ttrirDeez8L6LKU4ChhY+KKtpF3J/XOi66bZ967c0yChfHo199
JM3ok7POok11ObRKFtuokHQxTXIzyjQRRz+GQZwhN9gYtKY3aq+G9FjSRWtocdvMLKpU2ftJd2Z3
G/KF1BhJlngvdapewsDdeO8ZtXHHuQPY//OUOIPIDxDNiI3v3W9Vrems2Wv7ElRMLFo3Wpt1Zgoz
P3/AytZcM0yBPJkoFwsWxyQF3/Wku7iO/UOhNy0hk02biHpnp+NnlbvKRv+bo1GjW2/1P0uYloJh
uOxrlPTf9pryBAhUbrLe+fHfXbX/H+dCYANo102ySxy2QP9IeUJhpVG3o7YiyldcLdXxb4s4geiN
bzl9UqV1G7Twgdi+eBvqLUUYNrSqb6A6CP/oJVhBOR9WJGQb+6wt7ZD22iBifG7V73qxX6+UleX6
qjsb01tL8+ZSA7/wdvMcXcXIQk5SjH8YMlbVRfZWtdxdUIrGS2zhwqOH6u9rj8G5L6R8Ax80XZw0
YF+4vNt1zZM2OpcZv/y9MefxwjbrqHYYPs4T2q6K/VQmrbYbUR1u1RxA3mWC1qHf0mEAMBowuLdm
wgoXHAqGxu7gCR8y4jjyFCH2fVghh004o8MPWTI2TuVuKE6KZ7c12mcvksPxv39jtv5Ps0mgc802
cEDrLukE/yTq621FBIRrEZhLjeSI3hBzRJja1zCo5nsyNAalUPgOaSQTcGI6Yrw5MM7KUeYXVOja
qayIcrs0wnhulsKRLZP8Iav77+pMlnb2oPnD9zIN31A4Vl+EvqAjGKs5yJp2+lH13odIh/opQrVx
JVObBVmJ7wqBeIItHf1qbvowY9BdzM34TSPne5d0kX5plmzOdqS+rZkHBFD+YZTZeE6gI+w9mb5M
Ye3ddGtYMVvC8NiqCgG4hgDQx6kgCtdBHyN80zkr0VvXQTiEYNLgBba8hTpGgWMOF8EAPMl0KN9S
qSVbE3jK2TbT8s3InAx3vdU9S82N9q2sJatVVMsZdoi7A/5pg+BKPBSdr78Z1cxC91tItMGL8pjq
KQ6bYTJeFtURjVN0P8qXxdz2g0CH+hW9tI4S0mtfkdybh7btk2vtB+mJhAXjJomCvpSG+UqGTvkE
gdC6z1CbF5rYPVT6Y7ustAPKPbJLl2mt9dLgascxmkVAS+UwhrfUdNsbXZWlUCq0i2kTAJ8YTvGk
1F3FSDpEZo8ZNaU42SIUWTYscXVn/cAwtkCICycLNjPOG8KgopZOaGYeem3WnssuwOSuj2cTMfE+
kR4MRbOgudLLnoaLa4XXwQ0zNrd8ChrxevfSHPTjeqQvwsHSRK8e4OE8BU3QHgs7KDdDl033tvC/
BqVo7/qci3HjooO9r+dBV14JiNipS+rFXP8IzmYY/zfVxWyT8Tg2crykxfR7aWhdvbnSn90xO6mv
pax651BBgdlEw4A1PbbM10pnlzL6zve10gNxnS00ia96P8oYABGFnt7WfoV1+h77jf1lziD7Z1kU
n12aF/fZ6N49JL4/tRrlVI96eGNWmxp+UrIRQ7zPTVf+Ck0mfX9qEPcIjAFBKj9aTWu2+N0IUGn8
r1OWJlcnFQn9Fo7MBANaEnqnedHXKM64Yo/7lRdhhlhMak0dyKOZu1+cxJ1PsYrRjnsH3rtqoOHy
rzfSbqIt0ZHFwnVYHLiGAwx0hn4mGRxP+MngyS2yS3VqS1fuJOF6D4ljf1Eu76on93WwpuCs68Ww
txHR7sdq0O8JMZKqYqZezDI09rWeBLS/i0+KoDF1pJuP+XdvZl1kpVf22vFrPXUI3oJ+2EB6Z6g0
hf7Vy11rN4e6c9U9ysl1WXxxLL2ju0GNe2o7e2fI/tQ7Fv5PLfmhWqbCo+QKOPlB15rqSUTZdiJm
hTHGKUAmRCx0a7RP0ms+hW7YHpx09i+9lzYnCjkGDyodGRpd91Ev6uM4mDNyqzQALBUJTJY4kArR
nyvQia9Dy5LLDNq4P/skoyOLTVHatm+Kl2K4jzJGrPvXhFlo8Zc2AfgzZPKJBQiq465D7L8cRT1x
Br3WeQ+x273YrjU8Kkx46MuXodIlNifk9AXWuiO1+OAS5yNkPzvz9/zk+K32zJnvE3HbWlfUsrG9
CarhZT3l35OWEY/ysvMoK1QTxpy9GOB1t+FE8IlacncDj786HYaUDGC1N4+mud6o7R8VgwXTMtNN
oNK2jQROpoGS48ke6/zm98O5JLgFkR7se7jU8+1BYfDJioy2q5bHjPJ5p7oLbsXixeim5q7uLY9W
+6a3cyR+RbnHQsv8E0e/8gVGpQuhQc1aTJvaJJaPMjcRshAkEnHTku0QPGQEoSljRY177zg6wDrF
7DhXXwxfbX8r2rL6CcI22hZjj/I3L+xTytizro+sbsi/sCiJYVCi0OBrwTq2tFrUC6pB6jJE/6HP
GoZNX+X6Y5d22SMtPsweqms1IY61JIDqZeSs6ctdoqj5EukYiMlU/66gL2ovrlb9RO9ShLZMcUjD
Oto5URkc04LWq2Yn+NU0Sg1EiWT/B/DE/s953vfIniZ1fglGM8wloPPf8EZ9bRKpg7/9Mpbjx6Ts
TuiS7F2ZF4ccRAm5TZH7ijtNe85rudGX9gg2COd1aPRvifdspqN30LNRB80a2g+FTMeQ7XmYXhUf
XIHR1JHfpDSk7TY5KqGVyJLyS4NqSam2XCc9iZ54WoolbzM6FZATLG+ojwaXLBi/qrO4/xoQhtaS
blaePJ6sNarYIINuUdP89xUQeKd/oK0CoE5BYPr8913dCf5pt11apAUrauuiETazH8hBRGHxyRN1
epC9RFhnuL9zJ53WnjAy6gfTCnLwnFb5dTLEOU0QfinhHrX59LmK6UZNL4734hkxxLKuJxRDTMZe
loBaDMrv4CJ/ewKV8JbEQXR7bttcHSsQ+9YU4efABshinPIyrkCb9EDNqrK5UOJ4L4Vf7dWqyrey
AoGOP+PpbdNNFJvjVcLYUhZz3O8NIl23u88Nfl9KSD9GDvC9Buogyo59HSMnyzpiJBwTxF2fRltm
B0pJ2YAhL8h67k7bR+o/DOKapnaIsMgdWfDmpOaZBuHRIwIdCzfdlbQ660MDjckN5L/xYcKE0eGc
UytjJ2j08k3GzUOnu0sska89Cj9vjgChH10FrLbNQ6FVPFRR2sM3xkVlpnP5KAwM/UsndbTAaUHw
cbaq12YKbEkD8sKrGhmnsISJZfUdovYAX11lxgWNLujAcWd6r5VNHEh0aQ27PY6GRKjvFyzDiAGr
v8yhR7IhiRmHSg/CB3UUZTltaw+fcmFRQ0Rb2Z1dLfOfusZ/cJ0i/Ugd76YUXg2QsmoyPuHFyL6O
kZVumHJJ13bq7mjB2FZOOC+6gYEzgEklI8RZTb9kUQ8zJJvbJ9KZ4GxrQnyYlvjZzbZkWsa8iXK1
9Vw/3XAQtFr9SpkxYD9x9KkEf1SJ0y/v/OuPkLfJEqTuY8SZyxeoOljDXFv8Pny160yAqK0bmuIH
6QbfWhG0b17skP+bp69JN3gbI5nwiYcye5oJQd30E7IAvwoQqzetfhpzSgGqzVAkfXzy4KRt14Si
MNM3ZjS40KYpthZ27x5SpVOBtT/jb96tpX0nauQ+98M1GcBoA+fmG1TZvPZP/MuCeCTXluCLMPo1
oYpqPWl9mDJEa4s/bIdg0/ooNIKCkwXZwGhy+KsXlIlGVjco97PSC1YsdfCklQGcBKoNMiQWHk+C
vQaDFtVSXqzrk2qP68mwFynQP2UKmPPpEhia8+LoefSi6e1DbxCW1cIjgbtFxdoz6nGLk+atiT3t
Oi6Cv0T3va8jCZuBPMsy7V/UOFAisN567exuHLv4yYa4orSyxA6vlXly6OLNMILucxjc1tD10ByK
xzSvrpBf7MNke97KiA7Cqj+lFlAop4oBiIVTc4Kt1dxikkL2Hik6qHGtB8x5KD4atz3QIqKKbxFm
cxogQmwnfUPyLh1q6ClloRUHdtPTvo3hOTZYHllmVeNtjdjVUS+9QNowTmMP1JAn/qeTZPaHjE0J
l0xOd/U5xb/Yw7CdHWOHTwMTxNB5JsQaeAkBhbWbO4xfcwfEIlEI0wGRUgCG0/2dmJ5zFuQm7FPc
truGmuKp0P3uGlNv38bYobfp5JpEtTHpszwhfi9AwlmX1S/VWtBcLELLWW1G2mkg5+GYJKiRvdz7
GffZmw2t9t11zMdBi3BexYa5fq0GABuMjIZ7x+UZvQnuBwiu8UYzCvOgnMnBYk9WL/iOP0Rj2bcM
EMums9PyjpRk2JmR7Z1YFMv9LLVo9ZDISXxvhGk/1sL6WVAOWD37dYiuTWv5jGPH/4H9MTyxScj+
j1nL+Y9IOOIKdQjXnq57jmn5/8wtRE5Wi7mt50uUpD+nPqa+qc/zVgWUWm2sQxezPoe+Ee4VIpa6
L8JTH9rHSKDdzVMuZLYQ8UWRhcdqJj8qN+5ZYGTflpKktaRpUAgHqWQ/rvMgZbd5hzkiRpQBGv3v
C17cd6ySp1WXFwT5eFB0ZIWeJ32x2rvWVOwNH+u8A8b/vjAs3ghDusqJYEcABXwT+Pn2pRwP5jQH
AIhjcfVT6bzP8Df1MWm+hC0q7rQC68ywLDfG0M9HVyRU6fuELrZVxgzdiQnTBiFX0Y/dSp2QhQQ9
UrSIqIjGelyUopWh9TudRtbL36MoD8DpeA0yTBj/So+3gv/VeenyvC2awyUu5F+p4Q2QnFM82/Ri
lmvKd9Mz+TxNiflSO412AR8R7Gk7eSAGUA34g5l8jQaQmaJ+SGfuLlV3iKgn7qGxkSrS5MVrQzTG
8u9lvv2t9PXgrH5iWNn0XXz7XS1LoyG6yCgg0zvIkx25wPOJoSE4LB7BM2hyh9Yfc9zkQt6bozLe
l33rX0PG7gf1RmbkdGfCxblQmTST1MVqyfRV4IIk09pjpAljX0ZO+AD2BHWwDV/EsRhdlyL3aMBc
RWaAGn8pcOt8Bbt4OY2F+wDJjpwnAaapzQzsCXrpnJu5qZ8rkT0pPlk0lvrO8u5KKq9WLdROaFYh
24V7qNn4dyEFqjeQIqchQXDK1+Fq8D/K7CscHv0YWXV+VAgdLtM+ZtUvwXJJLLInkCYwxYuJe7XV
5A8MY5JKMHpG+bjKVxKfKExU6BYqkLPiTxeRhm4BPOQe8DliDWf6cAe9PCsEnnoRDimCSqQUJbI6
qwmm8SaKT6bBHZW+6KUmb2q7iyJTXCvP/dHEvQDgnqGCBRC2zdMx2OeyCY82ZarP7DZuiclutDRa
5xraQX3pFr4CG6JgYxXacOxjfXyaFtViUlfi2HR71SIQE5I6PXDGXYtoTjkCALxVm8hy7Ve9h81l
R1r5wb60PQqnoqGO0pDyClwxbadJam+dPVRHrW9Ia0E9dnNqE1k/uyIwbN/rMszudtoPl3UGp9Uw
76UciHmdYvOsJl9Nd/rzuryIh19qTZTY1tbLp/yrE+BY7ugmpSNBpZWZUN3WrHd6pd7FB6H25hTa
7Y9RZzKIhAAMoLJ0VhtqzdC8Aj3VIk8t/NCD0LIwzfLUgBxO0gLXsj8wf5EdJwjuXNgehlkNLB+X
6VZ0Okb5oWgPCl08SunsLDuEf7IMXZH0mHsDDPFK6laTZxM4VA3VZnROC/fgLacMwCfilII7/pr4
GmJ5X3t7JXHgGhX3fWVScWOFXbPY8usv1aTXG/wsv6p+nJaVN9dNErk8WVC77G13r4WTtQnG/NSN
Lb5WJNp7JQmZREvuVOeH5+SifAUhxb4dUxdlUNZKuzzS9J9zl5nHVTwgk5g5bpyv6kMUfvkpEVO3
E5PerdRnVXAwy87cZuSBbChgfFU/SHHdoqo7uFpSPxdN9jbMXrVavcssedOa+QvWJnFQf1ot0co6
Roq/2L4jAl3/ql2M+DEkIeaGcpYt+wLTYtlavvTxxfSF/gW9kY/Aq6YOiLNr38JN2WGSmEhvsfpH
tdBc9ZMjX/pZDTs0mDs0NVl9yfM6PKI+bLerBisBmUjDAuLg+pu4NlAA0jrFEUl9QRdpqkjhQ//i
ttIgRM1Lt8Lrn+HbQ8hfrCVTZwT3wWho5qdvfVAmd/X0mqVuwaRIt2rEU78E4eUpNqjgRLE7fSYV
c9j5c6QfMmTy19wre2QTvX6QbY3qJQ65rXI5AGYZqn0nguGGr9m+lcyy+3ok8FhFnUWZ+VaJPvhe
Te5blSHbKB2UhzNpCefK1zEx0FczLSoU7CGyc27I+JanyCdVs9kYZ/SgA2OGMMZvf+RQOTcOwoy/
L32YLsH1zUMx+/W5nNJPJqu87yPFScuEIE8Lrd4IfFy7wGijo1gmTV/Nn5JN3n6tsERYdGpL93ax
itSuUb3tR91vdlWh69fGyX6rtBQ3adnN1eSzZsOvwK6172bsM3i2rfVIComCb6dttDw9KDLLugXn
MHODlGzSNr7l3tQEV8ECh06IT2+zNqx8Tw92aWvsyhTEcLjkapnaZ7VAUeDVCt7dtWIL6ifo2Bu/
ck6ew3Peh9a7sP3fdjwWjzV0xMzwzItan3i3IZD+jTXFeAkG/TKxDQKgkh+q3EEIl2TwPXKt2tIP
a2v9U0BP6rOlTx3KsOFDYztJ6WlEeDyM7X7iPzQEmb1rbTTozSD33bL3deOqumJsx4rbVO42cypz
20NP2Uxhw2/BU7Wl/kDMNwyxnb0g2XXKq5s5FuXCv6KqF5vp/r9XNQgF/o+qhsND4Lqguh1AYsGS
pPxv9Z44p9+A34Csc+G4G39isEtUNpgrX5mVxaUvaVO1tbXgRYn91BEJvTZECcd0N+gw9N2bXw8O
nuR3br/ukabQq01pw4G6FtaG+ZaH9CSwlyLxtuP0sSYHIPSr4Rt9+rLJhp9pLyCNzo116vsFE5an
b7l0kru6gVCbYVhI+u+wJqObXs7dQdqpBIQAqB2QD7LdALif61PImNm3ZmO4dQMxbFoIfXDgqEu1
FfrusDSjgzoFZ1xu2zl4U7fWukijGVe55Xxv1huN/dsBKBJMnGWR5vVOvsXbZBLHkSPfHPPM2NA/
BxtSm+SU2ba/HsXLtdkapy06ro0cI2SktLkPSstGEM/vBOjfca1wsirtyGMk0jMr5/gexTp1AfQn
xA4aDTWG1jvMHcFS6icit9kooUwJJmLnGzHMPEmUbNym32wdxmMqZtKtOBqSxv3SZybF/v/XVmtB
f9zVIasU1OMDyknHW/fmVva66t9sMv5KdHJ7LGzds91FCaIY0VE08eSf9KSYvseRaQ4+NGPcgYxc
eMiNR/5xzXJKCZ79CF9UnH0iErb41I474IKk3nK4zJ8xdfEgfpBVl36MYcfWN9cZdpfyAlzyTxbU
nW2YkxVYR2B2utD/AtB02JaOJ541Y27ZmofGpZlTHGbAIDtJkuk8YD9XL5VPzIZfmV/VvdFOSX+f
JB9o67uY9r3wsZygVFJ2bzf//Rly/rMw6FEydRCSs/lgKPpHybQIPei12JAvgR/r+wHfonBL/cdy
YIXmeuCkbfFh9/U3n0QHbIryITfN+dxHtb21jTi/OWVIagkhIA3D4DmNQdZZjn7z7YWvulTAprqm
d+EGv9YVEGP2XhGISM2JkH1WhE6AbXOcvn1VX4VWkw9jJu1r67GqQIWK/6me3gcKtP9D2JksuW1E
2/Zf7hwRABLt4E5IsG+K1as0QciSjL7v8fV3IalnSXY8e2AGwFLJNgkgT56z99p/1P/vIFH6txAf
/hoJD0G+y10lHURNMm9Te2jO8i35Ih/WFe8DlWnOjBeD/3gWmc7fwwNczbFc26D7b7Nf5fj3ZxHj
Ij8lVT49xfX4AxQeNNoZx9RKpuuZd/9yujyaO7MsKNHnaDuKWsPF5uq4CSEmsFyRTJVv64jnWe3m
yiMsTedSR8oBVqH/KObBf8xn1D3EuwHaX96TLwG96CWB4lgr08wszoKGj/NxUwGr5tlWg1gduera
8kH2Vu0pfpmXs1KxKx4DtsvuKMZKZ+rwkH2d5GeGL2enFdEZYZA0k8uNrp9hXpC7xKQ01cdsQntj
EZfw2Ltat4/KstoB+F2TpxyfCDCrrvNYll4duAk0hpafkW6io52TEGb5YoUEC8VI2++QRRy1WEnN
8LFfkIt0TGLPXjyq+UFOwscZpmNnJ68zzfSqTdJDOlfqPfbIUcsvjanlhHAgiyqU9lUsI+G8TZIr
cMJ1aynrJMRbz8BaWbci5ijRA6+WR8tPRWb/4RQh3Arevv+B5Y8aRmNgrhEVmaP6VtOy7kttN/U6
T3O8c4Tf7ux2OBhQWW8V3MC7JsDP8lXBHhvGR3bFFtF9Ww5mstV2imrlrJQF3zPKzJ0c5SkdqEGS
+CBVOBdbQGKkPdVtrPxP/UjeGjjjyezXkQG1O2qoBsq+JTDbOQDWILZwoVWNiTiZM4akHgVGmNNL
DsKMlFhPi8XJUOfvqNwaLyuSP8cxPNiD8jXXK2OdgmYZTfvz3FU5ITedg8vC3QQ4ntIy+zJHKN5N
1VP0kgKm1t90HHYxKsRVRPqouThMla+BplH2LCm7mRV+g8wLNSHBgtlP7pFbV2FBQ8Isom1UiZ3R
jPyN4IUmGgU79ClQ6GICJA2y6RHKBJAyu51twFouWqsDiaQehwmeN+zixLPxZbXb0mIHXVTp69C6
zxGDg30SMOHHPW828UnlIlsa/bR3bbJNs5XQql1r99cyCLZTFpmLTbPeJMMrkBDVS7o6P+Nk4jqg
8iYulv1nSgo9TyA/1abzEqW8SpomeGJv7YMfYTczT8zwyic/z4LtMDfnpiL2eAwK/WCakBNq92zX
wl05RWyw3DDDdBjFd0k+HpUsf7EsHR8Xu2vPGKx5vTDjgw5CfZyPHvCdlZaxSJMOeUDI8ami9uPZ
Op9LzKFwK/eAGr/NBk3dWf1saDeUnslKB8HWQwXL7AYRyzTsptb+1uUuV3rctXsHon1cL3NTe35O
3Zg8zpC8ql4zDoz1kUMHoHwI8+he5sI8TnlFZWLpFy1XvgEoAWUVriaYXQ+q313SzDrZMZGjuMPP
Vc/93FLmrwYl5/NDTtR27clVIn2t1WSL8vDfoeoxVwvvkXUXtekITdYZHRDZ3LdO1VwYmDybg76Z
3eyxyf9UmYf7AulFr3/MU2JtxhqfV5i/uNBpkfuKZm+4KqlH7dIP6sKzo9bvw18hFtNy1KIpW3La
tZIgZeGk+lsDJp7+2NeonlyaTmq6LZ1Z3VE09c9xPhyHiL6I6JJ2oy3rGF25mKwkSka7b18nDXda
6BflYzu0b24+XFNtDI4/3SwE2henZm7XiZqW13B5xg+YQ3YVqo8iu+Z9lnvtnO34CQRC8FHicyZM
aOMzdMoW3e07xaqHl9FTUCT3JEv6fGUjH1dG6HgMZGL5Z+qfYXkRZUbJOXVPMBOvsBnXvvUWd+mq
nWYe2inbCvQx6i2KPpcCDbeAFN2eG4gGYfndEOcBhpGRP6jWvnH2AVCoHsxPpm7HETVptEoDMDDW
zg4uMO8Nf5VGn4bOWVdwcQx1BDkEHnLjJFDuaJHFRBlEx0ndZvVRq3GmOT5GIgU5/BtgDXcdqO+I
JP/IefA8OMmTFOd2Xa6tK8NH6F0qTy7i45Pf0cnzkQo6ZgBC3EpPWr5ISMRZpEd1dGpvJm7mlI/U
U4ORfQ860/UA3IYPGkSKXPssBpRrIP6HmORR3R9WIa6/NXRTInWNBIlJ0GKF0/2n3vfXoZOBmkWH
ekz6D8dEN9g5/kvd+NmGbs/7pKlM/QuCadL+tR+S6pJ2Cq5mxz5x96mHKMQDWS/DjWkuWCRUoXlo
m/Y+HthTB3lInXmMTGWTHkYLRkC+hMyQfuGQUrElm6W4WJPxoKskOlZofLvka0FssFJt3Fb7YhsT
0SNIHVcpE5ltBzdpqg9BMhsH9HZfEve99QsVEkT7FVMS8/o+dW+yn1OFxME6rMNJvx66CA2U3pR7
p1QrBG3j3rKS8Kz69ifZZqKfilzKyfQ1/C0LtWWf7+fEpXzDl7GJBz1/yooSF9PcqLQUiQm1ugCK
tEAwAnZRYNCsmQYXtrgK0LpbJP6LlZr35E9ReRUe8z4zuQwifhmV4ay4FEaulVfXuwC0KQF4pE1E
ykLUDO/YGWmeETYtUeb3X83cpttrWuU6cKNYGWDZYS8KNm7jhiiScQXNiwbZKKeadp7u7w3bQRSF
Gi7v4mmtIyzbUEWpwG9gIMrpWtso09bNHGMbLfo6vjJxjxKfOi0AGWXOW2kDA2kZgoyKUW5Jg5sF
1SjEAbgzx2ifB1F7F3QwPGQbuJwWCfHUAvfiRmonjQHFbE3CW6Pn1ubey/j3sl2T0S1FioI5P3z7
3/+hvNQWUaNqma7lmIJ26+/lpk4VbBE6m55akw0btd54cZzW8hI6mGvS4sLTfQ4na3ckufuGx/1b
3aof6GSA2brTvB2wGFwGd/BSfKHPvdo+57Ot7E3TIrKQB+mlk83HIYw/zMb0urjP38ZSu9y3q6L4
poVPsngJh4G5GHSqkwvo4wQ3J4EWBykFMLP/nOnQYsuS1KmxcelmJN2R6Rhz6kAtJlJAlZd25CYS
pvgSmiVNA/AML4L4rK2txJmXYfjjuQRNtGzoWMn9BJfy5AW2+3WYMVzRnJqfR1WLvKJhhRsyD3xc
9a7Yy0w3s5NL2BnifS4OYVXZ1zTqm9ukgylddt1pFcfrpHf4fPr8MRltlYFwZ3nDUn4OvnCuYr40
1biDXU3eHVAE98LgaxfkOWHsbnWRbfU6rb4oQ0fyxpIJVLKqbF14sgxgwmptgTa8dEGLPax3GlDT
UXeaIjbC0pjX1ZfSRjSfqhRSMaUsrlym5uFZOhWdLkge7O7VHkVzvbdF8f+2lwS9z8M4RSfpLHEY
QD5lZn9oZwuWXtVk2GVG4ylNi83d/Pbvl5+u/WO3gzBRt13VdQyMRoac3P3SeSEvYaiDnqf/HW4Q
FWAD/AncV0c3VoR68+DmNg4y23nosrFfiVKJvpUmtXtnf+sXYM9YkRSWmfV4kMMeWgdceWO8L2qx
kVEzkk6gaoK4UEu9Ydm6CMgzAbPHq57GxVlza8vrY7IK7n03vnLU7mLGdtxG62Bxm5fICXC293Q+
FGseiFoAHJKB8DpLekgIKOzArHtvJCHiXiRezce9xTGhh6bqcEtPJtfI20t3TEq6MOs23AyQwBei
unq5N/Xa6nCnPVgwCU+SA9EVc8Nthtnb9O32Gg1pc9J67e1OeRdz15xan+iR6bNmKOvGwWNtt/oI
xzdB7eE0xmk0+mElP0sWmHo9cqkzPMOmKl+cz/ePnr9zphaMt+YURZ9GMGa7pFWafZlE1iuI8evc
axjnGFe2LIurzJpY8CW9yF62fXdJiVD8MxMvwr2ZqvzCx3IZM8FkYBVb2apBmR2Wni+ThZcXZ3nR
RkES452v2BdkctIz9nqlq8+dQ1AikYVH0TnP9zkG6ykjeb9yvKYKkb6mo+/8YJUZeqps5b/EWgiR
/M32oNksJNGu4u2brtTfcR9rJzZC6paphbNyBXhVSURKR/Vyb5ozif0Mr5agSt+sr3fIugHtDl1+
CPSqg2V215CUAw7e+2oUUaXQMMLrIF8ImsbwsIxI5akZAWLK6tSH1EKybzNqHd7ARRKwvMj30gqs
Wdvan1uoDwdt1IwH39bqozmRH7+cqW1gwrHlaNZNss6Rs3jy1PdxZd+bIjqm3PXPycNc9e0uYj99
76Nxw9262LQo7dlcM3ouFWBRRLGOi0VOIHKAO5GlnvS9qU1Aq9duS6KhqGZjeuNEXBQvcbEpEpH/
IqSVutpAGVAP1JVFGIVOk3AMkpuiCw0BnGJB0sHrcL8tmpZ7ilFwAxrQQ45y+PfHirlYJ35b1FD5
CGHTSnFVh8Xtbz0UOuOOVqh1cxQ09JIwq9izh+B3liNHMZrrzDTTc1Bvv7SVqXtGyggXK7b1krbh
tJuLaPK05ZQZS36aBszpatFZbGtC/SFts4v8VTse23UBmlJ/mHhw1ohTAvglbXccCAz+VHXTTYZp
pQsUyjCBQlEVQPVyqTnKod2CaxevRMSMpxlmG6olW/1AI47YeY7Mh3iotVutDESVhaX2kaLUR0FD
9ML9Qew7Vf8+aMs0AJqFYlO2kqbZPIsin/5DPyGWDI3fP07TUAn5VaEGGwZ+ld9rhCFcUqjLqTiC
LL7FITs9x9T09wApAvYlET8UM3B0QlDSVZiZzb4ZOx4uy4tsnAxpAII0YCdU2931Z8dmsEjRssoO
DVhXW4d6MIgs1SxlGyOfOVqZ8VQo43zFX765L5qhndUHdm6msUfON9+A8wy7cFYUr45i8frzVGpg
mhnV3b9fWJrxj0kBy5VluSBrBZmbrFu/fxQiULEwAK48apO0/YvpaeqSu2yk7uOBoic/+fC4uWL0
6S1u+TiqJPN8K0PlWkYfQdJ8jFMR/LEcBGWbbepUrz0ZnJi37O+UjIy3bBSLbBChmsybKQZjpPat
nhQ/a05jmzgPRIjFa7CEyqavCJYUOf0ItXODJ5CH5b7S1HnfdgvOMmdVSLV8ExikW0Y6kvB8RJxb
8O/amYja38tuoDq3HYspGt6v0GSkFOAknQdINir91tk13bdC+S6TpWbHvBUJ2i5SqoNnnM79HS7X
mO8NlARUaYM41M2UbrXBEvtAraJPSUrLQSnLs7lkL/dT2F27Mf4Mm2A8CFE5WxzPeNCKyt7hp2uf
pEXYHb+YmmGiG59Nan8CH0l1YUSMdEdQL3fKUwI3OYw09ZPuVO1ehUzjTq+xxuSZP8ZFCv9GYdff
PSnEkj5ROYxep6o6TRrk4/cH0ew0yma26K6pSvAlUJXpE2OxbmXm2lNBjOWbXTqPDK+zr+PwokLG
jP2ZPbFpkR2q5OFaMuKnnuaQjnLRLbvogeEND1L50iByO8UWjeKBvN+7M75Ww3mDVWlmqGDGN2Uy
PyS5vXedYu+HbbnB0JHvRssZ1hYjb0aHfxUbavUHcDPzIJOHFAapuZ8p26CYkmsUBr8eDXOfrid2
QmiTEQ5OywuLn/ofXX/LXa733x8NtjBVRnIIXF2H++L3+wEJ2chGCCp+ZIvoOBb9NqymaxANj8FE
xqaJ8DzM8A4I8GNWm883K0b4mZWqudXdzudSUgiFoDBnvD1/yKMiUqf7UfjXe/KnI7XqL38uSPKv
zEm1k+0W03nUzWpdL5kQSM/5Ysy8uAyK6pySCNMspISNpEqn5gTiQklYiRfIdF+4897SfN2Tp50Y
XA95zre2xr8gmSDtgNWTsOf6LvZhJ88pTghYe99SODc+csqW1nYV5zsEjuNNvrCPI9uSPgZmD8ZS
WEbcB38xkwK8AMfT4ANPkgh++HLqEnEFckLXsEsnAQxdQIMygscxhuAQ10V7T+TJDeNDq6NifMwB
Zf8tLMehM32uVdPe4OoYFNg941Fv8u6ijD9gbBj0N67VdcSXk+WnKY0OhTabPRiWyUGVDiI90JwV
nTmGmyEKY72ebDw9HXu6oGkf4cevYhZbNtFieGZnmaznJojvf5+MU87Yif2oorUlWjWvIAKApU1O
IWwHgjbs0rPdlDjTPNQ3Tdb4m65KGZjTnniU097QTX+8B5vOXk0iQCmB2ukCCfzXlxbWQeu3xVG+
HwM84bHmqIdwbuh4BwueemHjpLq65BwG5XFY2DhVGz2pWcc8P13jEqMfEfr1ScmF+eYy4JSg+TSy
ij2JnITy4UBi5kIY1LhgczKLpnA8OC+KEhntJl6uIewQD6oT4U0DoelJp9ZPz5a0cOlzO59wjwcm
DkpQnLlMGmsetCJ9a3sVRuRsjjfFSKablrvDxrG0kvBc9K86jxS8qPx07uhGOFN0UGSmWdUn+plL
+GYBv57n8Utol3SfEqclC6YRT7Zf/5kATj+j7FW9saFDZA3NpwJHuce6aV8zVdEPukKYXDg1nxqS
kLfNsoCKusnguafp1m6SceeGzLubwqHHQ5DDVXHV5N3Aar/ojdFDjSvYI+xUi0hcUmjhniHi6oPm
35HOu7rNs8ygJGcyaYVRcx9PylOVnudqtGJiuhqe5u1QcxvGCOKG6mO04EER1p1tw6bRjqpSql4a
2khPg/a9ZrC9qwZmoPTTh09GE3mOEatfuk6dPXAT6mlqkbWNIqEhvlDT0gF56b10n4YsO+t4lgE6
ZzOfBUBOjG3uWqT5W+Iu/AKsYz/4y4WP3K9RtOdoaCwPU6S7l8J9vZifceygkAi4GLZ3HRUQ0eDI
9JmABhoSkhUmub5ZTsyeTn7sRvKt/DEBOFM348aimDqkC3/n5w/wHIwbWgzGA1qtFfE0yQOBqzXO
HLX8iCa6F3ZX4rkq6+FdKzEadrq76mt2MT5DyEcjocHZW/rrZNbWglHtVq3aoFXXoNBsJJ6mh0HK
Y3BtpYp4d2qG7qGvNifJB8JuDmzVr86AXos15UHkmUu6ESYQEmAgDjMNOydxs+10Y6+jxTvZqCWu
d/U0IYqgSUiE/1Haa9Z8coSN4ozQluRSKHMG2amj2w+mZR/YMCAHgh73LpWL0eukh04gOhLzUY7H
/Yn0oMQmiN6cjzrpwiThzM+010tPVIRVIeUnsSZT81va2QbRP3W/0bVU/Wh4VMkl3qyablsEZPN4
+CpxKE/YhWrDCp/bMCsfwooLrOQxRbHSvtDYKZf6ua0T/M1ao17cxtrcc83CgSF/EGrFygizk41s
aiUncshNnZMwEWdlDmTuoCF7vhLFRcZNITNVTr7KoADa/J3MqZC49zDhDs2o0Y20KJ9lMgO0j7WI
nOIZZUO3qs0OfKkc7YYN0kS9Cz9LUagw2k+DxS1WKM8S9V5h1VPpmjwHTB6eB8ax3cJ8d0UODKlz
EfJRBj5bA3oNLGUot4rxFNg695dtX2Bm9KRIkIFxquXGmV76e7pwftIF+wO8mhthUpw1rVLhgfEj
dWuRmNt+357HaTwzzb0WltZ9ixlCyoPCKrat63tpoqc3sehbI1StKhlDN1ia0bqVXhOY1FhESJX6
Q1iAz7Hivvc40Ug0hk2v5OybbNcY1ym1mJdgbbxMYIDOKSrkTcbUeMskqNuPlo6hnTK24abb0kid
Ia3zx3huEs/ggu8jlOYitxVTZ7UnSzGIxFv0K/IFe7t90gg9xwWvQLmbiGgom2otZYFhpnk9QoXv
xF2kpc09Ziu3NEAsa6Jtfp6z6Wm52D6KrGrXVU5em1Jhyy+bBXOvMqUepnddB3kjVWgV48wVcP3y
LE+Xm52ZYr/ue1E/GBrxYE7W1h/ySEvtH0fyvQHeLsvsZ9a0/rHHDXvRLWbr4fL/rdqYoXDyAR4K
6gMJHM5DZOpopTO9/JDQ6kzUxVEfgvF6N+zlmd3BWAOYqOkpkR6O/dAN+a3MxA9JbmnY2UUMUEJk
o92IiAubl1RvPOLabUjabjOMJrwwFLOe1Fr0uq/fTMSV9eQfDTP4JlmBgaoNm7hQ7E0z28Yz6Kt4
98NYG9OaiDpmVHcxcds30OGgLa2romnwik9fcRkuxhManQq7Zno6NKfMpflX4d88O5atHe6GykBv
iYupmUD+xUgJkDnojn6U3gYgUkEUuF9hkcZrZxadl6LAgK3KrmWqjY+eXN5P8xzTTB2a3TSLdl8G
5rSW/81Jyt6jCbhCbfuA33D2CC/LtpA3qofRLOlUSFbUOGefQ99+0xcr+S/FPgNHHkx4/q2bymoK
r2ti6uvb+UbBJvFO8MwNDgirjsgufhoZV6jSxlULsHhjr90CmnbP7jBs+mgyuOUDwlxRIg6I98yq
r/b3gI56sWrm9vyHPxnJ2Uz6Hy+WniaEKvOeI8bdKLE3bjV/9X1kqPI5y6aWZHOpLCw6cYPitPn/
/h018YjdZE7XKm7qlQxTC3rjTHbvk4I84TVv4i9TkulfloNA1TVmjL04yICPpvBsGto3WC845YNy
PBBIj1WdzdvEQaE3j/duWWIyKrMsHsVTPfgfCGpucPWbABPgw2zk4Z/t5PyhK9Vw1Ou6JBKH8lkN
QmXrTA008OU0zRzK5+VoMIxqlSwFt8jq8mr7425OM/ciK0t1rBWYATbCWkN8kYUhyrTsEDhNh7A+
YGxqMX7rMLLsjZiAFNX0zatR55/YzVY3rYjVF9h+3hiXOK18VqQFxOUmojohfwsOVjhvezilJyPq
ppM8+vmSV7nu+V3453+0IvR/tiIcOh1CXfwsYtmE/b71aumz0rJh/njX0TCQ7ddqQfx7OEakwSNU
Xd8zigki03eyPgdteKQOCI6NYdQeCYWmZ9Ttm6WJ9pQP4nTXtVK4nZXczRk62u/yO5WfYljwlj+7
7z6TogOaFVKjiOA8dD0s3kWHPy7CewkJjtD3EqppXQqjP2pDFD0UjTJu4G9G56rWmV3GFgR9FZ8r
JpFhuSmhW44op3v11DeO5cVhDVWbceMaWWD69uPo+72HuezfnhO//GyGzfhiudzhSMAPTVyZb1EK
FnPJW4vLcDx0xTafNfUyR+JPGVhVLmdwNf9kAi5ekxQznRoG5kkPtZO5yE0RBRNjspDt2fC627oF
Y5/SaWTmqzzFjR3QSgyo4Zc9VJOXY8GssUCqGuCzBpbL3j9ZSe2AlBIYlR8d6956ipMkOZhIITcg
4M2tE9TVxklVSEQDGzShDeM5ivPHqG3zK+PN+TCHNqK4kGEX2gZmzAGArlEIdNx5e0qc8QtFb+Vp
6LW8qin3CJzAoS0NNdeatJ0JAeyjw75PTDfNR7I3SzYQqFrJFuaeG6oHO0HGX5HQNVu424Ju/Kyn
AJPsTF28TXwh9keVNdV/IFR09R9XrbCxEONBNXSEguxmfr9qa30QyK6QMJZlGUNgnE5wd5ldRCVD
mLIkrMfqbJKp05cAz3SmlNVJznVqUlO9+5CEDYp96dnMDIs8ZbTgxnD1pC8FYpIoJ7EyVgcewRwl
GPTWM/KbtWYE0XOd4YbX67Td+iG5aUhn3ItvL002NW+e7QnKs5OgPWhC09a23TLmoD/gnhMxbcmS
qPbYiujPwCT3xFwI4lnm+f3e7CuJvN/4Om1QCwExO4GrufACJYlSHjlK+oRvZdgZfn9b6qXJMNQn
WS8tZy0ugCd5TS5n4EN3TmzuZEi0FDKqLXiTlBoKByPYMsTRPx0KCR6pbGZflygAy2Kl08+4BEBa
ODx2d/cGEPRm7ntjP0Y/PE31uCY+Td3IJgcfk4FON9nr2IvPtVF+k/9hvTEwpORMR267us9mrAi7
MvhSZ+diDDgEVujegFhi9Qp5+OJ66861piN6VXGvy79FnibYvvFqRPNbQRbgdtAyUA52cxqcEfG3
WutTuQoT1FZ09Ips36jaVdZsPFLabTP6HYA16rhZ6M72/hAwW4bDQu9oOSb6dGBMqb2h0thKmJBJ
/SaXyvsebYxnY1VNY/ieBvlBhttHMYzEah7Sa4yabD/EGmpjMTi3MYsXAyeVajz4n5pmMhlVZPYa
rWevPM8u+66OzE6lxRoeLA+aqtWehZ85W98SqsdWUt0r8WjtlboIb4GrWIBQhfOBDkwd7UOLZOF7
nDbglsgZ88dOUNrB8+Gy/6TZTnb0h+AkWQ4AChbO/PCWZ8anlE3dqagjMNZ+7uzNLI2h0vTBQd6r
xZxvrWqk+96Km0SqtRlEWPRwTwu05TVg8WIUEmEeop9LmvBwDowZjPwS/1MW7qfJdKlv1WQ4g2ow
1qodUGxiJ8gBdN06jcUepFvUZNV+smDzS8IbGlU6NFlXQ6ygwN1MGJPkX6jq6rfSCuP/GEM4gkfD
b71GjOtY+ADrMCp2DW35+S+zYpqzCOQVOOra4HP3JmjDW9CL7FBsZlN5ELJguVdRT8G5jTB1yQdL
EgaECPrZM7ISVIZ/vY9R+VUVcXQo9Uy9138uKzVm4D47St41jpZxb2R48ugxPRNe+aXhYN3PrrO9
uzESUC9nbmoKLHdYlemcPfU9/jRzmuKPAUY4DjNoG2JcQh84a/Tkx/upXYpHE/USs7f8rccgeBha
E7rNcprTVtnp/nj9GYhUAf3aA4ymkF5CksANC+gtaMS0riSWvMUr2s8RkyO1j/alX0zeRPqpFywg
5Ts+mbtBXIlmZIqwa9La/mPItQu82PmbozGd+u2AAK/7OxoHtqCRMDmR4g0d/6s0YoqzYrT1XgnQ
6/9HUWP9Qw9g6BYXNqlfNpBk/Bi/f8cCMGYzEi51VAiJPeBlNU5kjq/l4DxyRuhZVWdASEzbp1mx
Es+B4nk/pW2rHAPkmiulQwnaNlh6cvHKSQaH5jVDcao0l7tgpCPttY8/2UbHWLQ1aBU5IUAso62e
RFLcHFbBR13U2XNHXjpkmORFI2hZ4aIEC9+bV9VyHM/vw+FVZa9C2Ig/fHVpHbtge5+LLqvXoU7m
0Qyw8VQYfrSdy258MM0Q8EPe8LhYjkYlL9e11aOKG6y3exsCuHuD2fSjyTMTOPq0Ho2O0bjtuAeX
JNKf3SVf9d9hD8PMWvZQyTQHt56GNJKbB2Jn+Zo1btNaetalic/t4I+aVQzFamgeFN85pnPQn4xF
7I4lvXmQR93oH3XRo5Up2Jt96GAxdDoMzIN8se56ioeVLGtkgSNHVolPaW5isE2sLN1QrxBggwvw
/hJAwvKG0H7U8nS4/6b8pfuvS0mU7s9LDHAYbgclPLolCNrRUOIngoOCrc/15yW63yVrs+26VZFm
86FX0h1SgeGZDAlWHSZNZ1NzUpjzax3Pzmkes5wGncodkbXmJctb9ak2CsrE0mCsoEQb6LACwWqp
7ogFHe/xItLEPKt+sQX5FKzkqXzpErSB9+54nUBWl6Xw5E7a1qB3sQbjAMhcbyNPKRTjeRzMyzBq
+lUy3xqrX7JYndWgDcklykCBEJ+YXBQDgRFd1mosk1dtar/LGW5e2xuij7v/uKf+Ob2FU2djy1BV
5pWm7S7T3V8emyAiNN5VjWPVZ2dt6RKaYlC2dKW6jbxFOqtUtooe/DgNksQLCSUcRGufCBwCjaD0
4eavU4IC9oGlg0rIGFzGdkuM5vIijyY9tpE58UjpzZV8ezb7PxcFB2pOWPmh4SPHNOLHcgHpyxdj
1IFnhOyo5KlSxsrl3x8r0nzy28phGGLZJrFmGJr+D08FjqW20XXfPaZkkW1KIrmZ3RffazOIaUo0
9guSlXrLpDQ5GZPNtkXVNK8wHcjqU3dlHSi+W21zwetpfgrLfvKiKA+vtg3fm2jU6igESKCFryWE
Pt7g2q5JbQ8vVk+/GXyWD8UYf0qQmNluQbryf4olemUEhAAdYjPmKk5Sfjx0m8KptBuV7xokK2Ff
dXXQOzvlokcH8/NF02rD65k2rSFUpg9Fnem7GCbpip5NSkeSwekqqFkQjYZfW96bcgfphugnYChT
/TAp2nfpxyOe1tgBK9c32gLqcuF0EDpfu95UplBBWvRujk97UkWq8Ptv5lUGJ8RUEVzbUb7Lqinx
XEukgm24V7gZopkQ7Lfda/Tgly9br4bxAIO5v18J8r1wyCYvN0W4Na3B2P/7167p/1xNTBaTpVpA
uwDL6W8Vw9Bq6QDz2T3etVsjORpniGHfbMewL1rYup6SaMY2nCZljQysJtgGtVeoYbcxm4q48jnw
eh5KO1pd5cbE//paudGPU3nvwDXqVj+ScwM096NhT6ib2VumKtwPQ+GbtMfokfEgMQSLUNBihe64
NtSy+JKnwOZT39IfGkVxzkRzQ2tESv+UjYv0PA2SAynU6kuDYE1WrbRHKVG6YnyY/Rf6tPG9fseG
Xu/ADgNfRWagiCg5yRlEnUH0JA0vuq8jroK4+t6W1830Hm+I+RLuEYih7YQndj0PZroHJMhAcnEC
Z0lfHbOk/TMI9OrBxzDdmXb3DC8U76a2mEuW054I2zPIgM/3M0zmzyKc3rqZnVnKSGFnzFn/QnB4
6QHfMHbWcgo+v9jXNFfX8qe6WuP9ytN4VQ5kUWnkYoM5EvahKsd0F9aBz6YgYe4vrB6OSVijJ+JT
7mBKn4knhJCznJat2Pc1CFjpZy2HCNqNORbbLMRdajEsl8gZhxqCNvH0EMG/YZC7dHMIUH0atGB8
5VF6kGUsre5gA02kAqetH/790pTEkd+eSCZ9Gxq3bCRVHk5/52gJK6NHaIvhhJd2LHL/1IWTw1xm
K3Wwqk1oDR7qlbCXFHL5MCmMYwIC/Wy7TK0C0mhXJN8VtBOd5HlWp4IlpUiJc25/HBUwTAonzy+1
CbNimDt3e3eoawk2Cxiiaz+y68e20sOj3TXR6m6kG5wMX0qseLI5y0wmI28uecbho+xV1w/wU1F1
6Es22BjTI7An7TmDo3AIsLZsy9d//5zMf3a5TNMUS6ML/ZGJY2jpJ/yyelXgwluQB9UpCxn/zPrQ
npRM07OTOtj5yl5Qr64fBSu14LMjAq7trBx7pKa9klG7Geqvjqi4fCGWMGD37k9f1qBbGzQWX7iD
4WGRd1C3w9QLvJEZOvzGruinV+co5z1BGLyZBmbqEKc0Zia9OHeMlM+4VMJt6BMGpnaFu3LpeNXF
Y6RaACnRO+BylZtwNEzJYVyAHcacV2f2qpugsBwPWFEIkcRU30GirdCCWB96UyAIbuM3iPRMV50E
jnPTPVpFgjUiHIynpkmuVRlr+8lRK89aHJFVsf0/ws5rSW4j26JfhAh481redld7Nl8QTYmET3j7
9XchwWFL1A3pYTAAqtQsh0TmOXuvPYRd+5iadU3LQi+Jqmz8Lbre7hw1k3tFvwkwt6Y8WpgYOXTG
tLM+DFTZ58WfpvjX2M6z47KojkR/LBtX3DllXx2CvP9mzXQ/mZEqz6d292NZU+MjlTPLT5id74vk
sIyFRo+MzXCbYAM+AB1yXm+dOQrFhG0U7oRPDlox9/yl9JFF2QMFSdigeBEvhJ12ZFIU6k3uxfNe
7hdfykAJj7FaH8M5e4Zenbh5jgVfrqapCT0ASV2kbQdukuHW1K0flG9p0PeWgwgWcsuSOetAXN4u
I+BUaONmYZmUJWDhKLHWUcB4PIUqD1A/XZD7icpkaRj9YSMl0pVJ6llrRKBTcjIpJJuzsEfe59Se
l3iiyUfFIYmWPQlkBxKqSEYgbngOF9WKtdsTTe8EfCFKHA6X0uB1jqqNIY+8LH0mCWVxYq3SNPzq
+tGwW7RvcfbDgV+3XzAQlUgRanSavesHsB5OVhCv57bPkeGPl8Vs4BNQvVpQE+jG7ZWceZeRZW1z
L7QJYkmbE9lvh88vOAoswlF9vVunMybLnnu8g6KWV8GVJk9pwCbX3mwPkH8tnj0CJfFHG60i8Ucr
9HqTjL557PpRPYWZ/nOvThUyp01j6R8xnnNBxGpDnYwBqC/Ce8XLzKO0PMgSpt2F7yCdLywd2lvV
w2FyJ1Zr5Sycl4dEoe6nMTjKWk9kNaRiGD0yW8x0T2XXPzsd7VFgDocQCmb4gBH5vYOPcYBcuUWV
ExDp1xWPVfpGYvOTlO93RUiMTBmTLVCvwTP7YFX9+tapPcjeCMnSMoPAh/CnljO7lQtSXC/KZW7r
iT9l4qbZwatp3DJaShIluX5HAEav7qC/4vzbJYrTvLSkkFCSHQLb5WbWQw2aD62s+4KMarhzHeBA
CFjVYxHEOaUBBqhZSYkYkFWVHdf3MSLUvVdi6sIFP2KJs2xMI71Wb4MZvJZgeNlFcX12pHDetzeL
6qS3tehCR5fxct7MyXtZS+eZ6qF2z9tJdmkV+xtryoxL65nxBuDuQQ6ARV62p2Uw88H9IzMmeE9y
BCQGs9fB95a5/mDljVh56H8PDj/3XTx27pnCc3NR6SNvkW0qj72DDoxImOpZiSPWRn3dEx3iV+sG
Hz2p48a0lzakbj5sSkvDSd9uJArUZ32JRN08e6MV7vyq14gjnoOhSA5nvVKNF4kdsgrrLlQAvVf6
nG2P809dZwa6lrRtuWUyQF6TMBo2URmGF4w3+k0jgWrB+neEuStMzBVlMD5YgX+VO0rufxVqZzxo
yA5WEn1mE2I3lfFw6qG48BGmMfrEiLqhXF5FgjWpUKk8mB1VnxSi2cuUr2riT5IVcoI4xnDM3H6V
yp1fD9GEtdL6mXVZ+1z2xKKHdV8fgyAO3nINEhxvBRxJnJ78UofyCkp9KwlmosNlVni4lGEQyRks
00f7TF5eZd4axb2Os/wvHMP8jvtisUFMGm/kbwWnDXqe2L3MlYQYDzxemHq8GICoMImEOOKb8r7D
q7Lv2xnu2Wt3Rd0b5bfYJVBM8uyKuLduab5TevReamZne8nYS2HsGqumY2zDaz/s+TQfFyNROwb6
Do+O9dSmkH0rv/5JSCdxO1rZZe3vLRSnawtA7EZO4+TGxIom76dWSjOLINK1zMeVw6zMzW0To9i6
1fBS6Rhh56BqucGo72Jy14ko+HUudur0uqzpldmKFOCe7VIrWkJd5aeVYSzDW/LrEclVYemmn4M8
u87g2b3AGPtzL1JvUxzYJynyRgseXHMf4x+fWA0a4imAUrE2saCfltosySzLIQZEsUknsmE0VKf3
ZffqzXovf1aDyT0DUsyKdg18nLx+CbvOfJy4IVPQ2DD9DsV6slDfNMPQoe8IIo796uST03Mnn5uk
ab+rbH2nDCSMylmt7cI017DK1vbUnT/Ph8iIPs+XDUo9rk6EhzDj7RhLtq+UyU6+fnM+9MYk2cni
so+ga9v0D6TT8z2TiPw1/i7/KT0zBMYBa9jnmZjPpoWGX75TjEsaeeoW4vKcUPRfKApNFgn/Nrm2
PVulc2w5wGoty/2tMxoLwxzN3ErPQd2WL6qFSk3VkuBV7uVmqSzn5F7gEaXohh/yygXwxbhZueZy
IaPDqs8ZoPgVk/PL4g6i3h5Dqeux0rKm2EsqhEyeBaKXnDIjetJnIJoci2TgsIdsck+jmmZFN4Fg
c7ne/XEibtRTVSDV+bD9BCtS49Jc1NFMsU4hP8QdiXbVSzW6fwQOyd05fCAUz+9DNNor3XLCO78O
x0etqJ/leaCUYht3UQukzXNfWB/Aw/D2Yz0MTx3a2AeCIB6lfm+EbndsI+2Bski3kouOyKyMlVFH
tAvnoWVxBS0TZiN6NqfiEEy08mUBEQU5pqxYKQ/Mwu8qR6Mm3Cvtq6ie7JmCWam6fYlyCAIEOe1+
guAltKx3rWpvJxrUhTK++ywYjinANq2sk02GnMCoQlTcauYPOy0hoFpOSeeZaCc6aEI4mFZeXZQr
v/SMt1yN3N0o2m5XSWliYEDeJhFPlCGqXWFW2MHZdO74ZiEsWC/zv1R1vjpOm99yd8B5LwCHyVih
KI7w5ovoSYmam6H06kzE0de5UYff1Cra50ZkvBVWXiKAIYE+8oo7NHfBnOLSxmp7XXQ3Q4QdUB07
jZtP19C3wjyr+w7zb1G496ZNzuMiuPn39ZLxD+fLzA4xmMZCDmFh+bufzgXfoaiQh89N5g5/TAVZ
ZkSLE9LCnhn2fN92L9Z+YLy6mpu8iJAsIxxt9aGqiIFavu0+16xLYaobQEjMIeF2b4qarrfcW87N
jwp57u/PQ3xDo1BJxDYTOAOkDyMmx+uS1N39v79V8x/FHYclIY5Cj+uENM7f65qh2oELNtzuDFbW
OWbOyExiTsTLahVZJ16rLsoSWrbm+CWbccmJazxbtIYvaj4oANDcIwX9GLrW3Nqa7w1J6Uyntm+f
mCX/PBUF+Y3rnosRz+p1hCHF0rcav2id0lPxZdUsFOPma1SV0aTZF3CK/aXsk2I7VpWKeMK5udCQ
e3CGXxhO4eUn4sdI6KSwRfT87x+INVOq/jbsOSyfiZTB/GRRWvh92NMsm8bJaA7nAmszRaiKZeW8
nPCd4QjIXHmrPPdrPfRf5ayuceND0qSPoxbXD7FVaSen8H7IBbUhrOg4dNUuMb3g+oknkHuZiIGM
ak20HW3HLrdWZyBXHyl7VX2N7uSXnNnVO3XfTJ6zkufGtpzOlVDJDykL/YXfZWe8yN1DICpmRV6O
V3VuRcgxNWjHY1RHxlkOrn4xdtRLo+nEgu5iz0tJdaqfaN3Fb5kz9FtiOf5DYOP+Px+nA+oc8Ytj
07L8vXjo+xVWP0itp0VFYzaqj2SGrDGRQJ6Wpg2IKF8iiGg3THbpZgkNBTSWHkalx5o4uUTXuWkx
VxSV+5AI3JAG1RNkjeJJtA0Duv2m0Je4FEZyyqvKdFHsUnoh1tXbyBWFL6YTRGlxDZQWcbGjNwBF
ivELz/enQX1LBIjXVh9OcilVdZa1id4LRaFEWXjDlyisH4dI+A/wTP7sSnSU3A6sfS+IM2lacG5y
r5r3pM/fgvtPnwbetJTQgCHk+zUdIp98WBIpAsitr3mvHlBGRJT04MzGCe6ob57Lzg/ofLBAcwwN
bMrsJHJEY2+1UiWPZD4ECjDChKkD1G8sFBzfHek/RBt1btMFsO+e5iNZVeUrCe7qwMP0boB2lO1w
0WrueRlc//260Yx5PvD3C8emdqy5GuV5qEu/e+DRtbq9guL2zJPyIwPh9Ng1pKo7ibdDrlLvXELY
52pJ5dHxg7j+ZkbU9EU3vtV980eB/YQlhn8nAbWkZ2RbD8fVTnG534+9Nq0lTqrUVYxd80x0kbGY
mndUJvrXsk9tW9o943P2zNI5Pzsk8hSq/0TKdXCVG+mj96vU/SmCaRod4AO4EUKWYYx/gtzoMvyc
KWNXRsBMlPQa5UX2RwFqA/R8danCmZUzV85aV0duN9XcR6eEHmjxEYxTeqqYXqP0MhEmBvpxTGv8
dsgrftaIVNFHD9KfjmLpZvg98ZaD9a2BGLqN3MaHnqOQMBgZNi4Tke7k1d+axq21cbENkf9nqhYh
rmTafEU7jg944JYmX67Zp+UWRPe0PskaA15M5TwZ6sq3DLPfEKYcsI7WlK1ITymEiMcQRe46KMVd
3hAJ7YReeEYWxwKvMPy3vOBm5/p8c6pjrwJ9qtYgk+GtOUKcSG0i0mX+GcuNLyLgA5Z9RrHH3MEo
9kpu7LUmQMCvFg9JNN4BxlRep8wbz9hJ4XDr5OlpihrvgxadP0FC4WPsFR/5NBCchl4X/3S1aaCS
jZmvvjahIGEIAvzyK1YIk9/KX4aoXFIgZot3IArzwCj+Ns3V7InQ1f9wMP4zwMFTbdczKI15luYw
Ufh7PVXPIrc1Xfi51eClz9GYIc0tEF3GGoSSzNS/Dg3vTGvL5CmPybIvBwZc0Jc0aAfX+SmNR8Lb
7YYM+ulchrOVo1G43b0/6tlNVudIfKQLoqYha838JE3imMbRVNmeel6Cu0QPXjYJnhUqyX/Inbx5
7mA6P5I6Y62DXItvhh5aeOor/SBVM7NEBp9+BfqpqB/AfRn/0Sq1/zHkexrqErpUjsP/278P+cwJ
sGJV8OpzjXCrovkievxf62FSQ+yMKJOXY1HT+FNaApuY7vQXu21emyxssZoBIpEDWIBD6NyU0Ejk
IRCWdjnU3D3ZYqBmIrVa+fjtbqpBhWRo5/vHbGaxqNMncKze/F4oeyVGIx/0pCxrSoDtVXGFDfEA
bwOFAJ/1PbYGaDfdzbx1dGirrW0FpCYK8raJ3/yS5WmLlBK+CuE3FlYyeO6tof3R6ab6oHTZ7EOO
lY9UL+GvEpea8B+Ghe9RY9GSnSAwd87vdKsCRJPbmCtpHjEafhZTmFV7D5zev4/Fuv4PkQ9leAyc
TOl0ZCAIQf7++4whtOVNpQSX0eTlpXEPyNhx00syIuobElTkSJKjb3y+r4pLQ4nyMyyXiIoWs5bm
VJrqd3kkb59BWlRrq1AhjnKPMVX7iN9BPFS2a5/iiLCfHidoRnLiD+Ell0InWsQ3849CueYowOgI
jMZFoeb10aPtoprjtM8dU7gtzhblErkq86CCrNhSj94bb06UZbY1eSRCu0qBqUtpnVNg0EpHSals
Rg0BpjWT5D6t0Xqb0m6Zkwp1x11RbeHJ/hBBOmt67RAaDGuwd46oluoHrODurokLdS3H7mmYDplR
hg8iaIHMGMMDgmt9pUq481KtBNvGpwmiClHXi5PXH+Fs5oknnfu+j+Lf1cmmtOKS4hz68bOP8CNl
6vvYU+3Zag4mubDt02NuN4Q3tBFTWKuhVJaYDzomlK7WjRfuqPtkaMwlzi6juZdmxTqq2hVCz+LR
UUfzRDsRseucm3nUjKh+70UAFXKMHfeAIb6+L6yUxaTCkjpxQjyKoJZWaYJtkfLXKa3hby79BzEa
+6Bk6aeI0lvVTeUfJPK6ctvj4HNnZJ6QAEGC8eeMLR1xXfMfbdaEq4a0rNWS26DoxJYbg+dSQHOD
YwlO8zY6AInUHufVNHn6zR3OvcIHNfTh7FngCYn7uPiK8awMiKxzcwMb6THlmzpLuYtcx3ohCLWp
9vAUaGqwmRyguX7W7RxoSD8s2ziSMZd8eDRxCFxx6sfKFodoBhEmcWse0tBqnoohpsVpcqlJj2+T
9rfKGov1oCrcraH274vInY5aMCl3hqjKTdtFN1sgk0ZiQpude9TnKCxGph54ZtWrCpFsF6hRe/+5
57rVo6dXd7VAgNk5KvnJvd8eu7YydyZm8t6u8E4JIprnCHn4mn/aUzLel5XWvbiIXC0jfbYqcylp
KTXDsga2f6sh4SwysZuD2E/13EvTO7BLKna4k/QhCAsDaQWkDq6BtZP2TbnpoBluK7vSV5/n5J5Z
teWZSupRA4J2jd1x3Dcitc+LCv/fxx/jH/Jkj2wjxDAeNxkoEd5vioHCtWumZJN3BusttqyPrCfW
wMbJyEgUk/M7ec5ptJXnHOu0TZarWV7SDWqMQ6Ka9G3ny5xMU3RjLuFbjls35wgv2WKzGqwXt3D1
5UzROF9av25PSzuv9i7BhAgcZ6myHYekxM43OWSO0S+RvnjpkIcLRvC1EuDCyUxxGB2N1d9/jMXe
jH7627QY3YRFx5VIS5uOg/vbUJyMcFQLA70xJuWHUXRYIfHVHOWKWnMmSuha84ID3WS0pJQlzw86
Ou4iHptjlgtEs43bUQkt3aN0a0nflhdm09fZykV0QfHFqRjHYMdS7bEJY3Mja7iPRyfawdwbACmH
8U6eCzICLhOXXp/j1KAedKpaInty/cx7pPl1qNuieKOda5+p1tCXEwmxElNjA5vJcnrGFtDwcNK3
9J2Uk6gycSUleRUO7o9Q73/K36qYMFHY5NR28WDfusiO76DhrKkjhJjZOCU3ZpMXW8ciy/rznHxK
GmnHOJ4wpM3PVQt1hXW0vcowNC1xhq9JArBIJqLJbDTfp6ii9pyKEpbpOvGSVErf1JoszYYwbbWy
kFnMPR+5oaRJ90fPvnjuoB51YH1Hjr4mhumom8j53tUYNzBo6N1+QJqKkAKQmFVWylWJytO/Xyi6
+w8oCL8NVbMMDfY/cqjfqw1dRFujGhO4cD48RQlVxbv6w7Jy997IhoQPRyM506venBL+fGxkHonV
pflm8kMyU7CFAW3hJ5dp4kbu9Skls5zCUmLTvjMt/+f5z2d87iVk2eJbwOxLVyxH9HWhR35pZhpc
Yrb9Q/VrD5nzz3NYGj8KI55Oshk/EeD3UxakNvn7RH1zn07w8F3HLvbxvGeVz3JSbqcY7iP/XU+Z
0/1Nvk04GTUWyLw60A2gN/55oVVJA1tlMPFfljOsyVz6P6wgIQdurL5N3rJmLI6+3THIwBnljase
7DKrzvdhKIzrRM7mPvdd/Zrrc/dfxVVa+48Kkye8vY2JV9PAGlH50NcKnA41Ms33dky2vZXDe1DJ
8hgLpd6brRdtZb1nSsx6n2KRRSIxp39BRwu3VZU8tTI6csxId03GN6UvhvvScqcHPSq/SEd8PiTt
NsBAfMjzXNsseplgIhgwyzBZqyJ6lHOBFPC/Hwfp3lcVBY8kkJTQcx51FpIP+djdyShI252YP0kf
PK5FpkYzFNvS8XmWSqns8ig3IG+o6Cx9m76/W21lBorcy7GEWymRT3Lea8dhdALZQSpTr19gbhFn
wc1p85cY5cH6SBhfzqmNjdHL1HzPK6ZqbLTixjxuvKOT6a6qlrdMrged1ghwMss0cFG+vo4RmlxG
SoP9isqBdfBqBeYlGdSMvGm5lYHGE+9+Q+PD2nHfEKeQMKj14qmm6Y6KQCVKp0gdyvBDdQxxvZ8E
ppRFa6NzhWyDonDXkq5UW4BuIBSo6z7T3kfPV3eOHkNnMlpgLAB+H9AUbnS3BR6hoRn0y+KdWVVx
VZWU770M8NCr1kdaay8yZsbGKbQ2mlY/2rMbKFLNbieiKN4oZLs9/bYnMm5a2qBStDdu3SxlbPkC
ToAHP5QJ7WJs4oR1tQgY7qxsTNyRDqiLRcnXLCr1rHPHw+Tor4bhPyZNbr04RYokLUutQxnyYQ4B
IuDpXYRUWST0SljIkEbu6IeJgF7wvv6xG/v6GqEbJQv4DzkkFrrzijCme1xWzBgelIPtrKTnwRtE
dk4KyMOhyOm+iisR7fVLS2CqFFF4VUrGCXm588tnChtc5SsvWVgTm4S1O5zvx3IT/9qz+x0Rz8pl
eVdSkSA3pLJMe8MpvtuZVxFpoNrrcdKDYaUqTX5ddiHKnYTNLSAEdrYJdTVocY7dLE+tNl3SUGKX
jIVcv+pJiFOZu45c/dvxg1JGyVrGioZwhdHd8PKKzLzFWeE+/vvATVXr77d1vGoM2Y5jqJ5JMhrL
rL+vsFjKi6hsFf28LBICFRm13easP1IvbO7MwKaoTcFumzWQiEwgKrgSEAkaogZzmfFtdwFlHQ3K
OH4y1k12UyYXx5mSyy8tZDu0411emv3RdhFN606dP0DTB5QGdO1Mjni7lvPmZp7/NxhlNi1Ks62g
OnYt2m4jdUEtEjWC4bZWCkaWpOFbMucEVvDYNm7W12dubeqWiT7RcPCDV1NgBUe5NHJZfxwCK5uw
7+cPQeLofwAE+NyB7kjUTZ4Aq4lpynqNg/Gt06zXuGjQ2whR7coit17tLHHIMRDucdQj+3XOLV8p
I11XtfThhTWadUp8lxSWUMteRt/9E5g6ss2aUCrVSZt9EDjdNS/nfCFsVbYVESyQGs1eOhGb2MPu
UfnNXspFS8P4wF+bH5qs/A7bCVdD5uXZJiSIOykw/5h6ZV8+N3lqRuQ9sDL7PCf3Gm28r1EKbgwM
eLvcRWck29I69aY9SXDumpwsc2NPavNWGu5rgv/hu0/Qg8Ec5hT0VHstE17gbD6Op7Bc1XaoPqVZ
TV3ZYfWnWPoXg5yXqh+ib0B4qfHUpncBE5Idba+zz8EcBVyHrKiquCC6bwIIppGZKUtadW0yqsyH
spUc1ESsZGKymem132HM+99TJPFW1/zZhjC0yqZ5733YDO5MUJIbf94TZo7GetQQdGqWuqqYKB9p
icWPBNUnj6QWrYuiim/yFE32fF1KPS9ZHB8QQIdXZEY/wH2kP1J7nSW9+QPW7dcJK+CBSAFjwaBi
oxiuOETRu9TjUZlJ16LrwnU68u5129VRXxRHElm5jULO2sg3FCmptteNHBrhXMFzk6n8j4SAfzDI
uIANGtuqbfHe6IEZv61RqMg1jZKEzpn0dHu/WJFGpZuhHeq0VcaY7lIbhfRn7S65UXcLgG0YyPWY
ljwvbV3PGL7HqhkdIP4EUH1L9RkX3HMCmdJXKFfWQ41uuR52ssAna3rM9mM8z9HXKiXN81OE5xDr
Q/hYtAqnttrUkirRUZk5JomTPZc5KU9oZPqzvI0BtYOdHtbTtsrUP/IucNC3WCnwdIKwXSlYslOk
1izQ4YAXuXOrbHpoKSR4G02EPGMPk3PTxhIntvBOn6fiSH0bM3tYBwKdTkY+YnG3XBuVfmGydCJW
7kidJycDZPprW0sBRrVAH1m3MHDPA/OQ5vcVdxWnB6vm6N+WnnFphe9Z4VWX0CQKQW5aHc/INNgk
JNtBuc3mH7700kz93CI31P4ptvGIc7nBYquLgN52pG8aC4pkWdnMstrkS5j632kYKh8jIecgc1A2
DdMPJWAImXdGzih93txlc5vNm8usFsblrNYKCOJUYJMciNKiT1Dt9h4dXHLJ0S9fUnxAJ6HSD/91
ypqwGRu28dDl+JSgiLd3Ff7OO2GTgNoyRn3zUaqWmFW99iJF+qUZufcj0yvVCqmGmrHhHyiUouzR
PhYKaTsl0QFJM97ImWXpeCW2g4hQ03Wg6da2irFVMLwOU9cDDUkzqHa68cakrPuP8jaL9Tlo5C+r
VuTZnsm6hPanyv+M31etBqKNoGfScMXmuAOsELNqjUiK66vi1M0befi5kedcoE/rMSNCKxhRm5Ej
UeQnTQTMNRCc//Wk2Qb5iRhDkIZy9y/Pl8dyU+bWfWv1407+nc/zk2MIcg4JkFx/PjJV9f/+xeWP
idaOmR/AlNP51aJVL5ZNE4XlKWgMcN/yJLlm5UmelIeEyIKZB7mMNlSconESJIP9b28AN77Wy6ZY
f56TT8GYyL/++ezf/uPfDuXz5LnPPxNQ/97XrGZ6xS5PSjn+3AxWDdZaN5nUEvJzGiwLY2VXOclK
7mYl7v5VqpTitOz+5QmNEpt71Y/3LRJHPqv5SRYhC9MWpxufoPaGKeOY2frFw82y9kP3Oz8H5HOd
aW0wg5K/cTSr9N6Kqlll292nUPhWDeT60YUyU1jjPiucjRU9Wy60LRHdZzq3kTpuUVIG0UVNuu/E
Pxwi4eEOQR+H63Br2v65btxsN+YKOAo4Q6Qi9M1aqWGNJOOz7yTojJx6YzSWATJMgFMyt11JCV5l
MVeKaQuHB0rFmFsrd4reR9zoSY59DN1bWkyv7jAHESP2XxeZ9pSnzZsXKvRnQt3e6qW+MYLwMiil
s3FzKvB5FV9qbSRl7RtG9mhH2Mo2NbtvohFfWdYVqzhlxgM4pJ+8E2ksD7XXMQcLUJjD31c7hp8h
+FoEYbSdc7U8tUtWftdpKwp3z5nQHnz7bLZWvhkrH4vj0XuzLQqOoV9e67w7+h5ZcO6agBlmEPl3
x9NBADIL5LqIGv0Zg8EK6MVz5dKyZsokNl3P/TjXLgWpjqvB0M+xtlYi5buJvdOgFLjpsvBFpA/6
3LGwDhDgL232lJh5dWKK8oTOiXJ9wFA2Wd/tcnzMU5fAxeBmEiziqGG8dqiA+gEISRCDa9MkYU7V
V55PhZOPVUEfDVhvHYc2Etu6P/apQdTInI5SUkYwu0cznMpVPhH9h/QQeEJUXkSgrr2KSQXluUPs
cDf0q68NGPiNmhG30qJQrjTYspN/IKwvXLHIIItDY6ZfKs6l86y7pPJuXJcqv0xHwycEKYsCPkKj
jqVDo+FJIOv9wxEYBsv81g7kfAUD8480/Wb6sb2xyPLMwBSDLjplLnHBbUg4BOkRlI3KPybULtzi
H/04esIvuaW19YCTZ8AU8kxz80+z0O7N6kNPvEOSnFXaODi67FfXQd0qymNr9s469UyxmnTt1cnV
TRZ29S4zilfwbt+6aZpWpgHpM7CeMvs56tG3wudZV12+M7o2WnNdkyJb42A3CI6o6mxYx0l0jDr0
q070PeufLX7WsFjebex323IMnipreIwF941SfxexclMa5qO9+o5JlkStRncBVZMc6XfjK+nj5Uqt
J0y+Ub6uhU60iIOP3TPfc2GQWZAZm5EordSwT7RkxaYsoju6VxSsm3cIvt2qRewT8xKrMVoRN/hd
KNWf5uC1kAfHelqPXtEfBGw+pwiGiVW3KCAt+/nJDaaDMijjvq/T8oQsoziNkD7S1eex19EDz7t2
J8cmuZFjoxyf5N7nA3K8lIfMC7XZc0BA7DwkynEx0FyGRDkOypNyI8dCPFCoBuXxX3ZjyJJ+phqH
yPbGkUZB3omT3IReb/NTTh1i9UwPqbGWiZM233LknnzO74e/nrI8Oh/KvWz5Cw1JkrT0s418+Z9v
RGRk+836P3GSm+W+8HmSaRDpqPIhfBu8C/m5fD5VHjZmF62yIQi2ID/5DIz5X3fx6i/3Crn3eU4e
OrwEpNO/niMfXv7rz6e3wvpmoureFjWLw7M937F7Ehx+7sqbMKSvkO4LitkeKv3BqkBJyltaOEVE
qa+pSPsM/8TWKwpDWjjPB8JuzBrGRP6cPA6a5C2kX7wayENdmTUNHrAn5oOmFh3aRVwJOnqsjRQv
JnlOEUhW+kiCcleoKVq3nFjsqoRxBk6z8rKIkW4MGP6qpjhUE2M6M4EB73g9kW4wduugwGLsl732
6I2PLAwsGHCcEWFmMJqkCfpjztnlV9XNqzsr8lZkn2Hln03eclobERO/IoAGqNo8HxwdJPVq7RxZ
OQGadS3X3ish4ejQI6dNFwS4r/s0PRkmaRKy5hY1Ja4ywOZH2a3IOrI50Ik/2dbonCY3wBk2L3to
dkTN8JJCPnkJhnVINA6tuVX+kgcaiwXEOKwJ0p8aE6k2kRt5ztNyxBvzx1UaNQPOhA7bmaWf1rwJ
7NoEQgezDi4Bhq9DWQByyjK7e0ot1T95rYH9qkCVuXYj7VyGYFGG2Eiv5hj/MBWdXCN4pw/cHoiU
UqN6y6eUfHB3dCDjfVOcuN640zBiWfDa+2JCsISzZWWIxHvO2lq9K0zvSR6pShY99fgn5NGywWtB
hcp7UJ3ee3aT+APYlX2JwbZbo/Wcei5hdDWQUvJDAI8HGbx9X5kbqRwizIdCklTWWh7S6Kc41Ypo
hchzRxMlI7PNaB5wLO/MrsmI8KKCjk3DfJR/zXardzC21lX+U1No/1mFIXaBMXwgxZQvt5iXA2Le
5EpEOddKA4qt3ddgqK2PeWdKHetjGOqvuV3YHxM7aMaHd7JRV3FmtJgVIvu+jD3/DjeHsZJR0qY5
/Xygnh8wW+PQ5MqpsR3MKcK3KRxRUG3ncrUEGWDtOo+G2tzy+NZHVvIaFWF20yfILTOetRuFcRxV
JZ7xSqt2Grp7SV513GGCb4qEXSff7SbPdXrhnCLbf5VH7QzO1oL8OS+7O02LlAemG84j5I0T7ivx
GJX1ATAlzLUu1E/dUF5++pk45Qh3PPQhM4iBIgAEheENy3xJzW7q7wmhU4FWhvnR4Q5/ikV7KdMk
xg+hEjikmxPamMnfprbwnrL5p2qWlgOCwXr2vKnRNk2o2avJ4VvzmbTd2VaZqYwmacgrIYYhcCEU
ykOvs8K7vqUnAU3nGvoka5caBNWwbdSUuCrtzazbelX7nrLvm9S95SKjspN01cdkRMxHczN4aB1L
vWB+xFM7P1Bo0TlrcYY4phAH+hHkgRP7G8Y0JnWlDc5jjLBKwRP2jO+Z33vG8qyvrWfRONrzCHSR
R+rME5Rm83aNH/5eY0p61yR2+1x4erPuFSc5SjuvF7c+TkQCucYBVkmmi2CjW+TXpOmchzBvfM+L
8KBzg57PQ4wN17mwH8gwsK8DwT4Ljib3y3jFTAjb1lTZVxse7XpwuPQWvujgkl8i69MT4b89+VYs
vIdh5yUi2Q2MzVe5QbfwXjmlt6/JmV1OyfN1LDAFBR3YdWQDDblJFEaY71Ur6E8sWu3uqzppzQHL
mALmXmm0a9S/SY4KdJBjXbvYnb0wXPdYEK7d0E2PteU9K7Vhv6f26G1o1wcnNQzHtxYxEMOn896o
dbPn9wi2NWgec88jHnFoiifdVYj2ykV3dCvHPC1evQA28WHBl5qBRSXUQS/YiGFfa6K8fu4ZavvX
c1bao6Jras3eWzX56kZBIFbWgCqQCeha7l8bO5nu1Qj4FckPGPUQ7q3yqs1Wc2LG5jd1wKdOIEfP
ujGy/2PszJYTx9Zt/Sor6n6uo77ZsWtdIHoMGBs7075RuEmr73s9/fkkcq2sqlOx94nIIJAAJwik
Oef/j/GNCahkF/g5p4j1W866ntdHSx3Xcwh76xEk3wWGyoySQHKk2Ok1cKN2VdaudoQVNOwYiKXt
aKnihORGXyKOX2SdNu6ooLRXqyTIpooi9IzTJr7fiKgJi2zhRm6vdkSD+YaTtN1huB1XPbRgnMXG
Ja+M4lS02Dbm4+2THugkkjscEzVQHly/Yu7K9xAahexQC3WM0dfvyMrqDlkQV6CGCRfSBHkUEAnz
g2ojcx17C5qwZEFzwRARTbjdsQ+KF8NTGgctTLuTihirR5CscfgF39OyKxa0zoqT0Q7ec80aJ4de
8x29S3EARkzxpMmLByHGt36MH2Ywr+0qxy4di+9jq4ilUbO0iSpm8WFlQcm30w/NqLpNmVrdccbN
zZuBnn3Nu+abEdPN9uY2DiusdbxR90IGjcji+BJMG+qAQV4PjMv8kB1wafRta9hIKVkmkaF85FbQ
32WZoT92ESihpHjsVJ+NH6EGBM90Y/sujDp66zQ+lM4rrlpUG6wssyNpQdmDmhha8W5ZTb7zYGUY
hqZ+2eQE477rPwQrLbSPdsU6MHuvRReit0SUHnQ/UJahMi6y5jrofcRIrpmHYeSHS/KOA7i50Pd6
Ep07Eea7Inn2pQxwStP5xTKdqesxjVDIWayNQj0d7gMli2Bqk3pWtkhoTVpjgVBXkhwPW7PLi5fI
LvEm5sW3vu+2lR6yxvWVT2QB0b2VFfl9ad3P5eUbpX9UhEEbU5eaH5EbuVdvDIyFgHV1Gdl78Br1
vSGnbzm3NIk4EE7JJGk/U6LLEUM9cZxRPvj7buKUzia1Xh2Dcygv9KSPUQ/o0cpXzPY6WKOyrMyE
UD+ygq5B1GNXG+sBcSmPdmWlrVCZMndCMecIq8/e6hLU9lSdN3BEkxvWS9cQMiDWYaPCdDtEZy+t
QSAJa21oQf6tjZt6KWOL32nTph0mb/C5+3MUNdLJN+yXEAKApvrl0ZtkZnMHZdplymVJ4hUw+puw
XRU2TQIqBHe/cpX9ivIOGpc3/HLrvrs3fLpWo2Go9zCTydrp0he5puX+a3+h2s2SGrXt3Dj1bqpf
Zlma8KDJacr4YhYtbjYJ3p3rGfUubLGHDrHkvg/ZF/hS8/tE9pv1HGrPeQU4QF/OmzGjtKL56R9C
YZNmBMgaDsNq6ErqvsiHHeoZyqbHH8Nild/10FH5SQxDv2O8zr4ljLmDVMZXhb7POi+IHIiTZlix
LlDvUP8PnM1+ufboFVxDM0DnRqlcV3IZCnGeXglUb0my8K1t1dnJtZSB6gl1Is339bqURfKtVKEV
QNmVHmB1dfssk9oVvcz4WZRiN8MH9HH07ohD6hZzczxR1DvUAMHCnOOisjyf+A8xQa3yiG43Qd3s
9ei4/eneOO37dc/rKrQ2/3keJQ7Kj+H2L0/IDFJm+j4l9F2TD5WJgVmRkr9n+2TilWKzdAhQyDuF
pNqszltmgXzLHMY8a5G0DW+wZ4Lj3AAIkU+tiraX1vNmr1L9NeKm2Olhp53nG643bxKg0z/skinc
na1iqU5PMnvGWw9mwAaxT+K0MjYTWRXVA5Cl+mEKHgyFt/NtYTuVp5Z7E+c/DoxSORllmq0MNzex
9Hi+E7id8VLI/ZUmsPRlg3mwpTM++ejShnZ5nwn5OC9f/rOl6sDzaIOYa0+jkKAoNAOQTRMsaprw
AEJ5WPN1+o+RLQc46fTFvCqaV0p5DwRxfsa8b35GWrE+F6RjmYSt7uY1Qy55dwpr4Pt5zaCowCP6
vIb9O604ooBzfhTmuJ0fjcs+XBf0JMDqxtUm7TA6Ufwc61fPGCD6lZLMBE8Wz1VeGptc03AhTZtJ
nJZLY0qSlPLaOuqkxizoD23xr6Yv4MT9FV9Dc5fhSjxKdsfUoLXtV620nMwILJZCDNY0iXtSDOvs
wU4SysyCzhMTHBmZwMSfrtzg066CrTYE2Vp3mQpkAao/3pf6wJkmVhGptbDETOwEULa3IRWjE/uy
VQOAeiWC0IYmkYqjGRXn0mvG3SC36Jhs0taXgW+B654ereMv/MEZH2GATWylCDhcWlbEJ9ODiYOC
el9j96d0tMs15yaLkJpkNi7/67HNhwPdl583qurhHkxDtUeWrZ8D5IkHz/YtYgq6uxtoYN5Mo/pu
VIdlW3iyUzF7drBW4SPXasU83u6K+EQDctGUQX0HLdbvF+B3suN8w2QnO1Zj3C3NRpecADDU4Gvi
PGv4KG3JK32M/NWs61NrRAXG5D0tx1K7tCkU17FWnrxE1S7DJGmT3+jnYyeIzMMM/5z5D3VlNutW
8R8Ec+zzrLCUtPAhqcDbjJQNT1rkPneSuMyPF5Mgs+fZ9vTs0Eem0zX61RDHShPSsybG8cTCNGZi
NmLo11odqKn2rcm0bKtOyNvRSPRuKSutvI/n2aZSp+c4rlbSdEJCFGWC24NEM5uSxsu0D4IkBn5M
Fk3sfiZaYx5LI84XAe3jJbJ3PNJSoT7ftAiB8Naar5FTThrFgAOLhWK4ismSLFxbuuCiijFZAtKd
PKZBOtZ7slFfvFF5EtDbvWx41SgfrGkVJOv5vczvADnEIonzGqGsrB7MrP6h2K5YoXosb4bmJB9+
bvrlayTl6UVKteHiVYf59fNNUXTky8xdZCuxlwppoDLROz0xJBZpvDOtfJZ9pYjbd36Vfc90rz53
nFIMUhDHSfGOe/lq5WZ3EXpBwieTQKcwS6TR7EI+IV8rYp0X1DYhscFsX+SZJDZlV1EeJCWdKBZU
mqvYqh4wtSc4DIvkTtcH69igy0JDVxZvRZo6wiNwx6IJumgqHR56EijrNGNFDp+YkpcSgX9XW2wb
5XBPY/aY0C7/ww3ihHaV4lp00qI+c6WJPv90h4JAfNvTTcxTyWu3aCJQPRUqQclT9YfVFTitQoht
GLfBXZYWX8Z0ws43DYDPg2HUa2k+X+d9tWoNp7wkjlzOxFk2tXA1A6WNTh7uPcoeB1evLrddbZTu
bhTzW78zTm/r25aUbUU7+MjLvmuMTL46fK99eIAs+JEIMf9ct35cbPrAb1kABOlhpnkn9JQaNHP4
p4uB0pjQt0TctqusDwwnFTF8jVG3A8KKoOWF1J3hfcRYNUwteNeIJs6szntRlcFDpTLFQwIj3+Y6
uNrZcSBFpbWbN4shzU6VwspgapCOCbo2syZ3csYJ/tqHRe3YqNFFs7LDbOm6Bdc2Jfp1M1RoPYUH
Wq4U8SaaQ2kN0+ljQneQwt5f4275CGbdUdT0w25u3tp45U+m6Nczfm/eNaYSA6hPflioQ92JsD8e
mjqoH/p8eLeE3t22IgxV6wSVxNLNMTdryEb2Sj7mC+TmdHCjst3PTF6XhfXB7/OHgWSM+59Fzr5g
ei+HJBcXFir4caIaTDdz0A21AVzX1niognZ7Cy0k61CHSWNny6ISDVEqzMwiz3uJCQM5kwGNZANp
P5eFLaIPIuGnK4vfFD8QaaSHeauNk/BMNM9aPLRWPb4BZVSW8eADuSzD8KElp3ExP5BVUb1Q8xZ5
lVa3LLfqcjVbzWYs5a8EcHtUWaCyKl8j/CoOjV5uO6htL2kF3nPiAw9CIlbSFu1d0JbxqWq6BQeF
RoJBt0Qjfft279e+Lkc2Xg8GJAbTfyAJhZzgMffu4KpFB/wS2aaqPXFPXx8rNvKlfS6V6HtM4WRN
PrwqZuiuwgbxmFzawcWPtS1IjAj1S2jeG9kojkqGkjQt4GknmfKYSUO6sDSkQHMFzpjnaVJi00jR
U7EdteJOk1z5exAFJnPjJDuytMBdgX8UsSQo5cQO6qvVmoyUetD+wNfCSIycW1er5UgY9yEo5J83
vzYLs2n3jBxiQEQEnAL/dfEGc+xjvmO13h/uFFjQIqpFck1wGmS7epLzpvBhOOs863qr+KiNDamF
CsC6ayOJlFc92d3OfT1IvRMFOsjoZdat8PHmJwypxxnFSRsJuERSnmcUJ/FAAn1M9xwrKERmfWTe
efaqFEpzGwTSadMH1bE24iPq7vhFVkssnRnSjNrbDsnovlqGGBcjlS1dk8x7T2DgiBQ93Sle1p4b
YUHvq+KABTkGeE+o6WKYSqjzPeFp/QtLUvC0073UQKMy1ZAcuFAAAe2U9CLcNc6MlDaaHOLA2BWH
2upB2V9A2HYPdjsYNwhh4Of5ImoVGRKvFB1Ll+WjZCcPjVwwOW1tz11kah7vZuOsXyEp1MvxsZHK
M8VKyomyDmpSQ2u7akJLXDzFmZ8ZNdMPUpHPCebJ3S3t4nZ6Jnhq/IbomBlGrgqZVNnYXdhjaOHD
YM4k1XZ7RwCkR47StJ3Uol7FgqVV76U/H84984qJs92pJFGdZwAN8LJ2zM+QjIdVIFxzFwl3SbPQ
+PQKnYXMOFKpbHxqY5xcs2N8LDp7HXcsmma4gJWoeHQnvxJxKU4SMBopyggVyJzoVbFLPLOisWC2
mf129fiZNb12JvzT34lOJlFmZBCsK07VsbCHlS6afjWPh6Ec+Ee0YN5R1nXKIxU49UbXFmicwjfV
pcIKac87S7HW7RFXvTKLUpxK8uNTN1ju+u/uZbHyx0ezN19rxOKGj++LLtj79GRnk0iGPQWy31gf
lSQ2T/OikB7mk6QG8TkOSs7WKWEhkOldjk2snOvACnYUwrGlg/q+z7zm3SqVB88MIpwmxN3P91JY
MU5Oi/s4tvVx9pR1ZsDhS4bx5imbCwDzPkXQggo+islgiCmtOhDH5i/UpOXiE0JXGm2j2ox+Oe40
xYvvqQM0TlUwK6lHERER5lJGEk47VZI0UeuPfdzbPwt423m4m4VCJQvBrVXniCYnGlyuFe3xpg2P
4ZI4vR588T/2mznSx1LkfCvlqrzrptQ8LTASRysrCX8IF8zFvFNC9zC43T6p8czP/3tZDtDcVNIR
06nGFTfAKPLaoBfEu5pvfJSaXP2aXSFqcVcXlrFF+gbBIoyL78bNfa2Fj8hXwVgwRhypdVRb3cP8
CNyS5hnK1Y0ISuOxkIBHtV2bAhxKym3TAiHWYUDfMettn1u9W0gNpTM3ebIzJI+R4NXwvhLyWjTj
kTYECQjq1Qo843NEjstCMH3XZW1wEri1yDZHZSEyxsk0U4tv8z1SccpvXcv1UoQq4QBlixlyGmdt
Xntq4dBZsxlbrir9eFNk8WuyIFMn9TKuMFICzV2Eri2/dMSLr13ISmt5UFY3Xl1R+wYMRfVBTel0
9AVSR6EI8zsUz70h8pLgdvXDCgrvCTCXubaKSOwaI0jvG1PJnQah94fZLbx80NaqSrw0/aJuAVu4
/j7f6xQQE/WQnuapjh6BcampFCGtjpK72oA2bfIn0W/FuEkMKGkZuW4HKRofpMYU60CLm+dCMs65
aoudPmKv1nTYbIPl063RYBFgqsf1U4S7uERwISz4pVTfypcGrNzs5+8TfS3wUW3n3bL+t7u75h65
u3tJpezaxmXwEEmLmvoU9khJQUFgUFQysN70o/AvdhuGlM6IHcT1Ip5LWROrhCnlZt7EqhE6bVO0
B91LJ2y8f9+4UHLp7xmfMQqMCHHYm0ZokUMtOjq3VlHv06pT1yEh4ddfz1WIq2Kwzt7sWKHZTK32
0E+R8anuVmvqSsoy5XjQb6TpY0M/JQ2HMEObbKQVujSCqGrzJ2jDH0JI8/phnPofc1RfceuMjAQO
lml7+sltVhASyr6PwZH8Qa5+RbnqE+IAKXxOaC57YNXYmXZ+EJqgSDtB0O3Oag/ewJhZoMPZzwNx
qZYVPz/0FoQlM3cVxmukFw+ZsOwnV/Mx4ZSduY0VL6efRvuz13ssumOPZ3WQm3tKG9gc/42OHgHe
7ZqQ5IN5n67r4BsjbCh+P0z8oIg+TxhSA4oIknzx/fyOgkT/mHeogrA8omauY/8lTpV82bDA29t+
Znw37+1Qj/dpwxJISpTuAUiXIwyRto7NQlfGiXzBPEPPTKkJZyZ4466aOrhgGBS0MgQ6mFn4NUNM
5pv5UOs2Tx0kZJbzmoKEg9dCVQTTB2U/RInY/2HUmpL2QlICFzrxf1t6X+2V4nK9YdqOtGfaDKbu
cKBYX/OW15Pk0Gv9qUpUb1nKhrm6nfWFWhR7JaleQ7z6yyFBE4Wu3SSaCU2t65i9rt3rk5p2vqkN
/Sk3jeDwa1dCduUErY5UKfosua5PWXnpiM24AgS6qnuP5VKAK8VO9Hxdy9OZkMcWXSJ16mtPSx1h
JMqhqZoXK2JA7+OxO86LxMpyPSITRHucIWJM934++ut581PA4Xe3p8wPeIYN00otzJOlUpex2qZf
z3MX/E/RJUUIMW9lOYkYP3ORQH1vQv1bn9U13fSscMYhLL+CMrkfclreYZ6xNDdL6VtNEJ4zyr3x
OPSxDoUlr+6tNBxRkRImG2Pu31p+kvwcxvpailbZVGJZ5uZwrHSj3fdmgiDAmDJQ9EFGoaMQ4zlF
4iViyNeUxblu6Mlj6ZI4ligKAok+fVSiwRGVzuSyY/ZeEwLtlL6prGY/CHVm1bnNg7vRvWhFhLR9
qo4oJtm64Lq9218yAcvfNl34vI9NGTn2f3bNL5if8ev1np9yebWxCNgpkWJ0+JMNv5enMEuID5j3
KYTFbqopkBwluv/AnPupACL2UtDCX3U1WAYR2zlLNJRbfbfUYfS/iYij6dom0DsX4X9Ngu02K031
EW4uYh8jMj7ytjxUmud/70lkI9MojA9Y2zetYXUbQ4H2OoJgv4WOWVKzrmJbfPcxCqwCbCNrI0kw
rzE8NYtZWDNLQzy3sYANqi9Z11eXyuj28zsrqhAPYRW5+0yR62+BYPI9vWMbDQgdyrDdxsJMqmW8
uFUUwj0CrfbRUyVoYbV2mfHnCPbwFnTYjnx+DAsNQ8vPMkeTA+9jNNrOX7E3bQattsmoyaz0ic1b
Z7StIx/8+LQ13xBXQQBvLrL1bQmDELtdWLGcfzP1YanRyCFAcGSALqgEpKr+Y3a4q5Gv0oe2fkid
Pxx0dXifS5l/W9ScH9F98ySXpsNBn5rNnOLqdAOMkIkfxPd5169rAYubpdHIOXBhLg9S7UZE45DH
5XahtQk8WdqRMOCeCn7aS0+tuu+QX0jc+dLUTjyrRd/utSwanXmzEEm+bjRLWc+bTNhyB+mGvkXL
XWEUM6F+uqTWTWoen/zdhS6HkwekoXIY5Vdokz0mVqV6kHHzHc1yk9U2CiAp9fdlX+qPWO+UbdTZ
teMOvnvnmd3zbCiLtGDAwegZW18HXOIE07am5vhQLG9YpMOAgzIub379X6b9xO3+sF9TxFHVAx+B
FxKNrIV8k1ja8y+FBl2F+N8CDnLrc7Qas7BjfkZQWIABCKlfFnZL8ygKKrzDKpwJW8CUNyppH0zJ
LQKSwX3dEFyId/crNnFDZXKTPSExbRybQeh2b95Xh9UOfWiOOLKgLgTHazPy+faGRkHdq+Jh1eqW
fIX5Ui8iAos/FGKZZ+JAY6pnMxf9CyrB0RGRSbiwkqpOqJE4hsoLZd8UG2nk8MSDTi8PstTpz9Vg
L7S1PZPUtCiJEUcawWauAKkWsaueoi/tdvSBLTBN5FoxkDQp5QRzDi4AlGzcz/vmm8olBcDFTiK0
cq2mVMBj2QANFDHJO7l1SC6j2t/7Xjo4luf3e3XQPgbYfo81Jvs9XU915cmst6CghnyliwATzoah
U+f6QcwfoVf0Yuftpu6StScKdZOzcDglETQmU0Ga12beuJk3fz0Q4NeacnQ+8KEMBOIO6f08AZ1v
8gYlssKMLCbWd57uE0DvHcu+yQ+5rDreRJ/uVK+56wCXzlt2zTAYhw3EuWnE8wp3pwU27dT5dwgN
iXIwxhJRExgPjQs76a8l5nzPalLqXgps5XnTR2hei8Tdl4gryEep7ubC8q263BGJEkAtXXgo0Bw7
KoJ32h93aWSmz5T04m0UdtVG18mWuVl9ar/dlggRGXtkqn2qXRfbpO7dU2wmP2+qJIpBk0nEztJg
rdZVS9SMH7QPHY2W5d/dywr4ISLo5S3N1DwhKdaG9VakTxQqpjp34KOdIfzKQsvDnVAlUH0hS/dV
79H49QxzN0z4p7jvvvlKg9Ri2jJTpCXBSNVk2upN5YfdtMM6CArtDha6dCM5Dab5in8vf1BLj0hK
2hbo+am33NboRWK6a7luWwSVuTD3paws5pltrPs7GOD9Y4RWfK1iAdyacmR9q+zKmQFcybRfnvaD
fCRaUTvNB7xVjWqZE4a5nOv5vkFF+GfnozAKDJ4cxEJz38teGD+P83x0yVNWV6lU1qCM+i/PUpRz
R9THzlKY288DssrXddssQsNdYVxRNjJVuBVxBvFmniTNm3EfAee3B9XJQ7f9rnUthaySicuErIzR
zN55hjDvqxY5U0Hv5a1t1E+91tQHvVLVvUg5OPMLdHlaxQdPSZXCoSjjdWcXxS6iZvhEVuK5bK3x
zbQbuu25HZ5y2q5nyxgJwNVpcQdmm5xSYmy6xFA/pztCK253hmlPpwVHMFna58AdWEU6TdHoxW/k
2pEhGB/0WXsQ+UeUouZlxHB6DQcS9Kaee+G65l0Km3GhTs9SkoRKaE6vY35R4Pc189s2IfC6bzcN
X+vOiDV/V1tafoRBUVAYbPOLkdTxsqO+99SmLB2RwLivGVjqgdiWr5rVSY7CCLC5+GbnJkItzR4P
odcP941EEnCatO17VJZnO1Ssp17E7kYjCnITo3rXYQ0+6bp0BmeUXZRWSp4isM8tBZ1vXhl4JwOs
422zDU+zX/f/fPT/5f0ALhoPHnHL//pvtj+ynAQ8z6//svmva5bw77+n1/znOX9+xb+OwUdJwMNX
/T8+a/MjO70lP6q/PulPf5n//ee7W77Vb3/aWKW0AYZL86McHn5UTVzP74LPMT3z//fBf/yY/8p1
yH/8/ttH1qT19NdAPKS//Xxo9/n7b3TL5wN1O07T3//54PQBfv/tWgZp8Pn2+Y+39PMf1+z9zcv+
n1f/eKvq338ThvRPun6mSj1dNxXF0HGMdT9uD8n/tFVJhjYlaZalkIH82z/SjEiJ33+T5X+qINIm
lKai2iAueKjKmvkh6Z+SpuAzw0Ntsbolw/Lfx+FP3+ev7/cfLHfvsyCtq99/+zN8UNdtxeR92SDZ
DEtS9L/CB2XPQ8QUoF0wLHrdJYtOCzW5oQbPcZK8Shme42kawnz/f4NtyX9GeNz+a8MG0WRYEJ9p
Hv72p2yN0giqXmAagb6+LX3xGKBqWMg9zLW+eBSteU1H/FNkHD7HWjZFHckkDCHeWKDIQRKRtwiv
S9LYm/s/fJU/D9EfD4kp/xnEhhafcpCJ9tXSLBV7pTShaf6Q+lEWoRnTHCCKswF1HQqasSx11jYI
4S0chxX6EArkcOKiXMOGRUlKb5S3kaKB7EcsR1maL/Igs9DBop+Mqykso/3qIlbh1JWMRWgOTl1Q
Jt8WOmtmW8mafaghBVSYvJX5MVN3YeI9lHJ9qDXGxj6Efjvl6DCEnAMfi7xO3mz2Ues91+DRuDcx
JaO5K3EO0sZUgxOGVmXKnoGLU3QepfARQ2y50mv7aNrlCUDQVlVcUO7hu2xnjz06owxSbORX3/te
esZPdXEjqvwoIzawK+SYcFMpem/NTDijpj0pdMVXdq4g9x1QyhRTH88bEQBi7Rbpx6jAqOrS+ljk
xkUzgs8osdJF2dXkmnv7USX3xBcFOaaS+4zZhtab1cPDLbdZpd51XP4cq+5RUXbpVtXdPb7QDHZn
/KpW8kcuj8uktTgYqnLxQ7QKBLETks5KgVHedKng2XJTLsBYUiRdJrkuSCc0N7VnDY4U5/6iQgpt
1+qhRlO+ACe+8uC+I8fCL6oGdLA815ETwP9JjqGg8r6o96YL5b2Ii88kIYeoRMg5jirV85wPbrg1
KuayVmjf2AJFXKMww7GQqsooM0AyRzYvZ6aE7M5LUEwpjAWGfTVd+mN88zEiHieh4oIZINjXDT8t
PzIjyhsHvVRhqACRM9ocKJsnVkpVRicPvTo/s8SDNFwpSGMtibQoT8V81EgGkcKSeApDct9833ME
l8BFlJEmHuk9WXku0BOhXeq6cpCXvFV+/GUH2WNC6XXZeAGN7IozrKUY2FZAw7Km2jdVS94izQgF
0ModASJHTOsWZRmTWV04RcHoJvbv2iWXQVf53o1FQTfpUcfVkoTQDSJAI3KMlf+Q43bpjOG5KivM
hpb/pfPtN2V8Vif0GFHG4FHozK9yMV5jGbBPWcCa1wZ9k1i1SSW+bRdpJHBZ5t7FsDXYcdgPl3qe
hIchqE6hMpqOYVdLvlFYdmY+7EtEDUNfgkGNH/VO2XhkbzpxAF1eM+NXrM9y3X+AULkbuuEh9/jM
sRFjESZ1JI2HfGnHzaOdsvbGrGmv3eElJ61yVSKfgRnlVadhusE6djKAFmzVpTCsauFpNgscdIYL
KVCP5SjOqW4AVIk/6vEEa7jiLUcD56VwyISm1dTyIsUn2p0ftFfkexc+SeaG/Oj0SwV5aRF76o9A
poYT6hlISBKP3DHdxAEAt7DW0wWuA2oQ+lOVlN/rwMRpEpug97xDa9fLOk9gRxAytUwqIip9w/zu
NYI/WqDi98IWYawy1Cu3QYkajfoCj+enQjehTpRLFjKZN2xOXZZFdzIWdCOUHEIa+KnIXJIzkREx
UPMh62qZuv0zaiYgQ+K7W3I6kLuBtQcxYRvWh3Fsj0k2SBwU3jG4icdOilCeNjuI0hCjFL9y4snf
SNr1QiKCpxWXyMZujlqY5kWCnzva0HNDGlFfS109yaZ8kVAhLyT1q1DTa60x9UeKPSAsEqvQYJ0i
ULKoqXVVI7gBY6GuTTjzXJauQtfXSsdTrOm36afdqRjDtVKpF7cNX4GxS4suaFHtuIeuyqjRuKsW
2eGqps0EPttA1OOBVwnWbVriuvXj3JFhU0dK9j3X+uchN04KRc0FkddEfOv85MJPlqoq3t19F6IV
HnTGu958Yd56yCo+RFZ776Gm7OPOeq61UloK33qqK9BIADyRpzf6A/36gyR+WEyb8XvyOQPpA14D
tfHyuxvxJVvGgx6OJK65XNKyWqWZOuABqlZkwzudWuxbuCmSe87k4NskbEAJxRDvqcaJefSpV9B+
8HW7lrZBMhZToS6/I5XYV2p6DqKU2L9RvzeVbk3tTiwqybwSRrHgcsv/g0Y+4reQR/6rqYTvwwQF
qBCaCL4TexIGWE8RxDYTa17U+J8WDtOF1/vvOXgTWi34wXDtllSVGOvk19hPp2Xl4JiWizajCF89
d6/L6ev8PxsZ9vpqIpyGyZIgI38Z9PQfQzQxpla2i64MX2WdBJYmq862Z2RLS3nWPR29bMr7NfuH
AexMSdAHQRwxfVX1RKjWGj7mnuGqnkJm1pKb3Pe60a105cqoQgHAy+OF1QZP1L0x6NS4qgtQwG0x
2E7pxu9Bla2thjSmwGV4GovkdR7tcx1a39AsU+F/tT6Hq+3dq4LBflQQ+5LdaGn2E6Xk49jTMycr
NMo5t0a9UBxt5HuuwQwR6m4tI0pZZfgZcvDcjgTxKddIS7Ebh0rwXjTpaxHoF2pmp4E0EE4JYj8C
rz4UUb1ti+NQM1UJTl4fniFqrhAt3gPM9FaAIr7chOp4A0V4wULy2pr+Z2Rn9y3J8oFdvIUkZ6xK
hSvA2DZgkzTvK9HbCicPi1RkLt30ws4Hoi5nLAS5SraNTEtBfwzsS6q1Fno1i0uBJW3knGavMvoq
UZP2ixr02VI2m6UXt3ejlCP1aY7MlEHLqB6lZau8w0O5DtXsXsjxXYCxbGGm4WNGBJsT+AAezFLZ
u0FzyLlCrwbqcs5LRpQDhRcOFgZXxndGEUOWWgf1M5FOHQlJAp+U539Wtf+VG80xacvVFMIbqeJD
saYT26tspy+t92wqliiryIjwzTM16mqXsZSmDcWH4Uo8yzH12mMw8iuls4NdIaUVmxIT2MG6RzAd
v7qgvlRdfp7nAEV60fKtmcpntPJvGrXH1q02ZZafFJE+5AYjDoEb+cobgg1ymU0/EPMxpIRG5WJY
D/a5q9V6r1TgQhuSA6r0kWAesS07zMRj1y/9iGtQ2GqORa+JO1nihDl8IfFJdwINKPxB/sOQxbSk
Lya7ngOP5D6s1VXbAT6O0ydL0TgUdDyK9DUZH0K349wYSQKkbORUEZZANXEsAKTwi7JiaeFtsfJx
V5QBCdIDMlQrGDZcGfZB6GoOkcF+J/bMQJ9pNG2DgiCLZlJH+HoNfzEx220uBR9A8Y6xjS9adtuT
l+TVgblir3ADPoM+bm+wLBD2W+PZJ7sq+Wqq4HFfDfE7XY4Lrfp+0TIZi3UEnjAxAR5YlZFuxlJd
e3EJGScnmy7m2geIlblgk4BP7u7tpq4JGOJs1LJdEsTMd9yaGb3fLe1OjxYotN4rG88B0vnKSUrz
1VCL6/+80vjrEoiMDEIT9In3rMK5lOacxj8sNBS3MuGclMJx+ajOyBW4jhm6DZVzrdTPyohWzFtE
05QRbc292TM/qsp8E+n1/mKCq12w9LwCRWj/F/rmX4IPWQLN74y1j6UaEhk3f6H82KhT/y9157Xc
upZl2V+pH0A2vHlsOHqREkWR0gtC5gjee3x9D9ys6o7M7K6KeuyHiqwb1+iQAvZea665xuy0Epxc
Mtybcrw3CwRWY8YnDWWLkQrcQHOyrfS1j5LfJO0f8IxDd9TDz5lUNrksLV8dU53XpjhWBmZ0s2fw
2nGPx1QRfZ98aAg4drsWJm0JtNeCZyyPVeJK0vRfYlno1/4PlOXvH2alskhrnsK/BvAKvWhqUkbr
wi6Lv4wUApVo7qQ19Be6q6vzzuMnIztGO0tqfilAd9UNWyn4jJoa1CsDs2rOj2nNVZlO3FJaC09L
DO06Z6U3NssHgmYPZYtBcI+go+zCpTgOuLz/i08i/WPqyL9/EgUQuIkooKMP/GNnOpJ1Kg5LIjA9
ZXeys8S3hdQaZ2Dnik00QHsigET+uFbLY6wI7//58/ovfTEPBQ25IqmID6ga/5SGidOlq60et+0k
dCcQmftKUP4uOP1dR/m/NN//SH39+wc0lBUxZazShvXPcdE4DTuUY8HRJtSvRn0aRGHfDpyp//lH
kf8pmPqvn8SPUEXZAEVm/gtfds6lnMMwCXDn0jPP0/wmabdynt5TpipLBqZVC4DscE8bEPPsUQas
m9WtycbJ6KS1ldtSxvOQgZBgoFBsWiPUHaOW3pgqXbO53vAGUc420Y+Qqc+VxINelsR4sre6/gS2
167kOrUgnvO9oUcOgy0800b6y7p8L2qXqMc52+HxZAx2LhDlS36AnYCqoHDR/YWlY5sL6RFjorJj
IJTOwtFRGFgyJ4KbRWtwor/8xLlur2BnN1CkX+HKApmzVjdr66+LyZtUnKquvOoBpBtSWlaDYFk5
5ZCfW5Rx9gCPilhf5yElhDf6LWb2uLLgWKjdA/jcLv2DyeL0l1CjaMsbto6aCyN4NZSKp1LJKOrm
W0o/HfePqC8c6FWyM82Ydbgk6ggyU18zq6UtSIW9rgB1UcBTKFX4q2eaD9vV0cEA0vpO7DWtYLux
/mjN6qKN5o5tHGKfdJbi+Wq7qLy2PU3l2qRoWbde2OllCfSNqRLo20kLmKEofCqX+or9iSGa2cBH
NQdP6bt9Ou3rVb5lEYkRsjcqKhbjwXxNc2pgLowI2QL34vSwej1wRMUxjbcxSV/Xd6Aj68rW9fkp
NtODxfTOZu4kO0VcXANSj4zoD+77I8ZB7BnE7pJiZ5MKbWuJZXlCyXKFmnlaHv4GhOFF+ECAxkA+
rftTVAl/iokRRhfON5bnAGD2J1lNDgPIRE3Vdyw9vVVL/BMJCvBQA3q6+aQq4VdAGT/E+o6ZHWQd
sxkcpfylkf8EjqMG97znQauV/hS0oCCaCgBT1x7DCpBXTAuQJMdQoxtJF7LJIiYZaocKgeX4NR3K
x5JIz8qQfBUxlaBUUxpEa0MVl7MHrW+v1NzYBZa8TEh+GYO9FvjZsg7hKwy5QLQNGSej3ejGayLx
r5HzQlRQzokqanSQtK75sGB0CVFMIB/89LQmZvHRi91HnDdvjUiJpDT1RqvLXTrQvZRYMeYw+ZKn
cWNOeAQh7P80DALcNHoSUnKwVctmtrX8/fj4b+ni/y85+x90cvf6P1//7bds/u109V//fxC+Ra6c
//EfgvK/CN8vZf5ZxJ//IHav/8bfxW7Z+pshUstYXLWI2mA+/0PrlsW/ycRJqExHLUUTQXn8b6lb
NflbmqYbhoHgDdSZv/XvUreq/I3kAdkkX8tEDlcM7b8jdUuabP7j9WIAU1HRsw1d5e5cAdL/VNZE
5E+ROEcdmoIWpKMmhapTwjNWSW1Xs9CSI1VZYCqcwMoYezGdN2udBQLeOGUe6o2JrKrFGrlmZlrj
kQUny2LIFjvBu5xo0JBX33kNnMtvAtgKjH4lrw6Xew3p7i3mUt8V072t+9qRzNH0SAhTVVVnF/dN
MaTIgdwtekv4PcuoJrSDjcPAf29l0NOW0qrIdGo9sgdNu05bw+6l6BSumQ2WMZReNluv8mjtlpwc
3SmgiRpVDbJY9pJjRzwJiD8LwyOXF9wR8gkqbD5iosJINfC7OeRWwIZY78wpJX7TtJ2/Bk3ZTRnv
AzFK7WKQrwzMkfci4lR7QAF48bbV1CJrNd3kDa34EirJJkHscJhNLg53GWF5wdWapHvWxuCx6Kno
+E3LU1Ki6ZQmEO0QORrWhmDri4IDTuwnti61jZHzDywpkU2WmX2F49Q941rZkrwAZthIXqQi3vVs
iXnkyoasoqqeotAGRKQGyFlfnBYfeBr6Hz2LFNe1Qziz6AsICNVADHdr3iu0O9ZLYi/LLdMJ9EB3
IsKLRTON9+OepZ3+OJfZRYpNuqOZW0Avnqao+ZJiHp4MqCXZASpGJ1V0uhm1VpuH907+1Uqr3CFo
PSPQHIJYnbd4G+WO7KOG+bfDputeBG6CAjEv6BdfU9qxlIe87lnWn7TBLqmxL+iVxjs0Njxycqa4
CvxytaHKy0zsX3MlPuqJlAcmVNhKVNIMaOp8BMjyIE5UnvqoOqMYgv/JidGYBGUnYoyzO8UCuZLv
ElWNSCJeTskkkkLRELqkmro9k30IPSV00jb9nMOQAHiWQZkHR64JWg5+wI/cp5rL0krh1D2CTTQv
R4UVgEqyTgxS7CUvAr9TJtUNYrmw2zpRD2G6AlTxKy+D+TLm2SkMpsCWM1IU20589LER+Yhq3LpU
aa4FQodsCpd94t7tRWCTJplLETZad8kyvif0+EwFMTgP+T4cqMyUltIHHR3nMiMXFPdNb1Tc33MB
oIsJAoT9LHAZyvhLzWSZlKzcr+vJnRPMeOJs1swLqhV/BVtlhBE298ND7lHKgl6VnbH+Ivem2CRY
gAmAyj6HAousMHUe5XXsyL263jk68I/lQXsjOY3B+nXbKHexVThHjBuQERm/eHer+Gah6YUe9HfD
Q+K+TFQy5IoL0vQ+iiYvVHkugjl1pDlwxqwQHBBwbPQC9Xefi0mJXeE1S2hhskctawKSpA49hLim
0GDlI8yfa8ufm0J5C7KpZEmk9QSLB3tmzcxTrfGpwZPuNyFzYvaMj4352SZ6t8ljHVlLZZg0ZDRj
Y3ZrK+vQp+CXFvr6tJd8EJ6Bz/LAR9Um/MLtiYJsv9DQsTWeHOJkJzJqcAYTWMjCFzcVVI9io7yO
QgWsVo85L2v1IWnqeRnDy8zJvE2EafArrUa7Yy26mFAsmnpyLPhqfj0Ioa0M+pacLBt4WGW3hvYd
Lia/6AL3pBaOz1CO2AYOIr+KCScJJww8wcDdb3WW6U/K8CKlC+Y6PDR2l4lvscy7Q0tDiR3XxjpQ
PIld/Vmp8bRlxe81T8nrYrd4seGmMLYCW8OOW/I8U6D02jK6qdnin+l7F+cuC16zAHXD7FzghSAr
YjTrQSVLzlr9naz9Hmvxu9ANdZ8r5DnkseWqKzNay7R0m4NSXwblUvTZI1NSyDALRHsz+tGbap1b
QGUFd2f3Vqbz1EqSJxdAsgLEM3HIK7cD1/rcVpL8xCaU26y2HnPMLU+N6wnGvULKyjjHrkoGJWci
Xo5k2PHnM3HXILGytAe8UcnZ3cz5AhOQXxt6itmdDfEaxcY9CSrxiIFPPHaCAUZKk7aWPBEDVbdf
WlPqT6lJ/kw19A8QAQzLAh1EtpLRwizSQ+lSdQOp6B5IYXOEwRdmXbIFJuCaHXE0TAZrh0hMuIia
QuWIk3CvDmgCVM6SYwpWeyK1i+euqGoXmbe/hDhy0aIOYhPeolrJX+tCYFdbqDaBaclgFZqKpX6A
ZeGa9I7F7djlXD1KmCIl58srykZ5kpjSDA2UHnDkxpNSN/dUmcMTOwowGMvlamj4kyx1rLi/7mKR
hOQdRq6C+QRXRaz4TfYsNWlAlzcvrJezNEwqx7umAWusKZ8vMmBpwcQdOeigOhf1fYxDpuZzRcAT
cTmw5fRc8aAItjcFNVNMJ2azmohx86nWi+pTVV7LORtZy5MlP9I47dtq0Z2pXsBSjk20xf8r17WJ
m3HIb+qSH0WHYDQltVnd6jN1V2RpxhrydxCtridKlO3cpY0vNFO3G6mXmVEm0UvHe77FPOi1HcGW
3ZKA/TTq4kWUo9Ip2Un7MFBm+in0wnoZPkMDT7cGFf4k9zitFKkeNxZqLGy4qH+UDSpzamqHUiQl
nLqEWNwwuReRx+5R74H2L46qqiQnlmBrV5ruxBEun2a6b0JoMy2iZtzDrKwioXQ7RYkutRidKr0u
zqyc5CQrkWD511+2ucg3JbCA2Jbiuh4IS0nmuHGHknaWvReZ4esau61zaFlDaB3GcQ433Prv6+b+
MRKn8fjX/6eWiidqCr8+sZECrw/4rkxWy0laCdNTZHxN+A6uaSdWjiBmHgDD5jWWm4lBUySyFaK4
pZLQTBktNwVeCt/KFP5SCMXQwzPxKYfRvhzlmQmTwKMRlKPqZ1GsngyYrLFMCkEorlVX/k5dGTzX
8r5t4xgnbnte2k7dYbycUyF8Qosst1rOAINpl+Z3C3TsUmCA1bOaapUFx7eQyDZ7Sy4+JGZilHm7
erE2kGDGg65Yd3SrNd5pg04Az2SWYPFIPKrltZuKNf7RZwPglnNqrQmJEbY/GdmNPExVIjgpsUYb
p8cDav85CNE7WKR8r/WHZOoXuS6dEY+Xgv4AkyZw1RazXarpr3046ZsWSHZB2c/Cw9nSPgDFHrEF
eIVUHHMwUEUu2Qo8v4kdtoZiVjAcidPcoDSrIDig8HPwYWgPutIWBgbnk9S5hlKycqQgJVodPnS2
wu8RwU4ovdIfsWUjM6kX/BhyBzQ0YBAfkxBuvI7FZ4Q9asQS0UsT7as8HIc63c9mtqeQOwJpdSp9
gRaSPmX9uM1rkzkOK1Wc7d1gbGsz2DTCo4/0LfqvzyILeTaC31boJkKtOdNEBEHUnQyhG/it6SVH
EZ9MHy68isxt2ACw5wUmCRFEmCcohpfoWwe0xeDa0SQWZkvJmVEbJHSbkSFsDvstqr/qPHRinQAR
6zLOnTPHRM4O6B+MSEQTDMWouLhbWRaShB62memtB6dayB6RqXw5neqGFl6auHRVfdoKfEIJX3XK
FjHnkWuMvV3NgExZ3+shH+s9emu+9D2+h8yPLbyZcqds8Rx/a9N3InX4tlOXVR6qfGZJNPB5T6Jy
fNHzzyxBhaYeaxKeQLgE5cRWzMQHjk3CGbDvy8OJBQ3CxBFaq4WEjPwDSSK36DcCM6E+E/uNpHfn
btTVTVveDGa4FLbpVixvc3FsIzLXlo6gFAYWGm4EWGjhvC4m2zHaRIJ+UgJv4psc5y0LgLbYWH5S
GU91MSDctm5gWG/6lHykifKcZLHgiR1RR9SKrd4vRMTlzMHrlPq87pxWs/b8EkFeNTa+K9kTvwml
w7gRARSEUiv/dCitmvooZDb5OsvW5H43ThJntGLrAJKFJnaIUWHSCBGNF3PG92tA4p2obZbZTmoJ
8aTc6BoTlEmOvIG5S9OZMuzRQ6QmAUYcBu1rxR1yUdIyTnuJpkFgbkMQZsrzkdEVJO2wDQi6soUI
noM1T15qUlvV6Xw0Os0TonvTW1eIgM9GI6HQg3DKSYNgi+gUv9ZJdNaMFtVHz0OX83U36NJtIazR
VueF76yVrxGNojWmBv6C+SVbqi8riNi9T82GRjTgY5osuMNykKqGWAjSfx1uy9Hp9OpZJBdjLDLV
rtTsWejyF6EVdLZI6jd9puDqqY4H084HoPGRBYgeQ1nD2XnWQ+Q3I4UYz2qpTXbWjIsq0ZqTMS2P
pIR7bgaOkimR19fyo8FQ8eiJfuNEWGxlJqtdmte9Ojn7qGrxIQtr1rtthQIfsUMETdSQZ9rM1lVj
YF3AdnKd9ZkK0PwQUr+rybJdcwXZKzIWHJi/NHs8bLyGCSmkmyxQvrH6EHFQhD9Nq2/09TEjMIwZ
sMX1BVvRtTr0q7AJbmGMndPSq68ub7vdFOW/US18LjOzjKyqJToz0UskJd+pAqFaYM04TPTyKIPS
3MVz8Ta1grK3qslN2TKNOk14nlMr2sqCAHkFj+GWFn2xdZm1rGnWmKVR5130lVg1XNhaZ7OJ9Q+1
CViSylP2QnRD9+pC85lUAzBPWeFkWpNOrJFQQqJ+6OmLHjauQaBiWwYq8bLpc25wzNRG6ReIyH5Q
yDQcWehFlUV6JCQXUriAu3ejW9SI0rp6lkbyW3MtF/xkJZEHeUYgD7tvbo5a280aM3I2wKayOCOx
u13yMGvEQcNuBXuJWMwUdLvh3UqVu5WjuMABMQPFrSLJlndrPBpbdHbM2yB9Rh02/wMbOlwwC3/f
qq4TPTkUYAfUk1Op5zS8lhWu7T2xhr7AHm4Q/2nrz2n+CadnSz03/WWecNQ/hmJX38rpOTCPkuXj
PUe7vbYxxWb40Sy/MrgBFX6ZiOtiboAz00RaAtSLGtMW8b2YjaAg4pp4h/wkNmeh+8zm89Cig6LI
lNiK+5kueNuXDh8xSl+0/KMkp7zot6bwBCXtMSz3qN+RnGJlDyF+RZ6g58eFwkqJgBmqDl5mzuxU
RW6gKwfpTiP/J2IWEdGFhrxPRfkapvc8uPaS6jbgKJSx/QytRwJcqdya8Vsa/AbCd8iC4yjf4QPa
ht4TKpI6vCp2He6acVMvnjL7GVsb7fS1OvAKvu+yvmvTXhifq8SrVG9RPavbayZ00oda3DPj5TSF
7Fey23IotJ0S9LhmWKvOJLLe3tYyBQu7duyZ0RvbCIN7VOCZSu0xeJqJ0VmBkOi840uW5niOHjEY
3kEhqbnARQaZnCwv9dQKnKHc6dskOCwJPLq3JB/tflRtX0TEFVaKhvKZhxk7axEbnr+DeGwmFGVr
N+kvjMLAcKMZBZ+1su8Vn+t9qjeDtmePDJ9P68Dm9ZifhpKvEfUoguYR+ovhQ2u2KKLkfQ/NrP9c
B0KlVCLVP5vWU1q/sbaJ+tJSVBDKcVKnT2DobfcTs/ueQ3WXEmwCPjQsHas4R0xxGCCSqxOdRGUy
cPzsWHMerS/G7KRWkJapdx4qTnKbEJXWl/k9kl7ALtozyVrmGmw0Qz/aFlRG6CLOnL1p6XsGqSP7
CuILwUhguZk11l/GxDx2EyhHaCaL/Kh4aAecPNWuMA8Sc5Nw8av2S8yPLGWq6RPbSFKAsXO2CXq3
8ZDN+JU0gJK8Ra7CxkSr7SqGtrriTDIcu4NY+O3IwYU1i9ShwzRgMtpwfq6x4azdnbBDWPmmp3dY
jIeefpAblLGCFv5hbdYWhV8BWGauX3rlUBV+Fh4s9UdSfxIBgDyGesPaJJ0zLG42+LGwDUbAhT95
+iRX/S7szed6zNymuaY9s4WFkUd05qgYhZdq/MWtvCeKhzL53IZXWvM6jXHpgw8xnk0KlUAVdmob
ONCoBwVex1nQ90rLZTGaT3lOAah9ivF+Ig09FEQ7m1iKsDZmshvwBkCVIBwQVlp5CYzE0foa0pK0
UYcb/0wenqXpovX7vwi5GwvvXl++9WDntUMwIkVyk0Er8RU+o1UDxqWwGsSnMXy18ptgvPAzROvJ
MHaZ8GFAHhAo8yQkBLP4luurlGzi/JmYO3syL0b50io3hTTWnnKbBVWrTrdFOgCdvlvWnpcsJKTP
8Mm5kYO3VviNpj8WWZOyK7Qk8qEAuN18CaK7oLwU6stfbWDv6tlva11m6sz4og3PTXWciE8yzpbw
JhIkP/ypjWdJvXT9bp63E5HkPRtsTh89ZzhHouCW1Sei9QR064Oh39L5nGZbfh78V0lxtQDOL3Ev
IeW8vq+WB7lXi/wU5E9jskdBHYuDTP9X5a1T5xxhR3GEaco1txUT/hOfg1wdZkIqOgZFhTua7pT5
1E8cgOtiDj/a1Ci3JyzOJuxJ9SgFJ6vh391p7IEVByH1DfWlIVfYnDy9w2cbf/b1Jcd3ytenSs9l
vtFsJk0gXQrrZFXAFC5p/UQ8Hx9Q7F+ydmtKGz6RPt+K/DiMFyF+77DzJ99JzcbX8Kwq7O0+3zW0
IXjPnCNT4BTyZxW+9wNO5P2cnzPzaUgeeXxY5pdavbfVUSihfxBZ5ozLLolu+ngsucQGpKn8jxG+
zNaVMybP97kMzvzQsWhLirumOAML5evxGloUeXjokJ3wUF4rIbzCEiPt6KcO/fVAttwIO04l3s3+
SyKiOCQqbtkRgK7EDHTna1Y4VKQkJRHZUOkbicBOwtTUfVAeunCDRuEsHXOK3UweRPpFQAKCF396
q7lCT9SAuF3y/I0ZsM83pVd+0J/zCUJEnAEXSNxi/jOG9z48q8U1l3ZyGaLm9zReG2RLo3Jp/Pga
sd2u0Xl2seA25UMl8TtULJXTYSOGDuGIVfyixEdJIRe4tRXhIx5uDUWzkKB8T/c+3efhSa+/6+m2
tK9ZvCnSc5vQ9aSruGSPGpGeEccNMTTV/EMGngjCNnyN83sX9XbIg9NZkxvUWL8PyPBluA1aaNG+
NZ1zxEMsUraUnriUldHn+XGRecewQ3A88K1r6VFpiMG9SfT4BV6k7mVp3RhDXrQ3lhfuL76ZDudV
fuW3QlCcI0tbNdozHJeCQ1F5efw9MvkM0e2s+aurGF1yP3NvzvXNnJ7T8WxSjfOR+BUspTcP1yxn
i6hbL8U83KvzPsh28/iVc+Xw/JYP7r5E5BDXN1ZANwZx8q4pf6RwYwn7iWR1jJeSw6VqdL8aHavU
wc1+nZTOTorHcmjaa2+9wT4sK17HsbWDeRNIZ166EA+zuQ3EXTl/DiYohKOG6cX0++UroM4UvjPz
bFgnVT/wQwVS2AmuqY7a/C3R+GPxbTdB4UXCOay4xvArCPxHr6wzoahRscOg4XnFqQn8bkINwYVZ
SntxuHGcZtbXkt4S7ZisL7exKfRNp51GCpOMOXAx+BPO5RFTLgEyXK9pcV1X6cSvcdpDVht5IMSN
ye5kGonOAGCkjm8gKEm/WzRKyS1/KZN/BfuBRvUYArXlRQ0NXvWUvN6Y3GeXwlpVENFOjboblauQ
g0REkm0y3ZNm1QFk6VGBO3V1tJJzqpM/wxWasOpZOsZwaVVSb/AYDbsUK+DkieanDkBLSa5GAEHK
gdu+rG4OJzM+0smuDf5YMu73/HsQbiOYPal6ziO/YCcesP/Y5q6Wv4yT10hHFZVH2rAZWE/wSwWo
sZ8DvxYCopJqy+2XDJe+YjYE59QglEn32hYs0Q1gg95+i9m263a96OmhwxAEOW2en8fKF0WunfiP
ZpyyEb+NvmE4yFOsBK9ZuS1Hh/6W2Jq4oQ7hQhQKf2p/l8gPp03HAyXTGEK8BQSkRV6keUr7YJOP
o5h9P9JDMcSeeoMdBbCbhNJsUEYAV5Xhrg+mLfFVhO74/UmkpMO6K2+CZRcsWD+fmC0arAPxiIsv
LVtzxhDtmbr0m1VwZm1+w38LEjmhiS7CVA3oSj6xlpvpZ4PAoXHXhoTNeHlNI1ffhOLUT6cphcXO
/ry6FYdtO3jI9uy1sBV6S4A3uM18EPfmJml2c8ZBf620rzy+680LBllx2Q6RV4qeYu7LaccfRC83
s3EwcGJTKchI2lfsrka5Z48DHMRrL0B3fmL8sLp27QWxKkneR0yW7bVcjaw3OjNbEA6DgFvDVfoN
q8mTSnH8ohifbX6QcJlFfsxcUs53RQfIZJew9cuORzZaLGETjL6cp+meQ//uPzXlO6o+OqaCKYaV
vthqFXO5C0mNbXsk3kn+VRby397EkmkVCeJt8luLDsmNgfqq15cpfsmyW1A9md2RPCdbs2FiK0ed
YKDkaHYv8Ur0/AN5lowivB3z4OnSVZV+kuQa49PdNVsysiSbCWHp4LKgvWCl+tQdiW5KlfdKAPYL
XA50hRcsm2a8LOPv6nGKVU7qJCXziQRJZ8q9ibqrBIb+6ckMccnWzt4kQucNu4v9anqjdZPFAzEz
VY3GGKNMk5CKUpLZYvQ28T+jcl+02KFpclTxAdaff8JF7GE8uCPLLFqeYuuJ1Vo7lvYh41jr3iVH
eOKxAYLwbLJiyXDEzaWHRYqY9ZjyYztR8WyBmOcqy/8TGCFsfsJbVz4UcDLGSk/Z8JyLxaEpSKV4
hJCbYAv16a9inWBITDMWaLBhPITOZG0V/Ryu6jwggGwcHeJbUNfemvAYK/RT2wyIyLiR+2OALrx8
9AbfEadnYd0U8WJKp5hHptqt9VerbACV06qg6y/nXiVSgXt96GoXz1+fu6bBfMIHb9lOJ0p37Toz
C8FMPg2r3xZxV6WI9BoVxbW/98JbLAH8FVO3xEk6B39yOoEmeeULJzxJDnkND5XgYiyz1fqpAjGv
Vn8m7Pt6yiEmXWT5VY6gIr2O5SY0fFXdh+oh3QfTq8Ydn4sPXsk2e4JdbYf6k5i/WTpkhxh069XE
Qs6Ap0hw5I/vM+JxMl5S7anPGJm1mtORzTwBNu0T9KPyJY0w2mXntNgzbg8PSLtAS+xefu+iwPnQ
4hs+JNLoQ7a7S0/A8m4eMyxEMR8L9oXd4N8OqIgL9rmWB+c/Cvbmq3SYRs0eaxKESCQ7rmyHaM1I
/Qng4iVZ4ozyfqlPAsdReInKE78sNdwus7tEr0LBoBWOUf6nZ1mN5w6x4AyVgOUTL/YEr+xd1Skz
auLM4/ydna8WQXTwGfon98rYKsFeXyvadptZbESXPIiMPfm/oP6j52/UI8DtK/JU4kMnPNgE6hi6
n1bhmtyYF4Mwc7RolzqHRhXz93M+UoJHvyKXwFQClByLI2GoLChBujxyi07m+9JdlvapEG+WsmN3
z8kZqYrppYaIYS+Qm33JFz2x/g7RmBhsOGqOvD+wzl0zhUaMR+LspnsRnLTpqlXvWodbDfWI7iu5
5P17OMxeLvy0cWrPcuIa85FB3vroNLE7GuTEofDJl7UDysnvjLCiWY8q0ZxyNOy081PLtbCPJe9i
djFHTx6/tOArNqGwK4XL5jLJUgKQFmYf66b+h1w/De6XzBhL8+iQp0dN1rywMfTjPB2l8iYjrLSg
J3bmTRSOoryPgg0lNJVope4W8xX2cVl+NtpGLD+T8UnQzyQs2CAVemL3wueQGqNqKpsfoAXWnudK
qPl+t52+l4fnqvtN2l/FuIpIysPqiF8XWBrajeKwRPcyfpPGn5lfRcsNTJ422Whp89nKOxb0momv
YitJb+byviCAUUW4Ehu3Rv7OYrlVP4fZveI5KGUBHd3FDKf9VUAzHkQKswgiFCDXpOTyzE4Zll40
S0ATyfabX3k7pGDTsQu+rKx4XpF1EvWToUdbwV6qXjvCMmClUsSQaUriJOjw2bgL1q60v4LGz2dy
NV+1+C3OTqm+L9UT51umvEVQ+fOPqqHbP2j61qzpebam+T6zahj1brMGs4FsGZHp5Ksp0HyLz2Sa
FtZ2kdkCSpG34OSj3siTwzlKERmcDdvCsbjlyGLz3Y5zjKsEUEzihckufn5FcugbKpnomI916Zav
VJz2VbXXqDhIJVlsXqpYYtvS3Cqdp2d3xDWYWNJyJGKzEg5ETngdw4sB9Fjp6rKPIsn7Kn2jnUxA
fdwWR1TvjSUR7hnbl7zvvs4Qn7KSk157VZrTGKD3V/xpZZcDQhH8+ldM9k2/wyIm1xsj+xqEP/MI
k2d6CdOQawJLExABebglAurP/KFxqVRPSrhpqi3lK1JQUm9Ywt80pJkODOqMNRjUr2XgoxtD+9Mq
72J+LZpTltzwU8IuiBJXH7+b9KsLMi+O4DnvdF6FBuS/Ox0RCMVbUm8pSwVr287PRfA85ts2emTz
IdSJjvy0yAKroo00+mdzOgXZkxW8xhqDJtI9H+t7bzF05Kg60Wi3v7ruQoOydC8MDn1OlGdxnBpv
ANoSbjJZAvfAdSs+yUm+afq9NGzQ5QhzbgKXgB96lcXwy34XlM+mfivFQ7hpVVd4qRm1tx9KYrgw
Y32JY0mw+Vw8g9a+NA41UAaSWdgGYQ3tvchuIrw0N1cP6vy6WqUEShtpPcQJSzZmtzH3IgHP/NGN
5VBwjqTFnQeb5F8+KEEA1nbIbtFytdIPo7f1+tAq59830XxPuFqUVRPtLuoEsnXLArqd10jzSF9Y
YNU3yFI+5AVHAJkTLx9EW2rkwuUSi6aXrkZkHK4jCFw62R1PZ2sdp+ktYn1YzWU3mJ7V8E+PCQwP
MaHJ/JH5IbyoIxRE1vAMvs7YJg6Zopo8QK5ANsidxnyZluviE6lRfxPS4hipr3sDaAx3tKmQVAEV
VXVlw3BmsGcNYxVZMsEYIRApP6WCALHLq42iHmvdx5VoVreMKiyoA6djPy8LdW+y0XgZKhD+7bb0
yG2ChYViLVU2otPaBr93b3KT+tmQfxIHA093IvAJPQAX0fC68ickRgsd4EBBP/YzRZHfSZdqvoZQ
uLyvWtz+L5bOa7d1KwvDT0SAvdyyiOpWcb8h5MbeO58+Hw8CzABBJpNjS+Tea/01sJgqKpD9HoP5
zO4vbxSD9OXtqOg2hKjTFJeevV/8EsbXIT9lKwigY78bn6US/y7PqQNX7KoRouNB45bumb5yHACf
mPrg+aEdkjeszm4jP62/TsoGgi8GVQeGGalNHRBEVzQOrXRq1wu9Y9oN3jTrqcb3aJbJscz37WNo
qLt756PSB3B8dS8vZBOat6x6t9QtnJg99LwdTtx1G6X/7XqouJks7wOiLYE1iD9+IOuFbITxMKo/
i3DH9GhqD5pU4vk3jEzAnR91Q95Lf8utr1x4GE3DP8+u4fCNzbu631Lft9MHQtn4RC3wa7ZtTwt2
oyfZQgBsPYB8qX8SKTHjSwh8a5k7ZqxZvvIx1Bk2fKdmTR+22orlSw+BR6LIaACt7gpETOpRQunP
i13tCGxkA2m2y7TB0F62xz7Z8ZUZ8S2syQE/ieE7JMAYb0Fbuwr3qNNRN81uQDiaWmxyhywXttVt
QKMJL6DDxShym4TpbsIwUQ5IF0g5V+b7FH6h3mc8hL8VzuqQ8fm9RDpgFYHHfUYqK5B0nV8GxGc1
0XnEJgnCbEOb46YUnI4xXR9eag+7abKP/HJLjU3lj8he/NGiPegZJ4qtNb2dSjcR8CKLf2Qsy8ro
p+0RdK+Sz8hiQUAW8jaV+EN9ZLkj+9z3aPQX1OAucnwI6jUD/6BSlJtsA+Foagj5CcGrX5NntbpE
89t6+gzpi1weVH/0xNyPjfeMU3xKTRyfKU8A8fvN87QBDa+vlauCVvlE77kViO0m8JZ5r+NZFkTu
EONDn54Uwx8wiQaaaSfMqKjVdqPBnm4nqPFlj6AX2SvWlnIwdjoLnlXhL1DuQfCqzEcaRfUeqeTf
3J2k8luPPxWJUtIRGOUty/4CHcrw/Is9zroAOQDAWdqJnZIZI5zAqD7i4qvAEaDQIhxCyjgxcmAf
OoOfvPRkP06uFghLhLOx6iO3iFS7Lf5Ajpj1BfVpFNHc2ROL5n5xYdzjU+8JqCUuIvyc5HfiWQAW
0mqnB9cpRo9+akjQiVW5CL7D9lecXmrxaVauUy54LY9Kze1OxC7M1kXTv+gSgjM8AHA4BDU38Jst
Cy/qFhd4FOjOsdyw2uYfpXCa5zfSLzIJL4AJy1L9NWRUDeGmL96b4qZN70vzFHQbExmCIv3IiJ2E
egskXHCwJ92uVZ+JjAWkuIrIBCNoH0mQDwKZbpyMLmZ1Wo7QlAIEHNXywo3sol20pyeTEXkX+dWY
O72oOjRh2oPFSF+c4nLbB4eJNMZVoNGinQhNVrW72b+Gm8hfC9jdeDP+WL+TpzlSx3kJBIvNue3f
i8wNUEuNPilmg/ItChhlOsUlrZbmZE7R/mFyhQ1A/8RlkeROEFNLNRMA2SJ8Sf17Z9yYeEkvbSJP
XFbyBETjJghuJG0k85WupbUdidnFV/gCu+qY6r7iUFuGSqp3eUEkfVe370H1nBV+edEZVEQgJyy+
OgXQIdRQM7ZbIfiNtRNdSAjjeSIkZKf9Ac2vnRsXKgVtntThzlFLL6grWU8mL22whZoBab9QdNhP
lmNaTqZ6dL4QVyZm9woWvoWMUz+ggJDeTOGRc6xUsf97CmdVvKuEY4qgA0M7NaKkDu50wSdExQnl
jYBP1BQKtoiCUgMyDdxJSHjW7pPbEhqC2Nyb/WiXFzvwFL/VT317iFiZlG+1+VqVZiKqpb7nNpIA
QydCk2A8TY6d8E2nXXX9wSXQk3HFfuH8Ii22q3V+znsXV4tDEqEdctUQKAVEOGA9IUaW8AdZ7Fl8
nnPps02lDUgjOoytZHxl6m8w3tLqWKm+Wn5WhrghF7VXvSA+1tZpxE1c3lbAhBj8XZezWhNeKdcv
Tf6er5WTxaZpNgPLUv7WGz+98V0NX6JMINwJlaNDtSX1oNzYLp8iKI4reIbDMZ24hI1gFF3FGzqP
AI9t/K1Gr3l/vb0NyVXFkZD6kht7jDoLS56e7jOF64149JFRugODNe+YfLDybFl68iu3ggm8V3Db
dWQjKErsTBAWufCdwvKizuLAtSg740vQer7tCNaTv2mQub7WeTvoon2ErdBGyBE4f+msW78hww0C
fNtPdUX4AXSKBM9dSfciBlvfa3DtzVaVTmF+hu8ArB5YFvhDHYt5CbJOBuBRGfmN7j2+GSZ13MAf
rUcuGzkqIaAj9ezx1WC4CIaR5IFuEzPtiTEtPhuSZRZ0EOMxV7HqZ5cQsHPxI+J6ufbLc7BRIEGO
8kfNjBihfTTQ0WdffeLx8caJy3VAItoHSAHE+XOQfYtTfJxCZBHFTeguIF8Y7XfdfYb6ZrjlmjSv
xIvaaEmd3p4dSfrRu9fE5/TtzmQaMRhwPqt0R6abCjd5qH3V4Y1/mGkr+KqFw9JRdfm6+lBlmUND
PAQq22l1rwMVXIVrvsaZ5XCpVo2fIQxJRgaS2BsILK06om+U98z4NVrQQPHSsYXH2iYnIjWy8y8A
Zzv5rGkhoTbI4NVoClcat0H81CLYJr3bLxHW0yLHVsQTwQ/V8F8dHH2e+dVUlcue6J2XMvhTsXLH
wXa0Tv28smIcLHlPLSwqY9OP/kbDQwGQLr6q16hxFGf0gdZWnCf6/f+CkV/RBCU7nZyz+78LFbKx
2FrCd8VzVk7fSqXaobQ3Cwz+u5CHuP+L1M/Qhup4YkUnlIU/yLHqU24/UYyFT/AhGS9IIdGshSHH
jb1QQUP5TYJHPsd/2LDHy8KnRki25fD7sIENd8vi2M64AOJbHJ2oqVRsorCa9zz7BccmhaPfwZND
65N4oT4pw1W6iMwRoF/oEy1UJCG+xSRCMUtJcvnHFjtBNKwXCv07pkNoM5IG3oYMm2Ni2VX4bYg6
9+su32I7x6BQo2umPSr8NcMtzKjPxKXNh4m9m6ep5MFl6BqM3M3tz/kfV7fWw8LVuom2W0DK6Dfy
KJAEk8uc7suABqexzLPM/SrRzBBmTQac22ZyQ5DWCu79Veoq8jwsu6SOg8hv6k5Qt1B+fhYYUQjX
sTW392Y2MRF2aEtohatXoKa4bBCnu4LB+gsaSUN7HL738jWeP2sSY7Cv9NOnLj432JRA9A1XJ2sK
IR8VuPCk5F6wtuUOYVio/tEOFo9Q2HYtyuP4SNV0l/8N0gfxgyQwYBkl90gW/1oegdyJnb7+DFlh
gLNk8V3l19OWAwpW5IkKnzACfkA7xRYdUQO4A5PJhjftZ67fZFq+23w34uA+j9WrriBTa004nB8s
So3laxHM/mlEfcJ3XfcbKI9QctX8ozLPsa+6hvE8bc1doN6F4l2O93jYkfSSaUMjWUmtMlGRnMus
QiUeGGB4J+a976/l9LQiwnKMXJU7RwtfZVJ2hOh7yB8GBMQUVq5AGV1WPvNJcSKviNv8YdAqPJ9k
7XkJvpTqKZvv67/aEj5NEIYCOdBkpjyEiGQp0cIsP7PUSTskVXam39gS1Int1ZUVQj9sXXpXodeh
SNPwb4o/vmBq9Z20QZrHspHLey6AXYcERAMhyvq91W4n0UUi3CjkQXJEoTAou88mAKCDOiLePR69
Rd42QAQr3jFDB9OdWYBgCfQwjvoLIaDsAnaeeAlGjG1K9KmPqB1eipF4R9ZRjSUFSTOyVV/cF7sR
Ot7ar79KZGzWjtcievSoGj9bGOqFuPxM+elRiBnR58ImPtMAUgdvyzvkYZu+SXy/GI0QaGcRC85B
wH8flhsMAkuX23FWPpUYsJv2PExfM+v07K/7kcJP6nEZ0q/hTshAYaIKOEuoBWoagYjIC+f/NUzf
A5KTdREifAMkF3xZv6xXtzacP5HHqTDk6Uhk42tI5on4xPKtpjhxGTmS12i5sesTlTQ1d0oa/sEX
fX6DkxRwG2EDsrughYWjSgSt/dbwRti6PTscXLYQbbCH43qhZJKCLgpLm/FbawZ3/VkAWNGvScCW
/dM619craiusnFBPABxi3goJrtreQvnaQmlKnMzDCwxbsxwx+6GAFbZfwJUaEwFv4qjSHzk2rJIF
ICqorIjmzDMXR8GerPpCe5YqTnQigYizmxDDdw/THRwZ3+4m9XkTJcDnSHuBixcJUSWFt8/PjfBc
zyJJsx/BRHeAsyinbn4KmBXbdyKdRJKwWP4KdW9k+95FwWw9Ye2GSr/K/TZYFOJQdx0QD2yunTQ+
0Z8e/MeKNXlEz8KS0pw54G6aUI/LfzJx5uIm+KiFG8ooWjFhem8pGeaD8awYGx35MpQDcEdsHmra
ccWdCu1UqoWL5F4m1FURmUOW+zDf1/NRzf11t4ssm4ROV4sPVXIxVDebfYPWeqygYG8Hod7VuS+n
WzwrDEJ1dUsJ6ypQW/DeSRPwz5uhP8Xa3UCymq6p/PGrQldwTC0MkOQlNL3MhUYMHQiidYZCdzal
nykqFXfa0BiYrS/Wu0RWj2t69eL2OMuceEMsrmUeQ+lLiH46mbhE1ptLknwKGOXyLgZRILyRfGNk
wnYSAu3VHxECHo4IcgPMT+J1eyAMV7M2pd8T7YemvXgytINU0I29XzkM7BLrU4YWC8yD1Bnekl0J
UkKrQnZsBt/INykMctr8sAXyxCcWj3v8jUssija99SRpiOAShlBnKG+m5jd27KYF8IfImO1inbXU
fVdsZyvajOob2eyN+Rwlz0Rud9Ot1Le5fgQ5gmeiwZcnarHI6HDjW7FsdPma8PeXnBzAPnbidJuq
bOzJkezInjKHzezxs6C3bz2+bT5PczdZO+GrAsqe9t3wyhSP4sbWJGcdhNMBBJ2zw5ozMGAG+Fl2
dDMnmAGch/MBPpYmaD/AVsJXMGFJM9envmABGhhdugQLqBMSJK8dLA4QDdfUA18ZRtx9n6OmE4A1
zNE2G/SJm0kC3V7w9xNojlTn1vB6NR21hIxgSXUf4zM/YrIZtsn0214lSWNIVx227bT8I34RPUc6
eTLta8QMrURlQ4sq7ArbGBQTOqv7Ql4dmKgBpC/lJyYGrIZ+XBg8DYhYIbhG1ksPLiY5SsJnUH/N
+gfxZKw6vWcE9F61gG2IaF6pfgBEbbFlQAUbbJHUMVaYMG1RIl0PZYQ2bdVatYfhxxCxNh05XLHe
8OIOW303aH7NfGLr/uxV092a2QCKsx7vZthX6SNjPoO2pvsSsAZlOgCr8BTJBOaRcJnTH3pU5JeU
ZWi5KcNPwgmjVft15dOzwwQQMaLBVGKk7TXbfQvEzPePyC5KPxsF1M06zWTZh3rmxvi1puEtlIhW
slEwkR7EGVzG3+0IK1dTz+Fanp4cWoYIKLp1r6gW5h8GEppeugE+W/yQWpLEL1bzvg5c1Q9HXBd/
0LjL2cjuV/DKrzA8mUtODK0xjRpBCqwjMOVhgrCMMO6QV2/tJkDa2n4Sk+dEhv8Vpz73EIouT9N2
SHg6fG7Tvg0iR2KYbYJLIkBa2ARDYuH5UoNfBBK4KA1ozDNK8PUCXyFr54tIHZZbsiFWBK09NvoX
lTI8+R9KCjm+g+4ahxuPQZ/582fR39v8LCJNHctbgvYqQ8PfcnBCTDlKBN7jBG4UHemQAmq9rcSR
aeJoQGyuXEoD8SHrh9GhvvqSZ0fLHFlflTi5eaz72m9TLkdGs7jaIH8REUJYgYJuCaR7Pebal1qG
VgPlXP3PFMNsJG1rmT+xSOUUJQefM2x7gZB/fU8sE2UQKxJt5tn3HCeQv8iN76Rzbma+xw1oBWmh
GiupF1YEZl4KB7vs4o70ig5oJmDW1uOUFHee6lUYwsY+Ex4B4zE58bJfCe8yeK14IGiBtpcKXpXf
ndcGFZ03gfrAIUT9fqz+6pKvyhWjnWpcJtQ9Gj/T+EzVV2i98sK2xYPdp1ZucUVT3AYbED2h9BVi
Rb0U0zOJ9G7UvZjq4zEDVUeOqr5ixyZh9K/fjKCyJQasc2h/1yypbQQRPbYODBJlt+01i1YtsiiB
/lEq372E/WeHlESf+EARn9Oj42R96lTBNzT+Mlya/NRVXtb+FcVPT/BWXSG3p4TL2slMt8xvUqs6
3aPgDN4pvBVvMZJ7zKHUO9CYEoSeYYKu8DrweAnvnDn1bDf9NlHOSbmpu99k3I/lmaVSOTIrcLf+
KDoU6LVZb7/DUD9N4n1l/+OtWIewDKCG4xUCU7RqRyeBnxYWepwQGWr7lJNE5X/3eKh4h1axBiAT
7e3bXn/XwkcOMTjyAlsxgALuXygUygM+a6NwFR3ERvGEYc+Zp+pncuvBuJ9WbcPU8qiOr5bkxabH
Kj5A5HGrEFdn5/z5vBGb3DfQCm1ilgmw0rjeCPFqqABkVMBztgyngD5Sc9AsZA507Ul/S8E+5qPh
oA3whAoNxCV3vjvVn7bddpz33XJM8VqP2XmI1gGkiFFFvrdkmgtko+JNdDGKs/bX9w4/W35dWReB
cEWe8b6H93lDFVBTeoFHsB4eAG6asWvjNwC1cc2RVDeIqXibTRJrAevXQz6xOH+Q3Su9bCsA5cWu
mF2huBTLrkv3Nd+h/Jt1AX9rhibR7a64xOIhQ62lf8BE20N3YGqLr00puREdLX0NPY+EP8xMVtUr
H9qUHGuP23TerqhN0L+KEQoNaSVMNogVojXoEjsTZAL1OQkKJ26h0DhaJYQap/NbikR3vOsz3J7L
GkBZ0ASJMK+E3er0O3MpL8i4hOY5Az1hFQvYy9xh3tKj2chXRfL1HtkU0wdT1zr7oS4fKZw+Qoeu
pz561yY3EUK9x8OtWg5GemxFljuGw/k8VCf0K6T4HEXYXeAmIfsiYQLX1psxeL25wZGlaxUSwDva
YYB/GZtQ1r/rf1SC2hmJ7r4I37i4OtdAxUvDobxNkIAbeJzFqXCU7tZ49GpWJ7P128SbeMS4+jA3
acbf6pIQzqnMz8+20cKDF6QWzxGUnXnJ5K/IvPJITlRQq5VvQo2pZHyotgmK8WZ4RHaMx5jFUIQc
Ta/recrFNSBWGP+iaidzTLHoDa7AkyTaJwlyuIWbqZQfkvHM5tWyiM2G6LCpf+uk2NG6x4DEHvg4
YuPVyl9qmkn/47yfHKAPVPoBMCK2gCEwOd4p+p6/8V/6sIusJ0SWOjjZV10cxTwK8oYhbk4kTivI
IiTbJPtHVj5XyL5PnnX+1GBAPU7HskuuCMLZEnx6BPvEqLAyEOItIu8/l4dNKqOaDVfwhZxeELji
LFooNsHX6LHUtCeFFMklQtpjruq6HzhGzmBD2+n8GwsgQ3EiHZTeq9B4sRBzRX7CoJ4dkvg3tK6y
NNsP0imUS29t9YVilVPwzX7Rf4fiIS0Ze03+DMC8hbMOO32Q9sCosQ1GzKyLbrNhyGNiHFPRXaMW
MO0Bcv+D/cBS2LW6fs8KZxNIsC6rLUpSq3puy9/5tZEvJUUAkJc8C5Knx8SwnehbENv3BtWm/Go4
7HjZDRSjCdAdPfLTXD4KN9pQp0NvjIs1kwYpDQF58E0WIikrpg0nhsuDU/vXFHaMyjJfU5IhVBFM
tmMIUYG1nvksPSTI2xmYmQvMf2OVJl4Qqz01PGEC5V7IeweeihdTaS5md5ovqY+qU921fknL94Fr
H6vLiZkhkLDGRw4Ez1APfG+v5CAQJvHJ7yYOp0BBb7HRwAtLIixYtqNH1H910uc/dNp66RCtkS5i
B2jmMIvwcNfxhV5gcv2sI7kWnF9XnXe6kM6ScJpcRo2peqoRvDIzMSRo2dMUAEs2KB2zZ+6iFGgo
p+wyAgEmPMduFMKrE1/A5rZKuijyoUv0lH/GFqs8vgsADKQzBFG46Em7DS30oYeBg/17yzKwMdtD
6oZuvOAm+LGqR2x9zMmeXTmLb6O0rYXzCijxV1Yz2OvI2R2hlMse6E91aD3OmhPTDWbl49zduuKj
LA7lVkTk4Ee/cgz1y5nzMJXtEKC4Sb7j/iwUL2ActbaZH3P8rjGm1h/l9LIGI65M9arrjMcHUg2O
GwVxGmB+/Sap1Hse+2BxzKF2VNe0fv7t/iDyqfAXe0Sm6FBYPHwo1BmqwL5bb9kMcCjYyCEqXmZe
fpKTxatQneZ0y4CnI1A7B8OHoH3K+QS1PtuRGbhz+JNon0Je3q2RclIowg15ts3KMY/C3zoZ5vGP
2D21vwy7UGo9O3iRvAwAUcJ477mnF+2GZlglSEUniPWsyE/icIjzD+JNUNNMvhqdZd2jR4CERXa3
+AJ7wD2QdQR8PI3Kx0qetMToRYzddJmRqsFglO8wKTtmeopF/w+VdPdBNC9afWQZ6inlcquhdkJe
vwbRUG/xCgCS5qx4q8BuMR+t+Mw2Y2hEcfgjiBOawMolJyPEMaQMr3P0I0urJhx/zVutnq1itw4/
U3FdRWDIjYZhP0dXHXVyJzys+ZDVot3lL7FGhBHmtJdheRUY79V2dlWwmpoKvuGtJcAuodn+nC0a
0ChvHp25/pooCiW8VYXNegQwMlqwNg1N4F8lIaP1vp2AJI519CeMl6l9U1D3qU91SvE4N9+2GjYJ
EbnNkaYluKHcQk4wzE6BIK6HQvIUwnQBMNpjPCK3CTZ0vi9k/gdHw7z1+j2O/uLkdYRK6JF3AV/y
iDQaLBgrrso/B7d8zlVMlh6vEL94WP+QcA1jz4HxaBEo9jmnc31ZBBIPKfm86spFEF9UqD0Dcfyq
uM3au850HkXnlZNblyErfWlRNKbKNZS2nbk15k3tcZHAkt9TiBU26q7CdaBfMuXezQwR6Vc8/KQ9
6vILLABaJ9a2CfOb1kiww3+6sB3ag4ToGZy3duR0Z5Uf65outrfAuP+8T7rmBh5whfbZEN4c9L9o
2WZ0FnS6epN8zLneE+GRTo+SVtIXWik9Zq9K/14pJKrF7AXai2BhkA0qHwFHV9tiT9hBbB3IZxY4
0Efot63RHIrsvaneekyW5cvAV6NIL5cq+jBK0xvXFHVm7f6v14z1OZdIl4p8g71z3Z78llmmOwIx
NZtkFyPWRtPK4UTNeLgxPSv8JXhiA73doItGmYyhEHNL9xfxXqsMIJ31wu40RYzgX7hmjB5IW0Jo
sRrlq08qkICkaaXDYjvLZyG+WjXMPWfBCjaPCML3XXup0lNbUEW7p2ba7bgAJh9sQ0+9GftcxdWy
YiTquMXrsBLk6DZXZIUeSawx+PlRJnXjPgAsWGUaDp9Xexfl1F2ah6h7fevCRquXukBZ/pIlzDYZ
LvccEHwfTs9zyZGHUWelfvqagQ5sUHbXEQOqEEUyTRvrzKaWWyHagh9pzafZTIwSPxLLrfE16DC/
xrfSQVLbSrUDw0ugokKBEx5H2BKdub0sMOYIJQ3IW6ygitnW+tdsfCmABXJaObLwROAjkspXYFcu
R+S0tcPsW7+sy/UANzIVn+GowM1VdBmQxKvzNcIKN+oRZpdc6enSqQzqNvZHQ92oNX3EljNgkIhj
zArtHxsCUhRbqnPXIJV84QchUtVudUdo3kxKosvksHzx+6+wg8WFwq4tEii6au/hP0eevSfZuhBh
0vc/pfgyNO+FsK+6bURyBTAm8j74UZ1kho3V67bC/D0VJz18hj5wJGgeAlSBInipIHHEBuwdcUaD
S1EQX+eANPvfsGHcoQFP2Pc11hUkNXgLN6LOMkI3Fo/jPeSeGLgp28GfuSwSlwCW6ZonP+sObHAK
mqRtSBDDAb9z1v9MwEap5A7jJ8mwDoyzpOwQbIfEP1Pk4WMKB1kPnv4pLJZLzFhK0IwJPo0YSVQ+
WvCd4BkqtSAjambBFz2jjByTIzopKCXoIGaICBsRpxsmwAn5Zoup7bMFtXeD/kSWOJbfh67fsFO6
ZOI0/MYtEXD/xgCr2SX0YkAch/o9EY+rpLBKR1jMAqX5U6DcovkpzD81y0mWfSpQOIX7pnIgq5GR
OpHXkIRnY46Q9x3CpZXkcHVxtH+/Gx3FCgXQibgwnYMt9tP6tVTptZtvIGMliGpkXHvlHtu/A9M/
LmpkQ+BGm3ob7Sb1klUvNbV1Fn14Dz568nAw/qYT8dTj8yrlXgKBiMx3I3qO1e9Ofl6Q7akOYEHc
bfVsI39nbHYuQhZ6PykuJwCkWXdMp0IZOt4M5agMPqHg6MQ1tybGq1GOqP3RyGPf6QzoMq5bJfYz
lqYY4LVFUovlBMKoCDtflqjMGNC8cozv6+qVryKyuLU5X5rJyWtksTRoFdNrjQKILxr6wYNoYoBh
FQTyp6WOs/BmcYuOzdPoIjiJ3NSA7HNHaDy8WexSkANbyjeH37F6iVk/TN2p8mfqdxCyXBEn4/11
EzbecD2fmKob0VZLdmWPNZu0CUAskDZEhgzuI7ys8jmp7ynE0UCo+Vg/m/ObTrCjGJPI8ptHh4JJ
y5tdpfyZuxphHk9rAaLAiC2mwAM2Na1E4pSbLmq26/NlsorGVbmjAoGQ89Ht5bNcXqFEIPwZtHbm
B8qK9UALaj7Z+8jaJC9PFSEf0crNRBVu4uo9HZ7W8zVA+Ueco/MroKdQs0cg/aYJZ1KE8qM98emB
8qLiO+rNVoMRiqInRFCdMykVVPCA2n7wMsOwB4nuOfyc080od4p5xZjQYHUIVbIWb8UE7wcJYtyR
4JIuxtGf7IlMIpLtfe64uvBwuxmNiyiFhI3l/fvkCmXLO+6ZTNjrMWg2Z3yAsM9cfcAc8AUrLqhy
69Yn2V82xnwRNiKOLi83PuTsD3ZeT96IEwiR64vq1Ry2cXkUMhRUvW1ZIWihF3B9VLnkzW29iWZm
BOSUlfgSBD/RXGwGPISIK1XhR7X+4vIlJBKBm5/PVUk2BL/Zs7JP0dxIPWfmeE/ZUDETL9LrOjUq
8WfmMLK0lx+0ZWXDChI76XRrYLJXQVc2nQEvegQi3U+5+Khz1i+iq3HqqTIhOqTD1JaXAxx+CzRN
rEeYhZ5roDAB8K3AsU90U4FqOcM0vRxKzsCIkwWutfGIfllnsCLdjk+cMJiaguX1IyI2+r2wHxHK
NS5Rt+L2JgEMsN8kW57p1bTcQcg5ATJnR7+0GTYOgb+eEX5IqHbTiVTAEuMDG438rAZ73nKBvr1d
xHBuTT8ZuAs5+JwMbOJV+x0swNot8UK89RE5S6tthFCthj0EyeiHkHLGZ9upOi8gAUNn0KT1hoJb
cLiMoB5XwwqU8bhdiYMu/uqM1WFq5q9tuOYTWUAZWGN41dtllc1DHSKMww7p60HhD8ZVLUg3xJ9m
BM43QW+obVbCUr9O6fu0kiWctSt82+CPIQ6ab7GcHjzrvLqAHfoBpkaH1Wu4wrNovVyVGu7iUXyF
Bphe98dlxUMUe20yM9rLjoJKJcW8OU9gHUyocvtO9vLih7tWfhO8mH7S0wpk1Jkf+Ny68HurSEgi
06dHkZFyJVoCwhauLtO8x+sPwV1fEAUHZhpsguZTFmBZFDSXJO40GLcufYjOxfxLOwIalD+CoKf0
1UgufGkugX4BlwXCD9N+aYIznTjcAw9V+wK2t2WwR8g1F8myzKdgWa5EDX088uPw/ZF/iL9vux4a
EdJSiCyGjU755a/w3OEFg/ek2sWMD5MGVDmCismfVLfmQr8tDQPFQ+uPco007tBGyHMuwIYue7Ej
mRylEepEN3WoT98pFcp5Ho7BLGydyVutX9THoH+vzmqdGhjMfnwyIpw+ZcqOyOv5Wlnc7CUiIVYz
MA5SXPlJLYDe9jqgJyrLw3oSNAZJSF6G1MWcv+SRTyLFFm98Fg1tVS2KJfVLSC+WdknUM+0blfhn
lM/KGmcE3Rm+p/XP1IRkyvDsRoc2v7Ts9SyfJJTUey19LnLcv/5cHhmZAagpz0G1AO2AFj3lFQbK
4X1/qatTXV977dvkX3xelt2CgoDuKO5xOuDTDuECE7BtOb3CkMXtyB+xuqYkjpYMS/Ch2AU+3VBL
dCPIJ0Go3B2C4ZopK7hKnmxEwzI8k1QT8ICsJ9wte6PHEMQN0EYKaztFa0vqjvBjNZxAchboNhKx
9IRt5hlGzUE5+6YobNe8Lw1Fvs5xwa8QCOQljBZ7BbM9KVcTHH/HMC8yXJXOt7mi5NxtMQli6/sD
CzajtUXQVRNJDoXIjedISEyISGII+zCCkuxARHuZ4a1KrsUqPGS1DT3ncyyxi7ySCqfREiR99Mq+
bC4Q9Wp1wzFjWB9pZvDnC5s5YfEYIlsRHQvus9uEbJcB1fN1T0kuBFMwvuEmBDgGkftkkyXNCoSR
ifEJ/3CNzZmfOcTcHEMDy/Kzpgv/NN7aAiR3blDclpB0qUws+VHpW6ik3mYN0uvDugkFC1ahfZWh
9nSILtVOOtI2OJ5W3lbJMRV3mrAh6ZfOA21LXq9usv0iDeWZVJdPAyloti12uDnkI8GD63KEyXgm
KgVxZxdtjKHbWfFNJWzc7GDS6cxF/cDFiWsWrtsb159F5MhnuDMHEFBU8UOVYe51B/ODdW+1HpR8
y+s8LEcsisKHUG0pXWJsfm6FO/FT46sZnHFojjERmfQtWei9rcS2iPcv5MpT6CZBu0sRnMxo6wQa
4xeWB1cMd2r96IW/KnkGDi+o3kHLEQKUa0gFJZhYIAM6z0+BgbD8PGYP2WTiJP6zBbPBrrmqqgwG
22b+ZTbla2TfhdjVH1XBwqWcBI1fouVqH2IgFtoOulvA95FRN4ZSBiR22PTGMRv+qvouo/YgH4tn
i6zPqXIvXN6ENKFeJ9iRUQsWVndLJB+Cb+GFROXDt483iDmN8JKtHFS0pZCrUv2qZmXPJY7Rx4Rf
0P4aiz9M7yAJP9RrouZ5Meb7+nU0+usYnyp4mNS3Gl+VsZnti/mYAvoqq/4UrlEXTSflOG0I+00G
LsTyrSE5SeCOwhiJHLCIN8obeRPrcSoJezhnixwXorPBkV8LDR/IuQ9gOkM88eRa15jlqh2ZppX0
FSuMFdZBEB/N8N0roI9Fg0SJxN7W4DatnMpAQooiMoy+TfLEuCaRptyz9TruDnJ9C+RTTdo/QoKA
wK+Vkg25akf2isIjJBCtnab/ArSG1Q0gQ+WmzzzFOpMCi2xrzXrUbPF7Nh9skg5XTk6RjfOtz++J
/NDEztWaNwXmgIAcYMn5OFgU3oGOxIhXV9gzrP7W7zQW3siedCZsHgQPYaLecTzzRXTTXgT+xFGR
s8xrWzXe5DX47bspvFfWn65SM/heCm8BugqjEu25eOOTEWjH6VnisuFSJmed0rihY6NJySTxUy/Z
JAQxQMkoaOdR5sThSTF2hvZVdg+V2aWKbosA4EAcjgvABS4uIErsSVddbnR/kN4GuJmgfUyezeLI
f1JgoAQ94sDEYCpvckI7ICON4pIoZUTgMK5hbqX/SDqv3diRbIl+EQF681ree6PSC6GSofeeX98r
TwP3AD0zt7ulKjJzm4gV1Tqi/2UuY42ko2s0MUSJlT8BCRcyig7qh9jexwjO4nrLlgHyT8rQMZRa
BCPhtJb5r6jX1PYqZEwc8IHOgbbX6ptl/AVsHPz6zJLF9cCCISW0T0G3892zV92xojHwnru0OWYu
8e+ls3NfMO+EIoXJIosJroIo+yLJwjf3WnMqGQQlPxFM02FVlZSVtT3TqmCaKL/2DGSp+4NAc0qC
FxyUHGUOkJ9QjASQOxtH9JKi4yVtERsV5r4UaWaN4Pmkgs4qpE+t0ial9dEbr3Es14apIakc56mN
PiS+gfDGEDBjZJ4U+NdR8tFRoAlPjUvlqxgOKuKXmVXDt89B5Pi8DEQ9sFz7zYM/x7ip5U12784f
iVMzdiwUkfWEzVInxn+Ou6VWL3GQcWxMLi1I2DcDjmITekwWHYP9wF5gMAI8DSzWBD7M+GnVmalt
cEmE9NIT3dyxqJbcD6Fet9qHNl5U4yn8fCMnllp/Y80SDTv9cJh8Sv7bHx7dgFVrKyHa5uXgoVRR
B1d2SkWAkwzrvXMNKpxJ+74/W0NIbGg3vbOtC/4qNKLVIw7OaRnAzfjSE2BPk5wS+wouHDEIpr4V
eGv3DzUjdFLwiiZLs+GW1le5/GSwQB22GDWGYcsOiX0mfwRczsPd2Nb2ueCK1lDt4UFEuc7FLB3r
iyo//erHJisrnaPR3XXdMmjF5NCbmzOpvPrOmX+KDNqi0Als5JdBAICv0QjOsLdnNs4St2NtXnI1
rRV1Q7J8gUYXKhZ2De6zqcJd/QVj2z/I3YF8Exp5npO6RCCxsLsP0rXFRSXuZaYFSLQWMnnbMdxd
zjMAn96PSuyghx9WDOR78wxI0JucdASw0lZ7QgoqXcxeb9k9yPkhz3l3GKxL31b9MTp3pqc1uxab
DqwfDyUzFpfJ/yNOzh2DxK7E1jHeh2ItDatWvSWY2cJyYhBYUM1GCK8XaqZZ9ULnBXATmFe2dOZC
5TEqlwFTJWN2tXamitrOHJb9qcFaeG+rW8zNevSdq2+LZqJA+si/NYU9hs1fBWETzkEQyuEuqdYo
mdp8G0oH4NiTEjOtsspitOqclgZxDIgBxfeuBc5U0xdGsHbTV9U4k8HxVhZTLCH4rV2+KsIjgQNS
dmUgB4TXHDGD9BQzK9wOE5vVg+4exCfhqa/E2mYjgEm2/sM+C8pZ1b0qE/4mpZflbF1zx9c7+Ce8
D2iVS5RqIVrvmr2ELYGwi+YacgspJ65k3vQPC3ULjPZJ5L7urK7T8zAjWDJaF/kxJZ0xPYpfIAye
mowgbcaiV7mzEgMezGaDIwNhi9V/96uA8RHNPNLYE+PkaQSpsZBOFZ4N1PEK0HFyQ32b/cIk1WbR
eI7Z5pyYwWked7bDA5J8SQbgxGoqJ69EvyQwYw3oUZ7+nVYHLb+O+qePhE1FE9fcKajQgkgf4N6C
bkYhFNQLnRe82NczeSqNDEgIStBAazrgmw1edBmJ7qj85tqlxtcfzlOmyS5GpCi+KQxwq3xjNyc2
V3dQuxPDeFcyWXvLqt4NKeeV9zEUDxWto7hrVR7GVPNhtSNdZ1TdsltHm4AyjsO0QOod5msrOxpo
wsnVQ/JAwhGLuCVYYuyd5EfW8TWRmdVOvxw7BE7EST6UlN507+6nE+4l3lzGtmjtZuAO/GKj61ch
XJGDD/HZOh3mo/JWB19Ogj+QkV0JdmYG0ZWb/XPI34q1aQDfxO9SXfXDOgjuQ/dMqg8p/Q3rd2pw
C7FvGMq1xe0UusgdjqipcB9t6+KZMZ8mj+Fft6ioELv3XQG3mPqYuz0rTpAPvfLHxtOa1reRWRLN
+6CnLHDennLMiq2hD0xnPyP91aJtkpu3nG0ZOHCBp8GrNN19i1TE38jM40N9x8mNZvW3sOdjgIl0
YQFHVFeE4lXjqcqOUne3jXlmAxzIznGysic0K/kx0v8a2SR3UJ98k6XW3K25MYfnJ5a/rv/T9WfE
nqP4SK1N69wKjC0kPjBd+eI5KwokydbSDegb+RiqjRgOGegkSOygydL8BXqKQTztqAaKZ4iyfIgP
Vboxc7HxboeneBGxfgzMMTEwK9Co6EB0hrfWO+SBkJRHwaa11X/4Zkb50KCo8WxUeyoeiYVSiBts
q2Z7LVmG41HWHrl01fA2RNTHyDHYLi0U4IjGPNkZxkeWvuJxb2l7DIVl9JFwhOX2GdUN7NUlFYOu
Lk0LgdGprVd9f8otlAvOIsrvRCCkKCFoyyuY2/9bsViQcNgn8UbM/2uOJ51Q2njjRKSPzJv6084A
T1qfQgaJkrQxF4ilOoJLQDpJR7wHA1ZnKiZnFyrXsgM89CJZGRcEEwyxi+T4mo8G7QptRBXWKzX7
6c13jrY5Yvg2z+aEp/cZESnb3lwJJ1/4qeE+xu0LStddCnFy5O/7dim1S6dl0QhFA2Vx7p1qJFBU
P9/WR7T1tK1w9Cs194bQ3a1teeWpq06fpOVSk9/EYzj1KYCEjWoHwO5CtkkguWfsVRCWT0r0L4zK
Q3X1S61fY1IShzR7PKv9zbwr3H1GbsTe/bsbguxqWwhS2VZUi+phVeuQEZu3SNWLZRxxasTvDASJ
zEScAVTh/ZtsOvb/ugPmkPIRxi06zcegLg2VIoWeYdGUnwnyW7Dc/YFFbatuSCBgw7FGoIuUgb3T
NKc0vZP4M9WLFTFlbbntm19KOISkTHb5YYP0EodoMTsGFvcw46LhrjK9YMGsCUbGIUi+uR785GZB
/pH+MVeibse2FU1VyLxXWY5wtG6evM95iE2Ww1aPS/M1MM2wYFwr5RnxVCKvUlngVKVo5yxoYmqL
QHdGPa1NKz5OiWYt24MQB0CEQK7N5/TvejqKGViYviyyF4SnaQTOa2B7S15GxyQKyzWWz3Gf1Jc0
v7kGgKvvuhQAq0OOSN1kalfpsHfedn7SkFZLG4v8IP/AUDOJ1jhs/AC62LHWd9RKScUhhDEJF2++
lL9kAoKQbziC+AD8h1gIJoA3aABx/5O7W5tKnECGkimSzLVTs/Tp4XqwnaayS1Gp7MsAIpGYifD6
o1XER8vnuRjNYw9eCOVpbq6zdmf5gN7uDlUBlIGcKs5RuQpY9muHjAfbRYSyYcCfo99rmI3pDM5E
OxP3+jLILg2pbzLyyrF6ghJzk7d4oAsSPWKNwdYcWqIdn5oKSpyfMuJfCtqgwzhNsFjLAZMIAWoF
Y4iTZn441ZuXfupjVmLXzQFZIw7VlM+ywRSwbJo/D5M1xZIzG2sUyygdcN2KbWrqXTU+Hd859cp6
WOgLx8Mun6Edquee9fj9lvn/pzOMux9daDVKe152Py47MFSSsxblXCdvO2cDfTokySlBVO38dNaf
+BlMmBZuQaZuRZw4Y8a5S4l4K2ZoHrNv0Xc2QMPaW8isUlK/4CjL+Q5/OiwidYCV4/DKactBP/fS
fQTmbGmPId543hmNoi3vNU04qRmJeNtApFwsdW/D3K5X7nXziJ1n5SA+vWbywXPXebC3GB5OSxBy
axRskzr7ibi+x+pSkD6r/VrpX6qBZyCzZ1HXn2Fxd+K36tzI7Jt7zZnEhumw0KZR9pLZKgido4mu
gWxUqq0M0+qzafYa8Jpga4W0pQvcdW56b5kNKKX57zHSeDRALkw966QZGDHWnQ9Uc4ZoeQb4hVMW
K8vozRtmUsz8/XqjUxNo9dL4ZuUKswaNITQgYRg357wI1jcjIKa5qHLICzD3ln2rkkvcfQfDKVN/
ukBd19WlLjVWyuCACOHRra+4243poWJTG3PrjawIcuUmX030D8n639XJZsy7CvJVYj4N9Ib9CpA0
j/QByJlWXu1s19I+lE6+AHgDJIsxsuhT1OZbx7AxPAX7pe6WVXus47MMCCzbyYxAGWbZMwPrR+gx
0+OsdFMBXzYovngpkyX3ddge2oGAYfS2MYRjXinmZjIYrANHgEkNhrAiuPjGH4cCzBRLXxFh43q/
nAYI6n5HRBo9Q10KFRc7pP7bUjOPTA87Fo+R+oI2YLCGrCoqu24bRZtmXGMumAZ/cYWI6Nm6rLS+
+2qtsKzDB9/Nc+R5+jPmH6yfhuAtJVuVw6IDMdhfWyYohUw1C2pBR3brpD+Se8qNRTUiR2L5tRNe
VxXTTrFuJe5rizP78E9GJd2YHhFMDntz0cRb1Vvb0kM1yIlZYtVYR7i+DNQcDS9QfAbypzUo5gWU
9jwGx4wRME2CYHjgMxVOgE4G1rcjRyvdBQNQ0SXyyDnEibR9dljdq3RrKTtQcWW+t/JzM4FJiBYB
PEx+U6sLW/8cy7mF3nwWJgvuUHRSdUcg43HgfpEbAnKoHVlUQ7v7aKgYs+JWVR8D9Xx1scqLwyWq
qSvYgQlDugiNjhhUFdLFUO/kA1nNIfDLadK/Wp0Da/xmzS+g3TVqGeT5dlvhhNtAbzfXjL+79kXC
whSXQsqoj8EE7kBaQq04O1d3wF+wChEI9+3Zcv9sfT+ij847xH2cWLLfT/z8qFaLXEOcQN21IrSS
YFyn38HWHFi8w29nmhm1z8jjvKsONo28SsZEGxxNpvV5SkYq0zxtLWWbRD8IB/ZYLtU5CZktti/A
NgcJrUMoRAX0F9GC/FXo6MI3o/VPizFrBIJiiiQmY+oM67jbjubKMVdmelKKfYhUSzqZdHA5YvOH
YXwqwyWR1qmzNeB3VQxIlWoh+QU0KLI9+d3YlDD/oiScpuanwilguS+xLwPXizrVSj+C7gikY6Il
+7HYRJhKYrQ7tN5kiZ7tr38f4HDFUjsn/y9097Jz7dovSC9cMZK7R1qdKsj7kDKnS9Ey6dFV+JlD
XhwZK2flPhXnK0DqUoFF5pXgZOwWloFHb0uSuSDOlZABsk2KB9LRPrxKXqLndjZVjTIK9rljTfN5
kxz96pJXwi1kbhqsHIP61N3vyv5FNjOrEQRayL3FqaLXR9YgdkhbO6NGhl4FxlbrmabjWFYAIpLC
5KI43vQai/JLzQtj7hL7kT/7GHqqhWOI/kIGsce37cPS8ckjaRCwuDyWvQ4tA8NJyn+0dna/8fuf
zi6YTuOgoWfFYsZSpYTJKSzUybayD2OPPHxGVRrxVLlLtD+4kvh3a1QIbDcC9eopW52G2zZOJuFW
Qs+HUAY6Lj9v5oM1INhJxCQr5iZh4JAyHmuYm+Ud+WTgCM2Fl6wz3G72ThyjlTNXFqxnPurhGTZr
m/aov8GKjMnHNQzWShprgHHgeNxTvyTM39D6xyXI+jOLhinni2ztctIeZiiPW+vlikYdAhTrp7kD
DVmGK7vVLmrwSPEHWdju2DIGJ6h9Q3DIm0VlP9DQILvndcTS6gwXJbhBl3aYm6q+e8jVLxHWwgnU
UKrAEmgYlgJ/Svqz1Bzk6IFedeYzZwYzFW2RlQbmqZr6CyzjBgZzYzq4K6+eManzF/XK1g8+bfdK
t+dhdKRmT0BuNIiNZZQw4pZooWs6eOi4IvQGeCIOV8TRhu0jEQb7+GJppgUgHajG7CcydO6oJj7p
xjPOeJUs5MDRMY5vCClg+qogQF2gBBZp8iwuItbwUKkokoEJ/9ML+bzS0aGpF0ys6PISwmSx2LuP
XgPKexiaFRioCEVTV66svZ7trdmd/tCejPMMACO7EswyxOcs24hZ8Aaohkaxnm1a/2YjeZecWeeS
qvSJyDCcMpAMzqKXR1OmMphVD6XBqPxRI33wVizt8n4nqnycqBJvG288D+fYbqRhC6aWh1GDqQc/
zbBWj0+iAuE6yh3i7FPcLjNB2IJK5NzjZCHcf/mly9gVrbk13r98EqNzYzLEqwMyG67tP2Afcl2g
tiwiLeQzmQxSe+73J3gLWFk9w56mWPwzwPayrc9NbkZDq4kymFBHT2glF3DzaJ55JluH2LlVG51Z
mTw1+OA0z4gY4UV4xjPjDfHH7ygkWE/4HKB84oZzZ1m/H/xNXNI9i5EsJKX2WFmIH5ZaDxgJdghR
NaDn8dbjrlaaJb82RJoueQ7h3o63SNBdMAf2ykboZF5wjkyrmo3bzkMjDxE80TYBAGKDkMoDiwzm
8bJ6CCsmvexEMpAeaQ5JmV+ACXGMyr+juB9mNXIYMZ5EotJFyzH5SAHeOdU2GDbCgKwUc2FmVu1t
Xp0DbcMhkzuIO0HY8LiW9wp/rr5NKNJl4isL2oWNY9GnoR4Y6KxY7XNUqe2ZLI58uGRNOB09dpEC
TMEyQjI4LxDN/y+NViiJ+PZ6CKOA1PO59MCl3JbL8QYp0kNlmvbXUgdX4u2D+t07y1Y4Ztk/eu80
WSj50Uw2hMNgkcRvikT9NuYzMXhxk5lEja/uo/jZsdQEVKAqS4XcTJo9ekUDFJUQ8w/KrTE+hBcr
/MxQfdvjWXRzVnCQZuFUafceMiuPUJCHV6xHZWW79/6RMnSVjpJ7LYut5exkYxmG2JyBY9YDgosL
WeVTyWcGEz4fgAXY/Pfad+CcTBbNkfUKl/4S0iE504XE0ZaZpL//xTD9slXRgHNEGFzluPecSypv
9Y7sQLo4cLsHeVg78kwGCjEIrZ+yb+r3no+hpi6tyhPYw2w4F2T59PoxjPcyElv9hPglLuoJkwBx
/Ybampe3KD7Jp+GrjlgYeIRQCbyYz9PazYWvMqu+EmIHVYp+Tk1waBkCA6a9BYWhly1rGlihn5SO
FUIP6Sp+wQaSQCIvB/vpEWUaYL1UEyQsUBGjFQL0pkTbOKyMaCGpD51RACEoYvBS7CykZDRCFj5H
f02e3KSmCUR51gbcZe1T9yHCu8cwW2pwXHsHCwS2PQW5G4BB5oltzA1lH80ZpLzsKUXR1OYQZTAp
wAViksR9nmCnDIYlqzGuUiY4yyZYkRuslWfszT0dvV2+4fAJJbx9HUWt0rImNS5Cx9w736LF7tYF
/I7qU2+6eYpd881b4p7bZtsme0W7C9swE1sv2pr9RtXBP8/IXRnrX734aMy3h9ohQ2yrVBCYGX0Y
xWLQ54b5MbBMBX3nq0vRtgXGRbiX9GImefvSObDeXlYoj1nrgCkQdbJinzvlg+G9hTbAg8bHEpgj
tHhkxqJLf4vuTkEUX6l0wxruqdD1BsFfrVwC95H8juHxTRJxt0C3mY6/WUtbI+Ss25DwhnQd8nnJ
xFExdtOaTZ5MKwcXmMyyegOYCiIkk4jMPo1c2qwBidpsH3THzOzM5AhrJAKgiWZHTo9klCxiHtK+
usjuHrqf0HTBWKOO5m8LEK8smMCSxcGjxlchSjlN5RXbCzoUY+gcs4yBop2V8jOVXrVzw8FsMHhQ
r6n/qoC2mjd0Bo24gQOc5eijN7pNysNdjtaNGA2YqGnrc1xsUqQzYIt1qurhnVWIUJ0Z+yXvtyNv
xQLliJ5HSMNBxFH0WPxPxIz2IUcOO2ooWuzH4Wl5wUHUG3L0ZuEP+wPVardmyD8n42FgptXsEm1Z
MGFWKTq/K3+j50hl0XbFK7Y/jrEHLjmpi43wK7K9FhNtWnzzXILgUEKgxdpDK9d1I7jJRrxoE34g
Mkb+ypkNfVZdx96XKfAj3p5inf+D2G405Eeuc8CcHVvZe6oIrCaLAOtWq0B1b5anskNjGcd97DFE
DrNsqtKRmzCEO0cAuFBxLaI1rYKLapGGPjjJ2kGted1SKJ87GwgEowvf2AvDdFR9isc8mvO3F92c
5gc2spqxxAC5yPy4PIJxF8NNLbgQUEAXW2snBwhuRhWgIXCAZCU2C6H2q9aXpKPRYYWNaMlfz/Jd
kB4M64hxkajYu8dWjnpm2ha0XBKeX4tmBfp1GTwk7VC7aBM71uqferxMPZZTAUYoAq9BNEg6UiQm
cspuMNm5MPQq0p8WDpK6YySnBXffuGTRylQ3hXStMrQVGwOlC+RIe2MnCH20OXNl3IqcGVW4zdvf
gfo3CQ9xixI8pR21vsqIQ7pY98QEkVYmOixN+SqTFIzMK+bqswjRalmYQtvSgwF7ifsozeJLVdh1
Eoe9Rg/G2qXDGRluSxOkVF7yIc6yzruVhn2opPCvKYtPkku4q7xUnxmSchpH4TqiVkxS+U/TnZOf
jI9EBkBVKkAamOerIfoxX9rWXMRlvibu+aBYq0HP3t342ZEmafPlaj25XJ50MGHJj5n5rBLwaH67
tJnn+IW3zWDch0myL6kkA7lhparc0YtPG1z8YGK6i42SFOwq0kL8b2lE7gYmywL6hTvuOl/lMsUG
Uugrh2VK0/LAlRGH5rCgtV6g/5+qgbbf+31zaOXmYDnK0svtS6cmMguXhvN3nqMN1HwJ3QyG0Da6
+P24lBQd3KizlCPKTak/quwikWTYmQOZyFq0tbno6bMEa7PjrCnl+sfWQ1YN1tlyxG6HXiIm/xzh
m4NubEiytRXgFwXyh8zcZ+pk5pdChRQ7wKIze+CL/TzMoMlYwzIb0bmQPevaSK9AS7peucxHNsCs
omr1zWEstd1KScgc1IZNJ0v72E93eRsQHDauYmSCDcIHxePeZIswJB3Zaw4vFdIfNVk0ubZs6DkL
AK+BTm+cRacxse+tg9WjNY1TPnZ7P8yXhgfYFz2yFSuzvhCxOTkN3YjWMEb4KO3NYKMnPBFUWAm+
N1owJ/mIcZ/0Xn/wMAVB29wZMATkqJjXFkxRuI9ijZGFyrlywLCRUUY88SLiNQr8YtfxaFCYANBT
ybQslmFmYTwDSwTaHm7xorUBabG+GBWS64UIqCSLRuGmVPB82+1O0b8k+T0CVMnF2fOjWABsLCII
KnhaFUtPJqYuFYXOBRhRKbG0Ben4cn9EWRIjWzHY6/en0GdazmopRG3oG7RJKAMjm0W5wdoPaiN7
C525sR4enPgjp68aHDpngjb6g1SjfyAYcjSh04DWqjE6GwxUTdbEw4hOrIb5nESzsKHD6cG7slbP
E32qkk1hgwsbuLNVyg3ny0G7VJAOpiAl7BAoiH+PToeVOy+XYr/Jm7kfKRMDwxUnsCfTG9NpBuPC
HbdD/CrGasEPOidmcx4byOtGCt32R6+ZKTEmCY+2tXODbYrrg2EqlfIMaZJWsVvn/LDwK/SiG/Vv
vrGyFDLA2FwSW09F+NmOF4ruJHrkeHwbMsgCC5EdswlkaIHUzTw/WVakO9h8IjFej5gMgInLoMyV
7RCPnYUQYVjrANy8ZF6h7dQZhEiJfGei2HAsio93FFwbohAkGPgW6mpL52NDOy9+uICGNs44H7Rn
S4ZRJ+SX/ANzk1IlpA8VkpaYtEEWYySaDB6Sd+weAzVVA29vwH7Ndd1mM6+T5mqA3tbtFykSvBGv
gJWucp/1Y8V4jaYSYXaORCEYqEpAA6no2VMFYComygQIVCsqNR6lErkWegEIAmgeWj5zPV1pQL1y
N9rppTJPyoFugwaOweC8MK9lzh4s+M0AH5vMMFSecEH3MupkNrLOzUQEpEMfXfEBcriDLyyHS1DT
GdOJKBZjN2SmGckZDlKHHO26BcXOgmDsUy+jv6r/9OTLxkos6BSVyjyYZaWoWNnfK/GzbEHOalsY
XjfI9RWdMEAgSsT0WwqYFDMiVzouMSbaeUVpaKED64dq7oHbq7/qZGsBQOuZd1Xs5mRu7YyfVQNE
osnWqmvliR3WKCvCKWYsXE0Zb0pdoqL9bJW378ESTfiYz51NiimtZDVXe2whI+EAnbqNy4/axBXG
GqGr3537bPuD499j55hrj0zdV8GHUryAVtjlXYr3PPwa7aXSU6UYNCyM+ZEm5Cr1YAVmgP6jpiXo
+c9Zv2gqnSsDCUXvbpzWZT31o3dggLvfBtGamKCKmYgcPmLumdziAcJPeU75UpLo1Bds9NWv1Gb2
ECv3PATvCnMEq8UshKTgppgNMkIJkG1kUMR7+VtQLVhmGuZegSg1WMCOB27Re5oj6gv47t5jd7LM
zwQ1dDy6c2H+cPQAXcnbgKjy56u3plEgWzBz8xnGQkyqcTkGwVdQMbUnEopog/SvaxBPmqgdlFeF
0SAHHKL8KtGfzVQq/0yRgYY0czc5eeNS4AogHfIsRUelhOn1ClBVCxOeeglCsOuY95Qym0UqYLZk
sh5xhBZfrX43+xufRIcXhJUxaLlIIpArmKbGppfPXn5LCNIFfhRuiYBVTHKEeAPZepN4lK0HxkOy
v0zYzEYnJTq2ELUmjfohK7T/0sJnIRjzHQG/sOjjNBxqRbU00LMN2jQJ3KnNJqCmCvUL+NEyISJS
DkcMA6nMZ4GjsmZbYNgf/FcI/bA+mV8Jp0yfUbXYS42H/p8UO0brh8lc48ZubH+heeY2pd81rHzm
M4pzIdlGccVeCWJk/+m2Ag0YT2r2wCpDBZpCBMOEIrLQ5o83kETgZqs+K1ZRORP5ITQiFht3ZBVH
RlVSRJjKQSeGjTYjWZH3BjUaxPLESugfuj05NwMSym6RbfA5jskCNrOo2NU7f6eUzYvhZIY7L7hI
4PXQtDdbGfcirh49W2cO3L57XP6M4F4lsJ8NYwpDuYmHPMk/S2wpHj9y5vT8kUjWhSDCPpwI2YCp
U0yXGybjKkQdhK5CpXuKZVD6AQp1/a6FxUxrT7qbLTTlIul3iXRJTX0r7s1M3or3YlU+mum/o6fy
cYKblO1IoXJ0T3X/lRuvtDw0lgf/yCBog/bwV+MEyc5BStTbn+ofdBJJxWuZJr+ydVetd9VvVfeY
A5+xtilCGEVjuvgbl/liUB9RtJPCdcHnW3lzLbAXpoYmQvlrGX67T1hnQGFLd8tnGdg7pgms7VjG
1FvZ2RHFg+++srcldsvkWohrNvjS6fsG7abkryRBZPvH7+wMu0y/8oYM40fGNZsO3x1CvqT4BPQb
R1cUhiNcTPmg2xUB3aQlq2urv1fUAQnph5Wm720WKcz8a4UT8SVz/YQ420vnJDfMqPZucTGb77RY
Fb2NwZe+JcDER2h8OnLts5kq8rvqW7wx9zR7DgM4qO5q1BdRISgyWtxFhn1TOaVRMjP9napcWuNa
M0OJ4RZfWpN0s429UL1D2F5UivdhGxb0cgcS0vl7C3vdgbYYTz7zEVe9avarzJWpwZ0aR0cMbewT
HZld4LHk9Cqvg/+dJF9KsmKn2eiXBH03zboxHtV6jQNPU7cyaSFKuHXlAVPtsmiegYzYcRdHJzvb
WO7FZ/AG1a5ztyWryvaQFwu9Ar6waYyL1iCylO+jeevQLyjpAQp6SctoKwxvqmOGYYcP3lWedbqp
8n2svILxIPdXnYOgCe48MgrHAP7nwvlVHWOnjIjZuDHFr6PRi1bpu2Wta0U3hiZg2APvT2ofjOWV
YR+ELE4nOVgESjJP25ks6zAvskTxMBwyu+yyW67ciBdCAHs0QyxI+A7HkwQWUiwtbqa9rhkG6bsY
r2+4yB3WFcaO3fbQfCRs5DscP3S2Qu9K3RgtXePIX5TRSXZuJqNY22BEmXKiI02IT0Z5t8yDX8Ic
OvvFNvFR8a/7EUnkCrie7Z985ItERjjaMTTsmStThS+55FiLW6h+e2j5XXc24zdgh5hvNGvQ5ZHl
0ufUWpye7ZUg7Dz9jeFrFj8R11+y971g3qBYsH1rprgPV1+1JRqURYFlyfmSyvfgfY3h07Txpko7
JznRHcyWVCA+bOOSszTTfnLuGhsPVo+apsrQ8nThPGC7lXlfRk8+NKUeaThoO7P4MPjk1NOBRqwf
fOUr8h9Z+zTNez6wgJmX6RwzkDts63anxp862/n06PkXg38GKdsMFNRmr7c3mXsl/OZwrIyZ6uFJ
mAaspcDo1cdc3zNgqZgUYyBEZoog4StBQWm7F4cFWuVeQoX6Ce6GelXdH5kvILvzRBTJRW/4Qv9y
ZmWIGPnqNUS6YG6bjY6w3OOpPdn91nO/9GqTK8zHss/B+67lpdEx/s73XX8IiYtp12F4hGdMA293
KzLqMFdzwEe/4m1qTlWz99SdWn7QY8sQPcPwKcHfpIzSte+2eYTyskA1yVrD2cYZG+J1oD54VuP8
uyrXyPJ6m8zRZJIhQSJYAicJqcYMTx4BZhsFrJ1yLnBOJpzFLWxIcLaQ2qcmnOcEehij0BllYW57
09C2mVX9ihdMDA/ymlnhPjS2qbLkaGv0R04GAPpFI/krWeMHZEzSAU5RooDW4SfLlQ1hyJ60lk2m
XShSOU3sblO1L3wQ9ciMa+MqO4aHDq7q0PtQmXFTAU+qDqswf8ZenzVhMqWjJlN1bTcEjmq/ughU
oKbp0PZF8GtlW6jsOVEt62ynF4PBQr7xw5to0/hh2/JNl+rBc7cZw4rCqEUxapXkZbior3Zp/Kvh
SGoZ/wYYC43g1g0ftHcZ5U94CpMzQW2puygKYXpIPLbaOzu66vFvo7Del1+9/p0b30X2VyDoT6dK
R6rgxu9+zKifYnAV/WEj/YjMw4Q+rC2vuvqEC1ZRhUgM8/0LhlXG6J+ajHATLylZUvHatTdJvXYr
UGZLhUAfC3jVsh/Jhr/U0dW2GXZ/+M4hfpTkLkBVlGHcIbGjkk//YufaoPTNv7lF+eU775LBwQFU
IxizkIxPOVORgGXijh/XNBdADQihNHnjKOwmvDR+8eQdiLWjhDErewzM9eKVaqyGlHDUW+DtLJjQ
1CjlpuQvCrJ053cda2y15zqm/ijBjSPCJRsdMhnfToEjgQ0N+6gJGzzoGyopQcGSvwitW8iAiHNi
sFCurA3yJVGn1TmwD2mtDbgoOBhjL2eNUnEh8MoMSOED62Ol58NcH0L0IM5nm4xPx1QfuVwyZGJZ
qY5fttsK1uHZ5hJQUTg3SXoY+BMf6kfE1C2w9H2rYRvtbLBB4abSNF7ZDDHHt1saVBDD2ohgxDl9
sk7sYmv21AZ5tnNR0Sc2W2IbmJ6E6BspQA+qMovLk2m5p13eJLvGsIQba+7LqYF+xzyFlo5yjnwr
/ij0eyGkgDpQ1VUcrbSk2vadtuukCA/dZLTdxTjkC4khpWOFIAxRUfoQQvyP3qVFsTADoi3A0bo0
jHqZtIRQlDnx1YYyy9sLBLLVaPkHxfXOld2c6x4ChzPQcu/q5OoBlW6/amc8tBRHtQ9IIJLnDaVp
k/ebIviUUQwkA3UtfKdGXaZBvE+IZC9StCkGwmFC3cz26HLWKzTrcvsfR2e23CqSRdEvIoJk5vVq
HiwP8iD7hfAIyTwkkPD1taiHro6u6rqWJQF5zt577SsBgdq/n2K9L1jtqQSICFarCVHHhgGUqk+z
elzsu5IUTEZrXJlZ/xpERMN6ztoJDtj0lqUlyZ353OPhEJrQpDqH84vM4/VcUo1U0chDn1fmTCuz
VriSp0OXfQ2kwljZZHRKEPXb81Fuq5ygSrRE46rvGBgy42hNfCX7c1mG0AkK1crCXhfvMn5QUVFS
y6A7AVEnSLx2LIxdgOuNYdqG9Jd5VH65jIYuh7Eao6NvkVrGVtHRNzM0QPn9Dd3M3I/4oNnFWpwb
Iw16ImpmNFwKiNQ4XE2D+F+fc9/pvPGJkNtQPBntvKskTWV9fLbFdAy6/ko+ca70GXvm2cwnLihx
X5bqkQF459BSR7KG1CikCE1PPfyEKn0y6fZrAuMtn8aroX51IPej776A13WD6cmK89NQx3uHHi1F
sFfl9rlx2mejSX+NnLorb7H3duM5fPF1/dmM1PR641faldda8N3hXErMfwz6h9HQl1GIS+nNlyTD
YsxdUiXU7KGEhd4SE7an7w6+U0+z0eLBNzcYH0pakPIm/+zampsIsoWmkoEDTXANIYNpRnQsc0P4
JKCJNS4iOaxlv5Q31SAd3QE6+2RDsBFG8UHTK+H+9Siz5ykx/3LbBvyVDZcu/NNivA6B81g5LiTa
Ye05836k+bt0x3Vo6nsSZrgiTGhjtoMRj+PFwIsuBhdNARd0hQXUldk64js9egb4Wf8dxwNJnuLT
js7AZVC33MUC40DG7EKqmwS8EuPNks2VUhuY0Pa5iJtrHxI+KxzrVk3ZcLLuoe7zNG2qWzzOLTHq
b21MP3qkGAWD4qEBO3fmkRmylQ9ZH+Z9/69tluMGJp28opytyQJ5jqL5xZcF3Q2TfKQAEWOT4fyr
aPVNFIm4kTto2VCwa6O3CmI5VNLs4NBcnXafcnpZzTVSjeO2xzq92ZRUhRjrAQ/Q1yL3gZXsnTk6
2kF7aCfIvdBWsHyqOj1ZjLR9jusL/0kRILcHxXFOXNqNRmh9zt6DThGadwNtU5FN+g4GSY08gruK
d2gXdPJQjel6rknaq/bRnAiOpwngk3hFsuTg2+PZi2Hlm8Y6Srx3CZQrj4qVHLnO6L41x27Xej2V
mSSEu4EpLD1LBrZJVkewOk+CAne+/JvZJ5LsCGyoz43T76ee6FNvHkX6pge+3KIVT3Ov382ko+eD
UTtN7k0hvhtMuuUpiCKchUCEG71p8v6wWAFYy/e8aewd6V4DIK+zTy9GXHfQO9L2Ia7b4yDn75mG
BK7xh9DxDrrnWbkg2Dye0E69LoeBuBLZeNwwopjvOoPP253PTmKe3Ng69T50DwldnwOCj7rvpB8j
tKscxlKBTSWZOGN7kH7Gc1+nlyaVxxHkpBZYbkEjEB2M6ulOs2xMXLW3p35rxNCa3GqXQggoVHhh
qiGfdYiN5rL8zwFQ6lCntAiPSBzy4vbRvUKTb/W8yQODJZ8+dGmHR0gdZyTAgK1nAwqfyvgtUCWq
SIW3UqD281g8WC1gnfukOubJNrIv1Cfz18Q5wH8Y+gerYoxmz6IudIG2YI+k/K41/jxw51P409lv
7TJGFp+VsfOjW22++O4j2RqRPGspWAIDtIjOLfvvtvmSrKPibGDJzmLLe1ett85ZHkwPCfexBNZk
I4yVD6kjTAScVQRMSFnEgE1BgiJ8ID/bh8eRG3ssP3r7YYHXuxE7FPPokPIaytdlsxmHTyHzgg1a
Q3cPg1pekMNmtKF5tWvBn/mfMTdbxe4chZ0BO+npOYRlYstHRXqMU5Ga8Lff0Z5FJp9z0DmheCIG
nO00IIizbWd88EPoXkheg/K55sFTk7f1qdlVq5CHpNOFmMnPxfToN5ve3M+Ms5x8FQ3bTvuaiT0f
R5cfjehexJ+t82fZ2Muffeezca6ezewKvdfEuWtfLfnD972IIV5/FGAtY/8Nphu5o7nDM3beyoUk
d1cBJWwSuQbR32u2ZezmvS22cUIwJhJxll00Li83gT7OoqAkwGD4tLH0Nb1/XOCh8c/r4RKSR1FQ
OJQPbZ1o9kir7pzfUo8N0h+/CCug0GAde7ReBtCRFo+x4M7Inyt2x8FAIESSixtBNndLPvrWUTZq
cUDiYd0suza2wu78ZQPCrNmoUdnjUONjBB9+hhkNvaiIsThF7eorTTS35WydVN4mp4inRZ7zjJyO
6nATPWgbQS4L93LqCePhCefNxVdK4wJXEXqOVuXOjfJtqpbkbLv12F8HA/PCdMD6QSMaAjHdHBkJ
Xju6gVqm9QEkbAmkOD6CTdZs2KPUxoukVrFHgQax9/BpDH6TgoeiiRoGecdhlezGGtHphbc/3UrM
bT31WdVe5I+G9RKlBRrFZ5H+mtZN9AwUD5E+0K0bblNuFYF3SYOP2gUOFH8700NQ3JM7QULkID/X
UInl14J2s4i09Xe6fyjRYCbkq//nbSa5oHiP5b9RvJbA/mampQEOQt68ljGp7xvHqCL4ic03z4In
8pJxqxbXfkCFUWT6vYIRCav5+Or5Z5+PIYm6k2f85Io64dcke5wZmynKmO0Xro4gOCXGo5yfY9jU
LFBy6zNDdIjnW1wRf4VTjarPnWaVeu6KByo7c5Rn40YZFGb0a1KQbjKghNw0omyAsY/LMfzsK3M7
Z4IM13OLT6bNfzXtLIPgpiv/3MJF+EP6ngyCnCvDoaiKHWmdP+ODVzheXO8jzXlpcwxEkz4rlrL9
b+ZDuMfagZxJ3AUz/VqqfI2Gt6288GlS+W75KvVJs1kYZEpsYs4ay+qtC+q9G+Nh1BC+xEAfLCTU
DPcpxlhrM1vJhq0SYZmEGA/xP6vchLV1CA1aB/Hzao9HqujXkxsdE7ZN0eicdFZvPPTU2gBoRg+q
F7KSdMZtyiN4hIjrpJomEP5et8Twj6Ix78Z4fNSocbnLxUL4uaDBUyfZgZmZ9iK6nIYAyfoap9wv
Z+cinXovsG8YEa55jhi+SLaBWWx51XSOl9uq5aw8Nrsy9TZzkGN8Ee+1hHXSaIrDId8Fu2l0L3FL
VqtKUEAWAwSSTPwSQ7UIMox6rH1H3B8cD9Z1nG5Uc3WTjFZGWu0SPDdym8yofMSVIxeHHQbfnAHa
NA1og9nW4ldINVe4HZ2a8l4G5ZkINMiRxth6c/jKvzpC96RUlMypt5pNXAEWXBALIlaTwb6m5gpS
iOtAhQOEUABkmi38wJobMPbIHMGoGpHaiODU+QZu0aqDC+Yuq2fVrCuOOJzNEnXWNMCk5XhRct4U
uDzKFPJdjPo/iPWops04RkeDDRDeXAFcquXn6dHfSxCebt7vgskH6onEbpv3Pbu0OSo24aqlv8SJ
nI0RTJsppF+dKdsDUsmAs3HrcT+NxF5wZKhQbgfQkSZWV+lbmJdmUjh3nodzHe27AvUWq2DXsAli
ZTEFL6lIj0UT7JlLerNa+z3Vb4Z/67pwbbKY5JzOfyiq4GuS7vXcHZOA/s/VbJw9BjqPY1WG+Dix
AwkB/5icJWOK039HNkEOjpNxiSj/GdmbWbN1yvR6JBeb+ehDBBVDSRxu+Gpg0tT3kGkDNDjbW1WL
RJ31GIvRd6loS7Kb31BQ/CER9yeSon5/7/RvHipRFR067ylzvx3jY2Dmz0xOM+Kxza4p2V3C+SdX
ZFv7MYnv4ipDJZwHXlN3qV3jWabtgf1Mtclooi47ebeMhnU9r0PyOpqSlOrJBigzbPP0fgCpkMt3
Sz+34svP7+zh1y33Wr6Zxja1nwMaPMtdZj607XcRHJa1+1SNB5NJzjbO6bgGYR6J1whicPPo9tmm
oFlFNN8ZmplUGO6Cz16cl9BRDC4dB6gZfJUjjvCnEEXDxWUYOYvlJF6pvtqEPqXr74ntrkZWeRna
3Oh+m0s2kwDT1in6ozTIzUkOlK+h+dIZYsV/AbyHFeHunBDPErEE97EpySAWJ0/QvYA7jjHQgz7J
kcQTJATNjvIimsJbKoxRwZYfUxSEJ/wJeTJkwFg23nsp8Z/bAz3rVzt8mFIY+xwuFbBvEogoEFix
TK/46dHGhd0dFLdQI3OR5uU2R40cyBoZl07g8RvVMW5pYUlhG8QxC1y4+7AiK8gYraXWLfk9RyOH
eS8lz8Mu7NHfu50o550O7c2oTbypelvX3dWwPyJu0z6LVzDlMhxXdpji/up2YWNvBy9a25HcCuWs
hyzYDnWDJ/vDnhhL4OKE4aWTL5GV/JvDh7zyser7UD71tiV7YAYRN1Wb3EP+rXoCbxkvHylPd5wD
Qas7I2U+1FLn91XmPLAaNqecN3w5ahD3oGNvDClOwUXcYCNFyQU3CauebhIG6xKfS5FMuyJiaR+/
l9idUmwVsfNm4RXGZdXQfjY31X5SIXgUd6Mz+Ey4LeRMv+OkKWzHfE/YtW7oNqNRg57ewsK0VRJY
R7mqkOFDbo+DyWZa4UL505xAR1qPlvtJCrdao/2Sf1tk9naYeAq/KhSiMkBmcedNN0UrXXfU/hGk
5MUpwhY9HZM5qrPE0WKdrJxLmeO1sUos/gaPOkbRXSZf6xT3G0EOjnfKOA0DOKGfGoWssgjeFH+W
4ugt3ue+pzwpXuM0Wxaq9XZo/X8OE/isqa4z5L725w3PLHqBzgput0fTaB3353YMTkFHxMLqd5Li
jKkAHerUAnEDHSY/D1lCE1Q/8BCY70HOvWMFKdg6u5N1rER5Z/ndveSFMxG3KbOe73YPueN8TkVz
VwMFm8W9I2DD+Fwa/6yGXMTyoHdzYzv3PGY6ViWtvuRjv6t7epVycYnD5NoM4nVJHtkSk6OVylOQ
c1GYNbEQKuqty3IFiNTaD5P5Q3/3XVTF4MyCfWtOXGgKxpcHZk1ePAH1rmqO4+w9zM5dFCZfc1Zd
IxZThdG9sa9j81xB4lcgJaL+B2RjorprXjk4KADO8VMNMX0vi8Fe9ZcshK+ULryA9hJTX52/hD2Q
rRDfcv5ShOnGJxaVpfq1rzowJ5xWxlsOtKUznEM+oZHjiMJWRbgwm7ZV3N1bSY1JPe9OXEDnQXj4
TBzuaViSXfEuMGIsMQOjfTd9tCt3hHQ7n0SdHVik4sDCtB62D9Jj1nR5gk1te9cyiMqULjsvvw1O
izkjtn+6oNm6cfzmxO5rJManCC0uNJ8pAHjKeZMmA9RWyD7tn9xZHveVgOGRgtfvEU+DctiS5d7J
nciBpdnObHnVVXtxxfI94NhZiucqxAwjppfQoM5FW4xNtczf/DndBQ4nY8/5G+PqYObNVoxy247R
k678V37sNXPii40jKm4wC454N40cVl3BYd/zxvswJKbXc5RH8XpsZcddB9dvTOCwrSEvYuVO7O+k
ozmspTfIN851HmyD+hGG/zqgDyLjYkvRObumO/tQsZjUF9Wsfopxj0+oaHbfkCV+smf9MKdExYjz
GS0u8gVvmlAmj4GIZXyaAztBohx4wglL3lXDfMMKx/l8uuObjzfxZhJ3zllvIltuJlrke5dhbvav
GQYK00rBuWZ35Ki3AUBFr7wWcbEjWW7E001hUkgTZ4vHFaGXXvmofZ5Z4/cx1ZeWdZ6y8M5VbOJ6
tsTVKZopDB9hmEJX9MCKehrjj81tsbG/ZoY5QTgrGs2/1sw3YnT36WCfpsx+yWNz6/buoa5RPelo
BfSP82BbyPhZKHXBB/EXV87aTtRBwY33x+3A122gQh1Ge66SQ4NTJMGbldIulln5dnbVV6KC7eg/
YfFbD01+aTnbyOo8hSUCEYIHW1mY5QefKNfkxqxDi4dqoJugiV4mXRprDiT3o3cWoaAyXgL+EQxt
bK9Mr+fITJc0vmhbF5cg7R51tadGFo6kjoxLUQIJtTGkfAWB3ttcv3NB0hD4hkQ1DqjGzXjYlzMW
l1mcm5FYXG9i5HVP5LDf3N7/038+xaZWwD7KuUMZFdAv2PCtnOC+Hb2naYlvKvd32a5ZWXSy0Bea
pHloZv9sRualMieimNNOaUBcHs3Y1fCwmAcapqrRmGFClw9BCV2vBEnlBMbW9rq9qLuHeATKQDhb
hLnaMoz86wAGiDgCUuhDZbS3CjSBmIYTOOHen9eDE7xVLVHQCP2myroVOwmcb/MmuJQltuuA82pM
OIHcSubgi1L1NcSpJgvcBngL7Zs7tFtN5wFPK+S+1FtlQX8c0KBh2IspA1sTUnpOiiMLUcT76Klv
mCLSflw3xXTWSEI0vn82ip647hSUxd4Nu7Oth0NuQ2dmZzm46blNsGb2lLkHd40mo3cWCf6kEv1q
dCnIqQ/KgOrLQ8eQuH489vjKWtGnXpDrq3gI0nlQIxeoXl2i1xzDYjp993WxradwBUrO1mpfzNU2
wzs1SYeqqwC2gA1mwloNrbc1zWFbg1+vXD74Aq0r6namg/ml0usCAn+hdwyTh47WXcWO36Pmu2Mi
J4d5biimMpnKGgILVfbug07sCACBMQ0+mgCK+81IKyYpvBECR3KcrPmItzL32P4V62gJTuL4azoF
buFd080QrameD8nrKSi1E5jx5dRds9ikOWpkEHXZKrgLcYFUnWRPYi+WNUzYzadqcWVh35IMtTbt
rKUksVHDdpxZg6HMSwK2guGooL96TkhQD+n2zbfh6pg8sFUI86YhOoh9FZMkZwYqU76H9lwidAfJ
x5R+dfNtWFZEBRhDj6APPD9+zc/S6NcVh1weXaT0KvTGahvYxDq9k4kMJduA/QwLd9PFnf1syWRv
iEfLo6mvlQqaNgfExBa07PQWvc/FUjZIRUPVz+QQQiYw4cD6qo16OJQdib5QYgNyeyDWHqx9Xd38
NkjWjs15PXkrZu/LTtV7DhJmLUy59mcCv8pq+Plp/GFbKUevUtzLlo4fP8hwlAbwT0aDVwv4yMow
c3SO9eg1QM6KgGVNBWiu4VeoMpdjoI8huzQzSDRFfRGNeuggQcaNxLTbl/5WqbMR8QizHB2s/AKX
p0Gh6jAvqkrOlyxx4KXMMqi3JfUjdi6svQR3EjY1dzWB6TvI8GGmTpmiF3Ps1K5I9h4PH9pQOUxC
+I3ijLpFrFXaG31W29m686PuXBEutHyH5k6izIbvfDWjD6pVU+QY5c/Cp7PCyPpvoH3rIfe2mbA2
gUVYmQXTKmBAKCW2Ae/HGxY4iJRnrqSFguwBtK2jvZXA4+L8S7SZTvogxAwrP5Rf3me18Zw5LqCd
mJm/OiejOqdus8/HmlO0h5Ggm6dzQH4ryYcDb6zYpgVnHkc/BMq/pmUEocOKBlB06TVMkkdfFJus
IKs/ezajujKRSzAHkPkHNIkRcDSwM4iAsji9oEcpHpAe/JBY+oeYTLMlSGw0KrgrMnBYCpS9SeHG
aLG2ttwEV+Dyl7JMkUx9AAWx5hliYup10+DY9siqSX21tPtne480cgBnNFyqf+KH2YQ7nnpvAzW2
lgfdn1eeXpVVwGPSn7qgMgEludqVDmQ0O+FLEjfPdloTQ3H1zsm5uOxuPBn+YO/C8iRVWpyKPtoF
PmvkwmfGinNz3OsiPjc16BUpI2zj64Dn5krHcD5TEyh+mVMINuf5VkwJoA9pA36Pho1qySkGbKpX
9uT0u5arqFkaj9z2K+79bBMn8+JBL/aZu9BroD9qa57X00xG01tcTvRyiV6OW1UaehPU+mdsim9l
UcnhiY4RnS2+xZreTF9aWr8P+RxQyJXbvxFYysZDrO4jNFu7K45mg0nMZ3/YBM2dyBpE9R4arswA
dGW+ghZGkiJAEFjZrxyhf2JVkWDJZuwN4rMcsWiP9Tot2b21sfvd1fW4aUFCmi5vUw9fa4RUImY6
FwvqKboit+DeZHhHQ/R3L30nnfw8+71FUL1gfqIIzZyRuScRvbsYAao5/m4LHK2ZTVNdink7LIpb
PaTe3pbRuawQ0jzgWc0EeLH1vX2ExLIeSgY623GuJoQ5tL6doFu09gHrs0ab97Uyf3FuzPlzM2Mc
mmLwi1rONufh+RKM7HS6YSRdKzgLUSlUyE83h9E6Rs+DBTM3Qd4UFSbLQcQbnVDqYXDdO8r7Sq3h
lLY0EZSzS5UiwQmr+Ruj6G8S7AM05wJZY55rMsZSnANlLGEl+5eOUWvtm9jxQ/MjYtujNZae1LLW
zrS4qS2Cy9IOj40N7lwY/nsIN2+ASNM51yxgmLDd6Jd7TcEDi0VF9+SSNRHD9CPsxgBtQr0g1CzL
BxXBAyyPzBlFJOdMEr6MHVdGqT9Sj5hxOtMLKxz/rqqfM9ZTXjoILN98HI7P+s/YVZyK/wW+t7Kr
GBC/SbWw0VKyJowyOsfE1GyIcsHCYpurAsknH29D2GxcYFZRYTCw4Z3uY4uTTaXI3g41noqu4bTw
FGbVyXcAXXfUcKeZBGUz4J6NKh8v0rjVpYOgOaWAJ2b7rAPoFlad3LvOu7TBAUQRyNFo8XUH1EZA
SEhBUQuHd6OBgOH7+knZ9dl2LHPdzJSZom51PhQbCwk4YOjP8+YNmfa+CCqgwJFxsEBqh71zqnjH
uXOyc+ry6Drw5YH5CZXVsElwuF2znv21jjjBewb6WSnvLMOZqVR5bP5/Jxon3Vitfcx69kZdS1la
rzB5uMZDg60u59jF/pTMQl8Q79LMNn7g9vhBnxp2DDnmGSJsPUUvLtnDsSH7vpyEMuW+hh3mznA4
iLgmd4r9vY3ZeolWPeWCsE9ncVgp2hkmE7geTFfCqd6dJEZF0zGhukwyRrVQvygdmmZ1sGVnr0uD
O3tDqs6dIhqxWb0YJdabMfhIO0yK2iyR6l2nwQNyN8wUglhByFregDiHBTkeSCGa0LqX95ES+rWH
C6zz2qcOvw+cJZQlJ6xuZdSigtks6JKH1jd/EQeuQdtSsBhuqfbFvB+OBX5QUnSex93dFzgHIz/e
S5ScqqOHLCuodpBtf+S6JKyYEEjrFqKOtqBgwAWc0hJ38xAGaxwAL7mpzkK5YIuoBOFefXQw/zKs
3UouU9SxbJVIuj7qzmw3pknNsJI/7kBrwWQ1zHzgeFHfmlXLvrgx3D1XHEqZ5qseaTDkA7p/nsbI
DgSarMrYVJnPP3cEHj58b81EnVHYfmOrZbPawXHMIOUmVfY6WGxpDY+Mocv85McRll52QwOXDzua
Jycv8/VA+JUDeLUaR4JFYdrHqBHiCka08qW5ctswp6CYvWJJNy2ORZzUKYv6xqqptxQhAIl52JAx
nKLCXKv+xy0jDoHOcHO5SzUdHJsencdtnWuJyX+wS0Dl0+BtJlXBQggeY+0vBeMztIEBtTrHspF0
5i21ORk5YswwQuPM63HUcu6eN1apbgTnMieF+uDFj3bdOdzIsC9liX/yetTfCGmsn7N2xZeUUPZw
SU1W2pbrktu2XDBb+ZEaBsKGCFqD0d1py/2JZvSHwf01ps5Eb9Vs/3PWZI7n7uv8UIwQ5FX3XRsY
VOZwYewzqfTmDfPrjA7ohvnO8II3DgxQ4yTfRKegLNeQLyKbQpZ72JmmOrzI9jE3m6UDBDBU0pMb
Ggf9XMMecDKUblLk1A5Z6bx6mlWWk/mMiBE62Ghdmby4gR3vPZudpRxCb5d2OaLWQAYibJxDxCP1
bECNy4v03S7dh6k1qbtufpKOR6aRWfwZ6ktWtcs3bYY6Il/qUkzntnyIq4hPw2RP02vYan4AUYqR
dYgrwlVWTEUmMQlTIojMpWQfCApTVzG1vnAFxNRwO6A2M5hZsGXdabScly4qAPE4ZHtlaZbLWZHv
DQp82nc1+UVNJn2qPvx0KWEs0BksMhQQd1mnm/GTbdVv6C6Tx3HOSOHwDK3LQjF6zAM7IjUgnq2I
fWeT6UsyBNTKRLazGcbsLmsVa6tA3luZJovFuSuW6A552wHP6HuKYNhP1+YHXRRyVXlWzXWpSVWN
7Q/hRdyxM1EjM7I3mZ+oY5R7j7VSn9WQsWnDvbfrsDUMvcdUpr0H38dCPFYVsSjGkDAPxC7qOcGZ
bNtqbupORYevSuNlt2FQvqqC5TEK+E6H8tXtkx/fVtPWbM9zRkSo56D8z0NgZsIBNKVcrkiWAUXP
MNmqO2Ou77Xhk261s2BtpRSyRdBFOibENCrYEY2EmuyODUMW4sGdjp6taOwRIfuWwLzPTA7wdgxv
tWSAbnPckYQDI1ki7cX9njacdWYbkFwEc29vUas8pqsam/ZKaPtL2z0yKUGDcGbMNFJ7U3fDEVz7
p5WEBK1bJKisDNkP80AhOuTYjJ9qscK1dA84cW0CD/SeIwd/t0yCf0EXEAms52JtGZvSn25D8mU0
xXtpNO8qZVkQhSRZKtndgiQm3Kb4+OPOeRHuc1pC94b2Sl2gz/1oVBuRWX8zR1cuY54IqdGuEtpO
lYZhmCk7xEpT7HJZ7Yuug3RIyoDoZ2WQgTNDsZ3okiby+K9LoG9Ed/XYwm2Fzbn887HimIjNkNKO
87gU4ymHTXmGMW8NWjoKofl2tXFIF6dFsniTk4i0jrucr2e2yvUScO+77oPK9W8fD5M5Bycx5Oux
d1v8ahxGWK+s+4EKy6DihDyN4qpjBHJa3NkdfDtuIIBr8eqK8MsrNLWEE6WUicQCxEISLgbVtnI5
8rJHRGSid8AX911gf+Ck/Krn5uqZ/TZlv7TKx0fDHhZ3ZAcasHorNQiDBF2ri2dsA/kyB2oC0rag
r1vBTJFq1wNuwF3SjeAmi5QkiTduwxiWxyQNasN7BFgf1FJvnWlyG0FUNimjXzIwQlsJcnGXKmhr
AquJc7DS2ieJUhab0uDt9VNyzVng7IXBU2QcLU37bLwP+gDDtWmTkwqC7VyTjMP0ddNF+ZVU7Jvm
FpEEy+RbUHVEzpydoVPKPoMQyYOdoyyj/f//PyXjDTXPT1VhPtux9YyC8U1A/dS7nKwtm7GwKP+f
kvZJUvI2o0UOS7+7BaPSTP/i3rvvmmvKogBADV+yaR5ujTH/ljauGJOIYpS96JHZx2nVS2WT6C45
lnUzWlD2aDUO7YD5R0WzY9BU63CGCVCyIegLF09J6O4URNmCP/2ft/xk24AOZfI0mVBDKMeYWRYt
pJUsW9fCYL61xl1gUDNg20Tw0hDPgWlyt+LfYl/11SXOd4GbVcrklhQh5NqrO5LjdLzcW4cutrtK
kp6ssRny4EL8RezkVtD2Qbxuku7DI15WJuSHGxtbZuIN32NtvHRhmuyqtz5KNd1rZ7IAn14yM2J2
QFoaZIOkYgUVJyNMxTD7pcXDWlwzlmT2YYf+ysy6zzBAYnHKHI5/q74n2glA4+QMQ7wB8AoWyHco
iDcrmnvPxAl/B5U8Ssc8qqwn3M0BpnKhFVh955BExjSU6TDeFB6PlmSjPFovfcIIdRTum5DBpR6D
YuO6PLj95Sul3Gdyu/dWNHbrYuAzCwP1Yg8YyGb/2zRcC3UL4jj3Knf6UDFZUpe43ipW/EiePjko
qOJiZwyXUy+KUzOqWxG+FLFzzMpyleNTm7yUp53OWQMSCq/QQPOymjZzwySe6/qvb/2biPdtZD/w
ik5ZTEBRexjbIBSzv5bbatIcPXpWNGMmfm3aSCOFvjeH1VGG07KFBIdmDP7e9jFHZSPU9JnDYG/H
eu1HHJLtgcN2EkfoUXrdwDV1fO/Wjg40Vdup1jyRNPK+hY7Jowtdj3tuN0wrm5fEfjiON1TRP7sm
S0y0zpcYmg9VKBM6x+Lkc/ObCliOtLoa0afbcFUMkm+8mox1w8w+1yLCvjD+WAb3ujZmGNLztPdq
kI+tz7etr5n8HQ+Js09Obs7ZQ8ug+Rebec1vv5zAxLZOjFcz5BxYJjWjjLD3yh0XSgeujoh6GqSZ
dMVmmeSyqP7mFjNHUQiGebd79jLsRBgG9pW270Ju6iQmeWeaiHfOs3OifsVmpr4FhOgIobMOWJzn
YHwKNqJNI4NdDQNT1ySncneroTnYiflQOhjF68iAl6Qpq+wVnJQalmxtor0od9rolrZYzoJClhs/
qSOMhR959zK7HPuzzCYxZwE9sImskgblWnPRUMsCqH4HRaNsKwwLXNO1Ux2FpuRZxXiPjM4/MFqv
44KvY+6wCxlTeEVJzMZoVKhFrOLIRCzItzjAwFhO42tg+f6xZtj3U/bTrMjTGaerR5S+68v0rhuM
J8V9bJfp5tNukNuEz5/ren110sj5XWrzeZkVJ1YxXWO/qg6h9k9NXy0G6/uyMv2jRMBcuZU4TQn3
qjqJ2z3nw73R0gkdlyx5zchgVKAFKo+h07qT42/njtuXnev30MTb6vlN8i+sgoAFPjE0jL8bN+Xy
kBa046qH3THyzUTyMu/hHaRrXRI4a0MqLKrxZ6456qmoeegNQk0ZsmYV0PVYUTdTZvjxZK+6o9O7
j8E0VNcSMxoifo+EdWHWgaxvgkOOElIeascdf9qYJaVic/3Obotjlh2ws+GIPs3EPM2cPCMPfKoL
23//UXdey3EjbbZ9lQ5dH/QACX9i+o8YlkEVjWhEI/YNgqSK8D5hn/4s9O+oGlbVjO5ORF+0JBI+
v3R7r43ihjdafmMZymE+6zybvvbVHPmt0NSYKNf2okCksMA+s2FJEkfrugsJzRjUqkVWwmLRVA7o
uExSLRMm6EMYboRpAejT1Ocm1BWUBe355Ne7fNYuxFs7ZqaZp6B+7WgGdfaMkvQzvxCMZkYfKkHZ
rXxapZ5sE4s/OwKWOEyOeoWen/pFlmiVGE8aSs1WoZmpkTmyX9u+s54zoeEC+0ipzRFFu9mlJFvX
6bV1VhYbmek/pmIiFjCjwrvKKkjsOzUjxcUYZlRjqL71ElBS0etXvYbcV8t3flD2i2GAj6xjOhSA
Hk0tYuNnRAwbMiOutCIl67b0StNBGps0bHrm0UUKBgSMMo6a0rbvTbOovMQYlnBKgk3DCBnBiPue
0NJWU/Csx3W+CbpkvmSmyUy1bstAZ2u0N2KvkDr54AQ8IO1SxLIJM3JqdSXb6BZit0oO6aIEwOaw
bEyyL0Pl0XnDWJV3GtQcJ33jqwIRNnXU/nxajIEBfN7EBBcw29P6HsV9k9HoG4pL3aDgp2UTBdTh
9xiYMCvmgNKWyQoMazRufga6I2E15cypGcPo+UggQJg02L7LtZ/IP9WWuVHUhY9T2NWbiFguk7WT
xmaRNvLLqwwfXVghkw0mZAXjOPaLviIxJ1Hu04HVG6ep9A19D/uBWr4KiA6vs3i6igwN13wwncN7
WeGmIBc1d99i53GoIFBbKtqNMkhugqi7z0YHilUh2H5BzZvb1KUpn+WZafZSavVVF7Ejo2V8NpWI
waHkt2GKpl24s5U+1B+kFXuDPj62ufWWacyX/ARFpjGwZw+LqSWspo/5MNkDySawdSabuSGSAdRP
76oPKT3TSWCxkXS47jBb7dpoGbNR5wXuMyVTLjSmXlhpWJxq82ThOvWzOdB/6yalvtGs76FUtYvK
Ro8nGhTzkXihr1oPBgBP04AhkIQlWiokc6kSPlcBI6+kW+tOUywLd9mbyCctprFFzUCbcFyHnszt
ib8JoW8FwBWVmv2C0AHePvctOGLWBtv4JKFeRGk7biZmYQt+emvmiDAz6glsD/MdGWLaAWLpc5Tg
g0S/PD5Ult96MW31zGmrbWL6rAW6zH5xS97ktvWgpZZcmVPCnmNorMIAbkyrEL5qI1yXwRSvXPgc
Q+iDf7QMdveC9i5JUaFiwRiKESqm/WPQWYJt3GJdm5g2xsC/H0KTpKWUjsZow10pGpP1SuW8D3xi
6GMMMsQahrVPbz2y+JEMRG8KRtbQ6pnK1S3Lju6dyJiW+jLl6YcofTprrLxquPRdu6dHV0HgGw5B
bJmzaqt5F69OfW+cWDgbczwVTpJVG19ddcV4Nbp4+orc2Fqi7beATq479VFOOSnoXY4Qv6ADwYzF
EoBdrEEFmSUtqiaosyGcCuTB2wDAtkqrdzYY45UeKBuzFzCAXdZWmQ8ZG+YOOLNZLI4i89ZuIC+U
mADw16OnHK9Do7LOUVF222msdzGqD1imqbIce+Z2ofbACmyNwlJSERgLd9Iky1Bd+mNE4oUVrspe
ol8nh1hXbJ+fSW+mQnbrCGW3DbhJujxPxGNEWvT5Sg+1pyws8xW7joptuQT5NXcDEWsNhBlSMUjG
tlGhTqncRYx6zjW7u1VI6VjWqfs98f3XoKnjS12SFRHYob+NlBICCkK51CAQDT8dKr6CCh8K1j4t
LVhPacHSUMcEvUnf0C6AJxUCfIMxVBvLcX8kvbWNaY7Upea6J6umVVNwngo6erY47GXrXmQG5xCO
eRE6UE3MMdLZYbSBHikq+LepVlZhltw7owBWP4KkLsK3ukPWlycd2DFae6qaLhDxYWvVF6HRBzfD
hDt7YjSLEC+lnyInKEjYbw5wwmRFfm30arYcQhYuffwA5/Ug8Q/SgwlWsrDyjUATUK/1MBI8uwPq
LUtjYztdtjRRcKUG/AchfKBDOYvUrE1YNpRWq6wxlbIhiiMqebY0BhFGK/qlZTfDWs+K7/VbNLle
oONhaXDpdl25ysa7yY2ilYOwfCl4mk4CUyGIyIsL8mg5lciX6JBfaPcvBIcljKqH3WgY5Dcp+IMm
9pddTSkvQ4VBqgIRImEDKBHT17y2l/KtTk19bVrNvRHnlxP+zqllax07E/uDJIsZrxo20ZXTJFC5
leFunK6chvliUU3A71LETAN6aw0AYxFo+jeXWb0REupgxuZl0jLBjIz+SioQcfVZkj2ayKiZVkoy
nhkrtkjaWMK0xWLmhijiRzavbGPUA7OTvsa4wRE7gKOj45+VxyhFQ7SZrmQVJo+RXzWWbm2YaYQu
7i63qaZzqvwmttlSZX2UFTEzv22EflVNOsPPHiXGPIdJUWBikWMqX1RiWoawVA1tuMF79WyYdkEN
DPGWmyXkuxrNYA/b3eXBFE23zXxtpE3fpC2S90nBQCN9A26qj0xdAjOdZWJqXPvAAod1lVgSAWl4
jsYVnLNfsKCuObgG+hrcOwpuNyCsx0Dy3vo8t0xLcpzyNczQWAO9CEkwMSkPKOYIo4mKZh3XlI9+
aliZcDLKhc/+Jz67tV6jn6oqVjxlyEAUNi3CT6bR5dCTH4hKzNbqwBtL+ZBUEJqwe3bLrOb/+kY8
1OybhE2Trzo7/6oAjFvW8apCorZEVh0htqA7itysuVTDNfnDwWUHXZrKVaNobKGk1SztKJFXBlQf
18r6TRzKa6OzKVO5hXLScu79IEPELlkaaSuwLWM9XCbCnjaWyuYuTmTl7Mtv//G3//yPt+H/Brvi
pkjZaMybv/0nf37DTFhHAbLDn//4t/si47+/fudfP7P3I1fRW100xbs8+lPervj6ku2a/R+ar+Zf
R+bs/7i65Yt8+ekPK3oSOd62O/BVu6ZN5V9XwX3MP/k//cffdn8d5X4sd398eZtnF/PRgqjIv/zj
n7Y//viCHMmy/3pUf39S8xn+8c/zLfzx5Zv87eqllrvPfmv30sg/viiW/ruqqarq2pZpCfPLb/3u
n3+v8fW7ti1cw0WG4Hz5jU5Phn980ZzfVVvVLNcwHOaEpu5++a0p2n/+k2pqrkuWgW7rqmF/+eft
//Qa//1af8tbhG5RLps/vvArX34r//665/szTccyHcGaFgGaLtvSKtdXvr3cRXnAj2v/x8cP6hhj
py91+zWCUjQHxjJQPoM98eBQ6YSGjRKNJ06GpgaBZ6vogS3Md5h9mfY07FqW3Y3wv2VEjPnpLgvI
znAQRyFBMVk5jd4LAQYUkg/rAmrmn4W2hbPIWNVojBw86JDmlnUzeFr2UOMqi7ORzSsfEbO5TFGC
VGq1iTj6S21P7PLtxmHrsqGD9v7MTW+T4BrpWM5sIEWXg6+EvdmHGNRfgxdJ5Ejl0a9FkgWDctjM
jsyKMY1k24JxuMOmCzzERRJahCvRMfPTsPfRUs8L+bWNsJdMa6d+6tWnNNwJ6pzL7MLBhyYFM5OO
hFw/eOjGO2AJjsvsIWJno2a1sB7M16jTHimISBJdcvbetKlhaULKjkEhKxLo8Zadj4vD14YLdwAk
gViL7R/1WcWGwIwShCgvHwy1IITNvjDYOijLXZU9WO2NiSooCcyNib3Nrf1FhB9msgCXSTQd2uMs
nfbJuKBAWK8SuQrbovOiKqsv94xa2MkCjw6fJ3jCjMHeDJlszDXVnQUhjq2wxZQRqhByo/P2/ETU
Qagwx6kxjO7KLl1VcIoVf1NrAGDkDlPT3PesdCLcEB/Feno5DFtH0rtj6234ONJoofSvNfKJkY7J
SICgWk95+lQ6N4oRIWBgTVLHhknSuMh2OZhFavTCdJPzUdKQmAvC5RcTEA0UAR07eLhlmz5bCSLP
MmZPqDxYacewLlC9yQ5L763mmEtVIgfUrpq22mDMWhhZunaLh3F6jXgSVYl67aZlwS0abnQifWqb
EVbab+rmSY0AysizEJWci8hgiNtlyNI+cg+Pi1uPYbOWPgbHfrpoB3wYyM6YNay2OZNfxGhBBelL
v8MyGle7qDIunRjnR988RflOBrv/fVn+n9Xc5bf/uv/tvah/u/q2vv//oPAyBjpWdq9e0pexiV4+
1uq/fuXvNRcs6e/CxtZvq+yKuI5h/LPquu7vlqFatmrbjGTsj0XX/l23NZNKzZxHdzVN0/9VdNXf
HdMUFF0L4ZTgl03xv6m6c039d81VBDoWw1EJifi51mZ5huFdJ8sHZ8vthHfJ0LJH1zW3Hx7FP4r8
x6L+c0n/9+HFz4dvSofZFTMaHIesp7F9Wet44t17VSXq3M/Oj5+FR/jpTWg/n6VQQ3gIUSe9iTQr
i3zAMHVvjh+aju/TQ6s/HxpiQA5asZVeI+79Vls1yS5tb6xyuECppNK+jp/mwGsQdK4fuzzbAO4Z
WpX0mC6wZlMR8U7fQajA8cNbn9+FmO/uQ4/qhpUehzqH99mkd2LkFeqV28szveBzZlD205js43s+
dP3z+/94Agu/i5EV0nMRwiuCTRFseKnaLo8f/tD1z3//4fCsR/i2I2f/VRfjBZ1VY+iZgnXkArm3
7UTZHD+POPAlzUOjjyfqJtsQpVsTrbsIt7EgAGSZ/8ifk1W0wsW5RLW2aC/9N/bY8TurjPLX2ZJt
2DN7aZ14VYee5HxlH241K31DsGPaeFVoPMVKw3oR/Z07eMfv8NCT3GvvoRuB3S6rxjMNSaBoDAPf
aicSsbXvbdKeaDSHTrLX6sO+TceikEjQXXofFHk+e2GBIIk++cXb2GvxTcCme9e1eBdCFU126DUW
7opcJXY3OPUi5ib+SWkUe02f9SR2vAoeVSlnoUlN5OnGnGL2qPTBJnW60sR7gvb9WmuqeMO8lPHT
LNi2tH46b8YOt2iuBXMuFrKjQMOc1k8JKowyU8/jJgugs4Mpehn70f3mSrzlymDFD2qDGNBlHys1
E1a2NGRtE0CVZWDq5hrPZOpFgRKdR42D1rRTUrFtm67ypinDEWEOcsuEPFoOCtrzSc3N24iJ+nWg
M0EN+mH4EaUm4MzeaVp20Eph3yumUlzqfsOODFQPVFqh1TzKyp9uqszIH3/pq9P2yhtJ6GNNWGfj
SaS4rFwMcqcbtyny9187/l59wzqdh0xvIbX4r4qZebn/NVSZbGN8On6CA3VB26tvTaZlte7zvZWu
c2dF+VUbxye+swONRZv//kODrxrkGGw7kJKHPD9xnIXsCesEMNRc/Nq1z5XmwwlakGWJLdLGa3GL
444CHEX28tfjB5/f4CeNRNsrVyggfJw+M6NFt34QgbJDtnhV1NEuUeyXrmkefK3xsIc9HD/dfM2f
nW6vfDXW5LjIdhtvauFkzL5kDUi8ujx+9EOvYr9uTbmTw1poYNsHK9tmDZ2JkQ2XpFGyE2/70Ie0
V7gGFlWntospjZVfXRQBPmJl1NMTr1qbD/PZ89mrWUJBDcK+Aa9jmiyMReQEM+oEFWzDrOtbMiw6
V0V5VVcRQp9a94yose8Mt7JO9KAHXpC619KTET5o7BeNF2bmVYjGAoUxm9zur40z1L2GHrV9YrJZ
3XgZUbHNVDzVof+mhurV8Q/gwNtR95o5yt7csNOx8QKrWHWoyaAjnKgg8yE+eTPqXjN3bG1irwaY
lBHju7JRIqI+Jay8IYaefYxfu/75rXxo6lkz1JqZUEuGjjAE67KOTzyYAy1D3WvmaGaTNp0PbOUC
ettzNgxeEDMJ1098N4cez17DJkDAyEaog56CXTE3JVrt4I7V+z/bNIdXZZ9oIIde8F4Lt1RtMsOK
z7PKgEYMQX0fFn1x4ukf+vb32rYWKPTWdtJ4SWNd4dv4NszWj4LwtONv99BL2GvcacAGqDHyjKqA
2CfRXvg1ZNMuG697eBXHz/H5PTjuXvtN8TS0oUtn4RevVUICxPDMzOHEA/r8BpgE//x5Rjp2mAKb
hKe55PoFwovC/GZknOQmzeXx6//8BTvuXgsuuzz3m5ZmxoDGUjvC6cYTT//Qk9lrwKMTi4rsFvrp
iEx07YJ3jXw7PvFoDl33fNYPLZdV0FR3LB5NPaZM0aBBWY314/gzEfPX/d9rj+POJ/1w8CBpkaxo
XLrsE0SiqjkCjSiGEdgmi2vKIMJbvUnTVz8lKTapSfSWcdkvFbaigfJN3TdH09SX0emCCxlDNZQg
es+nwArwLzvYuH2tu5gM+MCNGU9Iw7AAH7/yQx/MXlUYozCRlkm5b3JtxRAMZGz+0o1YRIWUv1Ta
HHd+aB8eTlv3NVLtSYJxfVKslxBnca+6KNacEx/OoZvYKwssAorJdnqY7jMcGEE/ONmE7WMnHk88
pkOf5l5hyAE5GrHOLfjwXL7nstDOpZW7d0OVB+/H38SB79PZqwsYF1TNzziFDLsJpK9RuS/4XrPl
8cMfeEbzvsPHl5C7CKe0JJFeb190CHKrtlmw3c0GYLI+foZDN7BXGGCd1lo6xNKzRfMtK8ldxM16
/NCHLn7++w9fUB2PRRJOLHJZkGuqDJJAjlKQxgE7+fgZDrxgZ786tBpG7yDgE8L3M4bwYhDIaGF0
4ul/3vk6zvzMPtyAkxd53+UIqqv6VetRWctnoANsoX7v7ftfu4O9ltykRtZ0Zck6GooGCxZ0Fhfg
SKpvxw8/fyefVDhnrxFPStTpjYR6kiT9+OQDcNn4deI+qlUeY3BEVC1VsN6BW3QnOppDL32vVeNt
jJCrYrPXg/DVCtjqsXwTY2aAqa4C1X78vg69mb2WrbWhjlfaary8RpSIX8C0XqySpBYTYOJw4lYO
NA17r237buBMo3AZVwjifWqZ/+nWcBmO38GB52TvtewSWnNWSZ5TVDx2xmPX+Juh/XMK6hNN49Dx
99r1UOi6YaYcXwknxBtG7gnwLH4abdmF3hy/hwNvwd5r4GhOC8PP57cgvwu65zG2YZ3dNNN7Dsb/
+DkOvYS9Jm6lgS9LlXOwCF/OMrTXkBiZ48c+UD7svfatTz2C0/n64+I6tFxiXwgiV78fP/ihh7PX
ssO8tzIwprRsW92WTbwA8Mg+3TIyLXadHn7tJHvtO8V6a/UuC9imjUsW8aaTTa/1gNBm7PKXfkID
evxEhx7VXrMO9QQqVioaSIP+EisnVq6UYGj7xOEPveW99mzLHAKeynZLXJiXOKK2BQj6X7pya68V
sxwajoVktUViwtDGDPNqDffaWB4//IGlBcfaa8hKB2JcV1XmxomMv3cdtr44RV2UKpX4ZgRwruqJ
yJdwiF1w8nFzDqUY74jqVydayHwjn9T4eTfuYy8FPsMto5xXo4OqfSGmOgmA3nj4CBTimfsTZznw
hqy9tj6GUanUMSMRwy6cc9GSWt36vTjxFA98Xtb89x96WrO3WmSgvP+hzy+y2HpPcuVbZbd3x1/S
oYuf//7D4V0x+JYcJ1b3A/G1Z9K+rMrROnHtBxq6tdfQI1CUo2uxOOLEuNL07/QbZ5irzlzkUA5B
Y8dv4UA9t8TPt6D1OCpG5G6erBMkA0ylV2lmGxuJ7fdHFXTKibuZt1A//Zz2WvrUp2KMp6jyQrPa
Fgb5L8q4cUeVECaQjIO5cmeAF0SabHZUkpk3tfV3tzpR0PRDr2qvEiRGn05kQFSeKpNq2hQiiXWc
WzjU3cINurPQgCF/1mYBbBKjhL+aiylDSl12F46hOt9Tx0yeE1Vx3v0RQQU8OnHThpl6jQABAJeq
ynM+ZaaSWcpwMQkk8Vrdn52hV9sY5uI78gklRkAhSHie6uERyCB8Y6tT1x3uq8dAoNp3end6hBMd
ejiG/erEG54Lxift2NwrVHltRlMYDnBei5ArKOqHETOoXwwbgjRupn64Io7x1yZ35l7RKs1MqcY4
qL0oktZKWMq7Jszb1NbeZRP8efyLPdAuzL265As5jZUMaw9adY+Og2pkmGEGwo0oDUVlexB6zYln
99eGw2cPb688uXw3hoOox1MC+BrizHfMcxvfVqAa5yFze4HLdOTVZVCwh9miA8G/H1iwCGJk2CYc
XezwiH+P3/qBcmbulTMMFn5eRgCFAwdFY6DLBG7CiNNTpCf7nUOPd25AH2paG9shvl4t98ipJMlq
SDXwQaIEDmHpN80ATW9oMRk0tWIs4xi0r+mo06YrU3tVq7CL9D43vSRN4QwZjngSgv9ze8v2jj+C
Q3XE3CuLoVGXehZX7MtNseU1SWf/8Ie+frQsf1j6eRhvCnUoyROIIE/xk6QhDXrsWQWQZEFTz890
nJYnXsiB6okm5KeHNRn4T02r7j10TEiaq5VObqzBhDoRLyfudz7UZ1/gXt2MML8m5VSnngrQxMIo
Fg2kBlWB/xYzxrxW3AaWdqWp2g8QhTrzSY3QVVcf9XyjqgB7tK6pT0xcDn0aezU0VGulyTtM7WFW
XONNBoGaExIXXlqZdp9T8o7f8oHTGHsFy4fWaFnlJFj5s3XWLpXsKkZtft1DgFpwpxjBXU2K1a+d
ba9kZYJkFzC4wotLfbhqwZl87Ya+vMyghV3auQ22Xunt4cT+3YFuCOnmTx+M6Y4Fug1HeANDu41q
Z89OVDonqu9fu4CffCvGXrWqU+mXihrrXle4syNXNps2UDC1xRVGRByR4OtZfPhWAaHDxCPyczRu
AA5hfBDCQRaWwD07I5AA9x9/ugc6H2OvYslJDvnYtLqXcwFucKkK5d1HBGhhbNLi9Dubcr92or2y
pTfInuG86OzExV+t4ps+4QczwqXVNWSEusCtAC4cP9Wh73OvApnaiO1bBrrXJ/k6ss1VVmCyZt7i
uPLrUPxaYzP2SkuT+aBGQpJF/BDwUG4MOFUnC8KbhOQRtq+9Jv0TTeDQR7lXYnQxmVgGDOEZZQn1
zyUFQzpiffxpHTr4XtGQoGF7KMfC0wk0uUOjG1+47MH/2lOaVdIfe6vQ0RqpIDj27MgdMJuW+g1o
k3prVb572w2V/YDWPn86fisHXry+VypYcKqwPEOIdnBE9KzXlS4+i1GH52Ja3cbIzRouVUsI1/Hz
HZBHOX8ptz/0xemoaYqbl5DkA/kciPKuBTFn6fes8WzJWvJqsPk6kRU2mOe8II6+IyU9guFkB+80
hoUOTGNGjkyVvopUlWZnMxoFPJIBf+lTD5voidKjz6/zk9Kj75We1DHCLFbNzjMcnsNZXJeVBS+D
9O1W+sGm05UClXO3nKnluT15vQt0IcwrZESV0hGgKn/ISLcCIhIxReqw4pfSz2Lc2TXDLIZTFVDR
qNn4DH2WNtrgZcaSwYrIyMyTvgD355bVo1QG/1sPTu+aDEFwXyLhFZ14G9qhW9yrZbiSsokYDHpi
IqAwc4qRIS52Z/0MtBNePbNxnSuzNfpvqlPk3SpkyvNm1gbOouPfw6Hvb25iHz4HLJBBamGn9TrN
VJdx32DdVl3ML0rq/5jydnxQ3cnVTpTuA2Obfamqb/RorOwh90I5AKgXUPPSByW0t4bMr4/f0MFH
ulfkYiOKBh3XJ2tMndd3DabIEpg0bIwma5aq8AXprV1xBp2OkJL2x/HTHuiU9L16VynCsGqptl6m
52jXi6jYKhMuKrVTSScaQnIt1SC9U7GYnXiW8xv6rHXsFUHoVWqe+CFw9cB80e3RJvemP7VYN39/
nxx8X8yqKI1eYuaSXhmZ+HwrG5NVWqnqV6xs1d3xR3bgY9hXtKZ9kQ+J4v+1H1VfSebNV5FZBDh5
KxdadDYk9YlHdehM88f/4SMPqrKwyJ/O+chVFJNldWsN4aY2cFf0aXiikh96ZHvVKlfMCNNax+I1
Vk0PbLO7HA0L8nfMuv+vPbG9akEGGLuDIXO1lmmQp4/NuDYIiHo2WVm5Ay2inSgK2l+WoE8/gL26
YCu9zHyUzLDOcBwEoFCuMy2YffqRNsLxAQRWirF4aDH9bgIG7+euFo/nETJ5sL1pgNWiIQBWI23l
yR35hoS1UjQN9FC+HghJ8vu3ZErXZR4shcAKMjHb7lL8oxowoKT1muIKOf1Gm5NwBqQ2UDZn5m4i
05WNolek5S09w6aumyvHdx6BiC+M1AUXGZyPCjhrJydTKTCTRcdCjObe2FG/0ktzhoDvLJ2ZVVn6
+H3LhcSRWAO90EawASWIoGE6L7XIs8P8io7hTGm/xwMSWAt2Yay5Z3EhtoFPREBsPocFc1gzZVun
ebDIQJ5K+0fWqpf5jHQB8HGmDpCKUTAqBv5Lkj+MUd3F1oNCcio4gXN71ACDwOefJYPzimIKuwLi
4TTKM7XBAg8Qibz54gKcxL3T9+tsEtdI8Ne+cZ76rxn2U9fsn42mfBsK8kmCMzWvl1p606fvhv8j
AuoUkxd7ljGDbTXIfVqNqrtfGthmAqayArtzHdSXgd3uctxJlVJiPXXPTX9jYXkWUIQE+VbufTPD
oojayZLbBJh0h5Equ05lfJ8UhtcAlffFve5PZ4R3nBVQs0btOUJ7V8YNGkiLkNscIiOdbJRby9A2
t6gkznzGHc4EOy3d9Xm1HJPbTA1u2WZaV2ASS4KGW8CnteVglspWg33jGOK8T5PtPC9W2uFV11Sv
UJutrw/b2KnxPapndXAumu/F2K2sNPFETnY6aJPefW3zH74ql3BM7yqs6CXxrSHrn81Oq0hdQhAl
ovOyv/ZdpEQtULkxbtdSvRjkoyWyCxNQg5jIoErw9eyy/s8sxsOVXoeRxAgFATvDtikNd0NPfSUt
tjRIJ9cGvEJgNvopg/AsqTXtbZ2STOnvWG9aSN+8zEzi1KXeb62ZwI4FTAksIkxAGhT+vdHe5Wp8
61N6mZtzihJOl7EhVn6T2cONJeTtFA3XtVtcVo4Pt7QErt6yYKTIeA1xZ9k11VZxX7GZLgajuzT6
8MZ13iUZsmYvvFAoS2f2d/Eh2K6Bs1pDK8/CShRhQSfZFDZexYR5xvUKQDYtC5iWO55Ppv+M9JgF
g4ZfwIvVObuagVfnTJAz1fZeQ1EDbmOJsZdhmRmcGQqcFWfNAGw14bzqyzs4yrAE1U1Rm+A/BSs+
pRlfaKS4T7hjNT/0QreZznSDpHh3bU4zBepe2sRg6WZ+CeCYyLhixzrSmTL+2drOtVreFsmNdLAn
p+M1ISHLtp+g6ZUXw8wMQszlp/5ZG24J0+Sv7bM+yFdp8ywHA+TutE70dpNK0C0AkDTIKlX2VOv1
9TBNzxqB7RG9Bnqw8caqCKNOFgNJgrX8nrvpi6/kF1LpSfVyz20Rn8egfZXOWQPMBZeurWphL2dA
bKYH56ZlvmqAVsKKlZ36q22+pqRtKCZK8e41BOtBhtk6SjRPjzMaa3Zvh/2taPEwKGwDJOESki8H
N1ambb5NuUnsqFOfqSxjpGA2c3Em9YfSDwB90XjMVyv6MYhn3P149MCXlvxy5ZsLQNVkoBHNbg7+
rQmuazGM1dq3gP1Vxbpzn7uuI+UmfuqCq3pCWD5wv85ZBxbO6Fy+U9fahOQ2q4KYM3yUZvHd0aIL
oHKemT2nxGlpWr2DnL6xRuImHZY2/UxbSMc/l+P3qmq9NPSkLC6C4Rq00n1dXeVYi5XySun9Pzt4
HWpIP2OK89x2F2WRX6lCXYgMaK9BlRvjhc9cIyfIO82CRWKNy1DUa515UySba4WQtan86jpMWYzn
IQPhT1CJb+xKUA1godZK8WNIbxo4ApqdPwbJdyPQwD4CJHVMpt/j0oflGPI9jFF5Ycn2PFQJDAJh
0MP4H8x0NYY7B8+65bwUcf5IhtXVYMPUDfrLseKVVLY8LzH/pS053qAui1ac6bW6pDR4FaUi19Nr
v6pftJy4spCvuyWQrLcGAg0pE8K5ACy09VlW0RN7WqRCQBqkhQ7WJsB1Gro+FPz7DCa/GlmLMJjW
ZUVqocnMy5Y7A3gRov8FxgoPCeDCqhl9Ru5qaoazWH9S+2AbgrJtRXHTQfnHgLBy0gvsBiuHwFR0
m1nLy6kAzlS68NLqRbQv4GfW4ZgAwsRC6syJm/G6VCMK3FUAhDRMorckZHqm3ovSVCE2qTEWJYzB
9VNERGhLYcv7C3jpBq4FM2aprY6lf2Ej0yKUoyj8r6WRia8llJVl2Kk8QrUzTaa+BFKpfad+E81A
SoHIy7tELYJ1WnMHSCaBl7bT0FywVNteDkpj6sA+/P4uC4P4iuRTbZsoCV4szY3q84T5U7HERx+e
R5oFV2q0AwKRjDEKLqbaBG0YNR2JebWmrYbWsZcukekb9mLtYcEurPEeRzHIU2jrtExWuEzwAVFP
qpKlWVuCnR8Dac8Eqqm5Lv0Bv4+Z2sV9OOQvbaRs4kq9tEj8rgMlvaj1EVQvmSLVzThDpdnDUr2O
MdIqQBm/MmyHvBtJ914OD6Mbzt0n2SBlUG+rVH/tWHm+sHTeQyGoTEWELWdC6dzE77jOvxo4d8GY
kdXdkJxOPnpK4EynFMVDHKiXnZmtavaYkQ5al2yqkOFIPDKwXibJTdLLK9WYCBDvs6/10F+LsSpX
g2moX+Mp/jbMkhhcJpcCdF4iCAMobMyyUNGdM20SEicXgu5YV5/RF66KtGqXaipvE9fJwIxYBmGs
2YM5OtYyifv+InGsq9QFapdrFLjU7R76MHyKalclJThXFlXQkn0AMo+NXFpXlNwR//ukCW0bpfJb
6xiXpks6UmETCpBM3yOnWJFjaNN7WoB2Yjb8qmGwsCxV7LP04ZkW1+2Cq+OAZYxBuSFKWG4Kzbix
i/xrNed66grQYfWpq/JoMYb1uYZ8Y6E544U7jU+5xs4IWNHv0u7cbRiq32yn2uLEAj7CN1M5jFs0
E478nMkpCaMyL3Kou05a57CJAf5p1fhnBMVpiYnvPJTGHGTinzd5om6U2d0etQ/+RPBaapo/sPn4
0F6kS50qJUTErkCMBtDBZGBbx2sbQupbEY3TwsGGvgnzziZA2w3CZBXrfkL3KB3s9MItGVeQ1Tgz
AGM9DFdm25Kqwv61yO/aJrWzheIYzE+a/8fZee1Grmtb9IsEKIt6rRxczqHbL0IHtyIVKCpQX39H
beAC5/ru7gbOu+0qK5CLa805h4NYzGq8dmeHk0sCd9ab59hL67dqiVV7dpLRhPvBzDLht/3iI/Ia
UvaruKl3FcCkB1sY7+yLdjAbr1UKWHq6kHM1UF59j2A6I2dvim4N/vgaC72MIdEAlUVKUCltsrIr
jsVxUUSXcPL0RTgLhWkv3Eet0bqMbhCTEDs2a96X0ttFiZjaw6SW6ZvjXju/Y2HI9JVqCjcAISE9
luXygrAhhNUyTbFaFwtpLb3qW7KE7N7Od3FmlyfHx+E4ebk+lyTAMP3KnTJimU2VOuN/q9ptV1qK
fi9XbfzhE46YEZLpo1cwnih3sOWdrfb0chN0lc0uGmjCqiWgTy5ISo8/GOcr5o1uAz8bkhhQYjAv
5ZxdiqEi5j8bhsfJ6rmO0RS2IQbxSFLRxKiICUgIS5DkAXm/q9inRm3jkMzC2OrZ3ssuaY6+jNvm
NHhuqY8jcfLADyAyJCzVWdvs8nRe6n0Eel1vs8T+iCq7eWpZfoJNbHSR71rysJiYe1aVrhbSEgCS
cXjND6TUQ1SoC2LTOcJiA82pYCg0pNfdyAlA7hSEEkqmSRdObAzcHeKZkGtj6O+s17Ru3ds+44Q9
at/5pocOFZGxUBP3ji0fg8BbupOUxLSsQt/nkleZr+/DxNEHn+d5H3NGOwdplFOzxMR0jpFPfo3j
kCyUMaI9eIEqXkSbiLuGLOttKs38CC5rmVet788PyDYHEoxk0tw10FfvyD929jq0ocfHQ38Q2qH8
CYx36/dRd8GiCZZ3nsenXEHSmfzFfpigeCxrm518JwmX2pvUqBMDTGDYoYtq1oYovBNChR8TGX6P
NbFHt8SeyO+zRQRMwyiN/4lQh7V7LSe90VfZPm4zsQ/9ABdl7WoiuxiJgPhLA1b93Nwmga/OS+bp
XShUu1N2RKSxIXgMKLXOzjG1fxR0zULwbtneTAVRp1W9VWVxFIVIC1AiDvl1XTmemqyrn4ZyBF0A
xwLKSVid+zydntOsT3bqWqYGdlnypk92/Yv6ptoMsv9uANXAeNP3s2gyynpUX4E1DGcTeidV5ywU
+gH+N0EEGVmflZeYjWMihjpt/ssx7aUMluy9CKZvS5RwNrWZjJAH9ui6UAYIIP6K6oukzmxJd1Oo
X+wya0DMVP1txxO802OccIsIJmwX397a/BwrtHorLKtYO3X9amFvP/TJAOXXCqlPbOfYkCe0H9Qw
AYVZ8o3oIGOTSHQhu2g+JwkZdJ2w0wup8tm6IFMIE2v+0SWsSkWYvbmKzI1kKppLkMcjglKoI10i
5V2ZO/mNAByGYqxdtmPsxlfQs9lIy4DoTQdr4ygqcd2apykO1M84kuLFErSDZ+OLW15CsyG2WKxL
OD8gfqLhaSab5xjXHA0bAuTWSxqJXdN74Zbso+QxQX519q9xt2QVN2Ra1lekYfjWEGiETLtO1kXV
dl/J6yACN3CXHRn08DsIR9+DCD9AvlEknAt/I6i0B5+DpxtY4hrOSJZQglUwaq36ecyy5KILA1E+
tQiMH0mYi2UwnvJRlkBAMElpCSp9dqv85Lb99Jg3hIgMKUFbKyWJfO7T4JrRvHyYFogsnp43DeCK
0XjRPzVMNY/Slct+aappE3g94ZMj3tUwyOXF0mEHMccesfUSaToJ9SzblNtSZI+FzJeNLmW+bXU+
M+DPh3c/G/WXarYjLErdXXFdP4ZmIhEwDK9Jc9G4llX7ZbEqgJwBRnV4ZuklIbR1X5ENjriGi8wx
zLv1pra42Mp2gFR6oHA4It3ZKs5udDl7N14KfIARv1gF/PRqCYjhsqEYQr10pLUp5p7IsBBkikt4
TVcTiRbXMbs6AndimYjzDjpO+nUqf1XEPw/e8DA7AUGDSXWfD8MPeyQSlrr+AfdxiCYmA3btkEuN
2iJ/yeyYZir6ZnAkIO1EVD/5mI62Pfltm2aoHrRiF5WuJ/fBGFn7Pu6fS5bEtSfpqfCPoNkyotua
Vp6UHsRxyuwExtP4bcoXIFp+wqvLGJgQLvWdvNDlbnH8Q5wkTBel27w6ZUJ+TL84DPNt5zCN6Uce
DjUIlEzdGe3Yj2PR1Ou8QApfOOKYI43ZSlx6W1tFKZrArNjaTfCqw2q4ZD5Mu1o7OHXnjmA1p22p
96dXJVP6S3NBqRm6nD1GiI8Z0J88hk0Uh8OBTGI238SKb6tUpaRRL0c/bK0zqNZq07p4QpPmIxXc
ByFHYC+6UAx4uu6Au8/d+Y0j9jCUxFldg7hy4cybZoEl4qT6jjrsyGtzMxesJZ7Feqdc8TPvLXXP
l79vIn2pnV6WhxFoCcT0sBLbqK/lHU0ft9y25XwFfCfzw4jjZs3Jq33wgmX6yWHC5QFpenLQnHQY
v5FISxDxlOX9MaLPsO1MmyzbORSI1WUkH+wmIgm5NtZH3wGryb3Kf1xyCV1tTuFsDFm75RxK0NZY
T8dYESbpSXChNU4fKFAY1pPOye5nJIfnlPfiqbMX88IR8Qq0HwfkQbX2nJ9hG6U7SgJQI1Ve3mfN
Rxl43UGOHBtLANT72ZC9R6SxD6re/TK7ZUWYu83ZOaZ4OpNSDhcw6Oz4dWZveLYo4l78vla7gizU
NVb1eJV3ZLsbd652bkEW9JYhQP9LlwZaSp1k88bMkMkIFJ7kGToSp6u4dvn7tiyKr2RdErLQt2Q0
szawm2TXBKIxs94VsT107hqHPlDiPGatlC+676JH3ZPd6MxueFS9xeJaW+45yyBdezHp6qspNzYD
R/rAr1RfJPkKJUhDouFm3knJNQ3x1qA+1oEJad84xObqbOYIUJcFA8S85zxH3J+vLiRUTWh7xiFg
9QiagwPiYW3Pvn0h0CV8cFJu3TauTbwnT0IDPgcYkzlc8+tpbNi7i0lPbTS726gueApDlpJzaznR
ywKVgXaEndM3tBPdffHsxv8ZLkQjA23DyUV1Q/vLKtNym3SxfWPR13+RPo43AuSSb4Xbh/VuAHLX
7G2Z09PrYEGwdLdCvjp53rXrVrTU0LzGWbnG1TYACqlxKW0xiuFFXdp47uCeU8JcGlIdz2O2TBGm
tCqdYNzTSkReiiKjHUmhLiXEuu0klkheTNCGB0CH2FoLAp0bFiZv7dpcbOA5UXI7dlEFOH7Mf4YF
xw64DtdIrtFPf+TjqDdhUTZfyxr74aYNMK2vLCsZL/aUjye2HSDTQWPB1vG8slvn2Ds2o4tZgWaB
CR1ApzHxfz3MZt7yPveiO7y86atZINFpk+sfOqucl3Txg5/z6EUby26y2yRNm12addM9F7e7QqbY
9qrY45RRymIzzobwZEJlrraeBQCTFXkkL1U4mqswvNUzoTAAQKpXFUDz0mNY37iW471JXSdfgKt7
H2Mks3pTlB6R4t4iQHfIPg9vQqshJT8JhPjhOl207+2ovK8XDxo8mQVAlJOboKiX79Ce7TOBcMPN
ArtuQ3gtkcp5ztrexXN8SDVRm3U+VF+DWAi+QTrBTEknOhv0i61U3evCt0mDirRFKDeP8H7qCgrR
cU6/55GENAfUaEdijnszx920tcceLrMcf5F+7rOBEH1DMNrVGCcDumysy4+CHGoiF5ej1dXZRgey
W8fzrGj9FW9NYniEkrdraikB6uFhbPiNLIwGEBqAKDmSb63BHcmUrOwV93JTtCkw56tkQNgRHzCK
m7Ab7uuhPFttCF28IWwdRs5uMnleb8aJrabhcLIhvDPe6kRAGFtsuvxl9wLvYS8G6+BUMV28MXoA
2vTILNdBt1X528Ff2PbmmGYpZViWd+96KsqHq+e4cecbjhJb3ZDxmUztT380X13feWoMX8rtqKsB
wwaivEkm/8a2xr0ixHQdmfBkF5yLy/wjcoqDIOTNsMsmCATGhZPVlLbkB9RyOI+yuKcRfnCjooIO
SwRplpSUtIBlaIPzFpqkY/JRj/6lst678Tw21qvMYJ95xdovyvTq0sz3cdICpEm2kEZu8oG240xg
31nb8uR18Z5ZwX7AjxmOBo6fEnt3Fi90D3delXMaJfys8O6sipzruaZoZ4AT8lIvewMEStnAf/tB
n1PLjYM9rdXxCwl9S7f78/TxdwPOTxqltkkbq2nNsJ99ZR0iNnjGHf8U6fSv/vwRv3MouO7/ndT2
QGTTfiAGClps43LZaNIPE9SofD63MmPAYOg+Ijg7oNY9ifYtW7pg8+cP/81A3f00wk/IOyaPWMm9
nc/2MVi0v7WJ9Pwvr96ncb0YBrp+k19BU7IGKBkeCst+ZgGMF+8vY9vfjLk/R7Qg7LEmVkzoZ0kE
kTEU1iYwvdxlkTfftV6V/ncCKeeTZslLZTMSrKeOtWtX+47ux6PtVc2j75lp64/gla+xwk9/viu/
Eah8jm0hXmcSHZmEx4aVE0vvNRXBDMQvxBuJU3xlCAT4y3j9Nw/45xiXVLp2E7tFf8xUo5gBpOPw
EA2L/Sr8vHr587/zm4fM+TTCR1UedAAhIA9XWfs8ktK5BlGmDn/+6//c6n/RbXzOculMLAu/EcOx
A/ZHax8C4zhYXw25cTvH+LTGuopisSzZk2bf4QScZNumscONj+T8GDh+9QCmrduO3gxWr7JJr8wd
UniTsDiYAsHln7/o7y71p7UELqNqxyDzjlatXboq1BdPPkJ/Nrc++cvt/Od5/LeL8WkxGaY4E0Zl
zZHYsfBUEux3nbrXcPaIxZZlXX6JOZUtFMlt/MbkJLkSWW3axTWYIaqrZ7ymnDPTIlj684ycDARY
MJFBLfPuUIQ1+Oz/7mp8WnmKtkEDHfKMh4ijTnj9Lho28FYbhg9//oTfLQ2fVp/MrhpE1iPPxeQ6
N0XhRpfU8/V7618Vum75tzX0N/f1c3YMp7SmH+ZqONJ8IAN9rpe3xFvIUA+UKf6ySfzmf/kcIEOJ
1qRZwdUa4/QQUTij+vCYBY39TrhgXv58xX4j6PqcIzO5wECaoWfdgY9EkGjPGES3qnzIDKVZ1cAU
n5fYrGXGmOQvT+xv7HGfA2Zwy3tdWg/DsXBm6zlSUAiZRJK3vtiSCXPhuO+BMxLc75STcyuswfyX
mmr707IEgpZpSZoNR4Q/wPg8v1BnEekCBq4pef+RWvrP9F1ptpcFJ7i/XGTn+ir+yyv6OZQmpvrz
Uiamxwk5qSEd/DxIY4UMKNP2qsvxq0OocnVOxkJtiN6p6S817b6qa+AuY6f/Zhn8nWrQ/rQgVWU7
BVCu9FFgQz+HfUFosBc5DvysnNj5zNRyU1bJsK5dCt6VN1FNM1nJ7b+FC/1OaG9/Wq10rxFU1fl4
pCHnvomk/wf2FHCadSzFjBvz7zlWvv9TpKg219qR82s4Dk61LeLGgWIyjQfbQaLLzKunsvjLM/mb
/df+tDb5+EXjERPZsWILeEt6MJkLza913oz2xk9yxbQDmsCfX7rfvQCflim7yTMCzZ3lWJSWf25j
F4YUR7RTkKfXgL1oOeokK3d1RyxD5qTFX1bHT7HV/5txGn2OzAEXyQFtDPnzTDi2bd/ri+xj+QQn
3ltDjg1GOI5Ig2EsQcrKB+Qd7SLeycmvb/oWQR6oXrRKqV2fbJOFjxWd1a3NufprOtUOiSFzdZIa
QdhCMyzakhFfvc55Nr+aJHZf2zmgq6qjoLmrrWaBeBA1MIxkssd6UV6MTpFLLSpJcH2HE4o1Brgh
4+OTB+TvUlRJ/Jca9Tc7ZvQ53aexGBX547gcuzGpfyRpp4/SdmENKmuBPeVTgb8H4VRsW0fa+ykf
3A/fK3Omdot+cnVEJACwcQFefHTXiOhhRtchKX5xa9tfB0frv5Tq/74FEHb+f48JiXTpDrL/Hu3G
eSg4IqFF2bWev9E90JE/P4u/qaWi+Prh/6EarYvIywvclkfRWNW475FGEOns5vOpLQZPbmhzWg+W
HXivpbw2NQLu/wvDAPuFjVZ8n2hFHURXYn8QSMOKtWpdhG2W3Zut79v6bbRS2u+ogs3zX77x9Z38
/6tpFH9axadJ9zYY7uAIfgFNlS8W/cP1a2mvlVWLF5kUZhOLRrzMYQ/bAsCZuK+DJj7JhDL7L9ft
H8nzv32La+n7H9cNBEEc+P7gH0UMNHg9kB6P+n4qBb17uaQ/OaTkwC3bREuwKWlx8OJ23kqJSADr
pa02ixrzGEzN0H40gE1eF0lDYTV0MyiNAukIYzQGkxdUQO7XyRLitkzy6inSbAnEN1f7LPdqiN7t
LL+JZcn7TWMN2V09D+V39KPyYRhRD9A3i/6SXfxPtOy//cefNg+m71m1lAnVLA23A1ZYCKqJZcnH
yAxXqItB01L7rvVGW8c/4PP0HoO2K49LKpwHpinNyYu0ugF5Ko7V1EG5gmgEPLv0QA8Pvt18dY1b
PiRLEYUbLxzM1umIoLM425crf0ICcJwi2rB/fox+93J92ogS67oeMezh63nzj8gz9fdcWegdTMA0
ssG++Zdl9/pY/ttl+7S1zEGtu0nQ+Pe8xbpn3Ot87eI++YLHBsr7n/8Zx/snIuPfPubTpiJm7XZD
FGaHOO3KYhN5/vCWEsqyjSaVvARClrfIwpk9gnYYHrtMhHKVp7n60RTN8qS63jrEEQOtayCyR3x/
0nv7sqtnoMNt5l6RzIG6qaYMUNhQmkjtHMZTl8qLbX8neCVrxKQW4C8EC/2ZbEdINTTQhl9J0Zhw
7ddei6gPGfd90Nf2Rxsp5wjHO2vXqHYY72a9j9q4Xcb5vZkb98lt6vKVxO9QENUxQ+EK+mU6+vUw
b9kdsAiTBf6YSN9+oO9L19HqxLpAXPUrF7rZameG4cscx7obKB5Yr/uk05uh97r32dWyZLRjgznM
C4cGemDb4Lq08Vf1MhAv64jxpW1VcrGiwnvuRbDcmAEEU1vaI/0M4SNhyxcPoDIKt/HcRmHHaFBl
F77EcA+hV8RE69juEZYcP9pgFvrSha137QjK+ZcJ6Oqs5rJro1UVmvFQVETCMmZLkosD0f1jMSNb
jJ3p4RIiObqbncZ76yM/PaQdqgNGKrFCckld9sOShXOucfF8iVXavkWmbh487Xn7OGz7aD1AU7gJ
fGOtZtU77y788m3ge/4+kam49cvOUzTuvP4m8SI0uFgOfxHBjfitEqCGm/SjZG9GaktBcJ8ZrV90
AMDMNv4rc7b0aJWBumJmyvJH65KqlnuxeXT15N1EsqEN3qXRdHQEkNGZc9h7g1OgWWWqTZ4nE8K1
dGvlP8WVFPdxl1cd/VOtuMC4A0+qn9D4pbFX8VO2odyby/5SGdMc2W28uyTwmIaXhkIGliCYABk6
VrFhR5bLSlttBYUIwmjimmibwFCWoPpsBpphojESZMWbjj2QM9rFVbryOdFdtQZx/0pVqr9lpk+K
k8xb0Ia0GdCpR5YGKIl8Iap3prXpmxZUSptJxwJwQ+oHN56nSPoYBjt5CSdkG7vEyZOL61Uovr2C
fScMwB+sLaP7YeP6M1KxpAYriLDapZPeVFKdtOMAUvVGoS90ZASxjC7IN4pjIzY8T+IV2PPCl6YY
C1Z5ZdpDmvdtz9l9Ts55n+RfozIMjks3wXRgjgUUp2T2s1JzHN+kuU6eRkR7VwNyeu6Q6J6zLigB
Ctee3ky+1hDCpRLDYciSSa7IZKtuo5AtrkiG9lswLoga2UOtXV7nMJPT2TM/XaaZr6RttMTQhld/
2aw2mW7cn+gwbJKbZ68ELt9J7wWHQP9NYmxLN46Vtg+YGIofgeMlZx67vNiE18K31H50GQ3ZZGqB
HKt6RotuCXeQZBP/W5vnSBJTuSx7xRjqECCXsuBa9OJOch5/1k6+vPo5SrqIDfHLDETtC8t7/+ou
tQb+w4CAueNM3x39UVFfYeYoD5irusFmRB1+sJbccbcDoh0QmVWdfZf20O2MA+pay9SZNlXp2JR7
yl3e3CkbPoZ4cdtNMJYdDOlBTb+sQmRHxp0Lg4S8+cIZvgfwbGh8y8UfvzdRZ94CXpG3HOTnHdyz
4WJlfvxGHP38IRAf7tQ42OGaoZtzGwkRoSQ3C1Xo0KYfQ+pq0reRNr73cJUwm+rS30bA0l7qqOoP
KrflfTzo6gzdTbwtYy7vpiYMnvJqBGkStUP8JMY4cCGJuvodQivyf4aGtI5qG2VjjjRdzEV0fdJT
C9Bvk4ClSoM4Pzd26cBqLR0yjF03HQXUEzOfY0lzALEynCxDvDGqc7OU+wYE60sge4PpPGUZLVX1
Usx5hKPF6Pw1EQua0jZJ6sNkmeVsT17WrV03XoJ1212lWlWmUDXa1tBbK+Bv4MgyX+DOmDqQ1iCB
7R4CsuOPBadj2bz1STqmh2rwDMnmVRe+qHh2D0sWNR8iiGEFcq2Qd+gJXUhkmv4+LGX55lLO/IiT
K8xRADRlrpxNX/smjn+AZza4L5xkfsnIab/0pm/Aewbuo5sP9SWuUKwhJhwUHURRqNuklfmNO4VM
bVECTtHGEZOcNiqIR3TFMyfpxGv5+lynod4QrcRd1dzK5op0CS9uOC67vMmSE6E19fdoQNro2LVN
c0KnBl+xZkcGPm3Sfe3yLVfSUbgLkkFtRW3pJxmqBiZN1aM8CeN5WYOW9+5LH5UrewQIWhR3SAV6
Ej5KSs0cHb5pycEM5APWdfsbsdj+gSNFA769FPgK1HIrREdORyqd+5pz3Lq3bHksJdDDkKypm9Ap
7OPSoJiA4F7tBF7R8+xb7l1Rj+WtGhFcZLqlt8G+LGFmTtaXqsON60xG5JR10bh3XOJb1riBfZjs
xVTeIJiCGtgKF1nf0MgNnf16m4c9D6PvXonDvtokUKJOVeyyq4SyfYnDWZtdj0eE00eEMX6go9Lc
JZnPIx5CY0pAII3hS8vQNtlgEmJFDBXaXcdhp1whb1ze3fw6VQ8yyGirBflFh9wTdfEcJ8Vdm9Ok
qWDaMwlvmfS3Tut9qUVb3zaJhe2IasWgkYkCf90g90B4ZVvZo6SWveNm5d88neIgCSvd33qjnQvo
w3V8pKgVX2QQs4Y3lehvRTMSxzIkwFXWVaLCx1xD57YXZ3nokUccfa/NKZDcAMjZaPvJSypM/TwR
OIC9NxA5vrWiflEtWFPHWIrXre0fx27K7wtLTCcTVgjLnbQ3dwOzk1dlZIwDp7fOs7TNdmyT6Fsf
s/yvgKA4+443cGfTA0L6z/VzK7CCSUC+qkp8/gED8g80arNmB+jW1tLaa8jTJd6aCDa2F0y7wXQ5
0IYqfhvKyX9SjeifYrdOVpFru1/qNih3du+2+3Duy60osQiIIXifjIukK0PQsiGezUcShtHpMfRN
dpsav1v3Q+oc0tAuvVUfu5QoXeUPzaZAUb7i8+O7JXCsexW6XbpHuxLMq9yfJWVryJ1Bc6PdO54d
KWExesNy00Tl+JKHhR6ezYjEbusn9hKh/5HF1yZKvfekc8Nnqw0yd5XZOvVX7K5+gxrL5ngWIBmf
AFLPTsTUdJiPuVvjhRvjWRKWNmn1rYl8q32K5ijfZ4OSPySSbPQhTZI3a3ZTkndknc3X8CSHZXw0
o/U0pLbGepCioXgBYTmLw+jDwQFlS7ceMcSw7QM9bIWT+E9NlqmNzMYBPWE82ZdSxPVuFPgQYJG2
xPMvS09lNBsc4bE02dtIubxL3NHC62IxcMZ2ujaIK7e96OatjlwPIHUqvVUegpsdohR/Et/qkEt6
oah8g2Mxa4iZmKS/FTnWsqyu5WNj8ulFsQLvo753L57XRaBNbb/8UsEdv0Ou3b0mql3eYN5kxzl1
ylMQqfxYNSUywKJ2rh5Eh9Yfe8sJ/Ob4reu86iEtotcOI9YbS6Q8otCy/qFiYpZp6vdhboBFdpMB
q+Ymz51O7ZOt8+Y89WF5sBe8ZFEOspgqScSHZBjdo6/c9AV7RfzisNGxXhiPC6qqXTYPDDpMgP4p
Ddz0mHKBtmboUEKERMbmiAileUj9vEBjJJvlMRAstTjPssXDOjFHH2ZgRSjmtPmYhgLr0GyGoNl6
g4NCLQymM+jQclt2LtL0SCo8g03isFpkQml6Em3CYUPlwbbRgJmN0kJcpY3dSdl1drBsG8lkwoa4
4TSU56cFTunJ+Nlw23VLc8Cwia+ME0XtrZQgQGAZq/l5jEVxhwQ8OUtGQyk5n454bOaJlyAY2w2J
5cvLkgXlFyub7eeqdeI9gnZdrwN4T486J44rsQfvprFUdxosZ0TLHUIXb3v/JCxUYKzWCb46toZj
PCn9gAASClC1FD/TXrHHZZO1BkWOshR9DYALkhbm+UqXQ/guL44fWLAfk3lbjQn7JauDvmmljrHY
mLi9DeZ/eM7+QvDzoIjZ1cSsZFq0dwoxq72ipxOeYVCB2Yyb1rr0lpM9htrzz96ERr1Cb3wOqsy9
Q5ZTbWLWUIDF41GQm/yUB3mNCj1DNb4iZnK6T5fR3hf1gC/E56RzlGDoP7LJd/C4muKnJdvyjR27
TYkwjUmTdnzv4E4cQSY3FScBv/VVD9F0mGI3OxdyKh5n3Jwx+ueyIFsAr0m5tlGvRcixrAjBP7Zf
VKr11ym3xMGqaliXGn/DaunDuUVWVLf2FVhvOYjV3fjdm63wkkZLu9Hj3B/qZL72s6ausVdhbxvk
A0n+PCuv2w2B8l5VaFV7jv/QBrFeHtC9dN8McfXUsllLHCEPKIp4LdXIn++iOzbX8Qbxf/y9Sy3v
EGOzsk54BmaFzqfIfmZRBtsQWnB6iqq5vClgDh3FPOQ/4ii3vsdpYbYIdJu1Tz9uPFFf1WA7ELVc
prZ0Mbio+BB5rcsklqOHcLPmpaOwY2fBgodLriV3w8JF4/ULGEOWgoPP0/LOSu/8nK3W+1kUnLGX
sQQs7TtpBECpSXY+MXLP2BTqOxCmjIYShYZ8TUShs661FW3pKpRHPlVdXAVTmodBYAYUapUKZj7C
RcvBM6WPM2GZ6Enx/olUdHifkbMRR1bF80vnWOV9h0pmk5dhd0HyT9op4mGguIVzGjhZnqM05F3s
/fg9cmcNEi+UebwKuwx/6QCeHopi79TVpmGjTzlAO3j3cm+6VZObAc112+ZmLBeUBDKVvEPKGVdj
PWfQrIP4MSsXvWtDmd4nfb2cK+rGixrEdNPZHO8mP86/5Etl1k3pEVHigVAPYEDsVZY568oKki20
7HqNTcKgwm6XvUsDcu+hhUOTNhkezTqk561KJOJMWNISd6oNE3wvorhC6WlNxd4uQ+s4dik+4HDi
DEqw3yktinZTOPn8KGNcbtmMYStN0A169SQOYZnPFxNNWONBCuX7ugPyOPRZhiQxjPjFWWVnwso5
8YYJ3OsmCe6tITd4jj0sRBzyqtuakf1DqhPn1FkeyosSODpyd/cuCAr1M0DNLS/+KNy72ISaqEVP
ha/lIPVX33Hc75Mq+t2Ux/WZ1Rv7tO9MLTDCEcX3DlzKkq8VS+oPaXqb2VbQFefSzMG+UzmUcZ9d
c/Z692sVXtOfU0IOMGNXFjcuYGT1MZp+vHWGvD6iOeQNquIgDlcQxMSjXVKz9vUc1weyfZdNXsjx
kdMHppagTOdtSQTDjjPlhOV8iU4MPK1tIk188iF1f20XK32g2tG7pYitjZ4q/7JolX2hE+lna+XE
apvD7GaPzehpBwk5iH2df6hSu2bte4F/68eyGhgNK/9MmFPz5ntAwj2NcDmFR48/D7nRqikCF0nr
0t47U1jDf1fKva2diU0zcq2bMYu6fRjaw1FTdU20aWJ9R47SckfSg7MBYzW/5ETMxGsjZHyD2HZY
sfj62zJqBNqG1opI0GnKu8Za0mGbE3rHtAfAICJOOJAV0tyGIIHZ1iMzRzT46ylaaux/XvPGGmjf
TXTQjv1Qi/uACuJr4Si9VvijH0Q8Olu/SKInrfL/4ew8luRGsnT9Ktd6732hxaJnERkRSK2ocwNj
kUlorfH09wOnb1vSKxGYCbNedLFY8HBxXJzzCzHs1coBrNkq1ie3iEGGBZmV3BRVMlA7jcCDtIWZ
k2WsdagXpXJI5tl84oQxn5v4N7clDaYvpKnVbj/znLuAbRnHMK0D9dglYPAGPdMvEzHmN2mtZE9R
F+nwzyC9xZDSbtIxVy9MNskF+ckmMqfqM5yY9BlkbfQzyDPjpqqi+UcCRR0G+jibHwDv+fDA++ng
54O6C6tp/sFtcgE3usMB4KRxMEi37iNF+HvbKhwgPw3iwazh6z4EBg76XLsYYAoc8goOsFI3WoL0
uT7fJwhAfBbsg+HF1BWxF+ljfxR13T0gdDQ+ogc9H2osrgcMW0vuXQn5YCvsnYNQgPnyU7rIS+wB
DEySpfe1sAI2eSd5HrGRineBZcSfW2cE5Be2YAyB+rd74VsTdzIn+hhl2XAPdqYhN9XDhc0N3s9U
/kgF5cF8CMckcy7jguQc0gxp8tENRPdDQ+/k1p+DMtwrAysWp/vE59aZDfZFW+qkCofE6B4qn1v3
Rca5Qfza0bFVgR5ifY34AVCo7MaO3c65EbpmG/uyMFRw/QabWV/jNa93oNBbU7U+hUkAu5Xycber
4QahedQOR93PxWWmtMNlMwgIeR35vNuYtKe4GAp3/DwkCrjetABBota2eU+O1//AlUh9TjV0OZBv
5w5EHVU9BFEQYOGVNPA7SytKXkg0hqzXOgYjPFix6yka5/Qe4kKqkvoZqosShIhH8q8XN/h0ufYh
Ty37r3GB+MJ6C660rtafrKGc3AfMXZW92iPd9FHvLeEeQzVSoNdhbdzeghrFZX2n6poVfOhR9/ge
RfPo8YLm0a2NBtIy3ag4Lcm9Jv2iCssYdzAHiuAT4shWue8TYZLNTfz+DlI4GUJDLBYkhCamulgK
RhoXaBe92ZE6wA3Wtcsr3TRRFtFghIjaDC9QWLDMgxIofn9rKf6UXQY1hydPGFez/eDK8KHCYFdP
oO4VU5AbGgASHJKkcmI0D9TgrjJhUj2relR88ivyGnu7Dl1AyBPcq4uwiMkxul1Y/cziplP2eVhP
NQNEWuG6GoGh7vRJTN0BvojOX6+HEJhciCc4psQZFSPdnQcsmCkwfyLvhx9vhcf04FnKmA/X1Ehg
wQTDkImXIiuRydEQJuAo7n/C8jfsb3kM6B5R0lIgMpBFZuzpVh2imqr25XzV94P6IeImpmAl3ybD
jhMgnclp1JzHddgZ+2iutYc5aKwQS3p82MiE9drzaCbWd83kZgAyeYoeDEtl4ufJxeguzxHaiOJj
3bBoG2DDn6GgJHudJOfeHrrpWvN93jaga48ODm/6BawZcuaj0ZjkAeIYERYj1YrLzBD+weYuhrqB
lfJAhJoPVWFOkmNTz8EzqPu42tUstGu4f4E3Atj/UJdTeuxUcw72VBTb+8oOG+uSZEoA6R6W8CEz
+upbY2MrTKK1OWoNRvNRQGqxD6j4UAVPIpJEWgLJVIunnRXA2i2FOe/rLkjhZ1ukzO7TaBx/VcYC
CO+CQSFI8+h+LrgFRcpMXbPRgtBjd8PzE9cCr49n4yUcYmRdQFW/5GEC0E8HS3AX+2X3ApYkedAJ
z+fQiRsSf071OidwPYoumo+wcqIjsCLxjU2wDC8wNxwO8OyT67B2Bp5jlGVejBjl0Xloy1dtDqgb
qBGofygcCO5xVbJi7daoxPSqk+HBHroey0+QSsNjX41oO8C+fq4NErh2kDvXZG/6H5wGA/lRvWZf
YZKS615Y1ffeTcKbxGrhCg2ZVWAmHarDV2rXRshJiPD5AieDN1JPpPE6pN1eS96As2buTAPGPhbN
KNeTZ1LLG9IK7jU8ny475lmtfGjzjs3Kd8p+b/pRE5CsCCE5zH55gIhkkxu25ueGauvtBO7wh+nb
AT8yo9A89KJ1dlWkNdd5O+qon9QlqRif4lkuupuQF+gvjWvXgRTvchROpMTbwHG6C8NJix+ir7Xv
VlyE16Uo8u/YBSc/UHNsLqt+BKHj+5bYd+kiqXK6wrlSRZVtXZreb0beMpBoxtS+nNtGvSermV3Z
yxI+rwkJ8BvMdmiVTqNeUnBoj46tVEf4JPCxurbfKDqv9UJCdAAqQ5mpqJGESbrRQzuqPyA46x7r
IPu3S+P//cPhtvntePsDPHoN/baV/vG/PhYZ/5Mdq/nCf/6L//Jei/vv2Wsj/6Wlnf/8Lb7773b3
39vvf/zDUi5up6futZ6eXxt+/v/34F3+5v/0X/6f199f+TiVr//6x4+iy9vla0FU5H94VC9Kxv/x
+F2+/+//bunAv/5xlf+UPK2Xv//fntau/U/q6iqpFdXGPdpYPAeG16b91z8s55+aoqMZ7hiKrvN/
Kc/noDbDf/1DN/9pKqpr4Vht6K5hLv+q4ZLDv7L+aVvgF1zH5oIBc8H9X1laL1ARuWRv664rIQNc
LepJb4OUas2QrP48T9OXULO2FHOXRfXe5yVEQGyLZBrGHHXpJk+D6yaNTZWqTd289PU8kqVQKRPy
/mvt8AyoAx2Sg9TNKB90iW+RR+3V+EFLlYqTWV/a1VMyf1dv5vfxv7vw1sN5ZdxkD6bGUqwYZSPr
EE7odqKaMTvdLpy14gyd9KUbUpTagJvKmBfmoVNL485yhU1iTGDQdjvhdzZ6wp4tQPokgZ/P65CE
wSodpaT8SINowwGNxqsACKbBmRAdTjfwHthl6dGyH70BKznRPChtB0HYwe84/sTjQ4eKrnD1Nvek
j+Cl7bhGpOOH0829izNd2ltm7k17pZ01idlM5qELgr4i6eJ4QH0oX0xuyoHcWWOMbOAwaty+bYHW
iuJQ6BeBo2Ub7I21HrMVvP0FvPFghpqDCeEP8oFeF7+gTF7xUEn3wxhsaLeuLUQJQ1QQrIMzteZh
mhr7K4Ia9mHSlXSD5rDWBWl7SJ2YBJ1em4dEj6JXpWiK26Yx7J0CMJbKYZtPxzOnS9opCjEA1ApN
8yACSPP+aH3WTBTDA8tFLWmRsO8WInlqUW7QsuFTsnkergygbOhUp0Ncllpl8mYXM09VtUZRrTSR
ZNmf7tpaA9KZrlFzcPAptA4WCMRxByWEMt5oZpF/ZgPSXsFdV+Tk2AQeEZNtPbYF+nAfbGGglHK6
Byu7uL2sjjeh1DhKpwwjaFPd5soND6BNEUcLuQmj5Y8n4oDGZxhvsqvWBkzaKdwCyFKnTb5XCGfO
jnjRoeQ2RnChvNP9ee8KxNbwG7/2pj+6USy6NsJGG63T2svcAuGKPhOWd4cyaodxI3jWmpHiHy2p
CsXEDEU/vEs+JvUUPgDxqh8brqwbGrxrTUjRPySjw23fdD1NjNHBUKswuXEHh8MigYG5xWlZmxBp
FwgdKAKOXTowOY3pSmSz8uAGKk/j09Ox9nk59H1Sb4wQqkc2VSrkvkbjmzUX5eH051fGSPZ66nq7
QOjLsrw+ZRrGZGjA8U9UYSK1KzciZKULst8T+bl8IkXueEZD3vmQTs4odpRHonljjNY6IcV44oqF
xbxMQUXO5liFXayQ4Cy79jqhiFOdOVZSpNvapDeqGC2PXMp8Bxqmum8gi9xNPU/n09OxsplYSw/f
BF8Gx8GMu4DgM9Ss25sBqaanukHu5UavZle5bgU+LE9TUOjWeZc1a5m1N03aE0OmKKbt9TXThIfR
pLbIEaUUnE73aeWYlN2eRoQ7qO7XtgeqjEpboXVIKCCEBKqjyTSASnFn1NFGY2sDKMX8FKAvR51v
0YDsS/uodJ0YblEv7NE0QbxEvU8QM0HqSwWB+u10/3iivHeNt6QNIB0D3y7mwfd4hYTqfREYc/Oj
IZNdLn5IhfVErTEN2OfSsL1VYq3UvvJW182n082vRZe0QUw85MkIC6ScbNHtQ1JMF8NSzjn99bWb
orn0+s3yMPt2jCoNTriu0JnDjARbewCtlU4eiJUu+FIKY8gw93Vy8x6oqpbfacDi4q9OQnZiI8BX
+iibLznogJXFEBleaZPuvLBm97UcR9K1pzu5skJNaf9AydFCdzm2PUOPBi+YYJaQp86fBahwD625
buPdstYNaQMB54wmC2BUL1Dm+CV2KvHo92mwsT2tfV3aOypk8kBi2K6Hmw556E7F2XAHLHpqzost
c2n4zVJoomoytRE1gBZ/AlAbdqtpnyv4LtMl0hGIvWqzVQY/ymxutI2ZWX77O09k2RJJH1CFSVDK
8iyEQbvdbLtqCQo5qCj3sTVuLK+1VqRNYzbmpOosHgdhABrEajOU58pA24fAyTY6sjY50iZh+a6S
x9U4e+CkWmQkkJFKS9M+nl7Aa1+X9gBLVUIxckB4sRZllN7UeO9PxZaP0MrXZdciXlEFOXdCQWsq
RFJC9Use4H5x1k83nD8XlYrktDHineJFtpifhj7XdDTOhLF1PV/78VJsh3FH1aqeZjyzM/dKKGAx
eA8Y58WcbEukwx4vESCaF6MOtKszTjNEgTap48v8vbP8DSmkHZz6nN5mXtWk2UOzu9TFeJdlwVfD
TT6MjvBEYh1t5OK1zN64DqwcoMYyjm+CHIBkrQx+w2SX8TdFRGIXdOO0S40SqBOolAu3TTeaWgk7
Q/+zqdw3KcarYvAGYb7yvE36o9EmZe61g21thPba9Euhrfd2j/O3P3g6Af6MElF8UA2K4KcX77JI
35sfKarbnM1vmC1ws0aFQ1o1v4gkuR1KdPZ1w//aFAgvg1PdWGxrUyNFudpiwOjMMa4Epil2Ra2b
+2DWkN/r0CUuam1XjulGx1aGTTYf4sT3E5QK8PEuYl+9qE2kw6F2of19euBWpl72GzLBOySLMcnB
IXuBxTxkiz4r0hvkjvON02qtC1Lgk7gVvdrF7ZEC19B88IHRBLdll6ev53VBOswTNQJ902uAOIMO
gexp/mjbpYt1kh2ct3b1ZfDehKIZi8RwHL8/VGlIgrZBwRtLkm7j6yuXnt92om++jouQgfSWg6Rz
Lr4FI2SLvnEfsF2+blHBP293l512Fns/TFysf3fB0CoNyThrqwtrUywHt+n4nROCgHSRt9ppy9eb
8wdICm64ZKWfNny9mqnbmeUEc8y675wEfJyFWuPpZbTWBymoQcI7BcLy5HAM7bXQcwc2lJjPG37Z
PydBd96JAj4OLyk7zEY4HYLBCjcIpyv7keycM4Kb9NMp4adr9aXh1h/GFq5WA6uhLw34cCAKTo/R
WkNSKEPC0fJCV4ASxGjjNwiBJ9WjOcZ/hbp+aSHvebqZtbeOJoV0M9dtWYQDCuiRCgxlvHXQ46aG
f2ElAvCEcgh74wmsAd4Zxpldk2Jc8cGFTqFoUXsHK5bFWCIb/q4Zo+9Gon6wcX473beVZfbbh+1N
tFeNO8Zc0rtDbMFKsGK0UDoUlTd6sbKda9JJblPFDyIBkadAHPcYCKuFqdnYD+yF6cZiW+uA9udm
OHaGhri023mzCn1gJ+YsSS/mMbTt/ekRWltkUrhr1ehmcLh6DzmF8tmtTetYZg5zYcwqdsqueZcB
rPNON7bWGynqYR5qNVzTzgtwXbt2YzxMmgS07umvr0yHrMDVoRusByj5e3AoXxox3owNWPkcIa7z
vi/d2UdcRbNpwpYrCsU9u+433Q+ekjJ7Ov35lZNJ1tpykSW01dxuPUqfyNMPeHH1RfjcO8G1u3hb
n25lbZCkYAcVJmrsOToPfP9dVcP1Ihn10Frjl/O+v7T7JuKoZAPJ545+0OrokDf+h2hSv2hmtuEK
urZZyRpbTjQEgisCaDUf+qE+UipO/KTdzdjoHZDDxDvKrzErqdvibozADRnwXDbGbm2GpHjvAxTN
E77spVwP76cJO6EMjP2lmBz7WDoIL50ew7V2pKDvqhRpN7/oPBgeD1AC+52h0ddSs0Byu7/Oa0QK
fN+JoLtFCKkOParBao3FGDBa2FDlYxpG553Ev2fxzWpwc8uIgKq1nqPGr1ZnonBdjfbj6R6sLGVZ
7kqDqlgDvWU36Yd7tQke9BnWezc+n/d5KdyB3bsxejedp9RoBGhFcfCH4iWtnDN/vnS840OO/6XO
96GvPCa5f0QU/VrVjI2TY2URyXJWxeD7QasHLUefeOqVCkSpM/LSLCKKECi9nh6kleNDlq6COYLd
k8CVtGLs28yAlAVq0lb3QVXdd1q1cUdZm+rlQHmzjgRqgJwcjBWoenTg5oOmN0dkQg+ne7FyLsn6
U0Y5TLjKqnirzrjaDdqNYW7MwtoPl0K5RFTBKlCs8XS1RTECGCTXhdnoNrbDtR8uBTFmLAi1QJ88
aMUHBT7Q6L6eNyLSSY0zFvy4hHlVC+c7ZhX3Cf7T53zakeWeuqpPxgkvAm9qYvUjbns4dXd6s3FI
v78gHVlEyQFoFSup23qq/5CEBtDj9AZai2crypPWaGcte0eWQILvHojSUMSB/fhpVtULoVjfK1yF
dgHS06VIz1qYjqyCxKqvcDfhToACenlBta+6MHp7U3dtbbCWVfsmrJymt1vod+IwHh1vvAq/GmiN
hLvgpW5300N/yA+F2KdP9Se/2G9l2t6PCMeVQjlELdqoEO3wQrwDWiV6MQO41IXw/zq9vNa+Lx3S
A3XEacr9BqBpeRlR49j7In7GO2jamPu1BqSQrtHSoLxKA05qPkK6/gvYxp1juWcdC87f0HeGOSmV
4zaHOtMfkYv/K9XSu8Y2Nz7//o7huFJgq0Nk6/qotp476Aa+6gs0FuD/RvS9f+g4MtIOtZw+5QYu
DvrcYWLYdX9hloR7g/ikRnpz3gTIODtUd4whcdlAYG4PEYY8YJ32plPPyJ5XRbN121uZZxluVw6Z
4VMdg3NllN/F0H8Z8NqDMrFx3V/7/DKEb2Kv13WltnSGKjciqiLLkSywCdpBA98SaltrYvnzN03U
UFTI/o+8KLTwtp7tF0zT7ny0yE5H2spSktF0cQYh3g71xpsq/a6OBbrrhhN5pz++9tulMO6CGnzr
okUdmdPeUOorx3IO6TBv4PDWfrscxKbIp2CRLtc0U7vQav3FHdUtJdG13y6dylOoxiSe2sbD4uAm
TPXrYigeqj7bCOG1IJNCWKPMCWJY1F4y+HAMUJ6IlY8FP/+i8qv5cHr8VxqRIXDoPedub9BI5UI0
893y0nGCb1aR/RRYJ55uYwFAv1NIAIL05wLtYP8mcA5qDxN0L2sA/5oqcq9GZv7UB/UWHUR3nwfh
FcUZaFYhFoWRUn4wRFvh4IRh6+mfsTJd9nI6vgmTQejsuEbHdMHPbiDkCcP+2Lj65/M+v4zwm88j
O4U4llU0ni90L9DMu7Esr5RsK323cobbS6/efL73ncSKUwM+AJZXkH4h4PjNU6DXuD470V1j1ht7
+0rIyAi5aDb8pkbtynNRR0uM6T5zzrslO7YU7IOotRTcSu2FWW9CirOt+A462AjpXCNBeN48SCFv
JvmYJ4XJQE3to2CTxf3siyiTj6c/vzY8UtDDlWvgzPk1O0rfXGYTPEFwqvrG4K+tUSnmAy00ucto
tZca6heoR88aFFe0PDbW6MqPl/Fw4ViVSa2EjWdqkTEctKRwW2wMSz3Z+P3LYv97yZC9+s9VaoRB
4HTYMXrzKJ4iyL/o7jziz+ThpLCxY60MkSWFcYrLCBkBmmhgD1YODmTdeNlGW4W1tc9LYZw6k59B
lq29Wrd/KOh5Y96ICbQaDNHGmbTWwvLnbyJZs3vF7DEO8aCVYd2dqjcB9EN8vN2Nl9daA8vsv2kA
UUuBnm9IF4yghkemIUmkPMCo/nk6BNa+L4VxWxtdZ7jMABvqTT9pN0mYe46vnbmGpAB2hyDt4iqo
obZGn0GbP1d1+cHqg4ey2qpLrC1TKYgp8tcKd+7aU6gFmknKsx0nKye7xazscN4gSZFM2rX1rQGx
/cZyvlgBTrCU/tOk+nrW52Xgmj8aWYJVMUcqY7XD+29AKM3BAdBozttHZVRaq8eViAu38hIkKcZx
fqpRR+2E++l0B5bF+M5OIaPSFIXHYW4qlec4qRVh01oRaWORfTj9+XdFz23dMaU4jmM3nrEs5edX
5SdMlx5rp7rDN/AvvcKhUSmsT5GtoTRe6VDrExvDIRcP2LSKz+zfEjxvgrCP0XrMHL3ysHbFyawx
7hEc24IErw3e8udvPt4hNFyYY1F5Aa6QqI/ZelWUrygVJBv5rLUGpBA3pkJxqZpXaOUgme6palXh
7+0biLucnp+1BqQgn5Kuc2rUHD3TDJRgn4yoA+46F7XY3ekGVkLclEIc4QnFGFxRerE//CRzeTta
6FtVanyPX2F5PN3IMpnvLWIpyG17HB2lV1BLSOpPZoQYmGI19YXOu36jGystyOi0NgW72eg5ia15
zl/7eZyu8YFOviMdkm8hMdbakA7tMaqtekDxxitC9OJadDTRz3keU/UsuI1jyCe2VsBzt7vSqxGv
u0T+BJmUtAg3TruVlSSD1Hq916cyHZaJNucvSuEHuBc66BCcnuK1zy+D9ibUdHZZU5uYYhctKWxl
O0c3dqZfWFuvyJWFKkPSqI4mRV72JfI3eYwPJbZMtfOpyPPvZmCcea+UwWh2kmnA1GuWkYEQVdA8
he38xXUa77xBkqIZFZ5BT9Og8uzcfcmLRWbEMLZKmWszIEVylU02LhxZCWtA1C/CUrUrXOf6M5eP
FMJlixqvrZuF5yvIf5Ka2dd41h3OGhcZaFZPAsxFysedom13ATp2Sb4JYlsw6u9sPjLKrIoQYFv0
Kr04niLxCaEutcp2MTaP+rOFhlp9g9OApVx0vu1Mj43t2yWORSjmXqhGZzpXHY6+6E8brj9MHjwf
fdgPyDPV30fEudEyJt/NQZm0GANmgx/U18EIQc4Tcxyaj3qTUHl1EQDpX5Q2SaIPrl+Y7aVlNraz
jypLmY7D6KrRAXu/Jv822limPraGJeK/lMBKup9pjqA7O02L2q5FikDd1VFsTzet3uZIJZQ14pYl
8kPmM7qG2gTkF62Fo5rrU3dJGnYO0D3rsxxiQGkpV0Pux+5VAeXLf+7GMVRvlMpHFmRndDpCnudN
p7SRZaPR8cv1whPUvnfFgFGKMxXn3bd06cIConLiepjiu2LFL3iNP7hqcI2b4XkXRhlu11NCGlON
325i/9e46bVduN6MVPjpoVk5Q2S8ndkD9EG0p/Q01x3R5XeT3TjGP2Gwbxwiaw1IN5JaCXQroQ5J
aiVGt48tTB/EixXXH8/rgLSFxTCg+9xWiCa8WEAei/QIHTC6LPQ2O2+r+e3l8OYoCa1I6XIkeTyb
Ms/VvAh0VWltPJ/uwLII39sOpI0Mz8m+78uevWas8UIc5viGKy8mW8hFX016VN12qnJWndaRkXdV
HrWQglwGC9Y2KmPV5zqv1N3kdxudWZltGXyn4BVvogtZeHVbmcEec4fiSgMc/I38SHLmvUeTwlnN
I0wEdNasFWQmQu4iKl/LLhx/2oIubQTGyuklo+7arMJ/GUlyD93+X2Cnr03RnMfsgUn+592k7Ia6
rya74KVcWB/zMuu+Jhhd/MxQUPs24Z7166ylJcPrehN7976juppW7oy1dBChIA0OTkO+cdarXR8J
E/cu4uX76QbXBk0KdgwWU1UZA64rTvHSFd2AYGp05okv219iwuLHc8ChrE9tfeF2qsW5P2y5a679
dOm2MiiQ8RH6ZE6KNL0OnTzBZL1RPp83MFKQN3EeJH5RsIvnnX0d5rrywiN32gjrld8uI+vsMavm
rOEqmvhpeoUWXkw9vd2CIK5cdGVHS7wIOhePay66GfYOaXnPJe5Fj6bPXYuZ9VnjI4Pr1Fodu5HH
sSemXH8NIRS8zhkKjRtn9NoASWe0qen5oorFq9Wye3GVuKjxKf4wmBs4jxXYmyM7V0KGRroodXIP
xFabPEb5NCEfaqO7vh+aQnwMmuxeOHavHa2W8+TasaZ6ug6FaRZnroGl628OqdrWuTvi70z6HJcW
HBlicoiYM2Npcd4USbFtKfrMY4RNy9frOLtNRjSgSRdXm75Va5MkneSz0tVQsbXc03UVabwRx3SD
FI/RuxuLbOVw+u2r+2aIrGbO6hzDLg+ptK+ogF2Gc/cFQsaP8wZIivG0zabW7ebcK+u8ucC65Nfc
mlu/fWVwZDBdUM1q0yR25vUY56Racq1pzcYNbSW+ZcvIDMHAYEChxkPRDHOfdvDyUHuywuBOBNqn
s8ZGNozEm7wOVGh0nms6OqIHPcr1QZ1vhPfKxMpYugHLDHTFa6JvKubbQEH6bm7d+KPhhNrG6l9r
YvnzN2uniY28MHI187iv3WN4dONbqFl3W7WFtemVojcYqXAudgyei3bxpe6H0WValmdmEWT83JBY
kdMneuYZRRN5kzHXH5FA7S9Du8vPE3FyZIdGwx0h/+dKxiU5j4FCOZe+qn1AtPTMFSSdz3WZB4Hv
RowQeqG3Tusqe84h7fH0+lybXil23SGZ0Gbk9I/1EBIxHm04wIe4y0/7IRWF/et0M+9P89+sFBFM
8hG4DdikLSFQtc1dZ7hIhOIW+9MNvN+Pv3kUYrXXoJ8cZZ6Wds8pzpddqzwHqn84/fnfW+XfHyt/
8xZEHqV1lJoOmGmzd4R7qeb9Y2Xg5xgWF1UxHgvTuEOI85dSVDv4xBvtrnVr2breRF8eO45IwFIe
mllXL/WkDY79hFNCHpr5WQH+N3vANMrVDjXr1Is6vzyqTZR6ZaabXhuZzpmTIwU5is2Z4md56vVz
+qOo0htNgPad/Hkj+b82StIJjeFUPnUTP5xLP3rZMNHLl8g264c5dYv+rEPURsLuj6lAGsn3UcRJ
vbm2/zLT5AoV4Q9lPG3cpNYiRApzo1copUMphRhd+AjMVnr40e7aLSTD+49tW4bXIVuZ5yjpMwV6
7MM9KKvrKWy/xgOOxWkiLMy1MmNjRS2L851YkcF2hRZ341zTFW63d3GkRCjC1lD2VJSxEPrZekyu
jJgMt3OxxZ7Mhiu/OrTqtI86sK87B0eTZoPusLKsZKCd0w9+yfWZfoTWtFcT3cAoQsN3GSGC82bd
keJ7siIqDUMl9oEajMV1rKjKvaaV5hZj43eq5r25WPr2ZgOxDF0bLQuxewHLIYNPWimYKCD/rkJU
Uc0eTw98xvfU35XEi2vfgVeFJVfxRTVhv5VpUF5kiKg+28HoUOqaQAa2Bzt0Rfq1RPJ5OA7lgBlV
Z8bjDz0zjJu+jNvrKQp7GHvdgI6uGyLdrWSRMX8MVahKT7UfztNDqACIvY8xw5n3eibC5k4v9Nq9
0DW/6DcupmsTKO075mxVGOmYIar7lNGQlXVvkZnOLtHcj7+cPhjWmpC2nhB3zn7u+wR5W/Nz4yt7
1t9TIqYzl6C06fCYRYfWGhJPnxuMDDU8/ub2q1ttPZ5WtgVH2nWQ48mCGVto0hV5qsEfmur24E5g
MfZzVon52oaz7Vw1rojPQ0ugZvXnilQr17SMHn1+UQrrgDFFegyq7GhZFNVbKFIbZ8LKJiTjBENS
e6pe64lXlUGEVqhgA9Km6zLHkmtotoq2K9MvAwVVJYi6pO4Sz0q76AOYdePBCYPx+xirYiMJu9aE
lPRTfNcONHxhDw3egNZ+SsfW+dUY5dxeRgPExY2daG28pJ0IrESA1zXqN/geIn3dYdYEyg3CQJTN
jnbh9JsFrJWcgS0jA4OQvI1fp4mnZL985ysw6UM767/KWN+PdXmVqM4BDNB9W28l0N4vPNkyQlCM
pUpKIk+8GSn7UA3xm8t2SqtczFW7G9XsoKXVccTy5Kw9QUYN2ghZO3Nqu3uEcez2yk0b81hgAY2X
QNCnysYCX1sX0tZg8m0rQqVlPxZdeTsWkXGBf0H+mHLD3p/uyMoJa0u7A2pqVRRNlNCYw/ZoRWpw
EQll6+G09nVpI+gjEqY4P4Ue/lLOsY6m6CJOg19n/XQZOKhYpZqmdurjCBBdK76+w0d6Y+BXfrcM
GVwUSxvYOz7ufwaUKW7kauWd/tUrcypDBSeUBKMGldl9Emk3ddheutVjHZ93GlpShIOjVPAcRcmz
RIj/Gn5ifBwj8Ryk8fG8X7/06s1dwzfxP5p04e7HDrFhJy+bnY4T+iEV4evpFta2DlkdDwXeGnM9
gVtOXr9qUfUVfuI9kgpPNZLsvrAeRvzVd7B4XjEpuDjd6DI+71yhZMG8wMIWuddw/kgnjHH6wh+v
1YrdsdED9YJCjLOx0a/sUpYU0GIaKSFldYTSp35T68ad3/u3g44Dsa7DFi9vWXfzDvu8jX6trWMp
usdYqTB4Ltw9+SgxHPOFuYLWpDPvT4/b2vel+A6B6mI6mLsUwq3boDePk1l9O+vTMphwCscxyAIu
dmmLhV/e5Wzlqfl8+uMr8yDjCHsYEnMRFP4+K+3PPj4rov/qNC8ZuQo91577qbuIsi0wzcogyajC
GbWqpm/LiOx1oOzbcMIBvM7dLdzdyoYigwrxMoQKk5ju3jGKGYsSNayOolB/db0/b5mpr3VBCvvO
yv3crnQXzvmMTfeTWmzVO1cwkejK/7mjGNasItSGyQVGnXp/kyVxpn+3rRGQCPiJ+jqcTFC9Ailz
pH7nUXGfhrbGosKGmIst9TzUhtdyQa/PqjXYsv7dKCoVdZh2ea7VbXCV9HkWHfH/LcV5MWlKewCu
hdi4qqG9xyhZmNdOkk/jERV1WOqnF/fKhV9GGdZt0s09biCHDo+7A342j5Gf3Sd+/WoqeJFWWxTO
lU3TlIKfK6Opl3pGO2WMpQuF/CQOcjyf8RIy7A1g+kojMtawtHuj8Vsa6bsh2YlMvdfm6Gqa1S+u
2mycmmttONISDDvUWTrIAJhhHfN8fmyC/ivOOK8kU/46PScrASTDDXF/dhRF99tDr4XZzhECRZvR
UI7nfX3p2JtTOXCmRDGEjhgMBN1dkdTBfWrr7efTX1/ZYGRJPINUm65aGBu3SpPjS+WDSWtdFcdO
Y4sGtTY80iYQ1YNaUJtuDz6qB5/KqEbRy8J9duPOtUzkO8e7jDSczXCo2q5HaLlmgXYN6vSKeYfN
8WVeGpd54HwJcaU9PVprXZHCG/q3PgP9bg6Rq2ZHU8nzC/K7W/qEK7FtSAe6PmAMmCZtc6iK4GCq
5r2hA7V2m+pXp8JXi6efp3ux1o4U291QIRhnT83BV9PnyAoe8QG9wYn4wWimDwshaHdWOzIY0Uw6
S+gVMzOo6kNNCZky1HM6LO7Jub+foi1w0MqsyLhETJmzyk91dKbgMu1d+HwXbPJbmmsrEaIvo/gm
/maoJ37U183BLrW/otR4QuriV1EGG7fGtR8vhXeYhYtPoNEdMNmz8Vc0wO7PuBKdnoLlK+8EhwzC
S1W8eJOC51nhd114mOpuQocVg6/sOFlaWh+N/8fZmSxJimvd+okwE5LopoB7eBMefZsTLCMbBEgg
ECCJp78ravTfsJOVZjU7Vqcq3B3U7Gbt9U2a/s3q/g/r6qskr1pZxcMWPwXAhh9w77+gXvi20qhG
9SE9gor4/N9+FPv/34gWVTID2rjsAoWi2hjZG6cdwIYiPaSQ0v23D/my1bsWBwuwykDOazflc7vi
gprGNU9nemdU9ZcW9p8W15ctn8HrYQZnbtqtACjulUhp3gSJvK59aP/jLvyy271icbxNdtqFqAXk
GFD4sfH2WtXi1sbrRzgOf3PH+8Pr/6rR24Ti24BK1y7LwGnrAn1SHQFVMapvk1n+Bh/1Lwn8Hxb1
V61en/hkTlIgv5puFbnmUZ23m+7zKV6nfHLkL3vnDzvzq1qv4lxOYRvjY+ZRFLLuQvRB2uUvkeI/
xlL/Y2t+1ektod+qZapROYGmOOnQ7fRsD0ofaIR0uLYWU+Ogcr5G3B0xznyTNXzcwwAVEMQx2s+R
I/9tfXzV9FUMHwXytN6Jcf4ds7SBnZ1+rMfwomERGI//bao/+arpQ8sCjQGfZXseRHm2Bj8G2T/9
+179Qwjw1S+vC2lYdYCx78d4UQUfbZ9nNqoOlVHLeQWe9QWKcXrVqUrs//0T/7Q2vpwOoYTWcYOL
3X6rnIwKE4bzcI5D2ad/ORj+9AFfDgZt0gW5is72qUh3gxlzSf5jQEm/HAiwshtnT/GnV0qvtgYw
1MSU/+mxfNXzAQ7TVODq4rF8Wn6lNUaTwN5L/rJS/3BYftXzwX4HQyR+4KXDtEDUd9f9pO9InPxl
R/7hkX+V8pEIQjGmgCeEP8feAcLM++b+35/LP1/xf2z28MstH8E1S0ys5zBCT39RaaOf8K5fTktV
ZQ+DWd/Ad39f9HQTT5u/cmJdDmM/dw8dzJJ2iwIF1vlhyEO5rIVk/J5lMc1bQGz/22X3VQXY63Bs
5TIkaK307ZscJfqCWwimbRCOJw5Dkcd/fw5/OLm/muw1Qad5aqt4rwBCP2Cs1/e/6ILJnUOtNisu
MyKfvxYf4n/KSf/rqX8JFBJPq35tR7kTxtnegdXeSKp3Q4TBKpNPMgqxSsWI0T3wVCnYPTkDoxxZ
BNG8otAiziOoGoPUsVB7HdZtBz/WsQIy0cgmHr8xZiHNRJLfzgAUTyCDWsyUNCw8A0g+9zerqWwY
Hx18HwBodZHV8pljuGh4GsJ+cvlKQU+CXxGBLylrFRl1sYbz6PTebzpM6tKPqwWyjmcDEo2qGYLc
JWl7Yh2bC+gB9HOU8CSXcpvep2Hjv4ErwIR3so1BcoZDt6ryFqnulme9C4cT7MiAr7Qxufg+mzGK
6huHpE9lCrz3Pqp4882moQ5Ofd/yegEydGpOkGDFV7bn8mohYrqlxqOb2DXQ3m+p6ACtUAyOtUMC
nCyqu0tdtM7W+yjYeN5wIJhFtr0JDAK89uFUpK7ey7g/DukUfW6xjBWysc6VVcVUEbckzdOFFDLm
O0az5gjjq/Uq7Q3dQ5Zadjr6qSd/LTAhVISJuzA77qMBIwfVaq/8Kq9Gmo0lWaewaNKkMKRFS9LL
BxHTYhp/UnNuB6BQB0B7OcyTwYA7wxkWVIR9NoorM8qT8w9wtgEZuMU0yVkNuHHhSC26vFlgaGkH
3FwLrLu7b3yTVx0lplgMuODmo8adoyb8V+N8O/HtI15+mrD9CZzDBws+MPR12UZ641Kd664vvCX7
WeJZwThsgSZJf1vXn8goY/dg6SO4vyf4KeXT1Bwbiiempzz2zybTpdjMdbq+2Frc4JlfMDRyjJz6
mDoD6LRB6DD5Jo+a7Q7TK2P+KZsvZgg2nByaB+h84fBVxcPBZRhEdsFqbsJ55gXIrcONoHV1BQE2
k3ncyenIdcR8ibWJGea6RVSKIuQ0+wwP3ujSb2N2g0dLcotbD78B7dlh4D+Yp0eQ4R/bdonzyUYn
NcnryvMiadkN4N574tMLrdb3aa2fW7H+YnEkYZmtS0wMdpjHtRjKDcQr9fXTMpu7aMOSG0eWp2iS
AR4tPoYt+h72wSvP+IfZsotMmgJE3fNCXCkC+mxZDO9n5QtCBNklo3hLYZiDkeiyozOIvB3WhVp/
BLY1OchrO96MZbU8qrRG/LivNXyf1giz7Z4dSGNeuix8ZA0ruZ6S3A/6gW0wss3cJaKvYZzswXLY
uTa67mmCRhLPnlcrLxmRDzWQJL511zJJd5FeQdkYy0B1aDgcWZztgzC8kUJpOGybGwP7IWGmshbk
OBDgf1O0bZf0YEN3BbeScw3U89iG57GebzEoVJdDM+wWUR8BUiyarnnHdss3Wd3WQL1XxJTg6BVb
+J757K5b3T6Ikxx6usLjvscxKCB56/G/2yy70fjT2to87G/5MBzmDZjETu+g47xbTLBfYn1TY0k1
ut8B+rOzAFWEJmvLaZG3dTMdFvkriX9Q1r1gTOqqb1IM5yBq7CLgm00RT/yVNgIZLci/6qiz5pGm
9Eg0aDc10ipAEa4on9oSk4rXlJF9B54QIL14p+lk5bWxYD0vNP3wYbtP1wGsc0wc6pV9wCobRbb0
g2oNojLwCm491WF/7bNmPwFQkCvS288T4wkgrrveboe6oo/K4SoVHkOImE1FOE+zesdJcofbCJ4w
NmL5wCK9jxdSHRIBkmgWY1ZDGwUYAajOtV/KFblzCaB5k9cz/OWWgPP3rav6RyDjMp2DLbxVu2Wh
/dPSot+UQ0qT3M005Y+tc1maJ7ZfHvuw8eUoBrz+bpLF3GBI3Fc/Iz9NRQ+7kbjAv7sMj6vywR0P
F/gmN+MADWkbhNjXihhMx4u0S64aINhfuQJOpKBRBtayFjIZ8zjCw3nJLFinOYYS4CPetDxRmKjX
1QxU87w88XXtX1RWw+M25DhSyw12akO+Cq12oLg3EmiKaZvPE5oQdxWscdnOV9ATnaIhlt9TNMXf
0gRVtmGa2A3nc3ChbuBFZSVCKBCj635v3DIFOxVmCGeiLeyuFCjs31kANXjiefMOG19aFxBsD29D
L5bPqX9eiHXrryvbpIVXqj8Kir9YUidJf2RyXKJSVXA4PcatX7Nrraqw+xUHkVkewlbxR1dn0KFQ
GUiWzzrQ340T7ntV0f4l7WaCY0Lzo0Pf9AJDP+92Grf+Ly/1Gpaj0dkFM21vncqC85wAAribzRhh
i61BtpTSpJgfhRaLnXg4RPtqXvpp38o5w1m+0JeGpu37VokB20biwnycjRmOcxI2j9MWkR91DQMK
EJ+EY9erysbftTKM7ICEWt4xCeZ+NaqdysrWXbnJnh0nUOxvusbRn4yuXOM9suFQh8TfNHiL3zrI
lmAbN083KziiPypiZ3639TK7MriY7hSPxwd4dvSPXo3jgS/ZhD3I47Qv5iFGja9y4DJXg0uPm6jD
fOUqfW3wp7BLkwlxAzfbs4Huoj2lNE6OYzs2Jbg436aQm37XOdbED0M2Ne+fiDWaE9RFf8wBXfZm
yQw9zgY8h9sFTsOulCsu4tHzAfuLZz0uJs/lbewGswtAMbsXNrJvKg3dMzckeRrmUJ3QAYj2Td/b
Kz2LZg8HbnrIosTf4MBcv8drMBmgKGxbdvOcHniN7+Q99GufQOQiy9LgPvIYKvFgdgN+jqeI8yMI
fIFrbn2eXNi35dD6aEUrKMnY9SZWFRXJxrvfloTqLmqNhzf6Ks69tclbwmpVBEKEBWSWrLBR2ONT
RtxgyABFClpoB3y6/BVtcGsWBezIEzhx2HGcppsm5aErtn7C0eudZPoBLiEuKDA9N34sbk0JyxE7
pm9TlvFX2VREXEbAimuMF4Pt9tHDl7opAUEMkyIldbgeO9fQaOd6BDhV7jaARQ4Ok9l+t2FKK8i3
1em7CPpfk4cugb14EUdwCtvDJh3dVtGRus4TLWz1W2Kh2iAncpNjDd/JZFmXnVcaJcmj5HZepp2m
cGNR0kKElQkcEHcNLMdU0cVdto/hw1MMsbNqKgC6C8xajDoQS855RCkC3p49NG1Lv0lWP0ZwCSrm
egwqJJxj9Qiu1brmEatinH02UU/OUYDlc9jB1eOxrqDQ3WIRIYCpgibcJZGfg4IgxJZn1rNJlwtO
wYd+qqvm2rZdVGRuc9Neead9AcQwCb4j4Fn8hag6o1eABCe0LTBj1PPrNLHZ8mtZQE18tF2AAQwb
mjk79dSGE4e0CBbKW7FSlTXnRi5dcj9wQHuHXA/zYq7tSv0FZ0zq97RpQ7mzjQKnflxsFJSgSzLy
YEdh4WSGh/2uUUpMESPSlQC1NrNngAPatag7ZlHdl6r9XrvPVM4mNM2uuBr7IW/gmbXlpKf9K+kQ
WpROVGBLK+m2qDQcAaMiCOQhz+yb7CaDZ50v+0pH26WdwNu6W1vulh33gGLvUixGh2fuarfrVOqT
Ulg2dYe+gsdv6Ye++YUxlKU9aBW24yvejYd3DHiSS8EaQZaiwoZfCzJaGKnVxCDACqGQhI4W4MkO
Pc41rvYY901MgdHlgZ05nVN56DF4spTAs238BmzH5EOaHoeP9q0Ydr2OA5WvGkP0e2vXNYKepevm
7yM1RJO8tizMAMuJYvmjmUY4G4Gmonz/iInswV8wN2PSYqRDwEEGFGF2bDCpPT11G6Doxaf3aP+x
hP04HeuObjcYuahRWeNV90TSRouHTGNw6I7YfgPYrVpcNPPSYPWGp3qcWvazg/hInNt4ZP5Kx2oN
DoQ5659bzjh9h0SZZz9D21U34bAGJ2igth+ZDGGFYDE6XBNeQdQFSLc9AeO3bgd4irI3iQIeWuxA
fcX3feLkdlM3elwOTQVl0x0lZMte2tqbMPpkhSa0GJKwc3Heksx0eaZis55CIBcHnOI6RiKJbhfP
bvqhwWlSBNqTFNE6lhTC2wG63i2Bx8F1O/iNPgpHJlNggolvux6XZ4qNhE9dz01nsqrEFVmJAtMv
MPRuA6XDE/n0BTjottX+RYis1UXdw3+hzTs/6eRKtprro5HKzOW6xCkCRJmyRGyAxoAR+yPCKfWW
pA6nA5IHiDUpG2N3htY2gUvhLLdg5xvFn2pY7jMU7j2UKxVOoASpbk1cUeMBLy9w/4xwT6EkIxso
kboNvWELsxj75MEKnypk7nPi+jzctEVxxMZVs3V5iz+EDWSXlUUvoBpOyHCBc+66h5YsJgTbV38e
a0swzmTZRxmt5u8kmGnr8tnysTtbZ2ohcwc0cHaAoQPqbg5GCfVNhDNTPmT1YuOL5cyZeyOxro/r
vNnsalGwGi5HSyt/zYAWvYPLaG2eBq0rFME9mqoMjh+4gH+Ihqv4vK1DSm5QEpiqfc8DOp7GeuEy
RRolZ9vm1rEUq7upG3kbMsxwHx0Eg9NlsPHcYAIazEtEspnPRztl4TFkmZlvIzMG/XfauFRex5IZ
VB16oaT4qe00DdcLOvoSym1fby9VELbzvexUJG4wVtiyI4xhYnlZJgoG8q5biIwxZxCw6tcGhotD
vjGty8cKOHOD8CANeXsS7ew/l4litM4hJl/JzmiYeOTr7Hv62AdZemJUsfGIBuZKL0Q3QCsXUxh0
uH0hZbflqBKYVIF+YX8hZVQ4EQGJnHWuMMPMcK42VP7oqBrsPdcpqJx12sjwMULpnPzGlhH0GAUc
+dk84WT4qFOobds86Yau+VghIQ5wubGxc7YwY8KnYxisZPuAL7GYj5UWM73tN2vCKzBu3V0yzP3R
oAK+XiN8i8U3tg5x9UqmiM2vxHmoa8EIDxY8dMvqDbUOvWlYieYiDreJ5GPfB+o2TebN/QxAJ2TQ
S4Q9BvrKKuubSBaJrZf43FQ99R/dlOj6NLMUwwMovsEVNa/xrrp9L5s6/RXNSxU+Ibup3H5FGLTe
kTBIgydiaFqdRiXb6ZI1UbeVySpIfy8xJ4/4HnIzcD1yE2McIL2025IQm8OyU27lYMnmoiI1GeYF
XFgF5DhXhiiJxhlJQVhPccOuyHQBeEM8yFCy4oc6snF/cBC/8jIWIujKnqS6+pCxtshBmSNqRA45
CprlwDw4DSFfPMcdlEqtDs9R2PD1NuwJfL83LdLsyWkKM6w07MT8FLAhxbJLSACtXBOLFsazEdtQ
0OoSs521HIbAoeoSTRJtnrpr8S9E3EyXuZnwXT7FiV19GUHb1U8IGmitc94mJjvBB62d0T3vP0+C
ekKdKi4AQozZbiIV1QVYFEv32nbo3avrfqkmn+UkxcJ70dho7GVqJ89QbCG4E1iRSDaQVzg8ecnK
ek4iVI6SeJWYjiBEo+AUrJNarzqH3fAekcmue5p0Mixwyxp3CoZ6bncRuhDXGUIZO+cs7NV6SqVN
m6FQsUK/z0IlNZcsDcPlEBi/RWe0BpPombBMLyRfZBWuD7CtbWdVWAPnkGsejJ9cPHRAY//aWURB
tlCVbNFBZB5Q8yvc3Lhw+hkNituRxhW7CFZn9i4Ew72FkCQyQkKIwXCgmnztdVfvs1bgdMf8Tz1/
q5Q0c7uPVN+0fV7BWAdJaDqoPhpyKVrfg8Vu4i7N45nbkRTcxIEJc7WhnIucvVvC5LXaFEtPuN0V
uQE3x8x7NURLh3dCoQF7TBhJ6McSLAggc+4n0v/MVpG2fdG2yGWrPFIO9hhFD6vb6PsE4Qi3ecUC
hhoVvgbvRI6BukUek42I5idYqp+DAWJOo6jPpUEcgO4wa/ttL8ItCveA0DbtvQ3STAIsF08ZKZhZ
/fyC9HdbbjBhw8IyzFyUHUOMcLvfDUa51C1tsyGGc0pnuHvrdVDpaY+9K7czQ2F2RkyYRtPvuMJM
JCzrZuzTg+gTG16GNkjJixuCLHnpoi478mHpAZ5TNnkXyMTX793UN0nZuiHCcI2bthbRdFKhdFot
awf62rQ4FBywgl9jC3fil9Riq76lGpJWWQaoAM+gb2RytffQmnbDy7bCKjafMYahiqxikt54VHfJ
gCgPdtf7tHVN/VArFFTPs0tidXSKiBH121ghk+FU1fQ5trXXPM86X/Eod0ZKmyEk0V11NVGmU8z8
tGYJi23VeAUlJhxdcNZ91I6FX/Xn5RA2VLDnKE4H2Vxhnqjidb5GjRxL16ouPkbTLNhuFFtmp3JE
wVvVOcPQLVzQW1pDA6yHwew9SeJ+3yOX/QHzyeCEI6GtfvSqE2K3jb5yad4nUy9fsjgJ1dEPY3U9
1BRZF/6vh4l6tFGR2aC6fO+llPkEfn2OIfR6QTWRqInupho50mnUDqBnFDUoWsjzMltzTxkqieLs
dcYaoCfxAquTSbOpTQpgiBKzB3vDiY8GH0/gQk+XpXqwAoBENLttO54w26H9Ae6L7Jn1GDC98GiQ
9bdlJFq9TCxtt73LSLeUdcYTciQUxVXAeEXY3DRmGmG6TdpBXKYkrOgtRspCzMWSAYceyE1bi/mO
vFsEr9kOyzeiR1dREr9FpAU4tY6JX25Ix13wNoTzOjaFS1Dc/G1DLT14PKvk4iqxayTenF3H7boT
QzeXodNQiuQqbpbGFHXTWX7CtrDxbsQAqyzWIXG4WIcqbMoRnBH+zdFBLYUdJtAqcCjDYCEXOMTF
07qN6fJSweEm/TXMwnb4s4gWyEfAdD/4IhuQfXlUh8HZhnLjU2GetW4KLhgeMigC62nQ6i3dBiZu
KygIsuekH1zVgOUQof1QOjvj/DzAzmhRV4MUwEx5XW/2vmWEZvcYqdmGAxpJSfKeiqxWzS6Ix646
2y2IB7HrfG3Vugvghx9fzxazHukeh43fpoJEUk3HtsVMXe5ZlD76NAKQIe9tvCTPQbsau68rzMXd
23Tpu3cKe66sqBohu9sRxNr0GfXKGssosluKWLRCbuXu43YOpkdtGOt/R70B78SFtSQFRhCUaXOE
TVX/c4NILr7ut6Slvye5LRhSJkDfvPDOLcO1p1aFz+sad+S06dnNBz1A64n1rfmoz8g44TDOJFnq
F7pVvdn1FQH5c0HJg95xJINDkqO+wpIzxni93lsG38u9GIC1GvNgTfv+iO5OjFghWtGSSnIuq645
tmaO/Y91zZrY5ENiXPgUmHpYDoLbBHII5PYxlnIv6urgeZ+0uNsCuMI9w9Yl61Hjjnh3GgRzK+pP
2FnPWUqk0kWQxaTuj2hYqAr1a5/Np6phCcvZFmE8UVQoO99HZNCI7sdUVQwVhYgmDVjDvGt7ujPQ
oZroRi7EZvbisxoNvr0RcDbk+yhppHsNlMeQYy7CmQ3LHtHVigt52OKw+yaEkS169mvNukvrq7q+
9So01qOoDS8SQLE6BLQJ2lFD5uNdNm21RFMFIQPURijcDhoFdqFbzMEjllrSW5llrU2OaNnpIS42
1iaTKes1W4jPUdhLl3ZnE76kT5icVArX7MSX7kUH6JrcITiYxvt2aqv0VzjH2foYdQ2LnkUY9eRJ
+6ULH1Iy08DBLBMGCB9wg6ycQz9Y4YIDwBS7jJUkiuf0bPXqauznLo2vQ7414z3RC7x6JA4ru5PS
yBHJIyEVKbpeL+bsm9S3l4Si1H1fRdq6V79o0aLWZDjKaYtKUb0yMyahVESS9WmTEKIWn2KR6FoI
vpGfafipjTsI6JITFBMrP6GALAP0lFK66MPImojvKSBg9iMzlrf7uc8qfh6rbkWBWTMT2fWIsnid
NQcfk6jKZ7jMh8gFUACbikmb2hWT9BjVwOJA7+qEIi9fLh4G/31920PW1l3Din5JX8YphDUYd8oP
u3GZZ7uDH1Lf7/rOk2vUXslDi7NC5tmEJlPZhIH7poIZqauzSCeRF8f0VxVs9SNDdQ8wAq9Ql8qa
h6DmakVKQalFH60PWU7Rp+zPdROt6JJlo4c/1cK7K4t1PqLPArH0CaEdk2dP086ccAgznI1xRecy
9haNTEd1gAxP1lFUdp/R3t1EcebcZMhjszutSFOtCKhgTlvfblGdTOoaLjaxB6ZAE7+RAjCDOHim
tnYfWmKdxYWYcQ3dBBFJZZEiDBhK9GJslQdJo8Gh+FynOMRh6X+dDmJjn4dPihB7aQnK3TFsXguS
4TcCGtLHP1eZ1eQesTsXe4nm0WsmMfR3W6PUNewjtDlsiUpxj77i5Huew5eeUrhNVhTl5nzAZIJG
pSBqQkTt0tnkWxaJbntGQQTJjPEQnHKf2fWpDpn+pPQMd1md4Ttx0yb2pt2SPj0waIabG3Swk65Y
e3ydq42Zylx1bTJG112M35MziyDvQfRh4PNKbYYc0NTVwCQ1pk/yWlr7pgNeyUs3VuHrJJMY+Vtr
gjFvabXQ23CYibweJ8H7u4GwpL3ChNyEsq9CXfSmygSrisk0g/7Zwf0YmZGDicBhGJsOkx7jGPgL
6lpaXiVzHcV3gUOoUURjYtFFYUhBdTlEcIUuIPBTGGOtWIhDuIviR64T8o5yomoR4em4yqVFuFwu
ASSH+dp1BFfsumVtgRF5/8jTYRyKLWFbV1QG8VHusUrJ0WdV9IoyPcwlBA8QwyP8DoN91MUIzsgY
rm99YhAfCo3GRpLHxgvcxEa1Eb1aBjfYxw6eQnXeSAljTT4i2doLDOUk91GfiuAKzpbYr41rQUze
GtZ8bJtzeoc0rSJ5hEEucujlrLcfOLbaqog5fvEOkV22nmEQFtJd3QEAeKkGg38e+FG9x3423a6K
sG8kUSjDQuJA0HZNggB9UWHAfSaIH7Mdrg2XlDDvXRBWjzO/4K11olC4mX9yGcIvGH1KsNPbOOpo
AU863xc43irIvhTi+oLSZGpPPouW5LezIz0vsUhwr/QNSgCQffj4Pl1xGpYjt1SUKeoL6zlysatL
MyDw3Q2+4WcOt3lUzbphWy5wowYpZGEkHlCDp92YFrLflMUXRkp6TEIZuzxBeG6ecPHQthRTLPmt
ntDzKGQGFS7JFf4DguK8YU+bmXhSKKpsfYiGgHykcjDvuAtYuOcSfeEChoRLt2Nzrc+Lg8agHObA
yQK1iOwWzToV5Dbc2l+LTgaVd0Kj07uhbfoTqBGryiQ2sAorZoSdBLP7CCWuRAbrkIdhNQQtuyAZ
yQNTGIeCbiUa0d8PJwIQmLRwl7heaOwJVFA4/nZ8q1ZZsnkOeTmN0/xtFlXX7hnDqXiVxAH9KRzg
MGg/WxO3V8uM3LKAmUAmzxOcpDFYbSGjKut6CehOWbshQUOqd8Yk7zocwzrwH1PPEQZ4P7boUKPN
Km5xxsv6NIQCV5sNqUrKgKHJlMepkzPWS9K728A2cCpTQYeeHFhm6yWbYBCoykm00/ZNJB1UUnAn
+BXXDnKAfIRoWBUhxKLz9wXFv/TTwwZIEAe6A7Toy4ruGOzG6+lp7TISn6puG1D/2VRQTK1JVlTd
UxY/QmeOmtoAxnAPcMyYbtq9Bw73Uh4ghjQ+r+PGVNdOm1G/uBFa9DRHoT+zu1BFSC3zKY23JkDS
jPJKm0e4jOctR8HYqD6HbmWBBtySZRizXe94LN5NtHhoPodwCJsRlg84nrdyqtFcq4CVSdYgLCcm
utX/RcH3j4j2f2mmvigbY8RxauiN3M37+gBB6iHb0xeyo3HBd/QKMV/Oc2iJr7pyLaozPacHJHw7
/kMXWOHwjPuLGO9PWr8v+sdIstUZg69R1W8kxQMQ5xUtqH+Xof1Je/vPeOr/0fQPMKbNqiZJ9iH2
2S5GrxR0m6FBexJcrlwEsXlFmzY8puG47BA1ICnpIZO3cFsZ8gSd9MPcQagLc6q/f6dP+eX/ePBf
jdJgcQr4n4eIFVkxNXs5p1zcDbggkNFShPC5zcYtOsDVEFZY61wnS4GSr8gKFMmGvyHg/yDQ+2qp
VrttRm98SvYDTmNZNiJ2l6SCTgH3MT+gKRqnx39/B394wV+N1abReMMZi/dbLcbkEQ4wrSpDhTLu
oWuGyf5lxOwPos6vDmsoQo6ZsjTax2lNyxlWWbux0c1//BGfP+7/rCM9RauBmUq0XxOFim74ko61
yv8fZ+fa3KiSZe2/MnE+Dz0JJJBMTHfEK1m2fFH5UlaVXV8UbvtUcpFAAgSCX/8+G5/TU1ZV2z0d
4ZBlW5IhL/uy1to7o23/Qb3iPxskuasfPr/Z0Vlja1eU3nI20gRx1/kqzj7RK+mjVgf/bHiOFJIN
umVYujA4NXo3Q76MLICKgA+22T/78CNTsjq0KX0EU1RVAKkTU7WrCSa9/cBC/LNPP7IQXr71oZwZ
G2/YhJOoiTl/dig/v786/0ktgzrSSIeVu+koWGHZJHSSeqmLVHx92NM9yCVcQMW3p95hTvVisP30
/r/89f2Ex8eXJsZ2Eb2jglNO0Q6+6l1Vf8rc8KPzdF2Z0Z/NS3h8fmmU9X7Y9laf7rPVLprVaheX
U1q4B/lLuClwtKudsc0kj7e1d+0k6ZA9uvWgVjTEyXx7mehsa+81l5We6KTsHPs6jf/1fPhv+3t5
83oJ9d/+h5+fy21fpTZpjn7823254et/5D3/eM3bd/zt7Pfy09Pm9/r4RW/ew+f+8X9PnpqnNz/M
iiZt+tv971V/93u9Xzfj53OF8sp/9Y//8fv4Kff99ve//vYMaNvIp1lY8t/++NP5y19/kyro//rx
4//4m1z/X3/7f/u6qZ7W6dPxW35/qhveHJq/KKVjjmb1tPJ8OaWh+338i+v9JXa1i4bFi8H+pCa8
KAms//qbE/8FKhCdV4iKDjo3NryrLvfj37T/F8TAIWxIEMi7aUP858W9mZ3/na3/KPabG1RlTf3X
38bu8P+7jsLA9bg214fwNjAe+rg6JtrRch/CI/2KwvmqDNPrDrVNmR1uDyhYfVPN9AH6FBgSNUV3
qjfZ+II8jc7LTXpNmA0oiuwiieel194WnZ00h26uggTzjwwrIpXvEFo58Zd6bRZ13tKhb/VIEHY5
NMPTsI8XhWfTKQcLXPl1PM/ywzILu+UPU/LHXf94l+7YYfKn2wwMIGvgc8/+kQ0bksRU1apIv+ZR
zGmpLUI1DoXKIdjtuqRt8Wpa07Od8w7CiUmCS/jHhQXzK1fxHAxtrn3udbNawBZODSznRJGU6qFD
wxHedZvDCXDOpQn3DyQEl6Sp0y4uzjiC6ryswV/pRWl0Nqv3e4Re+pwk4aZsi+du8F9sgdLA1RcW
khqk/HKjQTbtCtVre2r6e0uiL+NoHH0OfTDvNOVeJYJIXlLHydwC7yoTnNfVamodMoJYX2nTf68P
2SznpJTIcFlDNtPBYaJsMjcbZ8acLFC3z0lE751dDuXmTCLF/YbNNNvms2Ff3uT74kaRO/lFMDND
cF60zpfxd342a6vudkgOS1QgZ0ObzOs8uGyT5wpVuwMT7Cj1vSpL+qWUN/Um3U44EWheb7Y3ZF6z
Impv24SFVpIdDPEL+rn5hgAt364+cOWopt5YSFa2ccGJQyQXceAj5jhy6hzN0UddVrmI0QLkwcGF
atJ5nncPJVoYN73iLL7fTZrC7x3KM72zX4FwlqYOz43lexSeA2OcK9M+dFVwUXerRbkLrziT9dyq
bJlTalva/dRu4/lgmNuUlYRaNl/zOgNuYkN9AbXKzuhuy4iZq1aPkPTnZsMOiP0LWSjKbG46kglU
Sre1y8JRjNI6n3W9vjCNvoyR2g/IhOswuDM9r8/jBYc5znQsK2B7I//M6mBW+yxILiw37amlNyZ6
/2tZueixThFa3eqUzx+SuUrMAoz4phyye5lxU/Az12M1tRJtx7TQhNe2/QBIHFxB0wNMD/6lLKYy
ttUEzmJOK6/1xM9SagFZHrKyAz6I7SLT6uw4CqTaT4nDL/ImmZOX3hcWRL9P5lDaJ+WKpXNYTeW9
+QCxHTRfq217UavipvJZdpabLINzDiEYkH4k1ybN1oJE3rd+ft9Ke1R4J/47l6udx/eNxFFvvjAI
fRWHxvc9rTHZ+rguyfH6fdr3kV6WKzZnt76XMcx1PlMrNmPK+PqMYb2ajt9lg0IRl4BcJknmZcqt
M2+jJax5zi6ta+aqytAzmYVcfLU+LIe8vCl8GebyTBXbGwQgF7TbvXbW+f379zP2o//R5oW+6+Ik
Yl/hZnR8XMfb+mm3V5vQXeabdN6Z7sQO63u9w6pF+qLexS/lGuvCPcna0oHzqHOuv9EzsTTqcHgi
gDkfyvaBMxXuigNW2gmT63KHngyT//7FjnHL0cVimCkRCtAW6ei4dMnZho3yspW77NJBzcid1YPs
2azfPwx51Z3myQbIQCyoUeGkK5CNGsqnWGrJty6sdic2iOkFpFHd1hlgNUwyAmmCnVOLymmybr2v
O+dQzJBZbCcZ5fmTbpsiF9ghdvTBLSd+ywBwzsIEQYtG2QpbXkcD52UBVXAmBqlr431XG2SWXcZY
dnsQU8gA4M6D84XM/1FVABwl/cYwKH34Tee0b9O5M8zriu2rIIix3sXEHPgIrXi3GHWO6eVEhHjD
T3HKMefx+rneHJ5qg2TMJP2TTigz8Xv7zXhY5D6AWfSTgbbn2WbiZMWzGNRse1g6IVefWsU6zO+J
odtJjBxKPrtafUE/8Qx9sVjvumw25GxgIpYFGN12QqfJcfeabluecnpFfupzJOYkT+tkogdYsXK7
X510qbs+K+sVeVFanCAUvu+8rL6oV9m3bMMYBc0DvTkqXEEZfpB0/GTGWcV+pEKj4yj0fai/t7lT
C7Ba9LGjlnaPpctWL3WAaV6F52qQcBUgHGPSlfpC3G4Z72/LLLmmneGJwykgkdQaYP0qrN/7C3Ys
r3y7YGmo4QcRx0Zp9G7HC7bYeKkdVtXrdSm/fbCqPOMaL3TrfZdTIro6xX4dlnUWL0affUBSmTgo
Yw9mdMBOSXChtXTJmaNsXvpB8kHV6S8GD4Glx4EwsXJjE8VH9YrRJtZhOqRqSW3QNN90pxLZ6SS7
1nYDbk9skjpfYG0WKo6JwfRMVawHrs/ZY+E5QrPS7amz0x9UfP9i8AI/RhfisdHDKD4evBYhgOn3
w368Lijxea6g9o0b3uV+cAkUe9kRGdR2f2Ap4vS6bqlDptaFwinrAKqIS0RM5sdJNXFWzdTJwquW
4Oj9SfbfZlniEgLKRXVEbWSEsOgn2AH62c2boVpqL7zqtsQIHUEwx2iI6+0c3MPQPUgEWa7juSxE
iQnE5XJS62lpuQXGr7QsXI8gzbFz6+P6CX4LXHSR4AK64qbAHGd1vKi61dTnoBeF9lt+7zQs3C64
Ax7/IDjy/LfolNxYiCQhIjbSHinGca8bWlm6eZbH5bIbvGEilvGECon6giNCniune9kmuXPVJrv+
PAqEZ9yz37arF9Wvo5PcwRR3VqlZFqcpoUGSU6HTJWdEnvW0bOzXcuV8oXoO1WtskM/Yr1W40zM5
D7Tj+MGLCkB52g7Oo8QNZtUeJkCfh0nchU+A/zclnQZgIh8dCumbmp4Kg5tNu0x9x98u9YpsIy2J
3VPVnND6dj3L3ZWLMcWA2T07qkC6olqcATVA/tRW+C1bUypoe5Od1BHUlxowgdapiwvrsH6U3tDL
3fRPhurVszIuek4Rg3PTHm5Ft1hqu1c+BQpre4qF47UckntGW+LdZxQO2cSs+bh62z/RTaSiWA8j
XzXlDfUvYuOpSLJ9/EXigDUnfkxV0u8m1SCDo7eHq9yBZiqCJJ5IJMacFCe5cpKZ6b32E13/70pb
PFNt95InwxNHpL3kTrRQeWihsZwvalveaKeIL/KkfUB00YCdtKgXuCpZVdG2Mmdq2DL2UCPTEtCR
U54IqUh2eOBw03owlKGxjaZ1z12UHuNRd/x/6xfIYFYrzNUmegFppXI1czWVde6AXGv/wMF9OEBU
WPQy4rZN0zUnOiWGTDLcqqueUA1Vk1yj5utCe91RkY17y+59IoqJKjdcmIBh5bqEZIyLm7qPOMkN
Dht3JxHAjk/uSv5HSSexk9ryOdGWic5S3mU9Wvb4e8LkvmTdhVyALy3GOyHjqprEUqKBMXp0Vup7
26MyrW03iVBQTzkrxZ/WlGtM2zi5bgYKHcr14E3b1H5zgtWX3KybibO134p1r06HijZgWcrg5G3V
ctTssD+jXDhDaQiVpPu2uFB9m5w5NCCkbLc5UYYZHbr4JfP7pyoJ7nAIRNQ+/7TcJ9+GVGKPFHtL
956e1qfbZqZt+dwSKC8cn4XAVRWToh78E7PBIEaNOauH8E4hC5h0q343t5VLjWDhfW/9Ts0s+hd4
6mQ+oG13Zc5qcrTiOS9tSt7D8JqE1dYhd7E+A1UD5zETPBsi9iFeg6595OHQvSwR1CWE6e73rg/2
MKI0LpIbGyJ9iW47OvH14aP+BUfF9K+2yHi+8elF5mtljhDAwmvUbuPuy6XZs8RDMlkNmrALLmwR
XeVbEjLi05KTkG3F6sx9WeDkF242q8i6JEUt1sGMgxPmzkrP3vcAY7Omt24+DMBtXPGgAcZSYL4f
oFtCc989IEFbqh0u3QHuWB9uJdqqIuQgNRb8gOdSNkBwjv8vDrfGZflQa3Xetck3Tej2GmrjC8iI
jdV3nNd5I76g3gOS5MWN2Qbn9lCclT1nA+IzStKDDUw0UriFhOJ1r+/qFbFcXuJMeqoHGROUq6eV
5pbD4qxN02s/bm/fv/UxQf7p1gUZCmM/QpgjbTp+uPUiOaQK/T3zwjLsNkQ2VCupSj3ZFXfq5veC
/pSS61Q4P+bIxOS3XTIXxCf3/EsJJOjCy1nJpIYOgIhrFsWOqTLJvOK9Q82qIp96/7pDWS/H1w2s
FXLlShu0tm+v27Eth0yqolxiezjxr07zE99xaCYlM9XRv+RE1+wK6xRYniGnIdvB+2SianctN0cg
/ExrqGKqhn6JpE9RworiQ8dUnZAszM2OCmbVwuKrDeGJdTAYrRhsZDZnytPh1OQG/nb4Dn5AwcW2
u2VyzSz2D+XUd3OOtyySfkpOQ6ATFnpWKpABg41t2PaQvAtVcMBfXmFF9L6gbnfDdUYKA7RxNki6
sgMV7xXWudg5XyQN1hHp+xi2t0G1/WQ61l8Xut9HD7tevUQpGUc0JOmFw3idfxzOjd3ljkfcdwM3
IpZDo3jcMpUe0pudv402S5UBg6SESRqYpGYvbIJL65AJA64pnyy0K55NCBjQAHmxgkqTXCtsTymh
UIj9QYi9MHE2Uw77YscSytkbSXeiioZ8EBdSt8WNoFRRGy8EhsiKGPEXa46T8iLWnr8imsg4x4v1
JgH1GEwRYCLifXQagsRNMHOyeF6w0T5OYwFNf7H4qEAzlCeCrHrHQ0EbemVXCGyWtUdiFGGynY55
tSk9pyzlvqfKEqggphuo4gyuxvAr74Yn27FMoy2eC+3LjKOunjudNrNtS2XtllKVWVlIgVrcr8Ga
wKRKNA35wXqTjtqDRbVj7LqQeFH3T07Q3tY19a7ohO5xWoeJqTuWK8I9KPDtNLf54qBpWUBZGtKV
FSlKtb3JHHxXqcIrP1ff6QPwLXO7pbuNE7Lu7jCtmeIzLBMhTUSqog9k48kGTCEtajvRju4QiXrf
Tc2eQIJVfqMd0TAxXbWdIbl1YnrrhLtHmio2OP9mf4keef9d01BihjyBmDjloTOKYlrceBY3zQUi
0Ro1E7FZR3X1BGCLWCDHv6uQu+lKHJFFA3adu4TWO35Vk8uqgajMeB37G8WpYDORTzFi3pYk1Ihq
uyVAgk/ct6pvug3OtnPz+MXus881Ua7BT6IqfS4jMt8OtmtWr5ICosQvTgylbyZje9c6eqkJH6Y5
EzSRRap36/q05sSWSa6YvFzkVYLEmrBdEg4VvIXA1QXTyirAC6NIriVC9GOFaKBgpwIS0vbsxWkk
uMLB5UkHCmXqGTUH96Ptf41xPP5eWMLSzlk9or25GSEFW2bXZcufbMiyWemrOieFqOjZh8iF6F3F
PkBJjZUAy91OdcGzMto823L93KU7hootmEtclTdcsSRZ2jqPfpleYzeLieOSUSOpmoymyHbliiqW
VTYZwByLkLK3irjU8cQkHcjDqZoCUgEFRpnLCohedDV8r3oxhobpG9bSr3lNqRrzlE8zD8uW7Qg0
rGYUspgF2gPKUApsZnVRa+L/5BrAe5GvXKKrrH3QgtcY6skmUWQW/h4cu3e+ZDJ7g0N0qxNgnFq1
HTXMa866S8I70oZiOmStM0EWwaluOm/OfVvk35FX7h+t4mqijdh0BC6TciMGuiFy12vnMd8RsOUb
zDECbuCkhnswDmsg4fdlyzy0vJIzO5A2AgPRPe+LLUQ5120akCa5sTUB7dAX+0c6x/RTzUFtU44f
vxXA2KfXFLFL/5T19eHKT4mZnWJoT5CGuScEztIOjShNOBFhaEbrYbZ8chSRe1VGlpJPOlL4zmOd
h3fOztnNizxxLlM5YgN5qyU+sPnzuPRAMpc2Z6XUHDpD7ppPy5SxHNbc+jgwKA/5o8aD2IQ/VKCE
TsbrJbxADB1Pqz5LZ34MPExQEFkmtTblzZANT1kBsnnAotgdwW2EAmFSxUxJUex2J/9ZheWuynWz
XuYus1BuWGRqC7idr4Ghcu0Qrg8wSFWVE7UiTK29rCU8Yi29Hx6MjR6PndXIdanAi3R43De+2jU5
kXS8XlItB6oHJI0m51owdXqRXAgum6v7yG1PZXGpNYEdeb+QF9TmXMv3UhGabp0vAvUiKLzjbTPB
TxQ8gK3JancaGIPYDrekWnY+uEqeAREDXOSUc9U7A3awepTt42vM3RjHrT7qX/6rHD+IUYoCAUGG
RMdN2ukutMv7NFwvR4i+Z5g7dw3dExGkhXemgUDo2UNCY6l6e2PginIV3Al1RRY5otsk6JSykAQq
7V9SFSsmILjS7eEJoAifysYc8McbWvEK0kUR6m7YfW2Nnn0cZfwyHo0juZ2ISDM8PqSHkgka6XUV
Kwg0ogvZDJ0Eb4AryfZmxLdB4CjSPUdqeTZi9kQagMgzYca6DLBraEZTPBIaBNs2Ji8tmRTw+SrU
l9EOEIYg/f0FNzYFO1pw5BAqMBFNmpiGoxQCGU7nOlR8vYJI8AoQUheyiPIaMJnYXQhBUxI/G0vn
S4KegMHuIURL+024gdYEH8hofpVzRQA/MAOeG4NjHsX2nMOCl+r9fLmPzA0lUeeM44UAWyOYRTQm
i1sWtCCXqBW5zu5adWyIHjaQGL5f72+b2DnvO/8Dkcyvrw0mOiB014F7rOqi0mYDkxLm47pV6fZG
kFUdre8lF9TEfHqrvtekX2rPOO2ye7tpb5GlnEZFPnPylMZNJMOKHANW9P25DH6RWxDcwb37xHaR
e3xqjr9VUbxPq3yZO3jyWglL2C+7BAaYjE+2kSxEgagFHdS76IreGwAvBDYDNEHvf7ZbcyuMMBDG
mSRKVC9c53W1bLbqjIL3qeYoM5uXs67hc9iGNWL6rmSz1ZAy62TeN+Bu6xAm7LDUa7YqlDo1KZcj
WUMjpRbSsbIcU6Pg1zjGse27E0m2imj1JYM8rDp9KZtT7U4j7+v7wyO6hOPUK/LIkuOI1aXgYN+m
XjTdydaZx/DAdSeTErJxahVkJLVBEloqMzypXXBJ18VnwerQJ0+FPR83QvU8OOSLOjmP/fq0c8Kr
Ogb1GLk3ONGmBP6qzxSMM7JKuEyGftg/GAsCZtJ707IWtgxpRDaFTaqLAPL2df3Skn5CKwuCbULh
3YZQMr22FdnHYfOcr5CCR3BeOXYiwodGwbms+a4lh/2T74NZMBTWwa8uw6T61FMgWLTczhbv2wLz
V2sCIQOYk0XIWoPzPIL/BskkMZpJEFi3wKBRM/UP4RV9Vy5lgbbJnhoTFAJBQuer3fq+buHeg/4p
csnq10wQrkeey6i8P02/gLVDjuOFF4xgBRBFHE1TW7nEyl6WL0XcIVGIyVYLobyFaWN2cV00hYH9
pDnCnJyWBQmFjg6ihEkSOmscIUZT0jUNZK27+IuMUJm2aCbQd9AF1ymDWQQq0DYgBS7pW5jdFztS
lD8yfxr/nL5/X7+gO8IIqjPAOSig+5Hh/QGx8IMu6LfDPmPAZQPCfPd4AjYl0MptHbewgoflKK3g
xHNhZzuXa93KJoOhhWIeuJ+2/IiJHa3pkQdAswMkgbbYDaLjI/LaNZ35BijFJZX8NCJO54b+FRCK
h9uuX+AekLywEDpW5WAvCPFuR1him13bHfCRLW/zQp3ULDJh96kgfez2ziOtzS7KjBW/BSKCoofW
uRd2X/U8d0ipgI26bXI9ENGKMEMMg5D0kgGLgRjQjYhB+HfmgGJvj9VlNKvsrQmIkq5xqKrLliIE
sEl8RmeLz+JdZKNrPBot4M5R6dwQGtHNY0Wgn1xLVi/qgsgnXKZFxX2F5fs3LgyGGT0IZ22EyPve
XlhLC6gQFCUDpACMEEhgBaSYMcjAWabAmuJq8x3UU0baiDRCgmWxqgV1uYIwQh3c/AuQgXBwx4uD
SDTWFGKwRKIjjm6IOrPZeiZdSv4zhqNYS0CW81GPMnSntHCZi5ykhopCPcxoSXQmsQL6AwGMBCDJ
I1wASh3qYkDx9ayApheCUWQdorKhgmvm/FsxZoSyDezHQ3SFVu3toDoHY2D0/ddBlZUtGgM0EqiJ
0BKMEIBmtMkvTc829DBrB8xHgjlBQ4BQZpbX4P4y7FpLlBZc2WT1pU4wkuxXQTYzJzhvN4hInIyo
sjsRGwKgvz9zVu3tB2sk/sVckAwbajyFFTs+MpODLLu6ilbJSDZ3Llgsa2QUfwHAmyGd1wincoMK
AehSXJFdk8eYpnmwVXCl3OJGcCknY8Eg/PoY2xyPyzteLBQTuxQuBmjZoqNFHNHEZkWnjGSpNfnK
IYDOd4SO4WhHOpRKhoJFcfTXLHBuRHEj6Uy3L59pwXMlIqxuLziU4AW+iJSG4II+Pp/SJMJpkuHk
bFEx/7CbSMoWIn6R379+tkcVByiwUMnysboQSRXKDChREdJJHlEmXACBC6U15MYMga2B8GGuSoAB
gfDLnuW7YbhW/XfdkHWLFmrYkW+OQTnCJFvzCsmQ9qwPgjrRJHWNZJ+7SxjsazqdUYVKothiyln8
fn64WR/CMZYSsMGa/a3eYRbXfM4WQBD1V0tD1akEQk6L2obk9f1lc9SYdmQwiMtDjduJ4C+OlUOD
X9PXtFivl11HUJORWB1WL2LzRKNgyCoUnbzAdGDPMDn40pEKQBKY6WjWrD/T43IMQtSWzLEVYRj7
gmBX3irBbpdsClp1EViMGof2ZIx0JEnGbpIozxCizNVOSv/ttU3aW4nURVCVsVTpirGgz8pDxUkz
E9lEYltl+eQteHhWOBPxArJARJskij4xjpIPq9ANJ/5+IbhpRC4loWOdbRZwXh8Y5/EApLfrGo2H
FiDK81HDjoHlD557oAp05fWupe8n/5f/r/J+Oaoo8BqSk9gc4wgnpFrUmf32XlUZ2L6oGTgyAPjv
od7h8nFtwkGGB/O8z4tHVbvL0gOP2RA/A7NLsiXjKytTdq+kt/mWtVYCxpDQHtzmjC5yn4RXEtGT
iVaTvNjwfxBs4W67VfwldwTn06N4DXKMBTUGadAY4tzFkdceUBB7DOCsXXAe4MVrTkJ+oj8Sto4H
ER2PW+RHLropwm3/p8jCrzlbtSvtP4QUJf0oJlHcLWWWD84aZYT5HTXRuUhgLBwWRbLE3DTq4u9Q
q2d5iHSlhKny8YJgAyOHjjRU77EeEfsoN/O8xS3TY2ohOifZxqaCLcd4l5wYH1brWcgBn9ol5rBm
IRk3Mks0DNhIkSvaSs/G8BkMJLfBnexa4wBExaBbEa0WZoMX3A0oJirLdZKARwms9Pt7dGwefzRS
rqciQ8jreSRux3FJRC8ys1Kre7lpGqjcdi0zJEEvKeRIQoj/F4Gt8HJjOgGMMa4cbrJu4O0g6BEB
Tys/hnqAYsgIpAjeKH78Fq0/PMbrZyYBz0q5KjCToWtNcAQbZF2n6oZWQq9GBdfa5QSxCJ/EkEgw
KLLOUW+KwFZ2goFRMkbYSIebqp5HfYrtyHlwXOtM7ydArmh6FKIB0arUGyAHdoAYk5auX9M4U5+s
83eRM0rALvcsol9A4VO597JedN3qsdRo1JCw0ErtNiril1GDI3GRiIpFnymaFdGx/N8nMISKxOhA
FUfmGLfL/MzNB/rFLktCG8GDBRaQ2IjuCBD4OKY/5EPU3d3UZFgylzrEWJI9C/7WNbjoDHUpYnQR
iAmNJEGG0+b3GQHIB9f7s8QmRgLgo73BXWtCzreh0RBgY3frOLyn09a12XbgicWN7L68DOitR7qJ
SCxX3AfmjeOnsVJggbXpnoT0UhUvppGiQPbnImOT1ORjUO0XgEYMPIj63421AFRHV1nt0v2mCFfh
vfYlNEdRaQbQZR9QvYiFNK3JVCxdKmhkIfsfFYOyoMV5A1Bfp8Ez7XmQCgqTMepotHSOGVkJvUZ+
U8pJ8z0JyzauZyPtWhYUl/uKvt4JrUNOy0NbT2ua5GFToVNkjpy+eHYy5ws9KJBo9HBYtKY4K8mD
0QQHoCIp0HIU9k+SqTkRtEPe59SWOpDyh26pir0581Oy6sJyLa07WQfNImuT7DzDu3yU7/wcMsa4
LGonvABD7I0q3B88V+tv6OMAfX7vKmF1dueyFTstBABFEuhvz+1W1D3reOFRmLO3wRizjzJnSBaT
IHAlPBZj0sYiK/hI7PVzVqzZLeT5ETI2Dznl0RRHWQEjva0O92L+84GwgmxfEp+xsmEQESA6YDbA
n5CUcPfW+PRy7Mji47lsEMkW398gP+N8XBfXRNRkgkhpqbP5UV/g26ynQ9DmcC8RpVQJEI7Oanqz
SP6wadQN7X4/jRuZiNJuSIAkY1f+BX0V7ukVfk3B2DmNcuetWX15/9rGspc33kIjOKVjbKwUUNbP
WnB6O9FXUOl7YbTrgsgtZow68psYHJJoV66RXlmIAglwg+BOKjEM/r0WwY/AeuDkr5JeAoCWDjvW
JQaR2FVRNsGFDwBYkiSIzxNs7oMb+Mn6iPKBOnaAcleHiGffDm5WdDshoNx7JKmzkdRYU1xguwcT
hneS8dIS8UkGlyrNmzojiRAgjPbdAieItVfe4YmWT5c+C0QIcw5Me3n/Gn9emPg2L6Q8AzdHs3Rf
ttaPW6ctDlgRbw+wS56BRS8VySPOqwaMzxWZODIBSXZHK05qSPeAuYqaB/q7nlTxq4jk46RWy8J7
M/lcV4DY2I0ixMdY8KPr8uiBEIbF/l5KgeotOo0d8Nhe5AsBY+HQn2v/oHtSnQhGaKeeco9gVYQe
Fm5xrMchDupz/+8ex7WPykBqZeied9KWX3RBftUSWzZEjLysXNlreqvScbE9Ta09idv6luMsr0Vy
JeH7QKGBHoIr8VSy2EU0I7Da2q4vA47heX9OxrMaj+4dP2kQgLteGJLOHN171hwS+s/t78dAXGTN
W6pfYL06l3sHQIC8GJMFkXhIjihkS7P1HiI9XIgYaKx0YqM6jnu5TaIrUTaJaFPyfaqPr5NuByss
XBPVKoIf1nR+goFG2IvuiRkfyw8koRlhDGBWAQPyzfrvaYDmgMoiMUU5SnYAtXvJECXD80k+2w1Q
ByuG3oFnKF//z4aeQCzUAXsJXCBG9P12ZCqCY4/Jru//BPHqtXqqfWZ+DUixauxkgFjrn2zIIIkF
0OGMOoVbuTw6HSxHlVYazyNCr4+lyj+zTKBtLFvUWvTsZAEfbXjfBntOfczL14nTB8LaDVEgCf56
d7FR7SfbpFe27heiTKAH3l3qNJ9jWjr5LEjBZD8OgSjfON5J4LAR0BZhEFmyPj4ZdKjQ9HtpjYYB
V6KHBV95Pi/XJzzS34Kv1yc81mvYXvklT/hS30pvwXceX58IfEiarKjWfSzb5/Kw4IufKPjQ1CTY
qe5m8ndi96f60TzxhD/xWIf39SMs1esL//Eor8Uldgt5SffnE1R5P3zRoej1x9w544ni3Bh+JUWN
ypzxOx71dsFj/cgDXyaWxy45ef16/Q2/5Ecef/wq1vKaiOg1PkPGeVIcFvxAjsYTHskc/3j8Vtm5
k53wNXyT7+3i9Ytf8xm86PVtwzeejg/yytcPONy/Pnl9O2+Tj3p95OQH7uebuUuHEyX/gjT/fUvy
s3tH0+lqI0SZAITHVFlho2SjPEsmWUB5mteSNLEWUkdnk4T4Pfos1kL2PH2557UZUNFAv/gITsVD
HmCqqDj6F0BqgSXfWDk599bgd9B0wn8eH9rWbtptRHEroSWlUXmVjjifuHep86vT4UkXCGipPKhD
YFaIDUGkRH6Zd8G5FJa0FV4g2D/8Cxv5p7yPa2MX0zTBY+vw9K2dQdW4IsOhxkY8jCoJNSgTE9ij
zh1UPHiZHO2BAeShnK9eAwDhFW1FHRB5oXhrsZEZXv2D+fzVdYU4L4r6KBhmX7+9rsKjv3rC0c/3
YzEA12VKqNk++SaY6BjnUqyqRRlCXZPg56Wm8Hcwc6eH9IEJE6/1L9Drv5rLkLh7TArDQB97rG0R
BYdYp/d5xhiBcZa9/Wq3+yllWhfbMj+XvF7KH4W0khBSGNNd1HwOw/08I3STOirRe4DPf+Qzfhoz
KXLBC3suNcdQU0cRjr9tKyqbtsNn8ZoSRuYcYl7mwK8rvCg0ZjfQjsTzPgkaJbkptSJ0tOs5Xmb1
BUnntbC8IL4fAJZjZPVm/ct1oVFUTCU1d8ckTbWmC2bh2OGziMfzBnlvR9UmpYFqv3qx7g5JxUB7
zbW+2tF0R1jCsUAH5SE4kNR+W5dauPhFi7y8dYav6253pRT1apQQmvLAdxBbH12MjV5UhARRBt3u
RXhWJtcVWN0IxxJLCVVYOhyYYUjYqFkQmkrEm86abPj9JRwEx9uePM2PIagpXTJ8P+I9q2ib2cjv
e/go97sIue3OILTrYKg6YuOFtfX6zqyH4QW5gf9s6IFGWYpBTUwlddN8rgeEaZ3vKXwZEgQOFUJH
h05frEReUJNBIXl4QqMvbpwOm5e5D2hoSxLXvuHkCnpoRXNkhRyuU6x204aU8kQOgL9k95I8UrBp
+4lOlXdbGSnG2O43d6vB25z4uyH5mmWm/eR7zfaTH5HXDn2wXaDzQpa2pyIwj6jM82OqZGOk5RkF
GsaY7ZSeh0jFyupw9Z+kYm603+36zwYl3YSqhO/Uu9Oxqx++vz/OP5d3xQIqqFgUVob87gi6oi14
Xh4qfWB5IYKIyJJ2yTcC3oUJixdKFozTP0lhdB2g1lNrlk0kuDX8AYsj0jGnq/jEJNBtdd5T5wEW
QRPRDy4y/GkxjEKFkJiJK1XH8vaK2iRj4v7webSzKXafAn+9QhPG8fbUB8GN1G38ooDOcw/ELB+e
OigE4a8kmRehgHb3oG5Itwkap3lABYxthu+C2HCexTfxD0WEio66vHD6cXg1nvr7dhdDGipN9ZYf
hDDfR56CdqDwhrY6fM7J07S1X1WLYIJOgRPZypJU6ZpsdYe2CwRQYEN0SmdpU2GeD8ua8e0aWb0u
qT/Eck3baJAcoleYuBEoqzD268NT7rLKjN88dENxlqThIm5pJcSBKcSOcHGxRBw+iDPCgCEN7t6f
p5HS+vEuI4qFVOBCnOtAidl663eo/ul7ztFJWbbQEiwmtuWii14lXnUDs5jGNLBsKXVHnEBGKzMj
pJRkLBz1g3iTTCPv0OusveTCiaBpIFHLdXc7VuxFtiHloEqsA07SIN+cmsAulyI+ppp0GMQrHfFv
nzQEeB+uXWjhP+FOKUQpFONQIJfNYEqQr4vyaEyaq/ilSDDjsCy+zu+jHXVhCTkAai9JY4Ykv/cR
f0Ykg1LRUUCQjgKd3H6rHDYnDTnhaPz9gxALXYYDw1z+CQeK0xKVhUNPYRA78nSKQd4f/Z9g89fR
N2CD+H1NWfzb0Xdaj4aLaHg+q458D4lKXfZLGV21dlDxEs0hFhMBW62Q/iLOqsEz6Ep8i1OkUI7u
AWiTwra8WLfbq2KDrBy9dZUd7pxS334sbPvV9boe6yRSohNEofX2eodWDx40zutqEQZXUPORiuu6
B9EZ6fSAPguuc+y6AV8UI1mB36l7BEQcQSSVl8C5F6J4lNz1tYClux0Bug+Bpp+i5AipQwTUIDpN
7EB8tIdpax5Z3YT6TnFs0qiPoksFXCfpMM5QQgSE7t+tA0EFAiaCr7GPx8COLNPNc+sSh4J3Ry5L
hHj1g9k/RpG4OmIXGHw4ObDhkX76AaHh8Mb/z9nZdqdtZX/7C91aSyAB4q3tJI3TtLUn6XT6hjV3
MhVIIAECCfTp/9d1iLNi8DIzXdNJ3Tw4Qjo6Z+/f067SSbMbPFq/GDlhHc9Ahr/yJLvbHyZvRhmz
ZKDmrPvkTeLq8G9RJFnbXULad/sY7UAQYyB21FTa1V+/xMEFYqE5fDwccFimSPOGYZf84Rp7Lg1V
/Sx+DCjSD90l7SSdZj74+L3NPH1NV8kXpzaTH7PkEz/SQ55+PP3mjP2y/Il29fSffM0/08n/j0Zf
8jUjj++IEk527/hJvxWBMHwVDz+pSOUnTt/+9I2/t7F8e6s+2k3+LntX7lb4h5b01IZagfAPCQYY
hflJvug+8fVZG2rPRGd56j/5gn/oQtMjSoR8G/44cN733/DUmoZ/f29L+cLfu/14+pnvLSr/eepS
T/0pP/KfKoj4fqdf+/4HTn/m9Pv4uj36vcLbcvjIz576WJtSHvvyC33n93+23Se+puP0n4V383r3
mZ63BS6LSYbBnO6T1+tcCzaJUCMzVyx+TCsfGQ/0BD7w43H11wxQLzxTfoQqOz0wvuYhGQZ0giH8
tSc84tvPcKbyzfgFLvrHpXH6reWBEM+wJE7Pnm/7Hb/gi28QxjfoYs6b7SIYNWQWvv/27LuPp0de
cmCcoIfTj93uI6tAAOL7g02Z4/YNeeDGn57P9x95IDxcfjz9zPenxO88fS3k66/tfGp8AWRSf3IZ
he/KF/z009I5fQ++3/cvmhlDJJ7+Cr6AGjz9CBgBg5hUX3jqRRzwh8K/8RsoIYjBr0SFvw7qcPqR
X+Tr7/+c/hMdy/VVcd6PaXnHzAgjBy6Bysea8Me9YjTfpEU07R49zWTBA2dIQ5PidcmOwPgRcnAM
RU89v1LseoizF1mPAJ4Sib/RJ3pFcHDpADQc59g56hrFqyGjOnftox6PbEqluYbPFSRFkB83KKaQ
gBMdi+cH7hyRnzxZyA0AJS9QNLQJxouKnKEru+sLN4yEBlslZJ6gEWfHaZE0dTdsZ/tHQrg/jZvi
/T7Z/OXxn43QrlMjkfH+y2zxe5bSu+6XX+IRmjnuWbZF4covW8S3hHP8jcsao38a8n5zcF7kWmzG
2yPRflxWS2sKpaVgFaaDA5KwLrh5g7N8llJa2QJR5JL6EJWHtTkuyHvVBtctsxeMhlIMPCVDTnRu
GYjn8/U12TJdpi8n+0epNmUsekfked35c7KiyEH/rKpC8aNKJasjyfSA3QDEWkBeFygFnOFZDe11
kRk3gKCkig4pcD+s+zYfttO+HO0fm8IktxF6MTkN0TjwfTTKHER0wvFYt/4RwUzW3lnrGldh1Rky
wliOBc7dHvnAdkVBfOWZXmzYsKeU+mhGgQ1pz8+wkuqAE22wqndoDlSywUZjHq3j/H29mX/SPKqA
t9wz1Wx7vFPEG48r8Kfll2wIcWzZNokphACZkvU1Be9FRxuo3SmRfNCnWFwvyPyMuTr1YrljwaGv
ARGAqGSr2+LC7NL8n8x4u5/PRyOKNgo18GHuMywHCy85/nrc5+T1r/r7PCN3SyZgGP2VREx7y+Nr
nbcIxtmDBuAIQjQ2E5IDny/AXgZqx1juxwC4ow/0xSD2MghEchy5wbsNYVHi1ipJ56ByIi1j8rWs
MJlveFFQkSmMsLuraJFUX14XtwSA9ew6M6o11uNgjJniHLTrhziBiR7cADxRomOZOCmiJ3wBOS1C
lo54c+gvbMJ8kzV8lIQxYF2DLVYUCASqnT7Yq2Cs4x3rlYnjbtX2UNuhDrSOhXq9ML5gW1gPbL+s
VdJ/sPmeA3sMwxyOGC2yfpQmUzuXLb+1RUcdnpwkxv4E3Rgmo6xBFmXCIYieph53RXm9//0NmqID
Y0NEpMmQUTfzH97yAuFyWs8O9emivqmCuiX3kpAsO+UGZU6KKdqoRvN0ygK2BJO+t02T/naHny8q
gE6vw8cvPfJpSo5CAuELMjQ5A9/arJ2NSUyqHg1L0HXs0lSj5DmnrUfW19if+pAAF6bENLOHs1Td
y0PGTwwimKBVaNEDbBEvhY1fqWqHsJUMgrhnFuXgP4Pt4b4bAzyhaMun4KzG4cGoGkpZt+Cth/bn
vKre6c/T5pRH6RvPjOCK25ORhDUri8FCaoTf3VFAAJDBrLcFBwqG3K7FN3tE1FbwmEnr8jama9Iv
ESZJ06rAVD9hudbE88mJEwWWC2EJ4JuBDwVoETEN35i/UQTdFKGAQmBilw3NCmwTpjJxejFV7tew
vBOgA7QDkw5JJ72266hFqVaPN/f7zf2WxywUILzqTq0vNIrbB60n7t4q/012LIZ8wAA10J7Jnu72
u7eDpA5MnUJuVVaHzQrh+PbBA5/X7mNVEcKDWMOTLapJUcyYA9lR8HZoBjDglDHKXvS7IdEKOKMn
2BqjKlFGV4GJl460IJnH2Yi6YXR+pEWYsBiytaof+ddjIKOX3R9xThnAiKaG91/Xn3ZMG3spEiZ2
/CRmowHHXc0PLaGuCENd+ZWX8RxeZIfgDSQ8aqjpgEbk7GVc7+s59szqtMPhVhRvxjnJyAL0wJQf
TX/8tzuwS1E1EDv2Z7liFTfuvNcTDl++Z6A48NhEHTIi5vk1teMxgF89qR59uFhWP6YHfEdmqWFF
tdQsSVNwkZYVsJN1ijuYoj+XuCvQmlNlbLsjVWdPqtLrd234wvkFcIxyJRtCgV2KHkt2tx2q5keX
me+3kKar54l098VWe0OID64pvp7DQqTkwjCD6F/KUcs1jNiKHFdfFmkno7WuVwSXwE2ixwjlEpYe
MnLON9s2Wh9O93KZ10fGlS4eVEOIilmn5Hn+J7bpKG3eW6oESwnVQFew8bJTkD//LqqJ7wCIvF4e
v7DVZkQ+DsCEJ5ARNBTPn3NVbWcjZk7Wj82IcnNNrv9i9ibPSVGoW2ItRzx0ELDTnsi1crquBuMP
e0S8Zm9oh9OnXG+ga0TmlQNlcfpoKFxScUwAsk5QOpgM9F8gOpdvTkZ26wTKDMVABjL2/OrZmcjN
ICrAgv7NyRADgcxsKkbpwEMhXOXt1vfXzbnAsBFzhgUSnQVRLVEOgum9vjBD5f68YDFED8sckcug
0Oc4HXNgjtN+lZ4uSo+Er44dR7083NVHzRQYHbvl/E9/solGj/UIyu/bbc4GEB6TpqE3ae7rHa5Q
9LsNWR0eLfkWeRvqIRkRh6XJJvmHA8KKAcxS7UlZA8792cdhuG+f0otW5PcBRgdFFFu/J8IET7qh
h+bStovjzYRMW4K+f+1K9LB7zDW4ETkx7o1P0RCmkkp1qX2HnncxHDOJ1N/UFccIFkwGtzCskbPk
9dv6wvuOPABX9JRHDmx73pAX9EHT9XyxDLtks8d1WCNyJnhXuqVeIpvjRVJInibRG3asO49LBQN6
MS2pQibtwlwwmFImoEFHDm5mxZXH/9LbPsxGFHo0nLzxF/X/ftQPtoNNGYDQLp//aZhwvEL6NaDJ
SwwiY02Sf8SYlHekofxc93RO2HWYQnZSGoeIrf+q67zAvDHF03IiFdfoj9RC2vOHum87Z2gf8p85
dTIXAnogQ9Iel+i1Vh9MKqhx1PnipKQ9Bt5qursNer/p9HcpN7cjV4OFw5oxUU3yLjFGL0G3dT06
8+Jmer3JEHRO08KYKJDn19szLm+0Ho/y0OnVnd3x+Gftps1iAlxH1ddRVCOZC1l1Ka59TbTZCrHi
jgqG7XVCGm9wtC2vdlAC7j++6Fycvm4qVOKoBrCDzy8uiqeL/Zx8GIpjylMIhHJAzpsxy9kQFdx2
xP+5iwimUsgv3818zKauS6Jgm+S9sZ+PRvhCFqgaZ6gV0bD5nl4/0EObdH6xhJmTEorQU+jh+cXC
ZS+Pk2rNxU5IcOkWb8NAs8nPwS2PeUtPFmOByTXBde3GpB/rSashZ6YtWk2EFZ6y1vLA92GSF+Kd
X4McGDUoiYZY7mdo5k/mPE7tR3ddCyoLFh+OqkwNR35OmNWP1vjTZvl+ymCla0DB+fngEwLmxxWB
smJ0IZCphn2+W+42swcJQUECpZnlgdBuZPIooeG26XECwJmzWRAQUA7Tx960jZAVF/0ejSgYXt/J
XlrUiMAHLGiqvZj8seePgtnBZJWUu9mDnTejMUMjG3KvDnQohAAo8dd45A6xHte/zJkSu0cZt6bR
phyD433clox6X9bXnAiugvNV8sOlhaCQH/aHIlkNidCtZw+yONkWjpjVEDILBqMPMd6bcshqFjWD
BS43o8dp0d9WgwakhfJ0gCKzwf9kQ1ORUKoqhUaiiLrPhmjNx827XXelDrzor33G4I4DdJpjQILx
2RbR7o2t6JJpuGQNmDIrZUKlvyX8ip7MBWqmhw7imm3MswAtwocgHKPR+xtCI6ZaomKDAmX1uYWd
VfREM4JHrKrZQ3A2jxZMP2DNsSlgZnqLkYO5o5DP9Fc64vOMJH5eGPMIPGyD7Z9fs9uoqmuA6EXF
F66NXTUdjxTTX5hjasj7sphMEd2cTJ8+YlefzSwjtoiZYkTuNHo3nk8/1BvU3XRmT20o+e/YKhXh
kXkAm+2Z6qsSin4ev7HsUYnoDYGtgdz/65vjfc24o8MRDRHQ3/M3Z3uYL7MB++5DkFsLq4UUxdPS
7MhNFwQI9xaBgeSXVrzsSAbN/lAGk7N6IYbd/Uri6pV353IhUuWzBplZOWaWC9Lf5xc36RikVKxW
swfzK4x41KAgkDY49I/RtkfRhdoAtsaQf3vgabr7Eo0mvwhDkZ7163Uo5XLX95rQzEOq4vnD0f78
mhjE3S0XVXl6n+MJjZLaec7Q7DhI3mft6sbZDNrcdQgrYNdu5BYvDM1KAIrmdG8YRkIA4reAVltQ
33E5cIt9ZcI6w8KJhmO3W6JbsiQMfRX7mY7QqEV2rRQRhlB524Q3Qbd5yBeA27qyUs7ZCFY5AzIx
OtLSjDNyOZ9/8P4wn1frxWz6UI4QzxO+omHAzyUbEaxtc94+CX1amECVALw99f1B50znct1scQH7
e12DER5MOGjAiHNoq1+POty/uTUD9zoDssJdI9sngOnkAPl7AR1rGQ2nQd5+oHoNpfX0Y9CEZ9fY
m2ARfLbxe11EbFMhUBeOz3M+ttVuuKw73iyvq2zwJKNTEbzxjCphAjoMDI7EYLjeg4NfprMCjOSu
6t63i8P74C3nTmejw/t8gJOB/SRbwR3UzHXQfShC4EZnkFLAOFtdgGBFKHDygTl6bh4cfcRshCCh
mEphOfl6WJXv+93hZ39dd57A827VfcxWm18CvcCf13hjAl1St/fVZkenYs4rZp+pwY5XdS7n0sDw
CPFIoSNgBASKqudLqxqPZlsaejbQA7cERXAwIuEu1APfJSU8PJi/mC7XrEHPejqGDZQtDJF9W/5t
GJYqXM5SMV7NXIEJIsTIV6Wn27vySlwUQz5iNBoEFlAAZud7QdIe1ws0fhyUiDSdVmKVl5kaAZ6o
Msru3msOyldCcfTFq+Mysk22SeXW69d0QZaEe0mbPOR/YDjngyeq1bRfzEdr7iUH326S/6egBlOS
hhHsMc8JCSfOc37Dr77JZkYTDlke34pJ0x1QRb3RVD3piX0vPy0WRZix8vpVvvjSIn2F2EwoIy92
9u0I2xvp3lzlCjyETdLMjWYHjI+bR2gp7+K/ggZ8B7nQoGshvy3v8JDu0LoBLDEv+8+Caun167pw
H3n3RsFkAqg5jM+Rhu16OBtlfZxhd2fYUGUwHvVtXi4+lkn+xtfAvFN33HSC8IZznbLuvhnSj7Kb
QJYZv41MgQAORlC8qbnKOo9+n3ard2BWd11ycsH6zkntuRa2O0IAqOngXsiD/uZJYjqwNpYwCGRG
Yj13ZNKCApjnEzEw8VYh23Wf72Uh7efHfoVvLZD0ZyduVA+ydj9qSMki0lW8ym42WhzvphVTPuhm
NZgfN83XcTS/lwsXl8ya4u2+mv2mZyBZ7G+Xo8X9Oro2aPIigs5nA9iXILuER0UR93yXwDMfE92+
zB6i+OfdaP5eW+92yEve07xyHmlJDvJuWj5MXfehTaQZ0QIvirFb9B+3sOiBIoQQiPfpo4eubZTI
fX8gN8MD9fU1heOPCzs7CSilkeXGnJ8J6OrzC590TVsMs3ryYGR1XuX/7FJijosjgcPEZBq2IBOj
w8DLVznZRbgMAFvtE/QPWlC60GRU3A/reHVfj1bQwzm9OyXFBqdOnt+H3gtfW7wzfIu9Z5rcO+3A
ll1VhXFS8cHKY0rlEbIBwLS6ZHfL2Nz7EGyR7m6FeNIGPec3IF/oD73GG+cpnAI5d+Tts60FGSdY
YHZk6RJp6MwjUTc737TI/7QaUJjWbAj4IQ2KyaA/iy85Zyk2wPmpXKin7Z3EjeiaLv+s3v1haD9b
xDsd8AVDKZroEOxd6hrtifRz6laxOPZsKkjX8GwKRTixWmnOXwa8nrdHSrIDk4yQhxJSjBT3sySM
ekgD/ppBfbsZIOyGuJbp0vdnAyNpE35PeQ8G/clVImsR4kE4dpoa2SA+8WxIlQO4VzcgywSOq7ZT
rqg+dDsk8hZ5sH1ySMVaLxYMMDLe64S5BIaMd1sTrShCxWK4NQ8rH/AYeIA2gG4S3gA3icmORhVT
5pUl+kJtR6VCQiIWfwqWczl2tZ5HE5waE7p6FiSov6PVgl3I0CCYrIwTwZFq8iXNjgKVmx/UsIxP
MdPKfanAxfz6dV0glLzyuFSZpDRmQxqNzruT4jA5tMXhyHbE3Q+SDpqAekN6YwvryIsCxMNZpsO3
rL6kazjKFMH6KXMS8KSHluDg6HarLwWRLkZdtKvh8k1f8aq/fq0XE6y4VlBq7h6vOZ67c/lJf+zT
JfMvJkH7bUKmOTQWMAYvGSbjPSz3hgNyrDDM6I8nSN1UFHnQUKXhQzH7ykAPZRVWNCbcMdb8JxsL
hSF2CYaLOdYqiMBd2VczMF46o1m8oHFkVU7AOM/228lmN4zrvB3zVrIYOOqWZQuLTgoQPFS8gtzo
qERpt8vZ/m2dAgOMSed1y/Gio237UzthJGFVXROEvHRKOSpsIgQ1AcY821CrLftGVlfjBx1kWcr0
DRKirL1cEirqY4oYt/xyyZ0dHf/K5tz6gzpfcgGBMI1KrnIa6qtL9sW7RhI755S64uG5arfa07V2
+83oQXGFj7sesbev4l+6chzqQsMT1fukDvyi/hbhk1FYd/Uvy2KGybD8dF2FNHrhFYesHUA+ZoxY
uyD3kuF62U5WzSj00vme1m3HmXLgFZozQMOuX9OFLH6/poedU/wrK/6Gp9l8BxM2B1Vw4FPg+kGe
wnwsVsySK9mjgrfh2+FF6uOD8oJjPf1jP+34/ZM78s3/FcYcYeXTbN21BPuwrONEXTXLJ6QDLY/8
e0HeCut9mUOeEcFZWuaDkRRAZij+GdRxwCCgRcuBEKvZ8c0i795dT/q5iC323SZGAukR3Bjvw9mC
a+uOaRxrbl6eEhXCzcsXJA/Q+54UPZzqyCScKmhtkRWUq8XsJwXvuh9MJ/DXmpQbDsCOqIAMdPZP
D2pixAOBj5W67eCd6d8TfMpSP4pCegQ4IU2VPV+7WBhZlYAIAW5cDyQJAzXOKhVSIaD2LQKHZGs8
r1SSxewIdZmfFkl45gdepBHxazQP8QFPhGAqD5RQfYyQPv00psKiDQ1W+lX/lwV6hIMiVFMm9BDo
rDGcuQtEMqEdmWE7en3rfannQW0lQzgFooDYOLvsmvYs28zTh6DgHNMkGy0Ug/1SKDFMQhdRy46v
v8YULwd/mFvrWvJct7yWwkwqcvvWtEihf+SRvX6dF84/l5HtTkz4r+NQz0BMRFGLyX4YJQ+k8n+s
azxD9LjdnuR+1XZrcqDwRwQ5gK9RB7hKbRccu3RDGUetGhXokd+dZKpTNhuQ8W1Ig3SBm4lAUni3
FJYgaexh6LUGWTMIEkhXJsQd3wTEGz2kU4GsciaQpNcLi4sJLnziKachqOhojGjrXFvbRtv1uuna
yUMTsSuTkqfmV/+Qki2Bj8B58GlPMShqbSnWkcXVpExYxHcUFvIkZT35GnZxBAU6XkIkiUNt6aT0
ucqbRvWJHjelIcwS5a6ezk5eLmRLBR2Z3KwyOx+7Q8yqHJldSjH8+qMOkMXZm4QGFa4avpKz6rzm
LzZltuWEGpN01Te3WYQTKhT0sJdBRcGDt75KEaS5l9SMRTWOqNuyjzCFx97GYV5iRI5HbcjtY5gr
VS26Khe2UfzCsnHM2uaUC1KBb7NssuPujzqFeSFVRHkhYVuf6t7hDZiWLZ+zIR+4OTrCb/qTfrpw
TgLsqnVKxwDRC4SqkSOpdreOI83ngOnm+vFrYpLV+M/pvOQYW/2mI0a7TjBnk1XnDlYQsWGfvFtF
vyb9+k09YD4I9bAa6WhEkWaNHZHLfVe0hKu2Mxib1+//S408UtGMU1jqmGTP51vCthzVC1LXKREQ
tIZYRdJ1JRJ1wujniscs/taBcZQMGs8pC7wdKW1A6E+oehvENjY97tZmm8fl5H1X5X8qFnBRmpj5
hIlbXii8driQ99k0Xlv8k4AdLRhFU0JP5Itm+m7QikEJRzHTvV7/8CFf5nzxQUZPBKkhzM/Ty/rp
ck/OVUQNwlQSFHcfsq5DGsGHWxG7lh/oQpoDC8oT3+3l1BKSFMkmyjwAo5NAM8j//4qV8qflFO9o
gTxw1jLec/oxjPogct95jwbYBPbFWoBhaUZN7up1eTN9a9mbVliUn3g3JdehKQXHLiez94O2+Idi
tZQJFeaZ+ao6hlp/Q7xhVbEYfQJh4oRZdhmxq3aJJtKYlOO6DoojghifaBPjPy1cZOM9IC1gBOKt
X5UuOYfRVpQpXrcOmKiYBR0SLdE/FnCvgsFOsqIaAOCmS2OXztAlhu58eacbsN+QfoWQUILe1HNt
/w4R8Y9RhJpmfW+WswK/6+rXAOCdP1zZZnB4hnMm56FhSZ80M7Qc6UO8Ld+0x8mv6zjiSANQVhKU
7cygI7TgKWNK/obWDq1ODaLG/LqgvrSL+NZeZnsYaHrneoeiDMk3zB4rG4rZ9uNEpR8+e1vcPvVV
ig5W+OImbBy+5a8v3jAN/OLzoe9CPcWZASn1/M2Ntnm+jOdDPp/pT6hS4hxgRM0cZIuB7yINIfoF
E2G8VivH5BVzD4LCln4kzPkWJVYa2hWfZE6tI809hVn86loxFtJCq0JwF5GT4bpws61ylGP/RbDE
CxgQ5hI6AooqqPPz+Qn9pC76ZDVKA7Cotq5LMTt35eRnR5WGYH3KQpMSGhBPyUvAleY2iEM4xz22
rotBXoLUpgqWIQFhKUAXn9/rhLSGakEUYWAugfbCmO5uDCSLnlO5graJjLS3jhZTtMfsVPV0DrQz
EF/mV9KBqAUUrohO2TV9J3QdKaVkO1CR8PoSeYFwHSBSZHuLiVZjiMK58mKXNoNiME8CLGB8+9Nx
GVL9nCuPoitsagKxmcCp7HqYCQpgCCnze/DxFKew4xYJURgaCWJesAuKY9prB4kd80Nfv/qLuFXk
VopSyQ9OaMXG5zHC7Shtoi5vh1SB9W/MCP13vS44EjmTgomyqnMOHApl+Qt2MQX6lgzif0bCB7cU
QfrqiSxoBeI86cP7jJrNtBLrRoPRujn7bznIMNIz7nhDQG/R/+V4IQmJkND/Lcs8TIwTJExPQy6b
dQ9Z0ZC2hoyNvmQ23v9O8uCd3mnfS7dUxUu+Subb9tiksKb+3rOHJKP8l4pRrK/fthfI4Oe37fyh
z3BGrDPyGdzS3WNjVGD5lPV5pM6HFFt0q7f74/YXT+RyHX9IBw0lD0jfd40dYPDrFxU6i+ebFeDU
AFUCwrSYaMyzzqNdzetJWR6HD0pmFSx5UfrHgqqDg+HJM1+vGPVE93av3adEvpGPOaQMJ+wIHjSD
2HYw2CsY7KIuJQCODYQMSIviAL1CYeQyQhshOXO8wyAOj+IaypnjMu6gNzeMTQJPsCIWnXdGgvo8
MU2r4iDqbFlPuPl7WzqTHOWMrwM1L76oI/ox9CThbT27PVU+31G0lsMHJUnG6WRbxC97+E78+mEW
ktVlyj5sQhnAHuc0zS/J9TflEmkMy1pUIZSdzOC2aQkTkUJDSdNWLUmrJBdN5eR/McT9XBDtmzoi
OIZDCFQPB97z7RFd8S7N1tkw8JJh6A1PN7yHBA+yr35odgzAsF3nU5grFxpM0DC3R3Fm506YWBS4
VBRr0Uyn4HVA7BLc4UKx9DDGMyNI//x02W6ysi4WW+6zZyZmAY68j92YBWPLAI1nqyAPHqxvEMZI
UP5QWaJmoOLdUVW8vdrwvoDfIoSGRlP4NeU8P9NlIak6ENqWDgJBup4Vv23q8bs4YkGPlp8mw/6n
3aH+xwLc9HYYRf9gLvuHrmQdIN8MuA8KCFsLGYFyvfmwmCweDRpNenI9Xn+RA8J99iID64B8DzlV
cNufrdRi2E8Hs8N6cFKQ6SmKhBFI9W0gNDpOCEcmCnk1YhpR9vXUj0e/y1Kq1A9iKNz3PILPAWuk
hD0N3OQWO2jXRUsiycd+hS4evX/wSL3+MV5AH+HQdT9ywGCQOvdmtpuC+MBJNwjIKOX9mxC0gweS
341DBESBoe3qngMto/bQcVJTAoXZmjwDgzmDGurKdVlInN9etKZE+DmK6SJpIQIoXVbjZfzguKhm
uPo1rob4fwXEyD7SV7jD/73f/+ECLTc4WQikUazv22Nfb2Eh0FfQ675+bRdJLrzlRrPSo1NQY388
A/cQ7B/7SXyg4EScse0375fvbVjFYrJ08ZNKfasHG0M7D7FlYTzG3i1udtkm5Z7CldkYQXWpTsDr
OoPqxdYFE2mnYCeg8sWi0wbF0ugUYEaiN5VtnuVvk+Qf+3X/O3K1K/XGS2siYXPgPeTej/n3812M
yepEkh8LSs+cVrcevIsX0zCURYFMx3RmdzD5B1VHgJNvdBKZ7Wjxv11Ov/aD+F07Tf98/b4H7Ods
TSQj0ndQThADBN38/LqK1WKSrgazhE1rEQhcVR9S7Hq8SQ158wQ623/pQfWQdyMLQ9ISwNVJA9G7
+Fd8YOcVK9p+iSMIP2q+jkgtCQHgqY/EU1MPkLnDHvckyLDHtciSeLWr99cNU5EzVljjYQy3hLBq
Yb0INwpHasFTMG6tOgBhiGf0EUn/HKuyU/b++jZDnCh/SCTOc8sJAc4301XkRibOOD42f6TL8Qer
K+lZ9Rf+W92fc9Accfz6zX4BiBtw2yYokRgNRdrJWfVUZZumH82aJFT6WmhNSi6Hs6/NlH2uLAoc
d07iW6Gup02e18s3VbZ6p03iadsQh3KWj8W1oga1tPEc+C3ipaAXgHN4VFOlUlFxrW+AQaqbyeru
uEonzDx3cCdu0SfpQ7WqGaVlaDnSVpr2iuD+m+uw9ktvAJs61kxWfzrF2PJ8pUXztBtVGR/eB2Xi
WrNlJATmgZit2I+j9cqzO7g/OH1Cqh9qE8M3JpiGbXv/lqgVXZiXxQuA4P1cOLpdH+Jo342GDyEW
f8+SnQ7+EmiSYSsPtC0SRTkRL1D1cIg0htH+oa5k1UGQCMgKA92TEWciV//6knmpeMNdZWfIzkEB
d3bXkk1FF57tqH5gspqkfAtEhpUZgbvAJZWpGnzHhHXjjPyGFv8SwUzF5ma2ZZraktnojucEVQMn
CpPB8A8kB9rrcNFKyQScPXAc1/X6xb/0yMeoROSP4WI5c84e+XKdpJsiGwSdej3mHVskDNd017A/
BDqQptIepoZMuWIA8MruczCy458M/kxqyysXdgkEDMZseya+pzFZBdacP+jB2/lyQbXWfDuhF+iy
NiieKNPycfkp0MTmOdGlqtfQaNORNmFu9YR6s1c5rPvr9Yt6gffhooiDZVAWDSeHxfOLwsy0W2eT
fAC/xWPNuFvoEVVX+4JYBAkeKgGZV+27Qbn5xWMjbMesz+aAoELaeo81oWNM9HzT3xej7L7P6/iu
qAj0Cic3oOfrl/3iQ0YWwH2kOuc5n9Xn7W68Hh8IWgxFmwlJwXCPE1BaThVZRuSXOsF8gCn4G75t
EoWsR9CNgE843fX163rxzcFaRZYI9WTMrvb8djKJdjEooi4m+wq6dHr4vCljhq8XYG/5P0M8HARm
0DCK3rMBNvHkbRzlUDnAnvZz6KlNHUm3S/Ju0Ipx+pQMmaKBfKOQYbvpd3ftvPpy/bW/8KlSDlmt
D9WyA8ANzm7qZH48ztPNrn9wcmlAzqsj09xnqHgcf6EzbPrTOhv8Nt227+ttx/zpPb5aNCEcjxPK
TFUyQZAD0p6kqy+v39yXHjoa+5hSDXpd4frZzZ0SttSNi/hU4kpkE4ZtU+a21BF74jlvDjisYBj5
6olTM9xI/5KVl9zpdeHlxZw57psvT0qfQx2JJ+j5dUWLZjks+zmLEXLPKFQldFJenPrQVMRV97hl
wLux7Lxt4vjfAuRBW8PweahJVKIQdfkK+cqAqDmA76wf4WnN72Jy/dI5HLhvWPgkcg15dNN3TAMX
fV6hKLe9cKo5A4mnjBrKvhb1kOcw6lA/SRZfo1heUGGAQmcIYBGwKy04Px/G027drlkoytr8oHWE
1384vluks7uYhU4r77wlTS0pprcnB79Vj7iRDIhKqb/XD2ck0dEMYxYlbOjs0oifahfZZMGlUW2J
tgr/ixurCw8Ffcm1caY+xQ3J1qgFDCwNxb3QcPu/R+ewRjL936TjjQGMzufg9GTj9YsoOTwsyt3d
oiHuKUYMht30pLUqP43z7rfhJCLLFBABHD5E1CTpY5ABsSTAKLCbXpUovtCeYax1aCBXdimo2Ta7
DCKVxIWmjv7MY4fKPyX1KaJn0Izohj7YEGCOiD5P4BNFf4WpDMHro9mndtb9OsEj+vobH9QVZ42C
KeZApWP6BfQJz9+sSTPo0nEFWRvofeIRZFfQGbyt54BqTxo6x5/Z2fpIZYdkhhk8j9dy/v57vCmY
mLKK5bqf36xnQ4Y/XDvgg9fs+dU64YinjFJVW8JZW9OuksUmTXkt5IIUANlnJCWiTWcfiVvOY/B0
Bq/Sg5QF41zGm/hhvJg1hI4diMekqm5ggKn2QjNZkESIPNIQ7Jw5d8PD4n5c75EEAz0wO7nvnfyN
Ivi6teLS24rn1gYt5uU2O+Tso0D4DOab5HA8sffQLxx67xl1iZsZHJpt3npF/NJXKQSXcp6p3pEv
JrfzD70H+XBzC8H6oanjT5vV7kNScrHWGcV+vP7fQeIhlwv1CQiG8ODcdEEvv81G2xmpk9xsEc4u
52pJYVFVEeY2qfik7Iwn+LyZ/lD3PUkBQS1BS4+V6br06mKeCRk1jOScQEajThEOfb5+eUJpOtvT
/6ng0Z3oCnCsgx5K0TolodmBiEwge/HhLqO6YjlrEs2ZaPA0KKpeYwNSE+vCEO+VzWrHNE3FAfEo
YnNNgS192etv4AtnLp8gI7RiRJY8WsCzhVC1RLnPlubafotsV2v9xIg3WNjNyQx2eq+WwjVPne0K
CA3gLD+gzOI6qza6BGiHABtEtzEtBJnoeTFdrdfD6TYZsjOMseIz+y9PkYD0+z8UAsv8C3YHIfAB
zkK1fovoJqUJYAdR2l5muBr35jTwPcrVJwFdz6yupsXPh6wVUnsCLmW+thh1gzaa3cWMbdWEgQCr
UCBGbNiTipDlfYirEcNq1g1qMOIRyj3KG87rtgMP2nJWq+Zs4WNFOsxkjYptflO0q7fXz8IXitEh
ZT1FPYYQ7Mrnr0QfH4/Dbk72RT6tvmQTgk7p2W7dgPZZQUbP8WN4ixlsK1DS7Xg7nUcUpOLAnd8R
k4RWBMKsYi+8rZLJhusdIB2nxycNRGQrzLe9emYGQ/rZfgqSSZQG2mReovOzHOBvnkECgDk87Z/y
Pni8HE/QE0Mm7eJ67Pb5Pw2BfKJiQiwdig+hTblJ52y4Dzt/zqAraRrvh+tDLZ/6PPU3sXNRKMXs
XYOPDZ47mcxvd4OpuSb3ahyVJXUge8qW3AhDEG+HGMv6rR4BsMPoSEQpjIx18q4ApRRose+EnBLE
DrpD7E6Y4nW7Gu4JNGU9wVGl+NmzOWvHGevB4rRJx7dyO80G8ZxxEyJFBhElU1BFROvD4W1+6N9O
EOKbqO8m5mHJqNa/BKraHoE6oDad+T+zfhNGV542PYBIPu4kQvOO0OW6Hval49CzkHJnOAL9PQ+Z
aBPYzV1P3lXK1Etvva+e7WVXHW/0jEbb4s1yWPxk9Sia4CaIwuk2SYtfR4sZklCoWN7l9S3d+mcf
Ct7JP+T2G+ZV5KvubrIGkwOlDSnBKbVuy8vbV9fMQUEzdL4SeZH0vnMuXuzjk2k/WE5X6/3DNk9v
1tW/LPJtjp/gtIJplVFMFc6iYC4C9mM+Lca/uJ99laQUbEyH+Ipwp/YR1QnMtaq/oC/BQqTsqNsy
O810f1vAuGclUiVTE6Q3zZBINY8uNRrZFllXuo/fPkXGRTv17yzECqkSKTxCin5Nq4IT6SR3DMeI
WKZ2BZgpNkCqodMKsEO3dAscJiSSgoOAd+Ykmge2Ip7dV+P+/f+LlntQ5g23QVmUo0qFuP/3Awer
D6nqmvlfyOTM+mUc77Jd6OwVfpgPJrMdhqIDs9YHsGDeMdlvX9InYVF8HL0XKakAcxU+Xrmuy0J5
iFmaoFA4oinDrEV3fkBv+naXFLPVYf/Qbjfvd+X290BoHgpo3G+OU4iED+1guboZ1VtCCLky0l+M
z8iyw79PY2Hhgzjck6ts9AsdGZpdgpGQlhJmyrn4/Oq2s0U3j6arXUD6TVh1iwttpzwG5r5sR6up
j0N82yKihmxODUnBpaI7IoJFJOZtDyl8lQO6JCmZsM2NM58TPeg5yBRt02hett0Osytvejb/mEcx
om9Q2OEaMnjIf5/ckmG9wv84YNcCQiFrcJmj2P97xY2JAkhVMSKy1s6eaXFc4a6JmiagwxrJQlgY
gIeh/TaxQYPKjupasylLGf77pDm19ZE8p1P+emWtBUf12X7DRcWMwGPoFdTuGYbZHptofFyMm8Ce
Cx1pD9MoKbObM2Qlbccfy2FOwBAsBuFXIVwEGDnYxZaodxb5P/PN8UZmN/BMbr+gOfoVTcq3atzi
WyO8lhGSUmvKyAq4EM8WhTvywi27NEdRdGNx5bc2LUYNr3+d0R8ypE4Z9zAMohJmvQRRIIk7wSBA
OxOyzDig042iIugSkLmMFD1RWFEviAVc/Ct4NE15eElW6LZ4z0/SROoRD8Vu0X2M0wXwLRvdShE6
Wmh3vUNcMXcp+RRy48nAGzdD0tDLf5RTZgiDm22JhMoHeKwI2jQGTH2Exq1CjQw6uBCzCoETxbwK
qAA1GAhPANEEgbhYof1knKNb5fcE1032N6CtIXom9AbjwcQ6++z9nbRMfok329NKNFdAGh94NdgM
FGpqbvIIcPxvaA5xAqFc+6zWw/ANJyJf11uFlvViIWq5RGo1ncCWPt9Xiv5QLKLDsoEJGPzVdUBu
cBRlAjdO6R8bp9d+jHOeRwNbqJupkTmb7v+oIXg66CCnADkt16pTA2DQtENrmLgl0qBeydNPu37d
ELkPBXccbW8Wk54obTwyNL6eWEJIQjVW3dWMrWo7FjvbWJcD9uEURB7yF7qt5Ha4m35oNovfxvGw
uGkOj/l4d6sUxnGQWq/tlHpa1ZQpHXYCFcR40Vp2/L3HymmB7M/4zaBs+vHQyNq2XM+y7YOpf0rV
TIQI0n/kVDcyKTKYcUsiGdUNHNgnVYt9xBjnfsi+zA0OzJgSsdf3mBDU+PzJgkLBCaZDOBJqgbPW
NFqku2i1HHBpcrAl7/au/qIJyO2hIjTBVeiW4RB1SYBmCVHKrWvMdtXVUqJlEqrm5n/20h1aLJhp
inHcA1lDmRtR4KapNCKMVkTEH3LscuTGCe8vsx3fBOUB+KWVyOufkvA6FujFx6R3RX3AWFGCxJ4v
4G22GU6brtmesFn9d2QE43rC0BwnlFX5cDG9CWhSt8Iwki0INVapYMhYmxTH2/o4ZINcQGVkOwoi
38t6hldzvi12d9vlenjTRWQTJ10+uqOg3pIrzf6WEv5U5lv+UM0k6DKzP0iiRoKd3ZSoTDB/vtkC
vxAv3m3oB7rF4DaPKGCp7phmQ628rr+EtT5hy0wiJu7mO1Xc5aC5DQKyOloWN92EGsThy6Rc8vP5
IblLD3Oyj1l785vRql69KZdo7Zty8rWJeUszRJ3EU7zJVlSSMAmpdrQNILNcSTkl6zfNZvNbvSHV
BIl6mdIlzzcp+ymwbaRWeFxUt82u2N2EkZlAPwWjepJDnDA9oZuh7Y/i22W0L24TgkNuUhRKt+WA
BKE9+vPtlkOFv2Bxm2Ia6lo+VjpguHsUjx6Gy+TX5egmX9cZ/SltQ1fTlGIu/uypUK+Vi0sUBzFV
UVW32yPrqG+5vdGGg6zGlHiTHo6rm1m1+U+9469LFvCOVewPxKi+vrxeEHQC+YOBQyoQUUgG8PPV
RfLPaDtPl5uHvIU5oxv1kLRYzRcrDjFhmpNowdYmxw0mXKZjx/eiZliRWI8vldCZ/gwHbBJoSdwT
vonpbRuVN9s5zy6a3uhuzHP+Gvoco+5SXdLfYNgCfc93cJ3d1JAYg9o0kCmaPHlFedNohufF8d28
T3+1WdZhHhzJBU6kdnUjEG6l2s+4o9okr0f7vIDpcs/IGYiR78LkXCR4lukxqvqOe/ZNMZ/P+FAj
Fna8H+JpshVaKc2nlOD0966FYBP8dRygv9viOIKljAkbVXTQ72HLVakr3L8eQRlYr7MdBKCJYgwj
0wht+hlty3Y4Xdfbdh3cvabtdPv6i5OdSAD90C1QTiAPAmz8ZLmvcMkjOUSegYz1V+OmL5XboJu0
1Ckflhx+MM/nay7ZL3ddu062wc6ZgXwpWbIZNW1Gy2k6Ob7rFrdqrMo+vil3x3vjHAO0gz1F2449
tJ2JYgIxLf9bekkpikme180Llx2K0X7piLdEXSVeyueX3c4PWbRo11tqbdQORiFQEVgTBrOkx8J0
8G693v0ynewQk39RW9KNlN+kbyLcRapjXJFKs19/iy9NhFxa8G4jAgQ9PheJEM27Xo2KehPi/DpE
13mPz/NA1U3IaLbGHAO4AndCUGPe3YCTsd+umeQad59W0eCXJqacbHDPgsdHNUMNFUMkq/ju9cu8
PLF16JO8hxKb539Bz1azcrda18dN6PHKtQklC44MqyrvaTYkFWJ4/MnyooFkFMaTYAqqB7icen4k
KnP9p1tQwKfYUQOXk3eI4TOHISBxpdnRcBMT4afprp7N/rWF/TXNV+N5D5j+FLsQgkiu1kwvPg2L
ElFnCPTzRjvJlsUonm82D/ymn7s9Ea8BrqOPFcU/qfkpomi2BcnVSwSxcKcDnVJQwYRXqGywQsKf
IJa/7lW55Mp5GIiqGO+gRX5yHqaZzMfZels3XCWnlCZOJWz6ZZ/k30EUXCKxS3m92NmFYxRlB/6T
UspVEgLF+RDbWXbFKHGJ23t9xBFrkoDTP+fyi2Q3mTP38bTLKmB+8nCreQvVAjynwieXQsADSKLL
CCCz7d5y1BQIozQivL6Ihy9dGCJbCD2UiVNkqmedTrTa5sPD6rAGY+LRotb/t3B4lv8fa2e23DaS
desXakSAGBO3mi3LkudW9Q3CbbdBAiRGEtPTn2+lrL8tSCG6K85NuWzLEggkMvde0yYlK2B6dE7A
SNfsyrNiy3gnZfbG64ZJS4QNnrp5Wp92FBOocqlL1DAGG1oB9Cv1CfcCnBC+vFoj91llIHLlvt+e
oQAqCT1ZMR5ghxUT6JhmpUb5NkOwX+Srnp+SUyeYebeBkNa70d9LhudueZgOM2GYK3miOKm44Wc5
OVn9xWr+ljU70HD6VsXnzT2tdNFTH3bGgba3CSfG8SnTKFck24nZRvoNJsAYHDcjv4ekefxlqhMV
hGR5oQk5EDeNnZv+CQlDMFEaMisSu17IZ6KlAgvcqYAEqroaVllxUdSJe5oz/OQ02KC/YRF+YWrf
GYtzc8JAzPp8iPbVh8yd0rMCA1u1U604MU6054jtJzTplUnZ8HYFx2+HJWDA40eFiQFpWFMzdW6Y
kQlLzWcG7m+nyF+1gYAAuKsjtChdS61nUGLxZIDS5U7tWACn1Y5LHkJMrwPfZ+wRQzp10bBz9vuz
ClKo63iaZrVrOKywwnrMXmtLnkZQaLrHmkmhLYpEj/NtS12pRKIgV5R2zb3LtvzfYJDlzqIUI6rZ
bNN4JDBFm4dsvcLHcyA2bTgIw9gIRqfHvcj6g4sQ8HBvC0owMLcyP+INDVdvgBnY10/iiQbHTGZF
VEfRXwUDPOEwIR2KyBWOsQbghzw4b9tK8qaQyAYAU3/Gmi12pfToGQgiC07yRoibA54bUNvMLfcq
1kINVvyMYXuI3s9JsnlbbRK8jX7dnG025n636z4O8TSfkHBrLsuQWxdvAGVWgOBFOH4bjLPjFnBF
5sBTxA3Fl0LQDyiRGcW9xYaZ5DDGcvniYTgpgvJ9nvJcc5o1ZpVmF22MgJ1Yj0Q9yRpRujszM6XK
ERKua3Pu0M0DUzNUtUzbhvkgQJfYzZ0NXmZGKbpX8+QP5//oHX+fDe6u/pCt1CKkLP2M53NWxNhC
Qb6d3v2Zr4Yv+MCbM3cyPxjcgqv4UByzvD53BwlY1C7MyR1BQy8Yyj7YuY3PB36gGVAFWeIXkCqb
y+92BiWKGEvoYRq3gdzIwORcQ2AenPRw2MelVM8jAHVRGP0pGMFjUXo+rXZIpR0qf04qe1HWyvgL
vHtE0aT7M3i5uoRZFBwFZvosXliBaLIGitWyEwIUbE9F7B7YdoyaZmG4xR4/FykGFjKDXhLcbyOc
AA8UfVxt8BuU/2Xwhg39nFhjHUCq+XqSpFr4zThAxNcomAZUR4HLiK+xnRWfFZlnGwdgp1wrJR6T
H+oefP0BZfnrx4J5RucqFoE2PZFMl1N1WR2OSe2nXldZqg82kmQZBbuC/FfsJ+BJUhkVTAo3oeIU
uXdocwtkZt0EsEJ5ZjWdED/sj/dKjcsKBtzRl2c1RYQQS76PCXlji5r0KaGH1Xa+DZL5X26I0BkX
rCANIYpKE7WlD8VE53Zs+/ml5N35mr3PQdNL0wnyu2Jbzh32KymF1QYo5EfolQx3cmVpiFOXxD/y
hM1FJ6pkpY+a8UeIT/jnJoVLgIGDjJYhR3W4RgHZMov20OriQUeqiFgt7R1iQ0U4WTwL3UIMmPoP
P9juMmAE7mCd36kfdBnM8/pTeunsJu+Q6TshQ8CeczNzs0Mynlblg8AFfKgLWWQlTlY2WjF3muwq
PwFo1hdrGk/4lQJeJaTkan7CiaPEltcv7KXSWEGMMddFUfEst9gZ8oQ9vS4/VCEHS4QRuphoxGEY
TDnc0ynfVT07ZRYaDt/avxTXqlOnSqdPxbbYED7zS2dD6tYmiD/sw/yLOk03Z+fC1y8IWMC/eHx9
EAX+y36mIcZqtAXQSdMxZd71lK1BHdDz83K9/jmf60kSYETofClyKM6eTV+JvP3GGw+7D8S1nB+m
DTcbjIT9ovB2JwOW/xnA3eZzSyuFOtJms1GzWy84FZ+bpO6pnZ9s0vdFWb6T5lQJ6spVcwsQHZSO
CFbL7/qEf1D/qTt90k3rE5DVCmQijelSINtW1Kqb/Wb3QXeOAvtngF4w6znOtd0pdlg4x+Ps+Mwn
OECmdJB7ySm6GcgKflNtCBNcAZN0lSM43us3+qXyPqHpp8tm/h5W9EWTHfPy7fLJ31oZoVhIyQ20
L4n1q4SW0F3LyigvrmlRiEjmKAaWe2mA6piiYt4p08COcPg7fKRmA6Lao7IieiwK/KcnTD+79SFp
u+0Hxctpd1Q4mhi/bAbahJNxNQXIEHuHCeI0HBkLTJMvYk1ruN3095IMeNv+Lpv6YxvFM7KUiyP3
lgwUzImh7y+283lXDxC8YWFvX8VILOs1GRBAPsASZNpJN0EoqUWSH7dM1xQuxQLaiQNHNNYZGUqc
9H8XPcomh7WTQYYg4ND6T+9dPES1KaIp/0ApfC9zqhQIdseghbfBTRkCD7wV1Uh9n7H+pDsI9/fa
lzVQeqb7rMvVdRjURyONniHWXBzEn9x8zOhA+fL04srU81sncdbWJP6oVpGsXQ29dXPGbF7MmVJI
41QVV9E2vXw8cKh2Mfzt762BixfJ1qaIlzyzvRwjc+w5iyB9+jZDV0UeNhash3Tri2v126oOHMc4
74ORs1ZmC1Ohxe9Ic8VroVX4mCRp5wSRFGflYdHIEBvEy5yaxwG7FwAEJgLAmzILEncZDMfTG9hO
g+8VOzd8Pwz4AGjNORcJbiGDlTrAdnO6uD73r+HE//k44kXbTO2QXJfdu1PVn9qUqABzMepT2WyO
bDDWQ/PfW0ceEqZxkJwkoPIBQF5qqMvQ85ve2R0IVWGOOsU8Pa6aGoWbIb5c0Vuyv9nRKmYiUc+d
KM+MS4tVxM0BS7XK/54W2vV3UBY5baeV6mcNcPFG9EOxIrQrAyGiPv3GzkqZ3tJyFds6I+qHQkLj
IOmiiWOa1v+yetRqRVML8c1ryryCbOP9dFeUS/L3W5aj65zuuj1QD3Ye9VSxjc/QL5enZQltoVml
1aBvMG2Si2LNX1Yzg3kS4sL0x4VP/42EfwJ21n6/pSd30663scRkdNP2ESyOvLSriu8FqMtpsWuq
i2KfUPq23eFtHaaHkyCK1iftUAx3RSaEYKUTMIKQKXr1W4FKvIl/YZkUmVVat6Btm2EfBuYWFWiO
aFv608AQCeIQCbKvGRHsrbmqgL+3eznIWNCYGdlz+rVnvL1fQ0yS/zb5bn9VD819v6OaGLYaN1GN
30CsABYCeux4AAfQSHFmjkenOrEAO9KzYMN3pvbmx2/4Un+i8SgqDCAo6wJa79PSBSbwKa0JM6N6
GoG27XewvMXgwbaQb9GcFR3/mnXlntrNvUhpvSGLKGx6voT9gVDnFd/O5ull+/mnkLEu0ePKUTfu
sZQc5u1VXneGIXd5hfOEEofZ4ZT6pBL2f5WV011yThz+Qh3EDjNtyjPTbvZv0IECBqzZgHZ0lVlI
JyxGXIFApia8L9vDH3VMOHIMHgR3Tf8pTr/o4hXNetdcBVskS4VB2lbkBehOvG1O4E254T6NdncI
o9M8R9jtMEDtJGxW93bC3zyASGz45G7JLclHHu4cb+vPx17GJ9uY3kVpevALMGcIoa61UP5G0/r+
2JbAz8WNzSrTeaDJUuKGFSuimBZZdZT9NPhgpeojKUisgFj3RFW7bAN/kMr8VDnDlTFBm+QYJvrF
XBoM/NO9rCzHbVxH/fZWAJQIpqFA4bxHjlvTD2m2EPy6kjilUAEP/WLbwhGrAPy7HRrGIXEczTey
Aj3ZvXRdTAoD36PJhcVZXNeePHPkrNtbk3Jiwu9LGSIrgw6p7IDYmc5FXZUSyyy/LyvZnjrc6gKo
ULDpSOC8j4sP+ao6l/RyQFehP1Mxboi7DQL4SID1ougRSre3GcEZNs0nH+7c3U1FyYv+TLOAhvXh
1Ab9bzHwFog3awJMeoCeXzESMLEfejJeFDolO66CjKSmlqdBc3Ts7KBfUnCpISUhFPwsOqWYi3MV
wnKQSu8n5YgUlNabjlhG84WqFcMPm1+Z4WZNapFCP2jUylOflESxRloooqukNgiz8mo89CcMaHd9
LDHcM/vyZ9X711f2Qsdv109IrAHyqzAkiGMpAc7XPbDgFM+23HaJ9x2kC4Phk7ND3ZpV7TCoJMMW
o9xU5YrAENhhH/LC6s5Y4p4ckZm/16e3GuY1653C4vXrXczYsNerZY4dMQJAiS359dubyF49dP6m
SG91dquqFRAi8VO32bBWdpd9bSUDGgNsDH1eVdF9ktHwMO6Bl5OOWjOI9BnQy3xRdJGVkeJBHFJm
JqAp0T6lZCh1pSqClTqhfH4pCHdtBF1++CBvIImE14qskH1Mz8iaBI5q9xYWzIfPTItBubeikAqW
Yq8y2K/6re/xmdHFZknEXAck8wfv07jdnq3H6iJ2s6vNpkJDQ6wHlAbd9YUge8WlBR6KYzK/ZXUj
zuUsaTbspiwzVLGSPat6Lqdj6TcLEvf5NS8qaCd328jf9NyzAK0UdZ/yijJYPethhjazMXJohaQQ
y2CfGEjFuYHML1NiaJ1/loRX8mhUzvWpgq61Y/UMazo+rWFhgf91tWqTlIPgE5PydLfKqbXdqt6u
UT8r6Ki/VzcX1G7K7Rq+g7LCjoAWI0UR/pYFsH/ErctG+hCaQbKVSW/6mbnD0rvg0JLTwcYiIvLu
cB1IQ2FdbgUofFAjaKQVVDiygCBEbWKmsvXDBiQy3m4ykPPoZa57FOWKJ8+PT/9Vn7XYpnmLsJ3h
40butFS/xC2zU8Y+dW7lPxlWK7wloPKyTD4O0NP7IUZQCdRCvsB9oFGACsW9Bo5/rYGzyudrA7wV
x+NBXjjgAAHgM0FvXFQ6i4Xkr0PImG3l3OrozWrufEDRruxZsggCBuRJhimEW6VGUOIt2Zbvi5a1
Q3TJHGvkIlgFwrjXN6KXNk7aGQJx8enj5Fp2YbmbJe0BiuWuG6kcOXgzQ8Ws6e0D9QusCewwAhmp
FKROUHyAYmAUGFFthrNVv/+aF6v32ZqRZ9SAJwKPRBDHzKg2wXB52M5Xr1/yAp17WOXGEAETY8wk
DndxJvttuys32whhiYJFUGxKB5yNiBU4kOhF3qqzRSb81SCUkE+rmEhWJdMzGwER+XvxU8drhZdu
JTAFk/I0XsMPl1FAcxGHB0qD9Fa2HNefv+ktVIxYIT8A55FUABWmNjsYiyUGmcGtBuEUN9kRVSMH
nI0YV+q/ZoBId96ivRWcepzcXUgs7J1UoDuwD6whMMZSF9yH4CT+ZnejgUfajdGtXnvpcDP1A/gu
2gmlZQJYsXOtIaeQ0aXk05hbRQzLEC9TtE7OnrmFczp943uVp43r/Ejrqniz34enPtSwX9M1/UG2
nx704q0njwy1Ohwyr9bynSqpp5JxHIsbIYHycYubRnT6JivwHsLyCzCXDEyyEBsmBglhZX0PI33Z
CoR5WmF94l9bn+EWXlIpQeWW+j7es5n/wXDphVrv4cZT76MLwimLmH0Bas3+2CMZGjYMIA+2nMNo
5/qeLmqI3A3DV+t/2zkrGUPXzuaIu68uNXCr75ULNatPYwUlIW2RNuquBoez6dTkjAalejDh81jw
isyBEoL1ZX45vS409WnV0pNKkqU35IEnrViqXTFfdnu6mG7NZw429GkBiXCnbkEvQiAfLd2WvrMv
zfU+BXwvcvcKKrakbaECNI3aURNtMFW14wn7SXliO6R4i2gpKFc/pd3t5qK6wKr4Oavmn63P3yBm
+5lviubSCWe4z5zASEbTZGd9TQ9pJdtzJTZCOrjiJPfb/AxfFCzjis7WH0PzJm+Q/CkOOFjNP7u4
3QJfi6hr+Wc71C6n0Z5BiAHw6poTy23VsGWwvvHWRdaYbefLKk5ADSIMAZqb0B/4yW4O1CDddxag
Bq49VjB0iB1VI7rUlBJPMiNiIFsQcfAX9deCy5g7JEFr05zUAWrKbZh/H6LUO1mtsAtS63AAFjM5
dRVvVdsdRXMXTqSHZQUQhAR0hdjVT5ZdlFkX9Rq5742qyoewS+F+vBwGxEpHv1LdYArUuQw7vial
j6CS1KkoYEiyVnloMua2ICnmCpU6akWuaBilKRehqLTBXqy5IiT17rX1sbyOhYzq10dRPrtCLwBu
lhkNdRdQIBWbG7Ujhzm9aMLtYLFzG9CDPD7QbGIYRZUktkzROMSOhSf9jmC3nLZx7Mz3xEmOnZpP
0f1fV4eyQ15tYrWWqpP+UCEETkc6nr1iKnFdKlVojpB5EyJDKYjT+yIwdIVS76Agh66wCWr4lB6S
06hcSc5Qb6Uo6eMdBgfPC7sjAjpUdBH+Ik6kp8Xg3G73Y1YHGzvhoGjoIbqVhL348VUUWULR55Uu
10l+UveIDDnjZ7zZ0hdKs9gP6xv0JKeK85AwmgfyMJKa6B6JpN2CZYwAgyGQxKnK7MvZqtywIVmr
Tj6XE1BnsYE9dJlRBqn9RmKHwq3fKxVNI+H1tTb9HOmQdRBOvEbG/BBc6Tr+R0VvDDuZOtT9fu+o
zhRHZ8Nw+f+OXJ1BpcCBXWUATCfjWgyxzesmhUGtj6a3ODlblTBY62bB8iGOt9+jgbMjqNmcFAbe
URkyEl7vA90TVJg4GMtR4nmLtwhy8hXvhLwT8URP2VAcI8NKq/R9FW1PZ8xsPdcvGV+74tb63FEx
ZmKsnBD6k9kzVrLKaydW7R+9n1aByTkIVGBV3judkorIfL1kWmT//VqvSgrS+Fim4Cx4Ct9f7/K1
5/FjRmp9tTHALCqdlJGV4SCV+cX1+09uzPodCLBTO0MyrgagSLdLi3huKWdElcEBFp4Qw24iuHCi
AOBXlVcQDF9ijH/C4o+f9i/vCJJ5eREzPkhKfbqe20PtjQnv2V1X0N6PEGjZcG+tI4w/MkSGdnBk
utZMA89pix/TOOyIKEpFtbYSA/zPbN/j/aUBITEG5GeprPQZu3qYdlFya8e1dP4FynTQyjUVtDB4
5VOKIFAFbbsqmlpAos9dzWpFTSvjq/Ryzp62cO9/Qkx+k6NOfH0VvFQ4w6Yi0ghCWiVKvqd3MN67
RbcZ441cChcajC2STzLKADTaBkZxjXq75GiwT9fnpaRoVkShBozrADsesxI9FUX8unuEMnFw+SgM
rWjiNzDEyYgUaPoDwMAorpQNJGKVkp8pMEQMUFBNJ5rQq5VqZ6FhS1WLosjyYuTJK+gKZ4CC/mUe
EkkpSCzzk68a0CzQI5hJsmeV6tWWJ1CcnI1MR8X+f58fIOFRbGmPFI0ogjhWlWhZRfXyvAH699b7
jwJaEwWleOgTNgbkCPFEVaYxvAHTtSR/kCBRw6bixsF3CJqEmVqizf74HLYXmkyD8hicV2FweHGe
PmCfVXgodm1yq84D/uO9aHF9OJsUhb5KAQba3/RqPKbpqtfwcegQpHOe42zCsXNE9fLiwiOSL2Bo
I0NM/OX0y7yjcQUm56az7SisRr5iBRvr9dVD1kkgO7CwzYHsar0cwi1tH8SWLizzD1wzz2GDAHV+
yKrj4mgmF0WGH85xX2V1ehtECCh780/l5mt+h+Bw69jiZ1foxG16cQiHgD/bul1DIv4O6zthOdKt
+ebwrjXjEZRwES6rF4PBIgiGsAjTV8bLI7wKalKqDqVzu2obTTI6D8bt53lKzlaeT34S27QmXJDw
pUgVU4UfV3V61vrrdxqEIpvSkBL4w9YX1s7lNgu+KZKOGu/s9Y3lBWQP+QAXiU6fETXhkomch7Lv
4U15gXHkqxvX6GoJHlAwnYteUN2J0/DahgjwkkqQKyRf3XlFoqwcjHawC/dV27WsBSVf77juT206
knscuebn7wpPHqzMCIwRHvn0XemRLK1Razq3boNIVqk10pE8wvuCjSufdsREZClylxVco6tW52u3
Bt7kIkEr0TNcFI+ixsUJ49YBqENG24VcJpKZzCls2XFpxCKPyy4PL4KVDlFwaC7bcvlWqZdvpzxH
lgQoqSGKTEWQsk0WfPa286Kjx1LwR7qJLnfz/k6ORmJ/74WCi/fPnD0UGw1f55kfmnfOLJAvRQWx
AGxM6/JXV5of7ZT+x4m6K0GtUnqIKVSkgnxG2XZCh0qNBUzurNgVaQ866EpVN68/sBc2EZgIZjMn
HkIVPG6LejZfb1O/b3brG2XIq5xUqgXq1jtDGr8NvtF4AU7YgfR+gRN6BIoWtCIa7dKKf+B0O3Jd
L2wiUFaa7avtzV1OGGjLtTNEq22OlhGPk80cZVo0UNQjJPzojVKEto1vYkSFPV2hHbTJkbjBsgFy
MCh48+poK/XSBZJMytxon3VOetDTlU616tXtKsxt8eeGWu2QDXLS6AplVFVVLcBd2y+a7zMT4o98
zCZmDBl5E7yLuBaD4qRMP75+A184/jUr4L/XtyhO22i36XxyK9+2YXESxi2IE+i0RJA6Hv77dKmh
QKDneriah/0l7rF3SiQgCO3CkiIxahEUPwPQuiV4cJcpykbdgA0g1NleaalTIGSt4Eph11RZQbXu
qPTTrxrfosHvArDVJ8QJZk7Aa6fhq2fmL56pGdVyt8ErG7jTmXTI0sMo4x+AKLQqpdRSX2z7CvFg
IzUTt061jUXHV4a2D6wZ87Vuq37A6zf0pTdFeiRmp8DxohNYvCmlU5jtlEAuJWb/rmUqO3eFOBJJ
uVw6nTo8fEXRRPoaTQ4os6hUUUI2KAObrupjJa78nauKYopjIY6RnUD3W5XXOm1EtoRXW3hUVd6j
U8P8im7QCGxB9MKYBUYk1foknzYXFgGntcrizbvpEH46cl3P+2SEnpytZEKiMXs21bId1t7GXR/W
Aj+uGSr0VllVckRJ9qZ3tyIJWJTsI0LrzvQ8op44oEQRsu+VJ69f1GIcn93abYQE+qgYrae7QHLS
bVVPvWc2N+s5u4uK9CSNvNMmai7DSB7kEusqywku2omBvVA1DyuqA+sb0GAMxaArPSBI0SHoEBjY
n2XBFjCoI0wWdFkvVA2rWOjwd564W0UgDBjPKWv0q3A6jZdQ9lFe8m1U1x6G5MjSWAQ4PXxan1ne
QFbkS/rR4iCbD0V/yJPxoTGxgXJYJUWM6OVXY+IewBddABb79hq0AqdZzF1HePRj8PkYTCMQ26mI
aj2WfkK6ynYvy82D/2WC1QHpsGZPjTF6/XlZ3fZTKJoAJ9IDuHg2MhDpxR7b5j4qsHV9Y7F/jYHY
EIA20lrFPA40DAGRHye8G3wUSjZFfzOKpxjw4iiqQvZJ7S1digVZHcfOSa6amZyLHstLEVpIlnLZ
AcAJ9vxDDG6nrIO7gdyCUykhzRrREYgdQDAbOjLY5CKfhqsxqOl4wLm9loBj/OwGE8TgpH+Zwvyw
HuMOV5+esd5+cfcKX3XWmMXngAduAf4toGk/4pLmEDW45q16nElVUo8LejUzs5ipNOM5ve3L3blQ
E+GE+Ywi3C2w2/JWW8qAGBs7UXhNXlovTEQxRjGCAabFa/ivyooYRcRsjjW/vja9Z0+ICgI9kWfz
iZ8+IafL3EM3d+ZWvnUdMFUlhQmSYpUTs/nEGrvLuOWSbeO0ORMrrxLDTq7uxy8KTnPJSLMuLPeN
QUZjGCyl3SBLkSXZBJyQ3zzOmVYcAAiRdPPzrJdn/ScyQA7xlz6Z0F6YBAqR1aLrK+OoGKashVrE
4aBCVtV3P6HoHCloKUjyYDzZ7s2bmPQj0N13VlDG0MrHcSXOlm61odgVuS1AT/WBu6VUVOsqYA8A
T5uMYofk73tU1/olnCTUlF8drpKDd2nVCnCaNjKKwhdfHqZ3mzNDj8fzVX6Kqmgt8Qbjj0GwiBTa
tli0poYLFI8T9BXAOW4xPHwi1XW+dzO3nsTIIoVg4OW/k4JDYIpVIsNDYaBm5YE6AqYUCBofoCh4
DDEjaiiLBCoCkFiNkevwRS2fjuRa63HmfDERVRA1rSSUQhaMYquFdaIvFTNbMdVEAxAk26HpOhcm
piAfAhUw+sPeWLMNiO5DljpQhIphJDGKMKtGgkSBgaStaClj2h3IsGAgTYEgRJ+t4VxyAbnecap9
0w+xAfszKVYuAJs2ac0NrynIs9WVv29wTqB9UHwN/+YfccConcBjGQwgEQNOSNGOAhy6Ov7x+na3
8CI9bNiKeYQ2Bkp6Zm4sB3AuRixWN5Zv189qau4pKGrC1myzPihrbIHRhp/d1v+Pu8I8DCVX+Zvs
ZEoONrHn9atazFX7dVU6RWSxERDy9BWfi2lkeGuwvmF5veN9/ya3vA894Dac6LSiQUzTJmUpmJy2
SXdF/ct5KZONrT6oCK3AbI8Mmi5Irai6B4Rfp1XG1z9CJ0w+yKb8s5q7HlGRZNKSWins8PXP9ALq
yZECOevJT06Vsjga21U7r4a5T28fOc6MOcbavpASvtVUR9G0Um9I+chn+6Lhd1Js2BDwcvf9AQHH
zZH8j6kvD/db8+sonHTP48W15cbFdrc5JLduQioHFZ0c+hk2GZujDcAuE7PmJ2ohWHpJWyJ2HYt1
8qIoRu4PtBbSUiy3euNGuAUgh9EHaMP8vdIMoq7ynQ2wDkeq+mLBOk1rLry6fmt4ZoKbYG2syEi+
ZY0EEfdu9zV66WkXkL47X+VUDa8/z0We58M9YwpdJGU+acT273+7tt4jrbJaj/TsAxUZQjXtMurD
bFKPIB7lOK93lGwrvO5swNrFu744L/acWYduezIdDm+6ibkW7FGSH7HpXRcT0TohK5ZTXHOLReoJ
xdWfWQIqojgqkeli1jKakEsfr+QBq06ypz8rCCK/5jAe+R5iKbQtyWE3k9VnRyoivZKxToSIBb74
muN36AXJFVN9OMqQXca0hc+w9GA7bLsBSkTbp04jodSZx4mArP0xWEuhkkM4/zT5CC/VnluADjmc
wig1T0vbsY+qRh6mueDwjTvKxdz9W+8AvnOISlwMnrd0gJSVy6S7soxvxayoe9DhqyEM2leGFkkF
DIo2dTESKlPtEZUPX1pgT0XPKFP0DyDXF94BNgv6agR3iCKXUHC5m6ssQzpi+VMVBXYao8QRVqmq
QFsNjWHZdOCaery7Zn4z9Ts+BHUYmx5i2P8g1r1QCOnrL8HCuWBfAk55qrCEnQ3t0aLj7ye/mLop
y9GpTWzG/hsJNx5n4cgfBSRybZc1ozMGhrdtk7O68W+1gpUXrn1ZgWf4jy81yPpvQekB4fse14o6
Ci3doqiKESq2uBOApKnVXYMJgFsn+MzyJBmXSE2rCkApUEWHFgC3rbpCMZCq9AS1ikk9cute6Fa5
rsgn+5AClJ336d6Wp7MBMWjpokkeuK4K7MrubtpS1BT5reKtuLP0AJJtYSHE7Y9LHsHI8C5LJNYw
QBXZPvlqenc4D2AFZSXHK5HHPyqwPGIn5i2FTUasUguPeMoEWHMej31yA1mKI9RQU7z+iV5CMbEz
MpSd7ZAJHUtZaJ6bmjiprL41h/lbixPgJDFdcGrJM9Xn9qDe0t2YcVf93zh6zSkT3SPuuNuwSoB5
ggFxvmyYgo/1HIRiyt24Knc3rdnfmG3wUb9/0MiQuGYYuSdaMIaCetuuzL/7/i8iTYXXiH/TyFTF
mL7+iV+qnp584sXyd7bMyp73Y23Fv6KIhhV6QM0iZZJt4bOT0/4MKcUg+4VSxaqJ1G52MwkvJBeI
MeK9fk3BC/vF79dkm4zfzqU2XK0ZklWVt1VafqcSxnQzMOGmC/YeYCU1U+WnKCdLvDZuz58NXvBp
XxX3Zem8z6BwSAFrmksCGMg0ICALWrPuEO9G3XVQa82leP3dnN92aEUGoDeisbBoUsgnFyYc9V3l
9YYj34T9rYsX46QbyDEw63KkThuqL0W43r9BEtJfbQ3pDkWQ/OVwTXd5PzafFJAb9+gRcirf06wD
musKJj71aJ7P2qTZvp8ZJnSTZ5Bzr9+5l9A2Sk2UtZRpKoYWVSd51k1I9Fp5q0ZS5b6qDbGTSr8X
3iYRiKozKTvlqZAFVf61DCRQXXdM6tkfYEiWvVqUQU8ubGFaa4u0adL9prV9oWa0SOVX5YxaNz0t
FFyqYf6NUK8u7u/bFkGDokAONJH0fyhArlWXGPz1kgrJhG4RU9AjIWGDFKBQdkEOA6ABL3Cgj+id
1TRO6tMqeDxfpnxRI+Zhx1biiqpBS1Jx2Ah9kDxsplZ5nJn0N55RBI22CgISpcBGn+6afZHx2hNZ
eytdi/IQVUwpY1TVoKZlyMYRIA9RQ6nMMp3SCgd2puGDGkm1dMfHDyzst/YghLzRqJeYQ+aZf9Rf
MQKrRgZ641Tju8m/k1nYcqPcfLlMrPSW7nHX+Fdp414oUk0hO5IsKhVTHZXGi8VMVPqDQvoZRwaA
LFFDxJz5ODFLYj7HSBD7h8izStuAjVHFqZa2Sk874JScNisLpvRS8qgaD9te/2LC9EgFEBx5nM8O
QY3HoUCE6fZg8JablV953cRkseCuNMXZ2uu/asEm+/HKMaVN7JRbuUEduGtD8mNAuygHyyJ/01bu
G9uds9hfv6bnGCbXJAUDEf38B43F0yXm7wifDE1bvBeIIomNfMqWBqLQcxu5qdHekZFtc2Nrlh1Y
qqQqFlMC+CgyQhKR0YtNRCj0RYNaNJmtrShflUCvkOAe0eZxcOz5HsbF0ymBg8vmynCPpxdfhvOh
TRsvsPyd3o+hQc+GpUnZIkxSXRM5RcTTL/H/ozJKEUrWgBuBTypx9A8o+heWYELKDx2muiXE1U+v
LN6Owc6LtsON0iBkcrX2bxRKSg5/hJRU/VtvNQYXETgPw4W5Wyi/NEPqDyS8z85Lens/5JJoy2FY
lgpApyk3aXYoJsRrCLcU5OGxqQ5teI0w8AoYAjksCAhWOlnT3QPK2sPoXTYJk8WoUBRA5+xXH4lk
eXNc2G1DTZ9s/ZAGjPnU2+EJUtfV/3aal/UYJajydjfold5BCUIPJFfyWOtFsYAmLzC5XmdxUr8b
FEvEtAGxaZp4pknolu+grFI2vzCzYS1hJWZANY+WnSc6IVh3ZwfPfBH8AQaFYpe5WX/QLjwDOPk0
TMcRaqt56MtkQp/DItvta/PALv86YSUfUQQIIAQct2RqkG7KnRdTTwwO6VdMbZPVQz2v6HkfQY7E
Nw4lMlpAOD0Nb1co6/HEzOdVLdeMEw1vBZyST4bI0yeQB17KiJwd65aRpMWGnhC+surBkGawVIgB
9Ff4fhEYwPyKjpdJ7VGKKzwiI030QdaGmsDG+vA4ZCQSzqwjU2CpDmJSPz5TdnwRODuv+3ez2V6L
hVDB+DgVW+Sj0PuSPKo/MJGoYF0uNwDokB6Ydu4Ztec0Xu7torL7Iv2HW6cMYc/v/Gh9vY0290Vf
26FUD0AVUkIaI3GwMj0I5bRDSN0BTFbTKMgbNF35fuM3F2W9O1fFW46oKKk+1OVZSBUkWjXE8e7K
rqTFB8GLJ4bSj9EZJotNPI/HZi6NN73VDbMJiRgiZPWSiKqPVhfr1XhjHQRWagZRGrQADiMjjyhg
1FEPe3b10flLxJq8aoK7pBf1UStLJKE5FfK/FUX4bn0Y2dSdr208fJG95+9QwYxtRy/pM5xiBRZm
l+lvGwEb32G9on5/K5en2ljxhILnbYeNu0TjYCX5E2sx95uLsTj8W7qVnrFimiM1e8nHPPaOtLHP
Yc2n1xUualPHxBVpAd78dpz2p7lfX0p8o1WjktPdkcAcF/8amuirhVzlkwUDV7iy9p6H4cKgFEr+
iJE9HTnKn+/tdKIrNk6mOINuL7Xn/rTdDWNQjW/V+0tGl22giajm1YqKwtAOmjkIlUHfLEPMbq64
d2GdWta2RPu1WWqumVMQiDciE+MEpxq+06QcSdse5N9wbs3RcuT5uUkeIkYkUFn0Y56/WMnx1Gc7
DhnvneJvhaINzsN1E2hAb6eBLmjqbBYUYslHuQzgBlAa+4qcpWBC0mYJ8nuIFQ/PrdDRcBy0CIwA
KweGEAvAOq7Pet4kM+7o9w+wOMJm33P2XtXMZHtyhnKEPcoFfgeXzXC4F7gsJgVfP19n3tkgA6RA
x2W+L6xarimiSOJYFV6xaNxzry8IdzWTsp8QWQGhEuwj37QyVSRjGILqn4FTMpGCZknxx+H0EznB
qZvM5M+mX2fSuXJzuO9N+vXIolUh9HTrenJtFnP77U1nLBgZfByjb6WxtIoAPfAZHIhaVNcow6Fw
NrPnIGoENLMXU59ot1LbE5CPS5IUwPOeAVBgqDozZQmW7V8krUh1Jz124S/Unk8ufBm9H4ebpqKR
H9/q8BCC+pj1JAA86IiOp1i2aBsPOojJHqbJkDhJwsbYp6ckT+IP9OYvvEG4STFnwb34sWcWLEJf
jX2W7svxbbnLz8JmukFPeK6gWWXUiJXMiPcHT7Nbp8hHLUARvjbyBctCTIFPfXdMb/Z8dwJrgAUm
QEpSy+WQkbLYF4fUax7OKG3pD15XhHCPUmi0Bp91w+zeqQk5VAgSwknkY8N7cTNoGzre0D5HdmNd
HKQQLZD2z0XZg52BKaFzycXVG6gXQ8gfI6hQgFYRqxIzhqpiO4Ici/Q+Ik7is0l271Vi6vZJbK69
xs816who5PjMkRcfK502amSKs2eTsuNu2/vr1Wp4q41RegsrNBPmrMcaQf+iNy0maveestGPCNxs
P0gkYYURYf6zDBybk/D6+/vSa+DxesJbJV6YUDI+LRjL/dyvxiZwbgRRZCH6FxL4rQ6ZPlDLTTCS
DhgrpKBMEowkiEJ9osBOpyed47hx+XltxxPltAZxViC3Tcj4fV9B2UvuS7oCLsEvyDwnt1IOD8yj
7RXAUFz2BrJsQNxyeQVJCLWZowclpURENB1gqSM0HXmSneXEc/5/uMjFspvrAypZb7d6q2pbAArp
+Yxwa8C/Oe1MSIsQoFUIgFLcgrN3q9GevBWqdBgN/V75Wz1kjdOuPuZO8a8/OJBfv4+UK0+fbz4Q
VZxutv47qyGMqMRwBGvNBZAYirtSiojWnbAC1gAT2h8wFkvhJRDOJIbonBb2o+u2agPeZKenUmOr
kWRPigGd4TI7zFRRUh4cWafPsRethxDuAS8RLN2icmuZBFAM/WqyFaVETBbXYIoDJtE7CTXcDnIV
pEBUnK5VO48PERsjqc5xcR2f8fGcMtSuA6kqYsQoje3pvZ3j3Jm9dZLihI0+ascJGA2k3UaEv50O
5WjSOPcY8PxRf2IrdMgA0Z7asmUZk4rJ7xidsn4gcJSV+/r9sx7MxTkNmiYuH+k5QoXFUu3TGmou
iAbmkGARJbiJyOFi8tkYwcW36GE6/LnGwQQbZHmK2XdlTq2Ft9inINu5758ZKJNTt1VwFB5VMlkK
/E4oqTIcaqfVqP9Drhjt9x+aqA8YCT+xEDB2Qnbs3D3DN/Z1+ab0nfys9XgnSw8b3KGvD4RMJRhT
M77x4NCO8NYj5EZHhNXhZEgUHu0TsRvMSF2DjFGSjOt1lQg9NFuceSzdllAuN0Ns4ekipNDLvBUR
Sk1GlkF/n9XNRKgrMhs26NNqy2wM8m7g3j08qzaoCsPiebzP47N4A+m85gfBRfwVqWNqS8KoydE6
9/EhxkRNM2j+syZvqsiqHAyr/oZvOCDIOPUrWnx50ypyBS+th1hVgjGb+XLekXHslvghA0YF4DfO
VqdxMu3P/tGHeX8I15wNjBj5MFN2uLuj5M9L50+AU8KlKl/hvl/UkP6UdJ0XjO5bWe7WQ/PGSRLM
Yez1UfF534y37aG8fkgHQtM4KhgAn/1M1L7mXfB+5T4Tmo4qGF88f2CMkV8qWOFZYGUeM06hCFbu
WwkTVDOqVpSZQEQ22sZ3GhoK1fGRyuJchqjAwVwFlGWnLEKzP2jEj70vL9XcqCoxDeEcWgHhL6DJ
Fi36diAAzDZj3SEirwhjmJ0FgAPZbpyoNIRTuQRunlQh83jZHa1IAcSjp8LNKcI09ivOjiHRzx06
7DxkZyKdZgQkOPkCnsTZRMSwMzDpjVN7l6XnUzZbwEDDbu1oBSsvYhpNYz6YLruUKEPwjoSVEv93
BRefjt8kyHgMXD1++rz8dH+7zsWu0252dISRkzESj6cqAyh5GcobsqAfBEiAaVOe3YzYGoFmokmF
9QVk38gB0IJCxRS7r++GFiZd7oahRzeFgILCZ+lYp1LEe1CnD12LN2Rv0s77aCZsLKh4PbI0mj2s
IkZr2e4kVJfrSmSRhZubYxP8nkvIeJ6/X8/iJIm7cDxAefAWCADidBOimxEnIZniAF4i8F3PWutJ
MqwqY8rsiLVv4+EYxmEHLy2pWMGoOaFbkksq6XiXxefM5vgoMmngVHHXnDyat0a8yyOLI8Xy3zHO
6DMBndPLAApHS8kRAz/M2o/Lh3ssINjdI6rBGWixFtjvrAAbAkKXFErXLKxFjiyJf1RZaicUPfj6
s7dg2uLZ+xQRqCywYGGjX65JpGNVMtP4ufPeEIfbHt4WOzeC2UVvLGFl13ASkZ5PSGW7Kc5cUzpA
F0gaSXeBlpgQTxchZiPX4zwsu0NzNRvOM38kx0FIJycNovaCxMgu5igzE+rpoeEAdV3kBFXJ7q+w
6aIhFsMGNHa+hOVBaxjeRzzE4JOchDL+U5aF98NY5p8qxtLxfTg7so5s3FSLwCV5spo4HLuOCSqO
jsOO/NdomG/Reh90+K0gy8DYHSBnyb1MN34xK8TsHKcIhXpleoT7hnEs5fcs1tbKzLfPTJtDVupK
r02Qzp3ZN9sbw5CIu2zT5++qOi3fBKvdeNrFU8LdU/B/QJx9zjmLohUze0WI4rBVhL6Pp6Ut69vN
2nGu0zzaZSdmXm/OnURIOL0WiTruWQkS7SSH+2BM87Np5+xuGjI6rmp/T/TGIfmhYh4h83Sa/z/W
zrS5aXXb1r9IVepsSV/TkYRAaAIL+OLiwkWyJEu2JKv79fcZr/E+RPZB2atu1TrsEDhrKfLbzDnm
aIrcvg02vFw8b+YCzk0u0mRZ0GaQ+4I2E6X6CQYbLcpFFvr7x3i/bWH444sOlVOx1pK1mcTEBDSD
EEhRInWWCdqK6/49Jku7i2S5/C4NUNhxTwnZNCMMcqTCAuKHXMTkW9Mjd9BgBlOTL9mGOQf51Wo+
Mcq+G4rhnZkKYEGgpsADTBLFVvN9sQlbhXJIPGHWqIoM9okJQoKGWaWQEF5wUJ7p+okVUpCdikcm
C89LXPQFXmzba5uymzEs0BOEmuva8TBR43oGh8y65sbOa4NBHn2GdfgIvpN+WzbrIxbwL0h/P9Pa
LPi0mHd48OvdqYy2GsvMttMhfbD37Jpsj98pu6XkQt65b+xGmoRVu7uN1+RqZ10VvloP1upicNbO
6zrGnk9EkNpOyhu/omeUmgCd6O4KZ+P6Ou3Y0bVf5Q8FaSmX3SL6bKw/BUphj+t8byt2e7UYxvVF
UFzshhkw+MxIAF4f3HqmuxyhyOefv3gv8Zp2yfz9TWmzyiIA4CR9lAZDXviGFMyMW7Pw48lvBOgI
PdQLCRQWSeLo/xGu4doRHK+6SQTAUUW8SpQi3l+Kvg9ki7sNd8gosUsR9hcvmKfpkSc7jIklgwFE
u5y8J9E0oVcuh1XU4wDHpQ8saBJXNxhn03Filn4pjYrh7srYEv6Tr2TSFTlVrXp65W3IY6XCuFoF
aQANayStwfMp1/9+R5yrW+gyF7AEYZs6GCY+f/v478X7kCSO110NqQZw0DBif0sXlXmgjk73aYge
Jd6AIv1WXbQ4Uokf3+IvktJVzzzXmS6Yqa96Tcif5KVNtuPoJ/uh2dXOa03aZKVQj1BnlAsDc9Kn
Gu7I21A9JXRaQ626rDku+UPp/gSZKz777w91rg2GEcgny32K+/yUrjGClO/6gM/VLFU+1xY65yJ2
H46IpTEfTYCXaA+lCNMDykklbEhcsYFDED7iAfxuXLhvFY8pTnK9ZOCynDPAPFc486y4dUKaoguf
Mg5aN3bGNfIsRBCEv448E5NpE7p6NNRWic+YIiORyxmHO6ssDzZF7eKqW29oHMUX2/xoKcwCS9Zj
+Bfbc/7VZ5+TA5esaW4k6KCTD7oq9m2fxe3wWpNHaWIUnSzdgAZoel454xhpELCHij5FdRtorj+g
55o4CxU2/D38BRXhPh9ge3ajkJbAFkHTLqPfyUZJuCSHTQQCpmNK3oLYGGhmhb8f8TZQtZH+YYBF
HL1YkDKDVXlvwDnKVil5Rll9SYn292V5SnJiAkn/Bn7IVqbK1176A0HkX1sVu8am/qRuxtzmDXuZ
k1wm+YACVGgwOfzMfapXwZUUyGua4rX9zpgv87b3r/Sg6udkz2ilsqmeq/vPv76l7lUfSzakA5Nn
HAZrs3So+3UId1n8j9A5ZqX3tpRbxmIB015liksxa0ZNUIoEwckXZewXH1r+vAhm299zBw3MK/LY
XeQ2dMLPHwzaut3hgtCQogk8HeHMDLylg6brMHztAfqlYhZLA0tgVTJduvp8uO+l2aSim4cKztQi
ZIn/zzNNoOqWitrejcMe3xqYJTRJPg5RyoPTPoitzQ8p3TVQ1vOEGzRdxHfqujMNLk2ORnPGCgUp
2L9ZbH8822SxtUvOAmus9jRvuOThylV65Q+df0WZ3uYOcjEgDJiut1mFk5ME4uos7fXq0inst/Z6
gxeK9dmyUWrJmw6Hh5kH1EacXL7sBzFCoCGGy+UEPw0IYUsIe6XDRGgiwrboosZ2gpRo0RHDgc6R
DlL0FcUTSpgi4XjphreyCdDk5l+Nu7D/hIwIZ8WYrk2eq8qHGOoxEHodgntlAz4nzAdZZCGHq8/Q
W8pPPZNwU9Uw8poO0OdqiG1E7x5w3/xVe2ak9PzBJhBL4TXO0BQj80GAKQ2dbVdeZlBoRF8tqvZD
s3dkWchnSr0Cn9XIAo+5Z34G40f1bwkXzEMOnAgWn7t7zxwgPCXMF8QWEt5PP1artldrJwn712Jc
GS0UpmiSPup0Mwbm4I9SX6vJljeRTmBpBkQOqQBSZXMyD43/L88lP0BONwaZk7dXhQQMJF1kGx6A
uOa6Z0UAMZ6zjB5McLk8ynD00lboMvgJxDQFQOYpkPmxOp3ZBqfnGu8rgNUFZRp+33SMUHRL7LJ6
18GmhjIZXp+9pTFmjIC9lgEkZPauulPPJINuyVJESlEfI97WPNfQaHWeb03wTyilfATiQk77GFzL
y3jkbjVbs7Oszyo4zQhBkT2w40IuckyDrUtmLPdGTYs2qyvBJmScWucgAYnllFeFVWMfyTYCOKlT
AB8U2DLDUyEYh/mP1PUeGv/JkNPW8IHYWleqvTTdromYIJ6b9ETdzSbsmPla4EGxRIzxaj68/UzZ
qJBiaLRLN2ScHE6OTGLvctqw1DlMRKHXyd1CjAbVtJqkCAEuW7mFApZwpZSkR+rkDAOZBqB/Pnpd
wBooLiQ4FG3LA1GcRzJPXXYDJPY+OlL8EYi2OYkFtvOgXiUejTBc6ZgxwSG/YOSqZuWoCYsZffsE
nGmwJlZ66MAroz8x2jCR5Rj4mHRSHlJlhSo06d0IIkH1Xs85DZ1BsHE0kC6bcVlAuzC9wiunXIZ1
ZL82LrtMdn1U5Uc/d0k+1GpJjng0ZzgeXXpQYQsmmoXP3mRqzuzD07uchwvDgKm95LxTtV1QB11D
XDmvU9YmTUuIDPd6bF2aAQ/gn0DP0AGkprYNExSGiJSFlpRBc2n0r3Bs+ck/oY2bA4dPr0pYeGQX
ORH7Eart9Epau7W1b3ej4VAaji2eMJ2NgSQeBR0jWxPDBoVaqdTHZCC9tAKeZYtmQZm4Qm5m3tkp
3oGFGQIsL8RORz7rz2uyIrFZm/vKeW0zOhYiJN27tK+GWYsuTU6Z6q/CoHhHnN6bvm8+KWFY55fR
h3F+KeO5f6RD/a8fDiRmqVwgsDOYv5MDv2AiYi3yFN5Ux/HBgS9TKIk95DNR07KXO0b1Nr41MW8O
KxHCIfbvDfFHdfZBmnsQpahN/VdXEse+zSb2cHPkxJ1MdKwypJcKUibI7GD5E+gupwU0Gxgizb02
rDIxpOsyPf3IxMlGqYXUWZNZZRaMjPFn3tzpcgNfQ9Tm0pg6TniCR4fjsl5564HZxyEpstwm36h4
QHdoTcmFkK2/ygvNcMQ4kw2g8PvDVcmVyTaZZ9eeucLpSMDVGA9wT7JRny+3VFmoQx/H6ptemclc
BXbPcxk5opghuAkebRslrNF16WMFbabuuH0JC3/BuXbmfaFzwEkSdj50pGmWZcFcoa9Wm/5Jppd6
LjEBjGsyhpzZgtkwz6XD2JjGe+0nGYdmHb0clMggG78r6vwF0s3T0oIebsGJrudSbNzkfVn9Dppy
YRu6uNyPldty5LwKTpCUqYNMrPIi23KUsTVFJtNcyVtZX18wgzn3TAsVFcIRyQSctEwF4/k+tuL+
teRWfk4UoAj3HUeYBc6XYbsoymDdYPTA8CVGmiiIUA9VMQtgJo8OhEJiZsWfHv5m2otuBZ8oCNzT
g2zYeXW8SQUYRbd9Vj8FG7hOAC+G2Ap26W/h1dOSS+Qq8W3pAyh76VNbRbd7O31dJ7urQ1j9vyio
fSC/CFlduCAAdcokIwU+Xu/XXm8EzPI/rxcCWw7z6BhrWml8xF89elcfhcFm1UuyhbnWPAd0kniL
ZAsHqyVsaYapmktPn6td2PAUM2jgCsrq9rimZAu58uDOLrsSn9CLjqQcZbAYhmVN1gmzCrF6FFUb
LGl/O+SpPHkW8IZ35Q8x5EtFINt76ByEvpLHDHBIGNA6h1bKIYhNYgpxOynd+yzmHkYCEK4Y0gF+
Gq2oHH6QAqhVlLOJEcSuIlwAyKFSgyGNmHIEZFKhE0pGpUpqKGzGG5Q/LSarL9NFmcyR50U17wsa
Mi8NRBINx2Q34pXuOFXVP8p3R+nWMq6QRibGw1uNkfEfPDacGknK0U0eBrZibqEIovC1s9VPAVo+
CQoq86TxsFsIM/zgcm2LquIjqNBlEEYPSwB0y6WePlhLKutd9AkZuqW/7U1FIM9c2PzVxdZ1Ho2Z
gM8sXjaykhIhRFCXK7WFoAtBd8Y8mD8vsMmzUm5Q9ZAycdGhLCOdTVqRXbf7ICR8ZpueHB5Ix/A8
dpAuMoGglXv+CosFxlV2W5Vv9d9Sb4mC5eM2338UPhoStCGHMmi9l1ntvZZhdrjAmTnxXw+9/4SE
+v/OH7Knlp+0CksHPBQcQwGE00tptQaDDDflW38tNeXyQ5LEO8LhyiuZq3QVZiAohDILkEWeh6XN
4A3sUV2mKrWs+4PYwuctE9VUZgTb4GrVba6kiR3tOfeN06sUQzCKI2BSXNsRgk6O4XGxW5FyFtUs
Rggtawh4HMOaoMV73iBbk/HrVxkiHIl2KomOKJ+esUXe8QKz9pOKEsQKf0Z6S7VhCEGff8JtaxOH
GKA7Ecqn6Z6COoUeULDfqwIX+aauFh+GzL0m0NN4dxg34yE0XbGWp4hBXeBdr7zNXGl0/vnQNgLY
s5OnnGOrTsOotpbDazvaXZRu/F6IvZ5RBFUh4bJ9FwJj7IvC5CKzK7zDDzQXzVUNWVETSKEv8/Dt
9CKT5BLKLMF2XGWeZ5rGPyBmLxr3TsaIG3MvuUgRp11T9KKoF3FJdOOaNHhdZKp1y0b/e5C4GDt4
QhuUFfDCMulEh20eDh0YckHaVSQZzz9cz6lxA+9H3wjE/fFNlmFZ8vvXGAAkw4Xx9vArK5/v8Fu+
CL/jB3/4x97c2t80/a6ZHL5BKhx+55jiL/Rv+F/ofyE54AQiXPEr36hBl/SNw5/xu99ffA2/mz+q
D1/wtXwhsqv6a9098Tt/fcU3MovVdnX4rf4KMoYuueqaNzYkja81AXQkb33lN3yXX813x288mflt
GOn7/BfgJOiXuHpT5Px+JG/kqqwh8r8xX47f+A3/8If8rYoYhaJ/E2CJ0utb1EKwE8dv5pffv+Hm
im/5+vCr1b7x9vyr+J2tv8Y//L7MzRf4cnZgKPqrh+9gdjZ++/MbfM3/Rzcg7L6aOa2N7dGfNx6f
N2xU6mKOR6b1huDw52LccIGlaVs++SU2zWWDB1q46xOSMiChdCXMyGywiLQOlMvSe/tXtIi7y4Bt
heeP5ssO9gmupiP4ieJ7jp8oFh/30tWFPaZWFV2GC/wiDqQIr+GiUNDkmukJZKS6hv/BDqh33ZfQ
dbYXmyrLLod0TxIsXWlFdmlFlGiNnPyqtGFYjIpxgPIEGXXVeQ9lqMfyyGQVn8UPC3JesmV+baJN
Dc/F7omrwUUYTmhNyta439W3Tl95H/kpIbi1RfE1rqvhrhwGG7EE/7HYEt6dbm2W+b697er4m73l
efH56OjsCGHxF3tCZUBs7lZ7r7hbxTsnvuT2geJajBvyXWEdfMy4ki7j1W77Fovh6L0Nm8FE+3XR
TxP3VANH1dxXF6G+irPBhlGAVUoXOjw/sxm7Z6uTt1Bc1hvluGzk5sdf9TtYMiMxOPhT/spwbL0M
irGB/AGfFNdjWKwLGQIaJnHi+jdZtPc/2XYZPXQtTPIab3r+javlVYZry2WXw0At0rG9IirJxSIW
R4o63nUkfiTNdVxYX4scFk3V8sObpFMQuO8aC9pbZsQhLfnV6JBGWzUETojv5gco2LfF9jrc0vhC
6w4d5YuOzOH9JTSgcV21sF3X5c1+031uVn50gScRznsBxnQMj36pYZZEtO2gGhU9Ri5F7+Wv2gRG
RQGYp0zOy3Hfrh+CdVHxAxApWSVN8soeCUYtt1ZyyQ4dSelhWXS5SACsnEvUB4iCY95d7PG9ysMT
Wv/yVbFeXyBTcShoeZfpCnKRV/MuPWYMV0GDB4fXNRBCSh7S63kmy9LsYFyvMZaSc2UJP8vasVNm
9ub0HjNbk6sW+BD19kkmihdYexhf3eYhssbrdMMJsETARfl9HNv7gJYQcO76D0XzVuCIlClihusS
k9LiaNgx342djJr1cAxIZUWLtQFO+ZN7YtGudpa3xRoMmEguwwQ/vkb7Qc9zSDXjqI9J1LW9Dnmk
RV7o0nlbb6zrg98mZ2fT/LNaL+CRrXFYp/uhz5gf3Z8o82j6SfVVrPgS6Xtwoindpk47bhz8pIEM
Za2XZfCzjMsjfoeMAJE70zHu39Tu4i7ZR4/Ffv+kETiTuc+KBZ1XJRie7fMzN4xCuASR7lnc1Sbv
rl3A82gt/2CrphLZtmAhae5nSlFAoy4j5Bn+Rbw9BLCp3w5jegPa2s5rLqUok0PJmOD8DrCjyk9x
jUb5tjmIcz1Q5b+vSONu9LcH14r947JQILLlFi1K/QTAXcNxGfkucfg9akM6UrpJ7QEmsDmhVAyW
2Kpc+Avk7tv02rTlvyuaA+AzfFdcgpxUBLQo6EZRQ+k2+vkyPNTgnf/7z0AR+/xnGMcVOcksOiQX
8CIKKJKGgOCP34WgSaSvYYjmmkr7ET9KgxHp9U14mFyWhKCqwQ8DwmWFBR6SzjJ+UJM79h9GEoQ+
pXsIyzdi+IhQ5iAk2EUwSabQa+hYauhU7RnEf0kaNElAIgSJdA3Z48NYKexU74X2FxmkoIK2YQpA
r63IPZGGNDfXzxPgCpqSMaJxxr8Yu2ozwYsIacmoDRmITd7dZtsNjrXcvM1S2uIy/kdAlSAYkYnl
SiPQkVExY2qwd/wtiC6ngNiDhiowhtmrBoe4KDkzZ+WZ4ygi0gGbNhfbHKqZSa/kWWHd2SEeEnoL
Ga5ACp9QWox69HTr3nIJ7aBxHIYsoiEoQED0F3GwpKQRr3mROY/JUL6GvpNe6FH/1TvkSReMXgH8
SAGebv50HS4XHZZPxjGwiwFtSWwlurL8UePbG+KhkrWyMIHBe0FAGLxikCw42bhXgimDhriM9dQ9
zYO3J+MqznHAUZfHwpCd9znp7LB73Qf2ShkNOtSXbGDtb4JJ1Z3E++LHqu3eceneGP8kcTnwV9Ic
UByirbPGPHb5TQG4msnKBcZ85EP2ZGTXszbJZw53qfzgwODKF3rADc/XI+SH1dbdN+nDkUckvxV1
eRlniYhtuiFl+WMydkTS/p0R1IbZkzncgQz/fkaakd7z8wVmEyxAIGZAN7htz58p6CN73cS++245
DldQMQHWwMjI7ZFLuyw/spF+qQusX+b6VqAqvZI0k0J7JUyiiYHrjaTgIHrXYghQi28QDxEWH2eY
m8QNKfdi9cYbPoTUIssNsFPwvg4rnzhkiXI6B1ezPnuU4UhWwP7mFtEnZgK4YdvKokBTnqCmgEv5
r2tmqymozW4lQiC7cJbDAnqshmrgWbiDa/RYjei9ZP8wxpzzIlQa159q5OxhXQprStsdJX9cvlPl
UeR7WNh8DSQgjZoO+3mij0Gln714qIRkbckenxE9s7jnL74d0Ku6aZXiNQWKDsgTliqVYF1APCrg
tco5Oiq7uyC2L0WMQ//+I4zJftmRkByqNeEVUd1mNQcyUwgyFH60jXPXFIk5wrV46oaq9/AXAI2o
0o0EISeAAqKtjAw7ONgaOyf7+KJI38sdwictTQFOWogAyOi0Dpd4jCSboCEISBzexJIJEFNeT5mO
5UXnF9eFi1iSMbZ6fRl9c9IXmMRhEto/KS0qXrbvOxuXTuA/n89TVukSOCkSVJ9GyKjGWBdrRiRU
WtM1BQbIrUszKSkxdQ3LbUXsGDF2tCCO+OELJuJa/tNPCUjGgIQBwWgTFL+NM+QMC4sw0bXzym4U
QshcAZ1Bl61uJdINcQcL7fyubAamgaxF3LdlLSggRHWZng8Z05PEuUUSf/NY7H/fwgaiPH1GYEKm
pcyZpxkkQebFG16H/RBnIMAdBJ4O8uetGlZVjvXAPrUBvSFZmIn4uvwhZJxZAx0GRCS/py6HfalR
jpgipQ0YojjDMMa5oF09aM5Tl6uf9oZatEofjWmVXbtfMTv/YaH5u0DzVl4aS+poQys1Uji4dfWT
QvfTqNwDtn1YYsGFI8iligRDzAGaDOV0j9G7chsNmQhahjSimmqF+AxdlWsl+4HSQ+WQyUO7pLuT
SFGzLh3ZxsQGayTFAcquxG7aL147S1V1z62DEN4K7jUhWqrJVVP4+2i9X+65BomYFoiYrTSYgMAh
27Ee8v246O6NQc0GVHGE/kYJZvyumevHTfqUx3RrTsOKRwrd4vrA/SLD8vmBmKlrpgsCNB4NMc1l
GEz9VUc6+HpI6DiP1QXO6yhhQy4/jHRLRD8Xonrr5gnt8t2qddpLd+veA98+amogyNtHZSz3dx3M
xgnJhVlPnLfxOYjs67Sxr3RN2b0HHXYNMQS4XCUzs9S6Wr8yIEC6AjnN8F+GOSKUMt2CUHLHWZv6
obLu/r4PTgBoh8Ey2UUyhqLwwzLy+YlK0F0VNR5SCZUDdQJISdKF74naqfKUXcCMgQ8Yq3HKWE41
k1uNnlG9p7GP0aPN0rH96YhBz4XmhuEkU1O89SZrp931eRnhOv0oVwTF2Oja1zgqs6ynblEClrs4
ndjfITpdG2VDJuauTa0qwx5QVvHIOg7SH/V28VaGuHVB4H28tr6q8lYXkkWrCznoiIx8nHjGEumQ
J640XaWdS/wBnnytUWwXwjDxMLVijFzEYMsQJvUJdYv918Ff/HiBD94JjqzXQPPNhce9B+178vFk
ZeY4uToZ/jvxGvOUhdQRErR0lEEA3aSbXQtsEoW+dCQ85v9UKHCOKgt0rKKfZilxM//3awcFLH0C
rA77NHS2Qo5dpgTOPtQFNBhot2Z4QYtrQG5otSpSVMHoMDIxG5SMml3JJlktjikwZsdT/plzBysS
CFkRgmacAaZrBz8Av0GD/9i5pErDna6XnO+ZxBBQ5WSMpQDXw3CUKQZCUlFJuY3Bmc3MVOFdcYae
Cws0EbWUQGxEWfhnGeZrTUX2W48oRyLpZvWuC2Jq1K7JAWEEtDGMvJoWlOGEDg/Z0R286hiZ8fNr
Ec18Jmf2DXJpqmVTH+Hp/nzBjKGP/DfhvtG+kc22OHMKlAgz5O7oKlng90c5lql2iPzUzeIxMNEw
aX4vnztjIiwcYTKqlOcieP5MRVc1jRMVlPDYV+keEN9MrtpKWlQJn2GeZuAPzkJREo9rRfVK5XAc
ylxtVutrKLCTIx/YDY7ZUsZONEaT59r5ix5jqdRAHSrhRZ1SRSlYRV/j2f8+8f0bUc9M+rxUC+vN
E+GNUEKLH+VAsSZQTil1CHPllW90I/LW09jRZIFBKpHj/X8Oe/AdOcpp3C1inbhr4lYopDdYw/6D
2pzWVJsMenV+CSNSaDFYMV1CraaNI4kZsyxhFRAg772ASb5AFlVKhTLZAxhdBELXl2ohNaZVuIio
o6qSJZKyFgybZxbfmdMK0AtQCtdOG+7x5IW2sF+KKiVL4OhB2S35sEXYpGrWZWL3FAI8ouyd7IaJ
K6dsl3LxbDmBcXaqwBgqf/j+glS8KTmIM5SIPmglbI+F7U+HIFXfcFBsd2tz0SmNRB7XWQv/2CRJ
q49kcyimfuXfyXqq3KM/glKuz0WbWj7X8+SzkyRk81zApRgnAV+ecPfS/a4HbeOdGbxF5DMo+CKh
xS2m0p3FeISKWddTt8F+ittWYoYSFyUb1amJF6bakMGbGnQYLPdQBN9YdnclcUMRMj62mi+qqI1L
HR9Ai3/93z94Uxw930murWBvqWmELEzQzsrPHeQT3qHSOwb5hkQOKvIlJOedl8lO0TQImphhoJtG
mFIJhEEVn+5ctS26wZW0Cypxr/44bMVwtpYEYYLtcnQLgpLrEFvsUrsgW6tbIw9lse5eFV1Ifnb7
vrQ7dMTUxPLZFegokZvIFup2lFCjPlW9q654VcXdbvylq7xw7V8VwT5/fz9nTkCAC/gHhjYRLk68
0FZJXjLCyjgBIWEqQiLHgFMn4LFY8aq3tlXda7jpbty7TT6+12dpbnB+aoUKzCP8Z6osnouVh/kU
OL897YKsxN0eqj+BK2hO3sgDRCefGNeNDWhRVOEXWWVZWBuY6wx1XOov77cucyZjOwi3rsRusAl8
jay8D2I62zQZMmMR59TY2+zhgQiNgHMuAiXn4ifh2WTgfrb7/ruK5TA5cP07wqEMj1d7Di9UNYW7
obzPu+IqoHlV+kcFi3renPLEIxVnNULfaAFoCHGAmGoTxr6N1l7hEfsW0aAys8zg98Zu/E+VfNoG
qwsBjvIO81HGyDrVKG4962uYUicsgcSgyqlzLDEIFbqg4tJYqXbgOj6Ekz1FJbIB0dMl/9CQP6AX
1vFn/EFY8IKsNqX9qhn3EMHtX0GsaeisLsnwqKdbFnCAkhKJtMYnzy+/dFUCcXsksMvO0JBemQZe
6LIJF2AjGaRmxISy6JU1eV/Eb731VRE+pJvhxiOpVQUp5hSfyDfCnKd8bxXDR3XLHWGsfgFFutw+
ajWLuGJC3vwdMwwuUBmVcnE+mkklXfEXu3Kvu6X7XWEV6px8EqbihE2Mxsiu0B2oXVUJ60Xt+3+x
Mf98C7o1/ph2BDgfDYVfk5yGdF+sKbU/2pj6UUTsimPaIfgh6gv+Y+oI063AsFBqFK3E+W7UmKud
fjqcF0zEF/BvJm1Z0C4GeFPZ5tHYo4xb/0JXqT4RMhGZczM7CtfM05cAPRi1CPRux+Y+tz1shjnf
VND6SgBVsPYqqouLZTs8lA1XL+AgPitP2oaaI+p7Fe7QYGv3gZLu0BvoZQs3UtMjuC/Yk7c28+a1
viY/IVZHgnR1HZ/xNPXyvt5mdDbQ8Jque0qz4pOaztxaf7FG6/tRoi59ox7U3sHBGIofIunOZxef
O6KVa8klDCsG367JfiCfJol2WZIbDWGc4nuF43iHmxy3E0oajuoYITUrUDCLilTSKH6EYfNFQwVx
+7USCkDcmfd0WrdAs/7juSYdYLVkb2LDlTN34TZMAffYjoaJxelsaippeiBvGogRr44yij5rmKAG
Xc9lLM7mBefnnkvdleILFyKxPd85bRQ1eRMkm0ej04DWr8I5JmtLWggx17QM8bOCL0q5OpDRh7mM
umklLxyG1nyO81b8Z5+Lml7cJubWpjn8Y0cXo7vGi7LKjT5V80tjW7j+H+aa8KYMfZkhWwPWZCkH
MraF/2lM8Y1PKTBmPsfTxswlPwoiP4NuccImO7pqi23ileEBaFFjphSpGt94w6jjc8KEyTwXEhMq
JDYmTbw4tdYWAJTadP6UOZ2oMUpjFAQviKIdfb4a6T/fFY1kvR9tgNqRiyoShEjKdg1JKCbUTaJy
wwhvFjdZAuoyWl91nIhJXHXVx9wr8Fb7rQdlwY3x8kOVcznPIg2njDUe1OcwpH4KIzjOk83phT3L
LU03j4q0rltGsnKIkMo3Tku6KHiATFmLuPgh3wpxFlWEysL5CDsfmKlc06jiZVR+qExooGC4A88+
qZ0/wuSSk5Ek98GUmi1lJq4E6liOiXG6rtXGj3nzahy8W7XNOjaFHKZ7OJkiL2uCC6V/ZhWdW90w
44Gtaa84rKbtfbHyyPLaH1a3icukkNSEVqeUoCDJVYzJjDosDSFSvOWw/D78bLL8ZnXPngbnCkl5
x5lMDj6pafJekabZejky8bRjlJMO753UTU7wN7a7fSevIZ2e4rGEdLiZFf4MU4z7Yocbyih/Or6I
F2+7VYHyByVQRwMeIGbpuP7NoJl21ohpZfUnI1SlvcQdvQMi5KZ1Xi2THjgSWYmFV5PaNC+Nv1X2
ZmdMZVsieUU+McnYqm9koi2kQw4AqmbmC6xTBghrVh8UoiInQgE1WbPBovCyNl5kpuEsmeXJM1oF
pVhboMZc1JDGuxQGUwMSceFZO6PPyhLAMjSmSgk42mrqIh455wMAqaoPf6q/rpP0hie4saoXUAbP
XM5/PruW4R8HQ8qlY+d9SFhbwzQd+1INNzW90QzTxlxAfafYNDrYlQ8ia2bTqzC9FlU6wB9U5IW/
L/+TFGpZH5P6As2HgTDj1+lz5dG6D+yyeGCsaZJM1aeIAiDlkVBHLX9Z4x8Hw4pIFV6i4yEc8VSU
HCIbmGka1seyeCfPpDhhYEJSs8ybpRaVA1XgDN8Dv/tkpahGMfQz9IuWP0PloWZIILIWnNHAzpbn
58oRlCbKmMCKBNxkunrycOWkRcJglxVqtEykA0sxZ6583Fnl4mPmDCUSXgY9wnu1yY0cmR7iGBn2
90/gRPx+CJZCJE2SB7ymE3PsMg6aPYL3R/n3c+DcmxWtE1liK2lFjoC8TlozPeXKAL/6pPGnlora
2rK0vpriUu67sy/v3NZzcWjEIwUrRJCJyV077poOwbKGBwnWtcre8kcIn4Jhy0FsILy5RB+oQQXE
AApzPNuAfbIeczNfKZVgUzIcpMmhJiV9CQ26uC5xAvy2oObbkE/lyzb9v5YZ6QX7uM+hF+Mtn0ig
qiKt8jAqAdWpiwXaoSVFdc0HbyW3WNoS2g0GZFaveeJDnIhwQEVDyZFExjPVZhbt14qbFOywAVFl
QcCB1Hai46yLbVMvkzUZdcozQWekebhsJetcUkQqY7KI9bZCJ/gp9x5NstS7HaH+vy9FX5/i9IE4
BxwX/NYOltPDoEqKzssXaw4pTkMZVAufYCxyLe7WrvUuhlR5osPXEb2HtUN/zfaQET2H9Ydu7/7q
HCROvkLYO+zvDc9luX+/ba0by90HfBOggvJAyL+UgpByf/k5fDGXMT0KTN8bfglz09ln2EVM4GW+
Yrn2reUlr/VYyjtJMfj4+49+SuJhkXD5e2gzIpDWafHt7ZZ+jmgwN6GtQtRVfJtyaE8RZxGwgKf+
QSXKnQNVQQXvn+xRHxMKGWhJmalLxm446dD+ysWy2gA0//2BTyx3WNXIDVjZTIORsy4n3cLImy7q
wrGIR+QixF0hbFewGjdPfi8TteVl6MWXvhwpXGbWcllgB/q59U/t149GoczopLLwHKgQTxBxN4Ng
njvX8JkFG2bqSONgmCd/3HgFptCxk1Rr9KKcBRQwfkXgFBWw35AYCA+ApaMSBkqM7j1D7KNIX0fZ
477rLkRo9IxuTUQo2BbuXOl34gSqVwhB2JVS2YUqPCnW031e7YY42hpIQMudPKUnPWmdd1/KFTix
EClKLXm8qZmQSF7ZGWbao8NLbqUlZjzZwKD0kHejElFAt0paDyChZTCmzl9byfbIhmBNawIjy0Hh
pTPL4kxTxJyOHDIMFHCzmk6GgiSpIpTX6UNMRoRAecPiP4oqkz5+PdabX1L6q/EIGbWx2YiLB/0T
TQ4M2VrNvehzXRFbRsyQyFde0gTMbjO7yckzcM1YqGx0XwScdjKBtVNs0vFsgfb8qqyhwdZQcEoP
MAtXNYw5QaKVScyGirv2vTrKFNlx5bBugwjlWdXPAylnWgISudGO0VdCLZqqeVKvT5tht+JclpOu
gr+IPhdkKwhLswOtBX3ehhbGnEAxhxpsGBYQ55W8cl5gSnBuKEDPBofcQ3MC+j3pVapNXLa2k7Kl
AhAKikjh+iEWOXER/+NT3VyUQ/9eID9Uj0c1aLm/v0+Qnl0Z7GDxJJ2qaeY0PZDxrQaZZskrNgTs
K2RAiNPoa/P3YeJm2FMZD6VwBzemo63jli9hPmlCbv4iOLomwkyqqb8dxsLGPZF56ZH1o+pWbipd
AmkGnsqlthUqhOECAz2tAfEluz3zLIeSE5xbwwljt0hRJm6sss9FGdpHyUd3O9zTeN9piFxTqIk8
Idwb/65rOwfvZu6nIads8jsxvGJxFnSdRJ+zJPxpfCNIQ6N8ebMJb6LSuiI/ibgf/hOiQIqTD0Sw
2Kb3idd75nAUKUNYlEhV4mLLD8VgL/zF1qNwBSvUCETC0bgcfymT9rD1SS8ZNGMEERRAo7C6cQv6
3MJzsBrrs1f2d9bSvTlOK9eQkNyWSoneWeNlGy2dgb8Z0ajXU+EtSxntCVV9Xs+b5I0aaTvYqkzu
/Xq8WZfjB8MOH6Dk76lwZP5m7/koxwA6IY8hzx8NLZ3Ce7XNFzcCn8UAnh+JnLsIQFxgLUGLgWo1
hRoCp+vbJFihO1K+n89PlQoXH1hwkPENLRDo16dDCEHus+iQVa12NMMAUENd3aVtaP+SM4QALnES
/35unit94MRSI4LeL2BgTO6CMdnmrVdv0oc9Uxi3G54EVqq117RXAi1tNyl4ZJpYcV+B81yGUfvF
MHvYVZrA65jtFtxyMEREZy9h2ilvpCSoifTb/Zc62LzrXOgk0B00cOyiHM5M90/cwf4c+09ql+Sm
Jja7uO8mix23X1X2AeT6f4fXcybzs8svFPeJSVtUbJZWX+TgDHu7v1sVETUnaOgKkqe1/1jW++tF
7d+lOS6Dakyd9KZrtuuLo9hTsxXm/dcvAEDEKZkUo1ibBMyYsWGhiphSgmOotA49GRXjBs93iKPc
zgfKCZ0z+9WMwQFpdCIbygl8BtHr9X35LyulQGN+pb1o7C8YkN5EgQWcCTmAPXtVwoJxhf0ZR5vG
/iLSjJw72gca4QnWCMhijh0UCdjhiyZYB3gv60pSjYJoO8W8AVif0/Lvi/Jcy4pswHGFn9OyhpN7
0wu7wu92QXKYpYiyBe1TwMGRSqZbU9prxQAZSyHd5wx5TJgAfUJK0rRwtJnnOmUluL4ibKju2M/4
Ak/ADKKko0U8pg9NgyA8X3+y4Wsaw36uHIx9X8m4IeTUo+Kn0iNsSs7MOtRE/NJsxJL73ipOL61F
NbOVz5XyIMIYPPLSXIhUk1syXW7aXdeW8BIqtiiVsUgaHpx1Q8jD/Couk2+6nDQ1D5dkcddwKJix
ipgXAlCovIvH1VfxSOpl/50T9HF0OTdf5N929nyMYBFhHQUX+6Q/BbYbNlkdMiMFgpH7Hf3+fZdx
nJQo173ou52FHzUA7TiORFcxlghEt2WEZyOB/Bi31l2RJNaFjolqsb6rBufzzEd+ribioyZvFD9D
meI+/8hxDamaNoB5KjM3P0HzA3uQTfQYYiKnOkB+7WHJi1w2b3yQSDGhII18MAIcNhWMr3ebOL2Z
ea6zS5FPW8gJI9epeea4bZuBKPHDEKDrSoQXiRnohBYC2YEzmDbHK+LX/WJ7oxNAbjDi+fix9VU8
hhbquQiwLxicnKnFF6Q9ic6nFuiEw+FhkOmuYGlpFBrv6SdAnKQH8Ik8k7xANaT8Fo20AMhchYxg
cDSMoGOrz/NM8hOnMnqeBWwJhPTMQBlTT4CcoAzSPt766wdxcAV3awpqBEnr4ENN/ogMRwV3GzM7
9WO9c7Hsq59Gi4S8Px3q24CiYV7kY3qTyYmPej7yUCPRJ4BGPl9jaZ3XGWVSZvKxBCvQT3/Moi2b
YQVow9dO/X/UK9oLOeoQMqNaSHRBMZ4ya/NOpFQDIHAGavitQBVVZ6IEKCKkXFG0bhevdbqLmKGT
XsrZvy/KMwwkF7Y+C1INBO3YpJiwSA1oGhrBt12yuFfBUObwb4D2hDwZGiHNpthSqnhRMn3JbDE7
ONupamUMqr693tMIRT5TJMQNjgLWCVAVdUospHjZXMryUp2kcFXC5Wf4/OcuH5SfylIHL2QwMkGG
i52ThWG68MzqPdC74AtJktPv/As/og0S8muIhuKWHyYImUtAASLgb0bxDMF8How8t4aZ+oUBdkYw
f4B0J+tkhwg93vv07YCR6s/Khv6DBA+xd1VH6qGMWk2mjPTjwmTMQBK4yivJyRWVz2N5UNv9/aM/
99ZCj8tazOKAwbfOhD9QDyvDm8Td2p45Jw39ATNOpbAYT0k8jTSi0HBZQ1wBuIflikkoZ5GKjxeW
EmfOSfx8bWLnADyYS0721ug56zFcMZisM6A6QqhUJcUD9nSvj05QGKv81O463td1TYuVb24qN/2s
FkjX37yt6rldj6iPmyUCgFvi7vH8jaWOu96sqhQmF1ZYSNhvuj25NQusCqF7ekP5se9783VX/aiH
1U8NUEUTkgWTcC3zEkGR5QKkslSsKHMeUENjVnPXpgNGEIwVhB1gkiTS2gsOL1UVk8OLH0MWSNRG
/DLZLukmXlSATTA1gfHrlg50bb/N8oFUDyb5VJk+McAKhM9KqEt4vZgF6m/e+JvqXgCCKM8maAnG
qxaoqM/FznuFIf+lh9jsIuhmPe7P3Op/PrQJGf9jtWJKa2d5DOCrvjdatddVcy/QU68+ZrEadmnE
WSqGRt1/lyuV5oNeOlyA+D22bvVWDkn/9SbC1I38NGboDBsQzT5fEuPaj6vNoCVB2W9TDQW4CDh2
/bhY9A9WD8ENgIIjXO2wBMBqpzJXH//6Ns0H6EPbb/8fHmvSKnmralH1OR3JsZCsU8pe2iXGIPfy
urIpEss4vrYbmFob/343pN+G2v5goCu4kykBcP+qTeB10SjhSUyFBkL0/HUVDXB2uON16TwUyU7F
o3iQYlXL2Fy2QqrExRw7Ol4JhzTG5jCTNFt8QZtwWv/wXPQJVOKqN6a1WZB3VWqP1eZB/XPX5aBP
vCcISXYADWyL7zTsKA209BlqoKXP8PBcyEFy67OUVH9fWmfG6s+fabK0gsLJPRtfuwc5tXYj+Xzl
ApM3ny9EH9Gp2IU44tHEtCENOsOPEVbwSItgEFWrI5qFi9tGewf00wEllTWVnEVxQS8sX0sDrh7z
rI3fh0QaXD0qz4ucdhHJ9YXYjEYJIUUEARxxz0AM6yLdBzUGpy3HnBwpWgeYSNGbqmFekCihxfH8
3EJ4S74FrDGfAd+UZ5C6fhO7VZbD0OTSdHkPMXYu9qYjcI1DANxOhD2pMI+0I8nuM7weuTc+gTVe
i2Yu8Phgx8qcFBaA0O6/f3Jnbn3h9IzwoEcxNZum6lW4J3dOV/5BLBzzp+0qwAohwUJgW78PV9at
xgkSqQsb1BBXJ5a9gfNgpstUTodaf65VPzMg5emWMvZg/7knBm7Q9PPI6ra/R2dSiQCoFpAyNXCU
IbfJ0IwDAsbRvtGTyKFSxn5mhoShm8BLGT50pKUbqeHvK02Yssl+Ta2X9AOnNwC4HLE3FFNYBFMb
PD87ggxD1GgrBJRmWTW35l6ySzHTXAHBAJ/mqgKP18BWxhmy1jpKZlN+jvmh7VL/3cmyRN9C14TC
RdL6CfQxer3T472bvwU8JCwxicK7CueUN3EOl8oj/TjMEucyDxIbPUY+XIV7JMhNTTittd9hbdXB
uraxLsrWO9yIFtA9scEMrmI8QC7igV0aO2kOFE4SZzxu65syKGvysbfDXdwh4yhlnsP0dfeqbHHY
aTfOLztK3DeEc4Z35TauYGqjKPfX/BLiM3ELGZ2dswVllWdh09ZYO3UNwlH+Zf+PszNrbtvKtvAf
alSBAIjhldRgeZAtx3acvKDSdgsjMRPTr7/fOorujSiV6L7dnU4sRzIIHJyz99prGA8A36tiOUaK
47riS10UljuXSf/OGpQNFtL81Qv+Hzm3uLBxLgoO2fZNcQCxTrjkIu2JTl5l9oNwcxw0KHHwmlqb
rXc11m178frb9kJVxjwa6rYMmASinNTY3cKbmNjhcicKlvjrstLTuKGw4w+q6dXTCjAWEqf+UbuF
3MOF4Rp6F6zY/zWsnADNgalA777KGtCYdJBY9hDv+bBzyP8034Q/X/8cz80ONnyODeAAr2SIfcRJ
WeZatIqHYgAMAnIXGNTX0q5zPqL7tZEdSkuus1pnozYM7b3qwR9ZH4b+9PpFPXeEObmok8WN7jQJ
Ze58K9G9F4AywkA1iI8skjklhES187+zKrlRa6h754PPMn8nJJMbmGUkAMfY2GvUIe/wrrbIcRX/
WIfE8KHs32oyIV3l+UGUYXucvJwRZt8yoRa+dmqjbI2Nk01xE90OiU0R0VzKhNpsHDa2xfTcEtKY
o5TJjoIvYPVeE6cH2sYml1EAAHwMcfuxrABlClxPUCQUrcvAfbnV9ETy3kDFC8eLlNuCDFW7a2h6
Xk7nvFCoRKjqAeHCLREPp5LdfC62QQKOaRjBQnzNwB+RzUNaAYJlGjNJ/cieNp9twowhXMOf2+bw
cTsVO2ltJFXQTKYIvM9jR/oTiJ16DbFMwx5gjsHF/yM9ZkN7/s9rP9nALbzd49GvSRXQiwquwNwI
izGPsR6TSBkjGt9oUvGmBjUTvi2aqJjdmyDAETnJL0iwXti9uSjGN5ihUfydug6vhy5emwOnnwgi
JlLJW+0drecugc9sCqf2YUApRqjupuE1HdGuwAP3iIknTHWzIyrtY9Aeb6q5vpGyU0O284//pT0C
uwJZy4C3QC882etGv81rOH+0GwD+GLBdaSCp5SsKqCYIihyQYltnNcKod3YQXBtXcGTrQel8cDPv
7swWIQj99BXDWxBOnmBssr6enstr2rqHMdiQmfw3vUNtpZ3af/2vlELcPOB/c13IvQQTCbgm7/63
fp6vZSYjKwxmZZ+qIfhd8dBnrlH9zrNrFMuZ1BHD9Hh6jfkRC72m98HrZAilQkeS3B6Th8LjYOAd
kIxf3FRtsOp5VR4n2NFxZjJBY5wiCYK6t+kIczSl6WV2bVlQ2dggXLT/kwNaE9H9vX7pWHK/cO0R
bmIqe7GJPXU4G8eiC4fILw3q4PVGHmfotWo5kxhXNvcP9xiSz5deCLELjgRHJNtvsd1eahAlOkCB
TkHWVxKyepiK98S5C3KekxUT6I1xOJbJvUacxs5EWWzw+AsEIMYAAO2WWL1MgyHFgFJC71QjLoBv
xARBVCcRI5tiwndnvVFWSX2gzjBihQgADqAXZh3pi5LKTppELV303W367+yUPXwkbP2SjnYGgaMH
WtfnirqScwrlsVgMPay2BOdvoeLySFebIoRM2pW4nt7ZSUPbIjMoNO+ApWLiiN1SRDJiHDnW2anV
14wHyhjBAh3UtYdTidE0/R16p32xVp9Emy7C4Of/1bPAJC5GXQxhDMcdjaCG9VJzCWueh/5Tmo33
ecUliza6MuM6swqeF7+KAxCZAtch4ZxPF7BFX1yN3Xq4VWsnSwRD9FhRqXScWZhK6RyW361Iawny
HrkuY1jyRbdJ4s9qtu/Pp9S8ACLiMYMfDxgIff3mdHCQF6uXbbKgNDYfMhKSD6+UM48aqgKWp4py
PUoBnGJRirCom1shkZO48ReguucgIr0NPDlSTnyCrU5tAFx32NZVHLIpLZwzGHnoTdBiFDFOK1nj
2X7DnBLAk0Q9Q0fxKqZwOKyZMxMISylmslw0theqaAsv/CDkM3SH75YL01Ip6Bp246VyHqhj3vHs
1deniIAasRTj6Z+UhBU9sJNDOXwwUUkoa4GPhcTrSm2lzScwJlQXeuxAOvKNhE0cc96y3ogwgeiR
sOnQ6uE2XGioE+DObag1ANKx595m5ZEcXw4Rdoi6ZR4KeUyNXz0wBEJplED89iKe24SFSxJt7mti
zMRHFpIkOwWx8zW39jbYfWdItqC0iKBvJNUlY8sji7FjEVA86TQSC02L0qJTxDhU0kO+CRKz5pfJ
drkv7PkvpFHZzveO1xqVqOfMyvKmDMOPYmGr1FLKbdkOH5t0pCamxh/AkzgPAzALvexSWcriWQQS
7dKy+TYISAaWA2qiMUbvBBklyIVem76BM0dtbayZ0dM/3Fd2fKqRx51HXneTG74R11bUVrbsn+Ny
+OEyBpEoVbCH4X7K461CHtr7F3nYsvyAKHFnCjhWAoJYZAwnUxvhWdZW6M3mfhxwjmDrGAkMhgK/
njlJXuC2QbbjRd34fqhQxtPiIWqrkj4/vlX9pd1bGpli5Z+phSXUnmP77b+Fo4ijoGcneOKxYHTL
9ku79FcigFgNZx2o1/mC/ZmVO/Z+ythBp4+ujE1Fp+E/cF5o76tTJA0jZpy9HhEJZbIYlj+opcln
AZlLjjC7kE6J4Sr/EyFzOqdFSBH5WE9f4LQhpsTbz3pPxf84D0y9gPdg9s1uwyBF8NQpbWhtu60T
zotAYAA6mIxyH0tmVFSqa6kEPc+4ZjIFZFfpywdljo4PsR/GdHNvzHQ4l39hjPrCyQHQusVBD0Z5
4NsnHZyLRJEubuvemnE4HZxGu1La2ysnBhNH6W1C4EuZEak0kyZO/qMrv2/V1jdFNehsP3Oi6cR6
WpJRB4JBRcR94O93OkINmIBlWRNGt9JbJ8oIBdSUamgKsJV9KMfAgHmnpLBe3fRDRNGgglv8RcyQ
UUar+uDlnj9Czz1X1r6w99INAJB5qHA5Qk72XmtM+/kYFpUZ8Qo+kH2oSMEa3Ql20hZro0cvpFMX
DZQrYRJIxjTMuCy7iZf2SkVjAO3As4L3x1Q+MzO8NgahnDJjiJzpPJb9LMmeNwjCJTFazB23pAed
XjikxrzpRb2E/yC+Y50792pmVDIE2+6v0q7/nBz2v4CHr9wLqLTymJBY30PdLnzE+E2w9Uv8avQz
mJjoDJF0LsG5qvbY6SEYyinH63/IR0PnkWjSBd0vg7m3RjltYXiVUElTURcZdMIo8++sYSWtDUV9
9kOSHZk79DCAlL4NaIr3OxOmFLo9zZ/aAk3NzThAPEmUBRosy+7EZIgzXtGYImk294H8UzA4lMWF
FQ97cQcfqovwTcxxUVWd8dCVGZ7kSrJN0cRdMLa0qWHRv1mt+rNaN3XAMoIJZxAO5Wmhb5m85iLp
kx1TqMtN+lOvr04Z9QEiL1nb+Nvrr4ixTDl5RdRVMTrGpc4F83y6F47e4MbZKO8cur3+iNoJ8hK0
m7cPQy+aFvY+5U1jzF9YRBihEhHxUCnd6gTk8OkFm3vDkwNIUgyS6jEBNf2KSauXAwdGCTj64Qcf
tdnbiKLg8nxBX3ZXj9WteUzydOBYFBJih4dPmmLWBc+HNlOjGjEbdODbcfU5zJrfjLYfHvX3h8Wv
84wHhkOadl7tyJ3VIp+0L1TKCo7hpv7ew+kwkRbq8pHWG9cfypQEcaodrn9VIPnqziXfUJkivrN2
Wr0/tTPsHyzGBRfUpBTpcIYoc56D+PIjQW4CmoSdEWPgp4/ELWYAoozBvXkkhkOMfappIplkCXG0
V4vd68sjCcXMR5FrmQ8gcibAtcY0mpGI52Ef5S3JzjKg9iHm1wSwstoMngOFQX/vwZR01HWkoQ9H
/0rcutJK8l01JB+SloJbb/Lk4l9UYlpAfUpVoaNGBWwIDVAoZnKkgJVpiia7fVwZRrZyN2VhyZDk
qjjIGp46SAy4KS5/aLNScycyscEc8WXwDuu9eiHReFULLeH6sY1X8uaRXkoYk6frX92G4idnW6yg
gAlXkUqlCnBXoa5QJfb6e/ICiUWTjGjLUFFDl9PYQGusK/bEObx9kHzh1ojf+CPbQq2uxF9q+MWA
tQhhWKuSLYfy2S9huyoJZkRvzY2aAvyMhasWZb+vQ/+dPGL069wBnmRDUc0muvIvcEVeOKiVLG8O
a6Zbp3wMtz442ThYzDem6I3u2CPf6WGD1CZKpa3NDjsKvYQGfFK1I52Glrz0O/A1ztzd5wgZhzPc
FbYgOAM0e0+XfOAV03Lso4jZ8d+7kMd5ITyd8OepJxoibPAhBXhkckE+9C5Jkj818zYY1EwCggdh
TJSglWZt18+qzBkUiDrWJTjT/kJb+kL7B9KD9Bb3deRqRpL0jypyXPssdWq3vZWCUlh6HWOt3+Jn
4mDXyVxLTH/VFnI2NAYF8n7lORvdAFPCHI/wB3f48Vxh8cJz5tqoBGicOadPacxWPwUksA2hgdTt
kV19jX+quhXOr8ms2k85HPWIlu35i7zqJFYkS5GGipEWnTTo1FfRFmVf1KUoGTR3k2OMeOBam+pS
VRqdxyBfgKABIpDjc19hVzLLf7oe8uxou4lLhe65yZ/KpDbUB3obHN7eFmnw2Vg3ZRzmi96uFLgG
2Mw0qOw8CSYvNLvJRb8GP3XHxYSQQ9MjYB6m/ufRldI7LWmpzm4WuryTQ3ULg9yGEMym8UwfWlWD
A6U3D2+TctkFbf55Wyy36n5Ufxb1AdRJBcnfdY/cpoL1a9UkxsfCLBdq5H7BA2Sh6YAJ82B9DgWA
Hd0FQzvz+r2wlGnXNgwvtFZwV3t6u90yd6tiU7a30j2Ux/y28vsrnRSmCICqOSG934UDBWmDPXGK
Cw8pbw8ZDUSy8B6GEVT+DRnZdcL8DmU5Npr1Tj5EKlVNr354iGl3RYou+nuKjv+eowd4SZwv1A8a
9+gUJR5XaNB5OgS3PTpqMhm+yi9Sh9sEq1XloSZHfboV1ncp0QiivPcCrwKs41YZPHCInkeGja3T
0+Xgs4wJdKUjRqR4SoAcs6ScyiDAvAAEQZwug6DQb+raJLs1rx6raSfihA73MZox4KQM1r1/fA5q
mhlgSEtaTwvpNWAGMvFIuLPGLgLgVVhEBztBC0/Urx7WGgOGy0dcUTXPec4NTd6zFc9HRNsoZ39I
0aciMTcHEDioNPECzWcdknsUsTJpNCtb0cA9ogKKiu/eTCzKFEGseOgPqdf7OfSuqixfMCseordF
sZTvXQJS9t6ILK6xsaUbhu4WNe29ldj3dkD4i8BhIro2u3qDt3WE+0HvFPbFtLVCslWA1F1biQYA
HF682ld1Ck6cW+jzKycmxJDEHzvhNexdzLFMtURWhBd/60rOluBAGEs+oqlTUMUuD6EfbxBK9B5f
X+FdUyjBeWkOw662yHeZDjSNGkZUCXrfChT06hh3YEdj8p+8wl5OxAfbZUAfMCRLFqbv4aJEoZEP
X6CGJTAOQcnGvveaaH03ecnvdqyPBpxoFyxV4b19nqPxs5Ufyo0qWvbjQBYX3pEw7qk4fEE2TgTQ
VBRXglqKhjgfTxlH/VphcAdovVJ312EsKTPGfyaGk6n/sk8WXMA7UmyM26Rnz3fCMt2IQXAWc/AO
I6KFjG+xJw7Svi8DslrYeaUdUS3vtdVCegUbFrutN27dvd1YmE8fl4sA/0Mex/Tb0Nf97bTye1KZ
dCN3OR1Kewem/z6Picep6Ah2JArtwYGrm+JQptjTMRA5IpgPQ9EgaUFUhvZRQfZTkuaYG4dUflon
YZvkN7XHswJyo6/n6tBT01l5FZMg1hP21tw9IwnBunplKhyM4OjE7+Cn3ZMqVK+sm06JGlVCiJIR
HuVEJ61B5lykcQQAegzIp2KCcNnzTD9OnTRMPEHC4EK4EWJYFDFDOo/vv0xm5x7l54faZZ2PLnCC
R4cEhZg+tvpRYyPjWWF4I6VNvjjlmwpHmB1zkHR3jO39EQ3brqqP83522/8YpbUliVqV7327/qMj
32hVUYlAAf+8YRPsp7KpIH6o20pZXar1E+CBvR3o2VldeyFhx0ReHORAotfp3IMLu+xwBR+3Ew5U
rXcP+4GzKVvKT7WTzR+7TqqFfERTatO01Xn9I8iJNaI5oYIvnAENpb5/JjDrIll6MIqsaa/NJxHw
iF6JoFB8Xydcui6Kgs3AC1DCJ5FXXoeZVqdv9ZdhSeRTEesB5z4muNuGzDVlA3g1VfJUFhUe3of2
mlDQZh80cDwKr2Y+VPApHNhrV07asCpXXzXhgZviHdlxpoFg87qp3etDPJeXjBUYLS2H7RtFNIZd
mVwlTLx2RcF39cxCrkgjJHgs5gEUmQPvZKCIJL022vV+AEelm4k1y1CupbJKd1mvXsY2B6oTX4QZ
fz7M8M/GxZAGfbKUTbnhA+ZsOmOtAsXmJ4e4Te/a9PifA8jOheuzXAu/apmblb9PScHUqjhCuyvT
+L1Xc3X2kSX6kBcDGoUVF7+0Q1L9ZsxEhuE7jH8+c6CNaermXUGaMx9m+ip4xZoIZCWekI+TOCxx
LrFO82xfNHzi2oFyIwS8dlr/T+9gl5fWEQ0oK4whFm+DvSAlti3ezcKj5TLN9lQffugFt7esV7aT
4WYzN+neZdDFrbHCqxxjotziG9eaHZKsMHrKnofWt9DNcouvJRWbjwkbCzvrri/HjEwfN9r3Y2Tv
xwlvJaWE+dGcXXSFO5DbNdmXQcOPrGxeyt4Gs4kHm56AC616fG08h6eAPQ2W9LbIQLwZnjNZhEpG
4RUCVrJ6twziaDIhIEVDc9nPsAHEyxFEUUNY3dNschQxL+imgjCulh3cXqx6v/U6MItqyxWP819T
zqryYoLt+kPbXtN9FBd1pFdNX6Nd19arP1wrvOdLyQZVgFZCDymehcJVgKhBwEL2z01mYEC65K7Z
+L9PjabFDSb+s7ZAi409Wfm+gM8dHryGaRH/h40PG/DaQC7pkNv1Hk8iE4s62V4tKzbjI07wgffR
3hyWi3hbD5dZlZAGl/ICdTrkAgb51Uba12Hp9/nShtfrhvgxhEzp9XE5htBjW5sOlgyjctjs23Fs
SGzT2oYzWFRQtfohyG7sgDeULse/CNPZvbEXFqQIYKQOFPvaPJRsLcH9Cvsjp6NL+hxJcu7CnzyU
42bXDMWtDGPdPoj2VkBm98qttQZuXJW7vKv1oQfSbNLrINCq9Ve+1sc58NA6v9kEYw5GOGbX3TEO
98Y+ZZjsK45hGz02mzjxtuHlnCw+IQS853nsezjcN+ObqoXX1m+JL/DyYPwQBkTYuTih7OHA4GIc
9fNNbxEwdlGvaF5r2qd3fCZ/V9FhXNbpenjjjs6XAKaPea5TOs4RXi5ls2WAtAa7LCkONxUw+JXl
z/GFm1B2BIdq/WQ5SpM7pNs3G2f65gwb66LGzHbXhQiQu5D6wCr75tbr1n4fFMcIY5ZNe72BxELU
bdjsrQi+WHHkLbIWttK1pzAJj+N38yuWPCWHX4fMHHir/8Vs45BZM2dPH/MXbmnJzPrqi7D/PJV1
cdUHPTNsh4cl1XXSb8KbaVuE5B3N23f/qvIeZ7AyDyCn2cXeeEEaFG8iGXovEW/OAGdfHwZYhQPq
g25zP9mk/61KN6yb9b5m/rOHMOSfo+BtnlWY0NYQ5gJRStn2TP059tGmrAcHYfqD6bpn88GkjBC3
O/FYQI+8JEWyaSQi9SJI9ReD7obECfYNCrOUuQ02j3kR/TT3TMSK1/spE/H8tOCHrELorkM/QiNy
KtZ1Z6Sq7eBjOwE0IBjjIZhCrq70fQnedwZNEy+WCDA34xgHt1QsWNI6n3FyNRYmMhakP/+gDkFj
UhkfeqRsGB7OTO2IjH0/t5XRScEjuQ5xuNUoykhWfOjIafOjKZzrfOXcD60/RLA1tGW6yySsv18m
7novo1GrSP4U4qRoRNlEi/UTJlSwMyQJdRAKfZRfkaxoTFPHqBR49Ku8FgPOfqMVllJDAmja2dfv
58YEHp3cUKK00RHhn8s9feZ1lhJglrVVZlBqURPUSIfwh42hIFIyjds1ZpcrvjDfvoD8Kqn0WMEc
kQsUodqe+2BqYl4JDSV1VOqJSKkg5EkkgXGFp5XUP4Qtpl340cnWvVeSWS6zPzpgZa6InKgnozGN
ybSA0bwe3TsAxJ16TqV9yzpCXlpSOJkxBV614cS2vaB0wuFHBLqwin4KgTkiz/Xt43vDI9EIxAQC
5GReGk48eSzyCKqPHFU1qb9UJdgc1zwTayq+znhg7NTjiWeiYA/5cyehinqujn+zJ0yKDQ1zFgUD
MR6ftlBW4oekW+nu5yh7v7rutTgdtcuOn+Gkie4++TuGw3ANcYjU7dHNDciR3MZWQmIlpEpagNcf
d/i8mQwJV1AfD8Pdg1/xFI7IV4YJuLxDSaCPF66qibtRZ+JCIKtKQTbi1AsVKhxqVJkm64GILSop
aZ6RcBxgJwdN1/TPFKImCACP9UKI+N8sEZ1tyjzst5grM2qqjxwhU6p+joUkQY1S1cUZEgfGZMFx
mBYWLi3EY9QbhgsLwN+EsUEJ2RfxQo/+R2bpgjyE+oYZmzekOdk062dKUqZxtwQOCSp6AoYrvjJD
QGKyEMCMtGyCTxj1j+lxL19BjS80aRERpIJSILq51Jxk5FZ7vZAK9jMc3SG47Mbik5lAQ62QrFMd
oxrYDh8Zzf1F0QlyTpDXH9lzjg7WS8DKUIe2KOERRT99ZKMfFz6xfptPguI1NDFZNghchCAJdJRs
wnB0IA3qTktN7lmYBrD9iF7lwoP9BSTuGbLFxBz+oU9/sPUYtZ5o8y07yqZ18kheRnPaj6rFmJtz
Ftx5VFGsmF6u1JONgntgtjJTY0suqTlUXcZ/9BCS6KDHr4K0tBPKNEWbnhlDyJ6ZwXXW2ddp7r6X
FZlGMefTPp9P/6EZUedxa5Ep+8hPn95eyx8be7KrAgSJMwL+OQG8TDzKL20xXmYBa1cjVHwZ/mZB
hUfQN/FZ5PS9mUbmYwwqGZyed7byng3ZGa7jcEAmCJxyqrmTCSK1eRVwNPG2Ah7Ke16FgbLQ5JMI
JLTXKyK9pzBbm2Gq4b4zDw7lPK5zWnfbTAU5w8x7w3siWohgOuH60EVMRo74kub9UQrf38ZicrAR
M1DT1Ed4zW4hJzF8Ftc48YhNEquJbACRdvRm5QsTcya5YiBo+CQ7GM0z/+t3AuwdbjsOAQ6wX6SK
5h8DgtxypzpFUWgeWp1jxeGi1pDHtpJOe6lJ+PBUs3cFMZ7hBpymn+jrtkgBmHIpUEtykvOpP8+H
WTBp0cjhVcF4AGXiCdMvt9qwTGSOpA1WYyBJcib/gfbZdxxyTd6g+qCH6bbzZdq4lKIIXwznW/vg
9HXIvX+7y0AiK0CcE905kN/38rgUpmpiG22YRozrNSSN6/Kqb/0zM7mNUT4+KQv4HDJ7iwJIt/z3
5O2utvnSxceofF8UK71td5G2+aeADm96cBVFefG2z+OfcqspeubasA20ChMbOEvMdrvnN2DnMof+
IYqCDPUncTe1ZXnD8gDPSXAvArT2svqQffRmmHFit8jYxqOhHo+inOKPe+AsiJYre3v8XixQFXjG
YksjfDdEeXMiH/XMu9+naHOrLd91OG2qlD8qA6MS0J9X3qd1dX9ay8J5DlWeCsEQedLq1hscdP/5
5dox5sXwWr5qXYuMV7xsulhtp0raEUlBT0Ff72eOsQBzKU7MxD/8KMQbCxdp7CPMYrGEkTCc6Tsf
+qtOl87CU4zNTBTXxxgu2eJpf3YrLlcJFjJC1m6kakzuCZq5IVMCcCV/VlWoPkrV2Xeu1d25SLle
f7sMk+zZs4+Q42z8De4Ip9uO68+VD0vu4cQRh0LxEnoyY0iNmqAcAYHwDiBRHiU3/tzyOdER2IfR
B7FIbY/CYdqwnBmL9y7zxtwT4H7bB5gyyVZGqwdwWBYJUmFrCSRD9abY+Lc6zh+55iq3hcWbYVke
UTJch9uL+mDflG567U4xEVAANFOrvvI4X/d+C30WYEElmObdVvlDRiYqzR+/VljXmsWZhQP9QAmN
GLR9UzUB7vnGeHdntITJBuNhQ0VIPwaUH3KRTZYHc3ZDmEYF8/qNfy7X4aQPSPElj4X9nhLtZFsr
yzgb6hImmgysSIQ0qUtssaJ3ynvYyEVWphse91V2Dg70A5oD0T1tda/1TKsqG9S6RDBWT7g56GwV
688Yks1LfKHDSiajor2KgHHmQzyvC2ApBsxuIazBvzqV2bupC/2ncPsP6qTNnIGIxjdFc7hWrSnu
qRnVNdN3fv1WGKz27EcxUnKAbQ4XUEZDYimZuh1610+pwaeSflih950PE0GvEDuOWKj/n3k+YkAE
BxHUO4YvTGBOnkW+Wdq+dpa7egOHgjmvNm8ZxsmHRhuawjB6Yj/ZeYw2vE/XT6y9b7IGqPLhs9Vn
7+HCnZnnG1Ohpy8n80/qAe4uREtQyafXNW5pYJyVPkTJbeomjS2uzuQEYwoN9UW91NC8CHgLpSd+
jD/SbNazwUdMgJTmVeK8qrYQN0dq3GIJJkZ5Ac2wXID4eStVPnxw4m2h+dIC2DkTYgkFpxbcKemE
vgG8T4N9rxgw467oADvp/NWe7BkwFscU0XJVnohzJA+PMOUYIEHZtE/GsLcD45cPCcoFDE2nfdOl
d7V3eOP0xfV0TPcI09Eh0mgbB+mFLV0RQYYoQ+yIZ08/+7E9XIoIKX9U8YUlHNAfZJLeJsGRsJRd
6mgN3DvyppBdQCXrkEmwz6pYWVM8KJzlt9dfiheKeI2rKeXg/tN1nabfrllTLvjGuB8kxAvL+Kes
ouRqZPBw0Rm05amlnBIuU/pAY8MLN0RT3XERNwDGdfnfu6eSluOjn9pIU0xJf7Ke1moAnS1thkLo
fiT8eGTamOBw4B4RI4WNeFH8DQThjfgWhnRHg7duop8igsjgXD4nOVY5r9+5FwoqQAnUXZKYuBAi
T9ufdPZtjOPsT8oP0KHzYD+LFMAnOZHgA5P7GjDP49xOGjgubG8KI1WLyfr6lAy09VpXE5Nfuw1Y
GAwMOLvVHNac7Zvww+iwL4q4FqgqbM+9tM+dwhwEG4TV+USUoAE6pUVXtb8t261bfAg9ovzEyGJi
RpO6/lbXHlNOSiS4zapXJy9K91FI5b0ZvkK8Z74G+JtRyJKTpfJE28sK52vEFnNTD1dZFr51zwbA
Ph+sk/kKjVt3HZUCXoVPt5nVcePZjrOZqTNT5apmLlBvtqQk9yGdRcRu4LUiLqxgmeI2Jh4lLjw2
IWk13HKl2JiwBh3NExR7s2xo9ZY62S/uhsgqsP8D77+MxUncZSCT4GiplCkYjCAKjPpggxqrdvpX
mhvBaKN7jqb5nLIOGVB8EvI0Isf3NieHbjC6TMvSesYFjalDEc1f5dluJ5TpxruN9ioku6oA34CY
dtkrHJN1Y5AiQ7xbWEMpAB5qJcE/eidyGOt6b01qJOeEqIKvvxcmLuLpORBFEEsiuDCsLAznnz6g
bl2PXtFuBswDYdJrHJLYf5EWiCWzHN36Bqpp8x/jPi4C1Yppamiz75CVqD7JYHNb77fJOv5HUDNi
WSbN1NI+NbVFzQnyq8pC+hCPlAVVUGI2yQxrsuHp45gpZCwJYRqm4iYeeZaeC3nC3mx+eCODHqiK
l/YgsgoMIgPOUVKr6s3noNkD1OP1H+JrSBFJXSVSr1QlOfRWlSbnyfTPwWPuFZsIaArSWxlGn9wz
3qeQsy98L4ZhUeB8LzJHH8CzjRkniwElZkC2bv70U3vaeXULwA84pLugSClFvtcDsxRuNB+5UU1O
1zvBQ9aBZzjSNdW7mDC11IRJ6EGABa+K5G57LH/Y2J4x98ooeMDEYC8kNTdQhCm9LWZGqGLXjoOf
D3YXoMEO3DtDQIHxDDNbVfhjA9KVh/qqgq6wV0f+YN+goFI46nbwlr+IzysvOk989fgbA4QfY834
XiTrPGa49/qifA6maDEqDpG1yYFifv8ffTlcjtpah3DzfyYPgMlG4IrAVi1bUnDLTDwIzL2eyCN9
WGawd+q0BM+tDTiRgEgFqb9+dc9zorm6LQpNoB6ov3j5PX38KyZNaWF1ttFjhQEv+jZ649Cx9flw
6QXIjAqU0zwTtS5exZg5iy9N4ADdqXCgImV4/UCJAPM3gZ6YD8Bf3Oxs6izjEmRhpAZUNCH449Sh
gFVGaAODmHX/KDgD3MZmHBEqmKOxxEmgvzgpnXY/2f/+BULlM9hXn9xDhhbp02M8+/ST52k84ewW
jiYyXSBXOCG2Us2ID4AxCgFcE8YK2Ee0Kwdjy+48ah9GLoQZn/bf81Huhmz4ZBPTdW1DOT8g8gNN
fHpd3RL65Rj7I3glA5Y6pDatLQ3APOrRHpWal2xgBTC4tV2Ga7UPytNn9QAJizN0WYdhH9d+Rw8f
wX4ncOur57cMFcZkvZpmpvLEc8AM0YjUzuAFTQVnljcclv0w+od95Y/FBWM+n/Ryjl271VhgILg+
zjAD25AYHoe7flClmcCWQeIgegIUE8WzhUudXjPZ/1jjAwqziSPR+GbUC7KxA+HvSnPO+Be1Bxi0
M4zYC3s7ra9qEwzPAuKf+EgeSSaUJvLhaAUgNJyGXgBGeoAoY4f8qnPK6kLMboR89t+D6oQm1T2s
8QVFzc9pVHVLcVyXok9QyaqasKvhu+cx3/ZCNmYsuNtrl333CuIjM3RY06YC70vxCAZutZncVRxu
AreDFhAxWCFIFVb2zrPZIavB+qPq2UDyBMLK66/nc3W8FgPRjbRbiiO1TxZplwSM62JgeWUTmgXK
QVaXzJGUxTjBCYeAql1Sg0cNVASFqBxS+oG2jPMRbv4zBJZrMqE11GS8O8EJDNZtF8uP5+pADEou
pv98/A2llnttd+RmzIyuQCwYjor/UbJKjYwDLbIoF0EGMafbwvKQ6hsxYU6CzeY+nOQdk7Q9YxY6
RxsOBFu/z4h9W17iSjmy88AqSjYOU6MG1gaL40u4wsATRlv3jn2V0DzsbZ+f3M+sqGnIIwyTYYim
NP84P8A3s9IFYhFF29hhBrcyhaZ/pphE78hmBJEtgnlUaAxWl8LkGgBur23f2Iy9CEpnEa4u/+pa
crCM/NQVPG6MrD+SUDMyMVkSQv940dKPI9VrXYkOCBq6HzdcshDjYsJNOmFNBSsElTNL5fl+hurM
g+4Jg0gd1clO3hWD5ZQD5qIFDRIN8Qft5NLJmKAj/OTMckn4u/jKCeAcYJDNsF/I2QPZniHOWbL9
C+eflAy05y7zkBAI5+l+BuOMnq6ZMhKKaaZ8ABpEW7UNNMrub0aSVI+qB+QCXBRUAC1Vk7gWqn40
UBWqEaDW6uAYvH7TDNP/6WYr7ShjFWx1kcWZSfA/DucRoY21etw000mpDmROa8ccBAzgPJBNaS0k
aFFXBVHhUx72HI3BzTTDa4HxeK8oEsUlmHMNkq/JVsS2CWuQC5mRyVND0wPDNiSH2Siv5dcJSKvp
wuRjHVFQCZUiaiOx3MkYLrcBrsaUkZtqGFd7aw9ktNO9c/EyVKiFCmmThkim2y9IQJ+vJ2k3jF5w
G7j0AU+fm5UFlpW5mPvKbOgxebCfQTlR2HhYUj6CkjK+UMLXVAOo5csNZpf7qXHMcKoLzvm7Pn9k
9Iwox30k8IjhYe0/va4qQrLdHN30NnHYMKp1g0gorVe8QcL6q93rRFMa2ZSE0EcZ030yHBEQ7RbE
hA0H2Jy7WnJkGMO1cFiA1IXehEMJ1wqmzoUXWQdDQMDYD34aCW71MDFLgVdGTtnwnXFGfuO1/LDe
OkB3rea/FBZQQ/aFoWTvs2PXXg5Zk+2DjjpIktOp5hF6FdtJaEGw6v3hu4ihrmS0bCL5BaYtHow2
e/NX1IXhJZq4+mxszekjBdGgzLO32OOCY8MYeXrrOqxH2Y1jHCelo2RsKm7Io4WARI5q6ATRJ8Lv
NA5LRO9gwsIWoUpUMOkvlGLPjhQ80GRmxC5BqLnDUff0wtyjv0wHwi5Q8sIjTXAt2idNGV0VCx2n
vUL2kXPhOlKVGMZ36EFjRj/m7j1fyRfV4sJoFkUP89veheRUOH16XcxYRFqQj2ybTReg3aJ9EdGz
olPJENjtj1ZyW9eISW2WTO/OoHtWfGc39GK25X4OW/7okNmJUiTA9C2c0PqFarxWQeBVMVMOFAnL
OFxg2fbVXtLsMu+ihCZXbRBSCtgSvNVboJSkaW38UvnJfUFpa/zS6hGiLhXNzspZlEXOkYe4sfZw
iAVdsi19b4IcqRhZ1vYWhlnfMLcrPCu7CRvTRdrH69Cx/zLWJAln7FWd5Pa1rZbB3kBpY1Y1XCSj
qr0tDNqi8KZLj96cO5F9TCYOwJ75i7kjYBWQRx12HmlEEg/yaqsfIy65grGKbRLf4cBhfy4W9qrY
nhcYxFV71XPu0A/yEZLMiYkUOxzfJcuaI2LmCmAj099AOLkOF941NDbpG7udARcGsL5NMyDs48d5
R55fcuzgU1YrzirHTQ9JgXM2HG0u2bG59TOsqmRAr+erCCyaBwMOU+dBsfT/nXSIFVaOY1lZeBOn
sVvSmSbeBOduoXRjcIqZiaiuhmPvHcr4yo+9+KvbU2CMxPdcgCxgd5cN83t30K4WwjadMii5k005
aS0MpKy4sNneqPmsbI2Ou+qQzd+YGsH9s4rjfY71JoQ7TuRdgMcAqqXtIboa2qb+bRsNx7eruyxc
Ype5f6wpjnd7K+cOiTJU1/Ce1zi7XXofD9sgfRuItd/Fzbj/F7SpsHY613pnbJYD6gl7OActqkr4
54HIm0iVCe/J5oYihzop7oICbuQyt0fDJVPPpypCAwpJWtskvjnayRcx3oxTNqeA+AshGcZsGW9N
QLY8pGjtL6WEWmbrt3kKHhxsZIcWooCRjRhMntE7N6R7lquqiweeoyTFG4Bp0cmg2WK55FWTr5+o
t+wyvxFZyhXPWOi44H9pbWUPrAg1444VxPua27M3AVT4vCiGRgap8uvxGGpqM6zxAtbmWEs0MMHX
kt0Ba/eLnHXkJCnnSEEe8mzQdM446ShEJoEYeGSxU2zJvVEkJ4zFoVH/3esa1ezEpvYLI6eXHiRp
1LKJk4b0NN9unDPLjToPuxhwHUNJOKZ/tuv63hm8O6FaanU9JNRTxjBYJkkRJ9TEQ5ExCLXipRkw
Ygo74mujmqSjTtNwd+t3V4VjvZcgz9idMKd9vSx76TzY+qSikF7m4Ql3evGW00RDCzX7E4FUYETY
FCQAIlC0ucR6QSYSzGyNmkCZ2Xrv8kIX8ioqfDZfn6TxfRbMAWCDO33st1Z/wysDWtvQGRZpm94l
R944dRb7A+3VO78go32cN7Dg82+944HTpRTuRTp+72dK9X454geUc6Rgi0BtEcPy5InCqpBRmnyI
tuMdlvAQWxsuzI2S4ZIpAuOhkevvByu5MK2PiO/WUtJrcD6BORKzgyv9l3ChpkghLxwOxRWhHN37
vOSbk4rDsF6cexuGiWbOFQjsHl+Vmgwj5AsmUrGPf64uNlBbuL+uxdY4NzbHD0s1YPm9/lyepWXw
gvFaUUHYYKwMM092ByyI4DWHwfJJw9iE4B3DgVk02RZwIn8QQDkl7yhaXLJObyrB8YMPUveKQSAA
26jHWFAG0hLV/cxVPi9z0PZiFMFkKSRe59RuPTgMkDsP4fLFOCXptc+ad0lQfhaAezx6d4tno6th
BC/QFzZdn0U39tR/NSQKxpchFEhVtMz4GRWHN0SafhYM68Yq+UasnkTj4YT+NQe/Z10/txnfbdgy
GxS1jBpO9rEOlcXRicirFXngaAffHD98p4uXk42obWqXNDRUjNyjZ7FGeGVy+Lhxt6i2xnOiTSEN
JwdDgJO1WJIO/zu1n2Jg1mNt5j7k/04dirS/7ebkmqTAMCnRiyzANIEbx/DOaH65mZrsFLloH4rG
4dcYiOhac7ha9oByugFKA0dWvpOCYs4sBrUpJ9cdgu9BxwPmxHDs5F6u29YdwgbHCZEaDYgZQsuF
u1uPbPGyhU/AsQGJTD4JY67kwDyP1pja6A1SDsQCmoKiQ6epEyVFhnHWSJ3AcPL1azWty9Nrldjf
CSOGF/znVPUfZFaZTuUhfDc1SBH7HEOvYj2OVI0VmhMffU/noHFxg5qJHTzACyKhigscLRAwbdkr
Qka5oMcoq5ISNp5i2/rFAZ51i4g4DOpP+5DmSP62CfmgtHJTyvcnI6+rZBFhtwIMbjnrMxrWcETL
0+G/sEt7DM/6cfmdAOiU/sn6xrb2vcgOzTc6CkqkpEdEMVjsaC4c3uJ/SDvXJrXNbG3/oU2VQAKJ
r+2z224f4s4484XydsYCCRBIgEC/fl/X0+5st+hq/O63KuPpJE4ixHNY6173gSbkLVQnZE8dI5jK
EnJRIYRQkAUVCoVTuikBj4GL4Am12+X3pp3v3kTzAsdfgMg37ajZvq7qtIOyNky+NIvt/FVUnJLb
NWACMtt98SE+UNctZrv9s31xrOmOi1WElgL/xXJ33D3H9HxxU9Tdt2xJa50NAHXWhyJHRYxY5XU9
zCdvq8Fw+SohC/lVHqn6SJYAQnPUIyB71Gz7QXdNMGn2Jmj3Lvexo/7CnCjmh8BIOcEdN+yb/CIG
ITRwe1q8D6P7OUJ+fGjleblIJQm5SO977WQGTZwFpwFBs4QvjV2bzHi93PKa/80x7iK/TDzgN4I1
+sUErTaXcAbBAlyJxrvXn6WbejGvN8e1Hqxv9cw1S8VnLTEV0Niooc/nY76rF6c/j9P5e495DUSp
Y3FOPr67bKt1RgS1/cfk1MSaMby8fnzCujukUH/G63cWctmMAiZXHAXw1XTgN8zrPGFkyDok9aXo
YoZQETwd6wTJ+PdsYWtcifRJBt8ZLx3nVo7LW4DX+7rW1AtJ9glVj/ZBHm8tUyd5UlpqyK5GBhps
umFg3xonZKxIUmKktz58raYMfaVxSNwRI9TqKQUXlUP19DlyNr7l1WTEC3ALUvkx4PCC/AXVGmDL
tp2lDV8X17SCkFBBMdbA8xoAH/JlCxS3Yf+pUucuQfI6uMqA2GSOlGusVeLl92QoSaBhRMZYxglk
IRDvnD1mNRYXY4ADQ/XX4w+9egRQzM0dxSOgit4osstAtajf0hvTgXbR6DUUiluvBPl82dDDacU4
OoguOkx0hrBJCf6TgNS27Sc5owniluxItwRL/bZhxKfnm3NaPU+bYnDVFtxCuy/HQ9JddaMRYSV8
hdxc4nz6HS5n+5eHeca/GBLvGFRInl9wG2JtuLC04Q58PobCwTtrTw8k7ZE1k235D0ANybDDU+kQ
pbSp3ifRMUN9sfvhHViRTqAbQDVDFmOG7Z6OogRikJbrRYnw/S4AKjowuoGFpzYCsppDYXFaw5kl
XtJ1fuige4oFyjQM5ANntTpk+AphEIR48jA0hae0XnLD0tTYfZnQsbaWvdyGnbny8T2SYA1kSKiM
tL0ezBQvdsU2qkbpjaeFLW3bYqlFskl2xJcH9nS2ozUOFeKI90FnxOzjOjmK1rNDf04wgpUm32DN
ka+9XxwN/np6n5zZCPQftAdxFrN0v9kyu7k2A1ze5YCz62oznfzhn6DX/ZrHkGuIM8QjXkwaIBRf
j7aKfkgYd8tHCddb0gFdVEDrGirrwe7BULJBIs2lkLG2J/5cCQKjQ4GiIEstNuv8JZADScucUSuQ
pgFraLAtvxi3nM6O5YURwdmVk1K9EzeZpTFeiekZ2g2JZxmvN0PC2OGfZo0xOZjTQSXOOyjFGAEE
Pl+8wL1acgejT1qIiKm0EgqdCF2GNWu6ScGeXFZhPO0c9GIxdNZr+LB2GeQv4hbCQz88xOrVtFrM
GqSKv96PKmwwkmF/MFqWcIivp/EYk8nhw6kdvcph0yBc+hF61qL7NiiwaeKLSddX29Pnp5dPYG0+
OK+4FBlqwApHe4dRR68bSrNpt+4Wa47ZpF2/zcZ0eVHBNBx3dqS6g+bPvFlRJtEdRfvZ3xFi9eda
NCUJ1mSpwFgOLNjOUDEm7PK2id90B4dDJ3ZHnAFRJnvgr7LjbG4zBpaYuv6omBa+znC9eJZl6D6p
LxbX1RxMk2nmDyyNhkCT0Y9sTFxCKH1SDLOeV9Vw9Cwe7NtX9WLSvF3PELiG1JVDAYZVHiaI8lsg
q0EBCHbE9+DqNNoVrx1wdaVdNcBkPqIkLWKA4Xp0MSjAk/3hm0Q0gx80HploLXnKh991UQ3nk2i3
3NyMh/lfwOEvAzjBDW3TE0yEuiGytuF1uKwwT/QYd6rCCfs1RLH9NItaKzZ/+mt+ZNekWqmAmE8j
TMrT3sN1k/Fhtj8lJyJKmcAE/Fl+tgx/TQIdhZRy3MWMLGgrDjXJloLowWRMFpBomC2+fs6DipwW
XLe6ZvxZXvvTz3s2cEtHyEHH0AIjwkGBwfrL8jCP0pbS44suCkm3eseYbUJFxJ0vcAdC9Rau+Yts
C6UGGr5EpDCOkCvYrd+tou1btVwaDj79ZGcEOjzmKB/xmAsIHZYsD7/mw+Y02a/akh4LrrsGmfJr
zXvPFtG3shXT7/J/aWhVzsQ/8CixCNZ4OXS+JXMUtQ0Y9l6l1QrtJ5I0w34oqxoo3SQhv9AxUIWX
UikvdIBg/xbkazZcDX5UFBQSmNZSSGwmr3WvefpTnvFa+ZQY78P15u3Dau27SXXTeL/vdqvuzt0c
EWhOiJbO8aGY56wP6d3Uo+DTr4QZLB8tF2uVFQCNIqS/4b1sp/tgk3Hq8zx06kQjTpKxRf4vVSFb
v27y3YTmEFGl6l9dCKm4Pss1HzblH91qxEq2mKdWArdkbvtFxvC+jF6tJsVLXdnSsvvW0d1fPvAD
4bP/fClPB0UezJIb6uHzpfPhEV1fCcLQUGJT3Mlq1dT6nzJdRj+r1BLcyjUZQzTxxqVwlYYImv/d
FV0uLS86qLmQ5vV+dcrtMDnADAiEVF8VUGGFgeEgfJF2dwCaFpgKTQP/0jTn4EtJNb6wOs6OOvsV
IkmH6MtZJ+Ha++VbGDQr/DGAPT8Lnakozcj8yVfbb8149yVwdSkCQvA65HA/AKAlLBbENnCVX7dp
/HxN5HLB13TZWCmYyD38CsCdMkCeCD8xnrJHNyFzPd5Pd9OI/HM6F0rgYDAH08sHw1rke3nC+noM
U29xlK77JWDEFeZyLI1DXH6p0e24NMoRbjuH9I+nX96ZURsyXfziM4Ii/GUSGp9fXl7drueTxSaO
KBY5dGlsrMhdIi3eNM0KSw3Vf/rAhGkmmuo2hoWBIpnjWQVIxY6bMX9NMN1N5qf4+eDUfgo5ntP2
NqX5acrxNTRj4IIUZ4HLuPz56cBHmMIgjkDSRtYOvVW+2E9JfjzyEWxbCzzOaKVlPnN4kXdx+uZA
JZzPg+SN7YCZT54OmuyuR5jxHLFLuoyTeYs9/OphQCBuGgNHRCzPXi0cz9JqAUOQrx5RsK5hSUaW
50/VehOfbkOlu043f0230b8CnQ8dlwIinFL+E+3Ka/sS664aIUq9wDsHuPSvyzbLARjpP2lKXjqx
Ifhjnpl+l4f9dhif9uNPpsUfomBPXe2q74JzAeQjNo7S7JvD7bJ+Bk3gddJMg+GtSvkmnv0tUq1+
KDlimFC7fFAeoMQJTcoYPoCyO5pcYmNfRC2Keq52RGGfxTfxzPj73ksPV6oP+ST9mEVfp4TCjps9
aFr6oqR34PiiEbg7nngulpausjkiBiSBL+Ld7GVcHz9o+i4I6kQoiLMSAsgYSIgkZNvkcwW/gJ6V
G1rQB/Gj8g79BV0Ryjb9zfYQXnlBnEpRHNxbAu7AZPduSoNMgqbPoNqQ5sNvWgN7At0+v7BDzy8Z
KqQpqXYJznjk8PZ6+MMxYYsOjsUnJTSVXIqWzkkpe7jFnUPnXONqcG3HlStKi48YDkYwTV34Wu63
WyYsDecI8QSBwVvyD+qRoKpJGal1U1ChW0uZIH2ZuOR9019njBDSIYbeEyYJcW+nbktGsZRY1/bS
k0Px6nSqXvzjkgHYBuvyJhtWLyXA2MVakNrpeRjaGOnqf9mtMuT3nD0XM32JXvrD9u7JYj8cnrIm
OV4fNu3VMek4IcAqZrQFGZXVidetfYda0xY+2pW3pxERtkuAzs9Ozfad8aJmTVc4EIa0V4Gq6ULE
6zrzk6kXoW2SWag5RNMCN/LnMGCeSfrNJixnHHnvKxq8n9Ay8rUCjIkr6UIhcGaN6VfZwiFZH+h0
yd7GQu2DK1ZJtBMg31TK6RuODujQwiAyh5WJhrNwxbnIMRMteRaTazBQyaPTD6XaJVNWy/9izJGD
E69pStFy8lnrjaICoz4SX2UcRyL7hjujTfGSJsRNcU6sYkETYzNvkvnker98P+jyf1slSDmD8vFh
MEbks4XiP959LWrYez8HFSm0j6d3DsOI8/UGxZOvgDeHduFM6XjcbutBtWjeS+CLmEy3LVCTHsxI
hq0hvdt8Xj/VXSmDChMCJEOBN2410l4w0uFsQA0ZVEHoCNuYt8U/izXM26ADh7nvoeRmixLZTYw+
prvBa0IU4d8fby1O9SxX1gQzBf9zHobdKuARiE7lCoyLtgfHw+A2ASuaKTnxobQTjHoiYssdgjdF
/n6xjq5WyfY6DP/s1lCaqVmkqP8inNDiOZHDRvSfv2eOt6PTD+Wtql3axSR+BiHnL5H8mDNYPZVq
Nwgdn5x6ehLoB++xHzWYqlXl/N9lzEFtqeqV7uvJkOPMxqgxML5B+HpPfipPkAG46HRDZyoBOQRi
W4f9vUejvpwKC36jPzivADNHeyqfgu9Ib//WxwPvrx5GDGkQWvAAfm/wwfEQxWEG/gXaIJoErhZx
xKjDE0KtXvDebChcj9XHbkwnyZcSiIEX1uEjx17CzYrCDFkIw8feCR5PW4yzFlGKETIEAbD+nxfl
W9OVwr1G5HkCAVdaQ7MDK2bmI0Gs2IBpOMUTkKyZ/F14sEfeG7Q/GhckGnQw/elYQQc3KI4JDzaQ
nsvEBE7lewUq98k8VRIRO7IMo1EtYnfdCU/84SveJwBwextCPhgIXKawhZFs71Aej0c4UwxB15h0
9EACPClmgwMuSTfHRfGxWMdfFTJ6PGoA4IRENonlhaxXHP6enSbF80V3uEk4AvMREDAKg+AcRa+y
PeTPpqfJ67jCbZTNanBc2SHJAwHuBHKPsM25DA/x6vvTLzlcag8+B5o8aN0TCN5Tvv2+HoQxSYUw
ch8FFvF2t65fzLIa9RP1z5Svf4M+SLmUfBldHAyfbDHCxjktvWkbnO5gkuQrDlajZzIdsWouRoqX
bvPHZlj+J59Bum8KKhss7jGm/SJvNnzuVNE6+HiyxL40vS33A8j9iAu0CJB6r6+MjrnqPd3Cg6U4
F3uhwGf16bdwDvmw0LxgwVE01OgbQNXTerrfptsdvjG0myNOO+YMQfmWAurqXo1WNgTJTrK/HS/c
0b+RyrdjPu6cC4SviX/J13CG0Os7Pcb69Nn2vy886tmuQLoF0ojGiNkqQFVv4RXFKo2yNt+hVVWH
BUinWYvXgJCD35E7BSYLZBSiSOBNwGqkMGWP8uf4U/DGGWE5iYgGOPtxNGvcpEpY3yhRayWWTuxr
TBoMc6/r8QUoNXaA+HDZMaQHZYOzhU6KjdSrtQbTOF+N1hm2u2wHbYgRbTeR9953BwEhmKgaf97U
2/dddngRmqafEzzH3FWcfMhmx1fJdPcsZEIwB1V7HbjJMNKEWLzp2tXsL5sqSROMX79YCwSxfHA/
4Wviq3r6C0rOzlMITGPsC+CjcG4BcT78aOvNNNvO663bg9MAGaXfTUnaymCRkyxHt5Cysczvw1TM
49P5liSDnFm0d5ZXuZi313fJ4R/sPiCtcyVHPwq007vB/nmQE8q0mMI/knijz64jJs8+bZtCkUr7
K0KuMV3W8V+B+qUrbEjYmIF/UO61dE/Ot4y4cOp9uQU+05xxuQhOYu2nVRIRa703Um33HKKryQ3Z
2O81T7EFK4v0db6aP4PW8lYZv4sAw1LAsVFF6UazAsRrJJwQcIIpuV/1DFY2HEMciTrJsGsslbmk
ouzVfcizTqkO4O6DbwvES8tF9sICNCbzokBirODfeqGaUfnwyX+znTjrjHqfug+/laeYYLn17Kal
Rw56s9H0DX45zPRpSsnDaMajdwzTUJ+c3mr1MBsvPqHCwnLbpsINeC/q8ep/epWeIz8+XQaqBul/
HI37CDwKqPVqcNyMbkLxyeCQ1vdtu4wRYoFN2D+EooThpoZmWo4F+dadSVxz+GR6hgSEsIB5oc4X
n37EkATaPyPYQ2SUwD5jN/UKky6ezYZFmiUh7MsXGHodB/2CgjlxQNXhu517Ndm8jkaHd5aW0QSr
NRpxOx7doBzrDw7x+/GY4RHclaxZfxx06z/20/VLxe61dJUCRcUUe+F5Vn9yTwRBFfwvWwwb0Asf
7Kzw591TaBE8AL2O+qYPvSTjBuFtNLthY0BDZD9QmaacdjaeipADRAFMlONmIZTBeO463/A/RJVG
SSkaNfqhLLXeo09z+SCNus1n5SuC5wgCQEFD3+ZG1+Qp+Jkr68dP9ekPc45v8WHo/1GGcW0y0ulv
7qg9HTar0fgm77g2uTrFVcROdC9sOVQCcZj922Iyo+DXrjngWx0zh8Hgr7SFCLm8JHQ949R56FDW
YN00TanQ+vKoeI+Rdtkmg3Cl67MTTRnM5Q3tVQP3AQazwvWKyWswx8BdQAE2lj/k74Ce0LR6Lj/9
sh6pM4itG8LsBm5VuNV7WXBCBzuMWXc3JfFuSuJCkhnXtE17WLLgI+WajsuOgK5LIbW+DQlKIpFt
yYgCg1TLL4wOdcRvZZheNFk5n+ozO+b4GSVTKkS+uP6zxot0Mx8dmOpHYsE4HsFRkkFp/qIHRDSD
yWx0WInhGcsWt22Wr20k3M9Jt3+9He1v7rIxThAYitR81w+agF54qwIzvYNCqiLPKMo+7C/BeJvu
q029z26QPeCexdNRTDiu04xBZa9QSLU/3LRVDUecGwI91hhC7lofB8TX3o9+890Mq0NMNY2hUYcV
qH+QK55+3jDJ7j8vgCvzIkDNFLfZh/fhYXec7SbH8STcDKGRB73UmMDVGQxmWAUmJAny3HGUoO/E
TL61i/qJgGtekCRAOkfKY86vlt5AOY/pvxmdcMt8w5uw2WL/ovUTrpAOdwI5nRGgtAt8LZ/5eYPg
3Aa8mdQfy+Xwmgb9pTyAUKy7BKGhOZu447MIw3KnyUexzLXHTif7r84B/Je4ue9mtMfbdY6LB+v5
vq4+jWNIn8sAd0QkUVh9BMXBmItmBM4R4X5452hE978WzcFkFRn8fw2SYr2rUsyxfCMaEljWBuAI
jKcrISlMAAUqlMvUjz6Xh83T39yZEQuHCvTi//3mentijXNNiqt7eh2AiHQdvfZ62DTNn8d4+VYC
NjKmLyLpCW5e6nTCpgYlqwjSDBMJTmSlgvNZhY2JTHNgFJRH+RKbKsQG8CS5ocqc18rrDTmhly//
R0rUBx+jV5qs69Eej/V0HAIVQ68HuYmN87YcwwHRim8iEQFdf1tx7uDM6zhbQE9sVhdecRbHJxfe
r//hs52BAQlJMcx8ojOp8WKINHw6oHZO8TxF/B76TUzRUO0he8b8CyhcSw6Bx2ChIKQlk/f+gBQ5
bKHZS5h0LeX7zat9Pd9dKWWLN0KLuKgQMXSZhvfYVQif4e66AQnvq9q6dlOPNx3dSaipftoI44n/
FcrNC7uWewWlHkcCyE6l7PPdLXckAe09L9GMHyukOGXIiNeNYnw2CC6IyIjiI6Cxz+WOs/tIYjwG
xOk9SNbx8Wq+zW/cVubK3odENicUE+0ccUEgo9JmRDvk9dpDdI7XOV6ONMMsDjv2kCXIcdsdiTC4
y3UConPC7YHqMfB/K2TTCR6YY2Qv5DmdtVuD7Wm9W42zEC5EMgbTv3mLNSJGZbTkEbivgWPtiTmL
fEcQNr2slfMINNyXsQq4Q0oop/7Ta/rRVSFqnzqCJ7Kp17B38TYeFbNudkeC+Gk3jDvDv7R+k31q
BGI0YI+xKgJ/hJmRq0J40lipdEmJ+hvzjkcaFOCDFL9maHv81CtD4TnvqxmlZcgzYr4ecOPJcfGM
Oc8NUNXVlo2G8fk39U6hxcTYu6oGUF+3L8N4nRecclqEBOCLrNZHXxyjJdAIan/40r3nq6enTZoP
s+2NLWI4pXQsxwHQiURwoZHP6H3n1eSkrS3otOaQ65AneEpJBL5cGZ3JzrwFeGdwF/AnHAMDPry/
u2w6aurlILlRKc2G+O9kNyTcF8rNFgzQBG5Gqtb13mzB5Az3uDA6gTrkGWBLa9Gkfk5SIavxQwja
5YzSsiIIaZDjel87FrGbtY+P9pDbtYdSqxvV1NIULtLy3IE1sQ/mSTvKELExfMxrcFt2t/l69fE3
jF4fK7yYbZPtCcNwOO4v7WLZDIflBK0BBWSgiQubleQDVVAWHCQ4WAjnSUQcN8bjTUMBQl3hF6Zq
TsXsPa2wZobk0PJQlF8OgOG/wcV47N4D6wx5uDg294OEi+ECEeyE7E0PwmRpcgHWrQzmtX3iyqB6
wmJDFLNEwhRO6CHFju6oWmLfl4aXj+jwpvoXHzDsOM2gcsOh7R0Sdbwsp8ms7IJS22I7EO6Rgekp
Zti57BFnRHdm6WBzzD9pfcgbY+YzHWOK8dIBW0GMa3cgjEfs6UApMkeUG4M3gUgHj2xk1RFVrpe8
jVmVjt8totPH02h4I6Tk3Fomc3gP3PF+aSZuht01SwJ5VyxNhMk5WTbFmMXV5ww0zKgOzAIuzmbP
yP9sOaqlcep+42P14YrDaXGkkC1JefoETPZRsCKQtIdAZafVVZYg3BtQ4NKeNAc8wJiCtSfnncQS
gHqicj1eSR+yElYAZIGbQbJ83vCsbrdslf6d7ZhGsi0DF4rCxw8olSiYRm/YevGRuiFyeWIdY4Mg
tBMvvge/dMq1NRGx1hXGoXdmbGlQJ3djsNUCtzXf8GIm+iNoAvQhe10ERLSVHvO/cGSK7QKaTBrV
ISjS7gc1wEd5PBHE3pzc+4is1oRBbPClBCzQhSI40XFiOstRV7JuoZ+mE9Y4CoXLEOBjZ3kmtk5d
xy09DK5kvzxkWmBzNMVd+Nr5l/JGhu2vJ/WS3F9zTk3XqPOP2SinT4PD1SSfW0bIeuevUePiq3Y9
irf1i8EqugSEiSL1dh5PJkcRYxBoRr2p/4F5RZ7tOlL94Jxn9/ycfAaihI0+RRtn7dt7VYGlQzKA
zw9Kfs/E8K1ZXB5ouJ4uHRIvkrNng/ESfPlwuus1ioNpNzgNthWNYstsXgs7LpSw7o1CBsaQr2Jo
H8oxtR1vJX90GLWrU6wJyM2nfO3QYpTu+KYRnqKOAnBxyQcUiQmww3xhMlrsINs0LcAeLtATUTrI
qQ6WQ0Txctw8a2cgzdROYXwKcVyd8OUjMfbI63/44GwDI4N1k/WOxHWVpttqZmrkgG1JSoHTP2cy
glllQqIek7SOuknTTrtlkxj0yy6PRmjg3gCHreECDOxpwjqi51F8wBsi5+KNOda9WcV+kvkBouz6
ZrbZ7q+qCsouFxGCP6RiX5/+Qs857hxjdJCwMokZoXrofaHr0fIYkzZEScPBEWbR6A4cBSuqVHee
0UeXtL0VOpIdszCBfZzPK/zEV3rHYEABjt/x1sMVyZt4+gnHj1zpxCxKaKUoxMKnd5rUbIW4puy/
0XbZpD7LCJ80vOHJDHpIE9CfIIwAHkYg/UFaiSskSF3sGtkKqsMklrYjRIl8c4GGRcKebCBXoNFO
SkJORfNq307+cDaYDPCKo+Yxljln9B24vfgKFmAfKsqSBTMCZRUkO3TF4avsw6L4T7urrxbr+vUh
QV3ITvGetNpxkdiTC+k+/ZoePc9Qu+C6TwQuqvvea+qmi3p+GuXc18xjzAJtyNsMArn5nWZEZ2TB
u7Khv3fFOW/DZdUUlTuuEB0RjcmF53rkNMMPGaHhVFYn5NqHl0HK1bvLkbhzuXNDFrD4VohaKC/l
VovVCXzaODsHFDE2ph5yF3JnQsdh4xANinVGmv2tw+L/4eGGhN1w3EJNxn/p4cN18wWBBV2y/bSr
qg/rSfnKhBOnliG+gXBt6uo/uv2WaQjwE8TeUPPClouGSLBhmwY4mwnOZUz+sQKD3oxRCHnAmqD2
n+1UUXdOR8d3XgOY7d4aXW1NnyxHP6pYljqSjgO+JYGxIaWmOWEqQWCx9Bt1C1HHDBLCvT+LUVQw
D1rmTuJUlhYi9tYfgbIMlltCClYzOagYsYJrpJgIO/mXNWNfeiBW1ovFpjkZH69Aua8hSsCzxFU1
W28hkkRglzgLBZCVcZlxyQUFzNPf2zlRG047JG28oVjBKHR6V2S9XAAUF/jVWjZ7EisvrE7kiKac
zLT3DTeApZdzmZb9aqSUniV5S9lDFWL1oQ7MpJuy4BMErpfWXxtd7NgZaMTJpYK8RrJOPZvDquiu
J6uEZJr1h8N8tAxD0jCv4YXUY4zbiuElp6lHEO8pdQAHH006xr8BR/mlSAFJ2B13gyIPfV3Fs2ES
ThGC9l0bLgWk98QT3T8wzftbsgO+hR85/G4TGMnT/A99LgMhkCnCaT2/bYv6xdPfxyOHD8/J7I77
A/4ugqmH+wjsDUrHiiDiwIrm8LnHiZXim7ygOtfzONj9g3Sozg2ub6B3KQdA6Isv3h3nQhSwL7Na
CKaEVTLqP1eNjwyCkCTj7qCigOpud1Wd0APSF2s7EkpyiAhWoL6yNiLLoeaeIJlVcqcjqw6q02Wt
6SM8F/7LbA5y00bqZHvv7FDtI7xkRslNEAXDZgkRXxDmZDy5nrP5AG9p5tLaFJwoUnmXLciyEjmJ
WutF+mGQ/mjZlGoRtI7Qzl3qmxWhnF2Laj0Iu4wFvInfy34MsxFWiYbOJuaYqBH8MMBO1Cp3dMZU
bSQKh2kOxN7fwiwCcvqwmpoycoRlSO0dDRmpPlwzh8F+Hu0PObYA94QL54vkVmyT3e02mb1rUYY5
N6nwjme8Dj+UU8YQF2E00Rfnem7yQL3n6PPLtMQKxDXGTytcIPeLAdC+fNLjrSRCSQi+Lc03rGU8
AtPi/a6rnyXLv5wutDEyaoJykr3xyDBECzhFEcarGeFV6lIgDfMUd/FZjMY9HFPglW6PQQ3FnZCu
+pbg3i/5ZXe6dSABSR1hAigEMeeeLoxy3qaEd14VzIJMgwpiWEUhvxEod44zUEAhyGIAjo4RhcXD
lz3IDvvhcVhmN3L+NSUK7+5nS2Zqm624n87zQ+Ta9lqUIcShWMMzANJA8umDI0jke4sgi2BioBIb
2Y31FkGdwqSHuDUOB1yQU1B+yvmvKuhOBezEKRQa/tt2xU7y2tn+U3iDrAHbyIZnCiEGTNk9u+2O
UV6jasV5FF9oK5oohyIGk9Wy1m+0Ywp/+R1PztsD3jH9AfM+pZh9O4DBKocY3AyZYVCBBZoNl7VO
qVKHggSUA24SJVdEWLSEbE0+15v982NyAssmeceryk/rJS0wLErgrVTPh5+ODW66sJplI0cj1Dqy
p9EiYU70VYDEEVrwoS3vktHrxeGrAh3t6QMRhRLFqHX1XoJILe7uAUMCzIW7dRsYzZwHJM1C1zl8
0llmMDt82m/Xbyh7b5UrdQw47OKsY8V+ZDjHCwoC1NFPr4rgiNJfFUBi9MC04Di99GrZYjhb5DkA
dugy7wEEO0f79KSd/1uxfcWAzrlWkMMzzljjtugKtSTIDqurlAJHDZscVwz2MNoluiUse5hP9z4K
TYtQS0VfCfPCvtX1lDBBC6OmGj04jrbQc/HBhxjoTRpm9JTRgp6mD5dDer85zEk9Q/P68Knje5R7
NziYDrHH6BE8AbiUAfoLrTYdmgslCNFIrywYkV4uHx/dWQiUQDbg5olXP9zx8Xq7rAdpnV07LG83
WKokEwo5FObj2atVO/6gwFxMzyFWVKB8zEoYel5CgbaHrlSKoUNe0XZNJyVWj060NrNsuX8Nxsf5
DFFPpUiCx4QHWnBEZ8JxGXB7rBbK4K5lnNYTNld/OHA4riaHrE3rMCL0qJCTks9wjjkuv+RkHjlh
cVykhMlMEwNh3RjS/w+joriao3MLIxZKXCLHMcRdXh/G+wsdz1msBBYljAZklSERA8npXexEW3HY
0Xh+ceUFQ3Mod/5/u6FoRyoWBuVWzIvp3+50kK63rjdhTiYLL3ToD41nzXnc3ak5UiwADvjepJBy
nt5tjxVvVGw61mHemyELe7hSumh8PIxJKH+nW8M+HtyeZkQDt4yrdG+0ahaXlcqUlHEELFbhWbH6
HtQSu/3malSMIZGvbi5TZh79zieYOOAhh3MocPfDRzvA4aZOAseMBkTc8z03pME8t53ZZO3bLltw
bwErAyGGXJFdfC21cp6hko5jvnHdnqT7CwyJRKnEUA9zmRt2PohXL0pMFOZJKQPXvllAcSJeHv5M
xl5aoH/AbmWHS5wOuYe6vOlW38qUCqXEIylsOjo0Z7C6D0cK3HXxTI7pqwzwwRG3PhQhaamFVmjJ
IeZtFoecUVGIAvxcduSFxeCx8ODo5WNQKUAB430PmXT13njX5uliccpulmXzvMg3r0MMrBEVRMlF
I5heHJIWTfPVm800f+X7/gd+k6H7UwZ/GUkIDe/Zo9EEUc+T4oc7y8NHqwf5fDpD80WTgWZ1xmNA
M/ZOR6hJDGn+ryqCrcH8WJpqhbdTVOIpwdnexlRzMIyFEZXU2O4a/WblFhojrPRT9EQF0tKnX+c5
vcraBssvBAMw7DC1fPjMnGdFyvqdYvFaItznxsLfUwAqpHr8zDuWMegQzrPAMYB1Tl0frjejNT3o
7C/lefLnBJ5V2cnoXm8v4c5n2SUoGYcYb8Jaom8HFu8/62K/WBPlxSwq5yA9wLP35dp5mJS4WxSf
6tnxP34AlV0yAZ0qJA3TRUFq6dJATjalHnDi/JYyImqiJxI2A0dWX20JZSqz7E/UFDqvEQPSgNvT
T9qw8TrJHtkBgy8SsP4ukuT7HUcSAFgyHNW8uqN2zSk7PXwVIO462Pgaz2o6/1/xPqpmPB933J54
nuMXr+ALX7AnUG9RDscRXLQxQQmacPS+4HiwTHcbyn4XpU2JbjYhpBkeb+C8e+LjzEHKAfRQWkqI
4tcOs9xEfl7lRtZu6+Hg7XLAjgJWLSfseskLMv8cnxoN8vSTn/NtJ/SX+LTHkNQgfvY50Fi+LIsG
MUTAUORxhZ2+jr5FOV9W9vJYYXEwq58Htz+etYrg5DMtlcvSwM2XnqbQ1rF2zJf89OON+i9WeSGm
ZMCZIPW8395IOz3ux80W3+UwRHLSoO7RBeeVLz1VPhMZm2+ouD+LbbbAsdbLTnJJCv7Y4LkAaf1Z
QgyZqj1rXqe7Cl2tu5yE/Qak2O+0MgA75iOA6RyicIF7HU0KxDtaRtXmJps7K2VX41JYUnJWVB3S
/sJO5xbHhTuYlitbU1Mr5UZhvQyry5PmM6chdaS8UQzV4bxjctWvB/cHTm+6kcA+zY+oNMQTowh3
UMdzEfmPqvx8q1IpA1wY3A5wFUfsUzFIlHftNcS2fmFxpfdj1vDX8OSxPPa2DWwn3rR+PfJqHef5
xj27nEtpdFDvIQ6imxPMT2som08vnTOibfioCRG0CeohYCmX1i+oWdfO0mI+IKBXNnMzQwxKpIfS
k0AA5gBNpiuCOCjHaSYlt1UnWBkECIbQYBjWlyWzZ+osnwmnHvxbAHO5EnqXVzFkpJiRpxUy2R2A
xaPV6904+uydqtBbJnWksrGIKcLra1nVkipygs1l4NuihZzt2eH2WHaIU+fP7xUSSjK1Deho8TRV
kj2edutPh+rSJXFWLDLoRh/KJYG7GzK4vi4pXm3AkTbMwBweJ3O0js1yDNubaR4igvtBvkThEEsw
5gVztpVb3BXVEHRQrMXTLr/hMwEPTwYkDIwAf0XXXjfmL9/6ID6NYswt6wAlSPuGaHfAImry2bB0
d2GSkh+d7b+diDEED2rJpjm8qZA0GCRT4+TAIWdaN4eFjAKz0h2pCghV++mfQc1D1+fwxMMk2k/+
RZzUGzzFJ1dpicvRnZ4DvmcO6QVx6NPr+mxWhzM97Rx8uYT/aY398BPGo7oliejA/HFaMTqcAvbT
/2pU5LBODpLksmALeGKqnyzRpgRzGlQGntjWEBKKXeby32zSLpOfzy6W8JgaI0JIYl7Xx5qKYnHM
8RGuA4urwjg8BLDkI1A8NyEt+FsRJx1a/8mjoy/OYpJ7TDeyLAvcZ3aG04bL2OulR+y3aHW1gYM2
mKGVXI23V/Fk/7ElJYPWBmgBZNg92e5QIMf5+1WBdfxg9gapXnMVzC6pyFr6d+Fr5x6Kty4v58cf
Eb9LFjIWHbgpPvyy62O0qDfJhi8bG4OgNSH/wxw4zQZLZnpmgyjpLAvyomZwhIoX28P49baY/0do
J6h1rB7sxgE1nl6LZ8h6+JJ/ebzeeTbIR+Mi2463d0QroKDkBCuCcy1HBSOU5eO1sFqduoYrGfCg
SUiMZU5v0e2rk6r3G8/mf/vXmsxnI80RsZsIEtS4h6/O4nZWlPE2IAVMdvG/nixXim0+RUdugQ1A
kvSvEwVnhyy/nOGh3UQ1v2+MfAXSz99ZfXg5q7zmVl+ECwdjft+FV9ivcPqP2fuGqWW2eyQg25ts
Byl1Nd//Nzf3F2vn6fLwmQbgS7BuJ9qjjSAH2AXIH06JPVTjdBkJOOtWek807XUA63xGj7WD3yiN
UDGIJWEyjYiOOBjMMGSk6EBNjgcb8358KAclov69KokfrIzTKpHWSxh1tmzfHQ32n/fJJasPtAmP
fdPMSC1kUdf0rZXX63nE2s/qm/bE4BMf2C9lCTDKVOz5rz80hD40pB2X/nH3A7/ym/gjH77PiLz0
9/PXqm/Vt7u/xa///JCAOfD3Dt/5fdEKPBqa1XvL9/Vzfu39keNn3L5vuCc4dcEI/+L/+Qt3f5kf
kr1/kz/ufiD4mp8xBE0273lD/JpVX/ihnT9HRcg/nb26+5Ff//khm/oX737lh1DW1u/585R7YPoq
J2zbP6Hb4E5bLzmjMGR/zs/8cPdX6py//n1wQFniX+FP737mh3/+4EXyM6+WX59e+2eZ2q60xL4p
EXcC0Hu4Rdf7Cdy5/XF1051O3cvNpENOP2ZlHRjjTpg9tQRk7VfNR9ymyqtVWjPCnl05l+B3EYyC
uMxUo7IYfolOx2DMoamlUE/YJgsAfshIhwVeGthMFJhqE5p1obk/Y7GHDwEUgUCbiQrWRb0PkS+S
yW7YYcHCi47Ii32OB/buBV7L02fthutO3WwwJY/gvnGnhMETUfJmHEjDwMHi72q1/qvZlKywAadQ
Uo5K0oNigFiMv8SYBV3Jr/0Qrwg1EnM7mC1ULzFG5N84KNbf0xTBbbM+vjuNFs+e/p4ePebRPkyo
ORJ52f0TASD9uJls2GCTwZ8KAW31lXQrejSFypmc1E0dSTPmGyLc7RK/MKJ3MYzHOwdAyBbx8sDl
DHIL7/9/H65/XMXrOF1uZsfuJmq9b7KXpGjDK+UBmQe/ILNcgiGBoFbWPxOirKQN9TVEg3EgpuI0
hLQoYczFjdUxDDnguZzs4AwAKsjbVnvZabK6JlXgMq513pm5F375GP12Jc3HCIDrzV2ny/utCqJi
K3CYmKuLEQ4MROps1hA1OeY4SBnC2GKQN+/SZP1V/waV5boWhQHRmt814jYL+sZwCtGLIbqyfVhv
oj+WxwyaWfO5mgKMt4M/p8fNh+Ehe9Vt9dbEGv3ZYcF7O1ABFcgUnl9YU26L/vWMxVuEkBZHS5ZW
b9vQPnf4S/B5EybX2KkqjItoDJK1EURoIA3Ea3LReyty2noibQ+MfAJoH56P1fb0U51BzXeL6X+f
qvctrHfJqtue6nUYx69Ho9fLPQAY/n86dWXcue2cNCJmbVVKKeCrtRh0PTlA12f7TomErRCEVc2h
dsXxw3Q0+/L0gz6+JUmXmYwocQjc65cN1QZy0ni+vZkno6+D9YhAZ8aMLBlH5EGFBt9iNV7fbgcA
9jSNmGmbql2tofEvkPPIyKcolAV84dEe+2aRbhMdMYLzRWHw8JtNu0E7hsYX32gooJA9GTGawfXb
vtDpPPwuZP/MG8FoArkb3EMRl2GmQcQFDe//65nQBTx8pjpqYdUvcgpV0OlA2lxG36RWBJByo58n
9L8RR2iY4k2nfwo66nNi4YJil6AmfD4uPFUfJXK1YSsMQIR4D1yg91TdYBPtJkVFG71lj9utliMz
TMQIBU9hMeSi1xlrTU2GphhRQ8gbtanmHve44OX010drql8erS9yOQyyZFHOOI7wD/zbIjC38Wim
k8Bl52/S+EIpA/LUMMm2g0nmbRsvE6NMeY1wJTRNG1S8QubIkv+ffnuP7tVfH7F/guzSXTHhFgpW
AU4Csi0DCubCFAEvneSKt2qF3iTMi1nvoS8GH8yWmAVphpu3QFQTMxkwwxENlFKs7vvCk7ri+2fd
r0/aO1UGi306W80Hoxt9YqqIrDWIp9ss/XNVrul4x5+FfgIp9TTD9Ap0E1FNyCipwPwBIBbz8vVy
NHwrSUTc//L9cw6XuRbHQCOSDBmzDR/ukGJ5bHfbaFxDkuL5yCuXz00V9soBVTDk4r+r2ZbYXobR
bUtuHcwpWmAYSR4lKfqUp1/co6fcJKbzHeJHhnCx91A1ybiwM9dNuBSl0kTz6NuwrXFO2r4JyiQW
oDWSiI21YHhxUfIZ5sDz+ZoQPOICjOy8zD48x/J4YVinBmIehV/foegw3eRVepIHTmVQ1gVFTxQM
K5WFyd4Sh5NtBoP4g/2wnEtZid7UEveDeJli1uskaFmma4hIWN+a3lljdLfjM90Pp+zhIcD8hmPU
Y4fQL59j3DuEiinznMVuf7rzN2cCEAo7jqDc4T8VJlQyBtPUrcx+bfJaQn3UBDpMMzFKW557glDw
x+F4dwqsta8YGIyAFzqpKLRMl4NLDfSjzw/hkGEls0oiOB4u3Hi32Q7WCCxvDCkCOYKsuYm+Kca+
w5cYVhYc3yEjY0JtdMAnjkFTGFwzuBhE0Y8YKcVl8sUjKCkr5Jcn663ebrOvirqM2VK1l+A0uDfl
e5JLGERrI3M/ALr3xFHQo4IpHxJPhyZPB5jLQ5XHn4sxFfPIeMygt4faFAXxF3FZutXZ2pgvB1hU
TzDUZoHtv9B/j7k0K1O30KoDefAcarLkc9ywtEkZvawrefTBUvPGZU6Q1NsramqCLsbrRSN4y7gR
topyIW9CdXshBwDFWQizbTOoCMn7exjpvujS8e1ykMSjl2HKOQytCyE/oqaHS2wwPJHek5VASUBW
8iPa4fBHOwQZwYfSbeJKQx0HZwPu4YiMcZTfgWGVapsKX6jDQUX9fxhLXj69H22CYBtg48w+wNWv
fxfWBYbOHT6gob4ZEm4MHVq2m4ZN5Wz8GVac/t8vrL8YKLwNUk9Yhtjyv8p8qxCYRIkT6sFgXsUp
79RZubRFd5fQEAS2AbbQqlvi5KLD/aPH/a+fondPxgSOVXzNzMU1oNGxYJn/K0gFt+1XoObPHp/K
kp0qyJWBafGeqN3dHfbBrlGBEsbC8cW76LFz5teH652Th2RZTevjAuYRi0Dam21BsFNfzkLySsSE
VuKYvijgUX85uhaHCK49qPMKaHvpRT+URzcNYwAF/kyfR+Hv/zLxICd8Fs9H5FPsN8PXC/HX3f6D
TfluP2eTMoJkF/s1O7K1H89yMJFm8eFwap9P9+X7cbp97uzo//3u5pbjjMkmkxHDmP77yoZ13B0i
KshN8Z9sMfoc4dMSigpGRIq+JG5WKHSa+vCqyto35WD10VmcISxKUuy6tW7+DQt6D5JeQfbrs/Vb
lEMe76bLIjsGaqEW70Lq2QnCw5DR/NbAWcpJ6oZyygi5gjBC/ykarKLBmJTuiGDNDJvf8OV8ZKE9
eLjeKRgvc8gEYzD/cgsiTLLZv70zPAbvYRbdRWBk3Eb7+Pp/ODvP7qaxtQ3/odFasiSrfI1TIBDa
UOeLFgMHVUtWL7/+ve5twiEmL54za2WCCZlkW7s95S7IeL90erV1YGfQXM5D50U+jjfnVTAeW2mU
f6jY4eoQAhk4mdF2stsJkD33BtvTQG++K++ISyE4tmHyfjc6UplB7WAd0T9OP1HA83PkoscK1nT7
SCmpJTKwU/P0teSezRaSu2hsr9px87ft8OC8BixQfKxPaXA6nz266mrgKSO2k+y2DlbINIjG9iQB
0ravHIizMOVVMxR09HxU8FjawmgDwZdgI7BzTy6TpTtsvHWcXtQTiDZuX8PEp5BmZHGl5whepvfd
6qLaJKaaJkTgsN/cOb37WjQ7U9Skga0BGiQzj/V81vLodOMoqfhbQe4vt/EhadCHKBYDzRdONIkY
pIM7D5tg4vAQIlsOAUUGlp0CpQ4XoQDU2DEiPKDtzz/A/2dcYL/E2oUbdYoJcVuL7iLEYt116omR
293qllDpQzWGJAtfeU2LeBXZ02HAH+lwZYjhSAtX6IAIPSVc85kD77F9S47yY1wnIKA83qDxn7rT
CyHNwfRQkJxeTCthVRm+ChdMCdUxoPwiHrv6+TUC1JRyTfDCnAuq7UIb+DfDApFIhZp6G3WXh+tt
3bbhoYy3R91HGS0JtyVGiTQ+lHhKh8Q4Jn9ntqkSqjtL41LXawzj95Ih/v24fvFQoPhBufy/4zoJ
WayU2LhKh+lYNye3EypbG1YcWVWwPCgXyUS5CNUosTl1t9rU7w3YkM67RCYoWBsrEEqVVGmo8cMy
kzfq5q00twSVPR8/m2Dq9PZA0AVJBEJVjpzT+HnuDk7cecWLop2BctiLfVVtiZfQv0w+tERM12GE
VbmXVsuuA3L8NPS6w9WYY5Wb2F6JHpmcIjKMhKcWe/AtzMZ6P5Sfkilfdl5k7XG7w2YJ5a1sZw8t
ZGHg6cnUNJdFB1t46jflVUfplM5CEZJaYQycbHMsaOwJH6ep6K6TfeU+N9+Co5uHpyAOEyjSvVF7
BIfS1wsSubu1IKSzsiD+bGGzeoO+c/nkzBxrK/7ypABBg+LCQhZkxsO1h0l2mCZNY78Q6j7ON6+c
qnztES8lvv3Ny9DvSSwE7hDbX5LoXbwdYK0dq9QoCtxKgUNYqADdRIPzs+YPInUHzsG9+Af32yN9
RAFaQBpvpOt4CoG2iigOi6h2yISPjU+dzHZGgzCKUcEDRaScDYimCfHlGgCuHHwMvEIMl+m2R5l/
V5Y2jdlgdz5Tfyw8ps6wCdHG5PYFX/7wadInz4vRKRdTcTDunAD5TYCv3WwEC1CQQGKlC/aoDBEa
G99gAHAI6BoiLePPRxaT9EzOTLVi81+m+sfgwA8/HNx6gIXQD81CjYs0nMxDnCwK7fQb9hcGGQQH
pjjwNZLLpIWCSlkgxOBY0t1Gb4V4vugpbMqdeR+/l0i2Sv1il6iUUtT+m/OZ0+O3CU1jQLhccnDy
H47bgohNZdidTZKuvpY6kN5ItZ82y9EkkBIT8kyqy0l5o8YOwuhYAr8W1Efk1n9wyz26GMXZwCiP
GPqUkm+VGHjAjAPZAzEO+j3241b2so+mv7N9+a4fe3TmiFExP7Dp9NxTf0Rds9vqFcfum3WKvupc
POog/KvrDnDFhliVnHgbnESD+d5K+m7vccXtmWyLOAa9mnu9SBFRkxYYJrUuEUcmO3ovlQChWelm
fJM+pDGtpq70+4VovL9PF+LP4zrZJW65dTE/n49RqnaJmkt1A+2c2pZB3TPJYYO3Fz010fLUnugm
i5YPBozfC9va5UqRBR1VjqLqkdHEsjCBRFLWcKVrtN+s7q2Mg+W0qjzf6JeQNisMMjoV1B9bt3rf
Nth8QZ2SpD8Mv5fqOBZYfBoNaIk+CHyYIwEnXIfhWIWk1/9AluWxOi/YU4o+kIkhqW1O9mmwzYoq
x9L5qN1xIJIDAKr2tIo/90UpRXWCnUgwXZLVam6Z1Aef6n8AxNKU/DJlDnoF3AfqMZ9EdNY+Lbsx
KggFQJyEJWn1T/ITgpBrqRt+VkmtnAancKVKE401Ro3DLmrvkhvVLfH75fTo+YBEHS0jkKRIsJ+M
rQ2roSIM2Bi1r2JlCVnsR9hSWipG6BJ+oSR8WFpvzbgo4k12/lYMMKWKKolam3OeoY/PI2gXZDsk
L2eQ0z+l/ZVV+fbQRxsDbzLS6tiEKnSSn3UhH0CdDfdrVeQMdbQ0KMnBty3f8A8S60diYKRZoZZG
PDOqsScVnADFu2AYDr2ZSSm/iOB4z3Y6dhFgqKtNjWq2it4dMqfo9r9SznCv6/4PTnmd4icrDMII
Nk0aFoJgp+PKwKu62PWZq12NBJltJDgv1fn+rcQRQgw8BVITmrnI6e/SJ5VLqvKrMaP9H/ybghJN
0tBh2RNruOa6/3kGiXExh5gBzZHHqKBUj/T6VFUkPFRVUeA5g2k/oCcn0H2B4qUqSgIdHtVEsZoh
ev/flzxY+5D+OtYb3Iwn8e04zU2yeh6cPgZ1KIc7d1OB4mCChv1detj8aQjQdOblj6IJNHQ6agJG
iAxShjou55Gvjy35n8d1WunP+7iaFoQ40dLlVJfzA50VJX6aRPH9pBakLoWuarbAR8+Cx39fSwfq
+u+yKwIb4mNCGbxKfgkf9lZXE4BzPCDwUpXl7ZwvV17ifDMwOeAM0j1QvUZla4PcRh5PmV89I1YO
5Wctm6t1CF+emcNHjlQyYy5nYeIoipzczgCqDn7td/NRRJEbUL7i4UIxGAKxEveiIU7UEU+nSWKZ
WlcGLWojlCa8LQpLCm3+hegWmZ+PaBqIr8Ah0PZPQi6uH2q7HImGHCGAQNFDOwCxUyDzmlV/L3XH
fiRZ1qVLy1v7cW+XV36+vbN6kgaX6EIWS2ee2SOHFzRj0pXADzxEy077NSha1UG2JxKI6F7JCQEa
rFRU1AKVrlDB7a9BGf3igkID9LwJEPA9ylbEwrY9F9E8dgUxHtMABUdNC/BhiBqsm43VtuCUt6O/
s1AigENGK5FTYi7sW+Ay4DCRNMZFPJ9qXKEZIP3jIfSvoPbdtjBjJCz7D2LURxaZGC7oNkDRoS54
8sBcD5zX1PYgRY1XHw8qAvlGm+GWaXupNrxMaSdWkd0sn8Mex2Z7AlurDuc0IFk24gPHbaRI8B8M
75GUJHQNS5juMfN5kn1abh16w0bifAqhMTfSqEKbw55wQhipGs3v5BB/EixKCWeLIqFJOaiKtCl5
0v+8wFSxQkeY+h9air/02LGRrtIy702rVWym5DtU2kNMX4gF0SrVXrVT4hva2dqYYrTdS67CZfsm
GOO/GpdPlgHDKiSgf7jAqt7Onc7qbGMNokalUg2D0p8Q+E6xMKQMIz68uKhem71LmvRvuf4V0eFu
KD6NNJXOc9MeqevCReYAQ5mJ2xGFiJNhFVWXz01mGSkF0YSM0YIkasHJwe0tKJJMyC/pODNUb3iA
9/d3t52KnRTp29l60SO9eIx8KCik0kPUejtX0TLnw8Mgw4P9J8dSyuSoqJ2cucGQD85QBz6WA6w3
GDhFSNp2LyRloJ/wlM38bp3patrm9hNT25EMiUhwFwaU3nFh4M487ZkHyK5HP2cmoN8EmEbu1ws6
ZDA6vOdq6JDrvEjb9PUIVLbq7G9tvlkvXJvoDjkeI5GnA2kMlXJJxIXimLtG67Mx76pbq8Fb9Mxa
+jVvffAQTi9pF7EiP96XkSlSKOUyvVx0MXVmSSYvGXg4YEUF8ZMFuenjfYc7JJn1yaz1jUCt8FPO
1ikeCSIAy0Gf8TkSoGD9AhftvR799qgwWquK5w0lRYr8HrI4HsUGtUMVRai5mCCAIgzGsYdH3wd/
yH/V8mFQRILwmdEUJJ54uNJzB3UxgowCUjI0UQ4GCdYa/S6ojR7AJI1LZTIhBXTAhyM9Kfw71ZrV
CSrgUp6d43c8wjXyKHJu6a2A0pZPzsm48mosNlE/mrA5dZoX6Nl/QNWfok79KnX8l5WXXNsHeOkI
x5gDApVM+YfKp1A2oCqQuBn9lD1FkoHeCofI7xfcL0ILyjTQRgthx3A5Qok6GePYEJ+nZfyiyPFj
7G5BGl6Z+5FhhgcKYwl1J+5KibkhbvFRCs0Fj8pz29tkqp4KTz7l2G2IOezVr8RRdDv2nVAh5xNK
M5cnp4SkYcBGIllGwntyqnGVbutwrvY8LyReEIQwuuAzqE3mGu4mNFbk+qmdyMVwisu/i2j+Eyod
DoS4lhjEHaAaqd1ogSo2MhzXmY44wm33WacbcTiqKdS5QGpxUFYSI3jEsNva9fWZOdBF/8t7Qv4W
0UGiJyrJD+dg9dZiG8TjUXDZDoEfSPC2sJAH5jUKaxJnkLrW0RSGyEk4IiSp7su8QrEfDyhaNAIU
Ughwt+eS5uiRw4lInVuOsIXkxj6JCPCWHGKry/0XyG6CXcOdWTyRH595YTtv4YLwgs9HasiR/8Hr
UJyQ2rk7fuZF3UNySp/U8x0fMDsggojfUdAYQ077+2u9MESQI+njB+/jyPgw3rPhDQc6DI/j5x/0
jp85H+tf/C0x5I6upSNys/51pH7890++OC5USS5b3hs9TkggfD4SPqr5DmIHf+X45zVMDr02X+E1
L/j888eR8/H7RfIINZNURGGPDx8LNM1Jw4eSXBr3c7I1QH3QSU+nwX2u9A3Ppy9CE0kwVfIeYh8n
CEJLrq/jJlBUVOzXzxTZrlWY080hhYSkQ0U5AaIk7YCM/xTGodklkUJ5dUD1emLcQ6heGQzL4tMO
Cp+e53sjyfbIDpAcoYE9I7B1EgpXg9NvvbJxjYIqy8eAAmEa2W9hJPEhfYIfy4u1dfwI3bc/LyhV
T1k7hUMHaAYIr4V0XFpHvhGvj0sr/MzLHx8sMX3XD3YRK+4imXf6gvlgzfGi+wTDiG9llfGC5cdr
STKwgnrkn1CM08rmg9/LaucF9Cb9VZIf6lx+X+L8quNCP47v+JlvOI7s+EKvJw2Q33T8urZBoV/8
8wuGcvyiGduDHXEc049NwYuioXCkPcALPtsWmD7Djjp+Zvnzz2wO/u24UfjMtkE3BQaiSFPHD77v
5xdmK91/Yv/U3Z32D5vkxxY6cqOOW4itYk27b9pYDmKY2mfHDcQ3HTcQL9g9x78eX4SZvsf+S99o
vuu4u46f3eGOf+czK2X9SwMBKcYffLB1GQ3bmPHqqz8GxIv1Lz7x037+fPwrv4Uv6neZXc0Xj7/0
x4v7sfDncQj8fv6R14yCj9/v+keaVoDmHDpWQgKhdHgS2rh+25WbtCte1uva7YwLt27jOqHOlY4f
7S1XFI1dqZ2o2uwFKp4DGEU1gD30zu0JIKg6q3C+WueMcx67jNHKpX4LA4We1WmXpXXKoWq6LV1c
j0snGJ5OUflMOiEeStY5JaWV0o10eqXbIxa5jLESRE9oVgOVJOgBUWK8DpWyqR4mpJCQJEJYJVPy
poPFL0GKqczRLToCJFqfH4oqvuos5wmcjz1ycjl+CQATCaSePHLLiTLcXrw9KDRxgkjfKHROXvIh
aZK/jEIsOrr3xU6FPrqFjXQDIZDogvdGRxbCjGdyYANvOQkVFOSitAtcB3+Pkyu4XYCMu0VZmsEl
VfIhHFAdS1Zib2JFm+RHmgdG/kT+lBuWP4lmsiFTl0ca1Suj7MqTM1VI4ZClj6BKDLougnmINS6J
RSGitHykm10lXDHw7SZcZrym/oKMCW7wjbaxABhsKJozVnOOC/OLRC3BqU8EDcEJ/Tre7klglE/e
MkX8XIL59bP80QskywS3lUytwdLgjlEgxYg6+PoxPPTXyYb58GKQ1Sg/oAcppHgS2pzg1ZXRHebC
a/fO7TbYfJMedZD6bzRfirDlaqXFmmT9p25o/5T1QIXVwFGbG01q6lfni/6PIDnIpkip0JfjP++X
enHruvt+qvEQxvo1bzYfqvbjsGBzCAoryXFCCCG1eDGiVyoiy/gsOeCcLDGRbgDPEabvCMY/2BvR
riE6E+/fGvr1TF+AIlKFkAsGE+t/EIFGMPOcnP0j4wd0DFqd0h/K2YiwPoxe3clvnDluGT+FeGmK
JysOePg5a6LurYgkuS81AK060qWnRp4NdKK9jBzY9IcTgHgcb29l9FJN3Gt62tYGZzkzK4QgEQq8
Z3O00+og+5yom5HTcqEZS6n34eirFH8nL42JDYmZuwGDQ3Z7Rz5hcBbseCmbi/1oOBJj8DVB2RYZ
HVMdQd21ojHJkjoLyzOo6J92ugYWkbQSbgMKpBt3+liHmABuCLs7wSmM1oyyPynMhw0Los7RwYNZ
Xqhv5RP5UR+QqoGK1KJymtOWtq0Erg340aGyob0fwqxL/O+CjJoONZiTPUdVktK8QSRK+H4J6Xhk
ngWIIHG6TK8C0VVp+iqbl3aHEESarhYegEuzxfYw05DYb+Avn88Xck8LWscnIhcVfIMgfBlo4E8d
H4s0tbHrLsbCGeWdkD50wRlnl6h3S5JAtSxpoaORfiVGlbqwyvN+KJXRJxP3vwjcZ6qSqH1g5QNA
Hnh8Z8tZWyWip/MnYiZnNO19yPUPF5Z1CBun3cbZa+nYhnSKJbVoxMAYq6CoavjrLixmUkyosigC
3E4TPSyRR74bumjCkgIRCBrxQoXo//lhAAJsFAW262nPzNowtA1gj3tRTS/dT/Qs3gpY6IXA6AWw
kTHgiIeKWbb3jWmUHm7rmSo8QrE6ypVOcF9wF8BTkSNpSaGJG07WUKIYytxTNRzt9vOcJVNvePjY
0JLn1Me4HMLSL0XxquXmG2OXSd6kRNhxmV2NPUIshU8q7KxcfAGg9s56bxT/ihTFGAxI3EvpeefY
MlIr4XEEa/jVdkGRTQn1i9WnD593464IuOysbB1u8jUNLpNMItaiBaNtYNVx/2x2lwuMM9xdsimK
6zqM0p2dUcn2ZgDps+jafZW+nrYDag72Wl5NQbrsmr7LL5ZD7yGNVZefvBDPv9Gf7aux9sKnhd2U
z5U/BT7MYFpw8WVA4/1MYGCUrn/33E4Cg8D3QbxEeYyoH/WPDXITnqzgitaEB1K6oI65cf6znUDE
gdEpsqZ/emhj92JApG6aq5cVpkECu4gWr/NMLblAnE6JnloJZzdOjCoripVEQ2WnS1mwgXZP1EHc
o0WqIynsYY9H3AFuj43VASvzfP2sKnOo941KQwHeIGwTZgd8zWQt9nVXd+mNRHdEf+8S1KQ2on4Q
+Bl9rH7+nNQ4GlBKlFWJVL+6Ifhq18hkiEGMquTXzbZ7ddgm+G3vvwiPKQtGFNIhVEqcf5Iwib4C
ckTwAhNDIqUlcY2j3CKSWqgKGC8CVA+Cefg7TfvkAmeDN1L0lRqa7fL7kt4KL0J3/qwjMj9EX4VQ
aLmI/7fIn9NOGwFNPC4n8P+nqI51gAfaRllhvKOKClQHs6ZqeJcSGNSj3Psq4gCZcSHubXxf1LXV
ySysgtXzjgo0jqqSb1Ug/vsBnnorHAdoOsoon4aUJR4ecKuXl5t8j7t12FKn97KcbLtgNBeN1yVX
kN8/hJt6vQn3nM9iorgjffi2ZTd1IfOPdPmFC7FiV8wYhCLgTKl+hjqQbL3rLgMPNTrfut7f/llY
IcYvWxcVsrS6LHrvsCtqhD7j3r4KD8xIHeinoHDYxcxyjdM12G8u5tDTdHFBuctC7gSY42KdwFRL
i7zlnnDZ3d00f667/ZcNpOuL2N/iQiFhzBBSTBXUI9TWs5o1p6p85sGhGAgxwoE/Rux08uCqxurL
zspe656eygC/st6/Md14Sjdit5lmltp9AO/liSmfiSkjIwrA8YKfkpuSebNaynkKORD8h7TTCw8N
RHe5y8v+gwtK//dT/v+MfAuFQagZGtGnI0/todmGK8rnhMoB9aKAwnqd/qVulz0eKfQyEkZV6E2N
0oM2o3axuUj68Gu9Rf+Q1q/kjrWblZh3/rHYnZOciLDyv7emj08cMTvC1MDYgTwcdx7Hbt71TXGn
upIEJhXkeTP4GkIX1YWVOInVMMbJrs+WN6qDCVyuaEZUwqzB/qBMn/7+eT4SfKLM+NO4ToLPtetK
22nC/Z0uU0EyigrbB58FIKQnx5MJmanVCeymRE2NCz23Y8scQpxkleKzIb3m8fQyAZJB1YFKI2rR
J0X2NZ6XzYz82WsJctYBp/BWzG7GQwJoF8u7aRAoUBgbzpbOkxqL9UmtKLlOGUYxE63cuOiICZVA
CT8tqb0x5cySsujvH+Vpr8VMMWUSAmWK6Ci8nQDz3GUtywbOw3ORxCXOT2bxMXEyLJbQuUygABma
DQS3cLN8vgd22TKatYMW1QC6gdOWo0PS7VaNfCR9hPOSZKfZ0i/jPJnyoNtYWb5OKwLpOGYIU0nI
Jzl4hYniO9/fpLb4XtAPj1CmIzI53IMDmMBKMtgac1eTSX2HXIlgaqQpCC0lA3E+JTG9ldNlQUxG
KkH7b0PQ93AbVdt0LNKqn+4KNOtu7QMy0l6Djw5MnGIpiKea/UKbZaluJbSCAM/hIuymj/aEQUPt
cUokXEd1vc//9KyNDUV1X1xXTpLtrFYQrThOLrEHS96J8LtKnqjx31ADSS6n7dg+L+roQHDMrTAS
5nW2cuEyurargKbZfnafm1Row/LqSJavihb9k0oBQkiMloxO+NQEwkJ/eT3RRdiwNO2MY7Y76BhS
1FGs37oYaoAaL5A7KvLuckTWjG64O25cgj5+ln1Apmtq1m+rTQwjWZBJ6oa4CU1V8le4QigQudtb
iAO7A33pwg+Rm6EcZ8VcKXYefq32NCVddA+rBmm/GrOZ3Zr53vW8qEA/zH+2NaTrZCrDq7riBvIc
aAnhXsVNv8K7t9lGO3cm0HUHeA1ntpLun5NppkJPVgwXRwn9SUsQP4n9UMwAv7oZ/0XcpgT8qENy
Lq9F1496kLg46lcqEBMSagIgY+Xp0/Twpxdwwjt67CwRiZYq9BXztUKN58Li7nCnEDzgWfjRaTFS
O+vnYZ9Cc6nU9OMesazn9YAMYVgT09t5fNh5jSauqJEuTmwbpBYK/d02+lrXDY++icqbpIn9Z14E
sbMOKbMUDniCEnYHfCSc5GPEstCHRE8rQo4q2WTFpdUSV4IWdXde7iJtOHCjlNQspnTzLYyoDjb8
O3HI2wKI6UW9Wil8XEpmYUggu2HBJ539am+H5XXeI91at9BaWCQeTgHBBKxf6kRaOCLt1l3Du9kS
Hw9bZ33iFE4PiJaYuWjanjA+yp5Nhw4Gxd4uOH7z4rJYiei7cfpYDGy8buU32Ck6fIh2sF3AxWDQ
1VyadYUrPL/P5hDkJ/KUVmKkPOCtF7OfXCYz7gQR3u65vQ8u0fYhDWvQ6SSHeZ90hF+I83c0WSs2
k08nxvbZd4jJMQ6PRWvTUd15dZBcuB0/HDVGH9Aso/EO+y95zt5pYaJdBcP2cNfOWHkWMK9d6Rdx
FSKOcdiXbybULS/XpOzRPmAyKCMV14mtfFZ8B5tg0i55UHZd2Jfg3wB4hdhKuSsRoTVk0fUahl/d
gKfVbpZiV8VqTGdtg+o2rCy0TmkTjM2TdeNNV1XENAmLU6DdfdFmjNap6xJRMhu+JiBiTGbYlMFm
dp+u0aZ700b5ih7v8jkBIYOVlTtd/X4nnpolHpc0pLPIodv6K8Y1aOaJX05pJWjHT2lS8YS5MA7U
B/CPFV9vclEMA6i8bNPr+DBdwT+3cX3k4BIzSEUACRCgbIq4Wc9xJ4hWC15XaZsCXULR9yJ8az/K
kFEXkAwYW2gw+vO8nfpjMSRynMgTSCkFxOdJ2jBmjrXsgQRCsDKsUoNsscucnSa3RIIKo6OgP1NE
D6lrTBuEzCuynDLYXPhZ+mywrGtFQcGeHEISOVW5wF8bTGvS8q1P1YwEdHQuLHosXAPIsd0iFQf6
DMrLw/vPmpqgSKbUea4LSgjHyULsRU53RSAxfDYXXEDIOTJSkDyT5xxlTnUvq8osM53zakOn3VMt
EzIwcIQ0LAjXTvWEV29a3K6o7KNtC1yxkKJq0lAVsXIALiCYVNwU11NxnOCiitc72igysZPth6yw
RN4WasoDJSfBEq8gRicuFpjHq4D5gTIqSPIoo17Mffun0QCibv0aUsIbVY/EfHRn1NsJ80QQrZz4
/e83xCk7xbxTCn820+CDPtqeXk3dnEbN0hHlAZkU/KiowZjmHPXJFlEQVre6AkqhxGq1E2s3YdJd
06WYcPiqtyg47Km4YQaWZBWm3gHdb5rGUDrliVVvOXs82mVCHEvbOsRH1Eg9CH0sSYc+ofBoAi3x
SzwMfiyqYYDco713U6cpXplQF0BjSPtKROM6IDKokPbGFGCHGJS9U0l+hLgoPYPz1fhH1yg+d4hY
BLQT0Nx4uEZdt5nT0jkc7oxqCjo6wpOasgG0Y+NjqN4PPU4doOLbGMKYZo4UxKrZ+t/tPX4/c49t
e5S61E6jHCrxlIfjyj2qyP4UOs+V6gjdJ+dReR1o1ycbJgi26Xb2du3oOhh4c/H1RyUQlW3UnIqt
w83gxTdG9DZDEBE4To6ik7gFrsVdSxnhPODIcBtOoiGUKfnA9pDj9fS8ojxabIjbqLAzcFXVbZ/r
NcF80+gJgIUVZ3Aqyy9G0zouv7RghjTD2nz/AIKnJ3U6IFpFhIfMMOY4J08SqvncFlsbXAQZhF2D
fJIPK6eQADUytTI2ZGx6qQyprSKqjzS4RUESLl2n4wo76/czzJHzy8AgqkouWI1TekInmzPYjnaz
3Tv9nTdN7vMwlavmSgXI6y13N+ZcyWpahPWmvyRgjm67lFfuqs4DhVgTSWkXmlt27ybvAzesKaki
BBrsFUZZJmaGBVxsul23kg10y3C4KnJE2/soQXmAq78oJV7QWxMhX+y8bidCBKvkUl9UpNp7w41t
c9cUqKTeyBBVRrhJXWx3RU6YtGW49kLJtA64byKOUZ0l9r5ugE4Q+JVjT06DIcnONOTWEs1R+dEi
+1Oh6UB4UOXwkTvUEp4kQf2lC4iguwHUkwtjblZMH3TLbd2ELoDJICLMI3wYpuGmWKldeX75xRuo
u4c2d3ljfapZ2Jf1AYYc3BUrIgjlci8wi+EcSsNkvai68kWRZMRe8/w5X4HDZdJh3hBBToHVIL5I
HFevRGjegWTCbtUkXAjPC6+0L8MtmQz/wI91CBxkMKnL1rP2tTnVx/IQXqnuUO8bSHZAdG66PT/a
W8ljEClOdyYdSYqJ95xwuHkF9Z6ibTDlGF/nVbuDPb+5sh26koeZjI8ADE62ws2ePE0uicecuyNU
K7rEuaBbTeR84Md3Pq1EzycjD8rQ3+VBFnCdSdzSdz0qYqojptSTZdRZd2N8WfXb8iYfwuwZkQVr
I+S9hZlkXWs1iAO43/UGnveUE5uuDv9/7eVvjS5Tw1MJ94f0Zjx47k3bEwCLtv/7DXJKfOfycuTD
EYGq57b+VWrLnbN6rMirlOLXsfVeDkqq+oR4anUFqzJMAiAUcmrEhafaeHfb7XppmMB09UAJvqVt
eitSpSfyd+eEX5VtFD3kK9CWMu/wMmJaWU15MeG8r3dLpAUaRP0fVazbLX5UOS2nACJxBTczIejN
3IuxVXqGYhYh8vPNHHxyAzoYOsJc+xyQ8FQRyjwJaJQ4OZDBCHb68DKAGFPt+00hGXG6Nir1b3IH
dxeUi03bVfb2M5EHbVchW0x0T+75NglZDh42afdekdKNH/vpcoXE+/vZOnZ+H56ztF0FysTPC0+E
Uz5LO8xt7+yHFb/6rrn0/NR+Fi6cWN3WXb8WmzUitqYCgvD5YUeOvqBCQBpXL2v9GpLj9M7oFAQt
Hfq6zKD25vkLFmxJvpS3SAzY3S50sBmt+2Kix0vyNkW59RnWfvUfE7sVedzd1lZVGPSMKQiMhxmJ
ggM+fJ7lc4K4nDpTwG+1N4eevksyAZ7n1OuGecanbtq+L3q3oSbekBZO2cJkz4yw/mJlVneFIWF1
gRHtDat1vh5dIO3yhbFtOmVBRD62+uyeaR75ut+QYdJlpc6eVWBHqHF0Hnfh6qBYTsqFMSwbmoZM
h28MyWJRo4VbdDyfxS1e+87wH6/eph/kt5Bv2XpVQE9vbBhFEXBvdzU/Z9ouDcQ03pOR3JrJk6eJ
VTl1WNgn1lQ/6zLKMhmnvO0f6OaVcK/alJO25YdVvne4ipBeB/ZHNpdMHNdJw7EVLpP7dJo5YTiN
6TJZQKccTmKcRIZvU8KKSorqi5RP7EEl1oShhMCin9jtgU+VH37siuVz31Hham2bi8UlxlMjwSGv
TCpOaZ+TVsYu4cjJkdhcPhhwx+h6IvxbTNSh0u3LKZ7tizpzy5sw8d4k+7Z+lqC7s7MW5FMRDDU5
PlR/broia21K5lxkpBvzBSIUB7DXPe944IDP98k1gh7RtRH5LiRIMLnxe3tVxSIiyUt8SWW4sEOV
93F8UAOpqB/ZIGUu6PjzVyx6rzqPShLPkOUxht0VKZgDOJDbox3I4JkWn+YJYS5T9Q3w8WEXTPvm
xsMAFetKQq6E2qqVk9hj0oOEBqp0dE35fhuQfxg09iWEUdqkAk11TGXXmTfA6dPRnaBsRIZRqXON
GlqISBQz5n+inkwbyI1DIPG6KraWf6mUQqrR9srwwUQ0N2G9x9HbT5qbbkiyq67k+Pashgeq88FN
aRwDQ19uu4GCWR3wpEPMri9J5N2Xnsfd0vdLepF2/tcpQaO18+1yvZhCpkZk9Cmul6eUIoodoH7v
um59IBdLnr6uC67RpCii2zDr24+HqbC/jO0YUJSch5saWPqf3qTOcBSjoTLQp6pt4HhJ3F3lkd43
aoc7t4umS9/r1ou5LD7QgqKqtrDH83kudqE3flyLZtyNFlQPq0Fb8aB9kvCOjnLSHHQXmDFQYiM2
sQ/caUQdzU3hUbKgqO0D2FCR0GJH2oOV0BvHnThM+JGqbxZpT13Fr951a0/c6Ff87+q3JeRUhFXU
9of4q8w7pvTQIQJLyATw7mUy8s9dCdBkqr4UmfZHRIxkH/ixdOhZf33DsPx4fdbZEgEmnt6FC0tp
DVTK2q9knA7OJPXh0GBxSc2izGra65SXyLkQYVnI7BPoEgBvVVZqWcCFGxK5YEx6o0KHm3G8yLe7
GDAk9nL2dddEXzEVeZ+U/GXMVxaiUGIyMc9hJbsCyVSMq846tG2bmAGW9hMqedSXVoZaw/dJlop9
UTnuS7tswptwYtJYi5kMCHkfmMVcF2sUvkj31vqy3a/Ll7qZe4KFIWj+nhw/HQiDaEwn+83O2VOK
tTPeerLV2s2H5s+k3zTJLmjKjAJbWVy3CkUsm/LXph6fBHP01XXK/KN0HbyMAqHXroyJRbwe7P6y
DnkY9sCyx8Qx2uUu5XMLKbwxpiWjEuZqUeAjLFxu7Yg4r2rYTwwfob8VUb+Clr1K5UXPapj2vQsc
pi3fBEHaXG/3ES6U2dZ5TSuHuU8CmqHJZK1PQCV1CDPMWD2ksffEqg/EjitVOByhouzY/rYt903t
E0sVCUKrLhFp7SkYrPnbEnUyFC5fTdWG0modS1Ie+42GI64tq+Q6aNiLrYT67ZZMirfwiWAawZ4B
v12bJRnkVMK9lLNxnKkD8nAowCaSwzfBbEb4Nrvbr1C3u904qQhesFFqTPdE1DS1wyBmaVYJaeam
RN79wvwgl8NixyZME7aQE+/xLMkrouuQENshOwErg2avozjVDUlIYbzjJGWpd0GHTtXPpBvzO2vG
bxLnNco7IXXUNaG9NFcsYqAhN1011u+In1mRc/JXtanDq6lhXXOIuE/HmjPSXH8A22qycG0d+Zlu
EBGlC33jz856Oc1c6JyrmFh4FUdcEnUZ9cfYe0s3n/SjqKw+v/RacqxgHN2nrjvUz9Y4yqAX8WTd
9bA85f3mH9Nh2Vxu3LW5LRLiFqKYNdm1BRdMcgD9GK/8sNEdLfyLakSP5nLZZXE9XLXE2teU7uKX
vEHSGqoUbJbC/WKhAQOAyHFvyqWfLva8fbwxuGzbhWVN2t+CAKAuZ/vzO2skIhrjjhlOk3L9O9r7
3iur0w+Iq4gggX9Y3a58HuynbmFrYxQes9Pyg37ewCDXg8ex3AbcoW3I4fhHe/DbZiG5fA6LPbgc
LU4Ogbv+qPqg2W7idHqeIOfIQh04rlKKQnnLKWnqvX+0mUdOkrXDcy+K33sVqUydcRA5GbEZ8ivu
yMna4o91MU5pf2U0+71p/fZHu3WdYmjXEclUzuJ65S3Qq68F7Gluqm0Ufw5cgpA/qqHhQHPr8TnI
5uqiXKL4SU6TBiANiKop6a/qgGcisGMTZt23xo6pwju6dZZigaPE6VQAB7hMKO3wbTwg7fFpVT6w
IaCrt5tvJjuocQK7Siq+bvoVYobZ7ex/CNQ4aLeERhbkncs6xcfbBVPhxn59sa774mU7VMMzZB64
5H30qqA5Zcf/YVTfLIwK585D4glTL+6TNJmfV9E8PvtjJBKvvfIwPY+aer8bmzC6KDe4iqTJtjrT
fnqk4AK7nezIDYX/Yp09TA7WqM4t0BMAXwA1SASjKOzPWiNU5G6laia+p4EGodZTZ0gdDdJtBIQp
bdWzdQ1TPT3NAzCdo+wYYfz3C6+9avY0N1jSSBohmaqkNMwAMZCuCW/Zwq6x4vh9DlBSeA4pY8jj
Q0AoD1FgdCKeKXMTI1/cESC8qtHUs/3NVBlRtTVfQ4vBNNWhz4UNu6mjLykYiBDyEmaQ66Ghgmcg
FXxiuwq3TvxWjQIYbW9VyeoB93EKUBNWDyLvFgmFSFCRggQZTagtFTPoZILUCvEo5ECdEYEYk5sY
jC2yhJBcPwXGx486aAIiihGKt3m+nm6UCn55sh7NT5EbYJadpIHtpujjjZPbr5MB+AMz7ZU8sB4o
iciG0JdkkjRxFBu4BuU325qN3pDgngb6uPBgGasVg1kHviGLdb2xe5tuURFMV4HauwBoSp8N+Ex4
GpfKNQJaEhrWKlKFTFVslbx1MkgwRyqhXU/5ETcTnTR2pJoCgnoTMOo4yXeOrvzvHCrpsCjDloiu
xAiFYynoPKclh5r/NFgI1EXobJPoa8WMaobWGPp+RBrmeucQEac8BiXZPlIyHrkrTn6bU2RzwFHR
LcuyeS7McOeNT4o8/2p0LIinRL4QMQzpoOt1cd/dG2mKDAa98pWBa4A4MupXyPP8Prl+pErtcMqw
zX0JA1EWfrjHq+0h7adxKJ7LWN10UuSjucdUggrIAv5y2HvYI6j7CToVEG+ylF9KUAOQs8tXbTO/
M2Xq87pAvxZXyfYhy2N4BjCLcvXDgbn9kpfrzMAmf3rtz8H7LHKII5F/9jpOyCRJbu0OAiQScSJZ
aGdNSFhgMVHSMsTjBhDWKM8XjoPfP7NHkLEPh3ZyLlpeGXLy4Mgpop+U/EX0CzMqrduRpJPmTsy5
AnhIPiZa9RIaDYUHZidJT0WlTEMCBAwjhWOjOTuxI6gGycDDRv7JqGqNHDF09w27klUvQkE3olnt
UpsTWLKdkNqE7p3s919EU5bzqpBJcitT40Pfk4XRnxhC3kjaXux6dRP/Vbvj4UM5XUiFHdSTvdZv
tcgFQJUn9HSAKQIZMIH2Isav3phBge4hGQkeiYOtYCAt7EiRiP4BzEfo/IdHmwtyyokQbtbF8Ytn
NaKu6eAutGFyXd80mY7GT3C/EWVXRiOuMprNyHmgL9753Nx+195lQ3vnbQAoC+IokoQtwxKn/yg6
jow/cdqsqIiCTeqJEtqRvFJIT+HvK+TTBdL63yUuOEs8EIsIu7i2jcjYaWl/jbZdMvaZ9Vqg4GQA
iA7xVICqmttBnKgwoaLiIS6kfrMWzM/yrLkEFVRrJHs9U6Y7FSTQyLiS6cJwkIgYe9LvsqzCWrIo
91EkKYm0/BsDsXfAf7ET6/1IhyRDRRlN8T2I+CV/q2hBHbsKzVhdhLJD/v1OfeR08whgoKdDXqLe
+4uIQ/p/nJ3ZlttWlm1/qDAGiB6v0Sp6hayQZb9gyHIKJFoSPfD1d64TKZeC5A1m1kNVVtoqGwRO
s/fq9m4X90nvM66Y21x5BNxrdsNQEHP7s3u5T8UTR4zvZpzPC2zSZ13QOkHEwYVcMSIt3n8uM+75
7aLkuWCOkEC64YowlbeHWxXMiA1bK/unklHhq2w/ZSXIqKqJcfZSkpbFf2eOp2RcKOE/K5t9ZI5F
+29Wye4ySNXu3HgIpATHKe8N1h8m2QcpgZF8LsMLWcyvIZVYi6OUqiZCl68CuN6hp9/yoxkhIzNN
Bd3SkMKjuNmlo2gHnIPGIUtFguyQdDG9DknkzFgMTFkZoDe3qEfnQD/4/os6tqj8EDlRoDsg4gZ9
+6Lc1muqGHHKfWqTKwZRScjKpWGSiQiXEDcH3/UarXKuJtKCzLgjTiB251PG8fnfR2Vpob95pr3j
v7KGbcGzbnD+sQUVyvjvYz5ieoI+kGYPSPgu0lpzoeoFbTAldEVQsRmFgZ1HLoD339V+gMTBc+2d
wNlYZSVQQPVpbEHtoSNHYKEzhKK3HikcZsC4mOc4uUXf/yKUVJL+pIxudhPMH8yz0A9zkWYAbYzX
Vci0IgmlWa+i6dTHPbziPb4rc3Wp52lmjHHnFxtRlsd23W3b6YEMpeq8HaCiLYoh6QlFoMI9QKBW
hAiPFyZ1DN5fHFM+IZzqlx+SW0v0c/oyO/YqebLAscMogtjdj9lzp6ZaRtD0ByW02U6Br8lHU416
IWXGFmK6WxOHNvRf1/PmtybyEHHxnfnWsjK2NvWniR+bXkwME6EnGqGmuHlrGC9Or0kjqt07UAIE
1Zx1PHMM5/t2n1gz+pEx3HjPun0lxxD6pgCKVZ99aJQMQlmnyXQ6+HQgR5sV0DIj0vWapZqprf63
sWtu6qV5tLs/JHZX4V2H/C4O53GmwB5nBClsOJ1OcL+QHzYVs2pyYV2yPEvKpK1nF+HfHv9awPwX
1fO6MLfW/IFowI+uOMuh1v9SwS2lgNTgupYH/aMYcS4xx8LbVZSGxn9rhJByTUJ6uAzNyFDyJv+j
oTJHP30sxbVLp4n0em8XuXPXRVM4gsCr6Y2xdqK7jICDFa8q665HrH67ojCj2R8xR8sZNmKJrPnC
ukaUBplHwJcmRh7TQ0goK9g93pR4/qbG6P19f6QcJVgXwTUD9DiXsKq8/fahkyCSDduFsTckwhgO
J/mbs/whqpD8qoEji1WCKLHKyqyM1tuntItQ+eG9YFaKeMyW0BZg5q/qYm1cWmlItZT2+vDUpTRR
CqpQQD4A1rkmgqjY1rA7lW66hZTWayYocTBrVy42HSu5ZGFN78CfU3CEwmGB3T9kvLIM5aoyH+W1
HQicP3W4aMXv7YjQRn5OicQYIMfdc21mfpSSOpzMDylzGeuAJUlTs0T9hw7kKR1pxHDrm8FAiSDu
4aVoyz/dZrldylcsgUDlj+9/qWNriyHzgb1yCKNE0Lv3pZoQGC70rfnZnkkBQTBl/F9c/WKWtRmN
c5L4d5mlZSUyw9uJ0JHlVVEzKp2UpaYSRTZAlU8hwYzKyMrIlH3/eY+VTwy0xRnjuX6wIhLn7cpy
iyJGo1bSHPrjswddotjhdoVGC7Vi7mL9oSHVKmJKz7nad7lJdAP/dKObfbxDaHriwQ6Lei9kxQNY
rAACw/1kALfYuoPrWquHpdqe+TvrQkG77ZyABueXprajVlKdpOW+JF8Hu7hTKkPUKpOb6gD8RZm2
ptI5Oarg6HdeIQJkkhegCrT63nsj0W1w+2CD9Cb4pPDRvERaRZ6T9AUq8bQrFT0lDZxGBNjMoRLH
PmbAKHx3XXNGNqFsLI0fFEThMsHR+AlQOZ14n0duYt7n/z7w3sIcCtca2inP7tVVhLl1E7fOpUQA
yhOLXHY48RbmARGlRBUGvBld5UJnykxcXXVB1BEp5Jw42o7IbvnOJB4yOY+iCwv22xfZBPmQhj10
qDZxW9JLICTMQ77zGkYMry4qwc2EWprl6YGgynCL3PwPQUV1gvFlwQyDH21MhouxBjqKGY1CnxyK
Hh7K7y0Gax1ISuaQ+5hYMGSsryPqMtnegbPef9X7uRFUaex9UvVoSFE1HOypyg2Gblhi3OTbOr2y
PYj5tMiRG7Sc3J6FLCrHo3XRomM7y8atdd550Z+eL4i5Q/ifY35gOh/dQgkGEHXSAI3xl2WdTPCo
NT7wsEIjAQ9TO9ywOAK/KrEj2qAJshdrTpnlDC+UZhAjgNrrWw6r9raygVSMASQci/TKDeCQKmQn
VxURg2d6O+HJaZJHVGo0QBozQnXP+MH9m7Za0r6lOnQfVK/WI/+zxnooyCDdlPil1ccuMIPST28p
SPsnIrPJV2U6NZcZ3dpVPvN7U8xtmmnAlfza+/JnlbYqAM1obhRWko/Pzaq59pflVi2owWjj+Eva
DM/GeMolNnHuEkCAaWVX3nU7izgnWer0JmArzgRz6UrQVpaYTJkKVsErVsMv7FlhwS4O/vfXyxHw
8O1b2oNmse70nMCO+7DC+tLE0ILYkaSTNVuTm70FbM/YeqvuozAjGfyUS2oaISCg0KUJQpM0oEl6
/9FMUfn2itWj4fWKuCCYc7xXdPp9kK2CKK0eNx1lnzGfQt0zYRY0MFrLIyTPd7tJVme2opWBKhhq
6ChEI4ORbJA8nGnYybKSumXBxJF2tLoNSr0NbnJtZPTTKfUsNJ+geCN0U8ue7zLYGeQBt3jUPaTE
gnf9br4dKZMuzJzZNvFhrRXNkRMVgaLnwrMAmRtGRMsGtGbQMfw8BjBa3JLDLYMVHQcEB0hwMIJM
rHverMP0E6+9ZjQBViJJ4KCRljNrYGukGdafaLepEMOtfmQWMp2qpp6tGLuVzdjDiG88VzAMwphP
3g5tkfIpjPQDhvF7uIFyJh9l2GKKceEWwgm+bWJMx9n/WGSwVEOzlI9ehfbLTdEeehukfe9/QFf3
0HsfcE8n6q7qom6ipTJhX15I9SgLuuREukNHimxGeZsIMOmEhVEIM7M9BGJmBqjy8GBNHDYa887y
ADWjHIaSW+cr5HC0mBJrSzAmf6yagwWwzfRA4Avv/5r/z3LkEiO0gFJ4P7O9GTaRnbbslKhnVk2a
5ihg0CIxRbofPjRdYp9HKwRV3rJFt9lAwo8D3jeQ+Rc1dUY+kc0kA6hiFRGc8ok4jmbn0ZtpQ3UW
RXLh67emzkQlpDwYOY3GDto2T/DH1cy6uPb8rrm3XRaEcUV7s8LBFgSqEXNyL5K5vyzdsjmHZkdv
FYheQtBixKVE+mRMQOGuAkohtWhzPuTwqO3M3YCsJka8lkLZp4gKMsojViPCJ0io5ALTQfEhRGxz
pbZ4HPCxpdPiXkf+FueXNNBCZ8RB2gPrXuNoOO9p+xmGheyQ3zfGiEC8kvMu7RC/ujLm2azuymbF
Nw0XjQWBe7aU/DvkUnn/6x2pNXWY/PP19m2jlhVPPKLnEf8CckGYtvGla76FwWjhxHTqK/BSBZKy
QzE5IX3pgMUXKk6TIYIBJTylFj1CO759sr0qeMjWfpMU8WsRwlrmVRFu344Enain8Rl9RC6lEnJY
J08KGEGv/FWjFUzkHEe1IPC24nvJ8VrbQAqr4MbZIX9I7PRSrZcKavFiuuxqhyKfUxye9zuzPc5b
q/uahfPlbHfn22JHIkJ1JStIhLgQWyQSpISCTKQYPbs2pO36N6JpJDeXRrPug++btr9f+PsKCgmh
IdJ18sUYkRTAogpuQVKoNiKcP4uElDd89DmzebehRd9K7Pxpf/PqiGOGl8usDAWos28PBKjVeh2U
i+0zwYTj8nVseDFW5DjQNdBu4J9KMfZ5PjFTPctvDBlop4a6WTi0ERIgyoMABo34MTbcAtIUpET+
q0xAa9QpwwJNGiIukUGWTS2xPIQFyOoIrplGGBTtLdvYjtB9tp5/N65RNuPSEeSDv7c3sifIAZYj
LmbOdy9BzW8Mr+EMc2/X/D9mRDCgmiQYLtogztKstB3iyHGSmmticcTlY5xX3+weBEYSjdQiMDgV
v6mLidxwTiSe3gghIkzQKAzIDalZTtga0rUquW63vYwqWSB9pFLpJJmQ17H9OzRO4ww5KzwXwJgn
zxF2G8UXCkieTm45zTodHGrGkcyWu7VjDWe9Z03n2GfR84g1qxxOMbOp2rL7alewpLjf+feteLIu
F3BDrbbjEgSPcLmQUIR6QDjn+RBtbrx5sK9CoNCLNpi+VTmqy7BsEb/6jCRMfGc+m9OyBmeot5eZ
738CMo4uh4oQFrdHJ4P5YMU/jRPXruGKMwSWZ4o6kVEBeAO94cRH92jYKJf5FWTuIbvTRwsz9PrU
xx03OjHeUah7lQkhE49iFD9mFM12DD9ZM1WgJOWcvPVLGulGwoGIYCM4dbMeNqgsa5EOJHIQeB/u
oQ/VVDRBlzTBA5LMO51mtY2+GvOSPoPQLjTxN5jzyBMqPv90RimuJbKYMzLwn0xlwb/JgoYNEMOu
O0oa8zbiIqOo/veXSBnYgvOrEvTDyLFIAS325F5okE+b8lXTkRqDdBeIG1xviLSVUpKx9lWl/V/O
8P/91ft4QTg3yTrMkREI8BEKGRXziwhP9bkAV3fiAJUbLg7QVAZ6fIAkpf3Kmiwr1n/gdNQJfVDn
/PJczts2kmsxjq0Rc47kDfYWZaXDF4Gg1U7FbXRn6BZzvUDA5iRVoSQQEI54+qqdKG84CTVBWLiG
VVffodBQCsDMvv8CncM+XMvGC/kYEc9r6+//ioh322Wk5wuYt07vAWCAoPW5ij2mlTAyU0IkTQOl
QsZtwTWfZxu0xMujaFWb1rW1g9tq0z3H2fBNj68UQVtzOpQSaHrggSAqQH7xwHKekot0IpnEO/oT
Qt9Wz074gOn6fvkJTAGz3NU6KsxwVc/hgNZlZ3i3mZuR5S0YXWylbI6K1lBUmIClWvN0+euaJm6i
NKF11KhhK+K+o9OX/WVgBsPEuemSWMc1p0kkGmZmPpR8tTLPyfY3QmHI7iegIm1BZ1HkCJfX3zOD
lSlsRwdhoIQjJpaKQdM4huA82vv3v+rx0uaXV7K3/BbHrjbkh5RmsrvmN6jHlb0COhmRuH4udF46
8ZQe4zTBulPGbiny0YzUxHw7EMgU9tHfJx7s6CkFZh7KNO1B2r5dbm411cm4Wai5dEpp5Ly+gxgj
mw3pgTcpptgjv5qb7wme9PL1e0BxTfjTBf8KLQm5o3DIsTtO1fRH/ClsiCjCSkvaGLD8HgBUles4
ZTJwTOYLJRchHUJMUVxxH6zQQu4wAjKZTGncYiFMGjdZJ3p9+UgSU8vKciPzkCYcitd84hXqFR0c
LTEpPCAVIBkGCvxluQ+YIbbbdRSZ+TQRSXht89qaq0NqC82fpzUOQGE49sTKmpQsCjP5UY1ORTgH
HSTi8pNGJ//oZvzl6fbAgyrronoJ8i0jZAn+kkA8wwQBeUahQp1a7sqbTb/6MBGvlI1fBMdXiKhN
J58uOKpX3BNtoELJVSWGgdUj904Dps2YRrwAUtMJZEVlQG+P1kah1jWpJ9LUpVZHYMNMfeGxVXUv
BNG5hETyEqnLMNFJisq0YQs0/09UbppzWmnv5j5OOtCAXFONCSyqzjI4GVP9KTqKiKKbZd2cKxpo
YQa3idZtkxNX+fEl+Ms73LvKw74Mt1Y8Rma+q1dFsCFkmtAH5+vwk1zy+rr/pP5B+Sq+WytPoj+B
i9LyafW1WfkQzMPNiRV47BsjbAmZFx2EPrk7bzcxsFaXoutYcV9wdmItl8Yld7EEoQoR1Sc7gZSa
AuoZdPMk9uYfE9q/hTenlSpH2yY2bORAHRD3tx+Q6xbOruY2A1OGktRzyQguTYicuEYJh4JTlL7U
UuibaVVhgwLrbgztm3EtVJc/D6We5vz3GKPkEj5KLdXH8Sen/Gte3e7c7W3K6BkjOUoJaK3xdhLK
bGg5yok6pSoChNDMsWwbP3exe63p7CqOiLMwwwdUNZlQQbqtkcmH1QAUPHEu60TT8C/1o6pPJLEQ
qAZjwqfn8w4To4AAI8keF9MvWFy8jDhKQfW6ZU5LNU3luH/gEO/qez5OAt/e75OboraWwe9BVnxS
ArZi6VCcKYZC96fiBQSlpgMBQLrrBuRklp186VLKf6h+SWdHUkp/Zve+kiWEEnPQRyM1uKI/QlSZ
Cpdv0vxSELi+jJkjRXOTzus/o4EQPIem6J8EL1Kmp7X3YpVJL2PTjRRrXkOroGqqTt1/tWl41Q5U
rYQXVwmdg78L0A7jxwdNqT0EHCRfKnZWu6YaKLGMKogzFMtk2kCNUILZxivq6qRhLdsBhb9d0+t2
ArP5c/p+Mqi/ulii4rvoE10A4vRCNLqKpGhtpZvxFOGpWIqjx20U4isFDCVObL/2YQZrV69J7HoW
XdG7CS1WtnKvCLTZnBvsUmOk8hzmHZ3oiPGephWPD95Lm0nCQmMGoS4Qkt4W3WsFKkPUHkjnGjYL
i/VF2pTxH22P+wQh14bRs3RscM/6YyOgpUUmkhxy8CHQCAqOyUviN2XRqwsCMDbLc5sMq4cqXYMs
ycFEkuY5SVgmKji+Ahv9YkSxDnyslxAKFWIwPF8SgjRpsef11Qzke+aGa0wim52DIyQZz4Zha3/N
rKb4OGyqzfUYAnANDR1ik9B/vH/aHckWYq6zpslSHkckF+0VBFY2rMbStcPnNK6+KyW47f07449S
EnVrAd1BLgsVMYHTGucCv2dE6gShRTX+ZzD6ZNt/SPqeRcUdRJiuNH2aA9VwYbsEp2nR7/L12aZ1
zrWdZNZXwpu0CKenLhgZ2t6eJn+Q4S8EajA8Z3/AVzb0cWJBV5r0uXqFsomO0dvhLq3r9HfVYy2T
n8YVRQJzIEgSLs+MbBjkH5fZV/PX0DrpNPKW5Eud1Ryqy5PAIykslbUrdYIuV+lUKLpfdEGlq+jD
QJmiyO0BrcdQUXECRrkVcCGHdMbRKUhoe0Es4gny4Ni1+uY3711bWbOJOFEDz+gsRvSidgKlZ4Z1
wVpEOHs8+BdlfmD0e7RLpHp8pxJUKqAQ0GiMgYwvc+dv/KumK69OrLQjTaOPzYDwz5DJPDDgb+9V
N6jdBYNP/dDuECSxCDQwVedsn883vQ9IS1OL7u2idVvTmSttb+7da8IHNmfjBp8kDy8tRWtc7T2M
KfS4bl5nM96AGZoPow8Q5mCDi5qBsON/WbvXgsHQcO//qiPpfEwNpd732EFMb4v2ehGX+OigjFIb
qJ9CWvuHgloZsYuz+i0bz0T21hNCQ9hQgYymS0dFquO3HPz7TYKWDebaKHMo9UJ+9PuPeKxdIjkQ
UST1NCLJg2zLjcVhxvV8L5xEM06NpNqMvKM7p5gi0+FS6167Wgyf4g0xfl2bclr9HcXW6Zv34LnY
mzYC19BjFB/v70C0Wa3ywaqj8kmv7h87DKk2dCiU+rxOZPJqxRVYw3++SI+oK0l7SjIZVQT/gcJ5
X+kCpUX954c6QcCbTH75Ly1Itkmi2J3zzX0ex3+3M2CmgjgIpIIVUBk4gI/WAvFH4oBQWV3mwG+K
5U8boKCRM6ShR0bWY0/kChXEisk8MXYg0cyAQAPNqbPFV4M6ulmxPBuEM//lJ9dPcAispw+lj+KA
f7vXSECA784sNnmMKILDr22pYRHF1Axb15KMau6ycPtVwmaPPKcg2D0Gq/qitRG6u6/I1mlACxB6
r70zDwZjbwQwpHDuHQLWuOrCaLsEZji4HfNuIx/41q7IMMMR+znNATjyRvnWMez8EuJjbG3iEwk2
5C6O6O3g4YFr5VhrmZGgcJ3U494P2HKzIiOCT2Pm2BxroNue4tJGBkpdCKk2ZkGTOtduOCCYt81F
39PEjROB0pEDRGoknnYCqCKnG34mF7MlnjSLhCPIR6pDyYISkBHEfsGzUakTKokpeAelZCP8u4io
GcntAghdYsx95l+QrnlcUSpVBZ+l5tGY4EeHf0m0oXQxh7VZa2GNUdRuoX3HDfR9XhM2kzeY58D1
xn/VKvWWDW/LyyfSC+QQblMeXFr7KOiIS9mxPHPSmzFFMB1BQXJZjOctw3N43VrTt0HAuAlASB2M
kctG/748w3pPLnrWuMUHE2FgZgB6qWPdpX0f3xakfDEZYNWetRX8c+SCnqdr6jDV/2ZGYcRRe63e
TetsmEX8V3zHdEaCEc14FuOkwJYZEW2g/MxaNZGyCVLXLxAGUt9EDoBc4c9fy6L6mpEIAGRDEYVt
q+qorcatIgxtcgPyTGGCGf/XWGAgr0tQ76iisMsLa41zkteb8o8KU3913oXVD5PNjBxyXF1OdXNP
umWL3Wb6K+qi3+GRENvV0JNt/T1akUyRJULqwzG6dzb9R7trv9UNYsCuqc+ScbgclulTOLAQw4by
vvYQzkZwK9lIUE9DfB41Bsy7XWxr4i3W2y8tJrlzz4IYMbbYli0A2bgjpGdNvoaJa3FzVlfd8TW8
jJXYhsrMyAvs4H3MGAz823YOmzMkkInqJ9xq2H1oS9ZIbenPz5uM3oxl2oL9X3oZr8O2Mhy25BRi
6uttwoPAsTVco1UNmdowqHXBOrCnAQYnxr3ZBsqbWLcu0w6qHRFQUPJ+v1kj3Z/Hp6iFG0wzWFDP
nX94qxRrXcSKW4Mk2FVVuqCSSjrI+BtEQBbX+dqLn5FfYaBeZbhZ+2IixnRLusG4Xj7mC2ICAgCf
2zn1mXWpr9Zs0qu0IJKA2S78MH8KN/ANyw9eNfbdIUuouYblfLMFjXcdtkE9klNvuZhFzCGb+7Wk
S5V8X1VDLABVAFHx/JnGH+J7orTrKyuHQLInwg8YKpJe5YFNQGPDH7ZqSvCGA+LcBj65D9c6FWRv
XkoK9nHLIzByk5kBzKvN/cw/8+LibwXqtlxCl95m2f5tY4a/r5Ju++gyEOW8cRUGNGJBl5whlLDo
xCG/D5XpLOVWj3B0Ufn5+/ldVR2MkZUs2ycwpEtvosgLJOJCm57PqPfQpquQVemuS1QdpOZg2AWf
zESYIqVVxKCCIU+raPcn3NCy4Q/BxwAKihI9NIXTL7foEBbks8RdLbL/yQzZzZwfAmnbDuUsjgij
yYS3EAyd7hAXGFktQj6TNwi2/ZqVIt0h4tKJ2Bn8JAAkRF6ASxdW970aVuzG5LGJQ0JYCWOljpJU
tgGWVISY3okiJVyPWDC6jdMBhQfKRP1KdHTU1QiuoMf2LlqrrEj+d6bZGE9Mfk0+snmVKytNoo1j
so5Qm7SyM4mtkTlGwzqlRDWyIoXJoqAMW9yrwHwptgHVXW4HL8therruOihZzTM7jm3DECmqck9m
VOV+bhH4MbN2eR5IkbxF30xshpaNXL0CuaoxeZpyMsVAY7x1cVsPu7u2wwm35kM4CCg5uQcyFSsU
QZLdvL+2D7Qn+8+4h6RXWebttnEwPyunW74QOe9ZbR8MA+YTTJDQ0RE4Zo8oh5DcC07BXf5BbgcJ
HISnmlQfenGTkAhfmG/mF9mohULlG02PIdT2H4MQquY1/xz6Pgkz65nCSNmQECZGLegByZAlRnba
+CK2xKTiIIASq+15HXlnwCH41awcJJU55GZYGVK53ELFY0BzRoy0MTJ+FADiIWQ8HFSkaACDykjB
vopqN3iFZj8AxcyL/bLb9UZgO9ACqY3UvCrZdyj4AWE0jR0ZEFKE03j3gV1InwHjBgeMRMGY/t7W
kQN1xNAxfOTRdDc1KBW53VrYJJwweWr1on0p10tgO9dzQjA6HYQIAgQQ0vAJAX9/ZewPU+Zc4Z/l
BvQyEisfMBgZf9nvdu7rHGHZpu2UgqftIEZ9jj/FZ0YewipfFZSFoUhFm0pgKfg5EYBKMd7ivTIw
jjGwa25QUhDrS49h9mQBc4S+TtyXvpShGaDA6z7+otMKZSmzGWRCcnTgEFrPGStfT7hDAZe8wpVa
A6epV4PH/AptmJ8PNo0viyCBgy7aarqq3cS75VkTgcccNAOGKXM2L37fjsoAuZPYU6PR2py6w2h8
5EoJWLnkomkSCZiAGTSiOatjVn5naM7Tq1gJNDbP+q+hjYaQM0BqbhPuGtiX1Wb94AJj1OOzAJ3T
lpuDIUj6ZTi6+W0cTaSw7621Jp6iZHSW5TkPlXPPVPYOAGqH5SJV3iJSErukH0OmQmIDUiCl+SEc
W7PiYLx1NgmDkefO9K0h3RU9JIls2CHK7++vQuMB2f8M+EYjifmxQfp7D2vR6S94/yGRQbOlOzBz
jkKU6RrcJEuypmOCkpoZbi24r4Y2KT1XkQc2EfDaNXnrogTXreZ9Uo+oRAK3J0qlciifM/70+49t
ANPDxw5I0gQUI6R4jw+3urLDqDIz1hCXiEnYTMevdYdCuEU1KX3MCAj0mrzFuqLqIDiZIyoSoNJ6
QAQUC2lD2W/CqVs/QUPa412BfgqxyGYsP+GuE6fu5PZIsSADFnYMbaXcXLYym7AvmfqqJSTQW/Ba
tlwrHSK6MeHuI+k2m+gPGnU1S0unI/2gGIkmsPiHOricJnIdqKdCGS9JhRsvFyZwuFAmJ0qs42sS
LS6BpAwtW+3PBbCaeEw3nMmPP938ZuoQqsLv3iAvoCJ4kb8THXk9FjWJPmLuQCs0SxyhUohpGP3n
liMEynwYETYLtkA2ExJP7GJrfP/7HgQxag9RdJEvQhgt8v699hqpetZuKJxfrZQxyxI3sxfSVwtS
wXilK1QSGXEb0gtoBrNRdiqf1CQNc4JImalxF8YGzZXX9gRWmWFqMNZyoUUtsXWBvhwN7tIt3xbJ
CWV27PHZgP2OA32A5AE0IJ/+GdyOwQz5+wdNWNJNqWSTzCUmgsiJ99/Dgc9B78EnecNB+sF/Hghn
COJu/XLM79MkeayX8snQ3EqSTSiTUZ5JyLxOqivk0Fck2JDHh7lF2I2IvbaH+kAQGTEnWHoHewda
LZEnESY67pWBIV3usJnPXBJQdPzLjyh3Toad73REQiAYcX/jUmeyadH1+aj7317EWULcRU1a76OJ
xuXiF4anEJC4SK+tyHpWzaaUaKH1hHtc5RW8XUv3c1/PtM3eQHBAyVE1czGA8EusE/k0sXYD+iCy
ynD+tNqjLB4AWMYJDbNZ79BJqzpdGOfe9tQt8fAi375OWkkqPav4rnEIS8P4hFV2KU2PsGWEgh+V
dCwfU1rSKWFtceFr5A94td6sfkhQQy6kMcbOJaMKdqHxjIgfCPFGq9SRjlo80/tL5EjlzhJh5h7I
KPQHIqG3b5SrutsUqw4aGopP0ze9EnsOF6pITxV78iUqh0awublxSKNlT2PQyrSfmbaFToxUtDvp
4ZQ8XKGeGMh1kU1ac0/ef+AjcCmAXqgRgSRw8dh7JqjF8tN4ckPmxGEWV1oPsO0t19Mnk+GxcA3i
LGQePME5HLjSVC4wsLB3kvSaSoX7X/Xjf/9cxGjiOFGj58arPTlvBvBQpIvuFLy9ugoZwnAtCM3m
UFDsuvaa2VoFdCUM5U8KRbJZKekUunG6UDRJK3tbhhOQV2ZM0QfvK0Nej/x+DggO5YQWMu8Fn6Ry
QfR5MzbcajoE5RqTYkg1v3ybxgZDQoVR76QTE2Fp5aSwMvNeGgKRKR3Fg49IvVAtUGHh1IVnJczh
st7K9KCMIjI4pOR5rSBBhHefx6j8rqth1SYXTb970q1A8uWV4kZ8q3runORWMvAKMF7kUcPpLM7W
SsrvDYJkc1oyMMwkRp/4hKpWDl5VqCYW2FjJDm/3Qrbr19su7kG80YNQ8l+QSzQ9K8Ncr8jMJERL
/U9iDcbJn1KwKCWGDGGV6kL1ISGU2fsPd6BoZiAB3mE/CsDi4wh7zNuHq8Imz8O+qB5NALZ2quYe
2QMQBwpEYHkmoLFdUzdHPz59EcLt0TyPrCxdYgLnFSIg/QyORhsUF3kbYia7Hj6OQ3uh+kRaRBFH
Y279semyq7x0rhd+crv27pKl/lCHf6qtUUB7tUYtq5962st2uMX5qUAvnEah60no8fanWllNjn1s
AbnS3kneoSQEeaTlY7Xl04EhGhESYFF4NmzITE0FG7mwMM3NhPvndNNx9LmgiX2GT0XIN/eD2ZuW
rUraR/mo9SFuUROLg4pYv00C64kUBzOXjQKQEU5XUs57KR1UvX5abeObqXRvNFxRCRjvL41jz4Vi
Y6WILeYOkbn09n25jT9tnCWO7/IQnyLPJMWvpO0GAu6wNtDaqVHXxBqRhZJSS3sSpa5mbfytm/s0
g3T0uZRCYjN9l24mct8+19AjGvVIW3/UUa35nqYME4AABcABImUXGie6AJORoruEDykDsgop7Xqp
Bk7XhwdiF02XhaeMdO8RLGOs77+Aco2NmSUjaBNeCAVK3H3y5vhZ/TxSNEyy9IfkB55xzt+Y7RL0
oBPhDisYChhCGjRQwyiLbFUOEzB5WuafCUW9k67IU5KpVMngKLgA5HSa8RXOVOrpAlsO9gehQoVF
OALJHR6aEdYcwrbmcdy03LfNrbzYuh5UZxiFKX5SlcsqNgdaALfiYATYhEpBW6mDVkJnAuRULDQ5
/b/61YHZMQ3zPskFZGCOXiYiKRQIqjwy5I2yyof4NnT5mGEVXFLGcZjSwk/TZ3cO7prtgwENGEsT
Qu2hT75MVgC6gce/o6U7O7GUtVTfHMHUqlyjRE6oJHH2Qwe6rgC+ttLycd66zOmentfb9Z3rLDc6
y3IGzmeR/5EQ6I8yf1HJvaTErW/r8hbK/Ul+REZWnthehyUSz+QQ27Gi3iTTLNgD4Za0sbdk/W/N
MpbiTJGemscgsT3m1zMNSCQJ+yoS08iHF9YseYhJF8FyHc3Tt7YFLPHq1YNdbm7UmQ/N+KzYPX2B
91/i4ZW/cnx68jhEzeWx+/a68sWl7B+dAWEwE3jaEE5HA7uRw2l2tOo5hRNKbOXZ/BDWkZa8xjux
iuiAiW1eANAXLmqa87CPn+ONd61WRdOEVO6p8VGNq3PYbJuK8xkkUrJFVd6EiX5M5/iT8dciO4qK
6IY75TclqtUJcR6hdKkb7ksSkHOsiZqZYoLHQAgUZ7OQ0Se63QQYSvTP4WH5p5ebGbK6t94w9nEW
EHrJpI198h1+289dZ+LbbgsSP0Ns01EJ/aGICcht4sMr2CGnj67HHABNyFZuplCJzKjkF2rEkmnC
aVruvLM0WezLkaLlAplzdV4V5CnDDJIWTh7r9M0QZq7HmyX8FBc1iI5iDV//m2eUb4CY5OE+yMCK
J6zmJBngo5OBQjcadx+8Gl9yA3uahuOT50zReRSzsuBfcGxbCHBTj+OHGWRwpvh7zl9H8jnA2Kpf
5HG3PaJzawYVRYkmJtgkJXte0xDyxkCxtQAO0veioeMnOwTVMjANNmhhJCSQiLRx/GVOndrJMsRn
CbJU8prbzsFWtcb8iBKT4WIL7JpBdhKFQq+w8NgdvsXS7Te3Thc/yrBGzndXVLdlRo5UtCMBRKHK
w8jTS1yYxQqA38CM17vJeQxbaNtXOMjCoZPVwHMVyEg9ld8jfyCFvbcBO6HijJcFzgkPasUIQ34i
nqb20sVDdBaOMJThjplkAxM20MzAAbUZPVoFdd2ySz6gdbDP67T6LuDbzCGzvPTzto/l02WqMJep
SCN7pUG0W3jAZmG1DCqjzfDgsTaI1ZbNVOJIsrZwkAQgZxfDCM3o9srMZeOHhW6OCmfnolFOIa14
hqJaeoof2YAYYrB4vvePBeegvOVYIO3fo0exPVUwb69jq2UCXO808aPSGLSjRlwgijA1qAiIjK4i
o7Lk0pAgW90xLrhP6ZJ+8pPpufHcS33VYup/JxAK9YFnPFd2zwhljoVhXeD+BAig3hTBMPiksC/Z
X+//joOoA4rDFelO6H9DVYjB/vHWlSQ0+4N3L8889wD6bSmGpAWvUT2YON0AR66qDkRul5HDMY1d
UtL0lkAP/TQoWSQHXIR5zv8QOSKVuAn+dPGz1jZ5+ZFIXfofElchaLmR7TX6AXW6w0zRkLx6bPW7
1d6ozRFQnO34eqctPIdQjowUAV5GfPEgW6u9WsqdptpqdhJY8aOjkRYOb4XYHk380kf8qbjNG3zu
oPWRy4N4GMBFMAphHRVoTZFvOBYL5CqcztQE6OsJgBAhw4iI70LuNSdeUiwNcGlG/kHyl73/GQ+y
pfgdTJHAJeICQKxi84t/KcKysunmKEX7xXGJJQCeolg3Hysf47K+mhJUdQqrSmlCxjaDxhk3CH9N
fissJljTbO422n9YuEhH8zb9GiXJi/SamkfaLnRIFl/fYRTWlmaVPCVZTpR7YwA8uQwoP7nHyEmh
JecsXi/Rbxi4vxofAdku1GHYArkgNQdTQxcUCSf3U14o4XxEh0eVpq5JF1pF5rwGswoEwM31ZI3+
eeVv7sMtahEBYwN+jfdf5JH6xIto79ESqkckWuztvg7t0N0N6WB/lMpJ8g0l1qSTw5A3wppEZNIW
Cb7RVLB6nH/oGoaKPm83tCjWcKHx5/r6IhDckKNMJE7TmIXMDscb/f4TH+lleeIYVzajC5lCesBx
kLVlZbNHYEaOLRGHlEKLnK68cRL/fCRXXQWLmoV2C6mlr+cxF44jnU/IMDgMtcrORCKxAxePoEE0
djrfRkB/OGAy6w/tyIhgr1yCdkJLVSVKtK2oAChlxkfAMde59xnj/ZVOD+1Yo2mnPn7/xx6Y71jn
v/5YZ69xt+yuXDfF7AEM4cvUeYSNW9VYGmOgAGeONPlD7W1rUUvE9fDkBh3KeVh7aColpRnVH+2R
FWW323oyilqvAKCkBEfEANoi0M2AD0CXpyvKY7+BYeAYAwjzYafuayyagXJ3vQs5cukwNdFIXblO
nXGkK2HJqUPXXHDiY65fIQf4amaDRxrsNS5suYkhVDIpGchwClwcwuhKRPdYMMJKgRRxq+B6kV6L
bMLvf4gjtZ70IQQ72QDIfhzu3X+Lx0qeslX3ILOC9ENR1d3XddoQc4krNuFX6WZAFi2Pqc6ONpMi
gL+HPJeLBhqD6z9T9QOWp+Syn2FawhclWYgIh8ljDg1GK8p0NzI3OGrCv0X6iJYbl+raFP4TDJH1
V6TxXDpClMMk/HRJN1dZ3943zqmmwCyzt5Wub3NzoDN1Vj7H7t6tSZQL96aT70zkpZEW5hp+wREh
qMiM5eQbKChA0LddzN8cz3pInNV9ukE6w0MasoLrcvHnb0qlSf61nYI/3v9Ih3qZFY8ZqxxHRkyR
sodHV+EMrTAs3YN6l3SQrItZ3/XEsB/lDALL3KUeeyfLnoKmOC/XAxncAPkQGkIVYiu9ZOLGB9E0
49zRsqNBs/I7YZpj4t1zKF2GeXxN8j/2MVA7iWjJF2bw7Qp8pELlTn6PnYR/i65R16ym8j+4zw+Y
DFpconZNSiUbY38xWoW9K7rAW+7laVaWl4oxQY1eWn4WTR1MKC0jKpYIRkPqW7umP+DmuxUHnG8p
fk1qK5vGXnPyrZNzd7b+9Lv+d3ugcomc6qNY+1HZh9xjMrJ4a7acTnptOY3WOh244Qgk3VtnDE9F
3O4QkAxYqR/+y7W+1G2yaxa/NP6sMZEucQM2WdcwL1tCDBRNpvJEcxW5KO28ZJ4RGsg85CyT4clk
y5L7+JogACUs1tSa8RsJSU443Pm2mgmp6Wrvr74D98CKrwJUFbEGAVnxhr59+KFyXQZ5hPl9NHaA
94sChRHHMt5GmYVKlrdzI9qEEKIQNiZorhUjaN5BbaI3UAhhWHrPlbW7qmgi3n/CULfF/uulYSUE
AG4vJqnu7RPiDmLMTJ+OD5GPpJnUCuKPTVW7UNKJFavK5q+iHJHcQ4sNfHziNm91v6qEE3AZLZx8
XEHSsLQt/k1i+k2Woxn2HFrLnSpg9pLRacEH6IPowwhyIZ6EyXbAX0DA0noLwcKD/FnoYlD9sSt9
mToxWHPY6QJW5ofupt0uv2nd4kWJfkqP5vBEMIMWOXTv5L5Uuox2m1fQgsicbSPUpEBVAKjQhppZ
VqQWIygfqWDzVy+u3BrSCqhSNbkdFPxNezJ1wQydPXjnPldHiNQEjmfvTLLcpMvQxy4Puv0E/jAs
5MrzsB9Sn5y1PhpbccTSX/lZf1nkO2KySBhj6CmQPfEaAVeJUDkzZRGb8Vf98Rb+0SD2/L8Z6wEc
8E/jn9gUI+ngCFP7wdw1MpCAkXSmiXgzF43D7SHNlVBTE3dO1a5dLdNCNHdfBSFmO9S1jQoL17N/
WGlxtWq7DyInDYoPxrowgVlO9YwuSGEJJsj9ZKrXwWRfbS2MhUg1QdEUJvt24YYO5rjtBG8H1kYp
RDwFXkwr6VDSEqlMbS1bhnh5MwSKC7hf/pyTzniWohV1PGyugsk36/4KZ8KNANiRACKP3HnlRb7W
SesPpWddBl5GlBJtD72DrVYHulJz6xU0qgSalOnUKgnbJEF2Rok4g7Oyn/OR17wrmu+z7fw9NFpZ
wX0WEGldBp9gPF5h0pPv5tixEzIdw8PeB+1BVfz23WSjlXMudsuDWlZTXkm9CnNtOnPxTzbHfseJ
CUco5UzKQJB8VX3y6hFnKddhg2adLdTE1o8lX07oCI4A+bSdgedjifDQnO0b+ivLKzbUnstHmUNV
r4tyAg/BGgAcPuL/UJSr7txoA7lJo6maQdIw4+W3gQRItV2qUwGT5l/8dmcGhMRhWUWEpJpmj/mo
wtJdr5rZN24v7U4tIGWi6OUJzgwDb3c29eXvHhfHT/1vvZp/WMX/4+xMm9vEti78h16qELO+eoiH
DE7SdjrJF1U6uQEBAgnE+OvfZx1it4VSVnfXdenKbtvBDOfsvfYaxk9Jsfufh+rDxOj5uBO3y/RW
c3gpXOWqprmIktKRSNxt8tVN1rlvRcN5eU33tX7M/woZuqi6DllmZutL2iTJotgP9nvhFzVUpLCC
mkF+KDwILFdSUEKszP/K9uv4zM6ZdKPey+jS7QgMB8GHvaAYiPfN7iIe7JJGnwuDsgw0kgo8a2Rn
BWXMbrblX912P0IIXIoLkfIdpRhWgBvkIHrr5ENWgdLBmttdZMxYRVughumuusS+Y0FR7tyKdaiq
3Ztuvf0Zh2l7WfKdZ1kD4JeZ1j1dfXIdekg5O4UDPmkqF+XTbEQ+qvHFhA5jENNU7dvL5/I3t2rI
/Ynz43LhgtXNw4WUzJpYfd2+1SOrIB/PpiFecl6xnosbFkem3Bl8TAWiyKHe+GKs4Wdgnmd8b2Eb
VzCnTxzX4vgiwwOnIsI6GJgCp87ZM75ncp2WLWmE9LxUaGCwrp9qugK8kEolIYlL2dc2FyBLUS50
ydWyzstLN1kF112MmbpH8PdFXXNliHM7Z7JVn7NwYPfpR/VHnBJS/AYFt+98dCENYhk9AtGSgC0j
rxZ7zc5AHr0FW8oWGNSLECUQZ/ilUiEQ7hgBLzGBg1oZX9QbhCXIU37aBUhAbXOPdRHRYF60274z
EY52DQIiUTURqVjIkE15mXY4LBp0M+vGb13JERrPpXEvYLlFGwHyRmsPL6oMwHvhWJG6Zg8/o9U2
f5N5JfsDja1ol+6SOkTJI2FGv0yeQN0DlcYrojhN3bWkaDfeomPpdpdp6kNpkMeiMZ2K3KI7C+xq
hVCJDTCsAFfjHikVCV3w0hs9IQPUNTlxa/jQ9RyMNcZfU2ZMlk/jCrFprAD4w5BbOyUOjeAGIGR0
az/DHQi6FVKRhJ1f345t83mVtekZKs36srJysqRtmKljMF6kHr9ixFkm9R1UezH/Lt6n8AYV0dzl
UPXSLZwi/JXOXr7hDMftYFHBJBiuH0XLIoQ3YAxAn9Xh4WDlUbEk/8+01I8WJ0ytVIGrTZfDSdyS
Yen093ItkKuGkKOsYQ5AYgxyXjx0FIUEOSmhr9UkS7qDJboUU5NR+crO3yIyVbVbG3ln+AHA6mYF
hTUgkpv+n4jLnyOCkZf/wGPu6eEfOOeCATbX3InjYlI3E5goTMLwIdQfwZxSye7homr4exVde5zh
wVY7nGuh3BrSq7wUxFvvYfBZ++L7SJ13oXvA8Jkp4tqTu/2RlRFybD9gsQ8EQniLub9pESyAqbbb
4b3YnKa7tZCGQMAX8CEmk9g5g+9eulX/SkkdJe5kEnHYXXZZgeHp50zLiHK49OXCEd74SHNaf/1Z
/FM5Z4rzUcaATaIixGTCt835Mk+ZaxRXQfRtSB7U6IruIwqxpNtSEMeRqN3+G5XkarcgNVwK8dZs
Tsb4p20QjxdszgbEswgOMfJXysPDdbHI7W029tHunYBtcXFFUBdjXekBNbeSUqw0TX3MeBF5FjnQ
W2MGztRCI265j718ex1PGaAAQfRgT2bZhl4xQ1XHZhcsN05IaYEsVwARsve36pm0pras5BgmsjLY
a6gWy+bSqxfkmHKtqKz71eLSzSu2nJCwAwAyqCE8hSg1GW+qCLFr6vGOYxb4rFZILZFaIWVNCgdq
xWGTufRq+YlBrYgwV+IXpSOrsAQQ/0APc9RZomtYhGHoLt0owBtpVku520W7QOeYm8ZdbgG6HcXn
Ft7SVSBjNicBHWpArW6ILpMkuctl3RcNPzGXvQ5wNuP+v17W9oc90b2n2S7H022XqxtIALGEWoKG
7PCGcb3O2ZAm6RqWVhT2D3XYfpZdix4Vz6eykVt7jENuidRKRhheWH+qgz/rfPlDpmDG81cLQ6az
yUz83GAunkGY9dRw33dse2tdJIzJsx1aza7/VjZUOloB1T7UEVx1UBRj30D3IiqnPTJ3jMvxZ+ex
Vw4FPvvFB11GdWvayQRLVz5KOhFABXmq1xJXzCXK1cViwaoQyr18I5sb9WAj4HzhCs6kTNwF3hye
r3TFnHEb91hJuWC3KexOSkYEks5Zku0+mG4iA5iGfZwV7GvQSW4jaiAxAqOdigU9e3mDwpWBvwon
9gXJ+KM1f4jBeBXkB9eEZNDrsobtTvXkLQE+wQzQSREzTLesaNbMV4EBWTDb0ckybBD6a5YWakV3
2yDmRAzkOtYndfUtIRicVe8sdYBcWljjspdTRyYBm+iq1X55kRMLbGgwFmSwM7DZ67Edvgk8NHY0
fJfkiUaI41HQY2CuntPu2JZYIU/H5RyvZ6BGAfEQMDBcaEZmXXm277rWuuqpMYqPWje8Or9Xr2Qo
5RAt1MNFZHvh3PoQwyI3rEkRslBNCQMWeCQp2Wky1nGrxNHAbyCtjNmv78z77xF5ddf4TfzOaOHN
kLQFT4X0pPg4SSTtiM3eoIX0cAK0GRyCwdTni5X/eukG18a+UDG/6uxidJPAuMYVQVU9kbgfF+mA
6pNRC7FYYodbsf3z5buZtYLb9fB2ZvyL2YS3dBl5Icua3c6Vmwz2rk9RkdQM2FfUj3I1rOmecb+h
gg7cgRlnfVOhyapzYsohmeEAMqLacjV1h6cPQzx+lW1hDDSUZ6Vbfh93zCm0kBheqbJiauxKLjrH
xd9gQdewxXe15h+CJM4gP9I4T1OoycWs2trXUYUzuZ3um9cm094LjNIZZBrjp1oZt7RVZAVj0Ret
xE8nChGNlpl74vPpvYoCSlRNSmqbhq3coAAuQ5ozJZbHGZVnHFFwMitlG9k2n70aZX0GNNFVqy9J
uIkutlbyHjnvnuMC/jWGq4gjQLlXxBbbPotxNiw9SrmI4SAzTa9j3a7yDsSjzOJz5W9lwfgtxCKl
anDrN6WrW9NoQAZ7yAKqvqzgSRT24Kk2j0st/EyYpWCJGmTGHbpz1drgiTlLYRWxnmQhfkF2nuHu
XMojtcQIwmXIRSeCC3RnExhu+bDGY/7EMUdvXKX8I90GgGigeyjgYgjqjHOMD7IVU2KB8fg4PEwi
ZjZi1BuIvN1284dVdPXZ/1U4EEU9o543nqcWYg1BRRalzGlPMK2OfRxcbsYAmhWzeZfSbHYzuog9
eitZEkAHFIl5L0k+5ffMTj5mtf2HwtWyjBk6/EYFdrCVWjn7OiNAI51hRCzuulL9RPCngfkoKw9h
8mZCBc7yGK9k8B9QcyiFBtRSTS7+tk1nYaQaqJpzAhrcxepDBnPIWPYwzNbVQQb6IJCrxJhKgYOG
1WLiDuLh2itqVmRmKnsKEMbCdi4Avv2w88MPwcL6U/pW7WZjpyfCfV27FMyMi7Woyv5bnMLTeuKj
iGCYzhRd0GwJ2WFAPD+v6dC1+9xyFYUJaQnBhtExGu450IxxtA64tCLYRWv80ZTQtm0/VMz904j+
ncHCy+sObNXjdcd3CcLieJCDclCH605b2U5P5t9EDpcTCrMZri62z7zyES/0htfpo86vI/eeVz7s
jV49GuP2j55l9CvfWOYY/WA+8Pcrn/J1Xp+/0fdUuIHn8LP1+6dX/gnePP1DfBO///lr9G36AniV
fhvGTpkDNbhnwnXB7cgB6dV8MEqQOoH/43Nea7S8FKWxPrxGn+rN+oL3hue/ocSF3HTNL4sQSKbp
q/wVv5WZOj82/XreJ9ZFcTd9jR+ffiGf8p5Xb0UH1t3r9zZvlZksOL0xhBQhEx6+khb8jLd2dIVi
gDdx9fdHXdGtXpU1Qrq305vUvveWf/GejyK/WIzn4U/plGxrdcZP8n18ldeQ6pz3vT6tALP4nGaK
T6Bn8ebpg4XlLA3ftUVGCMf36ctP31X153x9+gmrfcsbfZg3bvPrgFTWTD/WJRcaUvDJ9At45T0/
8fT7zC/QP8IbXiuiJGK9n73hBuArp+7p39zSio0CHiI0ZhHOpl1jC1IbsQtAPGAFkC0wDWWXQUQQ
VsaElTIF1TiT/I5Whb6lSxlrI6fBgiU8b/vtK413KswTCk4lSxGc+R8vH+NvyimHjB4scuAK0Z7M
27AUSKdtAmv9RkJfuSMZvpPD7pBhdIuy1GaULp6EqVx+tfOaPD22sMrA+AdagOPlgJ5MmjoHMynx
mA6XA7cJ8TYf6uLdPo7eVkNwKWkNKfacQ5Z1JmSaBkkqqpK57HHFZ3gluUhZ++TkMqeDKKeW+jQh
6CjbxcgAJI9DRhww0JxfV+r9/WJZU2lweURYlrOBh3zvbCL7ctKAZTQ0kQVDZ6OPan+Nw6c8OeAC
jdQ0Y2Vu/vIVPXKl47S5ikAUGoosad5npqWLcjV1129gWxgVhRprUeqVPKOZme3QeHn74SxeQyuG
3iXKshkyrKnfughZF6X8Psluinr8pPmOFqZYTlPcozL46FqgDahtcvBSn9FF+3PVqvL4AH0jdWcA
j97z21Rsi2Umr+GR+rdtm4tm7O9OC3iOC1e06sy+FpDdYGTBQzm8Y1q7djsGQBs8MoW10nWCV6kX
M9wF+PoSphtGk7Y1c3WwY5dBxjQAxVa+Vo3EXGKdhsy+kltJ7IriFPRxjKxxpJDdGdIxlfAdY4fw
rIXBQ2+V7toKlJcrpPmynUkLiKc5kEzieFeh70LLguFptMsM1iI4WJPWzr0tKvdLHsY3JgBJE0lq
GlGS1BQIR7FSbq3TALvYOwd9gTloCGULRMqoYOY3fd707TIOLCMNjSoAfwV/KvuWvHnhmfIAmAaF
wJaEGEv3rzG1GhkNfKYoilP0LyOBnx8XhAgAP4QNzM9mC0Ub7/zMCciuVIloSv8cPgtsCNV0UYFx
A8cVN9+N5S934eSQR7ec0m+r1s28JcbySOqRe4kCAxRzmaEZjmxIIeTo0WHw7OC9aifdZ4mcDcWC
9Lfa7+/jvL9Rsagwr4STMrrujZnkaAwqd3Mpb7QsGUwDmVe2hSWgmG8wRiUVS6vXIQKGs/EgAbDi
DcKM7kcrhdrVoS1uvW7/VuzHUbjWaU+E4/moGK+MuFjOsOfEHuHw0anQifTrsKdk8BEqdCwTyH6x
AlLawyvcBQ3aC19OEEXJ09z5qiL4qxfpx8gvXktONKK1aLHQEZf0365ogU+iJ8cFR0BTyPloG/Fx
b+OfhY0wUy0SIl5pVtNAWTK0Y9BcuwNpmhRPRBHQ+d+aJ4dQEVuNp9JVhu3uiiz6m3gDoiGsUyL6
OgGj33APMPKXE7+deaj4yA/xab3irv0QmhDQnnaq9ejU05gLMNYM8TVXyfa0Uy1X3/Gqc+D992ke
vENDfPPy339knkoHJC42qwV/P/LJWWlcVe4Wmy48joyDIfuN5m5xTbSK0j6pP77pNvWwpepAcVj2
Lk2cMZ/LNaDDuk75OwhGPgnvFJvB3H08MxR7ZjhEzYEQ+15uJPJJ9t1wd7ZIfgiAC5XgpYnNy3/U
8T0XBJBpxLSWDhGu1uE9x1eSrE22HYpVoBFQXjmMZC34LxitCg/ZMkr3JXucbB/+iFp41BDIRJNj
+vRB2eNq8RUAqGSYE8d3tN7p+Ni0HBIMKUCWMzYjaX9MeCvKaOl6ZWdpcCYEZh3hE2JYEXIM4YE1
D1N00/+lkCCI7UnpBDTo1ANxWgd9vM1xXCo7iCGj3GP0dHje2hqWl6P+KEhwxRhIQ2C4sWQWKOSj
hmqkGsQg4oTn1Xg+ylpJsyWT9Io1e8g5EzdFbahB/di0q0X87sT5OyrgdJzCkSmUAhcC9ew4qy7F
0WRJH1fvHxBmfdhU9Y2zr28UnJmtyvvYj85FaVD6nZ4/5UHEXXS9iZ0/c7yIDVZHUHmIXcKJY5tf
W8cJ0CVK60udIE734bGleI0MQZAHr+1YHgWQA4Pldd2RAqBztxXdgpGswedguQhn1TBHqJyEgC7Q
trsuvp+eERwJJx3SZX0H+QXAO1TJOYm0VdIZG53zGuI+GNMIjBZKRcRwmMWpwN0wG6Hky9UfGGtx
ni2VLSI6QNYSqBdvwdijhOA8q4KnIJFltyTpJ9qly3f8OZhU7kjqwwA/GwFtYKoB3HVZetMtmNyZ
mKQoIjZgXEgctKfg5hFFrUFZVKfC9tIVCJPLGuihso16RDrSdqieslcFGW0RvGPjccSDi3Jyw4Hp
O6cRxoI11V5A3hUwxiGxdlagX+4WLVXLpPBMGnQ5oBhaajtARAcT2Pyv3HFwyq8utxnT9BifwbKE
pojdsfjn5BzVcOcQgK1BwrwNEBltF2LQsCEIE8X/GSh3dGk5xtUQTLPy+es4e0zti2B8XWHzhNFL
/+e/vsmg2Wp9497Hne6I67jX+XS2DcEcKAPxivIgHSnRSiMs+c6am0xzgUe5hAAgEYHVWk06H+Tf
waloyiNjNm6y0NUR8YRSLkdimD4vPxN75fAE7O8M3Q4riizkZuu88nu3gMrYsJWq6fPwjYkIxu5a
8swYKNRoymHMurdagKslAjE4yljAPshGoHBObRC/P0ww/oWHqormdPaQtvZAa7qNaiyvwouk+vxI
IhfWrxJMViTGMBwfCgYz1KBYqAV70kNKY3WXbtlD+pL1xLoonfpmZ+9PrSPzNU4UXDlJ0aTiyUea
5uGZhEu9Hqy+a+60MatBJfUPFJynlD1AQk0ZEHawgs+U8SULI7HzJQbSIlwx6Ct6KqaSRyvsms//
9gZ0Ef8QzkZguSu8b7ZTuMiqK2dr7e+0g6EVgos/VcUZlIga5bcmcaWL2ob5tdQdSJo+A+K+EuFg
KjelTKLne/nAjvIrOW0hRwWmCx8LhvYM1aXzWS+qrb83QyZBtB54g+EbFtQ11JlRyBMq2quIiZTf
t00eXKEQ1AyQztrwmtnVTKiZHpq0d8/2nfenFBoKP9As0LDpKeONt9NoMUq2LKI+w1PyoCMEhb8G
GJV6hcKMCchcHmQBjm+zNhhAeID5kFSLI6FUcHUcUwAzTGYOVx2zhAoZg2jxOlrcFoRQyKtd6rqX
z/KRqZ45LpgpviAUprmzhs2tcrsgD5UHmFYjVuReFyC4BT7pAo070Mh3CEGV7IA3+12JdB2emcic
8BBsTiSm+tbq1Ok68rpymH+7bI0c15L/zbc4N8O2YLCK4bUITBqBi/Ary0QBYxI5i5MA4PQ/+Gzv
izY8T+zl1X7wrgM7hsjVvmqa7mZl7b/Ka0YcCunmddFPe7v85tIyBIMvSxwWPgssQofPd7utnGa5
X9qvmaLcKd9ExtyTyBt5b4kkuGPbM2EZ9gh4T1CGbAQM85c5ahthf11E1o3ln2p7f3toPvuLDYti
GUXzqwu+M+5S2xmMA6md4TIJyeURG5OBpDAcNULanIWNRXiDnck4S35Zsi9QfXoayHcFszzvx3V9
MRcgmYrLa4PcHZ6z1O26YuXEA86wcE0GqGUig3lJc7X1c3hggBTF8AAl9NqQpOL4xh9AO1pngzui
che33Jwd3Ibzya07Iki1c1efJAWSNFANdLThufawNpN+RGJYXPiUdu2uqRT0OLkjHVu/9JKzJEV+
xNomFhJej6YyD3FFEyP6Xz9wDGll0wfBg7o8nO2rYDALy98G/WuJEw3TBq6R5JESfHv4NKrj1EKg
bsEIX3GWEKtYZhEh2S0KEHj5mI7UIroapHBhuIPgJ6R3O7waIXQrp268xWvtUFpqZTslZERPm+Bn
0znbG5AxxBddQqtTI1wE44Oz/SBuhZYEVb6Zh48oBAGtosL6JisqPLNYwU63OUcYqw48cjlkSmHf
BdY7PHC3axZNF+bjhEvDS2e6fp6RsCh6EBqxOzFN4gBrLKj1pkJnZdXtHZOOIUWEli8pRFOoAC+f
1N89eyyo8Jdsj+MLjtR6QZQN5Oz2b2J0ssLMo4r2Ow/fSD1lgFR48YLseP4uFQkrPuWj465An5at
LQ1OrfhHuCLnjM4cVRd+/B49zqwcGUd72S2KdYuaLICGCJYPPKfjMqF1Kpegw8hGRTyporK/5/X4
JVZahAs9rQf6AIDSPMWkZWsyLKGqHjDZzWVnbWCduj91GWerxcEhz1eLJHLiEXk+wjhQALf9bOKD
DTVfwDSOyoIy8LtAs0WbHaAnqGEKoS+usfmKwSwEZ6hoMdxiqlE4699P64KOd1O2ARXxbmgjpcAM
+/B+bHehs253VU3qz+KnHm4DkQ3MKNfhjfFf5hg7V07dzavOB2ahvTbqS7aofxhipwXl4OShSKbg
YAQB5wRxw+x6Y/KxcwPscbGNoc1GcpT1PNzwIXSNRYOJN6z/lMXmPNlwSjAUMEs/5b1x6/+3DwYH
5PthtHQiyjvg2MOTVNhVW8R1YKO9hJFHKST5o9iT6qnjDKYBa3O9ihiFTlxX8ZEeB0mGyiregyiY
Lx/YccWpAyOgk4ASio9ormNwt33suWPIbomqSGAOnc5lOcBX1khOSq56AQLF8gbb/oeXE+wbrK82
vST8a7poOw5/VH60OdsXFAA9JBC8O2QIj1qLOAOd01SmadXwrVjTt6YbqNSUOV+8mH9DI4QKzujL
f9Rxg8QfpSgxtCPIfUjhODzbaVpmC/DJ6WzL+jz2468yYJADnemQzCwfoBqJhQdbQVYcXRt9LL3y
8yMLVRJGecGVWXbTBNtXLx/jEXSJ9fciALdkaWK4CM/m8BgFXhSWGzvkBvi3SGevt1mCwffw4KQ7
92LjZQDfK2gU+WcPKF6pYxKgRRhe1wVeNgMe8ktIOvL1ExFBRD/pzB1r99bvyte6ZxSyKb5fBWdS
zUpBRxPCt5Y3jBHZC6F9+c86Ai/1Z6EkCVyQQXiSJlHsWQvtbvZ5Th3LqZdTAjIHTP642xXbYrMV
IG2lWyaTGvdbpSNKA4NFrUaTphZRLK1HrYh9tUtdILnbywd4FGnGAUKcQSMKa4YLMLez4H4p+gFX
hXt76GGcJqLJYbJTgnphIWsLQVFMVcTdiVIbYSisJBtTILzMjfIxdvjPClqNiAJGlAhjYP3dxgyf
RuhjlBLzYjvcVJXUEMbfMyqRuGyIW4h9stC8rZtf1X5SvirFOxLGLMpn7ZqkEswgCrCZiUe1RFJg
3BugNUGe4AkGqVI6NTSbZRF4Z7nsfxdFPUCC3d3WmR+cFzbAUrvHwXgcPfvM9bv1GxKtC3aoePnK
FRey6qGhhxbg/z8YAGtXmi28DJuAUeB7oll0ZrtWuN2HfTlG9DBrcDnNhrSeqDqRXmsS/qypQAUN
axQWJ9QpKZQqqfEZ56fYXWhLffmiH9dMCBIiYE0/YP7LpjCrmbjP66ao/fE1oTR/wAi9jEoWBXLM
Pcwfu2z8o47XWHGz3xfeR2Y6DxIw8j14nqEugBKtEV1RM62F0nTi2I4gV0w7Ua8QdoTEExr0bGuo
qsLFNGmPzom9SrUJYzZ82Fh4gVxlEhMDV6tf0chcbZ76eu3thuzBQibzl9M7w2/2dWSTaNvYExCI
2Yt5lzzuAVwzt5sKEPb19Xr7brfLP0Sb4XWJG7m2LLDkN6o9dB2zBj6U9lG6e4lBT2vXj+tLEK/n
xzRbNN2cc2IFdkccCijhLzmgYK/IhmhkRq34JIhe8IgqMGAU5lEW3YVq85GR5+ma3LRuh7c9h0VH
zILOjYbD3+Fi7kZNtK+9voOBCdKhmhzY3GyebDoYVl2VzoAtFnu+TG5LnK20Q741rEI5AstxhExF
PHz6Ky9mXLESqo3yhwX0DqTtoxw7ot0G0y8cUnss9xhbdUHx3XaUQQN6pX/QXrNEOfh1PTpESjRg
oOwO5yfChm5IobnRnmcoKz4gtXLLiaf9bg/RxxoPiEuZBUvBS4Ti/iKywh8iB6taqoP2ktXyFpOn
T5HFQrVDt2Smgd2wcd5F8PeuvT1fU8RCZa2+le26OrdWp5IpfncPBOohMeHlZBNvcniurYWfbDx3
M74WxwRLISyxQOwFLckrlYzJOwntdBNIPi5oyWuW6cWjq6FCoMQdPN3mHjklObAxQRQj/BXgAcCB
OTyyMVvvN77fTkfWKclUwgCTnywtAC5oibt53y6wYeQIxWKIt8DKLI4iYhgDaRQnUghNdCeohTC0
hXs/jrxLH8rtZg0DfmMmfbW1/6zQlQq6D8qETyeWpiPEgj+IGaSL7zUQHufx8A+ylklbN9u8x3GZ
usnStBQ6RpV8lcWnQLxa8WklTJZugGcU8/xTo5SYfZ4xE6RZkhULxpEdvmMQDFoceF8+wiMHIk45
EI/GfvCxSWefLQhVUY7WiLueGSUIM9Ms0reij5ZPg7lGnkG3Yaww1SUpstq4w0McEd4s4ZFR3TKl
j6Lm1dpZQZcjx4anS1CFtTvJcFHpOVspWFGpMgKqJAD82d0LrNRvusHpjdZFZJEsZnYVL1avuKfy
cz2x4YKyzS4VbIKIh3UktS+iABNQWWYRScL3YK4HgSJk99/n7yrLfVdv+m9KzlAvLa2Hemnd5fKy
ksTjxGk/7q8CG2tQCmxfATZzSmro5z5T4MbG+ghdESPqatVcQWJ95yEV0oh68u2GbuyRbkWbbLho
a7A3jJ9il4xSfEXlIyqcSjQdMQeqBLAHuQdej5QwwHCAQieOW7fD4dnXcePDw7l3ecDmjUGfJxt/
17LXEr8OeQN6vofzTrzGh5qhSEduaBlTETRUTLpRFGCj9CP0mNe9zQAFtLBgThegM4e8I7GIgl80
7/H77Z2/cuqz/6DscLzACbGyBT0EwSAG4fA5dNcs0x0a53sO9lKh8UZwCAuFY7x9bGlFtlGLbVZw
YkVFWVDEofGtRhJx+nT+ZikmyQKfT8BMahf+6sPjSnfLvl5ZcfdGmhjtW4+li+JPBJtpr4H+oYj0
S+P9xXGJ4+OSIq4pthR0KSTwly+zscWYXWYXTRmWxIslBzev8cfMLhbDOA53UuMwUrlddxtgfOgA
g3rZ7gM0yEvRA7T+0qjcGo0jdkt6/GooqMZkBNggXnZvsmgFlRLL3Fa2b8CB4JLiLdc8XrLPlbJG
oxk1CbWEBuNi9xGJ8Ll8ISKUlGDz4PYAcBHkUBVtbcAw2jDHyU+Rt4b+g4TqMq8f2+ztWH0NM6h6
bfhDyLlGwypezMOCN6n4HSITqdAKEUy5vvXl/9ymgeuy64e7El30brG4rALu2/zDy+f2N4CB/LEp
CvEOosh3Zrgp0uxw4D+0b8Kwv9R5Ey1WjhotS5XoriZd1gcu3bEj71JK68Wl5lPKOFAZK12oSn9x
vwQTZPCS9k17k/S7vz1WnOQiDrCx4S8UvVeD1KAbz1/+W8yxzu4TwCHgVF9zIHdeeqd1naP7Xq7f
G6aNIh9VlRn1oUQ0UYIuXshRZ+ENBgki3rG6JQR2IF419LSUPwH/magkjYHqHEvTL+03v4AKiCeP
8fSIdgwXlKkizUI7IOtlZfsHo2vtG0d/CgZpzlIG5gAKs0cxrZxxM+RLM3DVZYnW9jdZBU9eb7gS
JowQaoi1sieRPldCOfjvwNs4vgzMANCdC/Mwrou6kALGC/x65UPx8ok/HoVQT5hNG68ETJfnykDX
IUpym3SEEcL/niz4kuYM5XGMLp7dIiXgCrYmRpc8U/oj8KiThYLaoZL5keacZiK2Z6Mmucuoqill
jaqaLBw9UAUML0Wk630Lc9Ha029rtfZaaKFIXQWvUTJTieMhQBTpnRMRDIlksOpYLVEOnPijxdua
XyLIBSEecHimg0MfXqKi2fbreLft3siGIoOLiZaIHAtcUCHAi8Dd2M2fQ1ddSLoYewW4jvvJxMJI
xYs/WxwTygoORDVOuCyctPx7OjJAwdtOy0Tp0L/au9elNXw1SwYUT3lYnp5T/27hZz4tgi5YJvXu
bEMKy3W2HQovec82em9UsHD2J39xUYQAQkb0YfTT8YBlLRi/ejBR6zQA1FgyzGE9u/+hl4ZT5S5c
4tI8NKfzjTKF3FTlDZkrj7oCu6C4ZkzOxnQp+t9087AxNdwYEJzrXfFemWmPN//I033amuw3+ANq
B7iaIdkhcKvm+IO13HV2X2cbo090CllO4pGPFZMiOlab4M2GRU6FhvyATPiLQql8TagjGCVsktIW
cVuepi8bSGZ2W0IRDrFNEy/t6Fq6beovkrbYvc86Njw4lLLANHMGHjqjc9CcwW7Oawzr5GWq5iWK
6T9baZ8wBADEk5mn5PH0q/d2x5bleRhPUHxQzRjYOlxgNHxypz8e7EBEXOK2AtCL/yhWRrNnauXk
5T60xzuxo9T/1nhbld2amzH+U121ogjZ5S9tTiDW0tR7oKli7SsHXEvfZtNcBJV1bbssH3smPWh3
JPI3+YogP9IivLwQ/KZpgRMBZ5VekWTOo+rZjazOTXDgu+sWnM0VpqOQigUO2A5ewXT7gtqljZNI
36YyNj0LQV3KW5PjmykmWK6NfyUQtaZ5InpW6EL/AQn6GKFStw2ezh1Hv2VMVZ9jukW4SJt9Md7J
5U1kI+U8Rhs2R7lEyeFHJkzZUibF0ea9pMX14MF/9j6qqlEBqsvvUuif2MGPvL3Il+KBx7ORy4Zo
4Gh8keXDBmvL6n1kBe8QJnyM98lXBfBVYuVtNuOncpNgs4S8FoWQhADyacpWIAcwazLMvqIdTpvw
1zV/f7TXlzZZRFZFzcQbGkiFWUZrGgRw60i2LBFll6kC0NcsNvuHYiRjomIWTNwWradp3EV5tUrY
JVpo1G7GFWBnyG2H3NET5y8aQV/oI8yEToFk1vj15XvtaOVhsVE6HmU6NTpxhbOVurU3OLT4hVKW
QKYfp3O0DhqDCCxRi1Ny/4i9ruQQlWVaebI9AwPMWnT1BMXjoHMiuMifd5GMBwTm4RbD48DHrGap
NpBo+t7umQ4iObYpqeWjwL0l/Eq7hPHHlQkAD3SJz4rQURG6VRLoGml1kt23zMu6YsDmBxWUB3Jv
VgGW/QwmjBi/4kYJb1H+n/EbIF+rjCDGs3SAX5CNUTF4AFtVLo1YSMIxXbBhWUiZ4F72MS9g5s/3
aD/T/KXbUtLDvXh0FrTJ5BKRQtQb7SP/gXYDyoGnAlRYXCIh3sxLiMpvUK3WzvBG2JfOkoZ0Zo5N
QyXmpMyW5U+sFUPzdcU9CROQXE62choLnUa+DDXp+R6i44KNALfD81iRw/kyHIMUJ43V3WuYpXhA
m/ylMgUkwp0XBQKNIcPEXSMfwkv56aFXeS1cW5TnOAQOldOlacFZclVAqKLTN5iAEgb0qomUFWr0
32p1ZbysXtxYSFsuHkC4dDOrMXaEMo1pYRK0q/N0kASyAcmHT0i5iB3iZ/kE5c7mDakFb+WcaVLR
9pB3/8EOdXyTCz9bkOvExk9trv/+bPEs2tTFGWff3euUSIEtVrWhRfgAhIzwXmO7jwsmy1WcK1SF
/iCDAeFh5Esnci7ER8+jSP4aTeZINP1F+iCU55FOpefkP9gF6aqifyF4ls0KD+YZ/DeuNomF+ji/
M9UU/h2lJ2sBdlhdwq76Huc8czgWGPCZtcVrks+wQVlQePbULNFc0RtCBWkHHAbK77HiOvh6xGIn
yYyeRUHQCnVV6ZBVlGS9vyXrm5KXZFHJTsRtYnDyQwZDal5EEooTHJvxUdTKmWb2+xUWJOdtlN2H
mKq4ysGR4kai95fX0yOSHqxMcFCJH0IoTYD+s8u5cplJ2kkO24bugRxAFfFil2k9Mllm8iVcU0VR
JekmHsLx444o+w5DZtPMY2okCrOgD913weDh97q5+Qdkfq3tz59KjnWJxIDKyHcCB67j7Fj7fLXd
hCH3fITYQcURJlsqiDT1ErqoQDHhomaDgjGiSZwYIwpCYWp4p0zFE+dPkND8mEKIlxBCIfRjPHl4
TJXr51vWtfJ9025uh74kA5pzJ4dNoBjBCMLiDHwkkjBCF53DsqvONu3qXldeKKeOc8JL0FDS5qlp
k2Pif+h0dA5JfIDJCqOA+nJ2vVM0EkG/s2S1xD7EiiaaWGbTVTBHEMk6QmBoxFLsEPKe1GRuWm0l
xgESgQVWbSg8Xz6RR4N2HRgHJe8qgjXCObnW3QR1s96X+fvYo/JFJqlOUjLJ0ha6FDOgZtSvDU9x
1io5Oj//rj6sWgy3rZ29Ew1cu6yy52V9+vIBmh7w8Eqz4DEDxvgFLwUsKg6vdOits4zB4s6YjZUA
QpIRaucWaCl3vzhmbkfbaxYLCkk5wehrykOIK1UE8d1jCCZ1Hi5+oAGy/kWKeWPTPApJklrX7tAp
Yk21Cobzndd9EQmq8cdXVfDZ3frG6bfzcQTlrlYO2hitb9vS/YOF5kZM4wo+KLvHSCCOiEo0gwzY
VA5qldajrSRAnSgRwFpKJhM5irj7dOy68aienTTMGu1Q2XPQl+YbaZo0fe2NefcgpNfQpmX0K32E
0lq6CH1EDzC4xA0YynI5oEzgAI04Z8HBV9TlML1KcGnBbd02fIOS5VpTMv2/qRhC7tvY+Sm9hTEE
Xg3fIoXCGGxOqgY0l10+/lQqulo5mWALKmk30AxpnCR1VtvH909ZtGzC+kdlvqSyQ3a2cYQygpgm
PQhELpxPARUAX9B9dSuUq+mhFTwhN7W4YLHh7CKbvO9a+fxQw+AAdKZf2qXsiLg3a+0XnmBKaWoa
HZSxa9STj/WSdiNjdQJ2pdP3D1C2I/QzdIjZXCL1hfEmCf68ZF3u3D5fJPX7jiQWPDPMKxYJvOfD
+Gvoy8ZQAyOM6f3cIuPRnUNfd9/q20Q35TIZM4snJ4snb4snNwvexFlzPnll8Mrn2z49Q10PK6i7
l3dFQ8In2ybjofpL9K3s5a3BL5rePFlt6Bfx48ZzYzLD0G+Ir6OciNngnu+OhvvNh8bH2vCXwQa/
ZzoOvW43uJfp26aP6fdSyOs3drLX4Lunj+k9r/r3jA3H9A185ZcFh4pUQIQtHMwLfDemDz4te+Yv
EU3TLwcOHC1Khx740ZSjThgpnOO8wXfw+mTKwRvdGbhtwJZ7/opXBsYRySX/X5XWmawzeGdsL4xQ
58mO4ys/aNwxLq6LQBYa0yeTN8b0Xj/W3U8/PDlk2PopRfROBhvTt/Elvufpx/nOpx+3v/Jf+CGG
XLzhv7hLZhKsPuY+4g7iO+UT0t/r9/L61f76ZOKhL5nD4kf1b/Dn6P/4px7/ol+/s0EAyrox6O98
eX13j3ZyBEggWr7LEs/bcDZ6he2cpTUmGe/ljyFptJcjohniP2V8px1c7l6iN3bLyQBZ8RSST9k2
0YtrOFIywoPL5LHsCvOKl/GduC0aXAmwrRbgR78GV8Y2nCFCiwUXWz3mFR5RzyjsRGp9+Q87csmk
i8G+AhtCzOuYtR1NBfL1top3e7Z1pkepADnsnZX3a69QNUuMq9rPK6l9IfLrP0h1LPxGo6Q8TF+H
foEEh9ha+udogDvG6iRkxDCeYaaIeWpin0DRvEA6CczVDYW/6x7C/MJfNRjosvQyJZU4FVXj3SZs
b2Qe0TKjtMrmXDXPIu3vkrTGyAm6HDRGo+PBMfrlE7KcA9ecECjdIT0AbUwEEHS4k1cJde6aXon5
BzgVyxuttu5S5356fbIDer7QcQezdkyvfN34ApmeHeD1G2vD3y9Py8rzN1ouHpcn1ornH0j++TTa
oxq4mtYMdeP6hDXErA5490wrR20se6ZX1gWZ8BhDHu01PDADbdbr6aFioeDZ0UNlXg8eJfOgT8/u
9FidfJgwHp3XxTrHkNPFm6M8XszPMWQeoulgvv1aAvjnOLk6v/Js4mPaU6JvvOXUfeWc85Xpg/f6
Emd5+qo+4dzbX/GMw23bXAX7K+uJdkV+/ul3835yc+INPzr9AvPb+MWPTk5PV1FHMG1UxR0uS/oX
plUeLiVPurFx4sI8v3K85wpxXadXXcUvjy9l/J0dYPJbml65eNNV5Pqx2j998EUWeD4dv05fM2UI
KYH7t3xef5l+brrovE47hnW7X9zUX/hk/MpW+LhN8OZps+ANNkv8inaQnRKvXH9uh2nTeLoXuCOm
VVtfeea6pBWZ//a0D+DC9E9vj6NJpR5BWIKg9KxLePfObo+0qv192rYMez7EiJJN2cGl44OrMl1P
XR5zm/BmejSnq8r1fH55ucjTB2ZavNHV1V2Cr5YuP326nsINRvSXi989o7rSqkJ+VQW80fVkzy9J
U+ETXAEOH9usJfhXl5nvM6UJ1lqWdnk9rWtdZN7zWoZ/Pb3nDdeNV67Q89fp4nGFpis3Pc5crenK
jWYHNi+PF2p6ttlGuW5cPfMdf1/Lx+f9+cPOf+XTX5sz7+r95mzI3mZ/vbymwlM6Chwy1xR6eqSr
Cqw5mwdWJT5zyLX7e89JAMBIOritRsTDPvpvSBerO2sFwXsfZ+8DJyJjO91BqwroJBUOJQIr7LD8
KnOYT/dYFMqWqtxhEVmv8Xz0Sss99zpCcKItduzWCm+Palyu38Vr3Ji8lpcstn5kjYdh+wYeDFM8
pE2gN+dBvv+xGfb/w4YqurE3EpxiGExpTmpyJ9X7SlSYYR1iqtEsadnClHIwX0AvdMjuJA4PC3dj
wNgpXmwhui+uAKR04gmpeKdSriHdkkOIl331Btwcchymkli5Yis/aOhe7/Y3GEDGRC/BqLDJb/Bk
QRQHnJEyJVopCxH/Z6JGecl6OA9FtQbifshWEC6QKdzFKcZSdmJ516EtW0drg1hhkWMVuWHyQxPz
AEdpd1WCoNDWiOzotRkWFj4VWMKUnCiDcy+r8i9eVhDnyRHYIedeswWWbwiH/fZ9Jn/YrvNgdLux
f63wJIKUVh/qDZyu2ib7bgVZHM9P0yB52wBOuP4Vu1eiwUa+ABh9G+wvooklGYR41XQ9Ll71sf0l
3uIBUKI35ZtWGLpACe5yohZAmWJA6C7B6m35Ix25QKMLbraFY4/q+qzco+wP9+6WCL6i+WnZOQ4G
BV8zREkdjXhO3Zp7hlxAFrQEUYe1HlcXxvQWd6L0IlXWqRiFtoXo3dWRd1v+Fi/xCWbdYqqBG+qf
9WgFF/Z6PV61C248K5Ei0VvvL0eSR8/CDEd+hHH16swdiHw9sxZFdBk20M/LLXmx5XYgVTYrsu9R
1WygPCfVRZrk5au6sscf3S6KbuIeK5cR6WJZcMtEqw6rACAWQuI7l1Q3E1KyhBwfB3gFLCOyC7KQ
1DcmM9wqCGZqvJnO9nXzENb76DLyeDCyWpmtzI/h1hXsQJwcE8lpqD3sv97/k3RmTXLqShD+RUSI
pRvxOj2Lx/t2vL0QXq4FCBAgQMCvv1/hF8fxsT3dCKmUlZWVtVvqBxVW+jKzxS3soqZbvx1k5lCf
RL8rb4zqNY5aJOM5D6M7uMkJ2+aurh+87nmABUfW4zpsrx1dAjiPDu+lJ/ecQ5F3OJxOO7tXJks1
Kd6rfUMjzcmtpr0wl8yB+ajntXs4uqhgW6tofXscnIOGn3lz0+QfqdykDEmOS2qBnKNAkwHbn8MJ
FEW65ldGg9KRaCAMpERfXhlmveRxdL9uiYYbJxpkGFyaoZEK427e+rLKahRxeque282Yj8e1Ujil
rZ3fHxLdxdVT0pauECViffnMMBDaDlSTZ80fGR9hyCeX4cpAoKLqMchdrzmMaJsfj/lSHOVD21g9
Unul6wVpgx+TJwa61K9YsfZ/HPgrIzk2OiCydm/xYq6iPL+hQvbqYWmj+fqQxPx4xhylbXx36GX8
ZPar+a+5+OI13TK4Nrq9wG3/yD9il128Xo1e7lOmLtykFpfXvLpj13/UhsJHU3PCn4iI51Z02puo
TOYLmXg5tx9d45m/qZft1zr2/j0ThfAywmMX1mUcKZGNef1YLlXn7upi9eaWlp5vNMW4S4fQqo8T
Y63+9NS0Hv2O7iffx4ENz1woTuLx5DUfrS8E7yr88KZqHu3KiAjH1A0MDofmWxM80oVa2VtPOe7O
xziOLJf0s+l8CU1GKVFp+TJi9pRtDOzV23yfLnyc1Vjf0mXrX7iweVIxDqEuVfqMiwGNvwu1T48r
lLlsHDlGIryEL2djM8z47GfRF6bWWJTFUJi9N/j85hna/hruYKQHfU/ERJgLxZftYWmAndyv1rnP
lOY5cnsV39yl/ax7QtI1HqN33eXKxVn+CVweDKhqmmdTXtKnMK4T9uUd85RH/qDf6A0rKKbiddPf
2nw1d0Pb/VRj3bxdPaM+jnL5FgJxu6G4eRNDDVS14tLHooU6JRoZopq5+gEL/65+mLRrXs1F6z6s
Tv11rChOnNjA2N2vL1BfwHHJkDHbiVeLR8YFSWotZjEhrmb0UMCgoKWnSi10BjH0FuvTkdeA6STT
SRgDrVamnRjLneWyNL0PdJ8xxIK/AtnPnHFNLNEbm40oNNzILv0rRm6g4+nVz2DyluyVG3BVB0E+
YlOkIzLTcjTYiM3bw7rFb2O9vkvG5pVZwxuGzWV38uaaMaluQ71hKUPY+s+ZwWPJlWPOx1fSMV0C
KuP2U3s3M7WEj8eAjAsykSkrpYjQ1VR90BTgzcyMhWzksfBkUx1/k4Mqlz5WA12PJndgYthOGUyj
kcVgnZGEgVvQtQQlLJ+gv/f2wcV0Mbla7I1bYq3SU/v+dLE5p+aFmYUPvBpkXCnuOgz1YLKQvA6P
0OHebFLqK65YEtcFdxge2dHKF1Jq6O8Xtf48reUo9ABlOglkhm0lKjyawvmdozN74GY5S/DTJdpu
1yj/vV7dTfAGTbBswKxnBLopQFQcVzR84skTIpqffMND6VaFB/mSapzw8B634VatsSADrvSmYMb4
kaT+duGW4Yb9ZhbJDwS2dGyTzGEkUMlizIV+bmZojPHKtDQ+xpZgA21YckIo8MclmAhNjNqRDjEz
8G/MzlTgK51mwipHK34+qRSqubSz5RhxG6G04HtMlCcd4FVBQmHmB9NoDf5ZcfN0iEEVhmaB1+y2
wEm6DuZR9rFIEn0hc6cXtqZeiB+O9UBewKHA+I+/xSCfmyotkO3gD2if2Cl5SzEvIsTQ8fZXV3Ab
19JND9feAuWZaiCDfDNnKpqI2TvgnhNd4CdU4uuLaEKxgv/8wQtZk4uzj9IexT0AUNsBKr6bsBNq
AIFWy0crHJZyeZwLjzNU+b2S2TyhBtcia7y8qCPHIq7sGSQVfDWWVBoHQ1GaL91m8xeICg1mdlzQ
JgVAMFCFwWAzg3opuLFUDHW/d5EM7myH+Rmo+oNw/DNbuBvtJBOIVI4lckUsySr++aCjFss65iRn
I0qnBGbqPEILf9UpdhHKnZQrnpOqGhphCRfpB1/hJiUTnq1hSJFZ5uEt4ZvHH9mggUrBPXa33INe
zsCyy7wiRtmrDtP1C2BRKdh2bPlCyeIH28Gh8u3wXQeA7ycJP3AXhEk/+Iwya8Vmtwn+fHqummck
kTOTpFjsLBLwwd/Avqx+6bBeeV7L46+pzdd0IbA7cZYo6+X3ogw2cTiQX0CJ2gtujfhl2hhcJBUB
tbbEzYpryixYoAxsDtE6e+ag3p/VLhnFBLHObsT88nYazKtWIqmJGzI0jgZSsf9Q3hCII2Z+0cxi
Z+4ik4HaAkWZMxr8iyparl9DqbdJOSNARGZSI34RN1TRtWWgEYyvZDYoqEpqzqfHvZwzqRkwtMn/
ws7hQgABXon1vuh16NMg0WEqxw1/hjcmYjnPiWvMnFT19lM5sOqC2G7iIpDaXd7yGmTihSl5MXnO
7MoR5/SIHSd+gAFe8aTsKEme4sZARtSg8RUTI8M0XttRf6lZFb11bLdO0CJ/JCcipdmhJ7GYEd3c
vBVX/qz8Y1ogBvEOqw+p+Gvl3ud0Q7uZ469nTojtuSnxmPKVgAG8BaSpzgdSBCmRby2wNg8T1h+N
5OlYet6dk4DpGwPXI2NCqCs9X/i56q34k3fys+WDRKAVJgHPqi2Y22iaVzKJU88c+TMQu0UGtyGr
5YSF+zZaN1p1nKI5k3zDiT9YaIhDrgTbn2M0vMd+859r04AhARqoAAoUF1tb7d+p5MY3LaO+RMBh
JS8xpLhYj0qWRB/Ps9vS5k0js9fsKHuh4ugakhh2hZi6UcQ81daIhrnk+QvwVS+1Kv/nUpvc7IG+
TO4q13I89ADYrbvquO1dNj3natxvsa7MYy+jC+hM/nMauWU9QONfn0fWpt+dBYHkAyc6MxyVg17c
fsICTa0MLvg3PE6xyKL5I9T8CIZ+4FBHYI4r28fIJABhpPuGtCnYJHoVBt4i1qfFY4X1yi1CM8Tz
Mr8BhzoOAltAdzJIfHQknvDgJsi3o7KW7Uf7cLaeM3mFmXn8DtD1Jxv5yUKEo1oSRIG7S9GhYJUr
6LLnH9VCck35HGQjjqcmoR84lOjqVODu052Jb2pgueHj2RyKWMjkaOL/CmLMC1yVB0IvDTt3MWke
c4RqsEcnEyVgsUPRqRdpJMPFpB6Ys1HdhG1d1ICOmJaUwpCBcBrPxjRIphl+QO/hwkA1Zh4MD2sR
xhdpLdMqJt7dCXalBHceuGYiNh89vkDZCKZWYR4etrF4POo9eQyKaGyaDBrAxix4L2TB6Q02yRaW
kYHB8zyglW8yMiPbUIJXTJ+TzjPb8Ta5NP94yzv0Rwuq6fWzTxAga9IcNV0unzwg/oFJpvwMC+wJ
TE6485Y70aUEDo+FKECGf3BZuFUQZuhSrqmO4RheNy1znBeQTl5eufi44k15JG95+IJ+7M49D8hK
3x36SsP45sd36movLzwimKZiYV0d/eoUzBoOBNnKuPKSV3mujdPIo+TjZRyIZrAbSnWd4TS+9y/1
hqEus91vPiahP6kXJu4yiJoVkEhjFnaADkRRhwnJ3b/LXw6Sk+Zqt7NicwmevlTLyHxRkH+DMBIU
JQstGEx6rVgFFraWBGgXdwzALNic6OLL76oks3AeAGJaOR+5wAQgChc5wwQIMdzh3M4jcZBtTRKg
aO4f7cYEMJ4h6FE/rBE8gvgviefIOuP9YC/8lCxGRzTKBj53Q8Z5OEfs0U2jdTcj+gKJKvJcho48
Y4ikoYx4USYhSJNR8nAS8/n3J3bF1eW3bvgW9grqCRGn3eTskAsB7cxHMGbEBzJi3J2RobgpKEn4
JloDWQ7m/JwtuFrRTiCNgjpwpe7p+MmvQPZooc4bEfILNz75WsCZ8F/GZcuT3ThRJpfX1/HJ9Pbj
yThw8N01XbBfZ0e5K8cvXFnkLNuGt1F9nZ4KO0vdaLqyI2pCfspxdqUk4RUxXLcS3LskewY7YkzU
zczB42KyB9fxHq6fl8b/8muBFMr9xg/mW1XHzeMxzBzBncuj2anJn6P+VgdjYw1Ojr5ekjek8QDg
hSA0tVn2eMIDk/A6L0eK9VXJddUhPZaYagv0XEi1aFSGO7yK88AgX3JGyFdzMKWG4xzvQHgSacE+
PTeB3hBPHQfMH0ImZqyzqqM/LmdV/UBXqEqH48nNi/tw5KTL2Sps0mX170/o7LAzZVgAGYIn64Gi
4bjS+nzSnSZDrVSBfFcD2y8o6QQyVn0+UzyxdzETppomIpPwJU2oVsJlK99D1lcG3WUOPGYPgjiY
Bf6GEJlZIUxbVBQR+bf2nLieE5TNcuxyWfWKX1Qh75S/lXkqj3Bg/Adt13jI4FqXv86RoJxHwR2M
t5oEml1wQ1ZGuL1JQqOsoHdr+myaBeBcy6xxTX81Sdkdc0jsY5Vd7Z1QaquYYnBx6YuYTob4r40k
s5amZuwmjktPg7Vhwx0pSVvmxWxHvuXE48uUHib4kCI1QMqKZ9Up79MjrqwFZvCB0lCG7ky9yMNC
bMEPxcMLZ4rwkZX80pfkSAy+Ke+jJKhHoDk8ZQ48cRGjYHVZ/pmn68IVUP+UnTcpbmMafdkQSt71
zNZByJMwdSz0L118RhXmD3gYqED+9yIcfHXXyVdrZFs2Gnw7ZjdvuvyFGQGKkg+pK6AqyBhZW+T+
pUNfS+AVdrPRMYWEkNDqShQ58xbdA2XlKJzcmV5k9yrAhWEU6E3aD5H3/uV9+9sZIvyCaARjj/EP
ejLPG8dCwHM52kr+4USmkLM1Jq7rcw+LY6VT0Re34baohVcd2R52kc/cwQWm9niugrgFFfr++ImK
Wr627DFZxn84S2IF9AKROY2++wpAiu8uP4WrJVzKEXBeO9bQrdWTZzyrNvt/uuYPbTvNuD1wYrOS
WHZmRGiDLy/2LWYdt3qjmVHWUe5as0r0kRCsWOQT+J0SIJlun9WG25R+RTnBPgORZClxyQZz+Wxi
H8A2s/Yd7ccYej/aYnfE2O7aYscBgRjLnirZ1scum05B1KzAmEjRSD1ydDoykvOiIk+caQWM/05F
A1FiiY4yJJgWDAx5ZQ5ZzXl3PUdOpmMhG4BeJgEgFvMBdDDfzEHcn8A03k1wUWK9wtSoAcqJdMqW
tn4I2E/dtyb5Oszjl3OarMtW3kPJxchcV5EOEuXcWiYfPD5dNNEv/oe5QmJFCrqiSaPlrh3X98Ef
gIxEcimaV+FAqVwg8D/46HUzDEfdy507nx395HaKB8CFyf41LekCvDBECwwgxm7sCqZDZfxEXmf4
dob8fGb7kS5zSShiYTAHEFGQjDAu1Hu+SB0hDLt6sBUklKnI9s5DFBYCOmQRr0GCrVzq0qBQpyy9
afybbJeMveYusaskay0kjDmEoar5Ra3ckJg1hAc1Lcd7tR/X/6mo+OMXue5kac49LjFBLSAbnUN0
mDTydLyAZzQzrxj0Q+JxSASNLchq5ccSM9Wju2r8hRXEQkjm63uJO9pKYLzwceeIMRFpSkZmkwvw
BVOVECflO8PY2XudULHcoFkPLgymwLel+QVbyiB5yxcbj/ordML2y8JaWUZOmgmF/UVIA6lj+JCn
71zcb1+GSv8vyi68lIULUjwcYeKoDaHxvqE0EfqFv69s27zNti4hA0z3BehSTPtLejJZwss6obHm
0TNGD3BtFTQR5FxEwBHykpMKCTzELe4oJjWtUcQVeiKimjPCP1D0Kbw+7wPh8rKk/22Gllc3h/2r
u8wX9BDXPOEjKjN/MghjOLDHT6tZfv4XQVwoMbAcxEzGhjcLkk06C84JIqVAK84mTxPdzWp9UfkM
TyL2iScoJgx4s/QBPSKTzn65OGu/h7Alb8MVqEODMO9ALEKIyLqQwkpNpY53emvzvsNnqyuh/2gE
NUIkIJ+6twVElpeU+xxqLF0gdokoxSbyhgU/cSWwywb80k8KTjr5/DInhiRtWv5aq3lOF0sArWhA
t6A5ILlIMP0G3cTrIPHYS7AkHva8K6nCgEphqLkIMZ/UD32xNO8MrPpHHxfXr6ZkfMMZXWLhRHrY
oEwE3PbCfYAxlxapI7FjYgndKH8gw1j8yKxgId1CRYabDWKqnZK6YZKgmcaQv/ED6UBecRRdy7gN
pnNy3OvPeqVueQ60cx1xg8VTLHRNm/LO1lIDv2Q9e183HYQLe462QRYlTKQ/J+2Y5QRzFV3GTzoh
5cKiO7Z3/dL/VYabwx6QhhlIIYtsDIfJ/KtsJrqd96Pl0HMP7OWrYKf9k7xfURALIgFwwNbaXGpq
kOtIH9m1UAWcxGr4HToycJuLeBsw51ph+aAI74XYcKU8f+epCcWgALORu6L8hUKHEAoTQ156qaqu
coHlHBxKhibuzhwqw6r95AaIU+Q9BpBJRAz3Jq7Vq27rfiwNxm4aswdSE8llchKJQA7/7nz1ivg/
VD/0OXVPUnn0vtyNQof+4+5o7HZ7gr8VoZLBqOFKt5sDJgGpz8KcdNtbJ5FDYLUWSyoNODHn7AYa
x4I+jc4hYNCT//QRsRdYxEESGpRJydAa/IsMl6Se12ZSUIYdewoU/KjhzQnhK2d/N+LzmoKpzCX4
9wIXE7xP73baBG5kg/8ZG30hPGxmoE+dxc5txwNYgHGW/c9e53Ab/ewf40O8oJwank7L8o6L3Sud
fXZ1oh5P250zWVMNB/+cVsjAbnzECP6aIvMrzCgkt9DpOwEjr/W0om1c4Rg62U8FNX9pVmLruA9+
imXMPW8ilESLf3EAPJ9VQPKs5ZJTjtuDJIl0KUdwJ6UZXbGQU+3+FltKdE6E9t4JHuZg70hec4Jm
qT6FaxnYdIl7RYUMyDXgY0atGnT/LowcXEfPt7lCUAs9pGeWX7beGQzOKTDiXgCua5/+qQ0usABq
4FRJJ7zM6JLOAgxro1fYRgBkpjq8pei90Qxynbhdl675FBYrtDKLYa+J/elc0cEjXti/2OHCSdFr
YnpG6NLTc7JemA/BGi7zm7j17qZiIR4kY6iMQzY4x5+44a8fBpPPP2i8vP5Sxbx4cq+5TJ+AxM0n
Ma5xF8CcgEy7CqnZyJExPYtTycVpIJppzw8xNJqd32b7Xt+phUhz3jlhIjvOBgKM18tAyxelJqqu
wBlwFPyuRqrAG4OJFKLPJRj3n4kSvSmYIOwp4vd7O3roiJHXBHCl1pnIOsJgcOIBxb7jyu8oXAO1
FYqHiQsnP7YfakivX2EDzR9NjfAfwGXIxfUr4g4a3NJ5E4okZ2URXUc/aRlA/DGTs/+7E0s+7nx1
hMjPIwnip6vPay5RiaRui4lv2wWZh++atzL/WtocZJSkmzm4LVer2yFEB2bG04EZ7p2D5GF0KPmw
kpcg1tgyisTF/IcaYQ+U1e6LsfDi0mVyUrGbeGB0E8Kffm5pnDgkFtBmGBwD3ckxU/9RVZccbT9v
WWyQKNN99y1egBlSw1uPmfyfdhD+uZXYQZfkhtMJXJLTkn+fwaMgVWLaIKXF6+4/VIhCmpuqlpL3
l0Zx+2SaGI8O45bre3PEMOUo6slpzpYrP7aUvtXgGS8LUeAGWjOzBW6QTYDXXxMwBfT81gTNC87s
/oleCw8lmh28XOqTfmQtbD9kD8eEzyoUbljCO3ZBzH6RgX9iDMHRpgR6YVBDP4Lj0sb8OLsOpCmV
N/KMXwZ1g6Tzjwc0G7C/9e+PnGOcRxT83DA5BpN0v48reLg5i0yaoOE3Xg0J0+d/hld5Svs2W9Mn
EPze7j8p4PzQJyqFYVcbh/nfNQGqQ2MFtBEOUrU4fxkfwzjayj6eU5loHzjne3ZYW1gxyC5FT3N2
IVRciJL0ZLkAWpJrSzDIezibbOV4ncS0T6TgUgnZtpDRM+yZWNLyc1gPij/CFiRkJwG/SnJk9o0f
yHWkudPWhOoTJtHi/9cyUu7WH0l+n0+5BZX9y6K2NF6YpZbuvC22yLlT7QyMPSsXviQ55RTz4YaQ
SacnbwsErmcccuOV6vzQIkCbKWtkMq7I1wLGlXhsR7xnf+FRuMmvEjsCYBLkQXsdiQx9VM5znepk
Cbcw7cDVMrsQbqkVni0t0049Af4sM23xMmSIiTJGmt27C5e0lJuzla9iaQIGg4i6aoKNsfRUPuqY
NZC+IsMgc/gTWRHak6HmBK9IVUNNHRUzUNWHbAZaSz9u1AguwKYj9BwONjepANwJk/eaiIo197lN
KOzrFJwEKfL35BAzJgQFLfVbqnUPZmTcr7jyqjrBizM5/Mds5yxLG+JJ3kx1WtzFpoOCo9HIbGA9
RRwy4zBcSIUQrSmaZLFyXeEPQMWfXaTIGjoIgJQ8+SGa5/7lyQX6BA2Firb/dAUQxRIGsmgiEkNf
Zbd0GqqX6lKu8NnmQGJtNPNNMlwT7zVp4cjxGo/3LEv7/ST2T8GDKgHYpMbk8DXb5CyGcNzW/C5a
ygT9NlhXeoR1ACiEGaoRyTqVG6LDS7NLbraDiNAmvJpyFBJ0GUvoE+Cg6IqxzDimMvdNLfSzM3iB
W7Ttue737G0zlp9gy+eXat6316ZROfFc7QUdLIzWM5EM4Jpk71/k/g4SalNefLfE/f2oClBgBbGe
ZfAU/mpzSrOhfjaLpNDx6j5An/qcpH1fEgZVXUz8kgnyxrxk94TmSWwNsgBWht7wt9aa7wgv3AND
NCCeVP4HVwH+QxMX7AwNpSZ2s6mKA4vfa/IbLonuDcxT9pfkXjm3WLZeP7Oc7LWKaGOdlGqFFbZr
kwfieRUqSt/9/gk1y/qYpCUZnjqLSJimzPj2INT5cBmHkmINV1b6aVT9oZgYNOTxvQ5IJvSF1bMz
pU9aAmDKUH/3ff1wKfyndc4Dj589nwOk9TWh+D3SSGzgIj8XkAq45xTx8p+qoRywqDtY1C3u0sfk
wpULi8tBp7NfjRttNIgwL/SeJpccoeSaODmwsCVmJPKeI6GjnFLJST6kUfO52drl1VQG4uWUhvxj
nyY50Rfu73looo2WTMq56Qn/maRDFaaR6yAu7XLvl737H0tzPGUQvjd1TGuMYShVbD6zCKDRRB8f
s4Q3cZYBIvxbUGi636uicnuSwnblpo4uHESmIRDg++53M+A1i9mT8UzfWQ2F9lz6gv1EteX8MTYP
yd2iiu4LqT1CD0No1f28/dA0UPz0i4za9g31ngMbx2wkBrl9dq/y2IM425j/B7v81ke6fs4GYd4d
brNw10QXDB8f8sMtrxit9crs+1XohvlByXyQ7ODiE+JddAtIp9BbjleRBLFLNHOo746G3JVY+8NG
VBkDc8Ck6OxmUN5ZrKIwDhaWZntJzVy9woSitRPzaBVBrge6HKF2oVqtJcoZI6F45i4+I3kSGaYA
x85QT4ViEBJW8iyyKWpyNcVCEfgg7TAJQgC0SYJIKH+je73VS3o8GXQZN3eo+W4emxo6p/1cJen1
rr3mbJGKzkIUoshHaiAFRcgD+O9GtHsBjUpWkFAPpDR6Ld6ogw3DjcJIlkIjU+Rf9gmh2e0S6IvG
o23T6V8rHtcuGyfaGAVFjP31fYBfYU730i6wdWgqcEJmEPoRSmyigC6qt8Xbk3UW/EOfHwzVVDJQ
QB1r+TG0sXiNQd4GYv9bkAr0DaCjh4POzH87rTjP103hZ40OE8ZYSFPDZWgP4c4klcegDVmqDMbS
yxI/OfSC9yqTq2XgMte1rl8hPuGQMgAHcYl7pa801PXoOZ3yZJsk7i8yD6iDaf+M0xsBBgUAdfdq
g4qjPWaCNEIt51/CVAEqZgMnopYLt7UfzR8C9fwbqCLiVTraa/fLFQmAqq/UR1skMME2696bZZkQ
BU0G85OQPvsCpaRrq/S7nfX6NquFgCcj0E6wcTXs9RPKMfs3y6dZMUkAJTOFDfWxSuLwuR9Uwtge
yYLA4C9C7uCuFpRyMtbn3Dn093GEo5qrgAQQBeFPwBfc0AB2mC/Dx77Ipjd2leeacvdFKRHMb2OF
Fy9nmWDPHT7X3Y/MHeMHkxLU/EjV+Sq8eS9l/QvbyURyyjAJcaQ9cBWcqNMzk8vvB5XnX4RgdCKz
FHDBlJRhwSzWs2x6TuOfXgTbPke1yvyCn5lMB7M7i2IPsW6lJV5h+IE4pcxe9CuY0nTrB1ORexyS
/ondpukhj5sIL4WK/UePNE7QA7/0mNmlBa2jPRT5VHULNe3OPqakZDdZCqZeisyJvU1LANmJKMTt
wm7KLA9PIoQ2oONiDxdUJxYILMVtafAyjqIH3iFc8lJyTXj8UydmcIG/S70Uwwj7D5TG67NGSw/v
f26eSCroxcJ+TbJNUf9kGHg/qeS6oGsrX8bqiknK9rPvSVhUjAnfWQos5HaFPVEoD7hhCYbDhqs4
T18xLnQt36HDin+6i4borPP6Fdwitz9cmSccG8Inu9ebxv2y6N0pq/OR7XUrnvM4MJCqGWSmGsdU
EoVT7qNFSa6gBdhFFN7NzrOegjAOiYIoEgZbapEXbi3dpZdPZzEoU4BiAFSQleAWOJk7URr5lB93
agLFnBaTFP3mtEltUMtpoqrLwdW+IamRhFjG4IarKJJEUiaVx3XmNTRUr+9W/onQp3dQwskbIBvl
RVpq0439pifuVNwdCpGR8RYpaygGY3rukofJoinA+pyi0sJ3aXbOdJMm7Qsx5g906kNKiDIDLlmo
HqkuAewJMfCVWamT3z7uqVAkm4NOtagRI0g+l3HFnRqanBPA0LGFiTdyWsRJx5NPWCdbnc1AdBNN
XkZwOSUOKPaIlPjYPIUrSSmrh55c6AZQ+vLkMo6JmXnKPp/uh2wef6ERpm5CVsi5EE0ZxbO1Rj4p
eBk3o+htTUD4QLF3hI/mTvEIIc4do2vAMflTdRfyHRqLzYlKhB+DGPDRH93yPVz4NLYpAaQowm2K
OFHOs50zuNyU1wu0QkFM5RBnWhD3/tdegVxq5wSbVlRBzLbBdA8Z2dirbxY7CTJG9LK+EmU+UnY/
M5VvFW4z0xuv9QDCnAyAzCM9AeKpsMhJZO7yiWPfM8BCLJ7QAQ13KPr4GpUwFEWu96djV8hSl/b3
RR/qbmJW1Mcz09tzv7xSfuFTSsJ2uGzNGzfTQUHs5svPiX2rqyhiagdST4WLcpshbI6rWt+fEtEA
x0xWwbY+04isgZYSKKBjsgCXS2MAKiEmPAFdquZYb2FJYsBAuQNDevQu3OG8Hx9g705Drq5lIVuR
JUntdSPgcKPiv7oPkMRhxUix+R/lip9ipT1doczPtvzkmpIxLnAzXPqMRkFRZOCqTAT55kYIW5sK
Fy6iUbys/zAzDX98gwP1jL6QgESjAsqz9mkzTYe+B0peeFODWxapvlzvp+N2w/xHUeTLGG87CeXZ
GzBQWYKlK2xJ7AaQpQ44QzGL7KQ975c+oJ9lEW7QWBjAmg4Ri3OyIBnU6QnVqbOx8RYuZmcpa4u0
Eccbj0NIOv+OwdVfevrlPze5lIepAQLiADNdIWYEEwXvkDBboJaL9Wpv0XAMH+upr3Er7GFkiYAn
k+cwlTuzWCFWTUTyrB21OCOJ9X55taKPJOPiPXgHCyiyS43sBESA21i6/udLFFukJNldvedfl7L7
FZjGowoCA4M9UEkHuCppqMDuknMjWpkwncVFPIiuVaCdbDyeQg7JajFdRTfEHWIuvJFw8ODG8eAj
V4jISWlYACxpVh/RAUgOf9jsILZLFVAH3oBV0CZmhsLeCXL4i8lqN/39Ge5ydG7wJ+jZ40g/4q/O
J0YcPneF6aHZL2EMiVjMiC+CHyjduEx4zZjD+K9cJNkirVcitSJwq5gNiizXv8SEBJUawtt74y7o
NMb+8YhZlQh2lYntnPYjo3Mjp+h36z1wdsR/7l6FJH0uM1s9OHK2W858GanjN06e44ATD4X7jVJI
3Tcz/ws/jjenpMfFPMKZm6LyeH9Oi8gGIhf4EcUjmERKQ0HYFhEn2a6m0pvIGS6bz75A6qFi3sbl
qOq7qfIIMeBeM2KK9Ku4hVq35JwizwToEf2bLH3nA5RshrIJrQnP4GPkmg0X9XlRiaMmhJuwIDJ6
s/tcH6G4T+AciJIiBG9ADkfCy5dJeGpj8ysgwgujoWuR7TDzgcRHSWmy4jGCjqgewOYTJ0/9tXQu
Otp2dE3hRLLscxobmTdCZYOnBKrsgv1/yiQdAEUKB/8EcWSfSPP5mYVd7C2PWq4Ebg2WMh++wleT
XBiOc0A1iAiOdpz0dci7nrRuaG4MVuF6oLMxE9XnIDu2OXjNBzfJ+Ug2Y7/wlOTwtvzSSFUpz5En
+5qlC8H8FxW8qHPn9RcZ/cQjHeAM3VKRGaH1mSwBRFuvH89RG9KJbTJim+jPbU09V3p6I02QMlUH
RKhmsi/+o+eFaihQuA06jQ6QYDIul0df7PiR4ix8ijOsQfVyVpn1Brc4e+ZPT/ZV1PBKQbXjfSpV
YWePv3vVvbwO/rXFFwbyCDbxvLTSovuttn5BdzG8yjXAeuIiQTNGnu89h092GZzqX+YWOOZyooMx
3ecsiekcK7+QPUAWRyJWnATB0tQAZ7Qjaqh4HhWR6spn49VPQQK9rb3yPH3g0OeGDXaygj4nw2kS
fssOG++bo/iTt9Sd8x4Lpcatt9UM+z+27LwOo30ogHtr8fokHQ9GBWFUg88SA6/Rwg7E5TxJrl9X
GPX3MtnBDAzCPinRjuI4BthWVCnUWfOen9sAc+0VPpRKFakeHiUENahTd93/SioFLMUqRbDu4Mb/
TXXmEZALQTlv8FDzBqb2bHxrGhaMwy01bvKfg7hYVia9levOn6akBzohWVZebF0DWmjMt4kHJNgz
lfZ/6l30wL6QGKDgng+Ut2fPSLP9zK7tbwzlNLZ0wpQKYwsdf713U5nQvSzpdQTeNhMIBKm6f/mv
NiFSbDr6uGpFKnlWNyahDUl5qUAIyHQTrGMhkR/dBVVT9An43uhMnkP8xhxtdywUT2Q23IxEgUYf
GR07A9yimWQLE07oWidDFM2PTZFjM9PWBQKF2DfY60BcUjU554WYdFYI7CLcY88dBtDmM5BJI2wU
DgANoU4FFFBPEEkg3pLohkgsxXc9G/ieErizDFrEliQDMGtwUj0oJ1MVejCWBHEAJ1VCWtZjFsgE
AGoQxRS9ynYmT3G7sFapfEGsFiPjv+WMJCKXIQtUC1j6H6PasOPEDkvBut254oAJlv5aPPy42rgW
78/OQD1YdY89L8Z2JXFj3UAVVAvU/RpHX3QM3bJ26LSQDt5STc3FNHSTnqmenSgQX5cGiDGO0CXJ
95XLVGyWEG1JBw6nPYuH8X7SZOFISqK7qSYKAiNYpYgH4Zt96+WGOGAw8WgC2DRgy2npxqejI2FP
JRXT8nCaIg1vmwnOOuW3boBNWXVSPjZlP9Dwyj6rZ0yfsGunVAyuXTeJ8qmlcry0+kGcodDgAj3o
W3jWNTceVOeKGJ/Q4hvOSu7K+WXax2Anqfv4Xv85lXpnti/lh6Mj8TiOBfVQIxqsxhjb3oA422so
EuitiAsk6jwPnLbzM+VYfzuvxLTgT9MeksEPkqjQWnQX1bD26whBi1yRRoWw/YcbNLgzv+BIKxBC
GHo1KPRPeHQiTUhI4hBqNd+QuFKXRY1lYlGeRf1x823KHPVEJHiKqiS1XJTSzD3+mHFjPpyQzjbs
ggzzkSfXTxNSDMAddRnS2k7SULymeFBARs5uzSg7oOUeaAqm1OsPqCchvM6d0019dTcWnotq6/xt
olv7lM6ZAeQ+ULGml5gKupRk5PJsyUQvBOvjyj1+6OHDzJZ6wkEMdC5tHPihgU6goENKqcnT7vZg
6Q2B0DI/VIsCputBSQt8PfsGvp4+xqcTYumCfDbYwVl4KGv/6kiIcuHLQOd/MflFHIOsj6fFrK67
BHrcMlBW7s0ft3KRnjU17qGfZAXSSMg91xMRZSGgmDom02vLPEmOiaQCIv5QlvBOujR8VQWH9R+M
GJcEQU6L0VQurAiv8UwEZWjh2Q1jBp6vmnT3Yq2SApkl7zhcYFKC7FTrrfulFmh/ldPqQlMvT1dU
4W2DRdQ5ggtqANVXz/whaQ0zg/CVA58OrKHPKq/6e7heJEIaCOk3QbnwBGfywM/B7MB/x8llJRQ5
lE3HlSs/coQVSX4RIggSQSIA2cXBHqQtg0hZ73t/XyuHOroGHPfbzxOl+zCOVN4kD0ENDicbvkln
lqH0+GBi8gHVkoY5y8G0BfrwkIuApofrDAQQNBCkIShLviKv4mpN+b5KkWBaBpEIQ+IPaH1UHRwe
WMgNMKyvUsiAAvJK6gyizNWQ4K+hHpPbmJv9bmq78Z776S9MAH+4RP6l9OMZOsDopKX4cvYhpSeK
4oSbC7QuEuGC3c+MeE/xnmqCiFdXefMDX6SS3xmMFkPDSqDEwH3AptwLNC44zI6f/MxNdOo0RM+a
yczZeW+6x2a/Uv7GIZs7Fd4iXTjyk/8/TeexXDfSLOEnQkQDaLgtPSnKkHLUbBCy8LYBNICnv1/1
uf9mYkYjiecA3WWyMrMIZq7rYrJ2oFFZwudLFTptP9J8/ityIszUMfwDCnGKemWl+Tj5IjQFACnC
7DS6Pz+JHitlYPvAXA4afUGSFbKIa7Nc0i8WRmONimT+RkCQHz1gpY6fL3V9sYqGRoH6u7FYkWrQ
RSI6vqoMheISi8rF+y5PwBEVqR2yDzAZJR6HGhcB4BJVb2+mXfBczeHfcXeJrmLcFm48+oI2BF2o
weYCV2I4HcjelRmZQ3vfkpoFGfIySht8oq+DQsbrPrP6b5YmHzrfhxdBunxWPR/PFbqMmRGn2ulg
t+a4/jAHbEkc46SqhrhdIoZqhom34IO9DLUNGR6SZ1MUR7K3Nu1kbIBBHogF6HaqpbqB65Gfvfo4
JX0EU1AK0gTGlm74gyhAgeyYOBUV38JJEhsMfZ8AvyHa0tIJNlSTAB+gazWPpwlWchLNrhseerp8
8ZsNBXFCBGFOKapdqKLyN8nBQ0jg7ouJae2GWdI3KlxE9OQiw1ozV9VolOxOfuQMFOjuOZ3iEQqU
JL9Ljn/H17Zt+Z8KqXgsnn6cDca6E7EVQqCGQuyV3EMuUJPJNKyiilUluLNYzMoSeNhiTMp88FtR
hlNSZ7RUgt9WvMV+l/IJn1PXtRUntrUz/08rxhyZ4APCXmsqOq8UM0gRarp9zeIv4BwikL1/0wfP
nL1fRP18b6/Dw09B0UBgoDMzRILqdKN35sakST4yDPPSvomFFK0JoDtqTMTd32CaI+KdyTx4kyKH
gXPcwEQ28/ipPo6f5yiuAi0P1qkTnDaNXotKVrhzFyKjL8gJ8CYhnFLZ1WAqKsDAKaF1kCNQok6C
So2PGRSR2y2nRmCZtkB+EkVGDofjwqHZsF9YfWg/2I75mVSEF47MBn7gTnyzoLZEnffgCGiywcFE
3QBbnjFgTsBRPiA2RGhFgzZdM4YTLJf2GwMJig4JP7yrRyi5DCR4oSJycuA3zKmvQvgGO1qypz3o
uh9n6we/ix1qircd9XtdDL+pSXKyikTzgNVUdiVrnvQ3jo23hWyrC3nRMGJpPGWuEcDF3hJssgFf
rLX5zSZfa+5I067Oq2tgq1qBdg5olq7niceKTks9eOLwLUujwlOCooa5W6z8UhJR122ap+HlhLuE
ISXMQYpd5Dj03QwIzq1f3zmLBsS6gKyi7BNydGHAi0Pphns6MzTf0lsCzJp+ZAIxEm50L2NxYBua
HAU4hyZuw9eSWd8NSaTCDaU8rpa2gHwoqoUm5n8MMLGZnyF/Rqvf3KmqhNUXcgbEv13UNRLDHMMF
Kd1PpWlb9VH8x9rujt7N7DcMGznBAWtFG8b688g2CqxJg/s6k3LRoKFw12Mu488Z3a3euUO1yKW2
buP7HP43ajXiN97W1G80d66TyCiYmS7ALQ9obzCXkPfETjchAEvdMUQCtrnptBSeaq4K+ilqU2/h
PoSAPiGfEp04tBWmw7S1AKX41fAN0XvB5SQH0T/OV54iqRYB/3aAhTVEHKyL+RspKwDZhL7ochZ+
LIBXhKCBOgJfkrdmGygjZjAS3M9oz3aKHjWzztOIcE+taLsck6WIQTtsy3U5kZxWRRXdV5MNbpwi
XpxM40EjspX43KGEsb4k+oFKT20k+ktdJOoIFYyfTI80Q23/G2oikeQZxJK0zEZd5HEJw0P6Kp19
o7kEu86pAy17JHB5sBBEaaWEym3V+kJl94qBA6i2Q7CFdANsfTwyy6AX6tHuAmUA8MFbdZrqDg4W
JSN3/eDsG0PhdhoCbZPgG5NB4gdYgOY98nalOmlOHgVE55B9K5y8MIfTX9LbIGL407T4tQLvgezw
qVdujGG/bcF2NOgJfBvZuutIj6K7kZMvMZbtaVQ3I4DggLUfRG78BADVEAZCUNjpkBivf3WuPfC4
iGrsNYX5pp+HEoyiWOioICjQnsd0ujaQPkom2AKMOyV3EUFuuVCmmXJxySTwpWRocAICpxVXHIr7
+mpkbHK1GRPdOwkQ6Y8vnBMIzcoJY0RXfaBKIfciirwtFAC+qqD1eB3z6LkS8tNaMc5WzIjrZG35
fN2dLuYPcjro3JgDyrIJEX670RiT5fKKJodSwn5llJK8eg3uFDULHTThw5ulkCCHXNVSXzrp9ilV
28Tsxh9r/2qf6194LkOiafj1S7gssDUqLLNkgBDqHznXRceR84Iov/arGF35KUWZ4QoM7EKSHpso
DGr/XiRx6UTlJVtW2IQrBs28N8fXciiCNH34KqhXUWPqjbLuDKLX05P8EtFOm4BU7Ijm9iAwgs/R
TQkNQGH+ccs+Y9rOqhoe2XrC5wN60LQ3fLLxtlzUCDBrWcMnbb/PXzZ3PHidEFbXdmr5wuuAfyfq
TtujtouK7k89QvqwmMebnZPVKDm7SMGMJ4ABvdlNoWildU01k6KLRZ8rM3RPYAYhi1t6LMVFUhQD
XCSZsqGYf2CTWHG9j4t3h11LciMllhrEoUh2ZzqXKTYk8hfypoHSSLQljdncLI9p28BqcGYigt1o
wwk39Smreg3PIF14iWlJUVTxxppAzlFQsGZRsIssxt0wO6hmx7K6DZr2KU+XgTTKC3JLNnTHSIa1
yvSyORQu5vU8QQRlmB8wfuXvBYqyM+EUAbvCTUfxY00lY7iRB5EmYPNuvgvlBuaBCmHhTpLnUBqj
swXhoG1HwrUO7/BwNkiR+J+qTUCg+eqIHNHFtLxN2ZwY7uROBPTzMzwOruwGQBeyfv0qkbL4DPkD
W8CDn1cSWDPJZRBoSEwtUcYNmMgzm4USj7SG+99M6KMMmw1auLlOriHcUhsXWO8IZSQJmZicTA9o
ZWEnSm459ulqXOfstZlGtDsqoDBDBp/C2gKl1bEP2Q/97bNSmBLUfRpdl2XM4EqAFVME8S+d8fTU
RAwuPG6lXiQGyzDUwE6FNA3PpNFwi0Kh0FTr8htyxvDOosa7alD4/WEQzVHTHBsdMF9qes6VBD4e
5KsLWoUHycPx1vVaNb/J//qfWs46okrzI0BuA1jddQUHgqGgG0VuwuSndfhNpfbSFyn4ftRX97Wf
/jnaNb9tqiliVwHrEmU2eK78yDBbp4cettPNfAhHppVyaejZMzlWx5PAkdOeTB+nao++u5GKM9Mq
4SAOCfeoD1R/m2T4jg7kuydwAfCGiVxrfR4+H+7BLV5gfEolGPHOGqvh5wHoEBeAVysemHuX+C9K
YZKKkTSQRFHFdDBd8s7NjFI2UgnJGoUKwXSFcx4qpFYs45rfdvYQfTUJrYXT8Dmuyimhu9BMQkac
YtRJ8pBe7cxgSLsJuZQK6NBI+3T3SEr/OU8CUc0zBBiEmiO1t5hSDDVGXNaTakhiAzJc4Fp5eg5t
GRZyoIa4y3S//1RrUlWdUqzVAWuqFgJ2z89okgLgfmuhjWNnRdM1lgib6CRgE/DtPXkq+jzvUgtn
JD0IPE4BypQLvA91Ov6xnHjiYIB2DoS7Weinm1Y4z9XAgNqK2iGRoiKC2YGlBkYBoF+SpARrsEa6
tlNsuw+b4cyFOMsSb9GwUranhATIi5y0Qnz8aV9VLCQR8eiB9PW7mGjvNQT8F7VxM5sBdsLQlyFn
d7bbvcOaHasZ7lVOz88PZpcYHcLJ9RhQvKMt5BnRiRgGoPQK8l86Z7KN2Rn+AS1lQNojtU9BdGOo
vhyIBtIFzgmSfrEFo4qMpxt/W8fPKfD0YxPyNJwS/GIwYbLxj/tbDVvSDI0d+s/GI5hLYTokZfmt
KGJm12Vb7xQIdYRGy/Z4TnfDqgnNZqeKAuFyrE/waBJZIrrCA8yFWTLIkniuXJwIyR/wO7AplouG
QQxBTuzHVCi5g/5Nxd30sfFw4yoG0o+nJMJm/N5mnSf2CsPv1GxxwgGKKq6IBGtHFCh4DO9r5sdc
XHo6WLms16AWYHZKEyqolNMfAQcOlIhUGil4sSfkXcAAg4HQI3NjizoWNG1ohO8zkSkMsYBZC4ET
LAkCzEQwVVmBzcCK8G8s4vLT5iU73jgzf5VTb4tFROpRTcNU/DmssM7NpLYPJsTjCZtByh7gfYjb
9M2BYMFOc8OKe+f1YnppGFCdAyoLtE2FnaAOJWDRl7sBH/j1v22WKBWS3M9dPqSFpdjnpB1mp2Dz
htsEdZenoviZl7lrK8KBQujOUlw6QM3ORM1UPC/NGmLuvksFcsoMhI4TlCbQJC+xdjgnAm1f6uK5
RqR6uypvgnKjzD11OO0a9dndKc/E25m2nGzTvQqnoaVJQYaQTjJmOJgGQYQD3hAVtrtq8NmzF71L
riwFG96pO2HJaXpAaoCiXSso1KGF8TQej2bxzaustRZCDDVwCNksPSHWQYaHwBCQL7gzGAfigfK3
iUCgcKyzHaMibCGKGaYCzv9UuVGVvc0p582A6vCxuMiObkeuE3cYJCQf87PoPwTHab7A2iA14IfJ
exNaiSvDoKBBwAJ1Lk7ioc2xXjIi86sidE81EKHYnim1IBYTzZbUxj8IkUgCouygS53O/ZeOGkzG
pPTuLywtgmriHT9F2epEvBf3u9G+mQ2MpeFZ3pEAQVvont39qpYkuGIuV9FXsWVbmlKnxLK0QVBQ
0XRtm8puxy2MIemAGNtjMgYAlqOkM0l7uDcYSDXUE0xRqvyPaF5TKvIXbThbVjj3MhK+HwB3Hgao
R3dTPJ0f4iqj2AtJ1w1d7h1NAhngYKzAjIn7CAeMs88sauSEIfxNGy+iNTvtX+ebJBwDm68BrM+6
f0xDWmjSFHQjDcCM0JWcucm8eZzB2Fp/foN5T6SKACitpmxdu3H4nEf7l/TcX20Grsv25QEDeroc
6d5Iav+GBVmwg8DEXAtBLlJTdVJOczZ+OnMsXQBXFHY9HnVJwCgS6S/AMO6ajjPo6nd4hzCLPDq2
dJOAWTLDZITxT0jeihV14YWkx7qFjiGOHg+iwhwjXSJRME7+5y3ccVnxycAQMPeU3O3SIGPVdxj/
NjvxOU1IXqkPxsyLoGaWOJ4nsNFjKi4CPBcxlxzCaPtameWtyJnv0zD8REEGbCqwiN6QIa4x4wTZ
2eloFkNBs9BgcXLTmB7nRFphYIRy9W5KzTxTXo4IbAuMaB8cWcAlX1R0JLac586YghpS/Dodac20
2HH47uJJqhUxFqnvBxSg9K7IBOBTIGM0EYxmUd57FbofLEOFYgILtymwI8L2lv15TKoPSgyszhFV
hUUPvz07cvpyYAKg7T+mAMQtdpghmFD+4Q5P99hdEbTO/yHhTqOOnWrAb1tYaLUTxiGpApIaBYsx
Je/pXp67gAtqhBEBAfWLK7JI3sASh8yW6BNgcETfhrPDIlvs2EBnWX4gpFrI/DXoGBwJ1Y4YwedT
jAMvDkG0Ycg/gZgBAvK2/uyarSGm5dhQeeldGgtHRnPKwxHIG4KA5iMK1JqAe17wZ8/B3TRUDu7m
SN/v3jwzr09DGkAZIdGGI6X71rQdlalUX5D1cb7J3vBtpQzPcS+xPlD2jlTnpo6wJ7zIsQ6J3YKb
6SEJXqx49TtcvWj4kcjc9K0b+7gcCN+cUDKb4MOgeLHuGqY+Tzk14EmMZsHiCBxolbnXdKI4+2my
vWFp1XddIULfiAu2pmbCXY/W+TA0LjFZxURl/S5liAm5Q6SSsTQ5HZTRHXzNZGp6HJiJk8750YDg
qHrE4Q2F1vlOjTg9Qr2qHx3NtRjBURK8nThrXJj2fygSHr5v9FS0ex2PV1oUMQBwk2oHIgwz0cou
BDgYnOA9i/SUO0AGtT4YMNurNAfYvRbnUmtZjiZ3yIZM251BH+UcoUg8NZwrJW4IRMz5oLmfV2gu
Pm/alhyyC8+mp7RrIo28Sx7pwVPCXASP1p33pGJga6b9DKCAuJDWUNwNGMrZkvenA7lSvSTlQ85t
0n7Bv4IuW3WCkOIEs1FL65wEhfcdA+uI6b3IdJsDMhO6Rn6900CRtKXMGagEdOih51IEDMPSwXsh
auGzxpd15rza6381o7hW1vxuNIjkCYeQm3AdQf0JR1gR5A8F5PDb0e7t23z22zcILXSsU8G7hlNA
YL3YkOqQGVrPLJGV7+/p7MmIsETwgkI9h2glvV+wN74NYbjaXFDGGZBKc/jv01gzPciA6TNeiF14
R9xKWksrBa/Yu0zd+IV5OqEgBvovGlaW61585s4m/C0OhWqh0nS0BNf3i4DKbXou4j28j0r1PYpX
pCAlAAw0EvICPPNbNBaAhaXwowx1e1rjeRft9u+F3lBLeS+/DhIAW2KqDhTmXHVyefXoqKroxJ5q
UtHS9e+dyD/1yX4wRFJyqgrpIITjsBEJ40m9EQ9g77tq0gznJ1m1VpzChBbyoWqZEYk2UAXgwDDr
sIJBkOg4eGRdmhNa8SITB6ek8p5ju/8xpDRCBsYfghQpGboGMmKvJNv0Bi64lfkrjscP6YwpKWNE
WNPLm47o7hsrAwtBKZm5o4sYUqSTaIVJAkIP4QnpgS3bFzjPZOQNNgDhktFzJApfqm9PblJBTUVV
j9iixasML5rpUzbN9t75cBUByLqzvgOlgrPqMHN2iLi6XwxTC6brgANiPCmb1WNmtzu4ndM8Ojs1
qWxcWSiFFHQm0kYulW18su9NalxnbACMLWAxY0iGy4wCydpkOSA+5/+JPzTlNH42hO1v+ez/SiOm
MsZwmHjZkpyYfwCOugrKRDQHYPggbGCpZE7AWVIDPAOC9SEPgEkHnF3Be/Lza86+kLwOO3FJhCiU
PWd5yJIQGepKFhpZuhQmf8JAEoGhj2U5tHMksZYUuTl7hNJj6rnusKk9ii6Jh0cDg6jdMaRAE1ms
jIZAM7BUNkqDoUsjOanh25ABePDoud1csE/cbjzNgVgbV9KPGpq9lNfOmASFwxs8OxpVRSgfOveM
OQSg1/lNXzM92DoJ+TtEGlnfRu0OuMnk+p0JkDJg9mICdEXM03AmOp74m4Lbsx2R/3hUJ5kt2ue5
RMgLa5JPvFRybpK0ehtsDuhxAolB+hQbx40g1gNzg+DY/1cy+eAidovOV1DXGawsjE+AqYMhMt93
ec7iYH2qE1apYw0n9AnkzLFPswcCgrw65+ZgxP5MdkSGEzL9whaM6LkxdgZ7jrFcIhFoLgoiFVgu
phuvoyYkIbZiaYsREuJNiVGhVEbQAm+Z7zH2WNcM32dCkGLqRrXkMT1nKR/LOqLwowqm6JvNSrDS
GSWwg0CYNrDqq6Hcx6gCq/wFYhPXkW4uJrWkyEtuDC3tc9fZ8i5vVQ5Wm5ufnMvwJVSeeudvTfoI
7Jd9UEEg0mvSmTPY0oN8von5lANvxV8AxHP/MtAK4qzgBuwtHudODC/Bcqipndk2Bv5gEedM8Gx8
5tPX8MY9mBsm/mvO0LzSwkH6TCTMptlZXJdRD1qeH/qm0PQghPwB7X5RM1rfe6JeuQUwHYhLxUhf
AUsCMdxZo9cLA8Jp76wy5c+J54+eoGjgW0MzJaRenn/2hAQuvreNj9onK9EximrMSsd6sc+oZUQ9
XzZRosSPHitk3ljqLDRpNZJYikkmSn6LtfRM6LIl1cLBUbuLszaXwwqVmGoBUAEadIEquQi5IKnh
gCqwQdRogsIXUEwZMUtAoHWj2OdGN3wx7HmzJ31G3LV9oVYtPAziwq4eHueC5mjIpfsR0rSbwzkK
NuJNaaqla4/hanbRc5OKhYT4DLlRUaNAkkyFJS5NLeMprG9hFlAUiSNaKt74B/XE5OEzV6UHWKnR
Fb58MrTcYaTNlsdHyfHWaOkdB0qcFDTE2U9m2TcTcqhFsyfihM7PluvVYMgjs3nVCbghzikXdnhO
H4G3D+2AjIwLC96VNvv2AuOUIX8yTg+6giyifZ/fUoLD4rmgHhwYMChOr6vHGEF9Yatse18u7XmD
QnjmlokfoxDpB1/K2lJwi6jdWTYl8UOw/LzPX4M46RDyQwNzvKRI2JB+/s0eIPXCIURVztBrlBJf
pvjgbJCJWVVARcBvzaF1X+PJoe+Hk82UzYylqM6gShUFfJGoTgMoaqN6V5+zus6LL96UYCvgDuGc
05UUwvBpuT34ffETYpw88FLCjUHYo7bB5gc2pRJ0ojnBNE0krbXYKLrjK2CN8/BCHSha04AKh0ke
RaZm1ZOMB0CaIJWA6shwHQTgFyU+E86cs5JWpC+UmG9Irf6cJC/PJ6+CVcKDlpw/d0Jo2EGcQEnJ
aoPQMxU6YDTs7xytkF2VGjtXwRbEzlh5ZCcxjaFMp4uCzuo43+LzAexBh4WlGXKGL5RY/nMbNzMw
J6ULDJYa87v+vbdOwz/PHsiNkTvi8HntMH3XdiD/pohALMNiVJnjVJwD0cmxh4CelKaU8Nhxn7mi
8MAuo1iteYVuqtNBNE7JdIye5sR2V23bNwUo2wnuzzj6JWHNwfVSLPm9itP3ku3TaEFSjX1qhoUz
ZBCGFzlue3ST2pe70csg3bm0nrT42L3B7zBUfEgAGJohQAVwRjTRS2XfbYxPsaaDfypF9BFjIlZA
HiVVnH8cL3iAEv/dBHSaGsG5QMXHPc3bRAVBs0Jn0s+ELjneKpXoMkMcQ1EUPSgr0WE+wa2wLGk/
YUknpb60VJoLkREFi1GCA47q3bqUt0GyTf9hycQwayD/hNtSXUWj/7dg6o4RvHBBRLaHUDF6P6uo
RlklbhLiS9IkorfNxckEDzXZ68NddgZbHTfLDUJ0G9AvrDL8VkIhkbqc3Sx00lgzFLLzgrGQ40I5
rKNpoT43TKwIXhAKZkSrotJIOdtw1Wl5hZUlvqeumGoGYbMQIZ1RiCgPaVj8u1rnK20Ph+KyyZSf
4siNimYBDPOnmBwPCZ7/vBXQhkDoWbw89Gz8Mqxr4FvXQiL4+sePoHGisHXILrQWMDd6/ytAKIaJ
sLBiVIsJozoEFrxwDdTizKqy/Pi67+tP9GVvCAt4tSezECy40rt5FbOQZjj/QD3jQcgRSA0h02b0
h8wQz9uCeRYNPJU6Zl90oOiH72cqeHi9+OqZRuwTDjAf10O6/QsmZKeGN3P7LvVrL2PKgEgtVmMk
TmS7o9yGcqY3kxUQuO6TXlYKXqd1vgReMUB0/lvpSXfiyAU25PEEJCWABlKf9KvGMg2JBO+QoaqJ
pSafoUuf2FNqK2Otjo27KZ9FxljDLImrk1MoQpyhk4l6ia+k01TjxGZqalXMZf9zpqx2kcvcCnAt
arimS//0Ew2V3EAoaIh6cCsJKNNMhK9XAcIsNbf2uIKZAuxI0mF8ZIQABaCTEgkTWPSBiNkZqELo
E80IW1xhkPFRRKKYFQB1HUizw/UN4jgEVS99KVP8mbyrUxzc0MWAiPxLFi71BYRjY8nVMY+vXWXt
dZjs811AvhhZ53HTwBZB7OXJmImbaqf2t5tdpystgVf7/5KJTyJ6CQa+/lXlbeSXQMj3YnkBXYV/
YOqjvPDVYq5Gi8ZkVaEDc+tnc2hSDbGagwyHrkaRD1Bmbp1iaQABel9ag8Arwic77YmErrBvOnlq
eft7a+FFz6JxYJL+z1nPYCZRPmHegyw5o3RnqQhN8grDLK3ZFArzByVo2jNNPTngTquqkPLcqAVb
H7rNH1nfVg9jkK0sNJQJUZ1RR2N+D5el5LEOef4j5K4bJpG34Ox0DDEdVUlJpizB04wI69wtO5PZ
v1nZOnW/sV5hFlcoTFJpTy2PZZOxcsJQ5d7z0uB3M67hY72f1AQBX82dOjQj2V0yy5hYpuB6pmVH
BAUD8xiotcvJYpiJLnKjlUkLERqN/FsickAn4gkxP7jOV5z7aIXD9KqLt2O96sXCkK3rsp2si6EI
bL608ZYTkRIgARDDDLuphiQIts3IMuKbV1OT32aNfcpyE5fXorm5YR65UB7KSUtU8KJtNVYMymcm
RJ2u5fZgFNkQN0ixC0adAC86uE0oge5P6f1p0t8bfxjusHHm+ORIS+oOJYqX4pmqgD6YLHLldMOw
uAgVoD5EW6LmBtlM5bTTXldEj0uuZvYZy1WAHTlUjFINN1lWfxUZI0UZkTY9li+wvSAcHADOyCGi
q0MXiI8q2KBpR+mBBpKVC4gs79ZpCUPCfxT+G0g4ABxCMNpQKDF1Pr43ye7/LNdxyT6F3PofDaSh
T8QNSr3SJ3RuXvmEbC/5lBxH+D1GbtPhRg9DT9yvXPjCNwNBC4FsyBTHSRRkzJr/eTlS/Brnmzuv
ZZzeaKjhsjSJDcXkXDRIqcdijEOUEr6YnoVtRHbwD946ZskuGYFU8eobAK3hABNSmgVLix9+nGeS
UBiIm606/82i5KlbKEtz163vkh0YFMyVX5twIYZt+TvJeZxbBxPdOeYpcGz2I7MNeqXgdqzXtOcn
OSGjyniioSYQNisHnDlxinhEtqpA/iqY50KVldhHq80VBWwpMHAjlPHMHWmGQRzVui3tVbxsK/7y
Jns6sQT1PJ7LxdJjXqKrbjkBkAOM/PyRi93xmrNtvdcbbh2K4vRl6PrjEbZHy7weYTmVbEcDOmXn
68D6jztk2Gx8ibevuoP2BNv/1o7oFWxMd2MXSWfaL4C1whTVsUTYg9tNT8UhtESkmFTshihFo/Ao
InwccBNYmwX/BfDVDMOLQAvjyv6+PdvSm1nGlc0G5Io/3j+vpko4Bck2IyNer0NlURjcrLwDskg4
0S6yB9oS67kc9c4fnRtwLL9ndtMOhMte9LyQu5YbRsRCriTaQInmfxiMLuo83ZA4UjkSlxl7NDZ5
KrJ0eGp0B49m6H0yVx6NQNEHtFAcKqWNZ8rxRWGyxGuy9G4oHKueHjbMf2L3aNLrNdEQGqswXuLr
3mr9c+nXBTYthRNClX4Yv2B24kPrNPXwa0PC3d7uevX/Zsfo/UWhfNZXJ8Xhrc+5+FhsZLgEe8xZ
aKyypW1bQZDPtht+gXoEgCtsM7gekpwrzta407uOmfV8qHrSLVIlKoaruug91Db1qVDv1hEoTeif
fgqt3xu/bycPMZmn+eXs9orIij9GHRBP5yIGvu3BQP4mKd+fneZ79Twzlnz00F593aayYWEOD3TG
ttXOHQ3EzodFVwoleAES9SQAxE3wvsf7mHc/3uZluN7iS9u+U53cZEVrhwVUx7SAQfhdITsIHFBk
VDTy8urkKV3IMVDeT1IQj+WT3bbhv4J19e/OSRZV9e2K5qTucUdJcaD8i5M1kI9asJ64GWo9DwwU
OI02gjphTI/jaO8FKdvL/HN4nmruNk32QtSNwXCGnhNtgxpyJjRyOg9G01Wj6+saE7voirYsRQPG
phZeHt1WDaSLPWsFdx7VM7Yi+2BuD29qfxx71f8omFnemdCPPgM2kZx8tU+s2LTIgaiDAERdXjQe
EzVKEbgBMchOj/fNAz2qvg1FU5QG7ENoCIlAOfNENZzV6bOCBAY3ix7TaZvxVAMHHyB/NxnzCzOO
ZApRNIFe1O+RjzHdKPfhP/hC6q04iCompnAS1WKfAeLmNRPFY0XFJIpt6lMmH5sUFUGR3IirR7TP
+hNmVfPriPsivhVG5931yiI9AgxUjRt7xszWdZd2+9UWU12zeC6v+H3M8aFAhs/sGRu+Dp1ElZNs
3EQDn6kn3JyhIJZ52HxE+ZoQiAyKBkgruDGBbdfUkNtIm4mcL72tnY93LS5E6FeRtKq3rWy/0Iee
rzbhP8le/CuwNUlfvoodlwHio4L9IXgQzbtnPzkzoCRQxxUKOyqLCH1CAbG6wjvhDH7DFYC/xzAw
K9f+fVT7/tOh1PYZklL5pc/88Wq0ZSpLS7tsFXY8bMKOzsMVtkHk+1ddrbAjophJq1kryuhs/yyT
t1/Ksu6Mpjtu/3H8j1dEW/7Pxqdro6IH91iM85lK9IPdWnx5kwVkqDsQw+w5nxSN5fGZFhFuy3ma
n8aKdw0VwYfUp6tiVEtDX/BvkLvNlwheGFYTcVr/MpVe7udj769KXibLC6DzmqT7VPRSLuLJ2zQi
5VxA20yGPYHb1CW7HZ1X04XHiYKIp0dZhMUQNm2irVajfrX4wjQJ63ToQiYEWrm4bHhd/Mn6YJFo
ScDzA/6UW4JBtsFORm/+W0YfclGcp5Dsf2LrB5tiZTAlS+y+Z3O93tW23u+HMSi+pfsGqBgO5UvV
V/UTHvKGcDGirRuyZYJ+VOIUURhboxCv2vNlQ7v5NEYBzJ4MlrszHcq0n7w/52h5NSFlzVnCCrJd
upKVM/Aj/Ndpmlmj8kmckP6Kqs5p2rCBXrGA2dWvBR/VdwANYIMjBTqLGiDpVcS+gVn3pwtTDwbT
zWW0E2b8xRF1qkMscF3IJxREUHaQouMUJz0NGGryMIx5dR0nqn3HbIDi1W2QrACHLv7viwD2mOHs
UO+Rnx7eswHG/JlaGBwoA/L6dyPMMqAb4mybpZQHMS4/6QhC1tQER2ceO/AsfhcDmmAfaXPOjaTr
3mn2MnpVatYXVXBBdogQzyFKJtiawEXSwOtYXLM4KNrnDyM5FVDFUaCbg2SsVVteB8oOE/XFjrto
V3KRMKlHHdjpG7fDDV7LF235+Qxxi69AY1gRq7L06NUwGv+YJuhmGGyzIE2lNJF5QU85Y3p9ozUT
C2gQoJopJqAXJ41ViL4z1RUsjJINf8E5vIZ5jcYaz2aCKUeuMTLK3YUMXApzxI97DQWKQ3bYav+2
8ujhYIhRk4e6o+im/r2dqvy72WQnX0lutjM8giaY5m+wr1ImujKPFA9SDPgoxb16uhe/WDFIe0p3
qk4T8SUar50+pkXfTFdbu+r3e95nnEoI4UD7UmJD5DUHdQ/yHIvZod1CfhXKzL2ahBbS2oM2czuz
hqaAb4g31vG5ibgNaSOzw6BgWooxt0cRN+zkuuaIq3dQUr40CrPFIsx1yUrGlvy7sH+N7DYVn//f
t0gY4+LOOmw9g3+DzcSdGDhQnAkMbLNvNJfQUAd3u5GnamZyZGIqzoOcidnK74wlFB/7BBI1rFjC
48i6rWaZn70ccQRi+QcdCXnQCndml0kEqiv8NwCYEXmIupbCTDm5kKTW9EQAbhlZ0JLWjAfxRpRt
Bg7WLEopGOl/wQ5td7tEZ/+haCIcUK2Mfi3zSScyaEouIO+ZFqC3PyOAFMZ1Ml4Qg3gI5CneIUy8
ZFlIL74+zpBaoLeL45ZmFpi13XucXz87F3x1whhagJViCaqDcAeK5NHptmaPHgXqa4UdjQwIAFVh
QYnAe8JmhvgMfBQxJEzEGRKKAVjQhvrY2fiIJGmLKUFnAUxFTOQWbbj/siwsY23cAgIEPwOKImB7
8k3v8XOy8uWczZ9bp+GWn8giDsyO8ArBNsLbhI66TeYOTExmA0pRvCK0YFIEOZ9lzDIWdCbqrO11
g3wiDngothZQOifiSqExnm94Q5aKPHEgaUJDYkM4XrhuMvXDTJLGHIt6WSSr8YjD4fzi22Rh8vFN
RQW9yBoMGUWK0zCDJSplak4KOX5tNkV6C5SOo4FidnsKIoYM/Cqpj/IhSxHwnBXI51ZTwJ8OW1dY
OmyrcNhodpGkQI0FVBLmAlBQ4Uu3gXNXM9GCmV2OcbY8KqV+KBamcsvJWHnL5EQL0zMRf6447X+l
MW2J2ohxF0/koVzfwXICtGol7RFQQA1pxk0NRoOEkNohku9BJ/+ZlOuNd8pbYH3nhFZGkRhAC30N
c6cKG5eDW7d723skcPq2CTuRI/DVmVfFV6VXM38xfG3nJsoFYx0qs9r9G5QkLrrBwxiHmMK+Z4eA
d5t2rY9XiwxcY1EQ9mKvIlTsZlc7F3LE5M7DxaSS37EzDeWvgpIfAMYANJEQLFdHnzTDGZf0zoPe
xjSLe2nbjevNYhZgRoCw9OSGTt4Q3MSbrQmyPIr0PAywNEfo4tTU+DzCgsqRHUTVDgy1M+hA9gBR
zYfQX7RAseqocDvzm9DnvmOWeL1sKXYAYUxch2/xMChBeDF3JdPTf0VS5c9sVHunTlkOKksi3ZiE
DgHVIiPkV7kyShdCMGjVW9oLOMvXQZ4Q/weLzdwKBHcRrLGPIwDhgJaFuysBGtIFglxoAFd57Bdw
yRouSCB00Drp/jbC2l6opjEMxbEUAg3M42V/IaynbKjlxGIQRjwTO50+Avw4t+OnSVjUyHhlfM/m
5v2XykERwuojnLIafZPtn07Z3JMocXDJpApMMMPVAshROjmzt6ICSxmjJ5HrCxEKRgvmLRuZjWUA
Bw4mgkmUYBJOFem4PWbdIKaDwzQn6L0tIbY3FYBuCsqH2wnBNAWrlmE2oSzj/SCe9a4214h7LMfd
SmSPyQjZzaYVBlJwuZFKSTehDvtVhT2ndBZmctNjQcDf5PhelGycAUs4c6pXgw/hvSAY6SyW36gx
gAz5mAmmy/fYBPygelU3RzaFtxUTOqB0/tPGjKZww7nsHy2ToLru1Tj/bmRzu5sOQ7QYHt02TAWq
fqs1mkvELDQ/FTyjLu/222pL+rtZ+KwF/sFQn9kA5g1EqYtVRIGbLhGpgKblmOjce7Hod0+E2eh7
WUw0i41c0qHsGHkXblkJSu0XJ1lTAZY1F6dytmWDvmxIJ2M7fGW92wSJhs0wlNFQQRkN3k2RXzxU
W0Rh1rBN5DJ3dcpXsWdutvx9uoHGU0BnBFdAVGTfFN8Cycu0UIe8Xb5eJEwE/yeGi0yl6IN145hZ
dHo65Ee5FdwaR9J3mL9C2Vg4hoYrCUe7gcF9MI122yCcKxciQmB5Uc5B1uVPgHzd1gPQi4+l7jIZ
QJM0GW6bRPJtFFPsgprOSM+LnmcxRBoo2PL53MRMLBYFvWS8XOGuCOrkLaO9bucYS2DoH6JbN/gI
AlfyWDIxYPKgdho2/wnDK/GxdIiQjM2HoPa4ExOyZO4rWlzGiTxeOdo2Cp+cH68bVIIJvjhPk6PB
K2FV/Qcpna8q0OAnlov5aM13fn8lpXKGoITORt9WaZjdx5h3ggtt0bf6FDB7h+Mqe6F1x6jU2clZ
il8qBCQHoq8XTqdWMZFZROgF4/K7xswc0wlHaLRIBzyy8594ytPeU9AfPBa32o+SmksmiyioO55C
hjLiUyNFZUbfmrfALoZwJnU5E+cQVh9hzr0Tx5mDQExsEZrkULHpwbbRgbwoXhCNbi/1AJIVnnPw
YS6Z4boV7WCG0Lwt9h8xoJduICZbVGBM/XnIKo45A7zv3uevPdE7z+v6pjtk/475S20PIIYTLUA9
kSLko7uptquXxQq5mEj6jcKrvJKM5yRsO3ISJ29whmKysA/OPJQyIcUXyAnc9i/GVS4RfnRzVozB
CQQyhg7+TGoJ7y1wFwt1eCTOk26IBErtONn4a7wTK0XuTBc9wGYfHhl3Z9dnGJzVlfO7cgJE57OL
NgT9iCIEIO94tTPrCgdwV2KXLL3yMQR3WB31yL/Tg3czy9j/pJpEKk0WhCD2pz6qiD4KLHTI6i9z
CNdzoEJqqpl3VE77jRNVoeDmjMYMGgPw3XT6P5bOrLlta9nCvwhVIGa+UrNkW5anyHlhOU4MAiDm
YRP49edbzfOSuudGkUhgD92r18C+HWN+oVkPGNtyXDjDhqQJYFSSnWYEMpnvVQFnnjSL7kxKx9WG
eGKUDh2fXbino7UyGpt0CGuiPMzSaEBuxeKfLxEGLLzolLlvywAcfZ1krRQkJv3m6hoOA3/sgAAI
vAukGViH3io9Md9AdgfkOTFT9XhaN8oCsCz3xcFsAPmGRCkeqa2bnMRUUBXtv3PEjcXEDtd27Mp1
gi8rZD6vl9wj4CCruPa+ZSt2bUd+Ps8kkJsLFO7Qc8+swfJEy1NCIgNIoc0/I/QzYzfowTDnSeix
FBR8/8zK0agYZlVpbEk/ljiOdhbnA7jxAyjOUHJAKCZ3SymCGbJ/H4KQ2iZmXW8am189k44q28X0
N3NJpvXUjaRrfOAwBAGntvwA5zO4rTdApwJKDLzFNvrDRm1uvZ6H0QTMq7Ydb5Wxdvcp1RY2FoIl
S5jPrRk4GGQ/EGFguHuTq5w6R1/MetbCyO3hp2wqHMWYOYpSLIanS4/j3RJR7A1iWmwxfxi+PcCB
d6In5I7A7YkRKcK0aA8Vhmkm5JcjJaGu3jYVGBrTfTe998M8VMOU1ROV+AyaZhAcJadPWHfPC+bC
+CfhuhaWPAU4RHKCQIk3707fNgcObOZ/jreCapfN5S5gP5ZZdDVM1YCODnr44BMmEEkokqWqH5Zq
fD4vzfEZGwQ6ZILCnKwby4QyMMgggXHkG+CII+LfXswbk4fVcNIy0SYeSyoGbP/gQTRYyWHtARGF
Qpl/wCZgMARINMfPrtPtlpPT4ibaCZtbSqvcnKgktjPVs4Y0SMx+R33wR8l641izcvf8VXeG9RJN
WEz5aQDJwVI5zywgiHX4RgMGc8JFL8zzuTs7/Sx7nwZDHHQNqB2je9Dim25XRodLcPovU5CtSZ/y
i5TFKT9ZysItqpmbMxH8nfnr9zFY3hcIeMQ5swcbpq7lyd2fHCda2Bzr2w0Tf8uzxWiLUWHJQmag
wZnon7/Z7H2XDfSiDlSdWhhOJwP0hyiBN59vbIEo4b8aNrI5B9a7t6p+QfakebbHHHcnLzeqDVif
OEOQCh3uuXbGlIFkGJ9e/ZqhEd7ZvBxcd5TvfD71+7sL1SaEnxw3btI5zJIJ2jUtARqvgwVdoSR7
V/8LyBkmoBGiqTMG5yPy+ccOzoTxHhouzivXXh4zUQQ+mOWAe76QYrQPoDo86JYTHI4ETyQqZUXb
sedMSxtFFOlXN7kTGyMnHQKKLTRTniIH4UziOM8cG0MOTBIWw3A6Hi7lCKeZhc46B0+zgoTKiMel
/EkFY0exyjd5Mw9g+4+hclettiNDmNDZTnq0Ca8LHIoZOJ04dQGEC7gmrDHLnkUZSIsg8Y8cCcZJ
9F+ffWL2wOYXqhouWvhWfhG9NAqSLR2Vc5rpmBKhy1u4NFO5zPpAi9B72O2cAO41hRP1BN94BxWW
hzco+m6DLR2R9JwFGvEhDPJreCFup6EqqMaDZfdcTdUSQbUzi1rLBFEi7zmTQOVEz0fSmoefdEcd
gBkteCNC2Q9WEje4ZXB8Qsi6MBIhpzjC7IyHCt/oT7TG/IWEkvNKDwwlWBGxs2pU9MiaCaQH98ep
rv6L8KMFnG/h90WDZpQpqVVM2rsgJoIBazw5RhvTpuKIv887HeLENBziYDffjTN9Qr1mQmub962h
aG6IefLOAIRH5jypxGriI9Fths8W/9AGZEyOMUeQP58jBvlpDFU9Lzp+GtcUiiQNqQEKsknmKh2E
hJnP5TxiI2NeQegxM1D+L4uDMk3Lpo02CGkNjBJ/PzOU1O0q5U67gQm3EMahVYNsy2nXDmKW8XKo
IUQzrE/h1nVMd3b8RYbP4ye/n/7hr4JPONiuMv1hT6NworFBfhp9MeCgHYxJQ2WvzQwIABljr7gI
eHbQGiqPDrkSKV4u22YatOzcf107gP3W/oD2m7mKKymAL6AZdpJZ8JQYn+i8gEQX7MqIQcESQhJk
WbRbw4Yg/GcbnV9H2sgohFnhWoTIM2grA5w/Vmo3YtZJu+E85khVB4drbMT0UDiLf+K8vpATi0OH
2XiaGQKbm1m1RKuNgsV8MjauO0h2oexYDGREYsyhkjJWmDkdqUFcKsXBgLOpDtxFB26p6k2aqij/
a8x1y8gbLtyxXY2A5E/E0XmbhloVv8/fSz5ZLDysRRM28FV4VPQAFX6zIGwnYsa87NFKYLB1/hrM
EkfYKMc7z8geIk76YAc8Izu0/IKryAxbKoTSYssWCFRBbGgIAJ47mLA5+RVfgADJzipZQLwc3Dq5
yqoi4z/QJM+dqZ/8JflSIVL0e7HU1GQiGyR7CTzURt1RocNkBjpt2cx/mYoBzgWDLUkjzDCaSStA
aCkfjz3OKFCZMZ3eHG5OuD8OGfQAm/e0jB2Q8yZP0ZFLcJVMGkcEyD1UgbJMbUGumJYDQFi+MuFT
/Zd0xF+72ugxK3xyYD2p0Ozp1JUj6TZsMbNU8o6Ur2OVINw/X9vq1fypmRJQU3Osw7HVZEAKvly0
nE57hXsDqxEsUUocxjlD4NnTVHEK7PTOKjgyNksQhcm/ME6F5J2Y64TJG6QQJMkTSfJK5+b3MLRC
fo1bqcjanj0RZbzrtj29MmfDb+cIrXIqn3aIbA9hEH89CbjBSYz2YeGcLbppuKnhod9kGb2KCxgN
U+JQElCPiS6AKc83QcbmeKiLtD2pzcFXAf6J11M0MOk44ZIUskqzovnckoyKjMhnuHWevkndYLYT
uSejnVXb8Vxc/kFhPL+g5DwrhIS6idKW0hBgE8qxXI8YTUqh5WIoZu5C6+tP7nsqHWvE8UlBwZOs
OCypVQB8zhqj9ii0BKWr/EFC9DMrj5jlYQW0i59GIoMEQ0FEZciC0z8n6gqYZbZkfs8Qsyo1RaTr
NjMMb2WvpMJzCfqli/FRmLlNNWCg1UIaUlsDMG0Xfm2pjzHYWOQIrcUHUH0ym+sFEV4YUDx5Rw5W
hnHYk5RhKY3AcJggij1sJLHSrfJQUPjSXyMINgicYXd7H6ZoMTxOomcgdPy41HgNF/oFeHb04b7m
0gsQOKI3Zn3non1Ykzg+pGfdvmI/jhn/djxDfWfOjuVDuFXfpAxLMfAdEzROMMV/0XkzSAY/lNvI
rgaRB/pipYYOaxedAscGaA4uhEjYgrtHvN6YvbE9/UXl5TFntgWuxzAyctBcGdSNcuozNkW04zbJ
QuHD0opjK/tK/fFgjT8zkt9jjY6JORZeMdNW357r8MRhhU+xP/ErTI7qmOTylvlQo2KFxoTVjoMF
TJszJyA4H0isMkerE+DXPq1ONwODAtScff/IW4fpIBtgs8GKEvR5Bm+hxfvjCPZ8NBcASLPeS1Zx
ySs/L0yW4qGL3LM1z+MMQNyWGzycHSF2OpagKtAPHnFPqaLvwRGfag/TIJKKObklRfLnX2VRV48A
D19QTXw0OCOaU6oGH5903GhGmWLNCXrdNePlFAvMFkfZwM0JoYxiLBthzG5Mo7D0ZG2eOxAYD1G0
YNs2ZANwrI+sbpawzZEJh/zpByTUmWVSNjPnhivBBKrlOMkSkB2LewXCo+9jqox5Pn5YZ1nMx+hI
Wj++S+XuBj8UktTEwQ0c/4q9agoFlSs45455qC5UeTh/0IgcqQhUYF65rGfeQRKul7se9STCSeh1
5RF9C1fb7lcTc7gT+fsNpJlf5NODbVjjNuCjgHccyy1MeKyu2PUBW43JHVdEwPutSvzZr6Cqh5ka
0jaQASFD8QqJ78x7RLGWQJ3i5euagXA1P1Qe3BzjpOUK1EP2zELZqYUgTtQUhDJmbWMeFwecW5jI
5WBTKrBNO4JOMnosN2ACMxYqZWGGFyu1IR5Lt8TDArzKkN8cdC15Kwq5MC1jdhwmpoucJXDOqfll
Y0jyL+PphsNohpKTjXQk7khq26CDbFwgpCsKywjt7YDxsfG/20Qk8J67OGJw5we465TCkRP9o4i+
mBukShnzQEq5C8ZAtZew3AgUh/xmZmHj1sLqPhUYnJYUCIaHtXs6Z8grTHhSFpEBT1x1yX9ygyJT
vv1RpMH+oVjaCzfWCDy6MtF0OFq8+yHbHmsayO6Dgs7REFMXbAi/Jx2ELo7vunaXvrm94HLJFZyU
MJFPoxqhDYZgAtlYnqHphcUfjVgGcJmastgl5M+1ZOsaCmIKAr8CTrXV5csUIaqpUa9Dtoniyapm
hnIL/EE9Px+zjD6+IlhCEKGc6YUK1140QEvb+Es0VX+h6eD+Udq6hpDQeKiKa270y5EjMGMrRhvX
KALV6sOZTJrbeJnyQzxu241/0hXjn3LWzIr7zjFQ+QCgjUczkzS4tO+2VCMAtDtAFhRzDfOk8QL6
3o6746u/I/Z1PK+Qtrxt+1su279YtVQjHRVGlHD049GkWWgGWW9P/DlBR8WzzVUNtGHIQPPvsajH
BEJqNGCeCqc+CpihGzqUVVRLqL9QCdMNQZnQj8rgJZo5K+wGhN7THKYwRVIh36doBzM3hVe3dFH4
EJK38mg3kl8cIZ9AtWJ2x8qfQmBGKsYI3RhjVGgrZjpAqxw90ikcL/fYbL+awmPUmSM1TPp/W6wW
foTbR8FPC4srpFluMTNcl90BCR9i1KKF/3pEw4iZEogF4gMP9eShyObqvq9rtWzMrJkSSriloRsX
W1umH9hogNmQQ+n/Li/B7vxzx1TvsFT/d8NSbt0yRvWHmJnh7aK0OJSBnC+K/8rPE7zfHOLVQyjp
vEvm7ONyYdK2ZCyAARgNEiMzPjeS2dhGRBQbOo0hG7VVIQFYQandrixzKG9QR1LaQZswGxsVYfSD
JlGYouN72F8YLK5RdztE5/lm7/n1fRokUG6Hjo4vQxbGSfxmLDgLhTKnYCwyzp9BOLu/3BKWv7NO
g3xitEZHQV6JDCf8OA8HuD8KCz1q8yvEqwqiL6kBMZV4ZfvaDzgQbQw95d/Nbz/viCJHwfLFkWVt
dmcjgMCrmTlcjwiPyk4isQycCZU1oJjSCQis9dCbDD8X/jsRVUnqIhm2kEGrAgQsX81NaFW3E9gg
9s9PY8q5d/WjkEEAMHbzBPk5OpTV+DLhO/sF00fO1EDNzsb/3/j2PY9+wBAF2yZwxhLvbLAZbtg9
jBC8ckBoMk3YQDYZTuAIjzn6XVVT9hsCo8Bwi/X04NBUrDbDCMkSAAhVcWyOf1nAx3GN5vSlMBVk
JxlGF7jghdtLLqdZa8eqVnPmFC6Ev0GOcVMtjc+MSGS/FuhgvS0gOVRgTxsuVMOT2tg9XD7iaLtP
0u49ZBgEgLRubN+8YcEwNylfsaIEuYpAwmCW33qbWPQJXywvcncTNwGZqasSijUo4CyjVrP5oPpi
d+as0IijLQXCJHilEYVOQ99jJH2dzPSaanIQ31Ux1Vvud7DTVyS0NjqyMttbqarSGk8pvwML5TkA
k6Q4YDFuBUVX8oBNno0BIuPyPNdNKuwQOg7ClhC0wuHXH+35xqOH8ssIB3OyuzwUW88kX+CpSJIP
7Uwsj2MdiP2e7xmk+RXdGYNkyqgV+JFRzR9zvyTcxOwMomCkFzmm03NeA6VD1oLftVEgQkPxH09N
V1NKccIMIibQcmstkjnIJXgpku01xRpnAU1AHs3gF/wMHiu+bdGY/OVnmPMJR8D2CHOLdA5f3UWW
eTtm3hJK0htQRIH/+1Fzeqs8lV8nyqk8MLyO08pIGvB92hf9suf0uFw+nRp/JmqRkqbyt/ZHNlCY
VcSp5RkFRkn8rwfnCQrzW9pjN+Q8mkH9q3EPe6U6Uh4jpp85hqjzsa+g+a+b4cMC/48Dj5vMjdyx
HIRo9GPu3SqJ+q9KYcn2CvibilcK3W/j0DFkPHIiTXq6J84KWcFdw5XgF6MSKV6JEPzNZ+FQm7id
c6aX7CWESghwuRTaDgsc6g4caL5GF6I8/ZjhiLl95R5LwkKBrZPDYRNdzeTewMb+tXjkigRczN+J
RJErmx/rxJFPB0NaUE0J7fyJglb9JAX/mxnTjQrbEtOlw9RrkBY5paf3mWTcKJbNhRzGOJjgVXNm
Q2LjgLXPiP5/4BH5R0YByMgZ7kfHn5e0Guh2aXXpqNnUOE+L7U+ZpRAeTKzBj1EAQslCmlLrsJkp
S7FohSdi6qf8xCVJZRC+Zsys6Psp+0dcQZ9Krqn7UwwBj4vrDU9QBkUjyv7KTzG9G/Edlh1SArbm
X0DUop7nWooyNaAEOJfcjl5f7w7xKaYYacjBIQ7lpwPR/phhsYzqFJJX24SgO3wx2XLlWNJg+Gnr
noo2w/f1g9E7yTKkFZs0cOAjfoJKOAKHcUMvTf53c4o/773L6jPiWdHNrMd0kbCHx4OLYF7SstRd
feJsgQ23mEnB1NGJXfqWfJvjD1qY11JDLZP6ukSqpN3yhiadmRyyh8dWOe+QdfPbS0NQ3+Ca9BMV
L7QbpDQgnscG8yH+UiWxjTgqpj224DGs9NinUOUZxVEe5W013Yn4aUY9GXIUcEaul6xEwAKZKHyq
yhToj6o1LylYMdWAnFTKEUCJIthRMRbI4q9x7FNq1qh8x030zRpne3OSDJ3sAiK16xfoCAnlPw0u
95Of/+W2CFgAuvzBZhcGclEOQBXd8TXoY99ZP2ALkrCZYb618u2FVozSOwo4WQmQpeZckRijChbt
iJWDB/Ydz5IdcAakteCG/MyJWQofjFYU60p4RzNfcCZS0OJHxI9d9EgUNpfvdOAir+Bjz/SI4pvT
RGTvbqPoMadSAJD1Meh9D6r8MSkoQyAmtzX/8ZJ6r0Odvo973BH9htqFzNt4hdIB4p21cJsS3Jzu
60K3EHjrCmjIjCt4G10f/7DpqhvgOGQxn59GFCSLtY2tHmShfFMXIIsXP+DE93enE5i/kpijHdMN
eRI/opf/4u+xr8xOqHOjRUs7lnmcX15+ZHtmBhIRjk23x06X2m5Nva8J3fKL89G5XCiCqpiizFv8
PzQeCIx0BNNuKIoaIhFK6tNhPZ0CBkaccqRhPl8jrXTBNPFlvum8/m94ZcdHnLHpdM+qfuWQxskI
uUwxEu2MTJJN8GdM1u4j1SkDpIRHV7XIxzxO1ptT1tZYF2EJa5mbAo/Vt1lYcFuwLStU1ldwjSAp
x3qUT3CNL5zCbaJFVgIDNz5GZNw0rOY85BnadZxz19cHG9nSlIFe1MiR82A9/8QDtn1ZhiJ42HkL
ISl7yLNjhvFIO4zz7zZquHwWCl4nC3LT/PgdVRHNGhfEbxM4cewxgRq4r3SnRi3QkmWRO4znc0bz
h9ZXH4DNM8c7SBv+PhDCtLwUDWLUfX/jd9LcKtvWfosNGyE30H7D8rFcHXwS4H8RZ6rzN5pjfC94
CNTN5UdTYlFKxLfhvvBuxojZDBNocLSfJkuhwmX4nOpoCTis3EV/ZlERN4mutPEW8YSmEVoZf+lA
xWUQFgynIzJX8DXG3MJ+2MQZrtTjCuacjZAZRNK9pv+Y0Zt8w1ocPm9lxodHMbp7/ju+L7sapil0
D2asZgpK5bN5/NUxB4nNL7I4weL5QFgjJe5xfnMrwxwDoBhu4cwn2MktoJoScyJzxN4IZZ9J1MhP
4jNLVGaubSX8Wm/m+xVpRZsyd9euhsH3H9K73kWnwF6Nj+Ur72RfZF+acQ/suACsmJmvsZ/INgam
SdVl+8ePBFxyCuhbaMqAUT0gASBNxlPCWYUqEpHUozHArx/0pGtUASYgNSxmIHqMziAd28iOVJB3
y4ccKDQPu/qM4hQ6BWAoHRgJFPzDobaGSMYqDlGi6aHRk6Wy2sZ44fQ8T6RdRG1f3qWayAAEP28x
L3NQylRTq4VS+E7nEZkc73qIm9qOJ2+3u8X94/n/GZBsRLKIUplSDSlnqCeGCAPSf7202x1OI5Rz
mE/AmlTkyEkobqsRor0s1CtiUm7LCnEWlQSOn83tsar7m4Cb9mnZ85yagB1jvCmUMggIZaIQNnBD
2kE4MvoljOPZgBnbFdkFN7kWyt7F70ORj3hxUL0TQOS9NIq7XB8QYPwbndjMaS+Qfrk/rtN/2Cdt
VGS8EZJSGRbD0MrimRJ3BNhvO2AOI0pl5AfgfoQLjdVtcsQyS03I+qQbKwkFUzMo+Ba/cGYSAA7M
9a5w8hE5KcUgcKpBKlnNmjM0BWkPNR4UyGt34BykqGjj5j0DRPDtmtuZaIZbtEftM70Gf8LHnAtp
OEoreZMaQE+v835tF/ey5ncRHmWw/XpKyZr9ETUiGcQt1DSdGZS+SBX+XL/ETreK9SrmsqUhQIQx
OJQ0+MJ6Q3wbyJaSH++Y2CB/737ns2Bhah26FBzK9zD4gTc+WyxNhrWaqdSt/0Qd4N9uhbgxI9fs
snL0ph5AcxSo6Ntzr9AwcgYS4mASskbc11J+q2jWPhsSGyI9v01nwac0RliS4tglowIju/sZL027
2KodxCpMjHaUDzwqwHttKCeboxFLHKacAEsxPPcMs7heG85f8FbmASHvogNFAyqnFZKZxN6l7Ewd
COvimt9GWTHDUuZajPwEU1mn7XaIjByRQ4/VHiFGlsf9S9UfsY2FLQ5mcz+ANuDOBzd+2Ob3NOZe
DSbMc6LT+F62gB7LIAO3ff46pVl0s+zz9yqjjzM6PyZGsC47TrOM8HhYlyxvhOM4D/C+yY5EfVmr
OpYCFlUsM5FETZhe3wYV+nmpuUVtAk4VefpWZZeJmRkH6AoVT7P2jtBYBp9vW+f6r2lDYzqgxr1F
CbtHqssZHxpXAeutOyz8qIn30RdvAlhi1E4OEnLqK1eUSC+I/nQfi5Ua2fYri0BuM9SXrufjw8JC
8ycBcN5TrbfegqYlYfUOPjV9iazmZlHu3oILEag9MEG1JHT6F4q4/Zr+xGoGnbDjONiOU/JAkGiM
DSgTmOWUfNiMO1HXvxsLnp1iJItUIqEu3k47BMouhnTuO7kI7nWT11qDbPcxFVhr4YZlAC66zeiW
Ux83ANhkxU0pw3VeIyXHgFDBzfT6eMdNt/udl9yVfvHDqBMcO+19vLTJXbIfFdwTEL6W7anJxhrn
PxIu0lvIFzCSFeS8rMx68gvfzxCDdvbhoja97nB+DUF+5AtX0M03ZG34LWaoi6au+HEJCFMMA0ax
If32PUSKn+I95jW7CU4Bp9+yZZ9CNb3RHvim3IHuDjlN6mnddXfTcfieEmN+2+1zSNs7pjvNmTFq
A2IGWOg/rSUaPsg36d2wsqi8ZeK4dyG8Js16QNKZY2DM+kS1RlAMZgWMFwDkGLrCdr5gggqvZX6w
x9Z0dNINdeRXqA3AZlmf08ed8IWGD6/y7dQTDLoGbxYjGU2X4C3DeRsWzPK2AO4dJjisd3D05gev
47QbNlqUxadcGSOACtHLUS6CmITMpMtII72FmwW4eX4oZ76xTbz9M8nmVEOXf7ZLE9wACAeU5wQ/
Q5DBvsor+g1k8yz86Sja23kkxtkf6RStnokKsDITCjhhrcn0LmoRkD5uVIO/vkS1G/z/l5DDhlkB
04xfWnQRmlsGbclKM646Kb2MQKGk2LxlK798PHKD+bA9YXhwBrZbROzZhvq52INaegwpfZGs/IZ/
oF1gSLk35Ir1G/bYVnklL6y6MGrMTzWiwZKnB8mdYu9ydK+EVnDh7/UMJlaJ6RuMFJQnsA2IrLob
lwmcKWaURoLr8ojajB6Quax5Rbqc/xUN7NbIr/FZhl/4jYQWnJmHuPiKsAiGlkxv4ZxwYWl3uR7G
iJNqg3QA/4swpb9QViDK8uPgBxVNdusy9XNOdlHanGNAJQJUwzAgB+pMm2Ktb85jT7eTrtk7hglE
hSLHfG6PxQQ2Ve1QkI81Ts9IZJCRMFRmAjaKDlGl9Wk6rNMSP65pEt61ux5rYAk2MJet/wPWheMF
AOGkSzt9Q2YcvkYLluPZTPsb0RxRQWubKkNLbL9WHKBsljrqpCsh5zqPfNp/y9sCG+W2Y71SuLG5
fAw6b4xOY2wCjI08QIb2PyjqL24Wwbnb3Y9FcPmMbDLGZZFXuBy75LMhqGPEcQh/hpUXc7TaNdPI
OE7oeBuPdBHHtfixW9x2B7wPTUowsbpWNxM4kXnsCYyjoEo4HLFxEmdSVqBalqb1qkR1DtOAIUqa
2yWcB5BKnBrHlmPWIfPjiYBMYeuIE5iYycxyKpALNYQTp/ZiYc8NyJR/HJdHIcutsmRJeSGaAZr/
R+iT0Z2fAkba+N7CdN0IFpz1VJ9ey4ZcJj5Zg1fiU5ZLHbVZCBphcugLoibeXipyFMyVst1ze3kd
9kAOwXaqn05VHQHEE0BL2fBQblTkqXgR244NX3XV9jlB4xQejlg7PBn7Ii0pGVKHLWC7gcTFEs9V
4onFHFkZcxC8YBP6gEAU7gAEsKWEoiHiX2B8yThYqz9D5veoTofoGwYd+ey95BNoJ+Z1zwhsqW4V
w2c+EX4KiQJ4oSIAwpgIlTSneU+ptwTUgKFy93B1BZ0x+k+o0Yu0erMKtJqxvb//OCiJu1QlYtD4
IE9LGb2Yeq7ltTwqq4eRJgz2vNk+ewFNutd0iMPorO+GkCvfBk4DrIW7JUFi1YBq8Z6xd6uwbApo
Jqqc3+9SQGMLiqWLZISFDjIjVwWRAacUdf7fy8bMiEk4PRZVAczB7ZeBKeYNkytreGmKV8zy3ges
7Fp4yLcheW33S833FG/cO/M7LakoPWEh3+Q0KfnAdRcpzsYiEDS0pTbhjBJavvfWB39m/pmJtrB/
lDegf6Qgk4XT1RSXeg1fz185Hmbwmpg5r6rvV/F9tB0RSNM5YeaN9y0b0yUUepZw5HDMpBlmyTFm
3z7X++jlKIDQrEthWH+ugx372qMqduc5oD6uqwOZ1G9NPFcvJpxrag/ENgf/wILQBaKsn3AmNyem
TAY548TqGmvcSXt11rOLXzJoFvDpIIMr6wvqe/xCAgJNaQLQQR+NTTUoJsaPWLXyAR3BUKAh8oQB
FTJdgZmUAFbyZbBNMdTCiDYX9paGklEpOpfsaLaJUyiFNfKwCSlYBle+ysuDw4vj3TilbdCQ6Au3
31YgN/R7yoyWbDqOiwxgGBYSfwgjXRY3kounBYwhI0aG0ZpwsWpkL4fg2jfMh6rbJoRuA/t5f1/S
+DOrx4MtYPzinPo5zatyTvPnK2qmJBv4U9+USk2Lz8k50PqlyjnaXBsj5cmGm/2x+w+Zzd9GNV+c
exs8nqRtZHeCKa2c3oZ0Q4AiWsBQ6E8DE+aGkhH/F5Y3JgkoyNR7e0v9e0A8NpCW6nqcc02KCwym
I1Kz44XnZplMQ48uBOkMzFxWvhtYFYZeICUVSYC+MIr5ohkMYQhYYrh7ipO40ARbXlB1diI6eN2j
n/K0c5rDm2jPsgwIODrMBIzfVTuGidg28IAZWvDCjzREtE84+cGvpeSvMmonrHWuCB0kGnPlqimm
B+pdwWg6sNg4YBk+BY8LGZjAB/6zkY0IsZ2A8Ap68rjFL17Y/A4JYGYMf/keSuAYXnhEW5+Vd8TN
fqpmNEW4vX4+R5foL5SY4DSy7aTLYrDMwMcccfyWYZqJOYyXmYD4FVDdcIvHZijQoBwn0x1K1JlQ
lzJ6GbOkw3Q1vtyESPxhtcRPUcczkI3YtYA6J7v7jPwSZrPDPyMRJzxqrZM1yT4ZGVgHfl4C7No5
iC/pB3+9DO+may195vt+F34YChb5yoKpD/2CA81hcRjV8izzCGpcu2L9WWUlKOkyXP4eWxe+5h2r
H24AEzxptDF3bV9I8gOYl+8AJEkZKvJILIFyxECftNzosV3VwJ2E/rYUXBCnKI7OPN6sBJ1YpPEb
NIVpGu7oLYheVty97kil1AQGUw3gZdQWMa1uyKcDwGckyALAooKZz11aiu7eEVjsTegOw/aYflxh
6WJxy84Y+vH8mdP5WN2XCh2I6n54KM51+sD2jIrHjP1FqVKVXBuFYyhJrDflf0FVoSF8m+sFiDWX
Zx9XomPXw1xVww+K9lej6Ix5UnxC7VR8RWvdU4GppVdKYrbYLJWZX8f/ugZeHeWSPMggu6cE8ieA
YYpERU4QkmtoOfrU02N04d/CnydXWcmWrhccixHrK5sI6qxPseNSnVQpNi5Gv4FHyhPeAbL7jsv8
SkSW7OQ81fkhPYa4APfc1CWhIA9p5LBp4G6+zBBo8zm736W7E2LrOJ1vmjObmvp+z6F3AovywEGh
b43eiz+g5wMHKgBg/OOvoPe656LudwjiuNtRa3PsYVtzP8JePzRYi3Fq8mYblLUHaTPBOO7Ttv2y
zbzqgY4MnIlKxoIOm4WDoq0W/85QP56u/ziXW/0VVC7Bc4Db/ZrUGtAwmB3iugNBj6boe5XqOQcs
WJuNMOxv721cPZ65/duaUdpVVpsyNGjj/JUAm3/9Drio2gmQ8qZ3C3kxzzLYFMlngooB4uJ0++oG
hk9YG90rXcHgl3HhdeNu131qQrQk0LhRkTGOhpSDskQcG2Pb5MQIMy9DVBlR1GXwIA99wAFWH48x
gxJ6PSmGmTf9ybIJJG15dxc500lO7u8JA8AIUgZ2ml4d2YaLDAUSIu3udmQHPqARBRU9SkcUU4bI
QahNZh7exC4kBW25gaDfjbdcDRGEBGaOZfxhmePxKfYk7TxW+2dNVBG2gGYOPIZcCveGqo92gOnC
xuj6KUwA/toi4U1Vy+WXotxc0/yChDWhZmD9WSZU7o4/hoiKWfxXM1XituLTJdquK78QeGB9Im+v
M/JqytSaRh/JiFMMYXniKoc27714uIM/MT8Bqtghj15kRrxUQBJF6M0gOOF8O2xyV0TKFgNejAWD
WC+m/7Frd2l5qE2vsu0CAwIBEKZUfHN/4FrwQsJOdaWlvKEb46qE9dC+bdOxeEoDfLGofzmKcGyB
j9Qg/yU6gAt4ifzPUU98HZQqvJNOXpzelmSmPEcnmrR2PhbvnN2fSQakd4INhaxyhJxi8bXZBAnI
93E8SmN499zEFdo1/i8Yt93TQpzNYwiL8Hah8BpIqnpJxbHu6nZ9gHkTQV5loOQcMJ4d2o3P2Ra4
NYDLWuV3JVOu582jDM+nzL2a2d2Ijc8NjLR/hzN4b3fBBajZeniXlx05cFO6XfMRDFhUBPCb+XWa
VSOUxsV4Ae0OWLVctbJ8HmjYUXW26PJfcQaYniljFswOZ2pdD2OVrOLljS28eXjYPL0eBCXadjgb
pX70fcR3nAEfZf1VXRbOgGec2uMXU5aGIsXqwjGHzPxCjYaiD7E/Bq4BMEo4JP+5DoG9lX0a/Nro
1Bg3V3VAruOpw7VgmMmsPMDloy7Y8fe2mccZgqt2N2s+4YtQ405y8Hq2Im6LP/JG2xQTlbt2ghOS
llRTYcAgAB52+LxUwEe0bWCqSw0e4DFTeia3h+CgI4uHkJrLD4Kk3celTPxfFYWUAaWRZ6pgScHK
fXZvVopjxbxsjIFBxi7sv5pg8XjB9w/7JwYvjAm5JKTRljYed2AyLfABmNg7tGEtNov36CgRxGQe
1gYlDhjfzxCp77DgJY+8HsVfdfMZ6jaQm/k9Ie7fgOK2pZb3Dqz6WLRnOce2G4ZFcBGaJz8m/rwl
TBwhieTFlCx5zbEjUgQUPZa1DzM5WqXZuNBubT7V+HAR3BklwduSqUsVtkjPfP4JWoqD3ZHpnB+K
0YD3IBUZ7yDtmKcMUFhKSqSH8MhG9id+wm7rseYn/JysimzPfekVtFygIJjfCBCKGhZ9GPvJTR32
n4lA5IkcZf/ky6kP6iyYc0Mh2e2hFippuIPBezjvjtNL1hPE4zccIjSVAB4eXNs9cYD3zRbzC5qE
6ZUyY6IOVhpK6eXjuJ3af7JBSy465hzBWApFksdFFESPUcScLJso5rLLevk76hj3GkvY9DugRBgA
E+cTr0F4j8Oq+wmJnFeb7z/6Qk0N5GoxFbhT4WczYBLhKPbAH2H9y6NHPSYtevx5ZEz95G81xlBy
flWqhAVHWNF8nYzWvJ3Ky7JPXGgbAAfrluEsVEi1KG4n04WI306KiWSd2rkFx+Oe2g7tFsFYlQ9Q
OnKvPhhHqApEd+b+WeipxtOR6wcKWE5qhHKBXUkHUANZ+3FPBUX7fYiz/Je+24BX5MMpDjABFM+H
HBuuqVMPbUomOXazMUV5MIgOtzt087LENSr7jtuZcSNEFwDOtgBlM64olJZv0Bb712aiwEtb9XBQ
FW7Tfoon9iEGSnTk8Os7Bj4lVt5lwO6pdpw/lmZq7Ci/p98KyXEzM8XFYxafRVpyYxZ9qyauKJox
Hh6gzl+EBLiP12TwSb3tzCU7wui5G3x0phz3nO/Rut8/plKgpwR1QPNibZYMAw5hyZHAbLl4yY47
9isjxvBnpGii+gjKvp4omURQMR6o41K+g5eeUcehtrY63f4cdDcg/AlX2zBb9ncx9JsH1y3ZRwil
YQ2m1HFB5cmXbeOrFvt4Rxvp7V6iinqKbo1jDbLNr6YlYiutkyYDt6MJxCvIPyQN9tIe2exSifwr
evwm9YEpaqDR/LHCYix19rT9JJtCS4U5s5cwoeAKjB2IqjKKt63/mi0zUCXz+rtMDa5LEjJIQS55
JdAiCJZDvTRBdbYTjUYFUnsnKnwG9iUvB2hhrPGY/qSdBbDMSMD98Mz9I3A4qrALBhi6IzMbEC+m
SrI6HoI6g/CaXUTQ/AbT8PS3hruW/FYA9BRsoQ0uChNMfpC4BbAMJldkKTuVAtVAKYS5l38PiWK+
bfq4ICMcNn6+K7AFT2qa5pNYSyLpKe4e5ROjYHEAxhMhA46bCXcgbn6Bx2MX42xJ0ZVfYEkTecP5
jCDDAEtU4f4774IO3aIIthVPyywpux+uw5aJY/ILebocLzHHiyukhGzFX9YwdsHr7c7vpuxBtYqJ
SscIhrP5nlzN1BFq9w9x0IUvy37GYH7PJ2TGCV9jnG88UKyvKVsSwy2IRD7Qjh/zrcKLXx8Qf+ID
qHzhfEIZhoKbYpKrDw8xvreUtlmDQ1i2aggBLESNEL5U1FAfRnwzNfxufTUipDnezXn033E/0TWp
IyE+gfC0WtjKKQNfr6JnM89wHRZJFXpx9BTaVY5Cbtz5+CtUOXeUzwGCmx28SX45v0Uwjmt14uMm
DIWVq8RvgZviEL5x07S81ogYA+PIU4VThQK1Qc6g8++pldr18gafHCrQIh4HGD2MVt4McBr9UgJG
b4paC0YBU6H67wkobdWPZH34guoUAV7D9jHbKIxKf6A8ZTrdMFRQgg1fi/tm40A3n5AsoW/QPNyC
kUdsuP0zPyQeSB7yQoetmO/2fDJGrgwJTKYgWRqCgG++z1BnnKTsgxPLumQC5jLsNkjlZiGWQNUR
o04mmXxD84sf0/jJL5mKHMmrEusDSjrML3nIXHmIAtc5xS6MWvERizqv+KrPlIXd56q6fM9EvZOa
fdwDiSCF55zu5cTBFvIB1zWJNQc4fVPY6CWWe1Sd9nRyosZhDeIqwVicsgu1w2ZHPIN6X6FQucfl
4iZxQk/USQp2dJohGSgQBUxFd/tyd9P1OXJFJi02cbe7KfOa+cXuK/hFNIxSuFOtZg7wzdGQSHGM
rRLj9JJ3uluO6eEcZj9qbmJZj+Bwe42w3U+uP6RBCym1eodFCAYlz7Ax5ahxAaeJPQOJdK6wfMId
PAZKlgN5Jf+TP8Cg53lMORFMiG+Ije0MZFu6fbijGKahFvGwCzH6j8/pDJ2M0gfPEuDmQXCg9Mzw
GREHJ3qnK7C8CzjgLFTLtFowWoNPNlPJ8ADASu9PKG1phkzlMERUdksMTkMh+8p3EZrJ+syzGbXs
wkzLjCfyHbXZnmKjAs8VDWTU8Nh47ZZN5JcgG8czhkD97pgw1pJ0T3mq9GrbgzDrHJONhzGh7Iq8
/Q/JYdp99GGckfE57DXkUFA1Z/IXCzxMjDIj0zn/BOO0QMSt1GBrDP/H05ntts0lW/iJCFDifOvZ
jhMPsRMnN0Q6aVMkJVLi5vz051ulxrlooJE/sSVyD1Wr1mD4bzEc3TM9Oi0ul3vBsO96ZXICkEUD
soq5mByoQ8CtjgxB2bhGxikiY5T2BJTtuA1XI2s3QFuKoAgHxmSDyhauD3tYUF+1ZOGOg1ywQFBZ
+eAW5JAAmUrTrL8eCh9zHaEdCnZiYMf8btIC7QiosvxvQFRi6MeTTBQ5c3xRe815x3axHOzOWl3g
letpx3txmB8x4xcpQJQpgX9y4dfmsdhg8+85VG9pDE+l1XGDFOgmjHmHcAQoqE6iJ82cT2mpAm/D
KiEKBzx6p7uFBIc6gIsrssSUA3igt9pd533QXcYyeeIZpedema/hqn11cYq39eWpSZ8gTLMF9Pr9
Rkt0S5IIgKwfQNkdOaXMY1dm9uHAEjKugtKTUIvnP0b8eLBaLap7a8tsZk+zQIugnwdKh1tnzAYS
sdxwdJfyE8/OfD3nKoPAS9PItMvuKc1Yp6QQ/epOKnIjFC/sXzl58mVgj0J8a2PwBD/jZ+iP60VH
J4uvEcOmyxhvdaJtWaVvU2YcLcdvmGMxZDpw31VQY76NtMz3BFfAJRorul2hq8YfqmQOv+p10qe9
MQ+jaewoDBuRbrueL5nweXjf1FcbhiU41zDDrcRjRrcI5RFchikTLBL2ch3SRJsVX9MN/ymrww95
jNQR5ZuMXyGqpMDr2fGnUdHMkEXO1xL3ej0lwFhStdY0MFSeu7skm94bDwlI2sJlcGPSX6O5vMIr
PbtIZJiJr2zECJPZCUHkxIXO83PQeD+sCfUzjAIj7k1Eb0ac0PRLx2LbCzYVdcoRKaHPt+Lp0IGb
UBFzgdSx9HIFaw7RCwu/hfLWsqYeOcoomqnB2mx4MY8fCyspVh1AM9afpqBuharRSTT0496PVY4/
Y0w1awlmGCOWZzf5fRP9GzuqwppLm4fNxj57wcjrAac4Oj+pKOsCJIXgaQwB6WDTSaQgZewpjm6l
Qq+27TP28hyWGo6B2JPNAZOqjqSRQHBbgzbDluD89VE++hkULXPh0El4i6/h73P00MgtEw/kVOWu
/27rPDyOulFgO7QnPptlNcJZp26gZMU5Sxev1p/9v3oDiQYH6HP7L3+INB/wM4X6hmkHS8uInKjR
qflgzEPyZJo7MZA5F/XEX7G/ea5b6ibGNmjcRWYK+VB7Nv+fpJk96GUMKSxoNBDPRdmuUyfzV0YH
mJ4AjnKGYdQHKsyX+0CdU+JYy3TDjzD3K5JD9d0FKGJV7aWnzacrUMUkB22DQILCDeaBsj6adnzJ
3RKAWwT7gpBeHm7hkkc0Kb9NQaB1DiEJox4AfApz3McQMyGaY6G6jknrHs9za71aUi+IkqN8tw63
bjgMMcV4tJGfHWPojqi4tK6U0eW3Gzyst6A/6bZ5HnEODU/EJJfQtoomeUwVwmTp5DYgOBPGxuxH
OuQ1wdaRPC1AyFcGMHXHGibDDuSp4kJYRdLQpRg4HhvxnQvzdoDltXbfDH2re2yIcH7GX0i7yWzE
/FIt8QKqukDEH3GnulzwR0YhW34VxSQ9wlbs9mybIuZdi3xvnJvQx97dvAUYe79VIV3vnBTJjUcq
FixhkFWhdFyofxufb28a8mJmqOFKeJmK56jkXcgsiznPBsCRWv+nv5Bhg/DnBVGlu1mxAJGFKuAp
03A5YiCTDm7PpVAwvLQ9HTPM1VtrEMMD6RiajU8d30G7ohjFTZQlpu5cl9BQr4KJEIfjyt1x8KHj
ZQAm31YSjT7DmdS6mUbU+MoLtb8/TR/m/oh5MQTfTG+wQinTlko3BfbiJBcPPdNcd4K3zLj/Mimx
itErdTU/3S7YDJbsBQfiM6lbb6EDdQAz2N9tdtX2okkAPZ1PQRfTLJWXh4V1tKoIwyKlw3usRrZ/
w3hSPSJ2VGT4UdTB86xnfr+Rel08XuGBQEEV4mDkCd7mGLYnRvwF/qY9H/xQHterw27K2Cpp8EQs
Oe5oNBuoo9Prw1jdlXFIlKKjWtaE+3wx5/CxQ6W2ljoOtDLBOHiog4wud5LHJ5qGAqrSUyZ7fCaA
mbn7KQT1bUJcjCXu0I2/fXb99B9/hc2G0H25lx+/SZhTBZqEHdtd3OyiQfR9QsThz5TJvrJqi4Yx
vHIj/Fl3uJS3KRNukBRKBHj4Pd9I4D5kScM8FSzZ9pRavDT+uGOjBkgNRe8wI28zH9Hw3ibgBN60
Gy6scIvAKuXYUGII3/mzcDMiIjr/UT98RIyY8UXqCVpmzijWBeErE1BWxJEsXPwbzswFB8WF6ufw
12tjsBTWHP3WQoz88W+a8VYwKwIok/OLkxfxWTPUcc+P6vwMcPUmZAE4QPwvUYhjM4m4XypyRK4Y
5n16DZSiuA34hKfqa1Dq4J6bWxib59vIQhdIa2OdcnuC80B97zQ90JKvCYy5MedLsDVaO1i3Aea5
130wPfvDoKBMiuBwm/+ym2dERdPMOhyD7Ec4MT8vwwfNtE2R57dgnKkimOqYX1WXfMw2YDOEIztd
qUiQ3djRqMjQQ/nbl2rHoGEM2JLxUJwu5nBqrs3Mrsq5ytZGUSxH4V30DYBk3C5YxCMm90kqhvj5
CevnqVGgaJ2AFx5QPJ8941qAqwQu4ZUI+M2J42/MgFLGXjxd2aYGK/un2PDzaiaD/kypwuG7JmJe
jtOLW0mNg8Z7kfQch3bLhsoYsemhj0nVtfF+dXY17eFz5GEZAwOXRpovKQVbrmlFe5j5MVXZB1My
oKXEgEz1pawEZBuExq3ykhHGb2ikbkTLy/DxHzGKTjDCCa2kAPWI9rhodlzrFdBfx8ir7igjrLXG
JAByakzBYv1nfVAXWBAYLQYduwkNnCi4/vgOmgCWp6m7y1i3xgEOPYp1g1R9hvzyySHq7XexQ/jU
KhpJrGxrx+RmYgJ0NOH4m0P4fByRo1X63msiUJHSMTsRP7Xxv48NT7AhbI2zOH8aA2Bvb+WP6CWm
G3M6tMXqBao5KV4eChfzVY/H9dnfC+eY1bog5TGS7PlmmlWb81VxHULeqmyndmYwhyAtJafIgHoz
OzDl4BRyIpxJYSMNsZOSl0rtRUoDhyCTWphqC7tJsjhkyel2UKVCroxIt30vNyMVJ8GWD4gekd/F
RrYGg6fGrihxkzyhlpD7tlpEeKd4Ph6xgNlSXECGDi4RGVEFhmD3TbF/k4ygGtLyi1XsboOYQ4Y1
/qDZz4aNiWEeAT5Mr/BmpC9BQFOndNBFv93fksF7OxYOHmwXUQTL+6vnb5/1HZiJor5iSCUOB0YE
iIu5xggMBcLB8xzEmCmuZfwZ9z/FFGTqWE5pImBEDMMwq998XEhdCd/e84l6S0tK767P4Xw2kdne
UQKxL7cQPC62c8don+8rXn07g27TMmJ1a55v7aweVBIa69+tEHIBkxSuOTAOr7+EuUaZSm0eQsiA
AoQoAiRIutsCUoAUbBQWaoXaGWpNUR7eQpbUjTxASIT9b+Xy4y3/mx9DbEG5WNLintnxmSzdKJiw
Xas3WWdpVm0TL/RXlOjcMhPBMOSDRK8giczkITSaAAzw5r3esG3MbPEMYeV4SOkWkgLKZgopN6Dr
8c/bcMo68tNv/RH8b8dN2C5ihSmpo5G/pcX0mSbQzzgQ5zV5Xb3pM4yn5KKiaL3YZSXY4kDmIUfD
jj5AFyQicR1Vv8YTMgEztIBehA2OxIRb3c5OHn3LyCYKg/jKcpRqdkLiU3ckC88rGFhw9A5AxRH1
bs/cfBrgy4Wn+QX3HzRadFwZ1jO61yBpvJugKw14FTImTBlHXAGuA3VsD1QdMNavLW41hEGNCqSC
fiEp7rqIrUJqCe20gIoBOFPh2Qgxefaxh0YDuh3hBuAokOKYTIoYaaLeuMkWZvkZzV0OlHB21FrE
axJGEtKPag/im75+8WM+TbuwZjBwfEoAyTz0hrRjDMVA6Dwf/LTuSdHqKJgI1+JrChhBU/2BxJ0V
tIfKUXW81KCh6iTCGxdIcZCShKEjKlTTW6MVpobqmDPbGoUl3l9XoDj4R/PPWUQQXwgzRdLKoF1R
CkDh1xUFE53RvyJcCryx8/4CdcQXEhrBDNW+Gd+gxibuGkNPhsoZV6Pcs1qZrZhHjbm7gVeh3K01
/NdL9nsAXQBiCL8l7J5iJ16ZOt9CMZWaNEIJFmeUd5dwxqTHBT7pnl6UzcfjJgwUZ1MuPrQsz8Yb
GSveW6UOvfW4NaeEeZ4f0dJzIeyo4ejfapHU25GZDgESvP2SnofR1XmY11TwpL3ndOLx9cDfhExx
zEavou8UERQGu807AKQQq8FOnEMv4lPT8wI0cvHIUm4dsq8eCOnFSnQhSHoliznCjLmyAlhZpHYw
oJQNI5QLdsG0f7JoabL2KLOPag03GGVh6H6HXzsNl6JsjIRIxUNMnkgwXsBZFBaYfi3Fob+G+hbd
JQI7MXWhlVeiXFEj2J1AM69kl9co5bI77IiSlkQFviEuenhTaqgeinwtZAiGKQqqgZU8HVQWcNgj
XbtuB+5LKEs89iNKyCH/VyD8rSP2H6T2f2I0pFCxbtMjpQKpSvtHeQ2DhPDuRUGD6c+704wOaBth
Ft6/kCYVEN8s73AF3rXC5bznM72CACGkHkqVEqBChCUMZU+AiagkfOyw61q5qdSvRQ3ytIUxF4k6
n4IKuAx00niJjC7gTUOQTTN2r8SBuouQEr+4gcVnwuJizX+1A1u6noMvBcoAaZQ+zeuANohJlmoW
2NnMklmI7gjrGi09oZTI+dUn4Uwis0uZjJAmjPwfU13YiJpQ8OrHg6arJu0I3QsV+iujz5pOhvNq
2jGXTmvAS9hFk6+HK+rcOS7Mm/9Yw2mnjTeALIkvfEbGDuPLquN1pUqCBo+sXGYu0xEqxMRmgD0y
IyWJ9JvV28UREwJSDbZf/CxQOg3QhEaNhc+L8XO87RpAsAlqyHWZdUSvyfEiqXlYEoJXBUu6ImtS
JslWCrodN7i3w5+vO2pvnjQOC5hRkGRcAa67m83J3Sbsk5vVCevGdwN0h8Yv4AoUx1qEWANcIFPw
IcldQJw8/wFp+wDhgaUOJwCYhHXcMC1bQ4hNXULfETAwAmSmooo4kOygKk54V/vydZ64ATFgggTb
5OBGNtQCf4e7yG/r9rQSgHttiaonGNh+VY84DU4L3QeVkJFJeDRUBKhqDXfs2GTyd7AZiLmeGlRv
nVBIeyvizoKcfPm0rrqPx/Fi7hKuY2W4aoJTpFBGYc1dn+NhJRirK14NGrgfzOoZnBX8joRQJhIX
9aA2+qkbaHpuZtX5enhu5CkUjuDCYquRU8rCcRE7ja6Q/9gQ8DTH16XvneCxAWyrivJ8ot2ydLO9
sPMYc44XPI6J6oDQB0+SZsQrOOn27d9mjB8rn2qflL43IU5uQz9mdF6MSVGh1MxZZOQ4AfBNGRdk
dayJv2BLpvwm6JPcYGvCDxgJznJtn9y086EEwBSYQRAjlppE2DqKQNmLJii4mc3W12IOdBXf23zi
/IjXN/bcl1Rnn95WJiEnUXRrxJKU5JhzgI9n3BlNx0LXUtn1Q3Sx98dvgaTHnk+Ged3+LTKEcx0Z
OJz9nDVmSj0dJVsLBH7IYBNCW70Be9K2gU3x4U5YNFkT4vYwfbULXXX6WmKNxXPW2EjSG6ZqR9YW
V1p+iGryCGb+bMdgDa+BHp0SnxEDjDEHffF9vow/VNm3MWYZVgnnGLMyGv4dU0S/oYNIg/mPDBlP
fkHxW+yYngCXCWgKMgZkYUpxZ7A30wF3jeMMbWsrBEdszXTLmuHYZC3JHWuCHMNBz/FcYKbAe2Jm
s9syM933HC6irbUrVZVe5JS1f8/B8B0/jNWFuocVc6CAKDxqCgo77sFYgwshgSExvkqnAQJweHZw
CaBvKxIQLwXTyOAthdzsbwF2hRXxEj+c4wmDdnEVMJ3seQ9hGD0GUb5c9VGUXBb455phKxx7Rghi
8WJHR2280MxPGW9SnhRFD6DQkTEBK5ZtYJbkKwEUug3M28fNgCUQtJ4sC8hGtK62iZRusQ3QJfU0
JaO+cNcIeMFlG5SIoQtdnrTOHOd4QwBRMszSVzOkH6vAj+32dKD7Z30jrOQ7YKJhxZm9E0ElFtoz
7Xe/GRBRDJcsSptoWfaOym/j1Zr3JYxuEA1MnJINgwvpZv0YpohHQCmTa84I10N7HUsqWUI+ISTs
BX5krPBGF4tZNzMOQIGso8jf01y3B9BX5EO88hDLT4U7Gg/GJrJy0W0rfLRHr/037DEMgx3TzPPH
fKrp4va48eHHdl411PdixgBq9zwV5m8MeByzGn/rZ9+pOwiZXHRPzMXPIlSNIUtsH4oASWJUz44F
oFkSDFsUCcpKn0T6lRFoG8j2Psr/tXiB2/PD3RYzgQ4iiYwOOA/f/UEwdMCHmQHg5hbb9OQxdNaZ
seVa+ULLNRZ0iBctA20txvAgacAJvr1yMr2R82LcwLSr4OX9D1mu4VkZTD91VEet3A+JVhMFDE2M
NXzWx8vIMa2UcZvzD/w9d3pb/Kxy+FpWpAZoFC8r0R00A0uE4lHFsHtjFgZebi+mWz6rRTTmYMRJ
MYJ6C9sojnyoCvg2SgwKeYuRnx3zc3HcX2EdnF5UCdfMWrFyLMKVs4I68EQ9L4NnU0PovsfbXuuT
zVkfeSZqA5IjazntGRAx6vBlUs3zQJBCtip3pszXlKlMzQEVO4HTT3nInzV4RBPTR0cCNxiQnM9r
57DLOSLNVy31qdUaeFk8DyaA06zOwI73hHXoH+ERuZmTAopb4Tnc6cSCwJEWHRp4zxK9eguivKjw
3RcffiyAQfgA34yJnqxnpYUoKL3pGQD39zA2CixvpgTCjRAHItfeGp03vpzk3Y494y2AKwsNlvhE
FPEh7Qt7ZtW2hYu049XwkQSFFbKiJRsJQbd2kNUNlQA4pP9v6wmN9+rxEVzHbWInsTwpzapmwgcB
muT2E7kRTzEVpmCdRgkaIksCeESfBqWYMVM6izKrgmkKuDgiDpGVIU1RbrE3kZMKNfhfpeOVasWm
Q/8nbSEbKRXUBsY07Fim0q918CUvPZIW71jOnzUND7GhqhckJ4C+w2V2pIdLS9AiA67Q12DrzPna
cXKlCiyapFZ2E4vV74EJmWUwqXZg02gjV2aywDwBKI5+vvA9ztVbHL04ABtdReQbgcFx0kvay8SY
OtDxEE0imMDp8GjybzTXN4F73VOvWKzLSBTElLCUPGYrRyqfdcMHQtkIQSXSUanFWXj8B3kyS4Mn
gkBKy4lAB7d6/doDt2gQcMB5OVUeAjwwl5DWWWEERt7DvgY4XXQkc7poe/7fWkJnwJfgxY9z4DGC
MhheyJWqod5NPdA80/jh5wR7q6f+Fza30iIoYvM2PFChINinRMVoHg0QyCYKy3P0HJpfDlacjEPG
d3AqNVDbg0qZFwOOYez/HNO0NqXlUbCACwk/kuIElqWWYvUmMzP59rqUFvDcDxz4T/WOQ4fk+YRa
j0MWI1yqNvE+7GqRLqRwfHoLcwJMo8GR1b8v51g38xwnSF4oOVQDyd87DIm+qDCKvVh9VdyKT2hT
6rM0pScF20DM98THADiq8jsU+Eifs+g9TOmYzhOakOVhgpK0ROhobRrSFYgDO/oFKtw3A/5SHzO3
1mNOY2vSLeGrCS7OKHgDX6Fz0GDENEGmyqxPI9diZcYmrEqtY4iQ9eacoEKBs4/r/1TbgMEMVm/i
d1oGkyg2LpEdWlr8JHLod8EsBKoPh8KJE74KUJkaMcFXmp7Jtixz1eFrgKL6V02nchVir3brZIdi
ZrAqZBOlMtizkR93UEKONggACC5DOMK6SUNetXiQyC5whV2pRtOZtdtmbL500ImlWzal2647GnMk
h8DXY4ovdK6Zn8BRKgHmAy3LjlqI6XquWoEmykgI5nyY7ngOO76JIbWavFsUw7rn1Y0HVgJZC6+t
YybbEtmGSSVfUrEQZ+xJ1AjNfzCxx86q/xgnbepB77YrEFz1x5gjfum6R9K+XpAB8fHxU65nemKF
CeB8joO6tE3+wKonMPRVUrdd4MFHLVfHec5SLZriZ4jziM+ooFLmKt43tIcgfxxUfFOisrkquD3O
0FMPDS3s6a8w3f1nAhmtPCefm5n6D78lLjM0Xldeq4QDypJk4frSJyyccDh6SmBIqqZi/w2I7Tvr
NOFn0xtM8l+gZkwCIFd4SoX8+YOE9c+G8S6Wtkwuyyr6kZ44LcxBYazQCHWk4p2vtiZ6jPMpQOSX
ONBY3vyWgmXMCIvzsvGZ6S8zBE4EdinMcy6JnBuElDq0tYyYyuMzEyTevlyP2N6Jt/u3kvt+lQDB
n60kZJlhwhxxLfm7jLw1DDpnMpQqzeSW1/PtSTn+qzzRjuk73tGUuFCKr/CBR4aUp4g+Yl5jJ2ZP
t6H6oFxi50sSkmI4epl49fuiSWrJHblp+u3XFRvuG0MURhCYS0vFC2A84Qbkl7+S5XA9t9mtdS9G
ypa2UySQulKhyjo3OYFfsi9qcV/aE+WSbRpziw9wW3kIKs7jYBBWgZ1TkzEPQ8DFUAz9EKcCFSom
tadbBLdPXbn+IbGce0dHln/M/00rj85YExOxxJfJkl/ajMJIIY3YijWgCOUKvxfNvm4JknkmKl7i
IkqZX/6GIg2Zad88FxEjS4MV0hnyr85I+dJNSnxg8ntXI+6D8siy05Yj5JabZoW+nO6P/sVhF9OX
oie9sg7WnrFeV9qyPFHEc1+HHOzyAMCD8GWKuKWTlvdtuHhyUOZWzU1hsWTjxEQpWIScw0cjYpT8
kq0fHj5pdOdHc8yBefkOlMg0RgksjUYCWs2BcAFZNrUDiyxRbNjKRHYq9KM9RVjFAEVNvhluTVfZ
bdglnJ9/XBDhQLHk+CcApFTGvFHAMWVbnew5prL0tSNODH7BNrgGzf2sdnN5GRyLZ3i2tIEt84Mi
UfRLpKBY3RWtBzQSDJRwK4TQQATrYsCRnZgKWiBG4qys4j04pKj+R8yODbeffIgyFXwEswvgUAYP
69FSuuoI+aqCT5V2HJFyIVkz6gluchrgLcK2iTd1V9Zl/M0b9OgEyTtkTTdnonCIfcK08OM0P0TF
x9UMsemmQEHPFQK7BTbM8r0d0aebH0ftwcxOwcsInrFujr/k350JvFDRCxyDCAYfP3yrQOTaxWpG
gSbEXYWTwJcJClpdJvcp74UZOAqaQHdw0UCnxOMBcNnj3/mrjvWObdgck4KcJNzYclaedWaYFSD+
zJnkIklnKGHZelZIzaxCShs2AtMwrAXVaiz7S29wv1DUx3Cx819GJfFiGugOFBdqAGYAV7Xj9wE4
fdY5Dib6bSKedoHgEPkqyEMmPXKuJy0bN9myeJWUYuZo+RL/JB07FsiUghlzyzSkkWLtRXnSbMMH
8/UxyN8jKZoqAfSjSNXiHyHm1geg2VU2SQY4+QVjHMiCuN4x2a8ovfNu87MkTlqQ2keMXPlyIFuQ
qyTHraKHqCeqZmoiSqG8q3qDltiZs6bUQqWUN+Vy/hqWr+xsIw0rv6s4cBxAbYLuZXLUgdl0CDAC
/IvlIznUV747QjqIrgMUd5gC/Uqc5AAe1Vo4tnAEj8/GivQ3wvWP1QZuFOiSyo5JhtIFpsKUO6r+
t2BBqCin3Yjs2GZlBrh6PILwtHuq4OTfNgsz3pXD64XDGE2Xh1oAFhz1tTpyDA25sSSzp2MESpDZ
A+p4sKKM4YHPbIz2Us2xWgWCkyhDKAkkrBenkYMeG2SNQv0Bq3Df0SsLpMbUCWHawmtdj1323B+m
4YYxCiGq6ANVP/vxdAdYwYvzaQVwFHDnwQKCij8mcfV2mumOaADEjQkXBhutRv24CsAvVmqITZ9Q
J3yESpY4Zw0M/h852TqEkLgAUk/IMNPSyGG+oLBaKHamXfjBEIbiRib+AxvjfKfRqFn3UrRcDWZr
YxiI8UThrrUv00QryK3n4XRqYKKPUh3G+fZrmmBFXNJjgR4ig6W5HQjAqCkEIHcZ5CNoSX/b46qX
F5RxEy1WzfoErObS63VDlTfusIUNeE+BvlUAZHyP1zN7BKczS4HEaxNEQ2fcBFQR+gOrww8DKVnS
b3WUrdTE82n4gtCEiSLloutpEWYqaUa2/3xmNYD/+VVSZY973/HaAx6oOyb/MGCvL+MQryaC8GQg
xuCTqrCFGK3ptkWcaeaqNBT0ykB+AXT6hKN8x+FH0hAYvdzeWqYIOGArE1VkC0kljkJWJaISTA/w
TRt2zENS0w50JZRUFug0bSLckGFlITSgA8LZM+urLxZbj1/gHdY4gNYjFWDFJVYAwV3X5GrQ0HX4
ZwqYMDN5Oz3Menlhq9NGgjYXT21JHdnGWPTUgZav11VfTQ6l893mDytY7623SG7ScLxWOeix6YGm
BcBXN7HLEIahLPssBuBJ0qjI1graZ7cwa9iy7rXoXEtdU4PEM+uT2PzA4DJlbZvli5pNayFhV/w9
bGdO1JBMlUrWAH2EanbdH/rLccJ3xhAvWSXaloPVw/I5sJcBnf+2K6ccVg2Aa1LOWx3ZkE+bFGr+
tpyp++XdptSiIAcOqx2dQ+Ge17ZB1bXmkDGMtGemMxOj7a+MlJ/gLH7Wbkpe0TrzFODjpdOe/isI
OVQD1Jv1unLjTtpCmr4UYuVlFGEaGgndqDwUuZb7CavkM4kQyuBVnt8lRMxwuqDF51M9WbFgSJ9q
aPbV85Bnf+LpwDLwIWHtGaIYzyFBanvvxRQyGU0VKdiglGB4bsMdl4ZqB/z9G4d//Lx2kC4aRiXA
RyfIs5pND/FAKRZ24DpsWTLhj9TlfAnX8TOwQmX2AfDi9kx9oWWwVkX3P3Lj+1QptnMdHlAMLZht
VjxrhJR8roZfSzj4Dz+ozo2ch17eD19XqU0CGCNeAgVBXsFC+rwTp3XYUu51CpBKcFZDdZtiL8Zc
hBE0cYQ7uNgaFhDR/bs9SPskQNc1Ilh544d34sjkMTUJm7TZcEMg4GAmOqC8abYYi3adKHwlN+cC
2ObHMOqBryFcdDTCJiyTLAfcin5TDkvIBBBgHGh4alK9bl2w/x8dp575fy5H7zQl7e35dumOhG8R
kgnkx2wVo2WwqZhbGv0zkKlfPllThMSex5dQF9hbTUR88ztBGBOYCg8dNiZwOSW7An/81VuYE9QY
ZWM0AiuanmPr/SLH/ZkKh6cb8LDtlreuoePwEkNe17SclcTjENjTyUxKBLFu8rsPykOqgoVH2xFv
9Z9EdB9VxdArYJYgKAnrt1U+y/DhYctEtGLFGj3gcPQ7kc9aMHAJrtBMrqxHtChJYz15MzOFhhxj
ssCIYvWJ1GYYBRuCIpCe2DJSNFegwQViRr4ifymjh0nfaJfFwqKA6sPzijZMUbUQhGQYZ3EqucfC
Yp7+mzbknhUJDjZWKFKZ3K0Rn2eK8M/Bj1eDyQ6ngKsODbKV4GOAy+YYRN8NgzHgAMpS9eQf6S1b
UGR0E5cyoPVz8I8C416gfndLgPkXTp0BCyNJeusiv2ihaWLHNGTkV3M3ix6nzkQUtIQhHfFP+Q/x
5mSp7CVU+IEDhBA/cl9tUL26Y303+kxwcOCBLVuhTStERdm/FRErOlBm88pKBrvkp1E20N8uzfrc
LDw0AzutgyIXAejwSOdqJ6I5uY4TxjdWVxaB5gCcfpoHdFQDYH8c5HuGv1D8wZRz8o+8lAoh63vc
CovNBI9z3sJ5mWpA4+mlku4uSeMUNz0uLIuetVCuEGM+zdGfqDb+kre9fHdBjNC99T+RK4P8cngQ
ohIyWAPMUfSn8Uc6wWhUwqzZhdP3xItdN+y/JAyZ/mxY2IxkKsh9CKCDEtB5lOS8zXGinzi4eg4/
jRaywzF9zLr+cO31POMAT+xLopSW6z2y82+0CfAYItQe9K80sUcMZZqZThKkExvWDr5k2tP6GYrO
82cYcJCgJwQNEa5X9CkicMcweI6q/UNF+S8DPEGLam3jHpJkCULj8y8QHJzaL8MSzVccfcFN23jz
dz8+nb5PyTzlyI6YPYUoT+APYuzlHGWMGCHnnmCEN8VgJmGKd5fUk4PsLE/s7oRacIywnltFUCVl
Wi8h6yipR+9lBdf8tOFGcuBWMh5FVcH+9XLInNUekm/GpZPyke8mFYlTzbemqCGeCq7Shj9mAIj2
uOsQc8CXBOhPxm90kbReyqPSIS8WB6eA94UZhf8a4lHzExEpqp5kT5m07uQgYE3OCQhaAJ9ZtoYJ
a8kSw1M0K5SpCGM2vIzQDwiqrU5CGvAwWuVOSx97X7S0UjakCjdineIBhq8rtRqM5m9Ugci2DzuP
Z84ASeKQ4BfFOXlvBYb8XTVzIo9bvBoo7e78iiM0JModfsNHvVBYFV0dvKU4SXwUYdChct03+1dX
Iv5U0S4Bgh9R1wBIFthb0uGtK8uxPcTTlZBMHCoeCBSiydrxbJNYB91GSOlEW9IFOhhz/NesaChi
dkOzp/HW8MGy4xLHzml7IspUIyAhZiJJDho6CA7sesRVLZl3b8VRVPfQfi9vCut6IOj68FYQtACQ
yIvwU65PBNVMVvojk32Ga52KGgS6DHRpjQsW2xX2Lw9nkv+Ybv/CfwVA9YWrUPjJ6gbAWPWMqedd
xldhgvq7HU5gPwtrmuoFSG0H5GHTXWG+Etu0J/qMpGJLYKTCRIRryR/4DiDK9OUphgYATvH1kVDF
LxDHl4cx2Y+X/X4e7/ySW5qsgvGb70XRdyKTN3uUOBCXMIoBVd7q56lBobCXcVC6DZ5S8ZP9FEM2
Iu3yl/rUnqC+VDNcr7CIEwYqXFbISF5JRtPEIufcGHx6omU94DJKo01reYULGNi3Ymx5RthKiAOg
Rxqu3Fd+RMpZkfNRC+ox8HQu2UCdmEirOeLRKRoANSoM9F0EWBDm/DAXkjuZQEKSk+Jrttn5TLGo
OM6RaRnRRJAzQLZTSC3kmH2GDNJ5mnTMNdqdy25PqeGPLLXasfrdxC6cZihNxuYsYghadotT9Zdf
pAR0izAAtRimNW687Xy15z9eUIJAMz32E2GDyUeGihxEIeT1uc3vydu/0XsAtYb+I8NCJsNKdZ3y
6m2Zg7s8OYVEBDHlGFh/babEnxj3J57skzn4iXAFxay/R6lHc3ugnR8BRdFE4qED+xiVqcA22HIn
qsOcAuTQ3o81txFBP2xd1EWXOmRSnelTAhzcpgr/6rVOB4o7CFW7i2wX/QrGw084F39CKJlkXh7T
WzdE+HHxxtJBPp/x6mibefAKRyJiYwL+EV6p5YkY6Tqkgr7sYtAVoxEXIYPAmYtzBKLU4rI5CKkN
L0Qqse1PcmtiMgPVnn/ijdSXaUF7DOLcpBBL9Qkx8aNxR3OEXiX7OqZgz7IjMR9pGWF05ebncVMe
LkO0N0ZMnRGDX+3GGmLhnt3my9vPzeWdaLQC+ezCSEcAokCqmQFMEZH5j0SkVrW+6aYHwxUKr6KL
RNdPb0cNipbrLa00dke3x5yWCzHU/CEh/xSgHw0Mpi9GytXDtvAJH6T0Bmdpjs4eqodRSAu8c7hs
5B8bstvbsn5jqErHP1DUBpv0k/x4mczrkGZoIttA44mJ9WKTCVlaEnpGBSyOp3HB1UednQLAgm3O
CNLBp8IhYdpRgFIHAT2d+LQiVJ3NkjGjKnB5xpFAtB3R83L0VlOIhgdVFMCIjj5L84AA/G5eB7gZ
/oVNQ7E8sojQjUC8NdctSU+MWNHDUbzAz5GaXzQBJptkzXekl7bz/pLNLTME9KFYywB/hLgoGU9K
PrgAgxnTuhAeLXx6rMU4rfnK9LvkOzCE4+qUOM+yHEnJpuL+7U4ADAQ0k5/mCEdJ4214c54WTySk
khyhISSvyWwoCHfjia8MINMD6SUWfMs19JYeaQCLlagGMT0SnwIgQcOIcyN42dQ/Qyxf8H9SUZyk
d2fyEIx1dfZwaUAlY8XNHsBFOQO7lkEtgk9rbcwEh3KtxZt73lNPN9gNWcuofdjgTH8Zxv7fpqQG
ShRKifsPuHmCC4nns9G9iPJQOREJx+RZIx1R/kYDOb8rgTKthwmpVoWJ13vcaYgIrd9DpFsPXE3P
fbAM1zgu1Q/FkXdckD8zu+T5mJdo8RYuvdINn9sOg21LpcfjgYMBMzHwo8o9Ywv9Nh549BT621+2
8IxIRUMbP08zyKeJe5sR8V5XqIsSramSspjDiO4QY6pRl6DBzYaI2fhhSr0Uz0uKGU5D1jhGFuTD
sPRDUdk61ngIstzS6kBoYFsQQgC/rOeaZNjPQxx5QU6/T2tel0crHQOgLU2ieI91DcpQYSOpIYW0
0lIJhQHc33SL0a1ap0q5VfZlrIuHiQoZwAVfkLyxtDtZue0Rykl76mLgnoovpgdKWBLMKE/GNzme
T7oPzsnFByGzBEB4EABShteye1VbDf+X+Lp+QY508B/djFlBGGAyHWId+4ILFGf8TtOmcXv8mcKi
vGuIQO3aZr6qCPS6c9H8Hsf76YLL9ec5Y24Aazp1w3o5xFXHdsFqIFEyhywcYDbE4DQMfTjI1i+n
yMu/Mzji6JbXmSaw6B7p8hSigFgRlCnab7+GEX83HUmq8B2fwGHd/TDy9D/SPHz1AyEtjJAQXjAh
GVeojOb0Rk4yJwdTjuqApHVsvPzP2jWcdZbXHbB3T9iH4zQ1FLxneA/4H1MxJng+ddsR1okxQ7DE
+agmNF1NQ0eOvUvcP+XQhQF1ARkYuu2e26FPh8t13/T3RGlmOMZUE/fnUm/PgJc/EkHHrmSCIHOY
IFxSMldYI11Bk9FFkv97kBMA6EBMFJv1/7GSrkuChxqO+L0HwQ1NTNHeJ3APXuhCvF+VWCUZwCDW
VshFxl1QvGM81v5Aw9jfG3hvaLkpp2HzAM5OJxQWKDSasssuNjV+bMUIlI5xFZphOEMYMgXrfYql
7G24YwPXiTgRdO0vZRwBEu6W6Mm8JAtfblwxvlyGvVkDjmQV7Ftx3WLrFbNchjRwtHQWN3GgosME
tSM5pCnc9le/TATBpqhOfvubEBskpWelI6hKelS5iUOIkg6qT/jsiOrGWJZ2gjL9rVqadfzo4xzH
UtuRiU9Rd5D0l0Czgjk+PoEDCpZwkf0dluddWK43myUl0X4HsxKrrV9pAsk1VGklJ1DOc0BVMeuK
ISI0gbSu9xEEidJMLOJZ05rAW1COLLokahD/YuAgmEoeBfA6Ga0TdP8RJsJ95ehUE2xqrqoOBYLX
QuBqfNYXk5D91bIMy1lBYYG0aULIp1XLZl1rHtmoh/avSZePF/1SUs8pwbDdUuw5g59gGDOPpnoa
qbHTlWSm4shxVMSaeO4481Mfo4PsdPiKXfN6LRIHTiWIXSWMwytz+9dUfJ1xe+iPw2mb3Zy69Fs1
UYkcqjn9cpqnPdEsCWD/9NDX2W0yFB7mDDwukrEoWBkc03Jg7+q30X0rWZoXPtq4uV2pVyy+nNTA
7hGra8wdKdX/e44CklX3MlQfS+pzZCpLz+tRqY8x3QxGDtN9QYr5g59AdkZx0qS3DGreJJnEnwRs
QOTPtOUgKDZ0y/U+ivGjKbajh6HsePJu2liRe4Pn+qdTMcSMePqJu63eHCdK9SLfzqwqII0DxnaY
sgzhu4tc/B8iWEjKmqPy22Y7ba+74bT8TffZAWFuQ9FbclnfI5+Jcrh6QDXb43yzIR/pKl/7eHux
uMOmg5E2bJfg4jjOKBSwC6L6T4vhy9Rwg2xYOvvHhL/9MZzwV76Oy/mEX2cc7ECA8k2GWoMq6sYV
iR6xQq/xzeMRIBcq8apPpica4YzTffEY53RF/HwcBv83gEqP9zc2/9iiwOnHByVp8yfGSgzlMCAg
x5fKEIYdDoZZDyRl06Rj+V5M7r/FKGdATKKu3aziAx2HCNRBGT/a4L6bIFg65qc0upxilhLqe8Fr
kena3dCtLO0tvTnoK2iO+a8jSp7wHwgZ8dMfmcbC7amCEtl6rHiMpDkQPKkgB1SmO+PtB2zs2uPd
0mVRTUPyMmKBkzu6HjZ0rPoGjvPmW7sjt8MEZeiZrtNw/GgXOJ78blF/zvTVnXiAMwVJe2LXqf/Q
yMriXcxxo52h2aFB0Akg7xBr1RUNJLlX2mkQ5x3AcSJemuMJml2pOyIbTPG95zTk/KXD6R4pxOg+
sED9LgEP8xsc9xE2QIw6sueRQp6ecoYMNzGSnvsupyDAVoDkjwSqbivzTBNypXELs7/lbnqoI3nV
R0EJbgKUaKr/Gnn+vVuR1IeLvN23vAvjVxkrDmbW7iHE2OkuP/b+/7F0Xstto0kUfiJUgQgEcCtR
OViSZVvjG9TYHoMAiByJp9/vtPZma2fGlkjgD92nT7jJJ2LLGQke75Gz0Tzv9/lzfFbhOSJShUJH
2ZWup9tgR4XAiJbT05hzw0RdajFKaLVxIdnz1fd11T/vq8ShB8JIV+MpDb7LgieiwQuSx/DBTGYY
dzPflJolrvQfCzifTZ+sX6k59rg084+xV+GCiAiBXlmmF2gvFim/EOHh7DhtmE26MbkELkV75hM0
PWjYgvmf+fQs/ua9xkHB+mRw4xI7A3uOamrZuyQlYljIv5TxVTTi7gE5nIqbSl0c2fJYLgeYztyO
5am+Gsi0OrpPLj4j8D3opN0ayqtbqQVjcGS2PZUQlpQSaYNoRAch/vuRYzXr2CoNaPUtaD+QNkAO
foKiVjKkHGQfORSC5ibb9RObRTb/Ku0QIfGkJmpBcdPJsHYecJiiTmuF4Dcer9tntKWoZbeH1Nji
p+ii0rstR1yyg5VMtMWn8vQowIeKJSLrFCKDlErbnb3fjKq5CRxVbT0HLxKZCDy4mB/dQvehlx9f
G0Z8D1mwxyh+Hgp6lGThT080s6hJ8II6gtKUymvCw/7b0mncteH+4DIkYzyGokKUdpA3ihs5aqty
LjLlCgCqoirky6hP9UlRARXLn7ORz8GNT8Xm4SUUZCgO1zBgFbUAJMtItYEBMX3UyFBnVASI3yUl
Laq+U7NIpOB6NN9ZFjJDqgAacwxCGKkOREuKRlfRjVWaytILlK10XVRWrInsNljgA2tuYtwlCPTl
9QDZ5crM9Mq4jA7uBM2cPtv0mQslzT2lZvRW5mIoKgtT386eZBCSpZozVjWS69DAgxPvGjnlp9hI
9rg2KoZuCMIp7UzIwwb+B5RiaeEHzcAZcxVUngg76HaV6bt45+elbe7Ks9N+Mf0NLh1/4DBx0jLp
gJBDHZ/SAOK/yUV5XN2DF2FwOHBG4Oon+XKt041FsMRMEhvMx5+WdKU9nFkcGnVYJSXTi4W9wmMl
Il1zcszYBo8KMGsRsvtstRiJpXntZwm1c0B25Q310O5fcwkl3ZNaRzJXTcFcn9XXcHhcIdUGXhUe
zUQHgs+JytYk3dhmUOYrBBo/S/zO5IW5xBFkSjr6GFEQSXvAmm5He2484rCbvYsR3jLDoYm/BuMn
J0BT+K7GS8HCOhx8H5jcY+/FJw4SLh9grlHo1glWbpCyspDDk6dZjvxYCmTSKHeV3IaOdIQcS7Aw
yn7kPCeD9hpxN8enKJHotyiFF5aOJwbPJpHZGUyyPDJXDE7UwbBsgflF+IAyDXfY68EPPfo3Llq6
vBafNoK/+o9GTuFMjb9IuLKsUr6BcA2I9A7Y9iBlgSExB8XToEELoz4ONlUGmQRgLsJcJA9Y8nKY
ooICgNwo1eZuvMs2/lAQInmouaSEazgZq12qpaAFPzQY02DJz+xwj5l7zcaC68kKYXOIeDAnS/U0
um0Fw49nWwcqCqq7LnOi6/rEL5iB+H7XBRXCVgPjb33I/5z4oL6Mv50WvooNjRaGXPTZQK44IyXX
8cAWUcLnsBNPV7FzMoQIKt97PU3t/KMIjudXfChpW2fZAmNw5zzYXeypxUTHagU1Yyg08dJEkGfx
GgQM/qnmw13Q39Xc2mAgLAsMBzsIs+t/855PvAmYzPCsxXaGlsbF18FQcTNDNUNkEzoYWW9LhQSl
I+aNEczXa5Iw/sK9+llD80IgyELF3VGkRN5ZxBdxQajuZDNhBFXj6JY5+9ZqXTfHncG4uC6wwBWx
wZS20kibWVWzqNNR0KjdGzHHCRcCB0QOV/HQZeevsWJPRJ00xwMpfiRhAm9O7pecZhL3ASA2zTQC
eY6UlTZcz3W8KfB1Dnl1ccpsNtlBYeIAkAkUKRsfBlVBO4Sfw/DVqEMtUi1MLvGv5wnBgPkwSa/P
r9OwA7otmODG7ejynT9lqFRP+jcoZ5konDh8/l+4AZPQcPAE9pxmZat/ZDNLkgcQRo6rRuoJ5f8I
jc2EEkeEJW/zAv5VSqcRjBHOTp0+HHEr2PUQBYycVOtcjZwyoANqecUdjExpucAHoiFg9wXJ6+CF
d+WRX65vCRmAS6PhvgUJPr6ccW0HRxcfZ8FgwhGglITQcc4NCH8qnrkA5zhF3qB8bFbcF3EQTLJm
40czfSldOKSBx6hQUIlZ9sU76tTSA43PBjLjsoXGm5bq49NpFlaY9CVNIHBzpRBxTmxK4r3HA5RS
HOmQmGtrlteRJ7o1mvigrX4b0qe8MNehayomakEDKQoTePSkJIlIqrLKRHM2mAV8+gsKv9eUiitX
ntllCamIae4XLPiBnOTEZErCBWkdWAw/miueyg5TLfh5GMW4Zy0iWwXw/NwTc2lkX9n3cuNPxEem
iybNM+3gRPrABWw8YAI9RFxetz/2pIKSRx93jBUoEWAwKIzLnJY8WmB6Y4ze5pCzd/RjztWGSkjD
rBLP7DdR1ONxZTqzgixacox5k5MZQvnbIdHFsiTHLpVlPrRE0pg8Ff8PkFXJjIx2RvmWgBoQ3xt3
mAJ5LGzrh40tNUjrSXTZ7YLv1G1/3heAzgXKiiM2D1hGAaZhvfhXIOTQIVmBEsjVwb0lEokxILFo
oDblOpMrBeZuHeVfjzJC7GmOZHwUQGOhvDK6iHOtEo0IS3ZCDO2QdSNIdRiUSZQTJrVEHEjBjl2M
p9qK2wHH7oAki7sC3hxhedRe6LdIb4CjSUdAwIrrsXoiv+gu8qa4pkaABDPsiXyRU3/L3nc7OWoR
/3VTtiIoklYCFskdMDgwgCu8A6G5M2SmQ8uOI1KGkMsInRqMXXZy0CMcGyjR9FYESnMbqeHKOM4W
tyKIHNHUJ5rAKI7Kixo+7cPoCaLP6Q22G+UjaBO2TixHoAVmsmg8ydA9WAVlm82k31jd0vYkeKhr
UG2GjkbKzOCevmgPf+Z3NjSaCxP7v2bQy5EW31hE0hIwDjJXLXrNbeVYXaFvuDs96ZjCZgnRwMrP
B4CdRkibz0hGFHs4os8c00uRf88a38Pcmq/VtHQUg0dbaRXVuIVfd9muusMMkWDVlLXLScPJlkq2
4suK7lzTg9EtJ5p1AVSp1gaIwUxr5TeyVYNDPxI5x1PiygGSQhd+B1vxr0wEVJMuFcx2MrJZ2xGg
0DxhRoB+J3922onUg/A4PSThPv2Yo93wQPoHxmMnClR30IOTIhFqM2bRgJHK+RhC+vLeY4ZvJ6sv
X195pTIXFJYLDu1ybSCoUOIajva0S0oqZ2z8WzUu+5Rax4KZNLwZJpajCG71+oSJnnSTHHRLUlVc
sAW9UaWJx56faOWzETuiYLf/1bsw1Nxd12NbFP/Zeo614gw4DipKWShbjdqlAgI05VCrqXy0FzT+
MwdVWPVGYMtiIDmzZDQGiLF91y56j7bhOa5Z1RBnoJ+6So9Fs+V3uFDhFpVfGSk+yzgggg27rUWz
PLsi6mZ9nDGbPzQTbWkNJc5onjUWWL7HoTKWMVJMDAWyGMWex8o1zn2EHGOZkPjs+yJ+y6sAur5s
MLNZt2LDoWOMQRebiJs4k2jiBJ9ayj/BCDCh4hv7BluCAbFzHIACdbOV2BB8khpMsy/DATO7cnyg
LbYZ9K9YncvE6v/UKxhEyelQRhrYiqnCMRjLQfmnRE2MSFHL7YAJjCsMaI/0uhItAA2kWU3FHodr
DokycCmZmY5TaRO0wcHBuQ59GErhjrPE2JURLYSG+pTMsBINmzMxtDtk0z9NAVRbOrCuyZkH3NCU
stdgP4TYklW4kzdNWDyZRxKOszSbq4a5smmy2qQkHpc4nzNtljOiaDqF3qucNhQcJ7t3jg4KZjxz
5YRlYiV82Wg9RYT+1LsdWdoaNlu9g8ydRtTl3TsrhYM7UK67IQJv6nY00xjA3wa0XRw1JIbEKRJh
1NHUFvD/uEMInsAEjhFwSZjenra1yaiG+mR5N1hbjKYynr+5rceBsTGqD1p+IF+Vkivkjwf52OBM
ktJ1DHwq7KKa7zFchOdhjoZ7CaIGVBaslI0PT6jut3Kld6A3o9sYRj4M8wzG0OgZeLOCAXJMjBsK
qztSq/dfoczSk3cdI5A8c/HO79vwYlj5iZnMNuMNwkYWtmfcuvz6a5BJTT1SZX3OOmcoO01+/uUO
+RnfcGAJ5N4x849Axpf9/nr1TviSRLvXbTdcYSfeM9xcw68cMAgJGORQJdPjFT0MI2y6bpZqElcB
whH5E4+AcnRTbAk4AXTnTUNRV8IRuy9TQvWG8sw9XlNkAHYvBzOZVNgcxAWOB6Emwbj+jBoyyXcs
jafSz3im5ieAUxNnQ8lJ3yVTX1x4mTduDFuT7c2KbFkmAKizSKZiejCDoXIPm2fIqBrKDoyZaRtv
RbLOYR8TeZkyLxgqhkZxQKFtwkIcb5+GQkXHiBSCfuFfW+bNGOdfW3Dlf7C+bd8/YQGFXtvflAFf
BCf1xojoww7cx4TxBnMF63H/YlMNImXI1OIhH7vlJWya9c5S6PyOROIyZrvBvN/jgsTwKPKhHNQS
Ipn575ArXy9qEGxSvPJaPsNwnJ1aozZPnpXmA9Gh955n+TrV0LmYRyFYgZKO3UAdMnisQ7Qrvkf+
UJ3OvJO6yAC0pu/kMIRfsbOGstrm7puzEo/EXi7+XbYIcCuCma7tbpy+WcJPyf4QtW8vpRJRhpUZ
FbTJgUBL+mgmutvLZ4LVEdxHxqMzuJMf6BMRYsEERrp4Po/Jq+dSZx9hGgcLa68z0NZ5T+cyFund
DK/hzoEEDtlkx3wnCd4sUSvYM8I1m8JN8fYzFtQICTlqTa27HJlzLl4EqhD5D4iIaBt8tTAtwLgv
saVELf5JypMCCmU51S9YRanQUa1VDVzH0qMT5EL9IMPnIERhFJxWoKe9Srxai7vmzs1i+S5LBN9M
HA2Q256wGK3+G1q3+V5WWnwOF+JCSuq12bmaMtg0wvUqplHic0BCEKDpA9TlzITGojgZd2UlmInO
py+vpCpwaREPw0eJM5/ThLQyDKUWoNJVd6YkErpaDbp0B07ROAQiN26viWRLXzeHJ912R4M6pIC+
n/5afbU+LjTuT8DTIFt99RrD8rmG40WSWlkFmqBgiM8AiOL4EzHeMWxaBq558F/0lRzTfkIT3ldp
Do2GejEeWRpFQ7hGQRe7XPDcsQCNxo9tGo6vy3jOvhOtQsjPCRmAFQGm8M7deP21nNoCf1zkVCjP
QXDwC7gZPJ6Ks7nHHwYLlgkzbtdDwr7LokO0Y17ppPn67ofO9sC8QWRUarYCa4NnPyWGyxIH4WLC
4ga/8NkMCU4A56ptb+O5DJEZ5tC7+FjldwwOy6s6Y4s4Q+u5N7Uforqihr+nvkUDDG5LJUHfadQT
QqFvbF48BFo9eH+SmICdAAbx+ACRYI7LWEA3l7flRUT5GsSuS6YOG1jW4CiX/bsMbP9pqSpRqebm
tV/P/p2x++YT/EsICuev8xZr2pYVXynlF8r0ICRcux1IAFmBWPykW3/NDSd5v8Oek/MruKp7vDiK
EddxWl3NWUKCEf3gGxUg3TKbUPW1k3JaRBL8zMitkdRC2CvH6I8JJBdMXt7zzfUoAdgiUPg4U+Ch
9x7ttLnqDDzQmwjB3SNDp/hKLuHGKLd5HGKa4hF+3ekpUmiSX2/Fk/jIxgVo0LCy13JgM1KB/Xv/
1CX35pUXbXt0DmX6/VNhI0Fyfe7Pd5sc1LYAK0tjWuAstlJVJn8+49tpKlnc9UsbeaeLcVxIyB5o
k5wZAYmZG9f50D6b8aPZ/RC5YnG5TsN52AMuvTL1otiWEYH5g9cZh0qBnujeoTw5RCEx7xYZX3MY
vDo7/jsqWYeFNu63Szqd/WXNGmUyLztTjzrOeCPbEa1Lf56JhJo4dDSaggpFRPpxAyb0XKZHAHGH
whhEew7MGldWxL1U3RsROyZqM/PWZgBnz2bhyCL8QL4HKfO5gdClMtcQauoCVl7UE8d3NPGsCihI
B6er/2jZziWXTIRi7maGH21Zmpg1F1+o4aHgR4IfuOuyMylRcJ7uMDy+BwGFDcx59m+WCFKR2c3i
ISvKIx93D39CbiP3oCjHETRiVsdkm2XlVFiN90u/Pm5nfQpIbjd4UZAzVsGSChqO46ZA09JnP413
g/1+82rDIizEQLeLM+awLFgYPY/spO5mt2vgiDCLu4JvtT0wo8ZPNRQOxPQF6CIE5Nm4PdVDlWM+
PWR70DBiH5hYwXAaEuWG42l/D60CSk8BG8f12CXeFtVXHmzMPw1BSMQxEHy0sJhf3HlHtAvJusz0
A+TUcpguqyjAtpkWY2iW5DMYyN1HekAl0R/Abn8XxLtupcpmp8JWKj3wLwbP+xzPZiZDLgZyPwkw
qQ+nXZZe4a1d8ChCgK9kzyhpjCj2jmmLMTpGSDsIonGiO4KwCqaer8mYQfcPWefm/7FgML6cuHnM
AOqzo4CJfu1HbGGzjo0kNZzx2J6xLzdDQA14NZ5qkIPZ4FIGzHECuhOfaB+CMxeRIVr7IqzuSiya
qMc6LECwBfi7nAFwrBohUpjp2Jk70Z24YkifgmijL05FVyLQ5whG4sEpefIJuc+OGVsFE8B/ULfy
9zpG8A5+tp5aRjwQshJbIemzmgk8t9SsuRYKepaT047IorgBEnMnNj6NWMcH3rz1Z7MTcXfDXDgL
gNSXHfURERXFXQbZgrEG6tt0ctqvVdIxf4CZiOfV+ZsMfqyZh+Z3IwbapRzNm34g4C9RR0CVfDA7
T3eGjbl05haRNN9KGs+DpTIvVUq62soBu0zra9q700WazvuHiqzCuzzdJ9B9+apdTUc14RvhAo68
dy2K7bSFJRbs5hM9ecQF3iut5Ljxj8HpOaj7v2Wv1w3khiGbQPqEBwNzm7Go3rq1f04v/04lFAVQ
QWky4/11hvcR2dwc5DiHfEnzxX8548WADQdEJVid1Ov8xxsieyGkn2CiousDMJXjpuYE5VlALUGY
NuFCtSm8lV2++Lxv12mYuyZu+1QCoL0vFF14P1Kq2BSSKgN+CEUjR7Q3F9cWRIywjuwXouwug7OO
AwymCR0Mv5Pqnt7WESVqL/WBL54+/xEu6Aya5uJRYJt6wW74YGf9HIPobxVG7U431Pec84RI76h1
Che6pxgfZvziQ8q8NmYePIXXQoH2DAidhx7woF9Rx/RnFG3FTEE9MBC/d8ow++ZuPNH5VNzjTBbd
Jcvw0qVrjekt3w8jm/i5PwNu9Dm1yQAFcHY4lJESvfeThAkIIdCTVEwc2+OXmtMC07g5eoO0k976
+fn4w24C83irVz/7bjvxM6X5zFEsd01e35mYK7DXiG730R8gZfUOpgv+EQYA1ypFVx2gjsCqGGVJ
T3jhlbPo0qnVGGMqBnAXQW4zLo0wC2eb6wOmm/U3XwChXGa4gYovdh7rYDd0g4GS7Cs4I2Yi7y42
/DVQT/Ku0pnGZ9qnrLZ+43V7LGCA4ub7stHA4b0At2allZW/8lCQzAViXnbvJsJjYBnh18NLcgtg
G3ciO2QJQS9NSh5XzPnlfQLfnWoO/0JYmfwabHdizJncDrKETFjlXO4s3PQWDr/QbRlPUG7qJgIX
Ady4Ixi+M5XYsXuHiSulioNf+S7/9Zkw1IYYgTKUodv+E/icwXJVbmIE14QNuTGU9yO/08Y/8M6z
UZ8ypFbt0ervk3G+6EZoPkdO/aoGyiiA1wiv/GlwgluRjCmjCgzPPghq4WTJOFnMGMUCswz/l1wf
TmJ52UYVBTLjVGQxPHWnY3HFIcqkjBv5wvw6JZqVYzGzgvM3E0rr/4jSSSQt093VZ6KHZxd+LX+D
mDMVM0rMzHwewKdKveAHbxP7qUFDbIV4tlCAADfR8Lj1ix/RUImR45/gNAbIPPlv/MkoUT5zT/Hu
btJnHJX35E40DGLRK3jAXOyGMwBHdpbVf4WhaWzjCCV82DA7SHQcSEgXrNS95AeA+0nhGzi8gUEC
FdxVmCLoPs9w3/hi9IDBpVgy2gqudB/NMLr8kNNfNyufiCv4SfGzv3BX8Jp1d/7Y5vna1RcUqYDn
8WDcD2IwWQvhHXSG030Wjd2VmVOj49lBLOOMawoOyiHhJzWLrdr6N8mZT1azY0axcJgL1SHR4DL1
5+3yWOZ/AG3BiGgqmiMXoWwcgb/AGwHyrzTCRu4M/uKDRc67gBqCtjmu8f2rpfEo2t/DCc2Uu4LK
NCe6aTkOSsZidFpznsLWCsBKMlPwAJ6NnJYtBd7su8AguDPXuua7AAMVsnKI9yBoy0pmmLtipaTC
Qo5t2bl4j1qqcA07rXuSmZXxo4dkjxE2R5K9SBSMH/BluXbDE3sVGjjIJQAtcE/po9Pd7Wb/mzOP
oB8S6MfTLjoEffTLGvRPjb/CYs0kSNWtIdLWHX+qrxMGbubsZtwOYRPDkUNsZgryYNl7hbaLCRki
HKE4znlv7N/PMqOp8YbFp/Da+J6iSiLN1JficDPkn2lQQEXDKWkFoiwrgmnmR8uV4zMpJQU4J2oR
YUL8UcaS1nRSMRleVuCggHoHmvWiJL2O08DdQNPiMafmoSpAsd3ySgYmhVdDy0YtR941q4JKzOMN
UZsyYy/wAF7hJB6AQ7KWa0vbHH3436BAMHCO61/qymeRu02cXu4AlbeMN2cCVTy9x1tnbBrchAH9
zbcPNV77vuQkSGf0bzcChdB0soygs3JacSHWRzd9OGHGHNMruljAB4GGPFq0AZpNNKogB7IzU4qK
RosDmTnc9DCatlRCMaUQml3BxpTzptjt9j9GRu8Pxzrwckktzvd96lY+5BNULVaKOzu/+Tn3bDSb
oDETgTmKjzXkPedXWQ109IoAtFybIOEoKeDjXPdTnv5/wNtHRL/T9NJvb9DQLuoBB0UCXVzCkc/z
9idi2vl1O6LG6sOw+g+/J2ZWpvrd2OG11xXzJQMN73qcm/F5LqFR8U3j/SGfuuXJ32jhjnlX3q4N
JH926/nr1pKMC4JV/eekeJNuZbnNlwV2NQ9iHDkjW4qGV9em07iQsLNuuICP25Cpzaqqybi86jG5
fggRfpEtkszBdB9UwS4+zBM78LLYN9sLetTj7irCzuDe93ald7uGWfe+29ARX9Sxooxrh8TCKO7C
7/PMIeGc4HRQ3XAPYwWRYFYjMMNzoUrP88BBimF4ADMLobU70lYZ7k+BhliqnYsnc99kiEhFt5by
yUSFSNoV3EFfk4UMDAdEkLbKX1330GdjEF7W/tg/MsuN3vyVIz/yO6+7Lmp6Gr8QCOHRhvXtWiaH
PvX2P2ZE5k8JDdFlcsrbO1knRSeoSeRnfwpnow2qDSOf4l+E4tPN3M/Hd6Tr+dda5ymm1XzLFNSh
rrKfDr5dFHp4lbPUgGlGTj8r4ZyUv+C7LOcCse89vHLARH89hyB6GGhm/H9VgWcc2uZFdZNqRBUz
EfLQu0iRaSQZsjJCrpcon+GAbGvXv/rFsr8xY0okdBhKK6TrVEXl913g1AAS5fx2yiZ4fzTUg8e9
ITWqpeUsyuXMfG79QrEC0vZHAYdMn1DYbSkvJM7nt/NUn/+Z+/VtWbE/8BH331J6gUO7MEYiMkZh
4Z/H7WHm7ujYqvnGLeyQO1bsvRMz/eM4/jYx/JZS/dtW5Ks12VWPMv0tyvZsgJ7jsJii9XKjjH5y
Kn5H3yrvFqmJuK+i48kgnQWEyq3l8izaERELzmGKEVWg8DAz6HJYHhc9840X74maqHyutyPXR+/w
6vBSKq/XtEpI23XrH0Rc4aoUQSOBXDR9DYgueWwSSWx8mrkCr1VMBmfSc50sX56yke0fRco4WTmj
t1m1Vj1oajyRSx6faQzz1iUoJU2d3zYJV9CdKNLXhpJFeXS8SjoVDzA5Ps+9DrRd5I+8Wz+ytXrp
5/xqFUfMhYJ9aaJXcWBIF/q/8GZu6FV3BEz1GGIcAfsMrGA1/1i2GVZHjZZF1ibRVk5/lfdhmd7b
OSA+Se5JkpAvnYg+IsUsKcWKv9J2uqsmlRjimhN7IdVrnzDsicBRu3jAZjxPf/gtjMkVUz4S0kBJ
OG3nkZKnQMToe5K4k4n2bnN6A44yFPdxiKDd0t+GgMIW23J0wSzDIIAzI+dkuwz7gewWaWLKCoOA
k2gbIcq6kJsa6Jd/2vNIbDNSgdYAnCNL37x3i53SeVgCPzL6iPdiGDIElZQK/QqMZh+DO43yUji8
Jisg83gGReBaZmNap5wOUJgmXFP0DSZmvRPFYlm7p1vfK/MDLv3tYavWb4KTa5cbED8vOjwR+AAj
sVWf2JeExuyx7ABV8n2mBnXjFk9WVPYxv8/6MY6F4sumrO15CrJvkVJNoNFThZnvKimDTkohO9OE
fjogY6cVDOEVjhCI5yOuaP+sozuquJR9l1lHRD7A9ZYjyoX4xkeq8i9OSpPdUTY9xkufHGbJAHtY
ji+RWg7oNOc7R6L+ogq+Jl6GxI1pIKpjJsHp6Yyqcv6o0dZdtLglfdqdycZ17nlKPcPuRwMbzWl+
nvY7YEV33F/ut656nNNi/U6iRXIdOQwMSdKhte228/8P/j5jzHxZE0V8qGEVXRVUx8Btch7fWl2b
FLN3Vdcgtgv2879Fyy00ezRsRcaYx7KFbGJjbufI6TAUOiL7t8u9T3nh25Ejdcur8Y4Tnj7vDAGp
AD/RW2Q8ckqa7/4qIK0CRzD5TtdM6c2uPP/hmzdfDJ23GMQolyHPcfrYRkGxK0riOuS8d2rU9/r3
s8MJ7eT4yS2gPYdBUDfvjnkIsZyy4idXYTlw2LxHsnfEDowLPx1PL1ALO5Zv6ax3K+UEIywGBNAA
QNBkYPlp7xnSSWrwPZ+BoJWA0m/Th99kP/sNt3xyWDCSUx4bNAcWcceVTRtIkU2pfG92l5sXvplD
C7kN4KZ+eGckP/4m41ijG8A2GymvHJ8fUzKjvx1SajgDEYbjRA1E+tBF3ww+zBXpDmNRT+V4BSlC
BSkfzGLurTSD5PDQkIZituj2YAtPl1TG0rMkd6uIY1kv2kBqBhzsoaHhU4NnCSwPINHygNSfsixl
IH+CbX5FUtvp0iyQYx+2s1mXmrFNoUF0kYAv+AFN2iwr4OiUBO8D/N5fWEFA+PYHlBtndB2MjZlZ
QWVwY2WZEgz9QjL3+O+eNfGYMYBmyglDYYjErhg4HgP4MDdRSJFO3Al0DhinEI9oEOGDUmpAhUJW
x/PqIZZcR6e4J6juVMBZUCXv+0XwF2t+LrYZ5M65WI8NyvCRRXmVNDUJhSHmCbUcKeq7zNnYPgBp
VU3eGQBThxvWAQbwb+T4jMegj6B54E5myxPwRhZ6nLBEXBd4ClrFaYJd2bkxDB4I7EemuTApAhdW
ZYTTJl7tCQg+51jQLAsc4XbcnS+Dcl+9ZiEuD24MObthVv4BTAfcvDLAXooRynMbB7duyynC3xyO
0LygeoUe5hthBVicjjjaRxjLIyrGXeyEJ4D1kxlP5s49Ir2zOb5ZdzeTzJaIFLlZSHC55EAlJpc1
iNZA7LJ6G94s1CY7cxHFG4u0pjCzKsbf6K2U6jDAorjYPK7uzRHi4+u4Jd722Zxp7XU4LXrPMbxz
F9aXyJoGx6olyUYNIvPqd1GcoCA4p9/Rkf/DjPIP4oODZVLx0D7ikE5B6uo5p5QrNqInmJbdYRcb
MLFilI3Dw+e+UorHzFTmoUegdAgW1kXhw9oJctoMH2ER1Ch0lMKCzD+gHrvhheO0fbYvYsYUC1Y4
ZJO3TAxoxwIlEBuFy25n/kJyb1eEBIUmNo88DkK0JJxIWCD5DA+f4ol73waMZFIqitLbrhwkcRTf
3BSAPDWjPsnmSoeb1oFxALo1v0YT2np09i4Og8Bf0vsH82tMABoQEZ2YIedBTwHZ6zWZZ5UympYa
bDmGPLeU2Q8nDR8RUFGV8hkCEncv68KD9SUNrgXtGum8aPd35uXiFvmtdTQ6DKXxR63xZ2YBWYrU
Bv7k1+nyBe4wLiylz43QOMv7FjKj8PHKuQI3AiTeC8uhzqQA75+BCr9Cv4Hm56GxW2HdK4KjcBH5
B+qYgzdztbNbM9tQ5M+n9wBWPOuOFjZjSiiZ3UdzAgnOmN1d03//hb0B13AYp38I2aXKjgq4JLuT
+3bs+5N7MXru6QddLQ/WL+d6h/0fnV2/cppjawOxsk5hBm2wCcnz4R/7Bui9OAvwAEb45CCgurt0
Zyz5ee84QGZe9q3YbxOuPgFJYQfn6McONYl8XHrfWaA6oI5MDtDP/TOprU6Bo56s7YuInsIwYyRa
YKOKKeo9zrm5olvwR+6+9ORr4lJFN0aeHnINizGpd2bh6BVrXzNNNoRAYTP3DpgxIzeDhIg043w4
cq/hCcDooBcoUw+n/Ysu7HssSyBeqKvpK2iSAe4SZwFkeD++OhPNerQF9J5ldf5RzO4e49+kmv5x
wuAeWvHfGu22M+vy8JzvBUYWVIIMTNt6+seucAmDO87t25gL7YkrCm5CoKfrLrSKG0g0qCFVJ2SB
5cscN8ymAEn6DvZcXVAPmbGV4bo+v8Dm3g6wLmIGLeMQWxATAKCGAFAB+uW5wSvNoAixCBEn1xmN
C/mlOMxoBizjHpKsGMwKYshOmlQvJrijOdIxYq9iA4nyZb/iIuMBC+GnZQn0Ufwv+jObbdipnCet
jHq9yu/RmXAtnlBB+G1wX2Ag4VTMZGhjcNIvqFSwkXmyL0LuzHJBp4NuAIfNYQQpXQYGnnhUctLh
8HTh7kVd3smUCXs/OJIA1ztcmxd2fNyXHBJVCn8XesvXDetapujJk/lHceFyEHrYUvqrfmXDu8Qs
PjqJoZ03v40Ia34RlgbkD7SlqDkg4zG7IF6Is3vKphEhTYB8OKnXd7qJ+Iph03hFwOhw2Ta79irZ
kuzGvMeoaXkLA1OzDDlM3dYci9CQDudk/1/dO/zcTmW9yJOyjudxUt4hUvR3Qv9bLAWwnG7wJiVW
lI8YpTxXg7XR6n7E3SkHiEKLc6L5KdeUSBIMxAShsPcbLjt2NBGBLtUnWDBO3YBlnPLzUc12xgGT
DZBfgro43jJ8r/7bzqq1lW8RhXqBbjsdykyWMSvzt0+oqcZJhegbZnIKMZtgYmDigcuaX6yn13qL
0js/z6BQOGh0YBzwm2Z5FQTrjjfJMTgOgKgh0KeZ5ovU55PE8Tdq+9MLfMM/pkuhAjveSFdh/JeC
2OSrgkTYBjfVi2IO39QqLI4WKBcfcQrAjTOPoCmEOYvZGitgQmTmZWKGan5jSgUeEo2etduxHy5u
gyyjf/VkoHDubskZ4R6bWMsOdavZURAohyqFo/XaZUCyrafpH9KOo69OEhfBIUqzkGNII23J/3Bm
xSp3/de0qcWOg6mMRZpN2QbKb1QqlJ/Et+SbHwGBaFeYqQKKozmVd2aMsbjWez1QQmcze87q1qQ6
BZdT1IFW4FCKqICdhPzZ2NpByMvIAvCtTBVzxSNQeHpBICX8HIQKlj4mnT6qJc5tvMXYKHbzLohj
FN60FHwOAC02Fn4ecE4pJkqf6GyFUmD6x/GxyaWjBksH0lovxsF5o8NCvk4OtZTHn75EHYLHFGGT
K1JphqDiptzwEPTr5Dbq4Rn6nXgKbZR9MzpEjzhhWZJbNPv55QLYxQWg5JZdOLzplWXINvmu7NVI
O50MQKyjx/MPOwVdersDQmdS/9SubzlzYakFG7r+WlZTDMiCC6XOfkLSR460wK/LawxE9l+YCUbY
LeIPX/Kq45yzVRPczwlPvvd+DxNZk6LT29hgId8EURHFNULsC/gecEv1efUNso3/E1THn4iK3imy
BU83N9nM8BiNJXC2nCmXmfLIlQk54/xo2dP30F1fDUfEogHBRxd+r5IymgwuB7Ke+Hb1ymuhBgWf
hC3fePGtzQ6jFAqxe+KAg1AEfn/2/i6psGFpl3sIkiYY/YwTJQgUkygmxDFi/YPeVrAtuPH2eGDs
g+LLxEX27O2bP+iPYOanI+w95Nbvg7dmz3Bjqq/LRoHTTIiaYIiqLUOVX+DVnYWsFNfl+osJbjxE
IleAWixY+6DsOH/zW5W9Pk9XxkZo2QXu8sE3gl0O+MU+mmVdcxQWH2Ar0+FphTEckxJvH3yjiMmu
bRsqb/xbDB8Hp1gNnRRnH/QLRWU3coigKzZ+c8mBgPsO42qXp2liTJmJSzBuWI/Sx1xcQUHRABVr
jz4OAQf27kX2o/T8/odtU4LKsPZFpHOoy4h5+RJhTafN5vaogbZwuapPmvgX/DHmo2+Wa6EYK2hx
fI5ZjN8UskvZ8XWbcvEfg+W4foHZFHILwoj8FqUBzVpP6Lbj4WW+qUULIjbvDF9L0NY2sJqdE//k
nDgDzEpTtlCRU3ZfjLiMkvs5A8wzL3a4netjPTTJ/Tzyx4cG5uxR4PBM7+DnnLyoauH/Yr+KTwAD
Pr3EwhJBRra0RcmWPcOjpQ/voyOUIF2F5cA1skJ3DjxurZm1jelrLId4LfIYb+EFazzuQ+Uw8LT4
bciAWsW/4in2GKzNdFcCyV/vow0gnbfdm1mfHJe4Sv6hb/27zSrnWg7kHiFRr8CROYX6OTDihGhE
iVCeNS6UpjCO+XcxqCmFP5Bbhi3l4Crb4BRMF63b/Re3fLdYneuQgVWVy4d8aPXneFCMfGxrLq9Y
0Lw0GLdKJclK+AKo9hFD+7xjFIhMduH3uUS5H6CCSvfdawLK6d0PPKC+4ox3KrY+8VC4icd0Xap5
+gaMYgcIoGjxzMFQw9xJVHH6WK8U/vRBx0OXMe/+RoE68iPHurIcNEH2Cy+5CGua4SHk5M5yXoqU
mSU0jRuYquhXUqkKd7rgOQVjh1/p58AeDqP0e1uw8di+KBhziOBDGOPcgqI/o64tbZKZctYj1RNt
LB57WIY9cEk86cRvKaAgnP2du76+2G3pLzfmx8Qr9Q5DZgSuBdYv7nmXgQ8UbgM9/jS8lhjUjnzk
M4anu33oMWDcv4lQ03hse/d4LB4yKA83xegsz221r7+bbljOjzYlzSgR0xNq7cTDarnvvjRZeD8z
EuXhAYdY0gVyHPhUoIAgWBQ2R025MbVxSL2Axs2zgMQ63wYLR1NQEJyqAvPKsCE7qf35Y1ha5tog
UriHs4yhAXFP/eeej4jzdmh3dVfgxzcQzoEglkAGnO1R08CYZoa4Lcy7CJlBIsHv8jOkRHLy7c/J
U7+wWLEiYPRxpjbIAtQNVQs3IKYCzAhUvgHQotNhqRKaRH0XqTRz9PGOG2kKIzoaCnqU2/OZAmxx
tE13+PltqJiuNR258uU4rX0viaWFDBV0GVS/VIrBntM+iJb1FwRISlNuIqyZqym76LslvIFudwZW
LDlsUX9sD7j7QH7BVvZfpw17l4qIXWEqbp3OBP9hbCPfelypsMpoiWOXwxuWV1Ae3d2fZE2obRF6
gAfxNQbSF35FkEqQX7T4iglUcGVJh90dLLwzU39Ca5a7oYtSyK/cdAVKuMPG/FuWybHDn1eUDGn3
Irei51YU5iwllnMqcd9ilyTskrjjplXmVVHxh4A15Oxd/+a305tNaJg/R/8rZzJhAO3TnHXes0My
GcQzhEIl+pCljR7VdZOvxbfbiSvN0zOawUzrlnHZQscjQAbVB0k+gAxzhtF7VHBgiqb+Gc6VUkmi
9xsuuzD/k27xC+hXAytjbp/JR6Sw14OyFGcGt+nBahxqZi7y/5F0HstxI0sU/SJEFDywZdNTFEXK
UdwgJHEEDzRQ8F8/J5ObiTdPI7IbKJN58xpvbn5p82VCFgc3EJ5PI11i1VAoJlgCEDnMYpPmWRAg
AdG0ljEtN5scDiIx7cOjQNifPqOIQcNCPB1mUll5p6ZjtuVcFOmsv1J9M1AAU89YEjliJw6sPbqq
/eiFlCaoBVPo34ySQdThefYV1gI3lEtDFdgZAgh4BkFEMK3XvnmJXaFKcF6tyFAvD0/a1IZX3HpY
Bbdb8MexNfaFxE0Qgsz6NjtIK4yNGKY9ZU/H8XQNP5k/6dx5P2Myz71iJZZy39P+FGw+Z0tI17HO
+c8VvYQhH43qJAVppJ4G28UhfuYcF5+tOHKZg1WYuTAvbUFV+xl57hkeUjTny4Xrud8hev8SnVri
sVMRvTBlFk3ZsVHzSXeH7SKbc2YV1AcpnbFUodLgiHgIyIERK27ZEi3R5ZRvc8pEkki59mS4kD9u
PI3ikMSi1RcQweNXqK5GGys/lP5XqgMGESy7mWx3NEpdTL+V5LKMXb4ebAbvc7DJF0iPf+oKWnO1
QjvhkeEFS3s+EnHTxc76Q8wWIfFhrTMIxzEcj8toJ0HHP9bm1xGTLCAZdyiM4N5A/VQJowS5qhst
o2Xeap7/TBLeAG6nn/RKJfeEi5Tt7SDOuaTtZLd3+0zOeceBjyTUZeJcUx5emZ2eAH7mq0rTqwzj
QcP5+eG0yaBMkr6r0mLQ7A6grQdfbgXPo4TgmZJSvVCNH9+yvfhOx4L6RYRfNuRXaFivmNmvHqnF
4uuvYLMspJ8rYrGTHkHBIV4EeE5YCWqOaMw6qVQAK5nt8aSTeXkdfbourEnomEPehbJ8/BQ8jz9b
PQo72Es8dzizoOXwdOs049oG0wbMIdocWvWFYzieOc0IZ6vARuqFreRjBgZ4uH5n8ECWkDZtGyT1
Fd9wBqKQtWreH63UGwpArrKIwww/sQS7KQltonLQbFppQ6mb//Xku9ce/a7QP/As5j6bOBgIvIfI
0lHXjDb9FJX9e9eBD5L3VZcUpitcVKa9nCrqwO6kbXq/17P7Jxy5vktijk5JCkQ9zvNrNcJpVF8l
9ZajMuF0hXjDkO7fsXFLiZmnyKmWkV+nX1m9KgT60UNfz2MzsQ4DgZ2TlIZRFomUoqMQY5ZWvA6l
stCfyTF+TFJmFPyH8EPfjYleNHWzB80nIVqOmpKZtVrt0ESZVlpuJ+OMkWZYY+LC7nUeo99SngV2
eLKl/yjWIn0DnAmHiQk+K7HgfeuFr9ddJ46rh2CYIyufaJJnVPUQR/fWftmWImQqsDuYnUoVWfFF
TMEZuoDucrEy8o9IDhOoUK4g3dUaXaR4mCYNQjRl8pFyrjoJBb7Oh5R4IV9aIxZ0uSZt0F+U4czo
a6brDiq6l8PlLlRAN8i5b1wOCcTFkI6oKLX41EcVG65jhCohqnJpciSHmnfM0g2RGI2rF35FJILo
QgxLfGiVXcmoe2bL2hHYZcSSUezj1wJfWUtrbLdnKWy0DF99KFJaLJuEddFRbqqlax8JgdkTVbdk
HnwU1oP53ZlseIwpvRgl++HXOGlhtUxu//axXUWwOgpZbiE9MnBZ3dTm2NI43ReHhMArvQqMu30n
2gxUyCWe0YocQBys02J9I7/eYWAe3B+iulQcUwarekom60KCePZLE5aXhA8aS+yvaLPE7ucw8mvF
eELvzaDFPkU7XU1aWM1CsiCTw8skZCghyYsUVXwx+XYi8ZV2PCg45pWAJjE0OkpOsmHGYJXlMhJk
Es+sQ8tEkRqcHZ3E9BGSFEcEOCDILDd1IS4tuFFfznzEy6hy8FvvZ5oqoZFWVDhj0ERP9Zy1l4tE
c4KX9t8HtyPsrne6+Nbf2DPUcuuVIqZ5zFU3tizN3EtSsBf6QjV5AMkS5pqsmJ2aY3Xm9N5Snl7m
0R4z16SCPTgqFnRt+IZFL/XMZxV46MPuW5yk1RawL3jR2j+YdcPJFyBR0Zz6oCGfRIsqOQ+e1AoS
CDrSuBac13UWviRt234J2rT/bENuXgNIeANs9gQtUnxf6dCQHTuDHA0FS1ZRBVtSyUKO5zgDQceX
lJAROeIxS7pca9AIkaW5ICMTY9GWOVLjuu2Lg1MHab2IbhFSJfBWw5C+AdcyuhjptMAiv6Fc5NQT
zoPSF2X+JiGRMJ2oL/zyVm9NreIU52KyReHGoOEDwDcY2izYiJBhR94lrZPEcqmzjQYUCLSr9iK1
zymZ+PTgSXNgAHTeiud8Nhso34SMHt4fqWTFBAc67iaZIhZkltysC2wvDBnDYKLTrGgO2jYGSRsw
X6W3d/btNMxLE15mqOcoKlFpJxBxg+gt8O2Zwmzwp+ki3TwPygWtzi8Oe87kFfulq+TsYU+QQGm7
6jeKADut0X/YP/Pn2NUcDrYELGGGDYTpoYJ7bipqcrt6iGzdCMbgDj4DP3HHl9KT0thBCmGPsPod
RLUH/Xs/ts/kxILVnKnUyGNIHvtpsV/WQE6xwZcGrmGlcbz0d6XNk/CEAxdvM4b7LFUKBlH8XPDr
6G2NWp84Fxf/+IMfVldQTEd5iZZmMBhshCE8C6HeILuQOvzHZsBDxmNuLYhJDXfyvh/rM1OsvHmC
8SKYO3+JkVr1sCzN8TDl8w5zhouStMzimcaqri+81IlDsRY9aPF9498hsmGCFfTJ12A5hhd8KvFa
DPlVfHpMrXLK26QRGfXG860znpxdsvBrvnH6JrOAuTu3XE5bYxFoXiKQprUsFv+KUUG1CysbjKvY
IBUcgHgGLPmORCg4PLiYzRd+BEdzodsTAOWmGqP+x3Hgo7faGDbReQ6hw0fNba4VqSLzzhC1JfXc
ObxZdupjFgMuH1RYvGOGrc2nZSGVIz73Czajhf97SHyyIHsuozhHFdnNg3hJHr8X1/K2GoZn2UVa
1S0fsgS5jyqYH0XY5UIWEEZDEHzHQseFI0Hy/HBRJW34w/QsMOds8u9T5R33s3uOHvOGvqAeQUhY
xLIKCcM6KImsJayPEwM7BIaBhqa88+mRS1kGIU651qMKQ7fMX5MzQ23vekf0527w8zi87A6QicjB
nS4539f+2TCouDIRN2CO9/4vS9WHoA10LAlX7ArXA+1vf7bpPYUStQDk1zumxbSUo+Af4pkmuyQ/
lU7Uv2Ulf4J7GyBAPKGqOs7QEFAOM6CPQPdx0fIgUm5+9TvfYCXZqJupxlo6fbPssKfqI9jHi7AN
wpcDE7zvyTaFqGjT8CsSD7XvLsEDqAmSJrIv9ZmeFxG38Imb+i8HOOCJd0ZcJr/RpPH5EdQSpY49
oKPAiL/cvMQ5OStHVh7IXVBP/yYv5MoPMYSRg7gew7XHuBEGNIPCK2NcwOWJZUlAdHyZRPwj6EL7
W517ASjZypVPvtMmG7ZzHURm4MJaRoifGA5nMZO3gUWrzZjNpBMKXTxvOVNvqPkykA7eHQrd5qZx
cAikVNyeIDufvyWpmItmMZrWiqceRPwDBt+GZyJDIW6r4mcg9hfkzaJhTuRt4SBM/d1NUOPDzLWP
sOGrr0lNTWhchfxws8Frq51gvuadNa/1yBhKpz00JfMDYYDEDArWYoeKQI2F/+h63TaSCxNTPXlp
0D62aCFmSHp2/8ngBcYG1sgYaB9k4TFKMQ52Jx6URTYlKTGe1+/YNwBVJaQQf7aeCe4kSSNnxtWY
V5GitBfduYZB1kRL+DTH9ZUFuroYyb3+YSE33ZjSeo/LTk2CuS+Gu9jqI/yjx/mKUYZ/g7F4/3D0
DP9E/nnvjABCbdK6y1XQpQerr3C8v4oWW9IprpZ0798o2KM/S56FMcKmsvZOR4kLISq49i6AK46x
igPyxxHF6iUeUYQwuRu/rH6S/yDSi/oGfTKDz0waWy4oHldJgQ3cmn42QVvmYqD/L2iwdFhMcpoR
EV6T2khFMothHVr4efkMUVYoETOoUuiCK3fVStCJKZGuA87upHo8VAU5UrFb9H+q1peonZBR8Hn0
I/uQ8sCDx24vJ3M7cnK9USDDNHSICiBIKrI3sQNd4UCnfnuUkvi29GFAteiJRxvVUVKiPZ2iDXt3
CV/ai/D7vDZIm1R21KLErDJu9xBf0+smRoQJ05YaM6fA6zBjl1r+8IDUtdnD46O9mI+Y6ZwgPXUi
8ykx6ZZxKf7xNG8R/F2HRfpEKO1rNYwAnkBAtEm0n0BAMCwQvYDs3B7M62jPuSKMDJIFa1F4fYkx
CwBRp82HP4FMlIG1RY+zEOrdnb/UPmvscGQuj03ChT+wDKqOseyRxiSvSq9b8foudapcS+PqSyea
AgxgQAIS3+Z0pwdFb97JRyEqkKCPfwCYnZQywv2sq89cP+l7O1VrfJp5Of8hnBie4m2OYbgIAq7u
azINPTjNbvKMuRYSIQoy3NPFtWfEJZQsPccjEYWmUW5eHZX0A77iMQYcF8PeOSEwSHnAfqfhPHB3
uokjHhPYUfSld2hyyimAoS19oY8mCP88TPt1YqGwR5XJKx59UCA7isBfvE6IGsP9RuCSOGMCQZAj
CPJAQSdTaVwTYNyw6ZyGbgPU8/z5wDCxuTyMazwM+7gL6dIYIFp+ngaecU7eWbFCxZL1U5Vg40OD
qEN6j7MpSbnQTLNwAwz0jlyeHKwcQthzPseHC++fdI2vfs2q93lb103R1veba5xrs1GQfCiTUumZ
pZr9CLaWk9McSJ7O0Uvnu97zSoOHUIPZkkzYGFQjp2RdA4wBop40czqAE3DSJCghPyQ1/QgjDsCQ
pvkG05xy1sr7l6BbW2XvPrK3hf7iFgIEBtmHkLtC3mow0O/lB1yCZCOtGtatbVfA+hmIviZr7kRy
KFPMTuIRIDMxfUmwL+OpAjrBm+wnTHuYxv9w8ahm0co0JKb8Tiz1GPSe81UsEbAVkZl6XY8RP43q
5lHYLFpCf6A08D5v+t77p/YxmkAledRq4kAqIuUOUxTcA9YrhqcQkRDcVBmQ1OLzmHVmXQ1Q41gy
8MRjWog15AYPfBmOyTjYpGwIBPDpJ9AaruIzXx+WFq9e8uKTjCKLSVp5cjEhkjhkyJQdaxiyrDlJ
/DAGsT9kqnKMNN5mogZFem9OFQ7tlwIpUKsxCt572l6PAcdaIA8ykwxeoEIyfeCoxe9OWyhNqKJl
gVbSc2vE3tR8Srd4uoo9ej7mn80LXlW44QvxBUYQA0NSHU/SmWF3Qj8pYWjC2VAcy8HMm/XLIEa4
nSK2PnyEdeo4SdXM0eiy0VRco+zVMeJjjzGfjCMUlmMNnk7sDdUOnv10wMwrpHETcleVgk4ukgwk
c6ceWzHljmqHfVj5MWJSxcwZZWrP5OAwopYgR1GVCmPBa/cx7L7qDAdu11Q+fd0xPWEVIVAg+9au
7DHUPgczbawRhWziONVwYlX2I4FCBHUn5/W7Rq3KBK8O9/NjHsHvUugbzyfAHdEKjdmjujAlsOMY
UIvFt3z2j5hKcoTXCu/CAH1Dj1vQVb5DbstDWKh5Bn5Z0ZFSGkAD9yR2jG4AXBaGnhmFfdPhrd/w
s5xdCCUyCNAjWAJf7CajrJ2zR8m+nUfEadb+PUDbwe//zvGZbzcB6YvsTyRwsMK5sJCeY25CWilD
a6B/KtUJp+iWlkq4B0GHurWmF1QvW7/hzSxONJ2GY+iY7lDEV3A2HtaBCRSt/JMhsAMkFMyxpi2j
tfWaX8yZSC2kgMc+ZPuD3wH0r55atmcCAaG0efHRWd10JcJgeD9PC5Kbb2MzUGJlRc+0pRyCOz+1
/bPfGfu7WuGyOyPc8mpH3INtgnngauguHY5RRkIihMOJSt1gE4BvFGC/0Pju4J+MAPWUlpgOvd26
mZIrDmrC6I8MaiDeLniGH/9shLt3H4nokanrF9yUXsWhxAJyX9qDDT+KvYVo9GVRCAUtOXj4GlQj
CN6a5wHe7mwYQ7DeF8mL1DgTCffhtkWPHzMjhZyJbxgbL8Z75hm9xwOBaYCQwlEHd6Ddl8MAXQ3e
RAc3U28ZWFoJomcWW975W/Jt3LIZXgPgVU4UBRAKbA1x/MKJGtODjAFBh5k5oOeaPR3Yl7wo077D
eOFdZQldhOrNX8SgoIH/FjisHnEJBzv0HFm1IMOiCBau2wo/4YFhKwToSOju0ISu1GBUE9JI++F0
AXatRiEIMd2JJcRHdQ8xkOjFwa/BPIfLKp+r7WnZ+byqL7BB/K5edxQ69hrthH8ppQ9ZFnwhge/r
HnNzNR3DA9o9VSPHrt7DKrSgAt8+JQWTKzU/DZIZVa3BY9CKn51Mt9Vksh/kCBSdRZXxaTTK0g9Y
VE4fUOy1CbOSSRBldb4caU9yRs/IfXCDE4ibeJQQQBZVRYE13wTXsLXJv36ZOAGJddF4uorHymv4
p55MiH3gkInyfJS46viQM67GZUEiQ2KSuq7HnnEJ3g4MVEdh7oTUQg5ZayfCV3AcEXlp1yT7NUSQ
EsMn1oJ6URz4X1QoJ2EKSVUCmWqlKQR6EoxBhkh95f37+BrC4VpT/hDZLXDMyMNcUg5opjgcWgcn
dDADjdYTbSlDZM44aEOoN0T1hSkuKKS9ipGk4zTD2aMZkh5PMCYq5zLemCkQ74MIRQX78K0YkaD8
l4hxp+DiG0lqxCAF2I3Y8rjHYcQh2cjpwTh9au3KFylYy+2w4MCiE2YKU8Ij4I9hujTdjsfyESIk
Njqq/mU6un8VIpC/QXBUNH0UwkuyYHKAOwCGNuLYxfXC3DaBcFCJNXhsiA05uBFvAYH8y4JgmfSq
KDPMc4YCOiCeg9j3FGb42vUykEvFyCpaIIYOOFyNkjlHwg7c9UrWfs3NWnn9F7UyQjWY3/oO/syU
PwT6zFQ9ZFuiQYs+mVaWTvzOb+HlRlLoCe99gZiuYDJlMx+BLYuCi23j83Fjz6Neyxg/OnnssnIS
pnoLI+pvVZZ4wWkcqBN05gg/mVHdwF11UPuf4omnu2ScZlWFaE0JRs4iS2liuDsuC64PcH0uPhQX
5OFRsWIJ0/Oi5RGREUot588Gu3jkZOTHHMjFbxcHz6cuQskJk2S++fj/wN2uq5G3BouxuIfPhUv9
WNLnFEN6Y6ETSNAQf0DDwiicC23NxEdIdFLKBvBLpIvOTo5puJH3WXbovnNU6hVfhDSXpaTEdb3r
xeUDHkW11ZeLwfWJQCwY9hl6XB/x44c+hTA7ZlgF4IYKuJOFaRoOKNn94nkIk8aFWszHTEg9GZeI
uaZTYQIBhuNw80K1AWR3egpuKahhpfkQOrEIQkePwCTkAMb2CwqaR5ulJrtBMxtmqJDN1SyNSRlV
EqQv1WNJqmzctIh9UjGKHEgisyGvhsgQOcem13Hn7WMwgI0KEXRksGCNwSr2sd/7tmICfXHgQMGp
Fb/3B0cuZGrEEBW24/Vo30EcgGRodlSBDTsX2U4vzrQRZwDMWwDPbMGInZsaycrr2koKS1L61wZz
DAGirQwKa6kf+w4oXX3d6bHh9ddnEmwQcgJVcOB1s+N9T3bQ25WgtotV+hEPX0AMoveMQ4MyWXFp
HHoxKfGgNZi9wxIlEhCvjpiWwWv/CUWHJBD6CRWwUDUy13TyFwIaCJljcoVsii1PbEntxNj7cCSt
cFdNz7fFJeG48WBpXGfrAl7Soa8SGSNeIgHsbSypCVf4CxIulvHSBuKgiN8l9oWiNnR8pIxJLe7l
WOqcKXRHWBSMK6Fz5CXg3Rl775r3a2qgSqEbdJ7Q8lMOkEN9eGlXHC7TK5hEONacIxxrxHoB8sWb
5rQRkkMhfg5eTSfQIIqDPgG2g1MH4UQME6TxIloE7nHImhf/Aujq1GE5G9xfOzbX6CJyUg9ip4Kx
j/jmWabLouzUG+5Y5lcH0twP/W7iVjTGZ+9x5bTFhYElqZOJHlOR6qAy51FAoBH/XAmuFYNr1Vcs
UkAbOfyxhISdQY+qk85kxmloRDsHtLqu//HCJ5KqF6ovVJAk1VhODIZiIGEtj3dxRXFTcJ87meff
lJCuOSGzkkAH3Orj3KWmwM7r2U95Zgtuxlqmj2iI7wki/eYflLp4w/sTdFyGd2rSoXWuTMe0r3bc
sLnRFkCvFAhEiA6gwwm6qrQV+RlVz/XHD+I0YKGsZ0AFFdMITWmNmISSFW9dWGxs+P3eGGk+4vEe
o3N4cRzKNBFcgAdzWoIdYF8ASMo1CRKFWzAQIgMvIGP06cNXv8BlZjyPwLp95JQXWThAF4QBoOFO
Qs4xqeiFJohhHdQypTeZ8/7dqcKrteWY4tjgdi9ojhSo0E+L8hS0Vho7+jAEFQFnT3WGkr+Io7o+
CF4BlWEgBbxL0YbWDz3cxB7Bj3HMYc7QESBcx2GF/FuGhEkLQqr4sNAv15FpNQHlynVcowjfUapw
1cnovNA44Kwyzcc5gkYrF21zy0cUcjhJso9IsdikYkxizxT0oj6rc1RQxAX9zc/837l43xvd1Bsh
3ARxV7CGaU/wsl0fAR+w3CE1PijYKD73eBApXwooYaz6l25vL3Uj5ZIiCjuSsQ8/9ToIQAX6M3wx
7NIBoyTPCLVwgV8NdQTOcIwqSOu5QADyXkfUUMYVJl+EGhw+OuuJc0ClVkrUkA0tTQ9iHhoHNWhD
DnikYFPiGCNdG1U7Yz8ZOAao5x5xd+TXNHw/MeKxDaY/oniOJy58OUcSV8wbMfEPEgd302j5TjNG
towEzwy8qqTHHiXNyHtCZCwJSSD4kqJDxjEMQuSrlxavZS4jBFfjDILb8RSFLp7a9JKKk8e9O+FX
UVOtH5oOFVhtlZCRWBly9FXkCKgWo6TEQasbMzXYINg4+AjJOHZhx/TV9ryG2HORzvfcp6wudAcA
6GJ3j0M9bm4UQflEhCxeRWvmc+ccYBwmy6KfNf6xtxZYHXoZwKl1BWvqok/aPor6t3PpC7XRdhpM
JRTDDhZYwwmC4LqiPFcrGCRRwLUjpSkzbm4eLM+N0BWER0/O8LfV+Pj/lGJh5iTI0c+McgOv+aZz
+0QJVwcECpsBrAcJeDOTX9wa5DwS/0CdjCcOZFRz8K1l9k2mHHRH1lKc83sEUxJ8Kpfo5LqgJ9SV
VPccxjq1JbnCeyijrL4/hF+hRqOaLSBWVsoZoiZnGDdg5MmQIDu5GO4BuLDZcgRiH7V0sqyk3+LW
pzHNdIlwRz2XC8PjDrUROB/gN5wYQeLMwYw9CTiAbA4zxiY1H3B8+DiSemxUkkxYwxIcjYVNB2eL
8gCtLQ+0h1fBlAOcf+ayNzvYRu6BcpnIcGVkBjPmiYe1d/wvr1yQnDVnXkYh85MAX0Wu89JfriDp
cPA5yHsaWRwRmjdDG3pdhzFvYM+YCcoUSrUgdc8cM0KfIh5FdQt1oIP/LOQ0MDiqOTjaHEM/TTUQ
6YcAAySIHJuMhi0Rapznd95F5iyfkNvQhWwo63Kb/4wZeocn109qKMbWoRiKs+VzUDJSqUkXvzYj
k9rED6rfa+9Xj0iIKLc6pkirZaQvap5glDNb/LPFGgWTpt8GYzLoHtGLWfioJucfkPGxBMdx9tau
EARtTCdE940dnDnGK/kx6wZEDPpODrcjxkzRGYQ/xSP8y9oY947EKyBa2mvm4guTsGJPMa2BvGkX
OqtkCjHZ22biyrmzE4BMf/hq3pLBBQDOqTRYkB7R7FkLFbdnBqU4h84kbUBlvDBQRp4wDE9kcgGo
xj4M2RQ8cp1t9CXxNvhW/P5gC/DO5ka8+vjXfOQz9ixNXO12CP8RLZzwkmie3KszLpePynBJ1gEu
xxlPbCZcmGXs+U/hM0PmNreBPzFaFoWN9VwilISe8BFvDrDCEuMq1Lhku0LvcPE7Go8zR1Gc/0Rl
vFMo5VAUgGpQl4GOsO4Dk/+04tbb2xDVcMf+zCtKDGbh7BPgya/6d2wt286KxsgRQcxI4GY/UmKu
DrC12HqZHRIFWTXLNXv/5zqLg0cGamSHDA1ty3oNo/3ZrzmOhCqqOwR4BjNjlxn9yklGChNoqj7v
GnbJh9AoiACvBD2WqT2sZDnqHSgUQnXEIGS7a0aHwXaCJENIPRSmb2SGwrie+PzBhNY1IMlTSles
J8M5+p5Xxzvuu78XLpLrKN+7P0crFp8zvdvhonmOA0wrUiAIaEXCJCaWID//VddOLVwMRGwV8ORe
UX2toSje5Nx7vzU4CS8EibRaX5VUC4HwX91yciP6EHSA76hmTZiP8oZtHoLjIrlrS1teDD0WPStc
I5oM5sxIpYsbXvF64c3hm6wBDMyErydfhrwkc7BJySWmrK0I995QMUDqYFtzyNQVL7ee6OY1Xiih
rJUSnSgwpqmE6aoeKsfh547DlWXQ8loXg4NKGeHq6XFVf5wK4iVfwz96gJJOUS/D655pxgP/xgs8
Y8AfsgIsMajoRThRnYgj7QhoTUlhCW5HsZbHB4DqDcvFKySd5hQNk7hReFdZtGc3QwMJ30bSXIrt
olkZeh18Ii2VSxYyBJlCCLtgLooUVUbxfn7u6sSo7kUTnu9U0jHGZU5GifuRJlIED+pIWMNj4afl
5UUzkvya8Mx8yc1jDf9bODQZUjJDxisWcDbhTq02Ggm9fmLL4T2uVG2c2/+oUwbKCBeKYIEuZyQs
caJlsiPsUQPue7vIOwtq2pscmhbTFX5TDAML8ns9P6DuTK9phRjx5lCajx271XgVRFuKI9yPGcyq
M/nhwmwBtaTBQQvJNd1R1DkZ6WULlaxOwyiseFIRsvYQFHY8I0MryrN72nzSvgTwRLQxjv1D7QUv
GopR4eryIZoB1qPazLmkTCoBkx6ZBoijKMocyh2JWxK4WPRXiQy8NLtEcRIwsfNnmix4QT5dHZFt
oFMRprz8bTbYyO80O32Y/pxkwJd8phmVR4VrqfBMKDvWWVDMxuB2DSmJ8l1CvGdp3pr5VeHuhGk9
mliYAxgQ8VxaO3/20HFB8oHNrRnVaX94t4ibh3sHPokqC51UhAWFGH6JoEWNkaWROFy6KWSHXPlg
vFLZqR9HnYz7f04bn5YVKSeq+Py2ohd6QmyfsMbgo5xFcM/LYgwqlqUsEP+eTDROvhINlxrcLLhv
qaUPFHghiNDhByLV2ygHCVynVcNX8yZwZXVyS9xawD2M5ZfxlSEL7iD59IruFHRX0CkpTJFqpKcy
uirruLuxuQelSFz6Vig14vMu0RHxEL8kyAAu6wHHCoBRGmjJBEpq0oK55SR8asJvW6Ny1yNaHoMA
E7MgJV0aCQoZCefde2ZG++tgFNv5G9x4UGS8LejY1Ied1B4eVCQlss+WVGuJpCQfs144tO2ZF8b1
izpZCO6MGB6Eqq12HDrdnKjcFKmsJwaZ4NM0bKLFTCBz4if/1G7EGgTpRF2VwJmqduhA5/JJcTTl
s4nmUEs2fNQ4MwTiSaY5+iMcS6bZyP778dPZW8aHAx4AKjnJ3GzYJTIVsGnFbIV6427bAhJsxggH
Jp5ukGC4NMJcuVuopHjh4XDVkQaPOxf4GfYT7FFcoBi7e/jV+VYC4fm21cr1YRb4HFVEsbYaEXLJ
rKY/y8uWQRrHsYTC82T5QYDTefWNuSRc5pFSWUcICE0ZtIoTF5B2AoYimwXKN5Hf8kwsCAYz1hNZ
iHcBXtkaE8206F83MBAUlFb1vzyk9HphWoNWkF0B88XeJy498exV5CE1u0d3BgY1jOXjNIa/qokO
ITYcQH3m7aBg7nRyPHzbzJmEhpqhH2PL5FHRbI17H8VD2i1aggah4l84GGeBRrI7Douf11HQrIrO
65N1JMkYAwWGFIRAUBNDHOuLeP0GYy3/rrt0LrvoKoOLd1+W2x+wt69B5BTRJfmCPlZaePHbY6T2
OgjhJexDMrR5sSKj1fkIKTmMQMkwRWpKv0SLQyYQelQUWFj/wGvgC8zMNBFkMYxrOH1tDLk9y+D3
l+BDOXS6my0a/JfGVv/ZY4ecme3Bt+js4Ro2UFR/7WfAW+OgS+pL2h9kO4iQm/4/aE1QDqUvtCIh
xsOQwVyCs7GhP/9iXXaECVheQQh62g2MAvoEE1fpatQ5HVYB7GUaSfFss+MGF0+2v8c75xZ6jcnU
CQgghNIDgtXJgFBiGw5hk1MR4yKFr8MdQxNMmbYFFRoAC30D8wSTBXcfZh4+xHnbAkfIyUo0bcJk
iX9DAMfy82XfRiNT3qB60UB3iVvSqCw9w23ALqJSPQXYfsGmoEzYghdb8EEZe+UrRiAxh76O+YWb
oPNO3bwQmLAPc/lDUSRotBawmKWwkvGc5Q/hB2H6QXfPl9h+aGyFTBp8RPiY1NM6HQkJCx16tBtd
10q/I4WKsWEqZDiUyk4BgL66sPw7WAA50Eo8o403NDAUa1K+4S1KOV7nzGMngRnAeChV+esqQ25Q
FkXcBOsEbxL3aRo/BvTXXFfrk6ogqENz2ioWj5dFwUMxdAC1gJpHya0hFamMIlaPTrBib4084d5n
Pj7Bubpop4XamXTTa62NP3gPGyWqHbbvOCeAYSc5HE4tak0d+Rytzs5pl0GPHvcGr7LKE+kT7TH0
43Een7CFe+7j4B6XRWy9u2p4JyWs/ssVwuQh4dYPkzp9S3EVA79fxNn+TMERtPDzFtFhwUbYfogN
SxVhZeiA7F2NQ9dfgWEaygqAFx2+0UdOf9XmQ4k/0GzsXTN3n1XObXseMz8HLqOoC7TzIrEEbvnZ
4/TLuJcTvP2VREHjSi/F070GwKGj93iXyjuOZS7ehzjQnoVoAkUOaoSU3ZVzfq/DgOtRGqCd+ruO
qgF5lOj8DU2ExZkTsRD9DLRuzSnTcrT2Y4imLBbwtwZvoAmGterVVXUmZFYspqArr3FM0T1zy0OQ
o/LP2ZLBQCJUX3browBztwZnJeYWlLdciPRp4uZhSSCjDabRNl7dMgqniV7x2L2shbaFKB9lTEW9
KSa8CSxI/HwCeIpHyk5UIjdMjAeU2e95BL97ogBOQOw/gpeojqhgSsp8kcWbhaK/diCi2nh86A8Q
NFMyPAZin6SNSiHBLx5NHPxgTP+3Y+PvkfEJt88jibw1hM/l8uyIpbkkdA3C135wduWC8qTofLQz
TMENasjdgCJ8TxVxVilsLuKfEPXWFHtHDN1MfTLwPRtuj4HFUSE/u/ApJ2QkBBW2ZeschoEsuLqS
zf/ZfZHBodR8Ff9tPNAWjD6ij6LM38vQSS+DQYBbPJ7xAYvenIpLZZxJ1kGMvj3t2/FCnHv12g2A
+A4ZBh+D/S7YpkfEKvHJIZ8ZvEeoWjo3O5bsyYk68+pAbH7q/aZ4a4mEUHJLNQO4LAnYCUDxkw5x
qgHHDNyz/QiloJNRySiYqi4emnFRx8ELTg3c/pWg5aJb872l+Mb05R3GPuVSyEU/uvyYQg6miccS
T1IKyrBWRkFKhKHVUbPLhXjyJ6dxCO/KGveau/d7b46QxXeTDBS0GohD5I0wQAm+60MJ/sWeLV6Y
vRaCkOLve1Sy+0GgypSUlmIJcYo+vGcL7HJfOdJvotIFg7AD/VM88j78uaz/1nHZX69+RIOr74cN
Q365fAdmUUhW6JvEp06j2TofLgrJMM1FxoQIQtzykvvcRIhCqYcLIlhI9wNv3ShJj5XcF/SjoGcU
PNewCwyyBMkkTajzELSTnOJwBTojQxHklOdLF4v/G4RW32xAlZPHFpSkCEXgR6pzjuhAQsA7jMLO
BJwTtfbLogQsLu3EOqpLd+cmd8h71kuEutWcvMx2JNW05aMdO+/xcNr6YurcNyosIM5WHL0HsF7m
sP/ZpQIJM5CSLgMAHTX+Hg3fQHlfECXRu/ZwQxjAE9myAMPFIwfn2MBJY6m5xWaerUWBWccyIEL+
g+ET9TeHEU/csL+QDzAjLv3JMkhmWeUW/GUsEMOoPU3ecV/kuYyMGHCyq6kRde6YLKA9Pqzmm2Dh
UusOVMrx7Cwsb+efLQVKFKNLTiII25BFQYsC3A67jWEk2QLPeQnEk7CbsI39ZsXQcUyh9xK6/dIQ
w3jR7UHB6ZM90qpz35F6dV0lEMZ20FkRa+cMQlh2SEFnjg8kbeSAqDGGKPs+SNydOBZ1NJ+4PQ43
Mj+Q5GU5eRmo/15rfm8sZPr0jM9jvEKkPfphcm+cZvafF94uWl+/ECO1puNd+hmmEgTtbvl4k431
UFz6HFv1Q9fihvgZQsyKAAoX1+wqBRIa7ianDYvPTILCm7hMDmB8Ci/W/NxF3fVC7nN+csOqza+m
qBvtRVwtTGz8xoq/YuRjn1IJS7pPoupvQB785zpjRhiEBOTmuABR+FfMsGN6096XIju03LaHS8LH
eq6PS8Z/9Wl20/0iO44UbuXKhMLMdGPtF4xKn8WqG0I3XJwdC3bRjfYJVZ7mZjHIYTCcE3HXbcJl
yoSE4JfzvxxMGmsUUamKdUuXTWfSmBjxz6AgypepA6D+igaji61sImd9Chhww8IRV1oEJY/JwJYW
SCZoGSmIRV4N8HTEmPiLc/KUOm9r4bREXHIEpygKToVfoPpbMDetVmFboG9+GBHTKWlOXeR8D4go
igq43q6B/8yJEzCLXsbur9qOxtv2vUv4jKOE9FH14KktPps4rTx2AxtFtJQ2Rlcr/qVxQW+0+Hx+
eMJ8wXkrfo6yQmFrms8ez10cglFlePgkqD8pGP+TBnP5hAkribfP+B8LFAAGiexR8Vz3QRw+OHrV
hosVtgEnrRZFnihzfZ0ZomQeZwwtmAKIA0vA2FGGBerOn5A3elnFwDU+aDRa8x5jsgKib5xyexBb
YV+qifPTZPF7nuYEf7PXeg+mFtY1fC2xBQjF95MB04h9JZ/gWxVHy2f/4AjpJJFOj5BqdPyrir19
UQ2AQfHE8Q2xJ0CCgt857kZO4dn/rAs3m6mikIZ86OkXkHWjP9T7mMoSWzICrYgcrGvWZ6WXignq
gnFmFye3AFviTQuC2Ezn/GkifO4aE296PuzcbwgwwAlw4JFVmlMq3AI124qP9TuwB0WZ3GzjJoSs
NH1PR5yVyORizsPN7Fv+IlcizB+CItQnrDqmECZX5b2NHpXjx/XJeXDrePy6cZLJUkKPO1La4tgC
fOKxumpZp8Q4sgWZT1Ue/9VYUDgfaP9hndCrrj5QNdxDTaHqBmy/AjFxkagUGazmiwjCxS0N9hsj
irOkU4pQKS5kcUrm8ILTqya5933/V2alUKpgPcsEahek3INqoDJK5xhAz8FbGTPKoLfxz48IMGli
CQG4I1gQb7BUWFfYwN/t5wxlt8mXHKHnbHegMHSGWP4BYAj7Vs0LiHfn6iWZguuiq/fyJgoK698D
XVBZUnLw6928cR7TyR0QhomV+UCKNBJ4QOaWhg8cIoHpL3RY0NlrdQaCBDtddSktl9Da6MYpUOsz
IRugTBjsOw+mRIGD0elCaAxY3oIDLLoGThgOUL4NQwOKL3n/sYV+Nq5YJh6sVayW6JKxy0quVk8O
/oN1bgdhaJbMFrgwnpeKR1nNNLmOaf8Ke7RKGU+rWrnNo/8yF+jAmhrLbmqgZaJPS6DBMLDGoSqD
25DXsK4+KC+tJLKABzCqYLBqkuTdrjScH7twCKrrqIzv1pjJWZBH9rdqbGrLmlxLXlgf5W/pPMYn
AKfpV098JrmMaVhTSjHwwCgdeQLgM8Z2pCACZMVG3lEQxNQ1bSwszxgq1I2IRCtvPt6r3UT/E3Ym
y3Fj23p+lRNnDITRNw5fD5jslRRJKUuiNEGoqBJ6bPQbwNP7W5vXA9sR17MqNVQmsJu1/vU330ei
Q28OXDc4dvAbMdgooUzPq8gvoGEwT+D842SQ0jAqno8MIAduEOVqSQ3JTBSufBrAlOKnFkJzEVUX
sAPvdeab5jXbxuk4hV2pCtC73jk4NVx3DQeZKK7dCaM0+J/G76rzWbxoHiCApbysoKH0F7MLV2D8
AnlSFK8HdhmNLk+xxsXsGFjyWMvX137JCk+AFY0RAJR+Qdhl5pNF53pB2ex3d2Md9E/2xlKuJjvl
1dbVm039fd+VHGl2OHWPxkGviuDhASw9rvi7P8ZOshYw1YSZMFG6xyD3bEQq206SaY1+ZIIrV10R
zTd8Q9MBBI5JCyYIUlDnTPGhaHC8GAFRN3S4fFEgi6WJ0dmPefrbdBK2z6L3M6i+4ojnp3IpHnxz
MRwNcs6DHGukmk8AHZhrAqUJjQbVU0X404k6BcQc/XfsOf6z6FkmWzBqv8c3TxCHGMNEbPbSe5zO
dmYL9B9HxucwInWjUHSXsP00u+VjtASU3X4NhkFbPLbslsrtAbTM6bmCVWK9+etDexOz+auNM82w
nklg6j/zbyZ3ts2rNK4Cjg0wUzV8xirgdMNgDGIaJJN6jr6sC+5lMjQxZCHTmVV5018muOxf6VuA
HejgsMPkwqjgXhCTA3AX96xXGCfHVd+n7nWxv+H6jbN1w/ORATZX5f4dzeV81fK2Kf70gDEon7Hz
RFmByGHSnEPmSwd0p7eduB8ZI8kAsvyNIW2glWZpz9zAIYPgBMXP85S3PlNw1qFBWbF4gaFO2MGn
ugZYkTFf0MtbMMUtY3z+l1O/piS/8SBDPmaqdT8ZwzKj/CAcEnNgn8FrPjDVp2Q+rvYsnK8GOmox
tzs0z6tG53fSDTLJj5N+RWpMzsb6WTKOSVc7KzuBXgAJ+nqC8nMjII/yuR1koBlMEC5Jsrqvdzrr
hDkAuXjhDbBxRJdLd21Ug2rnKkwa7qTahd2FWIqGREFKMCLYPFbvQcoGgbwPLWOSxjznN/Nxhivp
NeH95DKlzkNeYz7i4Meu2f4mrBiwVtz5IBzTqyCWwhaXmUjN/LJZ4uc4qhvMTfDKUTv0UiM7Fy8x
KbrziatxmhFg1QOWb045F680cvwsKnMdUVEoaEZXehZHOY/yBbmRz/wLveiNMY80RP5kYSCvyLj5
J8cK9yYpZfxeV8+TR+di/oQwn8weDFyE97zxJTxRjjcnIQqpnhPcZe2SsXdn9Ph8rJnDEkUuXtJ4
qkdD0RoLM+O7oLkxsHcoURZxBteVzCltnHgTnPNbSEQaz5ETk94F4QKfhGRHSj/hZ+RFfcljYuyW
tfrl5fP3KVpxTiqmBOoK2KVBHrWzvGI+zvhRrGNUMGFS2Akwgzj7L/GQnbCeutYzNZjBF2HImjeq
4g12PLnAtw5YMuR8H6t22BlM49HVGPGsA/BaizCtbqPp0SmlJN3BbcjH9v+wDPAlsEcyu2xN57nI
jQ2GAJNkk2mKcQdPKpx02nx4Rj79G0YHDTD7BcB+feOah07TAhaqEhodrkrEVSFbwSUMmRKZkRPt
AdSq6BTHPOsJ8tLkyUkFgRvboBTqSM546+CXGM1WDzgMoNBvQaNI52F3lCLkhmv5qMURY1TMO46V
Yw33FtydNbWE9Hd+wMyvdo9fziiPHrndifyHiBYdWgxkDEOj1uERnLyoWJi5cMokAz96ajfIONgU
EgUJ2KVEMS740bRRcEHg+qAorDAuthG0r0yYpnRBeJsssq2LgzAU8TeGGc6U8HD/oBSGeGsoFigm
cMBp7ZT8xoMF4/NDBpgmsqgxNKQrLqgjao+tqhwG+2B+4b1xOGCFgoS1VL4TOs4703AnyI/YBuIC
EWGY1WT2+XDj9ZY3DMhekLo6QpOGishJZ5yZIMPg2yU6fZU3F8aMlISyP+GuxAAoHB9AfGOuwm9V
IYbfLZBx14B6GcP6zseQ28lE8GAz7pNZy9hxAGLuWn3FkPAvlMIv68QsMVYyci6Y/60zSxfrohdO
27+MjrnKxbs6NVkoGKfy/vo5+gd6M2PwLd+/rmUQXDdN3X/AZxhIXj6mfa6oFjoWvCohpGvK7Puk
IfEM304++cZMQKO6vh6mEEikDJ4x7eOzHewzURUpL9DPyYjfiINe7mDuxdyYoHpJSPFBfZHt8mtl
PUW3baWHH0gACKhMVoHx/KaFIJvU8216IPBVC1e8gkXP2Qn7PYlosqDyndCe8ALpJnObGsGJe0Yj
fVtggmEGNFTkJcuiTnfm1ciDj/skYIU7qf6Fuxw3GOMb5KFD/2XwW+TiYkgEXQhvoHZxE5oOyOkd
CWKIDNA9DoXzxWQnGp3Qigc3EE3l3xZz4/7EOQoaKpa1jyjuWPYiKjNqVrVy1WHqDC6b5T+la8M2
l8daBf31uPc7VGwWujdH+9VeJykmpxz/xmqOCo2+PKHeTUa7/GR0CC0/dsRg0RhIGk8WjjWoDq3E
MAgzTMYTSc8R5OSj+ttgLQ33J+gFaGzIccs7kOvoD8APGvaOW5Y+gYk6vk08VrqwpUsf7YaeIBEp
rV8D1Hud292APk93mNVRMzUy+miE2jX2L8YBJon2X44DXcvnBjOSHOO1LzaWJrmVv0yhGdCfJ8yV
jKNiUIniUOLuBNlQPueK0rncXNFVmnDmMbO6DfWbv7oeohTgPsOCw+UdvidhXVeBuH4Znb3IGO9q
nEG+GYiXMKW3akJVKdboCEhJz8yI4SXaV3oCKRhmILFgg+si51qymXuCL2timKYQ48dqQfI0liyW
gfbjlM26v4WC/q2rgdvHWcgSUp/GPhT0Cu/7a1P4GM4yCrfyk53QehgDYwM2VCRE4jgsH9ppMFg4
2qfQi9p75lCCRLDsEmqaa4HWKiVH+iacFtn3yhbZbk1Ad8Itfq/dgFo3oSY1Ai9IgG/aKTkjYjRH
tVR/2p4gr+ElcELb/kNUqXuKfUdRq2+mC6mgwz9iPgddaIfyZNirBruRyKARogBiH3o54w+UKlqb
0VGcthLsFvkHUQBgPvpg3g90CeWb80yjukNTBwDgiHWqswAuF/HQMFybHhIXnQAP/pFwdO6djL7w
Yy0wPxaXOWEcqRk/pRrfFxj6vwVcyntQwU6+jPbxS5zIu7xRu4SAGI/ADIOWPlCQcKLG+2wwEmSg
L1gUQmGT1FzRxPF77xKWYjIqzUQgD0HkJHMyz8oLkCqywp4DiL6DwzkFYxFoXcxskhU/icCV3Tcu
b4Fm2Yg99LEW9yZVgLl4c5f1XXRnu94/4G3ofQRfFRGGsR8r+hdzeeiNa8iZ8MDUEeQj6dnsUA6k
km6z6nBQ60qoMsfgjm8gcTAgNj4QOARTeGmOzD9vmPQNdKrZQyg0tfaVxLGhbIY5LZkoqmMokg9M
sAS2itE++Cl+hB6XuhFJOxV3JG0zk+iJSy5ehYVTURBpnJ8Z9iDx3cVfMBHXqR7uyAGhSjEFNCzp
To3Pba29sxmXmuagbBKkH6Hb/p3MGDagFYBbfqxvXUmPB4TObSrb6sOYcOBH6dqfORTEvFycPClt
ceufNTE/49SMZCtO6NpviCvygR8G4PsR4SkxDyJZiCrniy/GbevYfIr3rYKMJGRUAKY7W9Ezm2GR
j6hIdF4kSGX3lFaMGMTd2RgSyIxWTmxsv6D4LOJyLDxNVMV4DrACcQ/qn4zJdALS/D2YkpyrjsOt
Q/XN4BwDmAPVzzd0Gc2Psc9TzpSUAIDRFVEUxn0Ewq7Ycz+Nhu+GPDXmN677OvROTOIuxplOxB0C
OAFs/hQczQ4B0cXEcJyX5jzNUwZs1QOvCQySAvTHFOs50XcQn6m1UC/+SGbAl7gBXAo6tN4FuKNY
MCQrL3XFLHOVviHxt18Y3jEQKbm7TdLWanMUYfdNxsPAboWwnJ+6MQtPJuEC2dWfY05+i3wgKWmE
BAkbR/axNKVWR3jbguOWvmBPfMOdAVXMyU74ddcnizGT67T7tl3yg9pmd77qwbs4xrA3rm7CY3rp
c/+G2NnywbLLcrA5/PDq53yFkMJfOB4QoFgxRNylKbf6srByTwT1IL4r0PfC2Z7Ds3W4nUriyneI
zMQvHWEGROUHi8Mae+95KPGnzTiYOmqyjkU/bhQh1hHaZL+75XapGOJcNQMUW6nYObWray9i4rQu
1VWYHQQUTQMLIT5jzo3DLGoTniKTc0JyIVNH/J1AXAHIY4ORa8v0dlGs/wEc3XAJpIRGcsAR2C4k
iO29eDV1d9Y4hRVV9BaRb0NFlEZnm3Qv66CTwIPTX/EbpKaym4upA8HX/vBNcaGYl329qDV81Dpk
DB3CQllurWMnjjGdw/WSE5qHhHf72zkS5LcrmNuH/d+CRXpySLMiM+26aYLrqI9rdJushzElyB0r
fyO+NAYARxE9fOg9Uq7zHP96Yo7hFjZMIOWETGbYKmJsicf7fBMGGBulbO2oQkKLqHmpLhZ+GGTA
52q9AFz+Qj/8llNKdAVAkdW5TrLxRfkuZHkJC8KgtAlUXWtNdl35YcczcFjdcnjEHTdD0sNhsTDP
nf1hK5dLnRABt+EejKe/VcVJhHdVtfDg+AzEV1wFNnPsfL21GL4M2QRX66KD/DtjqzusYI8ry8fU
I2rs2n9NAh5kTitDUS+vCghUJFFWjLUB2XxqxrVADBUceAUmTwe503SykKoWaUhjdclrfCVCjk2x
sA5iLj/jfnT06ZNvo6qH5ohkmhub8D4+GecErHt2CRzLV8s+wjnKvGm+TDUTviAD8MKDC06/aIns
DSBbghzyQrC8CJJFSZOW2NC/tSt+pVhAQ0nhsM9DGNAF87gkEySi5QsZRzXHw5pGJYz74oJKL4dE
/6F57urpXKfDT1Nwz1NYvlQELNKDJCtG82IaaMMgyh1IZ/h2PQUQx+lDGfdorItvrdiplhYsZL4E
/TFCUgaa5gDx0BSKLwaGbiy45HpEy3wnUwmDR6iVPqtEn2mNcVsPXcBfT4izpCunK5ZQKZjpN2Yo
Hvt1/uCWlbqyOj2Ufji506UuuEww5BS+D6/dSSJ7W6ZLTj1O2QN1SpM+KJkVRriYt5BrRs4bB87Y
rQUmo8Nde9PFYYEbJRHA3R81cDQ4HFjwPKBACKslOJg5YtWC+oC6cBYqZC/j20yGCU30AMSP5RFq
P7Ou6S94x5QLIknR8BPN8+Kd/DI8YxHWirNIUgIcmfm7DLkkDyEhMvYMjdznXuBYFYtE42NGQI2D
yZ2r6bjpqQwDN6jQflgVVmvxgIvEBd41nJ2eiZa0PNqhqksKacoXzjhR7ZkxCgUgXu1ByUx/0NGt
sHQmCUxPSI4yAzsp7k0SAH0sMQobojqTKZNUXNY42b9u4YCTzqr5CSWIsNGim/AFw580wnx0iw8W
cehMEUs9EbjC4RRQxlDPw9btcT0c0KVZdrY0IeXFdKGxR3KG3Md2/4gDENUZtE9hHlixm/VVEPGH
5D2Ifoy588forR5Zk5YfwaIvl2y8BCDnJ07dHzJyDrxmf7C6EKvtBo7uJR/kzUnWMogWbQxrWMxC
nAKuCcIP5gcTL8uQ/5CSdo91INcWTieoyb2Zjyh6chlBd3453HqYTtFqwfGzDg9McJ2y6aKrHZnW
zDQ5KLmNaVmZX0hfUG9YEnnOH5JB6itiRkIgMioKNbPzjIZdQA9heVcDV4iAIuJUR+uhqClA6z+0
uBGiFoSjg7b/hqj4z4HfHu9VDviRxhqGVXVlVWuSLF7Uzxe1S+coDDxo5s8THnscYvzhhjTQKxTM
NUgTnc0q6wTDXSAbXOaISeX0qBb+lnG/x+7htwy4pBt0IgCQeKO8dkIYaOI8cjD4Qrg9/bWiWf/A
nSiogKSG4BPzJoxXgZTqfPs1jcKp5ETGs5ODKq+qC76VdGQDD9ncjBZdUDOlK8tFJ8l9vnE8VaIi
HopnJlVfLKA9rNuWhnWw6DeY8FLAMKqxRpwrSycsl1ezvEgov2DGQy8idi8GQAh8roTRC2YHbsTy
CreJNPaep1e1nC/85DGPjqlbkPUynsI8aaUk5LSMF055YxQk1m/GjAqXjeSOc6PXUb9E82stfsVJ
yF7m+9xN4OZ4uPL3xQId/Db7LW5UDpkKWObl39dioWJj1Zlxp00QGlLgav9uxREuw8Uc5q9BuUAM
ZquJP62RnQQpp5uYUZkYNJpzSBZQXnQEL3gL8RuieJMosQBpOHDrdzwDgOPSSsRaJcS+tYWZ5aMm
5ChrqyC7ah0GIwpK37VcdMjVf2iBoKaeoC2aL1bUW1BK6LqMBtCFUplysOVME0HRT2vPezMk/jzl
aj/IR8ptvnEeSzG0AohgBcaMSm1M1Q+0umuIShWgqSXDvmfSR8gomIUMoyMibmF+i5ieK9IvOScx
H7m35+hs8n+NDMGYoaCL/1NtWG2E3ReOq/3a8tPAV2t5ZC9Jxr/JYSYsZaqwjtHCPRaJ68li2o1j
VamyF2yfuaoW4bAwt3cOtiM05EDgE0eGEgCnRIMS8nHl1fY9FlgyAwVhVLg8owUOsPXHUdrHwo/j
FViX7tSBHCm6VZE9HgdfYuooSLDteUcPA6uKKU0l9YoAI0bxQ7k9XLU9LqQmnoqfT5IkY7nrAxHf
g8lPWpFE3FiHPy+Dv4/pC/Jv/JYBm/DM4q7Cczy551wtMz4BpPPpoJHUItE39adti+jOIQonpBqj
QBzcdPD9/jPZE78C7DXvsY3hRBJ1P9MONt7Gx3bE9MkJBWvuuKudmBFVtcgUG6ekylHFqwwFDfzW
OXgSTKP3eUKCgpCdnkin3yz4H7rMG7/9rELwLwJiuPko4K5r1KBynzoyYM9d7b3rjprPIKTShSEc
2K6yoUVjtSv8W5PyW+f7OxPK8DHf1HviyibKRQO4y25lwjWOU0sH45V3Js/+P/cq41QMgdCzLhAv
AJgnHuI8jEHsb3z7FIEFUUnPjT20lKzxfFuXcKSIRmKW7fJCiXiCCYXyUMj9AEKc+4jeJtsr2vZz
PpTPuuRDVRD4pRXmcOPpIt/3tiPPtycDPtQ+SmSTV88zMht1YW3JMBywAiDLY2Sayq9gsEPsIG9B
s1bNmHld2uvjgZriDwSp+vYYavfkOukPp8p4Owdp2nnpgaEJs8SRWEfjNZhoeFLB2j5iW57d1A0/
LcCT2UwvnJDxjkkZYspBm/y/bSTED+wqwWL95CC3u9aHwHuSNbMLUugMMNQ2/oTRZRMKCi5YQWyP
N+ljcubFDdddPsLJmcTzZ1J0ExN+BCeRSagNPgBWC7ihrTyLndj3K0if2dU21N/qjT1vzLIDHuUp
xtIdbCFKb4SISGcuomBOD0kuNtYBJuGyBW816Q44TX7mclvQ+sPQNcnzCHnxFhj4WaQuXkbFUxHn
ApM4MAa8UiU4WR2yMKxja4t0wpzoqXY5z5OeIcPH+FrzcIzsL3fyn55Ovg87GBZsB6Zm4tRIssuK
HOTw7BVFuxirMgRKPEjLdCFoewep4OH0GLyaVsSLdlf185MJu5AZR+4375bNRbFhs+B+TTSgJ2aC
XE0sZ2vFnyroYdB9TSRaArPd8JPJ/5waYuIt39vjui+i46vY66PPfTliYC5r5L5KcZA6viZYhiF4
p9CVKnt0KFDsgFs3GLkfUFFwOfpj5dE/7ctXLcFoTsoChj+DhhxppPBx94FZQDHS3gCAMMLHkw1q
GpiVNUalH4GQzV/1zPlO78bfxyOV5DI4Y4DcFnjv4MbhOn81MT24l90bGyRJajEBDoaWJewug7QZ
xyvLTlNwrGmoEUsU98EsE8+Uk9+EpSQhnYqgvhI852/sHGOf4ewc57GLpgzghtXbxL8tQkg8z85U
dXZCuhgjqYD8PV4VhdCO+Ecp1G7QF85cFltl86Gy6tzHbX819+tfE30Kp5TQu33aKhOu8UGMwvmn
09SKZnCFkUF+FQY+LR3XrNX1SiM6SspzgtOPTqnfJrpwtiRv1bFpS1lzFG4cnWJbZ37gFHFQIsz8
g3EI9Hc7eLAO+/AioOrqnIBKQMelXu+LZwu5sSaQMirOuuUOLBGoePLjFpANf4r8WI1hc24OZzm5
k4/LdUUP2KF4BYAUNlsOWqfSBzKnEl59mhFsU/TV2SirxQfQcdHHWJ1t59NUb+3ZyOBFomYS4ciS
YnY7ikAAtlws6QQrtFJccqhqRdFlrUNdRrPvETS2kNtHzAH3D1Iq4ifFnyELzlal4r0JMB34ylVO
VSqTamBov1J3fs60lfe29vjszO3X3BVmjr1tGBAhShaDdDYDCIXDtSp39LQmAU26DaAkHlwJvg8Y
9vKQkSIBSYp7WCZubmj6ACGwrtylnd1IiqpYz8y4hYAkvFFOEnP6ErOzXM1F8405Dj72ITJi4bIz
wMxvMWf5NQmXUFe0X1qoDOaYE9C525hA1UsEBCWevYqqsWxVcRq0O8BVAo1WO85kScR9jPqE/4VI
ildE86533hB8J2bNOfe075H1CbpyROzVKYOriPa583hQEjEaZfu3wws2CkAqDEE6hMY66Spmnrqc
7JIkoXrHCcmgcWPK4hVBibSSmwrTL25e/4LmQ1G/MdJ1OCnvuMO2C9HmMwxnRn3+yGzjGOV/QwgZ
Fd32g1hd6QSXCrFJMWTubuIa1zMn6HTEv4VkiCqZHDTq+FkO8hlPzWqNv3eiSoDWA1rNvSvYZe5g
JiQ6s7iR0qJCAWnhpzWiAdXlV5n0OznrC3Ix1UcTIYVYZeSJJYphqjlu96IWWmrtMpgIVtiu9OLH
F8t35kEHWZx9cdrowcfpgrpNViSOMnnbtM38RZmsTK4pGEVi3cw7V0J0lGKim+qLmM4aUbqqWlCh
DZZuuel71oDGrJB9YeIfKH4LcFZWBxKkh6V14xvpeQUp39QYtFdb4zNhiiAdqihmxBlD+LY65LY1
G3eiCBfIPqB/WguwUcY4NxZM24y1aKsv7qFiSAx3U62nJwvvNKdLWhW/UsiKyHK7Ng6cc6acK8+u
X+FBvZd+aj+CnuJhBk3F/2R8RKV5NPIb3TIwzEdS/g5eoIgtza0M3rm2rI8EgUqiAFARGmnA3kLa
cs0+6jdXvY5h/aPZ1uS0Qs7lS88L3XYRoQlsl/a1RoJQuyUyE3lhOyA9u5HQengKTgtLnVZTFTqf
p+HsCMNHE3oGvIkMViQpQhG+cwpo7tUB1VJMrPJkpeWHwer4iJ/PCMzpW5zoIWYcaBHEwAfo4XEo
j3vGWLY4DWVvXdnw9+lRDV6rG968VTUw1pcEMyejgVdezyEgvH/Ii9h/hvXywxkgzKgW1Cze7PLh
cNjYqiOtBENOCivGpEJYor7HGzqRwmrbfg31lp5a1TNNs2U9iAxM6R04iGYeeHAe57Ue+3Omuvjk
edV6tZP5eNUXyOgyqm55uqMesb7YuvrMR73P850Zlcww6arrMBMXOlRca/Nequar56Q8RSrvNfJV
f5527mbMQtnjyXqLcRZ4vszIMFTjVGPF4ADGfqOuDwlhr3Z1djq5HNCHSmwN+fZglT2MF8lccQKQ
fmO7t+z9p8PrqlfhYhHxXN7gBlOcvEKxhFlqSLxzrMCWCtsmbCK59hfIGL49cKnwsOtAWgHYFkEM
8iJF7UgpA6bAPDA4sHm0bKSrmPW3OAm4sAdlakPI/ROb/WKtiIaLvczbM3x7/2zq3cntXz4q+0x4
lDFPZPXhV8PKwZ4hpx6QrxPnlOjihIOQ4rchc7PhUZkyCcQ7RWcJdjUsaXySLzHcAQr+uOzpdur6
LNwkyAbqzhB7OSLcFhJUhLASbXCSwmYRrulGLZWP4K1H4ASlbav2jNBgUZSOffNF7xzZaMi9z7pg
eUzStBrwkHQqSgb4/cg+KM1HFCk3lWknUqhxVSOD3szrn6Q9VwRvIWfkU/bc/CPxGx/DkowbEy0W
ROqY8xeNXvKZPoTqm3HmR0Y2bNp7OjZ+ArCzTSh3Vrhrfc5bCjG1TZ+x3gb8FUya9rOAtn7wmxMb
Ku8xatOJxPpF0r6LCQY0TNoOCQdOeaw0ywcRlzeutyTXYYsYy99E7ib4KX3VvlaT4lFRHj04Nhwh
sywnxXEuUIaY43DSybiRVSAh2KZlSIroS7wn/XdnEpS5JDlwXCjXTLqNCYuKS7amvVBXmSvGYYzk
iCRT5fCxWG1QG/gD5YZOVSNRhQ0pF0hvYEK83GWa15xJBkN3GJCmyQt4xWfy3YZSiUkKhbxdS/Wi
EJ+zF03UveFnITtwNjaQxbXr9dx87EyiiKmQxpto9d9Dkg6uXDeOQXUWt8MPtmrPddmHCN4pT8gq
FHIK8IhuSD84CpHW8nYwUGNfML0o7mX2haXLM6pz9vbU4bsyytXUBUG2ph3rSlO+AsNCmgAZoAAa
mrEnzgFHZWBH1ImoNgeiNKJaYfiC3OVBNdwHzkooSyNa2p1yPmiSDqUsyz6vJFCwQfLrzb+HiTTn
JGQjqRXXlSrhrSC1+paHfvRT5su4puTfGGtCDBDDWcN1FTbCcQjbFK/Higk45DtDePiwHk7DM/nx
P2VWhVyUn5z6j8bCDPanepDvMR4cp+vkea+6hDpqZkgfqegLu5bsoOdcw4qfxH1hZaA0eRDR8nWP
AtJmZQZFjchUjDkYGHA0jAcqpbOMuHIVuRB+GPpejPOmUGC4sWIsynZfnQModHUoyFwK8KWOP1x0
btq2iFfPOeYCAl0JLyAeAauEX8QwBYxyG4L2nCC4xFZQvjrGDngkS4+0QcG2fPyHKtfPeFE9pe4U
SsbQZk+P+SShqmy6B1xLIrA0t/Ax12frBQgeia0W2uzBPp6weL4WU2FjW2eCrMz+CAYmsybzzJht
dIDtAZTN+6pseHvOut07ffBFM9wCgeK5JCVuGxq12o1umA8CqaHxb/ndJCEGFIsKqtNZDtoGwBdb
t+eP8GdUjjBcWX2Bbt5zpvDneoOxYMVDP2KD13ScfJiq1OT8gi7qncGFZdso5vtpbM8TlDkwcb7F
TBdZV+JaJc6cMBhE8dOhfkVl9lsONFPnUeKPkbOXNiftwZWVcNhz2WFMtwLspygajCQbLGa6TaBZ
YboZ7afGmalrD5qmjtdeD/V4mn4MwgIScp3pP+SCqkcqQ4lBo5IkaSthwGDUaQacxhkS/m/G4FGK
csROT7QVNGokzxmPU1/I3biMTHB24RdDF7pXrYxeZ3n1YnsYhj9jRj9XW7S/jwyRUJvgLYONJ6oP
7Ldl2wURrRRjEW4UaMZuMZechlQN+cJ4RkdfkJiJuTeAYIrCz7JrRpAhQpBzHYFJxGE5321h+E4b
whP15wo+UfQyxUwUQ+R4jhqpLBltmehlppBUKbQAzobxCmppUxvk4rCt4QZea6BOaLj9O/GOTJyE
Y54DMqH7EeBPtMbGWECzgUEskvETQXg/HUl6NPLDRAzkTUitIpbn1pTNxks32Y/wE1KSn5xPgIdY
OumlC4im4NGqAdaWvQMRsBLAy4L9nzXDmtSEuJqJBWQ+3B09YLmpwT8n2KB60uv9JRFeqkFxbE/p
hClCMaKEgXyNlnl98ndWmB2a77OKNymWp2gkwFMyH7ddB1cW2hVGTsX3PMh+cCN/q9HfsB4h6hyI
6FH1Yu4Dpw5vi+4dYRdSZo/8Q9OYQ5pUL/U2dzcIoP74JQc0mSdna810V+DR5J01BcAdZOzji1qi
OAbQKrxf2oE0TRp0di/2yJ9rlPUXbXPf575kmaERdxapURjnk8QurV8IGxR/lBGSO80RLPQQdcvZ
XaIEF+5sYq6IjcRhA6XVIf8FHEJtNcABYFZKsMnG/2YH+Xp5UyF99IauAOgJs2WHQOKzbdlPVcQm
ETTAXuJxtIFwz3neAK00UKllilrPyOgwbdkfrVi7c4knBpXwLuMWyWgLPMIYW3hERkCl/QYPj5q5
9zg7c7PqiMRnAGH0Lxx1GFpbPrCEw0bi2hNfEEZXoJOwsNeOykymaRx+LCoPsM9I40rn1+inT2tL
o4n4DD7RxjlvQUIKGd/56LoFuRM7a0dchBWtNtcolBJTRFFZCv2f7QChm30MWkoMC/vQ/sY7vZg8
HDlJ101FL0Y6J8R+nBtBvsmtKBxM8TFxTVjZIpdrcCR0Ix8mIEt0xCuI+pi2Y+Eg5k/NlM/dJNAB
o1fLHquIwzB2z8iF4XpJA3Dwen2GHca0MPfki/go6+yjc+WLoFtzuI2ukMkiI95B7JEV/qexhfEI
UindKuObZg5953DPpH6BT7UdLtUsu1NAnRh3NT4E4dlI8+CE8VsO3otWNwxL0nYJf2llGlLbbvTd
IdeDkkiGh/KO8kAG0ZzbsHKR8ToQTsiB237Bj5Wqk/pTiBlW1fZ+mCKOOxNKSoHFvI8bwoeRUIML
MLomMEgzhpQJz+RhU6ASnIhpuOBRgwii80RwLG2u5WdIoDVzlzOjB5hTnEJn1tJLJwJDO2bPijmT
hP+Z8SAiTUCxajvwiUVmecZaer/RZfkbjOxduyyQJV0evA5dsOAgUyluM74wv3Im3zDqOMo0jsqi
7TMGYmbcbBRP4wR0vjnfB5gFdR3fEoZVXi1TVp0ondrz0uzouJBZ3VDf0xkT5cr6jTDVwF3SIKHm
KVpHfqAE2ELu9hlxD509tCpKOoYsYHnJyFpijnRnCKoxQ2hDw7DGrqVIbMHadAf+K6qwjuauYrX4
2jt4zjYjSnhMwhytKzZXTPTiUHgxqOYEr5oRxxvuFthb+VSsZjrOv9g6e7qXFKAlYFUQh8SSU0kn
U/diVbZ/zPHY1mcmh29CSpUU9GplmdeJbNIEeEDTCZydxoYkh7ehD7FF0WN18MVSOPS85BXYSDUr
FyesuFOOgOAelGGxCXYKua1pFBhDcol8GClUjYCBIzGk2F7yt/GnPslpHGhKI4vNNAYwHamsNmk2
gFGMI7uFNLdNU6XVWTUodSVczd65rEx/H88LkkpdxJhtEoTHfVnPaPr28j6IQTQJBMIz7EaIPZy9
j7kjtzNpr5ZdlXi+YS0qmxY2gsdUXhE/Sk8ytA0Bl0fCk+VpBZqyog4x35LMwhwT+HolLs4ETECN
IPZcDZyBBeIRtUOXh7v9NpW41OURNmYfYcDTTpVqjHDUjssNVSPsAy/ktYmhqpl8HAtHl4Z59+T0
tH5+CcpejK3zHqtoZs25Pl6dR+895R4PR9jUelN35n1R27+xquXZ6mZC8ep5T1MNikGPwNjzVgau
INLZNk376D7hRM9dXgq/Gb4ulhpsVDFMIk6LKaO4Mxv75qidvSdioqQNA4uB3SAIH4iCuC8wx+3F
aZfEw4ThhzG7Np45js/sa0FwdvaguJJs+2bFB5OJqnFHUlzb4bnG2gEmuJBFcIq6hYVEPSR92ZBi
MgySNrrbcV11+iXHn5CQqu7dHpjqxsy6Ab7yolySrZie6pXzAoZa9WYM1KslVt9iiAiYu8o8jW2z
tEC56glQqn9Cg+vhB8kRFzSUyOMi8IxnJ7f+gI8V0z5gnITBhJBzrS7FryyCQ/zkQH1keoEIAmMk
MzKiwG9CT8OpfDKTlTUhgD0AC6OxYNATz1n7WaeijYzDM0UiGUe4U3EXtuNCIz18hoTOQJ0jyci7
komm2YKoPTRuus74s/ByJlooM5SoPZrndScZABE3fIX5xgh7xKwDLlhwE6T8bIMl0rOjEnG5uj4r
VNAJ+mQiiJ+Ml7Lm8BAUZyo9ryznz2YgZfyOuw0gmA/uK4IgdfOKsxzNNMolg39YfLd0QIAWvzoy
S+dENrdy4LECnJHuGePKGzsT7DZN6FpR97ypkp84lkz68rmOX1HL8LsFbq4xnxd6GY0xbe/cqqaK
XxPE85JHVcew1pQ5JWtaEKXC/EtScosdGOLXNvcmBM9Hm9bnySmZBCth1VX74KTJwp+ckeXUNHfX
hop3+NGQe+5uk9qJ7pPTQPJgxfdCpQvoS0ybvmRu9iraqdOquuiar+d1qATlaFG56j9zwy26y0a1
XRxSYCSZSsYZmjvA6rxxhoVRbZfEZRXlWUvbYaQemjOQGk48CPnIVUzDKz2TxQXEbZL0sEsbDE/Q
8Jo53eoryKPjoi+cShwKKCz76MFwEI9yXdOVowTWCsyiFUUEAlsZV6Kzo4qphcKZZYmfFIFGONaJ
1+hzrcJPB2bQ//7Xf/uf/+N9++/5PzRazQ7K9K9uaV9w8pmn//h35Pz7X5iNyS8//P6PfydJHATY
GjPTCnwn9bzI5ffff30pu5w/7cKyY6Yy4Dz5wgyNoUR9E2zEKK3hpzxTyLoYUuQ0Abu+ZeJ+nS8h
gkAeFaRfGcebTKq8x3O7ZsmvxftcDNe9T4Gm7nDy4rZZcZekGcCJd7nVfYcJXXijcsQgso7l3ObX
8gK/oBnuCM7o48xPlyBL/aD35H6FuMwM49NIeK+ok2WrqC7k6KfRxeHaVuENfLWXqpRxFF6yPGen
Ey8EjnNm0WPtvHZRguN49HB4Mhxj0GYG1//1Y/TD/+cxRkGaBFESJqkTx87/9RiPjZFHj/HZXz0O
EQusFx6YA1bOsIqx2T0aRCJTy/tkqm/kaBeyKmfcSyBudNIGQAC/mWbcyGvI0C6AbcoBEEhYDpLA
aZCsouJZbcl9rSs87LCJPeia2pAbjFlKtP2qivI+3uFyU8JJTtR//f1cL/3/fEH//1wnHYxwMCNX
vwRTeNPDzbUH3I+B8Nj+QLZMvci7ZHk4EKQnJHUyFxHCSy4JlRvJACjonQofcE0fgIkcNSlIIjq8
ty6afvT7cCOLSh5FnsLvm/qXY0V/Vt25ic9sq8fO95PS7r1DpLHjOr/KrDlnjQ3Xj1NNzgGGSrTI
IeXACly8MXULchGZytBEjQohHmtaXonwrRW4sPQFU6DzU/0pgAOoNgJlqOoS3Nhye31FYnsXFFxS
MGt/SVUlI9g8Hs9j257HFGoHpbOQiwT1d0Z+PwQ8lk5CkGTIxbfTsuKVSxsv6o5RB5+EsKU8VnVH
jUjIcjLRNCU+BvtYyBBjYYz2O/Fkr3AOr8Dth3Y5q0BjBHOvY1p1MYf0GYyJEYsiyKwkHVbyruRj
bOFZzOjGlB+EQmNNVmLCeSkryw3ZOL6h97L04hnuBdVet9rfhMf5vwg7r+W4sSxrv5AQAXPgbplJ
iqSkogypMjcIdWkIlzAJDzz9/63Djj+6uiKqL6ZmpkoiM4Fj9l57GUKF710ebo5+2HUp6UfQCS+5
h4j+flnpvcCy8bzV/ImfvEdXMudT2N75x39eYolW0F9OojCE6Bym3GRsoDDUCvzLSWSa2Fx9bLRr
IrNCSmI+uS4PG+Wst3aFw8bGAtm4VcaC1AriLovb1mDBfb0edMwZGcf1s01SwiQdguDXNo0etw4+
N4sDoeWzSnQtMhUlycym7ERiRZ1pdZbyd9dv0k8ZDc8GVMmtoQTRM+I2TTWYLl/CsD8XEeQHg/M6
3oEJmKL8pp6SK/Ud/qv3B9TdysXmhAJVq4O0SQjP9K0oR54sOKmf5+ByyFFm3U9YgIqYw3Ao+JoU
HAFeQFLNcqdjUlQtc+AfP4dMWPEtILwAlsWHkQWAJdM9g/7vYxXc00rfdiMlBYFLNsCIc/GfX5P3
t4MgDD0sVozL0Cdxja8L5T9ek+O3ke9VM8qLy36Dw+f3YJu+uVc2F7n0Vk4/s/+4CmuQB/Hlu3Qh
rQHfRAx38d/iwnXb97jB/lFxORw4R/zzBwz9v6+jwI9CDwJpDNMljv76AQNnNFEedNtnkcG1hgiv
u0NW84SzwkMNXdgWxYIIsFB7LykSmmXchpgmuxwj2K3XI0wYDmIrK0zUGSbcbkhts/kLLIJPdc1h
LZbQm+0vcU1uwQldsuFgIAntA4I6hTkatIb/NqvkZzdVkMt1gfXnbiLAligljwUDT9mNwSyc6k8B
GfZGozrSCeD0oDBtDkkY0uw/PyVPT+G/dlsQhkGMwTyyd57UX58SLTYGMDsNq1vRt/spa7vAz5HG
AhGA+CJCx8e5uM8xBtU4h77t/dvS44whx0E77H98pvhvnynx3ShJAxfnqTAy/3WJDk4+FNhKHs/S
EKvDU33UueEjLlRQWaXMQ1feMSzrzNek55zSmcVZpodWoTmvSJaDxPLhnz9XoN/712eVpHHEuoc2
G6ep0eX/H0u+Sr0twmIbgREYsPgRY8xkoINS4pf3qsuQDTA65YjKy5gYJ/99sdrPnHDW5hFgDeQS
+qx7oJzPUuio/w8GTHi8/Z7yiNMof1IVlGwJ7tXQN2a8kQ5qwh5DvOR/vXvz95M2xegpSMLQ+KEH
hvjX7xN4njuabvYoy0EwxKOoM2ojvEj+WFco8z0N7qGBnzuBn7u8sEdrm7Ye3Z/dSDIQu4qSbgNy
yxPzkZwDbl5ZHJkB/8kBFMdEDCXHGlgzhwUHn0U6nz39PkJ2ehivNMdrCLpO2CVVxMpUyGQXjGSX
5jghn3ltWyBoKujxPEDAJmiOvokcIcnMN4q+aHM+tLu44NmnmDnPP79uT1//r687jfw09kHceeNh
8F+lDlrvlK5p21FOgX3irDXKVlVpjwNs340WBWSIsKwHnW7jyP9MyDWozYxBfy/VjLNwRBcgMnSY
//zhMF/4+y5JI9w0g4QDjrhF3/z17R0dkh5vyo4Xq09KcKwQdmQ5QO5COIXlVdfm37kBeUNEh4kZ
i2bwM+uKUnODZ2Vdh9yd4FN3ApEMjPOvMI2o1uCg1S4jdeXRdB4vFgITCxOj8oS82TUCr+w4Otfd
jjOZ66EPFVzf7sVTVcJ00amrW1cne70BiOpekFDeQv7ViB0W0eQtrqZ4+0IiNxve0qokiczMvtjI
rDVmHgbAwTqCiAWSQWGvJF29g67J/xiJ+5ExOPETgOgj9YwHtt9hvJPI2CCWpeva800YY6GMhyvn
0fV6ynIiqCfZogdzBUa2qli3ATu0A5E6oeFLGmEi5CcAlJFA5AFi2agN6yeTI2O8tdM57mYGlXAx
QE6wsoYBZWYFxBCWJUC/xe3jVK3MnRZg/jqFxJBHogDEoLj1dp0eqlAJYoomyi05i2Y1d+BCG2Zt
d4w9oItl4DejVn6O5AMXbiANORegJ6VMS34zPc33m3Js14im59PbHFyl0DrVzP5BP68yZNC4Ha8z
VBZd+sMJ8ZJyKtDUwQWQMYs+kmKBUGilv8itlfAoYIqeBxHj6GkFzAkfn1OXi8wZgFQW3znOWVoT
q0gk+2PFCYkgX4oeH3BkCWj6IfFjycMdeYhWYu1vl+TfLPbOMI60k0jKAGjrV74kNP/nHDnIqW4H
nM46quUUJwWrMxsA2K3W1+oo7PzNlACIY7l/wzSWhdoIib0qh2TF4YK5NY47lPhNY5y76Jod0Bn2
7MliyC5sZSyrAWFDTrjcxrcVbAH++qsVW2i6lmQ19isYdL8pMCXWteC+4iTsrM3qH8SwYOm8ilen
0Niem/ahmjvsvbr6CgQWVHe1nk2tKZ8Vx47X6MESqkWfgGz9arcfeEl9HkjU4eFNBvPYeWCLNiy+
o1Q3goORpSfjVzbDv0Kq4fLZVVQRntw+5juVVTgGJf5r2Y8xMF/buH72C6+m5DxLG95ujHJiiMeg
OK/DNaxvetC437v6eKWifrFM53zDHVLSj7gFjMNpAQ5fh0phM+mrM+dM7cUrA7qnBIaYd644BUHy
xUJX/bzyDC25CPkLo1ZhTRJCMiGgCIc2AewtDoDx9O5nadpiDSYXqouSdWWxMstQsumOawUtp91f
8R0n6k4OiJZwsNYjUY0r/dqHkUkm80t8T5LGR548p9mpL4pXTFjr07SvP8TucaHpWdYBsCssQ4I+
PiSFg1+Bht+mJPQJuhYjlhnTWNflP4wb7tv5lVVp2TG2Be/kY+/62w9xbsSsdBa2Xl3hKQvPHO8a
H3j2GCuYTSN3n6ANAy8eDoVmf7IHyUeIepIBQtolmAXie4IH+qmCinZGZmkgyVvDHh6IiRHQTEgk
NohYnjYRZODTQViQ9bnJC/jEGq93B60pThdigz0zDIZ+jFSbx72TE0+g8+U22dEzdWR5W64CRDiS
ESnJlQTYpaycMs3vWxeonZOSkwbuw21Qmvy7zkgmGUyD5JnqMsB8dAJ6UoLJsHWTCgjBKe07Iie+
gcDd3sOyY3Q5dThV3IkqV3aYYpySggOz3kVu+MYEkOkVCQsTqRr/LnvNxNzZMIN1DBkFS8ePZ8IC
YOuCjq7kaAOd0OTzq5ODogmSAW3yxb2vBBwq49nMDIXbEeioL3syM+nKjoQPLje/ZQDMXEMhzfAJ
BwUTH7J0tvY/abT+2qIUgQ7BySXLWGsEVslN8Xp5xpWLhYrqi6tEeWkcQF/kuGUTSI1PmSTCWRcj
AVW7OF4A2POSqw7mHBnAXEoEG69XBLPSeuhQ7jo6y1j+1W8HFGMbK+vlbOWSY6WuMT71nav6qWyh
XXQc6XLytKfVFbbZwEIfJw1ua0aB2GATpa0IuXwmfAgT9+we6V35bcnmHsUc/o0Vy8a6RsLNYxhP
OW3NtdKo/LVdSyKjchwIXAy53rKMnfiTbA0N4dcIRiU3gnXVFVRwZmbWPu5CVuAEUjbCIlkY4iaj
173kHLZA4eaRt0c2mQeBVPNjzVRAz790Dsj8iJG8ZTTXnqZUPWwH5ruv+YW/WpM0eEuaxvzBBn9J
SG3zPRUobhrSwpBQgsNgSoZvkhkxLVAxkDCeJb6T8mfk03TQcnDHVwoVBl53WFM8k0n4u1bQCPxS
ehAsfRD0kwrG3OAlKArZougEjmjuT4bQVpCDwTxWPJfwa7/t58LBHZQ2Ea415ry3JmC0KV4s82SG
WA48vEPhQrE3/4b3Tn5XR5ozQvHBvoyrLMN4osV568Fu926XB69huwurrov1ZQi6zyJwrwX/UiNT
LBL4PMlSnYat+i5VU56i02QeeVLIm1tnP49QQwSIIRx+JRGVLPhPwEIkbgZg+1Rf4rMsV/AyiitE
28zxC8qJRIHOOVfrurKXVyWo2wNiXVluWAZzmKzwzMYAJMjyrys+ic20rCfV5zU72v4xp4xnWHc+
Z7eHVi2DNg4chRSBeu0cKEDKpjguB/dH3vBz5TxuayEmVuogROwZV66MlcnICxMjtrZQE5tFzxib
eaMgg2WokjMCSTgdE1Y/8/bSeRyq+ts2n1H3NXj5h6TucFqWKmtcVYG0OyzLiI+RwLJOQmZz1p8c
0rI1GdBeZSzOI+i5wxgcswnQnro9fzDheHowGWVHjaQVeJUDzPBDsF6kZfdfl2k295vbHg92SmKl
8nKQcWXAB9xf360w9nhLK/ckleF7Z6XvAcWFcAeXSnmWLPyfqqraid+SyECDXnp6GB1onSbMb3Y/
QHtDrg6kkcufIm1K4BykPEe5jKRb83+Fia7M6PCY1R0r0e/lczzEXzAd/4Jyg0gUNFhUJqJT2pBN
K3fT0SV/MrWtaimHkWRzDDXO64wuCUuPWMJ/0dprI7tgImdaXt8pdmHc2Yhu/Ty7rDEXp6wTL0ie
AHC0CB7Um8lhhUGeJ69QpSiDZwt+5h4ACjk8iPd5ycSyM+e6yOyZfTOm8c94ZI4QsPSoYl6ZLf2I
U2aWlY4ESQXrNvtJkCQl28J4yeloPTrYUuCxFbpCZGBaueiKCbH7LoLZmCiJGSb8e8sRqgIeJU/2
o1Vz1AedZyK238EKgE706mL4T3nGuVYy0D94Sex8LiC2GICt3U2W99ENQl9l2qO+wOU0wJlMinfT
/CTFAnWiPcOAf3IDgr+rg6IXWyM5z9JTvyWQouaTdAs7rMszY+LvECIoJFDViPMHwz0kd2Tjk7mu
FsCE0hW7PIjFYmklC5VZuX5oLxnyS4CjVedA3AB/XmDLSRZkN2N14clZA9ckptFjtlyeLs5xewDL
VfpVljkSAMlDzf1sbTst2RV/c7R3AyN0ZtuSpePPG3XbHeZx+8Ma1nQ+MWQbrdSghRGFhwQhfguV
2VBSguMjl57mGrp7vqUJyMH6Qr4aAhYI1mdkkvRDKIXfPOCxnD6nSfSvlUzZWJw+BztbnMpmbbfi
jWhdYxEdZBy8TKcIXTqay2cIa5/rAnENEu3vxEu/1viRnDSEO7BVPgfYPRAmQZcb9JzVZTr/siGu
BadQFWVjjRLqNlBItgiFCgxbMiFVkWA8TIvLHFF+3HGG6TvjVvyKJNheGtRn/ere+X6raOdnzk+s
f0oesvz9bsK6v9ykxXa570ZO6dxV1iKdO1Od6akG6b6j7eFgqCFKWIjqQsWUXxA1KEjFHWgNk0oK
YJ1rDX0nY3U1nxhhgTgTbz3IFqTX5YZHG3w6XMdxl/zhIoA8OyUcIlgoqI8ChtwU9qQPDzxwa64E
PBHeL9LPymrHGsElYfrJ5FyXYr3JYUIZzMpQgtf0Gm80FUHPxamvGPR4UgPV4kldxNEZZi4BWFhN
IGuwtd1xs02o34adXQ0LlfExJokM9TmTFpYwPTQ1GLnUXF81tvusqdrBRNvqaeDFcIErhoGD45dx
lT+TXoTrYzSUL9X/YR8UcMhyb+UOnQsWbGeOV5KPZJg6NtCn+Ns8K6gn0G4xUcvxKrOZq+6FRfdm
PRHwpDm7+RMTf8GF4PkWCRj0n63GRIyvUcbuZueq7NCtEOxmL1cxBTOOpHqhjBMrVZYLAxMT2kEY
cwgKsHHA1AD/51MYdBf84WSalEMcN860PyQ8tvN8ZHf47+I1isuEKblO2QTbzPWjgMFRzAigJCzd
u0ixmYvffUBzyWWYUiDNzfwCF+SHNQ1bhK9h80a5QyWpzyNUygYKQw3iSXLsMEJ4smIn3RkmVIAc
HA1I05QDHhV/APw49jLwqBhkj1dgtTdSqcMBaNVyubu/Mr2TM2xlTVNG3xB54RrSEHYKz64lVNNy
TIkFRiOf8a7GmqkJRlQ4E8EAoH/n7LqompLhRBKLCcpiI4cX85OBUg2yD0q2WTI7xm+8J7l1wVN8
7+Kc3uWsm05JmVC9+VYRJyUVtcMomsrBoxy3Prar0USRgxMPEP7Vwv7EHdXqFVzlkNN3IDUbk39h
1MCGdBCq5ZEIZDk/BNaxLOxg+bC/NdcXzbSFuwFaSbmOkvFukLlFTO0KuZwKUfCXGwHUJPAzEzfN
IJBttyjtWYMTCzdo6fLg74An9dSzWUio6xhX+HJS2eJS9dqZaANmmbk/nBrrKZVlBDHerl4IOQFM
AtYKFAB0mHculj5WelpfMypmLfNKLaJRLdWzggTRdm1KjA2cLmfZCnIPCBcZsTYGONlf8kbcUlAo
W/ihmQz4pezNrsDLxIXPXifIM9niHXAd0U/UIvH7fnEYUaXXGwitX/Ssk0KvO6LEtSdZ7SGZJyL3
jT4EL/NWxicwCn90ifN7Xmf+F87nifKQX27Fw92qONqALWJ83jCkbOxC9IOZoYIFsUASbn3rawRJ
BDnmq1tS6oPdrB4v1sZdWQ8G3L6oSTeoug7zuwaJXw03646GnAEllMvfY1wGaOxZUniLSk9PKCaO
sOxbeSbixY7Zc0aFK0svHW3j3DyO81RzV/LygUYOfOYZqgHh4FbfQ3zqZnTgjGu4eVx15i5vQR56
6zEE3HLHr950GW77bM1prpkIu7QETgD2UmQRs99a5/BIpTQjriDAheqj54idAsIAVw6A+EJf27rI
MuoIlxboCG2orlmOi0dDCWY6rAfcGv8cNCrsITYkbw8xViC4BILSe7K9WEs79EluxeP9WyxFIM8Z
lB4yN5KHMd2xpHAwbvkYGls0AI6tzjiKud/zCd6BTb9dPS6UN99j8Wul9gBXxrd2ZaKnKsnC/GrC
mT8+Wr9nHdzWYCCSNaph7C7M0+25hrDFotlJSUexdqDKTHl7mT3LfDVseaBYqA+1CI3c5gD4Kkjz
lUIUyJmvKpGluqgRA3YEfRl6W8xi0BjewPZG1B+lwOtMIE9sCbkSM6bnceEvdl478a5oKm9QNmJt
DRvi/NaUGa5j2RlYfDFgfNv445cyzxhHim+Ap8SoatQvfgEOINmOP1H76acxAkwWWQWDfwCCivIl
IYvgBhc5jgQGAN8sMZVoI1QLcs30wIFdZw+/M6vHEC3jZ7pG65/RWtuif0kBsnv+xQgdNQFJZZAi
32g5cY2NOqIeiUhuUEnbDkYbZOXKVZsDJYsgTGpTH49jRKrS3U+32oCqAe1EohPKxlLOoq8Gciw9
AgC0lfzUOlgBJs84bFRfE2V1m/KS3eMQVr/mffhoPRs49/H48fQAPfBIt+Dr4HL9E8+w9zAH2EkL
fwc7KC6ikYK/ZkplE+QZqsN5V6CCm4BZrhHlodsxRJKWuiuUcIZBDCKFa/Q54d6gdeHRGJwFtXC6
i7a85FG50/xZE+kJnwMPk7GhLLIkucQXtjJwjkE/qM+7s6zPOHUza0AjCBGcbQ9lV7wQAuLk64ER
6qd1AFDWOGNtgDiclZXcwPPcaJxXzNpPnA3UVIdXPOeuXzx3uMbRmKTxfRGvzaf6Aq+gvDyHsVsi
QGQuNa6q0kBhjou53njRRC/HssAuFhm5xc9bzkB943UGv4BQjz00pz+tvg2C8PVmlAyv2p6hCpwg
oT1Md7uMSzFH73GqIQwQZIkbhn6Wdo8tf/IdQqWLX9HJ3h4WTF833kBA1IM2yxpQetqt8+Yrpbxh
n5UBXonnKs1o77TnonR/x3KNSjdio5kAyNxaurszOTFYj5zxeiIUKOHD9yq8rkJmIqztTYLDtG7d
0eMP5PPefbFJB1aV7YfZL03dXJmhoKFDxXhTFfX7sURquKZYX6KOw6ZcAydGyDmLCAttSoyVDy6z
o1ycdHtVgmXqbqCSYcKRYzt/q2kvmfAEX3bCYxWgvGK+QdQ2Z4Sb42uL8RgfNGI6v8stJ2M8iWEP
A6ztVwiH35NW62bB2ffgXreBUJ2Z8PPhEkwy6lZj8PDJD9Yf7Ep6FSb3Zuc8NwUZptbwNpkjzAHp
XP4FRZL6xSeLpJrdPzdyY37JI2mrKnAvXAITzO1A+6nbxzEaH5OMvjl3dWZPHBfEYxK/AwiRhOhy
Rt1UkHP4zA6pdbXuGGx72Xi+uPPKlQtGPlXuQKvs+RIdBAB3ZOKFc5GpocbEnOEF1xmMnxszUNHg
r8aTwQlLyqqgkbYAizALVmZmeCLkDDZjhFYrn5wUxDWKKp8TmTpxTcyB2R/k5LzTgc7sGJ00Z8mV
heqSsoCRIJlGroIOuXe1mflWuNQj3dZjz0t0DjihA87tOAxaAyUzYy6bH9DBxHxmqMZXS0sHLouZ
IbbCa5NYZC1oLV0Xm14SCaRBx4ke9JSbD/se7XkLv1tQvfGyHaeN4M86GnU6K+St6bD0R7nIzZIe
Q4eHowMygnyQVVwYDAI6niMcf56yVChrhDgrFGrR8CbdiRsyMfqH7ln34ADPpxaB1DJ1X4QCdANf
syPG8WUfsZxLPBo9y+/Fyw20Qrj+Cnt3zOmb7f9RUj24BJzcigmy9QGxR7AGQKSa/SFDgPLxmq77
bbdB661jVh8WexgyBpwCbiWadiib4ZUeyW2wgIYnlN6RoMZn8PRHBv5dnSi5lNma/FO4ODThGx0u
drSnzRlhJ1AxPasVw9eu4P9IyAHtgUhFQKmgsxP/qFuUcBwvxWOTXYvv1yy8isr/5JYblxp3LNUa
/m+Wd15zlnYXNL1dCwSc77hQkDj5du4ROvtnMu8YLxCpSs2NOyxXEx4CnXQWdJGP0O84FMGzTgAK
wQkVENJlZFk3B3N0G2Bu/coZ5aGGRdEMP4RDh+9gNt1gu2gJAa+Re9clJRupde3yfeuKUxeToBJm
FJ/KDcFQrRShZdCd0jF2MS63zDzp/SYrlCVUtGQQlRqRiQt60Tn+ug71SOox1OQDDe2tvg0g6G8W
rO1b//rdIbyXyUDTfoArTrGu2UHts+XUzrJ3IMqk91NbN+fL7n5ySbIRTmmNtLoIy2e4s4puYvIl
b+hkxxsrmWdU3FOQ8O0Ydv9irLMTNIp7mzFCOcyLZ/tfm+dLwqC8qzjHQ/YEmiOITC8WYTVNE3y0
7wnAJqE31PkBwOv6PC+97rzf2cRXnlkCMZP3AQRppSCpALAAw1prmGdomKibtIoKSgvGdKKZwpvc
H1fcluCqsXys+0geszc7TfsADV/nLcwwLaTyXhU+Z7CnxyK4Pt11YC1AGZDhRjibsOs5n2sMzW+A
qrl3ifY7dSVvjZt6xmmk+8y4jWl0OPnnuuGkxQj39c1CjSnMOGPgf+GsBxTiaUFvp39UbVTk23dq
CRQ6bN8uNVjScHDVh7tgt8eXsS5M68oCGiUFwMqDjjfnPFnD9SuIHwYw7FvrzpIIM52/qDHUqGI0
QL1mATLBP+B5XJiZJzPzAo/LGW+Pl8W5cOGyWXOPHJxx1qUhz1kz7a9cd9gy+PDCc+5fd+dPrSuH
uKsAmKTJKO82GtI3ONFX0TiD7fHAGQNF2LBwMHBIyYxvxPHn1rqjksDMyVvjXGk1amuiKsnbSPGT
6traCrOmOToVpLamOj91mhm1o0a6xXQdcYP3xldbqOktryvjY7BNc9WsBN3IqSZoS9L+teDTWv92
LTieMvrQicjpmeeire0C9p26oMtg0l2Y1USBGj8mcHLDFxEIdj2HRiPDFA/TdriRqn6AtblRkYHb
77GSrQ7T29XQimEjLI/tuwn5FFvRJbgk7cOZfAJmo+DHNq7CVV5PI+KkrDwo1mESdTCWeulL4Om+
mfGFCM/o4UANZk4QWzXBtMWVE5Kk7fxTbjqYM5fbtlNAp7zQF4fFFCgZ4Fi17Qg1n4bhlXA3zhx7
FR3Jb0EcHE9L61d8s4zXgqF4+hH9Nt4eelzlVRUEOkWi6Ce2ggVzhSWTK/JD1M68HQpUoPA8rR46
EeTAJtfMTa4F9UpMfd6jfRjlbGUxjyQAVrCkKpEDLYdFrBBrsCmqwbhSQeGWkz5yMkIv6Y/ggWE6
D9mAL0BtORtM3Z7w3mVsUdDIvkklO37TuOpSaEVVybLqz5qIGHDwVAf7wZrtuuOzHbglgbpeoynf
lQs89+XthnbkZJ1rqTpt2rWVK3IeIr5DkThmlNYETHNONxx0seC3peMTJYgHkw3VqtPzYYzD7NlD
tLsuLHW3gogBfWqUFZCsTCzSjJQAf7SSiFSzUok5xIqSaVPQ4TbrizU1s+FZK0FVCZmxdueRWaEg
Xmr0xf1hp7EYgP460dTZdaHArlMfLAmvKH7oi8SHcp0YgWBPI6Xenf3Q0tQ7i2ocDW1sBQBWq1Ef
q8QUCxBdz/FvsyPARsmxu7g/Cb4wTxyVPElfpxUBX2PGtE28YKoZkSkFvbzpxsrmmaHT87hNC/xv
QBBVVGNlvhKJ+mH1megtBBpRMsHEtmmzY0+8z4rGV2JM+1dRK437mwUsZgrJw1smSpQ/Jfv2g8Ta
jPxDPXvYaoMOh3UGljtwK6kpTzlIWAIW6chnwnPqhaqyJIpz4LfavMGhFyQ+ckpjONj8X3yASVa4
4p6OEeQwwFf75sALACtTjnQO0T/kTRewvzUaEMHBbfjyXdncQd18FjNZWuvD4UmocODmBiIumUBd
VZ2v2fdlpVc6oHERPYoYnoa39WmwR+55Bpuca/iq4bTIaRbnwj7XAw3gxmpAUcHatNNzypsOYPqD
XLJUWgI17MxBgfvwdWjpzAFl+Ao28wZDUaBHN/gAHeSHKaiHxkw4TScnal5cfZH9uGT8Y8zowJn4
23YWJic6NNTknDXMG8j9DB7fjJVRm2APzu43bAF67O+GmWzEWV3jdXMzTjJZHuh7qx1OWQPjnIuc
ULs/2pKHKRIzpkkya4TuWWWMkdV5LvIME2TVZn73x+FIzXclTol3lYdecUYwsFJSoPzw+DCe2/26
XdsDZhed04Jjvlvx2S2RHzXT92rk0bYpE7aCw2NhSdb7Aj2bUrI6eA9jMf02Mbm+aUKkUnoZAo3c
kYcQLCQBkVqH3QexHtiCMvQWFpJPIFCaLMRUHhgIsnxi6rPg0GEIB2nRbYfZTHByNm6KKvSM7s/9
WxWmO6qs9guSvYWxHzD1qtVGoSlir/V5MgWytnHlHLHKcDuhwcQ+vfv/H81a6nrFfYz8+Ynbgtli
zhNzlDLk+bV7e4l3EpwuS/qRWTRQ0HW4kCyHf9owwahzUED+Aihbv5oCwA+tMU+b6lGKtb7fgrvp
GhVYY7Pg5EmGHD/RhJJTgOhJKThpIS4SFro82GHj7K4Sup+FAS5gCZ7QgeLn2Q3kEnJMtHx09OLp
R5lftBkLflAIVpXy7AEP3a/FNa8eCu0Ex+UEl4sC4JVmUzR3VYdtK8GY1akNMT5yQqf8NpBC9c3O
fgb510G5gbUjqtA0XD4fF3q3QImmWHYs93Y349FGoqH8RvKuS7/NWei4N0OTktZLaCdWt5xliE7I
Z2IYhPnIwr1P7jhkPEybPnj+0f7iAjicbcEBJHaftNy31pS8rJId8nK+nEq/zehsGSCg0rJgBH09
DsVAGTqP7MHk7JorQ40O4IMpXZZIeUaJK2irg1DwJqjyP+xO18gy2kroRO2dneYeuzrrmT6rSgGn
ikvPWtxAzyxpZiiZd3keH6V3d+98dBxcBNOysvzQZ/xsCM7giQ4DWjKXmka3lPxIFL5rY7PyBuPW
AOcOkZx0cMijvb5MgLmUQXhDaVImF3Wp/JQed4xSMEzFe5uHQaQOT429Xg+UjB3nChFcbEYS158s
k5vKWaqbRW5Q8u6Dmw9xzufmA7RFhio+ptN2HYsqQbgj8gQSgD+qmudsw12JjeSmZuhe5VIjpsJV
co5JHWbrzpm5sW9BTXSfEE3xezfy+Qv2uJ0MMfjmwa29/2npKbh0dONmxbLHKUFzLXvBJwtDD9qh
T7iWMzDZsIaxv38AWQUvR2sEQlzHE7Etypt0snJ7ZnV3DzhDZE+xEJcWUDIJKX3wKaPrpowkAgYW
H30U0wjUtDXI2Q0VW8LEAeDYA551Mkp8q/AN4ql9rCQeHDANJBRSha6r6oFd843BO9OMnnsEYwFN
1JjJ4eHjnXHBjc4MMZL3fR19z8bsq3wwA+GgeuFHwXzKou1wCvSijojvYzmoA5he5+kkgoAjFWa1
g8wCU1F0F3gEQz6t0ORqdApV/fhMriGVZ9tcH2qzV4xpdJ/ZwFTiNu/pOXH5Tmk2K+uHjKK1Ejvv
qCnljuhjzJPB/T355HT6aN30M9gj7w5PeoCJAvOaigg6qjO+3Lix24jr5i9zFtu+U/IZ65OIzpq1
IgOsAwdm/JfY+WK8UbBjBDbyFrA0Cc5vNJNZeDyFxq09pfkEwGrTb9b/bVD2p0E2pnBn6FE8cHXf
skmzn9/OlS0rCY3ocmqTlskA9YH91jL10RSDiGz6PehMutHhrgL9XTkpmfb8BqLwAyNtNhp3Z0Ds
gWx5VlITR/wnbyznJG784DTnyVduxPqM+/rExPS4nmwd5Br1PuBBtu6wfrLYn2O6NX1LaEIAzHDU
g8Vqk7wtTUb6RJsFgQvDk6ybmDjc23lkzus+WV7SoU5h9Uk8aEPNZHw2Xp2xpZxF1U3OG0CWS8m7
AJceZHBi81AW1IOXC2uR5QLpt/I482OBdjZPWGS2MaAqK7j10BeWtDwKr2yQ0RNlT8trR9ewtehJ
kC1IFe8GWGXByRpPPK5v49ozKmc6IhqLnDjtOOjAt8uym/SgKwfxJ9U8BBL/R9ACqGA8z8ltTUIb
dptQ1hr3OUxgg+BJRxXg04gFkmqfA/ktsIgot2bg/SBrcs6UOSEkDaQZMz9JTl3jrgp3U9ikzNll
l//mCu+26FVBsyUSRHHa0jIGvUke9JCZ7oG1BZ3IGcIeE4AF/MGZn8XqH2ig38OlfHYbHPpjDDbZ
lGwK56rmK+BB1hVK7sEOgBJcIDB5Ox3IIn+HBM7cWsjaocFjVYLfrVcNr1zmFFq0iLdgwTFQsXvg
0GQhiNuf1ZFnVKfM0pyC2VsHkfMUBIJjQn2EDYuQkFKR79TGrEqPA7ELKTHzwySflJdnw82tPZP8
nK0xlzv1x3vVb7o14pIGNKb91RDrcLiCpeI2My+9Sxg7mJjrFHTm07rwcaVQ7RzkEj4+HDV3F/3a
D8ZuHGYBqPVKNMNOYXdlbtRWMOyDlgNgOFiItGzLaQ3HlKQ1+sLEgKwD7GOM7+DcVu0COJB5iksu
cT9sO4KSPN73GOBhW9UhTWX8s5pZ8Xpr9sxQ1NjomA+xxLMBfTq9xXrrxByrgAD7I9Q5wEZFacGj
pLdfGAAs2G7jjSdsikGgAFK3pm/zKcFdJJ1kA0IpqHbEki5/OfB4g6OPLzjjxuq8YGcDdQjUId++
2HG73aLByic2WEFWwlTE5k2MuESybURMfKsa2bmiNcdeg4WIVYq58sha6SPaJUNQNTGqdEpMerCZ
himg1BM3Yf2rkUMiAsQ/c+GYjUtI5lzKUR16nvyFB23JahgvMEdJ+XiUXu7o9F/iBcfx5qBBZBJR
skvA97Pk85jN5CmHp7LL/2VLi8rh7pEKjuwboKUOMq5oowNSF82fh4Sliu8AHY+2wJKAODgIp/ll
EDnh0lmfO5vOkmMP7k6atLjUMkknOrLLXlh9PLXK/I+B/sJcRChtGjYNlR/YMaCS+HHWvt2aaC4L
U6L2gui9oUU5GK0BPUPpdw0FxiIXpapMP2HyNHjeNeGes4ZKcDkwy0EkKTqtgBUbv2AhHdP03N+Q
PIMRPqntBVogGZyT8gTAfgiPFw1neyyQDgelE8gaONsGMUJZDrJAQ70BoLDhq+DMHKWXppteNJiy
nuHdpvPRI7F4HG2rAV7IGfY2+ahicAStJLgpbKauVrEVL79AFqE8odz/4CIsY/mx0AXcKcRqvSIt
sINEm8kHvxa7caw70r6HOXo5XlyigCyeZ1MgYHy/8VT065FictSxjypvpl45tp95gtt6u7SwrsL+
eEkmRswyLlZoiy4w6bsGh9sTt52cNIl5H1808FOeyODxBt4dFWuyKgk0sVpKRGQtGvOxMB9wa8rT
AC/M6cVduCBwfvxjHNhE74I9K4+8T65EHSAt1qzVKpTeSNx0zXnHqSWSAbEhx5IOQ7LxNYVYjOGj
dfZQzyj2nNlpWd4RlR3Gl4N2woUAZTzOIo32u5UbCsIN/yAP1ma2eiw7qg2cvtRq543TPriyRnf8
cbl0fcmYvuZQspJnN/1E9wtIiej83RLLDhs+4suaaboGfndaO84NS6XFpYwzZmt2FHHpfat44HcV
h13ShAWPFRya38UffpNfyYPNdq4rCue1H3yw0bS6d0JmaAOZCnHJKRNX9LAYubQRXqU1P+S6vyRY
tgEryjOTOWESIANvzraVgjn1WzeGHxGVUS67hA2/O+Z+qRYHZu0Yc/Bw/ML2wOqJI/MT0mlMADPu
aSu0Eaj1zplcbIwyQBdLM7KWZGRAwOi7qqGAuIgjLDISLJxxyTqqKB2r8mW8dNkX3w+++U3zTSQW
iwRLGvA2Q8crPCfT9maf0q/NnINJoHrqjvQ7Bso/LazctY75VWAslIDLHebmfybNBfc5y6ISXAw5
EypVyyEzMl+2dYZVZKrszVFCU/ZpvrpjaUyfWj0kNc9Aw0Rd5GT60s7KZYb53geLXeUoTkDooDvS
3BYcudwPMkIYxTKyqIWvP4Cs2RLKAQxSjBpBllDFQOiC9FOqpHH4aFagl7PK6L64uIVIWR7vMjE0
dRrOMDzNVhhkHHTYeqI6i6EtqOztffDMCAQDczDRq8u0bm6uWx3cxBraJhlHgIImJWZcSyq0oVfJ
jLHCtJpvwcC+rj3ugDyDzGqLbwih4mwiSBSffFEK4sTyaqkOyGWiKCS6wApK8p3/jzKe62zmioy5
jBY4X/UNyUjj5yXjUsNFskRTEX2l2EG7Vvh4H0KmQvF93NgB0XqFVolalUUfIQbmZ9libwg93DKn
vD0LT1hmoQgXKhMbN1GjtyEOlEk+ihkcv5l/QhI/FjIxSdNDYJDRBdjWTLm2cQJNAHzZpiONMJMt
qXUswaMW0HfucAovY8CoLYXFiBiL5u5LjT7j1t2D5BdSVooBdXhesgNZwtaY+oLQQnnm0lxWgtdN
wxEYh6Hf51j5vpB9AyOMiQzuJFpxEWH0EFi4Pqt8/dSFELARjuh6q3pmNVysPXIRtiRtE2NLJ/rq
ztwJHn+tpQ5tIQyIyLz6KlzTEvXEFP/MSbunL5N8mH1rvIFc8hxu1BjhxXtlFb47CHxIJme+vLj7
xpTvyuRi5VuL1X4AqbcLZX5rpau5DM2S3j+mJuXmwVB6bcLbNaRCtb6s4mEf1+uf4Zz+DpUZxLDk
8RvmRRT1IsPuJfqFahEMjj7A0rlq6JvQteT1PJSOW0YXU78kGx59csTpWo7ipOaazrf814AQJQh8
tMM1Q1J0HS8y/vYp4fr6BT7C/qhgghgm56ltxo9tELXAtpgYAhWdkynEWmr398ohhuMlUZaGtoTM
Pt4NW4MOBLD92Xo11SOssrzlphxSgsixCBEfVNgu5FPsq9qIsMJqSz2CLDVFmSAkiQv2rjIG+76L
6z4nM2W4JZWj0fU/YeOGoyYGG0oSJE6LXsDHX+7Z1gpi5RmJ8saSfaZ+xlre6ekHDlWITZmt3ZKG
ZpGjb8sSls5Fb0CH29rRhKdsH0h+kEg9ZquiFOIAzvaXth96P1K6z/hRtw6w3r6TzMcBW2+Qg6xT
XgNqpAj7dy1xm5e9KaoXolQ4SWJWnvU9ZOz0ay3woB3m7En2rkeB7CBhI2H/VWDQnF6dC3TC6sWO
Qe2AHcon85kWTqJhE6gkVzM2SNu+yLkbv7O4CNDFDVy63M8Kgde1ljjLC0jHExd7uiHri9oXDSYs
y9dQVDDMsngFkWQ4kKHZnvY88vFVF569IQ1D4EsWy4Sh6xVh4QtjFvXP/FDOipaNfRZ2QfhLd/XC
MPZe3ABX9lImaTN1YdJACGPezx+Hbp1QROF4w0Uvo5Q2+qgtqZaVe46dlqEoJb9I950FQlQUMaCi
/LEmJoFwqxqiyJjx5i1KIcqc3d4QwTAew3/Nby8VGmDvRTtomeh7kCuSaJn5pohqF1ve8klHdFdS
H7SpX2Qh7rcvlvYgc6hxQCBRQKgV3uJisFM7zf9wkzB/9wGRTj71w8TzAmNi/ff/cG3geRf9nIf+
cy0LFsztLHCQ43Jx7T9Li0eH8aj/DRHpQRxXXs6dPAbXGrVmiHdImt5LC68vA1gDZSp7dDEMw8Ds
iekoNnwMk+SMMeA3SzruGKkhYUN04k3Taw0S+15wcomCxy6eECFwAw3c03v7/mhq/N7gQFT0MrJy
+WefgFA2LP9lYsCXd+GHBqEJY/+/PB6gz+CUR7LyR3373GDRBf/W+lbgAxRf0/Mlbz9hD3ErtzrG
6gwhwU0wFGTho4iChjj+P8rOtCluNE3Xf6WjPh/1aF9OTE/ESUgW2xgbY5ftLwq3q0opKSVlak/9
+nPdL1XTkBBk9wyNsaHQ8m7Pci/E6Tmtqxh/S2hBTfRPrX12yEvAEOhaGyUrDpZ5AuBLjoQvVFew
LwCLiMkSDMZEhSurQQ1n5viXoJdE80ynq5jO/QXFomU6Vzei8OAbAZEcW/9j1GUf2hYpK8q/loXq
SBqc0BpynonYxLFna6XYEWKE4fHcKOZZqBKnxhUHAR2lGZOF3EhA0FFG15w1hBl7EKBFcpNQzKdO
e4XY1nU5kM57/loDK14W4oG3h6H7lOUXrw9f8mzy6gYTKp+u6zpRHB8NH2ZdPZzbNHkfo4N/hipK
uuqr/YQJKfGE8QjL8pQZim4jm7n9VoQvY7fswetFE4qzH0Ub1jSRlWWrtqo9W7GnFJMiuU8K4igR
/iagj+3v549Ni+xCcaDJjYMOTS4gsGXIdJaXOd53P0wxRFvZg3BCyV5sSLJ6ZbZiJggVAE7g8F5s
0oRMwSs+NTslHEKHN8hM07bLPYq+vQsMotnfGpVWuoIHYF+UDm2MMwlISXLk9khYe4AHSoEpnoVE
baMcyAj9IbVd2IFBVkhMUw1GqnNgGXR6YJsBCAv93XO/Fn5BiLdpT6MKrQnMKXab5i6LbIpRBbFh
5xA6CZQPlvqP1OKg7ALOkHKnIl1I20ISl6YK17aeTBisL+kY5F+nvMsuFuExqQXT2pthDHm9ul0n
tVqcZ2ofTATHdQHuwojy7OOZ6kVuClmybDgTw2vh86T8CD3gZpro4ZWIraFRJXSFoQxs6V7SR4Zi
fiXivQcgYAnGixakzesT9MX7QoMkYY9BPSg8loHysgxfbLpJ71QP4/T6zE50TS3xLU2Nt9K4EqsS
fZdL2x7Ji8EVApaPSMv+Wjc6NVqkk16/r/CZrlGcJDaOhDRNwyjwE33/0a4PJTfPt1tveSfNN9Fk
JO9odnqFt5Q30eqB7cnZnKIOZgMYtqcJhBgvESFGu2CmqlY3+ZR/H2oiGGxzRucXTRjcTmH8yW9+
lz+2qbRLeswcF7BqgE5L6ouzBIagQFhKnDAturYHirJ7auDAj878sPpo5NaQ/JkKulBj/WEY3E+V
RwsMmIgwEADMr4wMG6gKsXhkmaCWblNTOWoVl0qsH/E4U8KeUk6bgKLlhvkveWijDxBtCRethrwG
IanT7/n5+CdO4kWB7QdADDwG9+l7Hu09Rdo5yNgPgV5RApXEoSJBvQEB1mVW3TG+1ELX0jcyko3c
qoQKdfAZ9S/OltfH/7l4D/cVA9vVTdnc4pFWU73tscXIwxiKKDIvLqc4mn/mJEfbSrZ3kibLLJqT
nNjyN58r947s7rLb4VDQUUBN3PdeiXTPKWGyF16Z6wecOg6rxkXP/zggCcto76CicDNhfWQCkpTj
VQwESkqG3oNM56U1ut8lIdGxltMe7dIk/GT1aICJ1hsgChYwzK+/tOcCVwl1sjB0Ytd3Kd8fC28t
VUL3Y4tOd4MSoSTT/BrPTMIfsaUlk6eNpkRcq1ORSAKbOioVNYj1r5MSPZa1lErFaTPAdnFupY3k
Z8BKp/qDYp+R2AHrXkiDSKwoNPDQXZRgpfprrz+S+0yzCx3ByLGDGElOxJyio3kw9kXmItOR3VAX
g01B/EOhQAVymrMXNvqmE64ytguxguvrnAecfy0pR38Amu9CzVDujWogJ9BaEqRWoUD6ZCRyvL+j
5BTavh+TbNsOAqJHak4WLu/2Jp3RFdY6WsLrqXzYr7S/Zw71QuRUJEljKAMNbxgesCz8PJ6rxSvc
stCBPBk/uqfu6+j9LcSU2bYdq/cmfsQnADQ3YleoLxbwIOwMjkmUXIW2e7aPKcsa+HRFlcUPkM0M
R3oSsKw7iCN2cQ9w47btoR8zg2rQHu1N3HKGiyOsN6tZXYQnZbxOPcHRDtWmIwY8bfjwZqU3QpQA
KI5T6sCpwMkYHxh92rKS9tM+7SO4qO146Reaa8Fab/a0lGr44n0FnOcRHw6w3Kc7J7rYGULNeMGW
PpTflOro1Mk/fIHjZAMhzvBFpk6pWnoAgm/CmvjyQMPgZj9W2buyI+zwbdBCBk36ADqVtUWWAjiO
e8BdZQ46Pu5AHkEVJPyJrD38cmIUyuv3JmYy4PpsSL/ZssLoaBMK5VCGglM5wTujlJtZoPR9rKKw
1gN6nPA9b6Y8ZwVEk7bbf+3oSph0Z+qDd6bHQVORQ07tLh24SrexSucukuJ+9MDcG2WyoqctnwNS
Ao9M9Cav6CVyuzthC2Jw+ufTTBg6euV9G9Fg+T8RNOgN5Prt+wcGZMFURMjixBb4LCPQOgxjfJ79
mISJEOLpqLRdl3BT6XgvHWS/21JCp4RMJigmmKpGgvWZHe5P0bdyRyaYE48tBfyfzVUNIHnZlGtM
UC7/jfPWfmnacHA4tsQt2dmOpnNRZWHR5tv6/XS4sb+X5RV/8tl8+ehPqt58ZA73/OcXHSZA5l/4
4uEjBh955fOmK6Lkc/0byRwyp/zlfz9L9ZTND97NdPPwRYfj83Tz8OEPN3x0072f0+ZFSQlDl6tp
89MsJZrnOcpkl0cfLPtpc/7wOU4u+dBGYL7gc709b7obCld8zWcS0PFwo86h+cxf+Zqf4fPD19ao
7z58tBnfRUb9nC/s7+Zv+rLZ/uszIgYgIs5PHDIvj0nISnYRfAOV83TSLLGzp4u8PGwxCs7BBX7M
ncNlNBH4+ASacKuk+2zIVDpIlS1nFAQJATgvKX7ypzJmhXw41n2AB3sm7St5V4JDv4zm+XOfzj+3
WbaWj+rrD/DSrI/oQHiJG7lRTATw9AFgH7Z407EXGY09i35IwGlDFCceg2E8dv6IwTXYFQ/tU4xf
aBDRotQZhLe6glKl98C/fnhEAAYH9/otPivjsDDB/fjoHLL/Ejgd3WKddkNOmwU78Cx4M0X5rYoW
jUUlS6brsJ6udOTEI9tiVwBRyVoqC6it+hS+OnRKcde7Uh4SjwhI04qcqPVDRGN2IvOGrOFfeb3O
VMUkCzVqhCcuddar96s0eUEHXb27FiRRRH7jod6F8kFyIx3ecaOFTzGgg2LMrbz+/M+EWvX8+HGQ
BtLGcwkfnw4RxcuoTJNkuC8jRiFBmNUGMEDyouCgpO+irpFEUfWAgOVvFG2pRmzUh5HYlVfB6/dk
FDAfF5eoqNnUPMDeRHHEzDkak5YJ0UQLjkRIEN1K3zy2KfxQQugojCgR8HEfNTreiEsrGTQvu56+
+h3YnZy/d4SJoIakm2vjeqegS8GWlJOl8VLHFJMQopYhQJNTtqfootRGBcu2If1nkx3j+Or153qW
PPBcCJOi8Oo7VIawa3r6rmmgt9g8QA72Z2q6u/yqr4DuLWjRE+pOWfx2WnCxgT0vGA0y/XKFEt/O
rAWKYwVh8mKzFlBvf/3WkmPNVm4tIv0npY1ix+agenprYNIoK++29gfFYx0EngyxTUiaJDeMwQh5
S3F7twveSslYwrRbO15H+WZNBf+rzmPkU+ghBYTfcUh5jlhMI6f0WA1hHQGmPIhVNmnxuvNAXNBn
KjcynacuxohJDphC/73yVn9Di0bau4IcSRxPMtS4w1AxRh8YvLp+SEGglOxVY9SUbdAq/+sc1ZRV
JdWWDRGlbuy/KF6QkGk71Dwu4T/RWyD2YIKXLULS5NPlzCRnjySefiuQ2kNkjvovYulwPd4dQuBs
RMbucrgc2gvpUstdQvuxJCMNr7bOBtyaqS/i/4Ayt+ZdT7I42+mZNLPrCIk90hrBUPUg/8a2++zc
YDD9MKBAGzCirOqng9kOI5CPMLBRm+aliLtEV2/akE6hSU8L6UOHY+cEwMCQ8ghNy7p+X+YBTEzw
aJBVsGL6fLqo4yoDPVrXEYVytIICILFBfDT/vYV1H/PaESJ5EIWmw8g04ACLAQ1OB4AF1Glpl3xT
Vo9c3nVXD2+0q9IRvrAT7+1IFiPx8XqDQzdCAzkSFX4fXljpqRXBK3vhbtmDEid0KEK5Zsk8KvUU
wzbf2PQh3pquJak+BDDUtoG9oHOlC2p1qHisUgB8w5swcL6q4Is1uZGt6oId0lsHF7gb6vsS/hcl
DXdiElQE8g12B8TdGJPKjmRmZJES2TA+xpTvm56izxRSLqeknpXsEJ6gQpQXEJePa3ZCjgwd8qLm
NTChOFiR6mDJ6DzF0tKu4QgV0XUfEFt7EWgWOU6B0iMN1QpIumrtWDQf7ZBjq/3cdONHWkCXEdZS
Cj0lEdY5AliyS6ZE8yQynJKA3WD/0NDIQrxEt+y2JFh4v77RMViCmvKRaVZvsKtENxdlAW3tpuMX
upyTSM+raaF8U0vxISviAYB60N26ijPSAvY9kz7M/JKdZsRDoldsUO7HP8oIDkUgizS/lXrBBFkr
zRPqW6PUTBSwCgrRScG/jxeLTYOMPWyqD2B6EfQOTu7tL8wWauMBqy5BQ83x9P1Hs2VM+l0w5bPz
dtxP95uo+tyM3n0WdRg/gELo8nfxMrwVA1wvQJQkMNjbVe4kq900X6tHoYO+nf/zPNVxjZqzb9MH
YiocHabRPuoL1945b7sYndrEelsudGzm+aO0gRCv+hXa2rWGdsIyotxBoyHfUvZvohIO1xqJCgHv
Xj9xjI70083ApX5CeSl0Q4+i2vF99Rmd83lHLEjg8VfVWdPcHOJottCg5iVR4qFFavy9Qyp92HLr
RDB5NJVAQKpXOrA9Dv6IY0dRovCiC8fJ6WDphcDEdVzPCb2QSDFyzAH/aJCXdPLnwY1tlOMRZLIH
kCLmiGRDkJBc3Ow+bA8TEJAsuJH1mRcG+cpZbDhDVMypoiDwoRS2gZcOcrlpBhtOqxAyXG0l0Ey3
pRUG4FinxuTF4L3ZW4j+IrSL1wa3qmkCLvaNgcTqixPjovd+PC6ByxP6IY0hwtCnE7l1+j7DFq3/
GA3lreOIdNfnVzrldHr4PlEhh6HKWjGCtyvRW2Uqp76AYtyy2FypP6A1G7FJRbLPAQ96ejSCl+4U
qTNOOtTU0Zs8SlnH1Pcm7IkdYqQHYSE5m/ndAOxuutAy93agnaVtqL1CBTBhRvBya9aH/WGVVgng
RUZtRvpkoZy9m/x37eKl5yVa/6byAUYE+NgEpKHMmXQegyRlI/Xmsx2WGNTOGu+hw2ucI6kY/zaJ
OECH6fsEDshnfLS2hBjs9tCsrei3kbIy3upOceNvwLNBHOzODm5Kp96ernTq+ltU0YoW5NjrQ/s8
HXNcHWZk+Qwuac9RMbCGQto4+NS9N21J9GMVnSmWjrPoGozBhZIaq9v8ujkQfHHbXtSd7abKJGSm
aLkhbqG0ZVmQ6DgJTtzf8z2U+3PDiIQELrHvH8Utlr9BNB+ukCn6S9+2kcypHTLVwvAO2fI/fHSW
bMSLJo/IuOCUoARIIM+gpuSNqq9LBE+AghO3plT7aFWwjbJ9wup1oewfz7U4qbYdok4IzNDJj8av
ShPBK4JfI/AU8EjNbBK6hzCScFJ69lkLLTlC0dDcmJoSgHf3p5rxprJ/fHM+hWjctrRgj5csvZjw
EEIoeSvi0LRrfpYHYAYJW5TCh2wgHhUmwSOib3Umi59Pb0AHQTmmN2Pa3jrdfGnP/nmzx4JrR0SP
TYcyFKn3KP4A6n4JkAYEE1ppmPWIdUpx7TZI3TvNIBPfg+lptmRgCLOgEXEb52RfWFKoNdPNwbW2
A7nNqH0vPKFifcMcMl2shvJ/Dtyd/UOABntGspQKRdmz2SiGF+e75AhwOgioLmDZHVMA59kC760o
HC9Q7TlX4V/mITIHUDVYf0alxBtBHRRYKmB8tmnjQx1yHDZESbQUmgJ1ZRwPuxB/QqAYMj1SBFTu
71+fQya8PR6mIODQIx2lKG/2s0enR1GEs4OG9XAzOSHkNWrrBJGmj2jjg0b/QC86dkmOQk4+abVR
fYA38VXAYdFM/APpGJ4DBkjA8WKDYBDXnnIpYTAFRG03pjnKL4jZeNm119lAckS+gfOxfdHlKQ1o
Yjf9i4NVYpIg+M7dcHY+eI4yvAyxZKk0mbUJWHZ9Lonyhrwmg3zTHbTTxxQIqdDQalIyQ/nqm7/b
nJcTDikbQBk4P0WkdyrLR0Bni5jkG+x43ILDgKqjLE7HG56o56T7FyZII7Ruwci0OSBSLxEVjKep
lZHA7sPQJ5JDtN6Z0gfUja40mV8foxdSdJfEhMwzDEJcNO2jPLjdDIHXTtMB+BAs4D9t1hTwmn4u
fUWwtV/V39NUVLCbVWqiEvASJCNsfyklOHEK/g1vDm3PR/MH7xQfHyvCTDgPRxHTCHekbRbXxuSW
NlmWAEqUd1XZeu8bv6FJQjSSIAFEum2TxKkHYWaGGmhLMn3a1favJskVa9hvtz/TqfmabtOBjABl
2o0wrQjfYe6OnCVVE7WA5TuiMVDBXJ5GoKJhHNTh+F5my5HUIF4fAd9Eyk8f0+Mf6bEyALEf2Uen
FLiuwD3swuKuau/yIYjO7FmynTUdc3uDP4IlA8GQgj7HcucDbEURNvvsQ6r5Uh329/Uh+DYWlP3t
ARahVwor7DXLpbSH422K7lAkCZvs1zgYmMwuSpIdbk9GZK4UjTmGHwKuCr/h8oBUo+mSyO7xqoFw
emv30ZLz3r0DyRknwq196JcPkwtO1TAn4jz94Tn5is0k9VYk4SAKd9X5zirfhF57TYZWf2nHt2Hn
2pfOMP2a78Pzof9jHIqL0Kd2sj4sPgTjIbvGCDe78jL0OxTl1VKuW0bpO/T0blCLbL8CXtzeWfXQ
Niur59utwpVoKpZLoMRttrI6tJYUCvsoQ/nExW+m3kHqwNnmYKh4DRKil2r7TDx9NXrJAdnqPXYp
DUqI7PjAcUf4P+LgUu9ECy2epbO3AdnZbSicwCPnJwDVxmgjRJQKAwA6vlFzglwsk3fvkl7IHyUq
/2Sm0JOnA5XNeBEUFN0TRfaxoMdl2mw+Usy2Cc7i6dYvtvibxyh0IAXRJSkYIZvQKx4wZ+1yeAG4
miCnXdewRC2UdXwLYYcUiGMWoUeKUjgaR9sR9FxfHm7jeOneUGb+3CdTerH4lgutoKvfTCkMattF
7rFppdcmEj8jxWwhWkXJgLs68Lb9mX9HDpMC5Kzl3vdOh+YMEB5wSfm1X4AuBlXZfIwD/OBBsyME
YmNgQDOTp/SJ5SDSQuCR8L1RYpWn/ZUd5Zy1eeWRPEdAawMfQ4UBcEhco4dqDFqMsKE0x6YKZKgd
qtO13WzParEJIilL0ZL7YwpmlLAOwfRFaoUgzZhC8CIbG4S+zvIuDru7yUOn0pj3GOeEyAFMJeF3
udVRIPCoTwT+ZYxXeheDlHepdSMonGAUg0lEvcEUfsElcmIQ7RB4yNShNtSh34tpMdpc6CJC5ajR
uMg8RCkBJ9Pz28OjaHwELeIWULVfgbreA924yg+UO+3Uq34v4aFAUay37/ohXy4SyEtnXRKgG9sK
/d2JOCEOFkhpqqIxAtFlBcq58XobkHnyha3DO9ttwe6PRVXg/Akey8/t+Bpl4M2Zn/JjXZFh7prO
wSc0JznRUTBE0YyJ6SGhwJ63tin0r1C98d5ti+WiHZc38DDACBfAdJsWugU93XvDMEc0Cg2PYIPC
cMvzgWeAk9XGHfpsUiYLmZlTaktrDbBx5pBzGI2XbDNQ4isbJlJTQh9iZuzWqHBUF3tWLN5X6MrL
gjOzdjBbNKuoOgJywzvqzOhEIeK0O0u72jvL9wMqiwlYM9/h6SM4pbo7I8FVhvxaqAaYlUhOaECd
aYqR8cmg2xG8Z8Nb4Od4GW3RQuN9yG9L4iczOP4M/et1mza7+6bi31RyzUa6srVMJIwPQNkJBkfJ
BAFQu3uzC1xMXybXeRM5rD1voCvf4DtHxgKDlKoxjAzUrQ3JPYo2keyYozvPIegzBpSFntLoWhj6
DCfX4ZPhxdYFDEBMh7t15CNRvEQhPNUUwTv5NqP0AFJvdJDUMe+F3Bu2zUg2XTSYSLAVUF7qVDDb
I85ZOGwuGVu8DcfQwOXhg2aikkzruW1RH2CuG8WTbg9xe5Goc+HxaVReUSJFiGqoB+9LCjlCMmeV
KC44FreetriWHnTUUlOCPYQ6azretFhcXxQzy08GEKis81Kojl/FPny1KZHMtU5Oe1HJQNZT8Y5v
NJsovjasNOV9nS9l4IA5O/ZC0c/43hvdzmzh1wHH/tDuGXUIWKARpZzN+sImG0GNQztDQJTQJaK4
0CihMGehV9yYFreMiSc8lVmU6OT6bci8qPbAJrXLGyFQH5LCeUfmD/qP/dCKJ3QPPBZgy7ieexmd
TZmM1Ad+95LSf1g4XtsEJCcoPKrrbWAAolHCGsGTAJyjCyXciDiCRa7P2hZym9Q9ZFFIIQBWuQtc
J10GKRvQuF+oRy8+B0HrsrgWj5NiRI/ps3Vg80VIHYpBEey6w2Ll5V3X85bllM68QBOn4rWeCkGe
BVoevSffoyEGzovd8GkJZIHRu6uC0f4gSCamSLg9kwHNijvoZFBRNQhe6ZYa0dqZtGYK70zcRUNA
/vFdtfsgA17jK7HF8hGjTCN6OHMY0/kTljtu0IKj0zlZKGbRnPgLzuKP0H1A1rXUjLhFalpE/hZ8
KqB6HVYxC3Uvvb8apFmBSZJ+5vUXYLo9xyEYjTcaCIwZ0KGjbDdyAUQUrd19VKStQqqyDnGm5CNs
g9U1yQXZCc57D07ZYtCKZtwtZJ4IM0hn+DLbMQ+xbtbT23EFk9W/ixGaM3xZNbVaQLACdcuQI4b7
xhZNl4cStI+o8QhCSY0I4bjFoBJCyqAfiPqLk8aj7jFmm6aE59i2mxB5CkB3NOiWt+/8st9On1RU
FlKq3CKCvvtpOI0d7Eq0p35TLQJV00s17Cq3vcnL+ht91SsVdpG0M2KhKvCqne1tm59zuf2gCrfK
58qHTHWCEpqap5ED+hfsw+tjZxC7T8fOgH+ApXlRROPiuH6HJRLo1c3uVlmjcn/NTSEoAYJ/Cfvq
uzEdkv22yQrlLUTShTv5mxIopzqpyhFEuPBLOqMjKoRYNMXCe5Kw3+ISd65yhzgeGldJN8c4Sqv5
QJ5kWl5S8VInxz74t+ji/epHkIVgJ0logQLiWt40Rj8kpzxCt60hdjo3amadQLzopzDUbIS483wg
G0EoihUVK1pnWfmYDcbW/rsfHirOU8L3CMcNYV7NjMIHqHWgR5PdSwtC2xWZwgdC6K+qAEaY22sS
WUH65fUX7z1Pz0JqkKB7YhvOLoH9012jLYeotKKifE83VPaCt+oOGh+BicPJyJULYyA32JKwEXB7
SgsHqaLOeRtDv+liTMVIs1B1IeykWGG61xTANbm8Q/XG2WC7REVJmwC8jj9Kh04Gi0UmfEbbSrjd
ESxRS11y9De3rz+gKb89nVmJ2nd+aENpIDE7Ks9hw1ikdUWPVTzWsqLRNeF2DC9YBt2aUMA6176U
BQTONUUOmbcUD90iASO6DNgHU97AUnKmJvR2kT+MpBeGq/6COAeW7aYNkUoiDc/2IsCsr6LOz1Mp
mZGIhKrLQobU+L0bJ0z21WKkmUpj7fWnfqFoCv6GpeTTPLGR4ztKR1HI2W9mvC5udapq8GLMJMW+
A7tGzRan7gkPjw4HeZUFxGlUf22CdsDdEwfKfdvrAEqLqqmi1Omp90JjNUloVfoe+F4q4s8wf5a3
jYI+owYAwiSu2IJL7s/hT/Zsn1mhPVslezm06ewRKkXaijTPzkxt2oH+iD2wUGYFIsljxSiqmXK6
sWrK8kfT6PHNHm+00C7yAZam81EsajU+/W33tgPV9BeEdtqDMGCKyUkz8zn8QILqUNUU6+iHUKd8
60uCUtUpw6JumG7Mdztkf2EKSWkUCbrr2i6uk2z7MZakkwHfALRZKKztp/o2ntM1ul/npnuLetyJ
aaMj8tlTsg2wH3AAR+HRNmzNhG+bOgX69NcRinevqbPT6laDoQGDIk0yaRua5omKSAD9ChARra/Y
8lQR2/T9n9yTkIfwfpLAB/TjHsc1xZ7ilbsLp3uBPOKOai1VYCNUHqThKgmaT4ZnY6D1VFIFWUbm
nhyT+Qy0Xo1BN6zXbRxdyGMpmhQ202x+/dXF2kee3CbOwS4fdN5jiHXPIEl5WlOHj5pbTQ6tOGEm
m23wRoTDbiAEA37iN8xq2H1T+1C9bOBfxCPR+kisDMXmeqJi6KO4pmq1DNb7HvEyJgyCi6S6LIUc
SeaJ3ru60pK+Uzu9pB8f+0CLswMZMq1udaSpjarTo6NRZWthRMoJ28kqB+WVkDIW9xIxRQeUsD4G
6Jp4d/thd8mZSrICkAHBQvXbVa1uKlQA9YXQySbaAbxcV/ltwZbp+Wwg9K90eIgwJstnSrhvMlSy
BJkvi+GrNMLAsr6PnGpBHoRTGTUoamBjfgv19ubhX6SRqibIwnO/PjjuM6CQBgcME7wMH8lxA+x+
VMRuqyiHNG8/DI5yLHx1KUbONB1GgTlcvIw9ADUlfoJbytPMIymJG94JQA6dX+DV7wwzuydwWor7
CPxELUJpAdyslaD26/ccPb9nTuaYczlg3oBvVXPn0T1brh1Mib2dSeW5M6wjzjpvh0km1NkHjVuM
cSiIynPXVkfHnpu3WYZxpF2RHaJJ8t0ed9SJxoHRFhELWRFEc4yQZk1FzKjxd/RMzx20fe/6vkxB
r+QBkEvKICpiGYyzpLbI5P2LxiPeibLpcJZkdfnBFMqNG0tdBF9iEeZLR6UulMOM2nQW0sZpXEmb
pTN7M+KAZiI61N+aRWmlU/Tng9V/sPfkYzVZIqqCpstIpinTNv4bHDaLfLlE0YPSVcwxYFMFNrwh
Ej8SfHQx1cMWYaRAULMoGvvc5MSm7D4O1rddsk+vQXS+QwS3PGtHqXFhlfz6YD2vwMcUt8Hy2HSf
AQccg4SKtncmG/v4W//AWUsAoa1fzXRKGxecWRdakxOyNSVqlwpVVZz6C2gVVTy/7NojwPfLyIl7
4u6eZQn02HzuD1yVw6f4KBpYNshi7uCm3yqYTMfoPreAUiH93uXRXRnwIhVFN64KQHZ2m+FubzpZ
AKtMY4kWWNs3H8Q7rSr7ptl131+/Q3PWP949EwewkkPSARyFdMY5ukOYrnbjp+h7Nwk6BMY/xfhF
xxZKMFmkhirag5cNBmvUqCgLYMKL8wG7JY8B3dOw/LfUbYwehEVd99wNu+3a3S8Buy46wNOkSnKL
IJklug7dmbivhocuVNzJB/rAsPRW+ZuxE0NAE81qj6Lcg6PFjAZLiaYtHk0IgZetNB9VcINR2F83
ncSD5fDVTRQNspraA+1WindbHfrUmiDd87Oy0Gs5JvBGQ86jUKE+apL4fG4rF3BhG92ZVVBD0KUg
zA+La9k6VKXLAFRU1X+VUHDswhzaw/40gs1lgiFGhWpQhw4u/m0AGIyzQJ9/3xfzH20IPSWSiZlF
Zarb0jMQYNdquFlMcr69Po7P4k7ARIDOYFhD4IHKERyNo8X1N2jGDvd/xZ0dA4KbEGAFvGSVu5VS
MfQH8jElCeiUx+H4WbkVfZWbDK80GuLAeCgViAx3GirybKkmiNfjMs2C8ENQRsnRLdbhfjv3bVjf
ZwvH5I6EwEWZVEZMNmVkUd5pmKmt2LncFMQGk+cjJomXNHUlKgRGPoD6xtj8xziWhDSYhN7THqJq
zlEnD3bNZHn11N+qsavoYcqAr0DCRDnqKnGWL0alXOgQ4dZ8XC8UCKeYJAxz8r7y5zVYr8+bYPmq
xEPtxpG+NlPuRMJ+hDNMwGTYZIvEprxNtfaO3mKBdHviDaNNEZh+Z4P7GAhbEG1vhK3zByhaMGEy
qz+jl3DZ7YXA5n/UaR8SIzLlLRvKfjo3E/C/fs7/N/tdPMRD1tTd//w3f/+JKHqbZ5v+6K//8/+G
rm9/bPMf9d9WQ/v7j+FvzR9/+9T/6HNEhX92/61f9r//8f88/Su/689rnf/ofzz5y7ru8/7wcfi9
Pdz93g3b3twFd6Wf/He/+bffzW+5P+x+/8cvP5uh7vXbMhRUfvnzW9e//eMXjyz8vx7/+j+/9/5H
xX+2an+g4Xz887//6Pp//GK5yd+Bm1ADswNIlQ8s/ul3863I+zuaV9D3RLEKUVBmctUN3bV//BL8
3bU9x0sA2iUBwFGfYKRrBn0Lm66/c2zwH8AYpFKgGtNft/ZkPP41Pn+rhwpdqbrv/vHL0wwjAMjD
IYQtYhAxZ2z420+jmraP+zzaL5vVEG/2v9Kaa8+X/Ry8GZK94k6AoI9ezZ/Xf3w9ZSz/OljADgrz
xv8DRcOQDjTM0+sNrotFB1pEq2kuNu4qcdE5WR3YuqB0luXD7Hsy+R5fTDf/6GLUGFi3kccDaouB
A/z0YjVL18H9ArXMXZ3fDGkWfUkQebgJEdX+0CKUdrkFB/gh9tvk7D96THNluJKub4dgkOJjGm27
tXo3WxawmaQfv01Dll3jspiXqypLhhPXMi37o8ckEfOYXyRmXO1ok9q1hzZus828OuyTmqcdppyi
f74dIS7sGroI78MRGbwEaWk/7L4kOEFJrWmc/PNya9Xx9evPrq3mye2wGSXcTUIIBtTgGMS6a+EQ
JwOQYMcKnetimON3Sd5E9//xVTyowLED04Be4zEXLkBersyazbRCYjI9P/RRd4OscXb3+lUczcen
D+Ozq/J2RSJPCNaeTiFgKhhKVdtptT9MA2djFtFebdLufL8Aj3HTpl7tt/G49jp7f4GBgLOO4qF+
n9e7+GyJ0ZF7/X6Olg8npPjCrB7QY9zYcR0JJXqYh3lKZE73ZbUdqvFsHP1wvQd/eGKlPt0ZAERy
KY88jZ2JbSI65pngqhUH+xDRyjyyMDCjFrrynP3uquf/Luuh2J1AzbzwaBEpYeyw2F3AhUel8ywA
/VXRk1+542H5nqRpdF0kVncO7P3UW3Se5nICe7oRh2QiDC7k6+PliXRo39JKGjEUCroLN2kPYjGE
lxvfzi6qZFOtwzFLP+zp8SOZPoTnsIP7YVVPQ3o1NG19loRdffH60DpPKxZohAQQwTGaEP1e8drR
Ms5JiBbsMEg9UKKnpvsN4WXnfBdt3gGuXhddH62qJV2PTn7Vb9xT9ZKjec7FqVCCWEoiO4S/ozf2
KLst96C/KvYKzAs95yJNy/t5U/20qs11l9bteV+yRS7b+FSBS4P6eHmZywqnqV4ZyZomxaPL7tsE
Z73R366cpEiuN0Nv787mPt6ug90uAPS8R9EEoZj1Dm0wlBJs66x37Rzv2nk8EUEd7VrMOYc1TnHE
J8sPQ9PZeXwnizWVs5uUq7Gudrd7tKs+Dvhxe6v/bJTNdQwbxCEgI2o7GuUlAxVyOMTdGWzp3Xnv
x+ObNkDsJd75w8XQTJsfh7EL4DuPwKJDXgRM44+v38NThCxAZ1eFF21qHBlgeI9eOtaxyWG3p5JV
7wsLnHlB0XqFj3b7rVua+rcg7EkwoUNVhxMPr2d7NNoPF1aUCh4L/o59tMR3iY1I/XbgwkTFZ2Mz
WedVaW3Wh97dvj04bXu+IZ/9aGVedzcg23biuY92GF1eAhIEVsxh4ivteI+GmGZknBxAqp1RzM7P
Cs9tr6pojN6HoX+Kqv3CpaDN2+DskPeianS0nPYoCkahPVYrEFXtG3sXVtUqoDxFjuwDnnx9PI92
aj2XOPq2g8SNylNHZ1S0a2o3n7tqNcWd8w0XPecqZNf7hAzm5p8pkJ0Tw/jS9dg3iRwVg7Lqnr7H
AguLkvNiOqMgNt7mNm5WSIPuz3IvwuDIb7sTh94L8zUiQmZXJD5FK+1oydhbvwma1AFBXnbJTdvm
b4piqn/mY1Te7KuD/71MAoBqr7/U46jKvFVD6qVUycZwfNV9Ti8njHe81bYiSR/28J8SP3vTe9l5
VxcXlWXlWLidpbt6vogBxl45KE6c2JVemkfS/lJ+LLz90avOyrlatk1frfLdfr6aGtC2Q7hgjheH
+YkT4NkGyIJAKsdmP+DYf3YC4Hfdj4w5U3Y6BBd1m6bXSZOOX0+81meTh8uAyWR+wMvlYkcxubOd
4rI52NUqSVprt3JSu10fNrtkQ/Rq2TdZsEScdUnwYTPbU7AK93kPRjZJ3fXGOhS/IfLkWW+iqPe/
4FW0f4v2pHdLCkMf8PUbffbmzX0mIXmbG/D6jxdVPu7HLAyq1dIMDobLc3kxoO96ls7D9sQgP5vf
XEp8L/JDP1RI8nQ99TjZIsZcIy+8tJ/62QpXm9KuzvYoJa/3U/szQDP60+tPdxxssP8T3kU+Aa2v
pPQ4uqM0Wu0OQ1WT9yXtt9Ee/XPXGp3z0Z7bddrWzmqunY6KBTM8OojMmU8nSELPTgNuwWVduRAh
qKmH7tPHRm4R01Urms/ybRBb+dpxZys9C4M6aX7bhjuPybDDVeX8EDTjfHU4zNbmvNqgLnlipb8w
8Vnnnu+4yoHZtJ/eR1lD689yEAL7Hp21VZ5P7ifHt9rL11/5C48b+3BT2aIdBP2ONQIQuS+Tstyj
qBsn/TrIt77YAu2lN1TTWd0Bm+vmqrgC3xifbdELvXv98lpXT85e2rqPL390Im2TPtynbleviDyH
1WYas5VfjG+8KH23iWwX6bPq1x63zxMv9+XLouPrUUkG06CX/+jM3cNPtLZ041dD6iQD7cE5zM/3
fj82q+2+m7/PYOWBTcfp7tcp8pz6xOVfWFo89b8uf3Tk75tD5TShP4Mea7YXm966aZb3Oabp+G5N
/iWJ8OHEYn7pgQM6towiOQyL7OkDs/CaoYrKZtWHLUtn72ILBEJ07cXb37eUNO8yJCHWzYZN/PUB
fulRI7VlWdIOB4b79MLVfpdYflI3K2TI63BV9cP8T8xSnAJnJmv3zyrdbT71Ewp8J677fKOEb0VD
2OeMZjkfh/CIRRPN7XzmdQFqeVc7m3WAftZlPbn19euP+HwJcSl2Ci9RJY0I8ukjljsrGaqOTWs3
9tBJNpwfOR7n+arPl/Z9S8j6JgFctd4syBHllX0qfn0+ti6VJIgFPvwyNS6fXp+uK3qS4YZH3Qfh
BQ7PYK2BHW1JGfvdFsRkBu51wFSOYsD964/+fHS5dKyYGRkUD63Fp5dO4+Iw9xVnhG/vna+AF6Mv
k1Pt+nV/aKPdat5i1X7WVilH5usXfumZ1UBgSoFcedaqHbPCzbsDWLw89jdftrtsvlqKaHs1Wj1+
4xZt6104F9cVoPy716/8wiMDM+BV2x6Rn3eMFOrobTS7RTtWVEXwvWb/oqhTilswt+u4+dwP2byD
HWs30YlQ6IVnRs+SEwkHC6jYkebho00L+kKbhzs2rQJhl/XYxvnlNEbJKpi68i22CMHF3kaofQ7G
3efXn/m43sT2QCBA/gkJj5CAF//00sVc9d2ww94BtoB9VrleexP4m+HDttgv4Hitrxxh2TrpDs6q
XmzrfHC68PwQF+5FvY+nbyfuRgvq6aHx9G6OXsRm2/deWW2xNzzYKGY3fYok92ZzV0yrIizHNcbV
6a+YCmbyaEvc1c7e+efOnJ2IxV58K7RKbXK3hLDxOGN1NtNcYnZyOJsXJ74MNpsCAsmcgzSqiM3a
wblMrHDzNustCzfw0r4tKFXdj2Po34xFEK5ffy0v7HjCs5LIgu1l2zvaaZNou3cbF75MNu0Wx8Li
ui8xmPr/nJ3HktxK0qyfCGaQCWALUVVdrRVbbGAUTciETqinv1/xbg6LNLbNv5ixOYc9RCORGRnh
4eGewck1I+XpvfzkO/yZoTDHxFwwVu/wMfnv3zdFh3+E1yP1gB9Z5dRxm+lquUjsYRafPOisjQQ0
wPYjjEOPJBOCy3q2/UgYSaWzfAsz1x3wMmAiNAkE3G0zsBB4X0JDGv2AqVdO8cNcgKjQUClxGMtM
Bl0CBjlXWsO2tMrLCrODdJ9pqnzVM9WuVxoDkUWYdOIzkPZvy3OiS6KUiVyy90tm+j/Htdpa/BUH
LOn6XOnjXYOlCTK3xqrr+39/+L/EBUBXg3BEjw2O6dlxSHGBmhy3bgMmK3wrWttqkdDgk9G+7cbc
YyjDM1HvdNxu9dPASlLns2j8l61HlwYiigV+4aG38ftOYBqsGtFX4zfoW++70S4qEPbYPLfj+j92
ak5bwUbDB66NxzTjH1RmdPs3ATS0hTPI+F4DmXnLa41UNW3W9pNL5hcb6yzQkJyCwHngM8hJn+Vp
AgfIsj2ZVhaoBnSRSgWBJJvUirNf5Wwgg8twHFN9gDjQpsnL0lbb9ZSpZovK2lcPgDlLEXRYcx+V
kvI+SQC4PolCf1t7WhtQIx3KQZhvv699habkgqQsdM1NLwJzUPXL4JfeVebb6hMs/PRXnS0HvROa
g4BHv3DC3x81YpPUZw29BborViwLZjVK6tFDueIZOnSz3NOZxvQTLwaIYWq7+fc+/8uB+u3xZ7VC
aTmZmFB6C4qizZxdBZ0q3RkW6OAn3/0vBwqSHsypU1YD9nD+oG0e+7nFWMdd3fqnOTKmVPtl9oUB
kjqsDKcOc0PvD6jJOtG/X/GvT2YCykZ7ngrUOQupUyuwgj6Z2CfjiQpS6hih4e1V7fLFNPZ6zsSl
MZplpLlO8QkF+i/7CPIbt7zFXtfpd/z+cfupFEYxkMrVfqbQt5pVnDBVeC+VTD9JZP7YRycIklSZ
XhEcnj/g9cZ2tVoimhskhVVGay3VRW5D9SOTOU1XoR99mPV1uE2sLblua8Qb/r3KZ68q6FXRUnBN
OmgkkIgd//6q0qi3ftbTt6yrUfdgZb0HOBaOPA6tmD4RfDsDloAHUR4WtoGCAfW1ft7BQGhGLi63
UNBqQnZ3ne+sxn4mZNvXK+ZX6Xcjl7n4JCac5aj//6Ee1Qg4L8XXOU8KQBYJ2gTdRi/Pqph8Tn9t
tkztkTCj9+skw2ExJ/HJNXSeDv16KoeGMs85NXz9s2V1GOrxfVSeAlfDxtDMPhxVHpOhf2Y265gX
6jrvipcJxDDQ3SnGho0pr7HvPvk1/vi4LDh5EGtuubRwfjXZ/nPtJuWG6XOCBoqrVi/UzA6W+Npq
OJia2yf76Cwg8cLgcJzUE2kAdYpz7KQ9VXmKebFgoS1y67ejvNwWNf/PL4SeCRjoqcD0oCSdPvZ/
Xgj2FGJZ9jLDfTx5EzVL/9TmsMOwy1ne/n0w/vJCPIrxGtItqBDnrYhiy7eFhGHFA1AaZmz77cbs
JYThz3jQf3wkQTeRXeJQ+OKheL5ytu+Oy+IkeYg/ks1QpJhrFOTQoGS4vF7z6eLf7/Xn1kSTgjKR
44A826lW/30N8WGv2kY5tFdIjGHGkO+BONTwlJtOBFu9PWxrwbRNsd5nwtmVmd4FQiw/P/k1Tifg
PxcosDJNG6TCTcAQ2k3n+QSwi68wHCVFdyYERVxso/OAcbzia5u5kAYY0NWr0KkJ8QF3RPUVlD17
GqpBfJY1nIclqvYTCQIMkWgPEfXsihvXrsjz6VcnKG3KwOopWIOxRUwrKghZD5LjlX0Slf74ClD+
UOgBBAJpJxKes8HMFFtemVkS17oO61S8nBjIRNsEF9bBRATT3dBR7LVASm2oD6u26fXrgqlv4NjN
uJsmqI2f/Eqns/PbB4H3Y+jo2ZxqarCb0031n7PlmLlW9sqnm2JvBgrceDK/ZXItDRgxUwsDc2gE
dqoE0OGTHONvi8GjOW0udCsanmfRctws9+TuKwPTL7Zb1dvdl7Wq3R0WXFY0ykm/zO1sZTDXKV42
d22uN/16Men20Jr4JML8sRlOq0BqBauCNjN5x++rMOZ63nUOYAq8LO1FkvI+5SAQA0BkP77bE12w
3b9Pwvn5Zyegl38C+E9RgIzj9yd2csjoAANlpIzC7qx8buNutLNIVFXxyaP+9onRozFhTAoYOefr
XLenjg+meYFJLv8ld/Gzp5HcB4bEmdzKhZIB0hre8//hBbny6dEYkCfOp0zzzu+EMTE0wagCQxHS
wJeP+jzuxyn55AXPg/avteQuOuVu3PbnDgTKtFBJYfg+oCOX3XKF2A990ZufvNBZZgrzQEcyhkqR
2Mw0lnN2C7X4ymFi0y2h1y/iAxdX/KY317pyZY274NZY6kJbdCy9kq765JD+bbOcCDEu44c0HH9N
9P7nkCYWev6WZsuganMzVISnj4K25CFrk/6TbO1va3kKTNx90Isgrf6+L1tukEmdLDWZHq7v1VSI
mxYvj09e6Lyu/LWYLq0HKGJo0XHf/v4YcwUYMNKEsEP4e9b1qj0I0Jo9gy/efnP6OfTNIo1MRKEv
ame2y2ARawoxohIhOn0CksKUQOmCFmTNox//73sXJhdwgkdBQFX/+2/n9jwXcTy8XHW9dCIyKHsL
kjXvmaHn8to+WY2/fV7mIXT0URFoB8j4/XHK80orWTkqc2WlepBjrXpRjYvPdbhZVfTvd/tzGxsQ
mXgMOvA2BfMpFP5nL6k+H+dF52Gam5wY9gXkmlBupvluJOvybmZ+/RO1se6+Mx0u5H8//M/dxcNt
2nkOlR3n6ezhImtYVgdvgNlV4hKwLn1ox0k7/PspfwY8nuKfpMkNIDMgn99fsZnxeO5WQIuxLZcr
c2zWeKGXe49S0BpaGvZUo4fUxL8f+quk+P0m5QYB6OLc+GTfztmmQRiw6HLTkwHc9BGZA804mMn4
DcEaSLyJ4cVGtbz3uXmZ2PO+xcUxKsqiP1TWkofoIZMGaf7/4Vs7fGoGXE8M3/NKoM8nCJq/egRb
Y15hFnqXJmZyB5o5B7Itkne/ap1br+2aT77A376zwyEnKNOYAab6/QuY9eQACVFKV0ovHjP0F2Ot
nudv/17yvz7FhbTExCMyBv5ZRO69ehaFAzOCYzphrmoJBmJd3JqzT7Lnv20oklXY/IL//HFAPb2o
venkZ79YijZ8VWUwhlXarl1Q2PxZYIhG+sE0rO1nmcmZl8qJ8MatQwsPAW/wdSrx35ey9tsmL2qO
jDmhLy86OwT9uyot8ymzsilwq6kIJ7/QA6xgDsPU/Eg89WrK9rqqYXCjx/ytHfrvjTS/tP5Wg92h
yJDn6xj6Cl1dq0ncwJT+GnIXDMyJGUa0asIM13W6lZn2ye3yZ/DhZWCXnGj3DNOfVyGofNm1sniZ
slpNlLAcK71Juix/tLxtib1RUIoYiC6m6/5/3Sq/P/hsq9SI7mveyYzLahP5NePqE5FTlcXwyYk7
BbDfgwBsEXa+rkNY+LMTOmhbYzAAaoZGUiy7dm0wt3BGGTLcukSTq6pPFvSvzzstJvnrqfl6dnUU
KKTWc2saYTZm5RxmGtrIk2auV9LgWTI11+//Xsg/7yo2IRDZCWOAFvOLv/Kf66PivGvdSPMv6Z3+
AnH38Yp0yd7ng1jv/6dHMWMBH1JnxtoBXOAaPtv5buboCTpLS8DdWeTfjNVW7Uc1G171aFKiiI9/
Pw6CunVWnp4/8tz4CUf0sc3oxcft6N7mg2sy3u8Whc0RbxbEA70dhLeJ8tVbcAKcQ21oJmonDIlW
iripT6G/h3NlNmiXKYb1grJPXNaqRih3Cvxy9uTrqtKhhK/EYJjtgi0g6SgjjNzXcqRLP2g9KglN
ry93Jow25xmlVKNiYG1dJsF1PbYwsUIvSVG4jOAubEUWqs1q2ix0BkUXKOQeaFo0aPu67k6H2a6t
bK/mPjHvamEPUwDdc252TIoPSResGyIWgZ3O+rLL7HSJtbwtLgo4Epdra2b0boRWoE+H6kHnYAxR
6ynukGblBGrJ5cNaT5OCKGQbjK8qvHcw9d4ezBq5r6Tv8itaLXVUzbN/0/d+t9tqUw9bA1jK62rK
SjrJx77qLOR19OGqypWK6bjV+5RfArO/JrnAflHuMrFMYbIlMhSV2R/t1lwPi3S1i4FaO86hRV1p
Y7rsRsPqA8T6nEuHJJb5FW0WH5rpYHMOKnZLdJXHVFmCFRua2Fgy422w9OKaqt17W5a5vN7cZdmB
22rPGwDQHDYQ6hnBwzcJSULEUJbONd6LeqyQSWH4W2OIA0BqUGlQ9UqPNk+fryWzCLE3OPJxnkT+
TasaktslX54yekO7fPPpTLpzhbt4VQQ5huLPebL1kTC0agunraghwcim+epaXXpc0znMh8sTOdlF
w3gax2Bdy+mrNVfMB/pGsu39erQC4PosnLpjvyp0dpT3bq2KyQBX79KoYnIh6nsNMRHL65Ei8nXE
tuzyVsq2++IseGkkbZ9f0aYxghZ/4RsFd7QPstGQP7VWL76IjIlpnjGMl0WltWskNHilQvMWfK3F
GFTgZAFqjPKqqtwmdAowR8dYzHdr0NtrkeCmgEuc+7hWcG/azDD26WK/yCVBQBuB+aNf9vUUuxIF
PKfRnEO2bfbbZqTqZCNt4tru92ThbhapZZHXWr8ZIUxXNpnVT9lOc1IvNmdvXMMCrG7fjM79ONY+
YkajwAo0Gw8z3Mmj7xe7kzHC1g7pEKCYPqfx4taLE6rSWF7qehTfJaKX4bzpSZzXnhslnTHDeDRz
A8i263ZyMUfySiOb2j08KeMhWZnbXJfyzrALWs3qpzTKZ0DmeNry7xsiTl0zHHAbuKyL9rmtOqbm
tB9kx06oUWUc/E0CRWc1yMu6yGAxu9OYQfekOeNz40KJzk8DtcTW/ig6y7y2RwZUMbUJeqNKOfH+
Fy2r+QheedHYMyZp1qOetTPi2G4XL76xhGun23dFIm+rKl/CFlcA+FynenyAScjT9M2JNLt/bVT+
LHLzdaK3HnTQ4UNs7qnAkgGtpOmKMo6J4nJ7J9Y920qinG0go7C6gu5yVloXHQn2iPxLYJr1vS+K
j03Wt7mHM3veJA1pt0xRcwOVtjMExBt/S8O5wzqRpX6ocb4xNWHtYDMil13n3+Dt4lxL5zFIIRVE
NEgYn8J4uFglJK1Es18Sw47o+5XHbTtpTCpnvmqn6Y4dfT1YJg/szTRM6AtH1jJuHFfjOG4mtFEl
HyxHPoyZsfdY76ADqCNoQPrXHGnvEqy440lsZpDPBeCkXPsh8pWgt2pVJm/sZ1rQeQbTuuhlBRXq
l/QSjB9lhqMzA5x1sBr1TqVltktbO79LhJdFhTeQddUJgvFtVbR7+vyQg6SV9JFh1f2NsVrLnSw6
uCzgMdvdgvzpbaeVU4HmRFlErvexatmlL/3bxUhuKVlfCSPsbUCqAKb7A/4yB8+Fu1Z1M8rC/d1A
+ynsmA7aj0srQhL1PYMNgSrsw4rIrqmXtynOoK2TREkyxL4aApWdFANnbOQN6CKByBsooPX8Pes2
FW5DuYfn+4SRzJsSy3HDwyUQTnnlrt6+gMUIwWpDYH15tvrhujXbe6Ypmgi1X4oAKFDdonmhkNVl
hcBwN1TRBL0wZ7gxXjAuxUtqj4rVx9IlWWDZCE0OON0FoNmxP613sh/dCOznpEWId52koppM2YeT
0Lcgm8y4brRrJthf5Szfq43DNOAZ33T3TduEY1tjLMPgPqArkWpcX/2+OdSFHVSVHhkuJJkWDX5m
bPiaaVcEUmwfiJs1kV348dTqHxPmLhOewyHN7zBhJgMNxitnwui+y8QjOg2vjdiQyhTMfy1+/jBI
pu/nLt9lRXqo+/JAtA8SIzs47XDUVotpQ5+9jHmTDOgOfnXr/GrVLMpSEoMA1bDverbFpjvxunAF
N93aN4um4lKVN35rXys1FCpw1gFZHZQoCj8SSkuKQIxWizuS33yvVJ7+SIUvL82pNyMtM1/6fqPB
sPV9UPMTIXvvahy8eJq049aWUMbyZXqv7LWPyzkb6Jutu9zhdPXlvmeDFKn3MEIJO6it7fE9nodd
r0QR+Vqv4NoNMvSN9LIjnvFP6Y3BD5UGI+BjcitLSx7JX0LRZPvCL+O2MNnGSIIIE5qtvR6aknF2
h/Yrt091M4/mDvnj637OQ7fuH1Z7glpj3FS6vENlvCMVS6uIArMPfVR0QzVYAz9gTZCuJoydiwwf
VLcEuvYjfzDvjAaOepUXN1nqF/x0fhygBqru0vC7w9Dkx6Ru4tbx+IuZIDMblDiKqZiCNa+Om59e
MT1uB6Xr5oFZ5S+6hGbTTTAcNXtHZRtMVY+docAYxt/5oiK/qZzvaT2EOfeku1kvdT4Q5zd2jv5m
6OuumrNnSxsGsJfTmHdPF2TbqaRGy219H4uyQ7ZTu1+F2MlBPPmNyU2QNoGbmweUjfdDk8SrjW8e
ihm2Zt/UZcJWTrofRpJ9Sx3zi6MvLvdDn0dZi67uXNPWWby7RLkvhrXdjIUzBU5u76xxeCxn4wEo
GtoCnk9W+uw265s0mUu1Q1cbkFT2rzYK/NAx2ovCa686UZTB6vjv2Lndo8oUq9GO0sXDfdQKlsI8
eOYYV21xSeq1Bv3KqFKup4+LXr3BxeqDRf9oEvNlWuG1nwRo0xXLTGO70FInTMz5XvrWXZYuTmDN
y8m5/L0ovBunat79wUMMx0IOJa3zO6dPPhjxJPdazXfPKOCIZ36U99pd7eEUoPenUTQGXTvjK3+4
rynU6+XNSeeoS2w78hx55Vjb85b1F9ppxGFsFiziFprw5a2mfqTzxA42rluXPA92e2Gy1CuBQiVa
XBY8gnklpNa5U6asR2/6pIho36HivEPf+uDbyU/amfuMJnsEO64D2ik/pJ5/63wONkO4z5Vev6Dw
uwZCmrdgyR+OOWxhIXuczLzIb1TkYVYROPKkVT8UfHhDhP1G96PWDC2ojHy/zKoKOlwRB40Uy7aL
YHHso1mYxa609eu+WC/NwkaGUfNv1lLC+KovC6lOy/yobdPempzjYg4RnafYEdt+7jyfcmC6hNP2
oQ9OQmTNdnbePDqNflelvTz4Vf6j1Ujcu9RuYk36j7PbHRureHCs4qe1IYW52WHVZgjgtpcJSYLt
+0zofmN0kExLPDJZ9p4a7XEhx0/q9sDZueizPFqH/KBSDURMRWVRYwMwFIFq3AepI+/P/VWty54u
TIIiKH5Q6KyNs4itTsW2272jsVAGuKk/rI4VL5VxmU127CT+zVz1B5OxoBayN6MEdI/sMrQ3onhd
jH0Arr6bVI7G8friracnMReDQzGbJRGhbPq4Q8/YUUjeLeLH2CWxAQYztipQ87PP1TVW+r2+WQ/L
4puRWZfufm3aF5+xee6L/mUUnIdhO8pCVnycBvHp7ZGGEJqx/XjPdNi1YmYYiRZGxJ1JQPw/aRga
qAG3LAGjcFXzlOGH01kuIs4Yiaf9a2l5DAlUESYeAI0pyVK/d2rnCYf6COdBRmG/t8qLVJniodff
NLl1Ydc51jrDjbW40brm0ZIoWq4fHIB4suhciCXIzO4KXSC+NnLReYGEVruDxXXfTOWd1vDn2fXi
bMdMlo+OrPAS3wJNA3Ly2+vG7YO2fxIpN621PS32qzZ/bYzHtpr38Nu/jKO3a0jAVE4N7X9x2nd9
+DYUJYvnhLS92I/2c64uJC9ZCRXky1tSXuVL9cXavOOYt5HbecFadYHR3DTzjdY8+ZnHjlmjeZyR
xqqjuv1OuNtbFlZHs87F+Iwo5CHRylubOiaQmoE1Ei+K8O3U69E0fNiFHrplHtRNG1nWHUrrQa9X
NyiyhIhTokOv6FSRMoZQJR/VvNzgjhGXnYr6ARolvelsQum8e62qJLZS89hJ8ED/I6WdPIshTtuH
vEfdy2xvtfFLktxVWxfIIbnJqwGV1S9NBmNCjrGbgnfZ+W5x1qiy+6jSTMoCDGaail7WmzWU19DI
kUYfaRDjmoc2OV6JuZQXQ3qxjor8QLtER2GXqu8bV2i5UZtUGyduukTsKlR+sluScr/y77zaC5HS
32V0UDyKt6KssafQj4V1b487jZ60lU6RZTw02oVRPKv8rWJU3vObuOiy3UqB0xH5xc4go9bSH3Jt
IweHdg3j6/bGqK7t8kjnjeaYHVVWzRhZ10S+pYWL945aZTDoSbCWAy0OY9emz6l9q5neQz2+jHKf
2GZU9ru1fespI4fMA3VAD3rVuQeUvXRBNnwX4l5S2g6OtleLRaLd3PSVvnPSLBZ5dyywkWYQqkM+
3pLuZW+7V1pdpMGyLJFqxicXz5tVvCQpOvoDXLK3SY03STV8GbxvljWDcuRxXqDpv2bqWBP2keRE
kvzZ79aLROT3yBo/rqm+Q/z2xTDJePwuho4bz1hnaElJDq5CNWpH+6SasTZB7agww4nFrsrDaXi5
RCCuu9i0MUZjabfN64UDPyhYzSlezKdpQJ4gffLmD7SVYmk/tg7isXZklXeNuEvVcfO2yC81eN3i
Wsv3ws4vB2Zl+pYQihWiRjsH8QO0I0CfnGxnee2x6eY9fFsKFO/oOv2lyUdIMplGuf3oeNMzcvtc
PjMMzjROq2+1vHXVCrCUX1ls5rKz7rX5kEGAC7r2Q5jAMVaxc0jB86qP/B6bhHS+FJnxNLTqOHdo
nk/DVVO5oWQQwPFjWpk/SPoNeLDLHTMwXyfhFCGYxl1utF8rvXnou4UaH9y+bdvA1LQq9NfiIfec
r8SCw1xpEhR1vLfpuqE5Rbafp1RYDTlpmf/M1oYAbgJ6oKfx1Bj8sJ50U7Ra4tpMBJ6D1RX/m7Sp
0q6zWgtL/RrM6TDQm6mpDjrZ3PXw9G0KPSXcwM9vuiWeDTcuFwjW3GVh7zgHQy03tOZ2jWM846DM
DePu7VzntpnisS6QHiqOed5eoTOVAqJMEeYZkdMitnaXpPmTqqdvSzKHAw4pvr4Eoh1irlcq5p/W
shFzXqdkJXkr4rYTZgQh4FIlJLlsyBlXiLW/sFt5Xfnm1YjBYOnNuxoz36AVfqB3iwplxYyNeBsM
cZltOYk1k02V4CJQP00B+Vv70MT2oPlVXHHDG+sSJzOVxWwhA2/tqdCCyi6u2oa7VKPw6p6M8kdB
sMDZZWfw/1iZia6V84Az+FHTzCDzvnemwerk1/58JyY3oJJr5QIyZSArck8vfAhtxVc3PRUlRRv3
TbZT9BmLmnuCduR+GZfHKXUxlvGeFrc/koA/OtaX0tDDrkyP7uRHi57Ftv+4UTibtRGL+mDxRZER
j12CGurZ6EB2XwCadlVtMQz7nDv8qDF2d7alLpU0QUv9SCb211SYT6IDQDLIQ8sep2e6RVZaXroI
W5JbHCyzfXV08lIri5grvjXTJyTLQt/PLuRkweZGg9yJAQqD2Z/D1k2IodBC3ZQCqY5F2e3gOgcI
UZqts9c8ljxn5kLk4eg+9liRDQb9R/OibpofRh1byaHUm0gl34q8clnG8eDPxgWE8rjazIhSLhi0
/oCWSFAjIzKKJHI1FWFCw3BVRZsHQ9mmPjRsfVG82EqxdcZAEW/s7V1LrCiZ5VXdjvjXZCgxgVMI
AARck/hmXd5we4ygS1/8fJ8XaZimh4x/Cacg2FIn2Ch+BvMHVLdAJ1ZZFP2U3cfErF8RgQAlWF+Z
Oses4Rk+JyRK/buWjcfOzHau4sBgO90RQ7ftstNQ5FiWC1WXrw3nGyAtmAtLHYzFI6CbVL15LV4Z
ULspOu2q7EDQFn/8kQzZxQJbMu791YgGZT506/Az6wpkZHQ0MR1RBQXFsS3sH0hsf7Hs9gHe3GOa
8KarO9+2DD2hmPJgWfLGa/1vWms8lMPErbE8q2wnp3Hnu9gOq0clHmxxsp25Nd3XijukH94cAzqu
IaPEqFAI5VqzfGrxMvLtS3+7GaDMjZl2raPp7Az2HhG7XSqrw9r/VIkfdQKdczcPHXRAgCWFmgk8
35tpi+XcxC7/aDu087kMPC3I7G9ZYuIL8qam+SA8hA5wJuc2ywmdmvtzZC2RFPTgfQkuXZF12Bx0
oV4ne5miI9sTsroD/YC9MNTRF9q+6foHBNCcKfua2HxnDVc89IqHtjiM1RKYvZIHIdb1BgYaqBFg
FDHKX+7YxBfttkWOr+3K+TCPWrRsbzm6o4WudtP24hdNkDlyT4F/IZBmFOmr6yfHtVKXRVYwFdAF
EG/C1XPxL/6GNgvtEjMsMvcgqby1paUT7iyPMtueNqM8TrC9rOKYocyHRQdh8ElLjEsh7nJEVPrp
A8cdf+EeI12CGxCm6y7txkNREFT0KhJ9FW2zOngFaKx1b5I7lya0uRqny0c31Ui0vya9QDJ8CuT0
JevSsJ8ec2p1LENpeuLKC0xR3rOdg3zzgmrVUW4hVnUv0hzD3rtyRitSinLFjdDnr7TDiRlXN1T+
60dlPdmgPEm+XIJbBKPJX9B/1HobYMFQN8seQPeq3uTX0UGBQWKNYTMGNqZxJbEyKS1GEv0eo2AM
IKy7urqT7tOMWm09AWX2QUcLYfBvaufZaYA0GsD8BP8b/31220hVRrwBhre9ExRowXXgSxL58emL
KbubFZX01KsiKRMgXzgbboP1zbzXhjUeyJhz+AZ5Ph61iSZKUSgQ2nk3dt5DMg/oNHCNNPi/JVW2
q0V5gfHwYzU6B7OoD6XQHhLR7KUJPSEb5ute1g+zRDOjmDOdUYtsj48Asc6woTCAFm5GrOn0oOoW
3zLhHoq2Lrm8lQghPebXWT+XEWZf38uuQ1wkfSnG7gF5g0sc7mJT8+PWTA/rkh4X3fg6te7dBhpz
kJn35FQUk6i84iKTY8RTl2seVI7zs5p6ELvGG79P+jxdtB45cjFlY1gW6RGqxn6RFOe+pnCjobu3
97Th1ji5O5kA03Pepji+gEn3ffcAcXUMRj/fDminUv4pXHvcFFXMJTtsCGAECcP/cBWTA3Szp2ls
zWCa/efWnsFX6q0L/a7aLdiVDH3/Kg1xa4+kG4PAXIw6bcv4Io3FgdRE+a32choGNQ8w6Dc11clG
Nx30k/WQsaMjx72XE30RY0Uw00TkMQQsoJJPLpLTjixpjZFe1jfmusyhLOh69fP6tSpNZFxdwDt/
yG+NcuuiyTCvOnfddcq62Jp03J1EByI8deCYjmZ7YfhZvlPW9N4KJvrnxhmxvG5+ULR5mADxbRs6
TqGfDEwTdjeJuzzo2PDdZ3p9ZLT30XcK8l5nRj7F0agPISqQRfRoA+RVAZfRm4MtGX3AMcuhYWJJ
wahgnWTNEDTIKzy6+lo/935bIrLpz+oLnlG9ei5ZaTa5afYXbIaSOZt29E/diuKSVGL2n3pncZH1
VKNOr6cHtHZS/WL20/ab7ySQ/qWXtQctQ29XutLWrjalWnkH1Lvl3/LF6r3vWAP1xc4eRQmkwJm4
WpzBuu48ttXa4y6gixmyqU5/IhtH/XVgED4yR4/ClLIipsWSHWlyNm+mspNDPvVTnDJV8CBUjp/V
kFQL00eNvC5zq8P7vd+CSs7DvZYZJy/Azbm0kmI+WLIYsP8SzZW+QSozC5nHXaFsYE+rK3bMz8nI
m9WDoqq9yFOKRb+urDujb9Bv10HcYs0wu3ATrRuu1aRRBJTzx+x3RdjOPaky8qgFYhWXAoznauuJ
A1VCX0JVax5XfeXMO2l6I34jFbrfMG4v6TXDEJde9eQutDM5U2sARxq4eFXZfYFBj3uyV6Ya8dwl
u5ozyyfgMwNJasfftjaFaAM11eWF5S/0SqZUv7fbaYjt0uwetQRldvavGemTpUgZHNp9mZGCi9j0
dxpDzvt5gent1vVEIe4O+DuJPm42P7nyE+GGtsio4zzMA8I1Sc2X9bRF54pS2i4RAq2Norjzq1Oc
W5jAKE347oi3Tsf/x9F5LDeOa2H4iVjFHLYilSXnvGG5PTaYCRJgfPr76W6nZ3psiQTO+aPsgg57
clWw6AtrWc7SUtldXa6DuemzSNG7lnPcuJ1VH00AwW0ts2yf2mb6L0WXCEvWe+pVNIs+RXlmJTfp
z3Yh3YaRagaAWEwb4sgMD2um60s/NNbeHUdvEy4RViUvIsI786NTYwDqklfHhRKqIKVTru3OreE6
V2GTd7ZQ8Act2czbociD7SKG+jyVt5UEvHknV+pZnJEJuMG09eZ59ZdXTsFGD/24R5dh3KBD68Xz
xj62abA65uVYvtmaSLUka0h4gtCCxFn7tkaMNVZPLnEAf3kwNrFVKRErDAI7k0LY2O6ALHWhx8vS
Dlz0WljPFU08B2o/atnviVckmJ1Jjnre96WBB0QdGSLff12Vda9Lwsz5uMvsGhmipA8Kw1hZwpdl
0smaxM7mMbrInth2vhLAeSmADCk/OzuVY+rvyDQQ2b1m6A4ELAfGhZ4hw6jH6r1ratP9RkC/zmrn
uqvWHYUty1pBHAVN974aa9o+yMLog5c16n3+Q8SUumLc4YsY34Ogdrw/19beDNlSGhYsHn114XIi
QSYsH0tNbuipiCY3YhpJvWa3BNyPl6E3qhs7lBMTYm30GuVGmMgS4QKMmucF1aclMSf+Chfn37/W
EMH834o3lzXBaaMF2slHc8kYnDqjysVWytLV34AdQ38d1dqnXWJ5M9PaZgm1sT7krVtHJ8vvppZ4
qqid5btZSl+kGxR3tgfI40a94CHqp6KVm65xI7A9ILi0/iyxHwN8cPBkw68RQJ2xqWemMv/jYQtA
iZGW8CNtZJDr7nOoumZ49N1xjo6GW7j9e5paKjpWgbDTv4BHf7lf2nRePqhCUM6p8NuUCgYdCPJI
3aHxDqIZe5+3UeY5EUhlY761EZzd2XdZLrbkf4bkoi/K7XdQHbw1jjkF7aenOls9VcE4SwaBGes8
/WQNsqLZp5gN+4fl3qmu651k6rCBbHM10FGAlV4Ee1ssxudit+GncsOA7cUzuzTfFvZKb2FiZi6+
qLgmTK02jyEplMCH2iUtd9qn0ggZIazKLIc/fuXO32IpCiDm8Lv8DeYwjL/9HBlFTpmAGPvPGqUB
w6Q7B8T8c66vOn81zGEklhDUgq/DlNL/CCMOfGC6PF+7o9azyQhe+N7qvLROm/2nQnvuznPjzk+B
Gw3Onv5LXdxHfm/X27oFBwf1cxyjX2IZIlEJNk2+WFDNthIjlK6xrEIlwjdt+emOK8dqBwTNowo0
wzK8aaU0KbZEAS+SGZs4NWCDCJZz2go7eBacgjUxkaP5S+bZop9IZrLzve4ipztNJdzc30LwEymC
RdW1cecjz003pHIrhFdFWuUsafZoxFIMlrNzA8Xw3Y/2UpzDRVqUDrtDa3T/ZB02+a41CTw9G53X
e0k/r739141tMCdOn5reWyTMNf1x+nK8Bj3cyHjL9HECWBxxa/9Y1pzeRAd/V8OUQQdIlnR5JY1f
THth+OYTtS6YdGlYif61Wq7mMzzNmt5l5jhkl4qXKjtYohjIdFlze0mGtRr198qfGh9BU3B8bqqV
OmRc8mbtxRahc91fqryofEbTtdKt4pNcgfQR+WLeozeqZANcNlXmcK8qj+Eva4Mifx8kXPCHmIPZ
26epdmj+QEk9vnjt4sutt+SGQy5ZXZnyy8qnICZ9PWM2HnSn4pmv5L/KypTY89d67maZyqJI3BTE
Zk3N+cctb50zyKQ/GtVHhGzbmX2Yq2xyj1Efhue1EOpkO1Xab3LRoYgy9GxND0YkSO5J0ya8y2BH
7zgoycFoO/sjyuGnidOkwQnOLnsb517vfcGsWoWD124nteDNtFQHAFRlBkkA4UC3I/V7eXiHXo1x
JkrNMyl3iNrcpczr+6Ks5b9Chc4HkmL4CGLkg19phcOu4VV89Aq3fHJIE/vKSnT9vdED2NIQVTKv
jOzK2GkULArt7HfWPC7qiN4daH4ZwvlZmpHhso+EqUJpAQsQD+hbUAllJZh1kwv1YxOWM22csJ0j
BAWps0OSa8d5uqi7rhtyLPFlFT76Wo7ri676llCMrPklBiXXiR7dwiMxpV1VMi1Ud9UzpVQEw3b3
mWX0FOKkH64YPhm/3mSgulgpB+1dJ8WmcXFZW9N0EavaW/7w5tUrkj8cnkwlkdrW2gnj2jPezRmS
zRf+ex4Fw6VvlnonbDR27Rg8VMjV2Sfn5pSWCKrMBtt4uw7iLfV0/wPmLB4aQ6XbfmkPZBj4sWeP
x6pWxo6hytgEQZudSXVY99yGzcVLnf6L5YKSvqg7pYjwYlVII/GKFJxq7NbNWrTuXqSW9dbpXh16
ORkPBbcBXZ+FOVV3QZlaVyRMfIgVpopioV5l8AyYsnE8EmdUPXpgdf8Wo57eum6puyfHLClD89LR
Ooaadyt25q6+oiZA3lPzVCKrnbvoaTFs56T9wRliyyc8ZYPKRSUZAZLvSEr0Rrb6N9etn6xKQuaM
67Dnx/8bG2nsiihaAdRb0FUyfW68mto1srFjxcd7nH3lJl3YXzKALb/ucYZ0LEmGBTS1YLfFUAv7
4KjOQV6cGnErwzrWyxhtrdR99/oevr1xPIqrPXT5XKYPMgPBmJzuze6AOM2gXc+9nYon3a35bRoc
N43tXHVln82oYlEhgiCWtVPHc+a7G9lFj6vVXRhtUAmkAedYNK9vw0AtGOdtF2eptWuHXiTBHEyk
cpCHkboscdbMJz7Y2cO65h6vm+fGUd3fu33pbVr/Fm14E2vMFaJThHU+gregI4Yv9BI5BPZ5HLwH
xpFvo2JKEnCOPJz1GqMuJcSslMyAAQP9iIp343kri59J26JfML45k0+qaRHiAmvEqRud0yBaZESq
pMzRjOJ0rGpQarQavN4bizLiJGpM8zRTdLrzZI+SYRxm7h6QA4KtGxb8sqU7fq7uSEYPIHXLLK65
htBWPs4RYduy4xU26AHeL3BGR1Pn5c6fcRSSo3OGosxie6V+HhJq3ZIZEiWEHHxElPFuOsbXbRg2
bVxl3c8EcyCbYL4YpUs3WaAgi9Xb4K9OrMzMi9GUz1uKM8rjjJU24b7RSSmk3ufl4p3JrDP2yAKm
18C9ZQgZ1L8glTjLcWLuaMje7srpocqUjHsu5Vh2k30r0TgSEtjuh947dBnUx0wByVrUeCmyHH5S
D0ku2BD0WPA9G6OzXX3rq1cEX2JXg7tq+IBJQl/j0q2qI+i6hVighNsQDCZ1We0Rc8Ad5OOF4jno
L/Br+Nj+4qYKnrH0nCNPlRFXNUNSmRXv9oiywb1d2GJ9yeZSJtRkn9vaeA5smHQZfBQOEDgE+YEY
O28TBdkDMq/XwQWjWCf5lLbuR8YEf9Mq2LFwu/FRtB3yN6ceH4qIRqtqsGnL6a0knes5puD0nSPX
2bY5x3ReknRDsYKMFw9axRRaHMViQ1jzzzBJCRnneemCn7Ad1Td2uFrK38EyfbpwzSAmqMVJMh38
pPZwb+XLJ+LbDym7z37o7+0+vMuz4R4UY9cwEm80oaJ+YxhvubDu66CBQAybhVTvEIxoeLP69Cnr
TWcXrNa9NS6gZrma/9qpphzcy0Ef59os+GuYVcjFKSuTDUoVR7e3gT1sf42hnerjXIPSblqvEFfa
aTVCHJPHgk4V5C2Ot1t0YW41DkrQBpU/gZIp2AWnOhcYwx8AHMYnE60y9elqfe1dd3zCFeLsxmhs
rjKM9L4liesyj3YWQJ3TqhnDbXnhtpmKbnk0peKl9Ccrn5PIbzpUYsGrhUCHQPMFayxboq/bJF0b
C4BI1hzRnamuyqPp1THNzTpSSESzvL4rZ+qjtOkvOxpwVcIH+SNMDwow6NkmCdI+jqxe6Pym9aTN
bonLnCW0BeLZtqwDie8NuAtvQih/ybOY9EsoQx1KSqhS+xBF4jyn7Qc5oWWcIy19r3u4kKlauiNL
sdwOpt+fy5r1viyzJEfVssspQHCd/o5aFjfx9NrfuILlAXelu00NOkRAdg5ileC8lj7mFEIzgS1E
ezeoj9ko9ksTmPSv1PqAlNtmF6q/4aXWu2EQnGtSIZFYx9hcw+i4gJaeTJLKr6rkY+FTtcjIpiWH
g8Z7FTTabpoC0tS2s/usHO7AKFF2GwXv3dgjexDZo7vOzT4SbnVzx/MXUklqpuzbJmjY3E2I6glY
Qpc+O0nD1/VbDQpofJ2fVzo+QPeCHgWL2x+tKkN0Qkd1cIM+Wwugum9lwT1X3jGIgztNLGAejezp
JA/eTKhnqo+lOa54BMIvpccfqRb4XcbmPboM1ECZ+NV5dguQOMpKHvuq3zlGU16IRrhfa/gYnCBo
tjjqAeQR8oCBs/aYs9jq6XZ6omjy1gmfO52AvVM+2ZE4cUYnQ2b/FEq+VyPQdqXWhwEDeyy9gVWg
az+DWrq7svV+rTkvt0vg/jQZj9A6dGaczRzQ3tAd7cohBgeqabzJSNLpRaRZtGXpwbbp9daEfCR7
97SdxuJm4N3IpnqTnvVshTUasjJCs7gsl2As38tJHWqbrXwZzJ/JpMeurUZUdZ1482/VYUg5isQT
EfCErg56ruhZrY2TSf/1JrsJVSa36i9hAXtCEtEjV+xZC5q4mlJfSOI7NQ6zbrNI5Ak9BJyt0lOV
A2aF4RdPdDwG1dVelniZQ0oV0zdrmR6Gaj7YLnT3klnfTrUA408llBIesB3Zq1kSSELDi2KmZCwr
iIiden7OtolQxw5FTNkDT36Dtim3Rh/BiwN052cBDij0G16gg9c5EFYHCZ1S+pPX5OyTIUJhS3ft
ylBtggwPUdkgDM3s4FIH1n7OjDzppWOwyvOTlGX5Bj6JJi1UsC316qJOkWhC8Y3FK/e2VdQsT+sZ
iEkiTl7u52z8y+2bIrFFcom1YIz9iRUqlct9yuQa25P1SKi8s/UqK+mAhtFjzN+9qIaEuHscaNbw
m0YyuCcvmOzQdPxeGv1V1lA2Nvr9WGgW0r6zH6vReRRVv89SzHPmFD3nZgGi4YW/5PahTwl0Feeo
EOJhmAq+U83YkquPmYUyV4QKZ66TCNiiY9enM1ej3e0gs43NoGwEmFW3HQPp7aaoPpFDok+hgara
Sa11a+LcOWtpQcZW7h+xl0jRQvtVtq7DbweXljV/jV3srcK7Snh1PBaAmqnIDsOSndhG7+Us7pVg
EFKg60UwfYVZ+tSzNG7XLv+vYVYH3myO/Tp+2muVbtYuqjnirGFj9eLRQDAWGs2dGoOLa1t/M0EH
mCGNb1R2R85BRAOeu6sKQOasjLYkgQTxsJAUSUCn6Pp/IkQVPxK1T91o/xSs7n4Jox8ny6MYLp5s
jNZ9J7DgwanK6xyN4qxy/ZnnsyC+2foogMsgSljn/Xb9xFAx8qmEhxT1/OO4TPNuINMoNkOiu+r8
Qntf84jjx7mGLMFgvl5s+/NZt82CeQIiXYAB0rRJEV2wIx5l3w+4kjma+Fwa5z/TbrfENBn7DBDT
iqEZ3XM1m/8VgfoUa4NgUtYvq8geWmf5MBvMFqbZQ68Z+tHg34vNId8XdnUM5uKs1+ZM3rWKcQOY
D6KOjo2hbVi+HK3WyMwhpwjMePQEiCwtjWOHZKeUxamY9NFtLTupagI/yXh/ytKW298Of9NyemZx
33M03qeWMeN2mP9IDb/F+NvOAXved8/v40/IGLirtk45/nIN3zVwQduoYjacRHTnWCESLePJF9aQ
VG3zGOhGx1WHjJZ9rRvTr+AWsTDwQDJZtpyg09Ea0YEaXXGgC8eHAWoPq+jNTerVYdwZqZ3Uq/7N
ulwk1tx9aWPaYu98ww6Gesy+N9LhjTnnGnT+P1o92Irprt/2BmIVoDLj0kzY590u2+u0hn2VhGHC
FuFYgfAew6zZ5vj0rpNaI8at4lrS8+wJGxnR9GPNzodoWJ1TlcIO8LOgvyliAeR6k7jacc9uzsEJ
jDW2OgkAgxDPI1gpF9BEaZcvReY+jqn1aKdSbaSb2khSeXyDhX7itnA2GYPZTQtdN15+zIpQwyBz
+rg1a5/Qb5kbHODkULqJ6ojl/zUy2rPRu4dAIwjo7aOXpklZh4y+mbfvZYm2rQ65GtrErjRWh9X/
hFz4iBZFVVDBK5kdlxyYnYzfEQ3FumtnlktkLM+hX2QJnJNI+p55w5wOeWtDUUfGWTAKxK2DXGFA
EqEpr5x972YqobY5K37a1vI3lBFRX1nTFjmP5hEvwb4cpinmiimuYWX8uv6tk3BQLwA73WYmxSU1
/LNCkDp2Dj5B1HSOQt4xXXgFtqSpbnv/H93Cj7aWSaTnn8rpzkaoeeXsO2XXTyPwbqTHvbTXjzwS
WwCy7dyskOVqeW4GI3EqTrXCHr48O83iYMpPkzskUe2aexbqR5I8MFcF+64tEFKkMZTq1ijtzYrc
c4IRzwl16fyAIAOOVic/VctvRNsSKjZ8Z1y9L204f1jppONx9p61N+yVSfB13t3kAINarq3u7rrV
CKCzeey6GqPC/Ie/BH8jTHQsivW1KZb3JbSfPYl8wFPe2SVWZT+1zdPCUxQTUnloqeXR4H54OLx7
Pw/gxuqrEmgnwgx7kHa/wib452nvY7F9cBCXhwUD4pYs/oPtoGVrgYeBjs36oPP62NfA4brvd7b0
/xar5pVWpxoSrHDNQ7MGm64fX8OqORSTewZWv0L98pDWd3nUJLX297RalAhs/VOXkYtkWQbaNxHG
ntE8WIPbbFOBhiPKp/toSc/aao5F6l2cm6sTYQziIr//8hB6IcY8NQKgv5rvAOkUGh+1K3hiDY1I
psnap6bp36QzPqSWFsQd3fxLKdkvE97kwSn29TAj+GsZW8JXSp9hxO+CdTxUISqktkJ8jgo9N7qj
7+SX3hyPaY5Rswuh1oNHRxdJHhlU3IkHBmdcx1n4mMlhb9gyFiHaR3p+qg1LQLsxGu/NmG8eshxv
gcfM19bz3RzNu2VOd8C4FWcZSoSV1OWEg/++FNgtzagG+ih+AsVDdROWoAuMFAJ7Jr1UVXTCWGdR
jv/J0vwir+PiuPWbYY5P3jov2zEMjMQS7XENpmfHG3bqlqTr1h9G2SVg+ltMUMzoOoMavJWWWo5z
qGlD6eXNkDVuF99FnIPZwQzTB6fDCbnKnLJr/25Mp+81ml5AdNmI67O06xMUz6nXWC2X8M9ki9vY
q+tuKLJHLzXeaaod4qYO7szA3PqOz7Epvgzb/ZtH/exjG9o4o/8OZunFjpn/rTlHZB9asN72UiUC
dSFhZOOWQstzr1B3915wcrTXbWvHPXazvZNBuVtWD4ayjPGrHTITh4E7fgqPllWdnzIOmboDNvQC
AGxQi3BBJdXP36Z0Tvacxjwfu9xY/6xaJWz6F4uJoi/tZMqde2GzP0z+uBvz8VSYyx+8oodNuriS
3AH1g0JQ/JtuarK6Re2q9TGtp6fFfiZd6N01TcbqMPGxRd5E5zbqfk+tXqym9Et2JpTVdBZ5vrMJ
SuUcVS+hxTiIzHNDhN3JXattVoPnTDd8MhWIhOFCghgZBQK5FC1XOg0qGdP6CPz1r0jLbd8TIRW1
xbNrp1ghbkWb6foQjdbblNHg1azyIGbjP6toCMYTzVNkppfQrOxEd+LVK9kA66Xa6Uwm/uozyI3+
NVzW78X3HqISkASAAnEXb59Eh7SZpxWVm2UBRjTuKbDGI9pC9pRmbzd64yAvGu2qBucDmmh8CV5O
l/vUJYyGT2SgJRkCgjGfOMy9a7ba31JY/0SLsjTSOzHTAizafe6jrNX9CjxtuvsSakqF1jacI4hY
3ve6va98EpZ4OS9BUIXbCgJHF+NPJusn3Kl3BQY5TATdcbbTpGiDRM3qrbXrIxmFPS9oZiIh66j8
0PNhHrp/9CffXEHOAc+ViTYL36qt7syhuYSYrB39NCpqsMRqHzN/OUeF92jU+deEqqaLYEqL8N4T
H3NNX1QqzzVmDOf2i/ruTkzyrGr30HYhVjjjmfqDkyHnA8lNVwzR2cbHByxH98kOzCRze4be0Dgy
DnfxNEW0Vip0OVZtljuFPFivbxpK1KrTcyiks53q6i8vwxefNMykwbqRBGOx7OwQQyhrQRO3LYiY
J39J/Cw3KGpgfBrmNx/qBfS2j+cC9NBOl2csz3i/cQ3kTYnbyYVR6NLyN5Th3RrBmqwBKnbOmKq0
Hqc0Oger/B2C4tNpypNpNbyDsK9OiG+wezcHIoK78aEbCKHmF0KOPuX2ZzEoCIyRELxqrLdBiO8Y
izyc4c09hkCYdQC9WGGsz4alHpTVJihikRMM6Z85IRabO/qE0IPiiY5C75UXf1tn71KY+8oOD7nL
0xSyTeXTHkQyxuqJ5rOySADVAGYssnXxz3ZQnEk7UU6Ixc6foCdSD8ui2SRicnVC42l2p9aAnPMZ
fBaZgQ91ycJmuSMPrZXO92OGpSfyNXNYE7TXTuQabN9ezt2inX3oK7XraHp8VBJ/JTbmn1H4ErFl
I2KrAyCsTLP5DnBYkp9My1nV20ViovK5mnZPiIsJ+kQow0efCWQDtdiSKf1XGe2JQe/A4bwNpn+z
nMi58fdjs/72BdW9oBmi3sMZH3vYHzoQBmwT6CYwLHJ+W4Fk1CCQprBPS0tuZgf1DZIHZn7NNBnn
rRhiNdsHBGFHicOiLBmAmgq5VNqrvVfJXWTpOzITN9iBNxmuQ29st16w8MCaDw0pJynve1rL680R
T5hlMjBqO+HwYP5//RyvOgN3dQlHKZukxLnUlHMcWJNKjKI6ogzaFA7qJaG/pZnup5EUCg+fJm6b
2vY3RpW/NBProM6Ki1eoj6jxr7wcWPqcTUoWS9BikMH/4YiT0PlZoKkOWbiMn3EyOXTd2BDWlQ/r
ktf2QbrYZFkNUNsfQvo+89B5r4X7E1ndtSm6LdgHY77fFgkoTvnTTO0QQz4Xu35W29KOdsVoI1nr
+b6shFS2HYttXPU1Qt38MsPBYIF6bMQDP9WumeEvlsn9MwrriFAq1nq4uggaU8EPZqRvnYBYA+4J
VJlMOHq9eV9W4EeAP5GfvhWGj5DxtZ1e2uknKpDDB+CEqnooAYaghQiXmz9Kf4yH5pcG7RfR+bT0
BffWrF/9Qu/SdfoVetw56Mi9Md+OA7ZjGPMvcgGgZDGXADOMN0NC/uS3zX6w6oOjK+J+0KdSzc5Q
x0Msh89cXBsz3w/cLGoefvxWX7GHJpVgVoDORsnfevHamPsAVdetbnMNWSii4ARPchzKYT+Gr/ze
SVsuTyP23FuqwzJ8D8Gy1TzI3ZCfw17eBW19bgUbWp0/N6u4RsN80pNzpi3g0q7LFbts5GSMikDd
oJi6XM5uYJLC0vJ1Ts6Jie/eFPl2DsPElFAd2fyM6xVzW3GSEfelMd5n7kLYg3dFtWOhLw2uswvU
bazndA3/VcLfCPLtI9yaBl5WNZsvKrPOqfVnrtXRXv3zwFwtAQHLhaSPjjSLjZIcgcH4xUvwG3kG
Q2ixY0C6r5bj4D/AaD5ndn1NO3UtyHWWzfKA2QKe+RQBnIQrJpUbwZja+xyOYIlA4SbpwNka+z5Q
D07vvNoBe9INKA2n4B+9vj+ySnHAeX4DGtAca8+6lEP9rwrlCwdTMlfDriWHffl/xaNFqU64Vbn5
faNLh7Q6W0X2vOQLFiggW3+qPvy2erfL0IqRRV2rFB2pNp6jnA6onC9mWXdy4AYjh3B341WQLKkN
EwkCR3EmPgGbkn+X+y27R7u3oErKsj23tGh5skxCNQDWwSPRXKCwYfP1PPD4XKp5+av8yoXlwpfQ
mW8N7QqB1f8JtBAbY1UkLGRfNoNOXg3PE/g8iacHLdCSTsH6knrcW5lNjqyfvnc3OM9TL+TdQfNh
4+7UIUehhUzD3kuPNpQa210OHo9a5mlQxqPTzQ/Qv9vCtR6D6Gt0VxzubWxq783Pw5vJHEVMydbg
eJyuGAIpDeIPk4itX0+axnUsAZPK3lhmjjWukbp/Sofym8ivOJCPk+nwblQnCwRF0dpl9ktipP1W
IruvMe3XsK5+Ou18mZ0d5NpDeBoKi/WlS+/mDp3WqA6B07yWhXNasEQsOZdKNOwMVKnpiueNTAgH
Prj3Xrt0uu8DQ8bghuFmTM0dBGlnGf/hk4mBRfCL5b+z6z7MxXQxu/eRUjxRCr7E/MFUFUX08APF
emeY62Ed67sRk1i00AlPzkLn+relA9EMBA9LQ1RRhSEYfguA4FEBO5fVz0hXCbB4dxzgEAZH/TDm
nWqX+aKTNxuI++5Y4763NbJ649G012OXNW++nokzwUiHitdotjMKJ7sLHoN+PuDqQgh2xKbjcVIK
zhPyB/r1b61qwlvWXa/nrWyoLF0ZZqtzO79xUZy4JP5S4kZsaWxC8zUPI1SjKAUXdggMaVEXvYZc
XCzOSREteusX9ls5j/ussQ6Fo4/+UO4MVcbWzC0Bnx0yfVj4nsglznIvKcfw0QX+mF1Y+P67kGuS
pxFPdHhlfjl6Kt2IdNy6df7NLLZxlRE7aG5dZLUS0KxjEiwbI2nmcutJa5chnDYR8FoLa56c6dIz
o1dtmL/oQ/ZVzYDsU7Cxodj5bFfRLhNA5930gLbtoj1AHQ+pjSIXo3HcLQdf0ucBFnTs3+1qXFo3
etdIbIesxR7i/ze3WOyHNQGePhYGPUmYQ8GRKWNavVNZwjP25jaLHozJ/XByJMDhgNUTA0pg7AK7
jxeCIFoR7eA6EnxgoMS/bAXc383eUs7fOKTnHsjTMF5DckYSW04Pbr2cXOQRLVBbg0h0g270bgrG
i/blY1+420yXl6JFkt86/92oEMLnHybXep+t5kCR0t5unf2qBsh6wteIi/JndaymCMdgsy0QWK+e
OBFrflLpdzqXd1xw0HzEUsiGodF7jCwLIXaz5dd+d9z8CdDyk8aefiMCgDQ8MAD+7rZi/e/mehcI
Rebl64Itb/ZIOfBWFBhTgUvB3VL5cLY7QsYgjVU6ugwcvUBjRwYPItMSQZ1YXUjhgVD5rxAmtIaO
yQvnbaYdYwMJDHnMY5d+ygbj9nB/Uzn12HoWm1fYfyEACsWVacdIjLcRQIFd7xuv30dMpANYW5KG
VxtWQOmrs1zL8rtTf2bXxE745xCC5HIuOWn7bc/sQJOyktUqTljrvrIpOpLyC/9VTPe1cj5aw2ek
Q9FAjwrWouXSFmEc+OfasHeeehiwZ7jmf2Qg3anK3Y5L8NfifKDQmnQZqDTyK5peXyb3n1vgti/n
bUEyw5KmGyf7G+SCUFrDhf6xw2Hb7X/yAktrGlx8igMNpZNadQBg2bViGA9Rf7P2Z43D5EvOFS6t
C/GKBzBeInQ58nSpTinrVRj0+7I4pmaWIGjgAOfF8uzzoj50XydGjzevsocXaD36vPP5bqycf37P
tbwO7R1j8KdAdr1wFHAi4HsNXSZYvxu+K69/cI2b77KLvTAgRyP95zco1rysYyzy23ggcyvy0PxV
fNRmVsdiKPAuDo+zLl9rOhmG/oZWl+RDIHexcmKkVPbe8b+mU/N+qeVF8IFONkJszO0IWoA0OMz6
IMTg/PQ/js5juXEkCKJf1BHw5kqCnpQoylDSBSE38N40Gl+/D3vbjZ2YlUiguyor81UUftfJBxfT
2loGeLbHzN/C6cTZMsz8XPOgdnYRLx+quk+J/hmjvC/k5D+70TDOugscg+h7HFFN9fVXqRGvN4xr
Yzcfie592sMbsrW2MVS4C1NtW9jxHdHtM/YepzL71yv1Wha7jnudnIVvJh9gybYGjVCdPEMI+9Bk
efb1Lggr/atP/N8urDnFTixUWLd5+Cc0c1/C3bLd1thpPZAiBxjP2mfPekCenZutgB2RnaOQaqwU
6oHcWXLzJhV+tssjmRX9a5KYHl5C5oT4xhTysJFsvNyrnvpaFAFTDRWwxSDGomNopC4772TXnnUw
6h4uBwyqTZ+ZJ1xNocGrEPP6Qqrcl8QIg8bqIWm49PZ4xqFLmOA+MrcnT5830UlpdoPJv2/Wk26S
KBGWwrzrfeGK/5pVxgjHrz9dgy+v0BdF26huRVNl29BVX9LWCfv5DALFRKK5nFxrlajodWgc/k0M
7CY3mss8OcOusVBAuxQuoTSnUzyI4WAL3D8oDPDIF6RT3wDvRLW7Sp2xN9zCfB2VzCccCsrRTrYY
B/hrCgZZuCAfR+XdvDFxUVELk0qs2YQGkcN40JNVqkpj58Xz2UE45KAloztU427snC/s9x0FJ5uB
3Ai2sYWBrnMjpMHyG3I8DAOd38Biixsx54J508qI9KuR+U+jjXZtO/sMcukagG1MVJKpujc8e+Ww
rzX+F2iqsJK3jtcGU18egDp9eegkLnJI2oVXIZicqiX1M5hnvx2WuZV4yakn58YNGH93CET9N05G
ZkjjOs4NVB2SVVb5wF+NlZ3PNArNZDXUNimVfv7OJl6Ydo6nzVzQ2kodhErsFQz7ppZYoHa1DO/A
1/MLnMohfykOpZM/SWBQo6uekMnKTeuCujJtwv+YPBBXs3prG/nZrdDFmGq+SCyOdjbdkw69IcV/
uJ6sHJecNxyKZPYZxNbUg77z3Y6zcy2KCtkrbCu48W60BiwTzBxHCagwdiGePI2itYu7X3bIkPGj
hV7PVv6i99kfOxAuad4RUOxvg6E9a171a81quYWQxVi2QYRsrH8cU2CfL+MD4YKgbq3P0CODYdmk
4P2UIVXSWDiFiz89cXRsgkQVuorCoCpRlC2shGXrkFYkyuH488GIFf4BqMeHKWkeaye+4Gz/nS3d
ONKVfvO5/rBWT2PXOQFs3bhik/tctK1qqUrY+ov81K7jBjwDm7WTtXJ1AKeMOmTrhSuQsONaxjJe
x6n81Pv53pFGm+b5K1vy3004bBuw3wHL7R+qKrsYCcccTUyyGosEVNAwZ5gqoy3AxB4PAiDDWp/S
rZECodA5ldcWr9Yq7auvPjSeZ17ukhebbxEUVW/wMsagig+DiRYs8e0zCsT7VlpwOCZH+yuwrW9U
R+SFu/LNrzt3hY0Ml2AKToZ+d9MbKNcZmxR1RQwNd/1fUuKyaaTbYP8l6eU28LQK/BXsZNp3xfSH
ACD3bWeQxkrHJ5YS7xl00x1lB4E5EbCaDLpF4rRygTaPLQTOzJG511dueZuafyDgh3NFTlSflmBO
katL7Bbk3nUQJeGoUXkvI31p6Gcb9FIwl6PkUDAI+dI4uykHrpmJLcOdbTxq3M65fUrtqN+Fqn6p
pvzL80m3FrW+y9nQuEon6ssxejAbGjiWOK4kZJR1pBe0fNm4dcLwdVbOY186P+Xgc0lVQZ6X17Gt
P5se62MlmEKyhTFIUlocw3iucZSB0SmtQHY20Oc4FLj4q1NThA948M/tZJzSVt+b1uCiLH/Az9e2
uXKeAc+9jh6+C5w/t1INP9kQP6oBCnnqXtIUhafA876kt6xYv7YJUohh5LukHh573frsiug+y/FN
b4w7sj5lqGaeGJRutV4gMfu/BmbbQyy7KVAGKm+S6sN+9jDE5/POjLU/Jlqr1F6gjsS2CTwT4LRX
qooaQv2QB6cuAg+QUtdwWIbWcOhqsOjYBT9owkyiRqT/HLP5qjNmT1rKOclQ7GGSxS1Nl+pwxn2q
GVD60paHI7XbxzLziq3PADIxSi3IXG4cgcFA89IHLMrRyi1Y8mj0CX5s2/KXW+AdvE66IkT5YUTk
7mc4HnbfFbiTe1JE7uhuo7Yp1qoym00bywPPqbVmQP/cGB6+B7RUm9DQJht5AKtQ8Ur3BHxIYEcq
unIQHbvU+Pa67Dxl5AEAEYFAyv1xEzZluI1rfM+agXfHmE6JYT7qXv1v1tDmlUudCqMT6zrUlgMM
4UvHfx87xh6deQhrR+3FyMpu14bwZTawT5dh2pxCtGpSZHVR9icFyTJI7O5ROv3RhAg188bjxdkB
wkgYQI6nwnSKDfQyIjtpy25TpuK28G5pZfyyiYsFDoPP7Z0KytBwkZ4YFex7hzu6GjlnVdZzOJUg
gNBdk81gu7c45pwBH7FPfZ7JjolPiOEHyxS14TRu4s7/6IR9dyHZhEl4IcK0dxPtyS+Soy0YMlQi
Z5rLIuwVrd2N7VknCa50NSoa1drJg7yv4DIYKDoNYhApI0xSyWeD/WKm4RZR9K2NsIYmgxMLdRsf
pnGgCmcQOw3Jc+/BFsnd8r0sEEVJqG0GfvVi8eiqYUSryZFh6Q5TRxFsV2O6ZXWouY6jrt93PjxP
gjrtOdJGOvAaY87o4hOzZehe8Ya7+zasF37wk2FY+lYvnVc/9TRC0qDT5t6BSWgQaqkSYJVj2WhB
X1gp5m96e1eba/gm4T9/gNRDbb7GbZttUx0JmJgntsZmwSIggtY2J41sBSdZf2trSfMcvaWoOHXq
fNYTer+FC59tdVsLs8LazItLmWdv+Kj4apYdZzHYC3EcdLojE5tAzJmPDXxW/b53xcvsGdfRtd7Y
kLKyGft7s/auoFdlVQJG2HAvmgI/35db2WabeRwCVbCT10kX9/qyjtgE79hU9WsHJK9uCUPasfbZ
1/LAAvCD2bjvjVQfrG7SAKkMDOWF9Vpk4Eit1ND3CTvacKNECzFWMRLRzXHjSQN2iV+fRxjhTuQ2
q7atPpg1PIxow6uIMR/UP+05iykQa8d+navuuaMqsMruIFzIHt28X3rPtEpeRCweCGy/xrFzCX1B
e9+frNg8G+2jqxCg6HIWusBar6uTLsBAjPaOZOm8qhFt1x1sIzB9W6udLk5JdC4ppq+oevbT9hUO
955B7nHI51tZdXQ6MDYyFp07AsEXNa7okS0ps4bYfeWZatcSJ6pB/gy5K7zOtnr3ulISHbT/2Q0w
2ogeTENzZSwBSDl16PCtNY92dMLj2Cwm7dcxjx5VFp5ixoQDOBYg5ysupcAdjFfWBf9mKt6GWvHQ
IyP0w1fWq4sFKSrNvDuK0GOf+7hWGbn03X4YvhgAr5Jao46jW7Tmc5hX48KJ/K4QcgNhiEd0Ouyy
6R3bxzovP5UL9UrprzZj90ST56rpj61LvAcC2KocMHNgrSYidq467TvUsMl4XMKW2b8MlQNKGVoj
YIJIUpD63T9E6Ha0DxgsV6Fvbw23C6oZ+9mUuyfBYVqTZcbD9RCN+UnJ5Fz45S5mW2xbdQ7HrQXG
JSzewnq4m8I55thr4lHcAepB2rQfJQULcq7Hu+pRHhQDlqWyg/fYtnEQWhp3/6DsXW/Tzpb9LjYR
BNr0HuJyYIXeMfb7AMEEHbZei7DezdKDRPjJ0qMbKbM9CdPPcLEcYZM/pGgALtBfX0wvFg4/q/zS
ENP0GhMxBp1On6FoOCYhB1zMRbTPR54UFfHnZcA+yEDMEZpI+e5WV58bN4qiwLIAJfQ/FQFVSuAa
I/uc3Mfe+kKgQRie+m+qhmfCpAEs5B1ZvVvnepvKda9N7v4SvoDroY71KP4oWzdDiKqmezcJSnAc
+m3h+HzhZWCH07rgGCbKO2+c2To4yIe0ltRNWJ2i7J+REdRWCd5SZIw5k0fXaZiflfK1oY/iLt/q
zrjTvfQYWgS3XHG1MA7ngplwNuLZ1J7H0lwUYU4IcBM6K5+3KXoE1DObHRKhPPcWxWalvEvPRH+s
tCd4nURbrYyx8Xx2OemZnWdBk/LE80PsxhygSGVCDpwpxOZOfvaNs7PETKUo5ncSISi1xl604kwM
+klihIiIkTGMVXEA2HOPkfik3H6t0vYeTZjHtILmY/xnUg+snQn7QNMU+7gOLzpmMoJip8qvTq0P
qDUsenpx3XaZWwxp0GdgjDNWEa5cw93bob73THLH7IzpYfL2a73N12IiicYoBCRXy9NcEjGtDQG8
qDxN8CkDQ/XvUdXe43zgyJmocFgDuxM516JTDOfYSA8NlTmbz9A44erBrl+5Jk53HZ0RWnO2QVt/
K1hjt3Jcey19WA9FpoxNHhvGia71xdYtkvn4z7h5CDRl65iM/9qfMc9X46dVVlfpKrzc7WrwjAds
qt3KKAHuxU37VCf+pyr8aT2m4UviwNKpaQX8+FIvcHIi73uO71dE6SB07ZXuqmM3WjfKBpp3wbEq
Vn4hHyqAgGTpXB3uLOZLKeTJwjNGrx5UzMskm/0q59uGL1IXkEDwv8xUdxW2vgxQhvesFa+QIHjL
PKL77alsafYZX2o4vOLsTvgGPBKCNjg2gEYV3VKhVftx7k6e0z/7uOFABhlo2aq9Iu2ksIJiOjZg
XRP1FFqs43Pb+kV1Q/CsVj0WUBWnpzJW+DD5ilAMSAjW9j0UUHArIGG97sLLil8pVtd6b25GXX3o
1Lo4LznZTJ/kztgIdcB6uEswuq8KJyYpYwPSiXv/KSJh4mTiXqfFDW6ypNA0nlhHCvDB+VF6chhb
5m0uYFgG3ZJSDPdHLJ1853ntZqiHhdTI3GViCWUmknXh/kE35/TilLG4TessOw4l1YLxyWxy07Up
6uAvYP2AC2Yd5tp5aiDnDRXPTrtQtd1LaKfI1614nAEWrXz8KUEYT1WgGcPdds3HecCdE7rW1a99
GnFHUJ2l4dFmwDxg1w163dv6suH8nekKnWfNiJ9ZP8dos+1gizjgC5VWU6FN1rczcTPjSQ4AgvBg
zxqVsNUm1IrVTfNMHNn6T4tKb3pyQzSV6SixpYkAetuQ0s6sh5p9JTsRerdcldGGUvQa595OG7Be
MTb4jRriZxD1X1qReTAY2ozt9TFsGpZ3yzF5Cm37ARP+Lo0Tqgd8YKhr3c7KqGmGnr4tqaG/9Gwx
HAr1Whn+Hzsw6AUQnTq8RlXMBDey+ckqCF8Y1e2ISDFwusp+cpBt11WGduJaA7aL+IWc2E+c59sW
jlhfW89G4b6yNxHLkhlDf2r3YGof3WVgS4vJ6Zx/+EJ/Ua75PWjegxITpWV4mkmVoYqQdZeENJya
xQohqnZvww9ODbYRy1Fek8F+YczH8CAmLVA4f870QPACiHBLbqN2Y0TmMH13JvupqcxLmKQHcpdB
6eAyZE5kjRLbPj+Dpt/HRN/nHNRRvww1upbGjQ/HoFgOOw48W2xyz9pq0gFuABlIqZlzCSdKGcyF
/lLPxA3csNuRzKe+D4PYpp0AL6zJ9gMnyMSj9aFb4drrvD1zT2tnGAhGYxSd41nnQoyQtBnG3Euu
wkSPQfOpYx4WqPfGzbUqHiCNpqeldpm8+RJXC4zVeeys/jw0OK18FgpUTMTzYfpreZfLOcVXpWvc
ntq9M7kK0B7e7Zk9F0YvHuglg1ATWOfzfj0RwFbarZDGGoGjWnxMayHHQHKppfiEw3i8eIl5tqS/
xwkR6BbcI8O9hpbgzXY4mjOm58ju44hmg70wQf1O0AVoLPR9iOcsroatZ95iDP/RCCfEMKhlQ9d8
I5T7iEyWnkmTVSe/83/tydyTqT+SASR7GGZEJnDgOT9mo3ZTCJWcHdoH2aSUBNkVKsofxg+ueRG+
jxZOSSIp87pP2vsQdrc5fG8S5hvpdI9yedPbtNy6BrgM1upd027aGBE+u8ykbmYKLjXt5LRTgZ6W
AZKpvLUFTdQocKqTJQhCVc6BmklOaf5TO5cbgjKbyXL57mSyKdT4zNLKJKjLlnmSxYofsyv+mc5w
6yI93DXhRCWBGZYoVoFlGls+MleD63h2qFmdW6SaHy3hNkCno0v3Y2eF83prm+U58rrvyMBR5nvV
uovcgjaE35/Rtz/2H82g51AjjQ2N+17TddYq4XCsi+KTCBjFYkM9yRP6hPp945NYQ0w5Dkv1YTI3
8/q9q/unxYUrS2NrObhVfHtj+OWnwB6r9cNBds3Z75MvVLNDUrUoIgy72KUbB6aQO9XVD9CtDz7I
9za2b9gv9bVGAJgJvNC2aA9/DVYMlvhUVLD1bjD1vYV/smTUKVqGvpU/6VBFuq9hOpQGuRV95qWN
2GgSSeg+48Gxq3uu4gUSgpdesSIlY+CPaIw/BbBw6rbbpvH2Wr21IuK1xo8e4hfkN7L3iEIs0m1t
mFawX5UU+BfgVg7W8yTxivfFQxRCT0vbFyZ9eOvA9ZKs1cP8aZzU02zazzhtd8LNDm6E0o+XeuBZ
8XN1VpLCzE7MP+K8GIbl4xDSkHLSb1MeVa3FGbhUeKk9+GtDcevyjZOgsEVFtRpvtHLmMmBLi9eO
AvJ5yg/ENgQkcYdko0fWfG6+WGkFJiAuFypwxwVXl3xyDKkNqluALiufwSlTAQBsBcd5UnZ/Nucy
Ywjjw9CHf40EgVuEL/Rv+362H+fYvAjSSuDzBTc8pZYgq7PWy/G9XRpTHDd3p8QBRMzqIxmRWfT8
ufb5Jp2KGY47rjCRUav8mXQtXRrZuyQi+TSJdVgQRzKFe68Um1FA3n13Vb+RiQzyMOTuHROWV4iK
3Dv2HWCCGzmBDBtJ+8YN9qz4uzCwGaYC9j5TwJ67WHe1deTq1Hz1xjXTjZ0wBlFzz3ga15/d+2CC
W6ZgGZetVqdnGREUqlN1zlW+mS0W5A7cwG3GlyyNSz9YBwtMjBGzkCfJAD+GTXbqBU5BZVEamixQ
QRfzvhpSQoM1nrAY1bhHBqD08eL0LsthFYNW9qT9XIz+Ta85hqMYSzArCcSV/SQ+dUJ7BkF1tsn/
VbI9DiaRAq3BefOLlr0WGgp3pn/SqOPLEsR4gDDfJqP/KduqJVQMcMKOxLs3Oc9FLSl9OnujxnxL
4hfrXImBPXV2PkXnitw5jdTo/pIAfq3m8K3Qux8VoomhsByN4ac1EYKtLN7NTOhDMpLGiM0iSRwW
axjyX1l+iJlgguc9l3QgLIjfFbN9MuVz4XJP6bjHx4SW2PX1M3/gFvbU8NhWro4mP4fceyP3iaMI
BMnOTiaew0R7TzP9cZzci9eN/2K24HBKe9XRDu2X2qt/Jo1Aer2Mv0w+3SgEuBDHp0IStHT8vUez
MaTkFltmM1VvbuPSeIPC8UfK9piZDzYx/9I/gQ16L9EVjN79DRPxUPIht9N0dFLrPtWc2m12YIH2
2XaRiACddpF2dSN0CFFcEsnAlTJ29roAXDIPIAJX0gba/OowWGfv4s7qke/FScWPDb+djuMxpYZi
jzzm6D0ApOXIIwfprk2smGnV8KM/5IAoFaPHClNqgSt2zvfEdYiUTduOuL2MxwN7MoOoo0vD1zzq
HFlzszG0/MVfTDIccjqd20wyLkdULjtmloyC12bbr4fIetKQ8Ms83eDXktHXuAS3qleD8gRKCe+5
fWvYo9KDUuSBedOm9DgvRkJR7DIHH745Rech+bJTJsO8Vg3LCtBeh1rs3angxvN2lV1erNm6eNYv
YQy++XSVE25VJh2MW65a9y1lduDY2OaiX2/214CrXlTufDGK96J88dIDk2Tzyn7s3G3fkjL3eiQ5
45spdJBO/S5D5dCi73JBm/syiAvG3P3LiPqkuAEr4e6zxEaoyWhNwl1m8ryX1FWa8eVwy7B+hx8t
JnHIIANV6Q1+xaUs662Kv9jnubVddzvBpl1s3hjdoQ4Umw7dr7CYZLr+QiVdTWjh3misjYFob1Mc
BQOKvG0PDWP+amH5Rjb6kjiMLN1qkdgG75ziWtfx9/U+agncLsmwnRkejhV6A2qjuvwuTfwNEWlM
BKMo3OLGI4wa7VoxHA3twy4xCMzmqoKelJh4I7sPYZ5BnPL1wwAYXxRBmJHDkAA55eehUsBiSYhC
yQOozenMFd/p3a4BuwlU9WGo3gpBZtoL6yCOz11r4aw1fxvFtce1UhcI8oKGm0GuejaGcy6fS7nX
yLX5cj8Ph3RqAlsAsShD1ByuHTffpWO2qaIfD30iAztizzdWW2w1Qd+wMNOdIwySB88qtw5mBT+O
Pj0tOqvS/GcBIlc+AGehl+vBGIJoiKCV6i92UaEitz57F1wcT8P4y9LAVYQfSRvzDUvpONd7tS0a
hPvJIJnbsiCBJjQiHVgf4ZWcTc+72oWigcoIlFa/baseu+ki4O3YY3gyHLGZEtagQx5LmOFOqt11
3L2WfKZfSM1vb4oZbe0ntLlaWlRh+kYCtqPHhjhDPSsb4piI3AUvNsPcedGBOhZY1MMBOZLxB8s+
8Ukac30GZNlbcpVFIBqFHnjEjaqZhcuRu5/7r95H+LT9g5RPSQ/SDVdTRjidggl9fW62Om+R1xXn
joio9RDFQP0aeny9d58IXLMZ4bFvjqP2YvAu6klgiS0HDir9VxoBO9bvbXUQMVt45JOkvIiuU/da
Zg+9xWZ7d5lb/GBgWtWMgzx9Ey1DA8/a6D0GN/stZTpDItKe8r0hGdOz3xJmTJAM1mpyl6aTjRJV
v+0ia8N6T4TZGu+gttKAnUUMMEAU8br8WCMssYyk8gKVjtXOHLSbVbLpwD1r7pYuaUHW6/H33N5r
GqJoRqqjhpxiPt0UHhbBNYHVqjl4XBAmHn5pbhf9Uy8+MdflzblWXyU26pqI1xz98z7DmqRn8lDS
nSIFe7gWdS5BiAEQhNY2bApn406fiQZn+5HpijNtmU6jnBGk28l2B80xai7uwg2HCpYCLYNt6NAk
2vW28FhE/+K0wYj/2IHJQ/ybPuFsR38WuT+TpWTdHIwCC4z/4Bnzpo+mI4tqV8IiI5+Vx4qboi98
dhe0aI7TpmU/T2v6nBOkeMgkRiYRH4axCJqbJuaup/5kWR9F3IEVNn7469jszMse2Fm8mzyxLtAw
PObXyl5cviz2m4uz5R945xCeCf83CIFkAwzn7sfwWI1sj8v32CVAn53sr0rFuq/av0HY4Ac1PABT
0+PhIz9eFPpt0azZ7BHTjMUxnIZZflsRNPsKPClLw8gQL1z6PH31DQxItptemeeDFIBiA0YjIQZS
Te6evXJBgVxA2ReYCb2bt2UnWqye+lBCWH6xalx5BBHGcjUbzzmsylZLN2CrCf2DmhycY9yZa63t
ry6VJFOIe2VTFDATLePkUGiPngbQ8aW3r9F4QZVaGbTFYmZhzfw5MZEaLHHJqo9RJwmBNZBQVmEn
905xttcQ25z6ZI/PIhUbDxsk2MGgT9yjg6URaBltUyDtd40gAUYUMEargiYNrcWq9oXzDg/cDQkj
t0GJ0llWH724d/hF9KTbuGLGTEN8EHhvxBoqbXnLuC+i5zp+s7V3zTm14cMoI/TKBwXEuSe1VzMF
C1LYfbo6Uq86LvM71GHrh2Wph2XEASCTAd5LUSuGAtmhG/2tkfHusgenIPZqs4ont16GeWf5t4rl
R0BGcUZWB4MA92j96M1E9vXBSkED7dhmc/HnD0mgFQvSJqymIIFhPdCAI3iW9oPC6Zi8ut4h15+9
6h2Oqe04Gwnq0fH2afjs8ADa6WHWt9h1kCEwdXj6Ozsx0S7wlzBXPS72w8XjK6P9OIHDZQ/Wa+I/
OAzUCbP4Qx5MwxbZzU63Jn5ek5FnQpa3v4VsX7Ixkvr5OW7YLLHp2BfDEyqJz4bS3RI/OtdcqCAj
lrt6lUNbYLcemp291VN186tBAHqGNeaYXF5e5L0jI0j2KfD+IEeGCcllbLkEa/3X2RyfNJiY+ohI
J/rj0GbHRpJXqR+roqJvf2ZSf4Sffy1g2MSVtp6SeQ3LB0GhXsXMP/XM/ywwZLpUwLAfEfDdwFIX
BoFQd3W2JPA9dAAzk3Zrs78PqcBs3xp4Vd2hY3HWLK7SOkfNi+weJ9KQ+a7My61n5D9JzIMq+uo0
CSJZ8P6Y7K5NvJdhbu6A5H4qtuCwRM3ZZlq2K/HXu9jm/RGzYqqf+yL755GS6Gz5RGF3FGy4aUmv
c80zjdL3JXMyiToe5ee2lsexY5WKQJhbdlhbqgdG3BCXmtb8PYde+7U8LdASByIWRVCtfmdTu43l
+DZ7yUXv5p0jENTGhlO3Mr8jlyQwnK+5sFeWgG/NmJ2ICrDgkPPFZSmODGfsaalBjO4vEvV1UBsd
maL/mJj1Ov4qMcAAsGiRQYo65A1Zktewpl5SQa+aR3OaoME9Lc0y/Jp9qNINW3xYD7mfC/nFGkRs
J3ieu3Ij3PGYsZUg6ou7p6m11FlFuU+7keNVrtpyuHYpxGre1gvYP5S0QkP504IOtycD0/dC4Pc3
7d2ggVG1/sb6NFNlu8Vlno2dg6jjqbPQ683YPEYwY6RgFRbZBmbXY6phZe0ecsJN7C4IDdixRxFu
K5rCTJlnnKx7WT8Sk+dEYdlUjzlqxh6Q2PIZJ3kwsiuq6ZHiMu2qO3I39s0rmLOzjQtM7zD6u6/k
I/NlXyUtroEDwzbFU+2LN2tgqEVBFhrxPgMHVsorwZRfS/jXqp4oEQu4JCzTm6K16QLxUjysoFuo
mICLYGILA4rjG3NUsAALESjemQmYqdY6oOFvWEPEJsh/A6Jk3L1rVBATESe8Yn58tMR7yeymFT9y
Kg+G9utACM4lWxtQJNr6MtZvYPJ5uSnzrfAoE+dsMCgmWrtTEjo6ivvocWaiXyZy7bvGtlzA75Cy
S/5YPKcQMtS2sTC7Df2+mEhct/GB5VQvqRXekv4y1PPWiH45gXCAE7mQ2ABnuiqHyjvnnhFn27IO
BficYXzquSS057J1D7z7mvejUQwW/XvXvlU2311+yNrXmGx8Qv2ZhiR5muglxP2b48HFIrHJbIl3
fPhXLmgEGVNCgfOlusXwlMMYb3MLJOrGpy936hq9dWTZghM0Jkkr+UGAMzaObaRzFYkDkaWpRibF
623VdxW/zRG7gSJ6kZi+sLiyQYz/hblp+Jqhbj4OPW6EGVe9d+zoYBJSbYlJrjG7kZvj68k3IfnJ
ceSTkhMbI1mbpPu3yQ5U+tobh7FUNOpPoqI91cUO1ukGL5Ur+ksR4+UtaN1t8x7yUeMDLctvz33y
YPk1eBjK6nFiLOjnb13z0Rlz0Dk82dO7TI8djqqaZXAMG/hp1B8ucnIFNieIu1/uXC9t9+xPXnou
qhadu7ub2kBJrM1SrmyQaYxk15oPcYo0VqK6bQ11uFdM+wiQssKRhN7Moh9jvyw+CUW1TXGZ0+rT
SsEh8KpT5tW7unV2IWl9zdQuGCFfuCWgxwnmxArfV3KQg7nJsnA9NKgtcbsuiWMtoysyJQF9KH7e
izvYTwn0bR33j2dP+4IXvOIEmgHdzcJgR4x1JK22h7xyxmB40ELKrjp7I3/0nLAgEEzveprHoFE+
OBiEX0BZMYuz4rZfsWB1k+SEMXjbagMF0yHVymtfjb8a5S6XC/6iLjxAqA96zD/pTLYg0/cAjA9j
4T9p/qedJo8xuxIiKfa1DVK8pcQ1wRZwwyuroPfUAMtqQUG40EwTyFIhaUQVNJH3nLqcjQlUljDd
kRg/E049OISt1y72q8c5ZBqsl7haKLucJH0fHReJw6VbaBQLMRhXRavey6ET5tlfA322HOAcjskl
M6bXGWNV5pZs22weDbKWxZDvrMH8Eil5n/KtteeXPP9rywizlrxPkq3EuvkQkQ5vzPSkxdGjlN2h
t/1/0eTfY2a0ba3xnSzXxxWc2ibKbl3BcWlrv8xP/np9DDxH3wxKsuOvPoLUB1fUYD1ssAG8lRX2
Qn9RRz2Ktm6G9e3OuzYbNjgwAs8qTuM4PFR989aqFtnpnFmwjbEM+BCzbGcLb16IEWhLefTQleJK
PccoaWxF37mu9jSwHnSmcO20Ed3XvJGq2YFgQ8J+r4vr6DD2948c2PidlL6BV751pNxY03jkPPnO
En5GDl7IcX+wDB6zmCwm2XrL5ElHe0j5OTxKlHws94NnXTJ9SRVedOmPpJwMamQ4d+I7JhXFe+V+
zFjae+OLCihn8YJb/CoMt3kqgnjKX3sOk1hPPwB0cgiSKdEid5XAlnP4K1Pjjl0IgeOvtxkZuzmN
ZEIvZjvHYX6Dp/d/w6Mmsod69hCHG/y+fxEfvRy0tc0lRrodfgi1tWunu5acVQVGpSp1SPI/Y/4y
sdlsdJqtQaJNhg6WRfYOWEy0POcyqeqxrfIgbRyihARuq/Y4dx2sTAtOJbszpv5tJD5WauF/HJ3H
kqvYFkS/iAi8mUoCIe9VZkJUXZXw3vP1vejR62jzqq4E52yTufLYT4UtMUvlTtpDHl4ZFfO1IjjL
jDTMVPhjlPnU4kdkvcLyEQnQTT2NeDPw11JPrVuv1Ok0Fho+tgZiEUA6VfwpFO6zGK26JuEe4G2f
wHxqjA8yxBnGWK1yI3NKgxgVK3K5QVb9RGZg3O3DUN7GDc66/oKYYaMGjzm3g6BJPtqQ+iy2ESSd
wgRBeUvKTPUZihAF2oHstwZswzz88fdC2NplbKHjkS9+XLoyo/kZQ+R1dEYjtAo8wrKw7U2qh1bZ
aiGL2CSAc2XRUVOhqWFN2A2lAE0/fF9NomzKTEfnphMITCQ/7g0bn5essJNEJ8VkCnGOb+MWiTvZ
QmXu25qPSQZO2qFNNJzysW0VCvhN30EwU7ca0AtmtqRVD+mFydc19hr8AsZdT+ZDiJ0nP7FEwFZr
W425nmzpa2kSv0RvhsxobABhtAgNXX6Eli/mV2gEtMxpK11ELdmKbfsXTzV4o+43xtZHNQ3KKBiQ
NQwpYOFYifVF147/gAlerKE99vyWy3RKEG/g+5wV8hT0wjRjI2DhpKnmVEY18iHEyR1FXH3KxtE7
BWX+MFXCuyXVJu+bqz4tbwkgLPKOmu9Wgb9ANB1HROYh1YuV+xj4L3xvTyGI/4CBPBlD/A1TQO0t
cXqWPYSYkNQ52yipX6NC+u3bgbZAYTmUj31rK2WPebmfakjmsbaGrbYbIWJ7fNVF1SKJ1qqCzj1P
1paG/SAcTnoQ1XhDhJeixGdybsL1FA4st7xrSveyqvlgl72aFxg8fHArsfqQew7fsce7CtdTWlsj
YQ/arJpWMo+YHP7MhEIT7yhZLQYjDoiylt9FjKfNTxTUK11/NHDVM7c0sHSIurDscslCn17cRCbW
81ToLANoWwKa5FHRtC8/HNdm7J3bLHH8Kd82legGMqdvJt9NSkopU9byYBxx9RsrSYJjo8doxdVr
pTC+J5JrofblOxdhkvvy0wfxip0+AC+NbVQThW1QZfeaoneRKmAj8Ospff8hRjHwnnh8KGL4SCtV
X2WtzlUOmjAE3hBL7Q6vKHDTBh2jsc7mmPHY8E+aibrIMmDbsjDNRXaCWiowFDdwfMT7jmzbcOz3
etVtWdi4EK3zdZROH2GOOxzqPc43Y9X5dJGd4CBMu/YJo0evQH+s/Zh9ecZQZiuRdRYHhkYDghBo
6l48fKFI2Rd5zQQGMS8jSSUwyHCrnsQjHJKmumgSDSmeSzzoorGXh4mlo+wM5GdXM1aKI455yKNn
5I7z5ZqrDbQEUXLLSnd7lW0DMwrus7LgE27Tm+n7ly5EalLJ5i6vk98gZHBcE8jUMgIIpje7kG+1
JGG5b1eNUnx0GqlXgcIsLdZuuTLdxoFVGbwNwij0eC94nDgE41q6IlF/eR/Ek10UaWQoHZ/0NH12
SXDoG/9nRisp/bCvGH+StbHx86lwlLZ1PJlRQMm2NxPtmggxJZSOhey/mbuC4xo2mqhuaqSjWEHT
VT8oxaJuKClSCp2gFRgFisdYMjmFZBe2DNYFtGcF9yuBt1VlbiI2takwbCFauVVQr+CnIAxsqFHZ
IiBh2gsCOIBEf5Qmywc5xtQ0tzEFTVw6GqdRjmm9wnUNXIAEQbI3dNa02cYbpS0BHY5ZJMDWASdZ
4BxZ/rD1EePrJHtOVkDE6P6VIVF1vYsmwR4KPH/cfmQQLhIzWUJ96CpqX9SIzC8OSM3XJCVtclM+
6Vpzh/20Gbr0Qr7zSqPK9NvUaSXhnJR/IfKyTkMFjjdnPeOFAy+7mGNy4mRy5bDdDSLEDdYxQm48
21hwq/xmTJ8aZhGxvYui4JBF8G0Kc0yhce3lM8Dio68AJOiiXc+mr49wV9ISIMJfTqNxKZXYDvQU
uB45kTqyhwmFUGQWW2Mckf7mS8vazxQr4qJX+H5WjYHZgDows8K1LBgUhiRBlC33u4qMT9/74a88
j+mEcqtgHkOEU1u/2Uh0UQNujeVDECi2MVJg8TJmoA4ji52Zxe/DsES9Tj59Epu93PoQWQ9XzAwY
QvM8E0EuqtvG8w6ZqZDzBRmFW7TVi7UoY2/w/tLWcoZEdUpFWBPY5JJmYWcGZm1VZmiETd1iDh4z
uZt7o5xbknqfL+2tFPlPIqDDakcTCe5BNEgVwSMIL8qbYtf3mE3HIy928aZ23FTSQ04zl8iKRa0j
fgjsMon3FZx3Mf6Js2dRS0thVL+UYT/ixPQxPmmksseo/olEWmY9JXTJIBJtEVeLA7kOR809BBie
oZcNRcLtWb00NbaECGZIrtAHMjaGxljIsLqSqr3KiKtECfx5MmytMcA9MSwlIaVrqxASIHgG4GQq
ezP9MpmoE/3DBDSzIS/4yUWakrVIW6fMtLI5NyTpmZPk1GhAEHPQGANVblbLziy1qXoOcDwUI+CV
5p/ePaR51qvf5lFTa5LhSDCcr1l70jVcRRSWkxXsKur+HBuJT9qX1/4rpV3ca6sa6Z42/SOQcumL
0ksmtX4RTYwM2a6VHpvlBsqInq5Gyf+V4uAqab2dhdE+nMpDOgHLG7jrK2+TWalt+hi9wzeSq6gv
LnpX/RN8MqR6i2ogYpWLT4XRFGERO9Mk3Ri/Fj7BjVko6w7l3mDcVGhD8AsI6TCQpA+Oh2LLIu0H
Gb1j8BYbMdih4qcNPlKT6BzmKxKiXhlERDBXLeNMFGAM3lGiqvjzoOKgAtgLqrj1A/zeHcfqOH5z
hK24wfdl7e9FVtTtdPKVT0u0hf4D4CmrPvC1ou8MtfEso+En0w2CKwv81spTGvU3p+MWijIAB/HQ
pwCV2FjJ6UXq3zp6FZ9WBkgm/upZ22DVBwvjgjHeRCqtfP5a89zNRs9GAmon2p20pWV/LQWfyK1D
yjBc5+VqCvi2AOQQ0cnSYxCyp1eJv1JTYqTGA4OWkj9pW4LKmWBu4H9tLfgefFgwc9xBrt69IP8D
ojFGA6upgGEq2Q0cFkzVopjgpmlb45lmHpMIJ2NOi0Wk3KMNKxk+1gJuFM7rVERSVSfuNM0bn2GX
QasfFUAgbMYbHNqRkh5EZGcmIqmurLAgVSsSLdENS+TWgpkBpP+OVAtVeLk12YXwpDc8gin50i0G
J3JteNSf8YQvmK82ZMndl+HsAnqSZMNryXQb1x4p36RZltAcknUHnMBSH3VyxQff9wdqQxPFsrAr
fDds9hF6X/gVk+XGdDloYEl/L8dDgejOj+xGdBld1s2Gi7oH03HSQa9Yn3L50KfPtENUh3Z3Uj9T
5U9jNWJude1s5JLNtITzK0yWDbNQfF+9cgYIOQlAu+B7/Uh47nQHGylLQkgkcLMlbnYDDEDC64cE
AEUN5Vw9Z3QNTsWpqOAh1H7T8TNhelL/gaWZojVzAOkct3ulI63E5l2aKfT1PxVEOzxMVncjPaE+
PsAIkDtwmzT4VkBsk52nYmej1lynbOtCPVj3/nPoKEGCgwG/SwP4fTOV3yFC4bCSrCNSP7c2vlE6
YMCVAaSlVrvx5UmzjeTTzB4NFybBU3YIjYwNmoYNYFj7/k5J162wZXhO/redRwXN4FoFDdiZI2FS
dyqvpRogmRPQxrDi/haqix6+8+FSalAuYbHBiDuW7UJNF2UCgnRR1C8BS3v9oadrQzxQFqbTPzOZ
dZSgl4CFkJel7PuMwWVxJ+c+Si8oBCIBG0v/7AtEyXamvcKQnmivQXQh8w3pXrwOPwCgmCY4p1ku
VO6A6lfahryZxFypnSOXX3SvIiBHrwSwCNWDgOgqfwJYMPKrIUTws+lbNkBMQSEgzkpRqcEQA/Bu
Zxgch7ch2cO5oKcyymMCKEe6ZebPLGY3jMNYsf/9TFCDir0t505rnhL52cyxkw/QLhNmHkQ4U38A
wVikP+KckjHaIRt+Gfg2lgmfJgFMtohlf52E5iHt/I0unLvUySWMLL56ZozKXbP04HcvSF5KrHM7
AGkm8BCDJ1ldIZXVOtO/B5UoQx9gW74NmFIk/EsNsyGBhU7UaEtL8UmhZj9xkYZPxEFNvWmDG5ke
vFqY8qrfrF91GCm7dVviaQOFAW+9O+n5A8M+12WOchkThc+KnxRelNi8PQ0j+8/iIyOqR+Nk/UeT
g33qOKIu8VDfKaS942Zl6nKv4zNPioGjxlJODJ2jAv7ZHIniJDQ6GnVbD8YPq2xOCBED9MCWq52Y
fsj8dnFwifO/FugB1YZw1gog8chYgtQJ5E3Ub5r60g9n/HlbPF2lumaR0nGJBx0C/hegz9BwFUjF
QPuZQe9xgN2B08uz4XHodwpfukXxH9ezuxY/Z0gkAVKqFOYKED2RzyrCQ7VS/kEVEvwtgB1pOg7m
Q+gIf1ihMApOAgqwBLg5Lw6u2ZI8uBY4jdsLJhGUh3q8KEy/JHqGKp6eg2B787GG7blID/ggkWGu
NTwjVrvqfvzpRU5KGLxZnZhCZ4t4KwhZxHfuExd0Hms3ZcoLQH1+slALrPr53CueFtq2SqIulN+1
7K+CEXEbmhGfWl8c2Drc8Rh047cifPQoaXL1T5k2SDmq0MkMOyOffDRXJlVY7R+kdgMgJkYNSMKt
wgMSm2fJ30n5LcUM1UBtGv9F2b6S93DwaBYOsBYL49/ItN3ghQ5uSe/gYuWnB/rJtJ5+4ggYMBmT
9u+Y95/AsPZmgT8VXZ2FdrtPkUNRaFnKERF1bfQzygMoP8wHSiUUs+NhNJ4hsecSJ6GTdeAmYIps
M+0nqb+Mwun8Uxx9aYoTejTcIOZuGMjwH1bpz8iTqa75R/m0IlTy4uGyNzdBxqIlXcXqNgr2He47
QXUH5AqT9AmBobFY5EJkIgDH3EB5N1oM1szURHl0hFn5SnCijIEIfdT0zIAXNuI/ETNgvRu1AxHr
ZIuO46sPfhtiDbg7IRfk1nqUlwjPgp7qHJ8mCQazG/2bebieLDEN5/RKlJKcf9rJxGpBXApN/60L
d2XrEhKoRnRFjDGYVhEkaHD8TcmZkVY37Vt1Fcwr5X9R0zBKXU5fQ4m+zOXl9LtlqtiMrMCpIrLW
fRblSANb4ZT6z7T4LALmymxrunQ6Ymsva1y1zAw5oC3/O5B/ReueJcAN5ttoF7MntR6Wcp8AVBr2
zHoSAtCYoZOk12r69FlKGUK3l8Ng5UeXOXoozLluut+a1sxfxclmjA6675rJGhK/07WfWGlRTH8l
gOfFV6j8pCV6Djq12v9oii/8yRhLgKcnGZNddD/24G/kej34n2L9Icjh1pTFJc4/HjuLhf+gPGJk
nJXKn6LjA8nvwYsFeX2Nhn5rdng9x0Xd7dP8lxJopWk/U/ypslhFXJT+iwJvxagEtuepgmwoQwUv
qbMArXvaadBlh02iDjwcqWhzDyDcSMPsd/vyuy+t6+xhGlZNgkMsYHSCzFvDfgBVqZnuGQcXnkzY
ipzKpCiVqK/YDfbkrhkUELLtQ/TP0XIaNFFVhj5Rg81+BPI1oVtJcre/Jrp8Ym2RC6dMcwQJ9ZXy
0MNxYagHNhbKpyH+i3gOE9x4mQJPCPUtDOZHYNrYYhem8GsgAQL/Ikd3PXXreNMmZyt6qN4JLxHK
jAT8j/TQ65XZ7FCaW6yEOo5LDkX2+yLCJdvn5A2BL1Wak1nXtgV0o7wlvhoGOjBDd3J9E5E6ZtoN
diN62/U0WIuyH9RFo7358ILopBJ5pOo2aQJUVF/83HDfEjWJ+Mfyjl568ayHqFwabSNJx14/V8VH
2oP0dfz0U50OFWB8mRxzYkN8jkO4C2gZaNCLfC+AbqjIDyA0WORyduVxVRiPrPiSKDp9S1yZsC0F
5o1sj2VSm5GhNNzBULQWgbHtGkLJq03UvIXuZ/AvwCwQV62geYPqb2Ht2J1mo/aJsUrizyLjd8mP
GZOLGtqitQ+1D7UlEIkg85BSiaRNdGnvmmUw7C8eJ/RXJd9itRGopPPaOMYjw1wAevlSmFOruoco
XNj/WNlpFrl6jLXnhcMlA3UWitpBMVVoyxiB1pFECfYnIt5LvlsD/hN7uelX6n8sNt+Bpqz1ZmcW
HzojFNEmIa/EWEYDRkGIP48RjAptMxogRgrrDDtOjisHK0qF8Do6eREB26ygodfAlVLXAbfGxKz5
1gSf8gfMEVVnU0HYhSYD2sQGeS9qdvLN35TewFM0ybZCGse8JyCkJQLLX+AEfo3Rum8Opv6rcSnV
5378ZaG+DMZPddyYnp1YlKHcE6xQhfEZBqxyaDiXvQC4g7GSCWyMWEHXkDftsBNR6EfKDhWCNbwz
iAYI62uSJlijeYJ4CAnVYFKNiGxFrwOVdrQgjrglc/+QrbqE7h49pl8dBQTNo4gtbFy2yhM1WRi4
czzFwHw6J787n3c8VUFvgMW1d0fJ8fSHL32l9K9oKFr0N338TqvfCfunZICiASXCkpc5civAMe6Y
NB3U4ixBUA50qgUei4m5yaqRXwOMSC0FWRN998xVSnldcjqBUdZg8kZuVN7NFktYsZMKbs2eCkbd
GJxP/QcOgpFUrOmDsQBo1S3PHivPTLkETOtKVy+/dWB8FnNekEJfkoR5Zf4r4Cex20TbUOTFyBgW
Feuq/IkjAp6Oo+pMPXb27gt/wiwtw8dqgw72CYOqmz2JF0y2h2UJ+Mujim8y0KWvHJ1+G+1bpp+V
g0hjMfIY1DAD4/iYe++Iuk+KE8dQHaM4K+iiIGdzbOj8x5rd+5ztQLSxAbJD/2giqKMPYlfHFjmt
8jSzL5mmFrleUN4N6S0X59oCBF8s5qTqvMTZsqyRkcsfHvMObAhs+Ah3SS86cS4Wf8VCN+P/pjj2
EIhnQBf65AmfJmfoF2nTapivWF2GImhJDA0Fh2USjssE4jhhCJXhZuaTAHnmhToffVg9lOFfCl3S
+EVPgAHrYn7BM9N9p0yO1fTnl1QC5M2byzD7ThC0Fs3TD7i++S1o+q2pp370VwJX+EoKbnXHfAPD
i9NdC56AalUiAGk1zJBbX0PGEAKnW+n1W62J+dpI8meNn1izUBDWx8xYDUdsictZvSmB4Qee6XPV
Aw5rtd3A0ejRIjCy8NNdCF5h6l/SRHz0Shj3EdFGdDhgL8Hm9+FfFPDIvvPsX4GEhXiuTaz+mdN3
8E9DHSELm0T5xsblaGlEhtG652ur5sf6A7mnKVyFAm+vwY3CErm5Rd13h5hItVB3YZc+jOOJsCyy
lDU8SYZHvJsjInUGrcyxIolvVieJcPCEbSmQg3ijDenYUlfTsY1wnCUkooP01QK3LYu1FREdC4VE
x9dBdyBJfzopYPw7GNTYXaPaPelY0zA1m+Na9/GDPRWG0Jmh2jrHPT+KcxTUmjV9J9iyquKlBrtO
2vettxKpSsJkFeJLToPuQCi5yB8ojncxNL3pAGCv7XdWcRb9nccyw3tqV5RzTf+pC8zbHglUOm10
soCmiy3tj4oiykQap5M/1cS38kX2HAyLoHvl+AiZ94AAPPgIXCGlyk/6kRZogu6aHnPRJbjDtJvZ
KItB/Jb0v6igEWZFs9S6p1G8Ku2uRBvggUu93Ra8ljJUwJs2HaHEWxET3oPESsBTKUPmr1jh7r0Z
3U8U/pCzEWALVjpHyx0kZ2CIeOVZIhvDs0/gE2zEgGPdlsxlYTh9etCGJbvkmkGftuESn3T8JtBG
EALGHKY8HWO+oV/F/zdaq7a+aua4KIfvifuJT0/koI4PcKJr1LExy1j9RotH0krMYF3uGKttCWV1
QDyinFtYgRMXF4SpTHT1dDeFR0/4CPIvoXOYpKnxLUgxSWXfXcL64SaK6BzXJBPAizRQrlaq46ln
Uz12kg2VKUwu9XhlJdaF+MmbvxhxXYf5cpx9TRyQUReSqOJSiWvyMa73Y/MnFbFbcbuD9lpN5Irm
P/MBGKeY6UMGeuUzn63pjDCVch560tim30bwW0jxVi9+TUasWNvMjhXEMjfOGc0LJjDyFNmoc0Eh
xagcwdyXLfM+N+0PUUtMOEkOxLaRyojKuP2BvoCqbBOlf/8XbQ/JvAd4BlXG16sUU2bNmWtxNOmo
p0FwtVzcXU6vHj1VBSPTcQbO93w9QYCjdhHM2Rj/CANHVXQg8FdJXSs/18Kp45gmUaXjoBn3MtnB
BAiYGsf9VtaJjduG2pZAzP4Fuact/iYZqAysPKAbaBpBhKNEQAEcP0e2EsFrGl8GooCWYjIt97KC
IHUgmIl9Z8silVeWp3Jd52eDDjPSXj6zajHCLvgc43Nc3/rMrSXkkK6nXDILFQSm8VxZCBEkJW7B
GJ0rGAf0P/mqG1CakqfYIGzAalZhtPxrffytN83v+O1BEcwtHlMNAcqVWIvkMvgHeCsh43dcYNbU
HaQn26WYl6/dzvRZFCx0PrhTdRS7LBWy1FH/5n2FYobOzNPsJrRAoFDusY5BcqnGOxYJPZRyTuf2
U6sPwOyDaUOQXWE+k3YL4xr1EpCqkk45HYCoKwvxjPOL58I8s6dsmz0IqpGELKU9dsLbUI7hU/Bw
1GBzqpDFsAqNACkkrMyLmrvmCJ+LnAQb9xmNlVlz3S1mfKKpAD1c5PeaYXkThctYYpczd3hEnKIw
aNjwLCjBzMplkYo7E4HK/C/U8rNIb7k4u/pwN9iN8KUPRAetA5M+A178yEMzrcgDyxAXcE9CdxN8
hNt/pWb7w86vA5S4A/eMLenEfGD+vnmxiQMJpPaPqtyKYT2yJ8AUqDK4xq6EcgqVoEhORc57gSpp
MR4i805iCTXEitBVtXyg3iHXo06+cyxR8IRqOP2xMyV0IDDK14qFqluhQzi2tKxHP3aa7gIihGrm
QIxswQuUXdnTCYMGa5s2hJ205ITBpuD1CcZ9YHxHyk+gftTTv0G4Wv2vXLjMcVvU2Gw1rRb2uGqw
Z+WMqL4l+RY0HgOmJWsABn4Ib5263OmahgsDUt1JZUumhdsMJy9GH428YBPfsiHfLPbfYbFhgEHo
KoQY/sY/yitxzgVAs4yVfx2HW3FSbi3qSEmaKe7VAoPNQpZ2KTyb5JVjyBUdSm0J7fjWuBkIf3p1
dIN/Yncom2POBtAr/xSsvx0DUppwke2xgkh47avP3ltQtqbqi49r3fI66eY/mBPRhAW4L1COX7hE
sO5P0q5vH1GLK54vAF0fpJHmq/6Jq3OYHof4lE2/KuIGhU1XgV1lGzBcMXZaeRktzKLcxhE7IZQu
3a5Go8LoQ8FieC7Uq2lSmlWurG2L2vZgiDRsczvXL85d8NsBCy4n4JZtZ0PPWpvQ17P+pcUuro3O
JJtb3EfoseCBEeTFBAMcdhbeG/J7k/StDrtS3AcJn5b1VY6bJjTR0+PpP4nFZ50XNgAOFPSiyY2x
CXnn8t4lzx2yyjmO1gOikUQCb0H2J7+ClRwFsIJ0PurGJD+Zdiy5jhLmGe2kviIpR715EbttNxGe
mO5Skry8gjduH7OhEDfpRAwO19EgX3rpTD9XxOcQFxdj9KVOByUfFc8xY9uIFZKj+qVg3TFzY9OC
ipdThXMnT7bAkVhg7CChkIopABKSNs+cUwZZZlq+5d5GmCbTgY8c8m1d2yL/2+D+iUj2UYMlCuqG
xK2UPxsdAvHnBZrg+IOiSWRv6/1/y9u8f63Cpk/iuuAWq+fpf8GarNYuqbZqRHMXDD8pvIcO8HBO
Ldmi8qtRdj+64Q6yw7EId1HFZazZwFLBHr7E7lfT7qlx0VGtInujXmI2Vn0ArlTKMyuSbmajLdlH
t4SSErUx6eGKyPd1GjOoQGtRezAogwN+JjcmKVgP0x+v2mvJLQE9xZi54vyjWvxCu4KVPIREg4XM
JKmOeqh2mXZ3QKa5Lvy3jvPSCnBD+4zPDgTVkKpiTL81w4rE20ndW30Z40nSHV226xT/Ap/KH+zb
EZBlEq8jFMfjheJPYdii3vVqX8c87Wu9Y41/0itXUnoc03aTyRtAJLScjh9h6EPCnVexa8GIrKfq
jiYJZMEYKituxIEgwKjm+qtC3LSc5eMyyn6aaDcXIkFKvd5Li0ze9tF3lK0j2kBOH8JvRvVJlqY2
K922/Ho1ZZumbkRUcBsiOGsoAIq5Hz7JB9KUpaXt2Q953a+ZnAHYaAbYp+gWmyepeLK8Qyir6qde
BN6FXoweg69gZ6XnqrvKOVF3DuujIlFsszsz4FbMHR+xF15N7Voheg0wvk7N1hDPgnjsuPUR/rC7
MZnWyfG/XsJMgVIM5bhfHHofoHYEdLU96fUxZsgu1aewPYwAvjoGDeRPifOZRG4rQ7T5jl004YYx
s25SzSD4gF0nEUKmfclawdANiAd7jyr+kECgxvo/FpXoxcgm3JB36GCnYHFIahWRuLvchLPxbNoD
fns4VixhPgs42pCnFqrGV3sRlLNl4EtjBJWrZ727aMnFp0qQ5Zv6WWqPqf8h40gmmJIeJr8GyX1e
zHrYMtWX6q+9xg7y31Dy3EwDgFx8lMMzyK49YXmkHOo0kJumvI0eT7hdWOTS9diRF1OAsYGcX5ph
ltQC6mEUUP3ZY6Cd2VPLIhNtQbLxmL6al1jaCeOhtzjQHrWqOjOYsgIKmVD0vyKTsYvkJNlfIiqH
RmPuxfgfNfw+UubYmt6WJlj9OCw9ldbZzNFA5k5NeViqUCDf81hFHl3CDbA8JXwOnB3J2eivkbQa
xXOongppDyqMYi4iwpflSqogZyQZollGyheqaE9ZlR2An7/UdFKGvpQ0LcpwlZFOwaMvFR/Ec0Jk
3dTBPqO2DsAWVHW4UL27rtnmtKzRQNbhp8WpM44XLXvhT9d6Z0LqxnYURb1cnFj7l3mAsPyZ5qQN
rT1qJM7nmmtjdu4cM+kXPgO+S7+FRHToXpM0Lix92qoFweSz7/fJ33FrKAg15Acd3USGWgK/N/53
k0l2+IU+hecfUKfpPQJrJ/IFcVsEMDiidzEfUbzlVfSX5t98qOyFM/+7YQwHWcWctQQFgMJ0L/+N
ORtZbiK0owq6TpFl80OnG/Vktl2sGHAtMXnYGrxhKtO0CwRRY+S4wgsl/PBkxsOakBIDn3HpWvpV
YGBZybuyXIu8dDWe1Vx28fDFmB8j8jLieRS6n7w/ChFQ0gyJlkruljGaxhVK7FHg9mPw7ANIaLvS
VXrap4dR/FNqnUCBl8h8Y2AU0f/wtkG0UNQ3O4cy3ZkZUgdEGrypOwZXVgTW9QvdCP0anNyMuV9O
UsTWYh2CLy2WUWozXCU6RgG2catxMQMMlqxT2zKc7ojg4ibsbHYP8jOom51lfUvJYyabJRKoXzNa
jscgOBX020JqMSsrQS23diWewqpdDcVfi2BAWinGJoKBPEkfGapCEo6XwvSM9Gc0nCG6WJWTgZGp
n01E+ZhfgoYhbLwNVQCsxbfIeiIjkkNvmn2D3TDS9pWxLYqQtdKtignSVWhYxJvB7jh6KsEdH7Up
smQ/1kK8MsRTMaGfuiINsCocr2dPc9q5z5DPUEWpePdieB84mkyd/mOw1WJcsxM04YvldEXIbml5
P0LjKTONGwEnEjQw9rYRfYj+0cJyU5Z/FaEwfALMCbwdbAH+K93k4IFh2VJ/MoTLlxDw3TC6Bnjk
0u7TYD/jIXfRnyY6RSTEWCm5YGOKnfhb8C9yeVTLpzlc4tEpzE1/jNIDDQx4kD50Ju6n/J2hpcrj
DV5Gppx9upKnS9pQlre2iHsHlHK8Zb2V1K78QHem6O6kr5v8qg52KtHs24PCqqBm8IzMMu9+UhQp
fnYjIxVH+yXTT6ypGFV2rDi22QAMd+UPF2gK8rBR23vffstAyoMfOT56iaswufbLR69ZTIunJReF
ran1RlfPg34XgUCI1k8eY0q4xinFxGBrI+Nr/C5LleBQyrXqPVLcFuYjKY4xoQ/DRhleqefOxhRt
1FdS6I7Dn4XvLkUMyk/Aa6MdswHcGWczsToyPunY/0V5QfzCoCMwWlP+Chai7/6qJMjdCZzE+aPU
myz4RQUbGtd4bm/WwAo89ThQWPMBR9G76n7RV8XZZp5z+ulhAC7C1CgwnGKg/8Zfile0S06ZeRf7
i8dnmyLiV5Hi2+hY2e6w4ek2fu/gf/GIrdUODau5iJlyBfkeE/x3Q2saYHvoiK0VQIEEyTlE5Q9Z
Vc0/TSjGqQ3iz+zXqO3b6Gr4O2x/YfErGP80ltgIBln1qxzXdbgOiKAPl2rkyuptnCgcG/QDdzXE
7uu0XwXRDfJ5QEPcoCwR55utJRTJ6f1LCUMbk5zyUmL8VShZGYCjH6FBbJNbHRy6liPEWonejRmG
apTkp15T1DkF1i8nDV2cjkN97hpvZWXHUVew7b/RQq3rvkDFVS9b1XJhsK86Rv1TfDVniXr9rc5e
qW+lnMe2hMfFjK89lTv8VbXPwgQMbfL708qyrFmMFOAKBUxMFZXy2zSieCOzdthnFRmDDMu+/Pir
p+Qow7NgsEUl6zEHGMjgMaB3LqSv6ir7LIWf9S2J0COTHcFLSs/J5ae2jiDu2+FbEHKXK4BiXuRQ
adY0zRBGKu9PZopkLBvlqE88326lw6Nwxt9wcuWAEn/6hqcisLfvh19VfwSglYgtIL5rYRonQdib
w3MOSxnXYWcLmjPC5MYpot6mfMeMdFTdmj+I8i/s/3XgSuYI8KTf9epXGm2k8dODPVKrB18i5ftM
IyTgkeqxBKEcM585QsryNJuw03f9VWbDskIBxgJLbm8K6pCCR5CmKwntST+o+nFUtrHxmZLrnLvo
uZErKA9mtF4GxXuFc4MiFnDTwkBTPvFemnPW6jNjS2pw20+mPfG86hn0K3ZW8E8EA2MBU4GPuLqr
BkO4nykB/+C9lXQvajsVYQJ26A4VYfDAE6YMT1nZZQm1KI8A4Q0001UFs/ug8WLEumPOX+dLyff1
PI+rd7gok+CqYAOTKVwGKpz4P47OqzdSZY2ivwiJHF7d3dDRnex2eEFOU2QoMvz6szjSfTjSnfHY
baj6wt5rs1icxG2U9yq1KGC/3PyslaTYLmPWIO32SEww/+bwkTuxH41PbYBnmK/tbxVRM4yVdjon
mBfL7D0qvhPvapV78120Kw9eJRNk+GwmTlrGAVqOlByRoc7nSWFZj9ETyARh39R2oWah08q4oOmM
Q/0w9NG+ByWXcNYSTKMhSFyU9YtfsRXdulO3k+ErEM3KR4necjKvFp6ABMW/Xmzy4qDgzoLaYK70
b13farRxWXhOkf8Wypm+MUelrSygsh/Zrdl5TwV1ASI+Vg1nDwTZQNwp4ankgb/DX3I+2+iazSpJ
YAA30XGBWCJ+qhty3536lZgPs3rU+l+p3EgjjvUjHysK7G4KcHw81V/Ksv/o0c4y+GO02fEguFjW
rHjtyp883NgDFY74U8bNYP4yPM5C3wLgYGj0XHQ4kfZTSe/JRnLTMYAw31N9JSPmCq8ZVwTScx8D
gXYyC4Bgr5OBhqZ6OMpbD2IhEze3uWATYxBp9S/wiRvxSB2HAScNRLcdUTZoA5QGXHDCWwu+MjLB
5QzcKDi5e+PLae5Fx7eenfr0BBpswDmehXtD/sPRaavf7rQ2SdLF4aV3vqYQwj2H/CZ/x+4MqrHv
Hz1Y2tF7GSnLFP0z1qvAzq4TRrsWVW7Et0JQxCpltKUtBL5Frsge00tw86xVEZRJsVH11zbcLmwo
Z2PO7xOzzAbdYkf1Wh6L0fcs7B35WYcp42zNek/oGSf4wUkPkfnM3ggP37ckRmw2WBMT8zJrFzpA
2zyV3WkgNDvfp9VasTcC7696wGtolp8Ng8zUfY2su9v9A+pQOZexvCNP5DCQ+ZEruU54jTdTTfl8
6SR/h00rdB/ybmG/rhu5LaKj5D1v8nwd6TcTbTmMweUiqqLt1N6L9o5eHUjnUcpd+8W1yjlUkV6U
vYqIruYp0yAwr9GG5M6tH68M8d0ZcP0t109cUcOHraPaewNBtZJ3VsysNFhhxtxhJXkZnDaEJmA3
b7eInkwCWfRbX961zzy9tV2/at8KNp0qnypJIB+ay93akXqophuNyC6OY1T2cXxHQVTy8zLKYT+O
vte9W/RmS95Dg1A7xc2qoy7PoB4VnnHAeseD/WEfVS8o5LlDNh+Le9jtQm1dOIesbS8gy9YxE6NY
wEOEKUwGWIeOW2cxHGDVliYDqdlfdPnTo3YEUusbXmY1o+zx03rDhVR1m/i1d/s73NQ1o5liZruW
PIPAhTsX9n9wH5qaZJQY3SD5WsZJma9WB1wsv6nddYS7GR6s7DsFeJKNf6V1SSvuaEZJte8ioAHI
S6BpzUK0v6TRRzi9t0jYOZDe4+ivNhGZugfAdhVpxd64lpUXKJR+ygclgrtclVh8IabmFC4qix1K
Qfz0JRIbzLBsvPP+RQy77BHFaGJNE0DZFfURzbGCZBZ92AjzFbVNbb1NcDt6lL2e9zcW+5kthhv+
Duq7rk8bAR3e7j5olKcKxKaLvAQ6VIQWw2QIlcWcq8lesTb9qw2TFB93tMchxNC2ytZc7hUEOxS/
GtN8l8jdzTB/M663+l8NRcVI9jaT1mOq7Qv7KCkPR+t1SA+Tsh35BekTZDCNDUhp7ThmZiu9pgVj
cG3Fuwcq3uCni9q3gbS/tqWgdaBA3U3jVLGuqq/KfAJntKKpxljCKVhEvg26BZ4SUd+huun5DBax
tLlJQBU31YlHrmBvyNindP5yyiymCJCNGpsrZPhunPOYPZsEdXVJxdFNeg6AY/1rcmCgMH5vUczl
J716cqi8JtSwSBNkwANuJs+WuhP0/uRS0pRDT5BPzHwa+1N7jZMfdN2KukmslSrejfpDJn8mMGSV
TNp5WQDq7aOSew+ea/WicyNj7m8P5njhlwxRwfSeF9LJwL6etHEafskILmc6XP9WBqzOg45gBJC5
t7Ub9JyIBbc9KCyYh+ohtMjZQ43WrFvUUJz2zBcWyQW6f86XivcgG5Ee9A8sKus6vaf27Ns9SSFj
+6rb3xjZ/NnCjQQWVqwU82aigzbL9mlSAPKPSNn4s4Vusv3nn2NeHuchoury3UHMQHbSRbrVqoRh
3ZONTupNZ6mBqd/z+j1R6p3VPvBm1/FHWFjcWahNnWvvfHQxDk5mUkZ/n5jHZpTRXagFM3IBLXnu
mn8EG24aRHU6hQEqwVFMWyMx0WJHF0l4ec3H7zE4BE0aNSsFSEWFMNGkPEutzzTfdeWlrk8C60EM
mdhIitcM67+H+U5qvhJeMvSPRr6JKcA9GDsTSd2ZbjNXWuTNjFrMxwhenZTL1QBQjrj7ddTqTyZc
la4nBdGX7N1UwmLRkfaQkLCE+XP4byJbLfryoMGxKmRj2xxbQrWy5p4TLyE4FV3LH4WfMLMFBvw0
sG7E8QAviQgd9Csue+g5sdljsRjC+DeQhgvUk/5hS6TUrp9JqAo3LkEKkglG0nKG0ePgbVqZAzoK
xiwGWVieTIPJ/I1tm7JDR/+CbnHy64lViT3jfGHissZZWbDlM6cY1SIOf6xTjFBHGAo2HliP6keH
RAp4nUfohI1skyDvKsY3QmO2c3IbY/aqXBwp+h8MBoirsY7p1krXsOWTh2Y63Qts0DMys71peAgw
M/StzbcWwjuom/SJdUWS7HICUCbPbxZT/quY/jr3isEKd+U1rDkH2dzCJjOLq6d8KOFX7h7hLK7G
6bUPr5n2YcqPGmge3cH8XBTPUfKp69eK8ErBC1dz600jK0iWK5QjEAom+FgR5w8zQ6nnXLlveKZX
ifaiZnez/ZyTd807NazRJvehotZh5Zmw6rZkuBIek1WdObXO+Rhxb5EXyf6Qkcs8u8/5KIOIqVfc
nBb/faWi4qr/0sS9T4tKNiKVMY9/vIqaET5hQVcNLeGp1s4q4TPudci6p2FYbjCwHuA50/YcudWB
yFEvek8Qy+sGukOFeKaIr0Bt0OfJNmNm2OMTIw9ulTNo1FH32dgvKssALLL8QoeHiqff67ln9HIz
KsqGvQKIblbRdssEk75FmlsCHbgwNOTiP33NiqxpBSe2cSwHyeJW/muBzDk8FWDKuKgBqhsx+Cq5
kV29heC9iREqjj1FTRwizdxa9WlITELb0rtW/ySkOmakEdX1m2wFMUA3okKsdjuM+7CozrGZ4tVx
n1SWU9Kgee2nDUHUjHM+y+VbXz6MpttMns1dULALtz0Uq0tbBbQlZoCh7yvd4hfRAoRt+3+5kTw3
lvanoGaKhv8FKquO2aXivhj2mewCUDRcMPBCLKNFeDrio+7WGWoEpqa2h43O59qLWtx3LD4SoFF6
/IszAqgmNVOEPn1nWgedzQGS1NC8hs672x/NhON2CMwmO8h3ndpmZpFcYnptHWsl0k+n/9+sRZS3
ArbnRGS3RELYNwYQY5Ja0sSPqdwGJXoKaXpmwABegylxuOcpF8Q2Z5pmu+wLZyKQTIo/1prHRlt6
w6tpX+LBY2cMGA+K3hB4aGj6fJWbP2X5O6spzv8Z/qBfs1luqm/UjM9K8h6hPlc+XEo66rPa9Ts0
vug/Y4GwiKXoTqt5zA5VCw7I2KstuUn6SRVfKvvqCpWKumJId6kM6zxZ+aNgVUcjYhb7DvR9hhxv
1sgRTY9WZC6ZCCsVTaCLbccpf5xq8rvxH4iZFHNEjUCNcQx7/QUybzwrZtCre9c2DmnhYLgaqNwN
ftkLGQxoADWZW0OrHG+a/UNE24y8B549/pem/TbQ3RBsy6p+D7TFYHQ4DvdEXxCsT63B8M0i03cr
WNxFeH/WvAQE/EQ/znShQNaVt8TFSMQIxEUVk/WvlYT0oL6WaQJojFoLTu6S7sQEIMyP+fDi6SnG
PEpzhCj6uuRpavglaPG7dLlOSDsfCoSyLqRQP8m+ET+L7tZXV1MC7uNnzlYucgAsck+tgxUerbbJ
xpx55NrQwOyvB+8dOUFSGGuDjWggwldXARior1XOb8XtfTjbTwnDLRgqEcsKjqzUXRdQqKJdqu0i
ywZ5/BhDxGcQOtlasY75NXnWJX6E0ml8C4skCZ38SxMAfyZ/Y3r3bLrPgU/rjvq15r9kuDXVizod
8no//svB9bmTspLIRZZeli2b1lzIr0T9QfTVsSzQoF/mGUkHe7UQSc0zTVPSbzUMQz2DvzFmatA+
p8OvaUlAxBgHDo5OhrTGd/tTVuylF2ZZRsU6+DVDLTMfQcStwUdihnIs50lgnsrUeeO4fZBq1FPE
COcwBlFTNpsJtH6IPWChiPTWFvlbjjRQqOXO0V9jpPtjVq6Xr5IzTClbfEzJvYUQKALZnqZur7jM
k3b5a6G8deJ78RjwP4mgy9jU4T6Hl9WAhZlflNhHyinY/Rg8Ald8Om51c2K0kzDNayIdtWUFCFLL
AHKlY+WYkCORw3fF3HkKUauU7D8mxtEpHW8h5POcLgtdWKbNpPqoofwIy32G94A4u6+JJqDtu13r
ZbjUmTVpDGOjbMc7RTanxaRSXkTZBYguMx4NQbzegSnuZAZLPgHwOFKpBgA6Z0xLkeEXZHeoPuFe
XrrLxo2dXTISFMWRBoKQh0WIjFFcEO7ZM2/H3UgIq4smkxnmuLYY3LdANV+6KoD3YqUBtCZsIxML
mGo76b5uoNt4KLjc77o8l/qqwttTkCgTJinMnjtXaDejivjm3+mb5ENl+ypUf2TRwg4Y3wvKDI8E
6Mb4LnGRVu3Z7nZ1cW/RBIx/DbV2LbmMmjfC3J7oFokeyKwlPeOnZ8I+1jO3BakdbXnKWOQ3HNiq
8z9adDI+ZvXcNOwp9EAX3pFumgmdyVkxR4FpxmtZzwF6ddwNxqigkHnotEBp8jYlvV/WV5GxRRK7
ioytlO0spN5cDYPRonI4Cx3L/sBVMjLVweva3lTWziaRxXyAOh+YSW4nm/GccfFr1f+bwds28MFx
vBOR89yPm9a6S0T+rftw1Zry+5KKYxufHOpAXfEosI+Rcfbai+WwXlEPXvEYnWw90Unb1YehQVhV
CdzG3IoTUpagFTPhL9CVMTvlxrU2/kWsJRTtUS0o+2HvYXm08i+zy5nBFQi4T0Q2E3+dGHRi/ImG
FKzqK68IbYPJQLn07KrXjIQ27NvxW5luSTJiCoOQdzsl1Z4pnRZeSvQQGXYqxfn1OCQmmsm6uded
b4AVxgECyBzFDVQx8I0vieN3jVgXUXovyXHTLmN8iuYPRAOxt0zUW6smm8xcC4fUUu+9m67CepZU
4TDk/bnYwmLBzGRYOPSQqi4KvRDfek6u/NvMjKPjxWOmjpdakK2abhS79VFv9pAIYqbgYUFxjHcL
lZmmI/mAY63/00DTJIOLezPQql0csZ0XYq/Gl2j4SVH965VOSZEErsUGQXlrOcg1LK22WLycSAEW
/jSbjy45qxmFr4/TbNfHz3N4c+u7QxyEXaD6GX2tPDMwg5qMwpN2tmXF/S3MZY4EMx2Jx1+srzNi
ksI3ezj1BdIhBEGWB1AMpXpi3pR3z7PXnvhIiPGUvCumskKnRTybbWLbXEkWfgVbimibO3sH6m6p
6QehsMC2aCx4t5Orq72kIBug6PitMhP03PpZA7Sr1pghA5hEgOcwmNWMOpBJzYrt16URwqX/5CBa
4HedtnhQ+cBrXCWYGbiT0NxuAO3YaFTtDxN8TzzuQnsvw7dxPJhS+WN/fi+aglW0jc+eS4TYB5Vc
VMFRQLja1nZDzhfoXyUyeIUfWsevre6i9FeLPzpWaKMz7bphX9QDTWjvE7YZ9Dp7CWr5GN/FwGCw
InGizCFyd3nzmSgx5idvncWXynOhDVoO0nQmVJrdb13d2y1Pb/XZMBsgtRytcsV0bH5VXRpvtSey
On+b2Q3r6VeHsKbCwpOjgjEL6g2kGFmI4q3y/tz+lIwdW0JMbFrECsfbIO78ihnDhVp0bA10ZYIB
Xwj5t+5PczuhLAHIz0S8w1ghLPLLANOEHjeVMTaHwf6/WyULkF5MhPbaoR/syNRSihpxPT6aZmwC
if7E1vGpc/P27Hkpu1KzeS9gJuEPGHcusWi6ZoIlwNEx8m3M9lNm1kE1P2zmvJTL4mVGFuORDqTp
cK4pEZE3JszxDR0XHE9aZjR7BDBrp7G38QwPCbKdbB300sts5DWewXRHzkZYxIni/9b7da3erTHa
EFBIK/8Yefx1poM9MXGEobX2HwQGYB3xqUjJQ0/Y1uTF8A8THOO0JmS5RW606fhTmWE/cSZf2Man
haM1YxPl3pWSmWwWDFhNcw6PFMV9KGBj4vRpR+aP4I0NBP+xy6vt7GjHqM5Zu2JcCfmYMcOtnJaj
qKnfFTRpNdbwLtw73Tf3lkD8UmJgyArS2xz1EbP/AoqGq8LZzITAozUPybFVzOpazAbB0vINZ20+
tT/Shuw/ltAMSuxJZAwiikzjcK20X5MKaMM0joK3s3AX9bDYZRw0pZXTGWJ64JGVcvCjlvk8u4qE
67znoSlrPOJi1zJDH9qvvLsQHHQmVXxFJPaTg+nbQ2Zl1dNzYT8WyILqHTN0BMMcYtrtVm6G0K1N
YT15hEuYSD2EFz3bbDcc+cMfvHalsVPnz77E0Ml8qs79lmQ6r5xeMRqw1ikWkvEmRmgUaowscSKn
tXdw84MKvsyWXtBl8Vn2zNpy5dOtJ/2pB1jrfEWsRwVezJwBVmKsDJC1SoKovij9FFO612/t4tij
qBjznZF0a5dXWZ23At32VJ4UpCMewzsdjHMx/FR07hMaG63H6Q0cnMucn93cdPoZ9p4/1xh8SWFw
oD3XGejr8t6ikAiXj3fkn0hRplsTAo6pQz7+XCFIJ8b8KfHUfaLmpMgkq0LP99nMdAWtKPqpsnvl
Y9iRdQfjissEdYGhiUDJj4TeMF6DY17JGUvMQuTs1nGmHWUdnesJ9w82mQ5Kp223W21g+msVlLz1
hYDIrb7YefXsljvjtsIgYiJqLFnc6u3N5nr0NJrdnu5eRhVxYwop9f/yKZue6q4/xxFpmDDkPNWj
hQtgFq29Jl/TWQSKQZVEJxqyL6K26jvWYxGVpPUaYi0MG07R2O3XmjSO9P8vacS03oXscOogU1NE
rT3ED0VXrQzaVAVLQU72zdRBroXpZhsgYVt3rRgw2zFcAV3q4FsbhrJT6Hw7DpCHMQSd7n0PNKkh
z3Jiav9mdmPcHWxbzZWrW2t25phvVioW7tKgPTDS98SqHhFNpsZit811Zha932LFQXn51Pd/Dvy+
WVI4RxJaBHN9YZ+1IVmPyL4zhDoQnP3Fmc0czzfEwO6T+kEL2nzflfbGSl4cxvoKCYzZ9GvFkHmN
n0mi+/iyXHA0HcRrIzl5qJoVJ3sd7fFjUk4I+0Yd7aObkewGQbIPCrV6kCiCrH0YcDKa4qec0kMv
vEUfuy6q6sV2XtrSgozTAMYuBSQMGD/t1atfHffkGCXyrU+vJg5rxHMo4HS37rVqh6uF2Dvkym64
hw20dt2jQWNFGEoK6zp/HRznEAtvmxsNsgBOtXw6R4r3O8kYch7S5BFJTB3hXLx3HmbNkroXuBPB
wLqFXFJfrFT3sleYbVv7uHW2QxKySUfZIEHHkfKAeRdlfotTL6btMX9hta7KhNZ1ETVwPcKhNq2E
DvddN95TplN6+t05jNoT649sWbonDbANy06BqS9utulEll4bEcea0D+cNZ77rgO+gLujFF8zYt5Q
dBMbmhp/OWikqLrpBZYbxVqjGMHPXxQ/zMpHSVZk/lt77o8XLxIuAlu0YW2yTGRVwL7W25QM1yYs
bEODohoHmt0phIycO6fmd71VUPsavDwGY4pyKG7ZkvUZUq6Rs9cPj4qjUvacwWfWmCrrt8i4g5SX
3rGyqFzqVw93UEL3Eh2MDmEMYQClyfz5I8EeboiQ+BH6YLbfcSdYh508Z9lqL/qiAdXz3yS/axOk
qrjkKWLgASsw5/USi1FOYKo78CAEAWlM6kbHh3NPu5/Q+QLRkLG7GXTjrsDHmBFQwehe92xrc/xq
NvdymIP0DOPtzDY7Wpa/PBgNv7MapJ8aq68hpoBOV6GqDwh7zW1C7JgineMcJ3t4hYSKLS832d5g
X895Q/BHyFGZoKk3cewJD8QZV4knel9bJLaIctizG3+N0T3hGJVevZlL96NPx5xxlhNQ+REEl7Jk
hdxJBJoNZxqNqmddx4hhAYPf2UEVxMOoY5Qdo1vDdp2/yHP5TfLULm7hgPNcM5HFML93IRDVLYBz
9d2kL2z09YDa25JkZxewc+41OSQNVsMKI5Jse7iXzlNVfM8WrlbGu43h4XYjFa1qfBvvgpND13f3
CQ5EjfXQmEu/xhOt5vVushJa1nijsNiu9EM2XUPRHhrilPNaPRnYM8wyW+XWKczybUxEOmS+T6Nv
97lrAMHoiEbdp0sOnXWrVJ1VILpUBjR6n/9T2CqmqsLNAw09X5KFDw3vmbQQeSFH0nHEDIwd49Tc
DqLY1T36eWMKciSTZMZsUuo9G0mj7sZB1UDWquXn1DtvmT0h0vopmUBqgGudUF8l7UdeGqfEYv3M
YZV57Y248rXB1rurddae8zNAt6eYAYVUYSEM5fOiik8B7JUMHMDV3SB+EILz4lo0yS3bxFZbc5kS
GmwcdLfzwQrU5WXUuyVz5HfJTh6pZ2v1NibdRaPmKWaHoq4Nas/ekcb9ZGbytY0G+oo3vHugV7ON
Q9VSSrnRzH43UZx4bQg57bFIzRSqQpe4RZ3qrse2llZiN9jTwVTdoOqLQC5dD8w6ynkSYsgPcHk7
2JGTTpyAWC9S9Z1uC1WK6icIC9UhfonFQ+Ta2fKQATPTaycSlq4ZWgBJfZhPt1AlJgcPFT7XnaeA
O+PsmjjQElx/Rag/dGy27CfijuxP9mU6UbCE+/lFWvrh/7xQa0PRy4veB2aFwiIkPncuzwmDLbPe
uLxilfLV5RfTToBGs6Ui33SIAYPgDJzUZ9kwDqzzf2M6+xXNUquFBy+KAzcrzkNd7CVwBpePW3BA
VGCOivodxSndQHvjw0/QSJmI5vpuvpnlsTcpQdyY3TVFlQKFzG2oFQvvuRXhKXTSs9O562ykbyMR
UWJ2ZduTpHUwSsNPSCzM9MQ3Ea16qerrmrMXMRg12mCVgYDGTYIJ3lH1E7DZsnkxKSS81yTGPhra
SIjIcahoemq+zV+WOa4erwZ8+A2yLVaIq1GW5wGnpgDIU4SkNbA1DE1WAxTFDtuNnc3yoKpGtIL4
92nXVUclrqQMimbvomfNMFlVMLMs3O5APqAcByFcGtuBx1K8RTSocZ1y1TMq4n4qqvTgkkrl1OJE
IYmiLnyOMbuYfbGJYvZVithqk7Nt2mpTUZcD2keu29zaUHmtcd+2bAVGDNAzo5Ip5ywOuw2L/qFn
FqJGcOa0TQg/RS0G3mG2shuD/4dIsJVjZNvIZK4yhPuKrCPbhtTEN2WbWMkedkt+A9JPPoNU4x3B
d1ehI3cxo5o/ofwkPzBM3jQmDoVQ1x4ohgK4lFduqYyCOJzfPJtsq2jg7qQPwuptGd81oLCIbf6g
vuTFOlXR+cEn7E25GmaKw9C+zJbCiIBYGgv4DwqORSviTAy5CnBcBiBib/A7Bq9hLz5akjbTHF1j
XvMqIHWGDREC/6gRViA32JozQvaMUgy/jplkB8v2fg3zOy2pqoVy9wz7NGhjMBgj5nRtM1H6j5Hy
oniEUrTtqQ3/ddNvHq9bLsdELPWRdnA8BQbaZ2O9JrO3EerfYP8pVnhT6S+WeX0j/xn2sBLIJMZM
ZR5r7KVLn5PVGxB8awOnicqcIOdH1Y2rDpd8zNkc006mHBHYeBV2uFDdgOx16OIa6MPs+7D+mBKo
JtKket7SDL3YkYchDOsuU+LGy+jkw3XaAK1wh/ndQe7UYxrttPg04YSpojGIFAab0txrRrursuhg
sVcd61ezee5GNj8qY8AwNHFks0bF7mBDGsJj9YwDb6upCtIN7worEMY25kpKcRQN29zsj4LdsZvi
WYgxzuouZqKCfJRw56D10FQko13BX8qaTZ3VX/M07hwmK24vA3tGk+Z0XBd82hO5CoAQgKEfp14+
HDfbJ+58FTozNCfemdjASwjMvcq8co4PPbppdSJq1QbJYKcBHOZgHN+EO71Q9DEhVTepB63WQAph
lnAgYqtAv5DhQHf3HqwZFfO7wILZhWRnlDWYxZFBkECVynIWQbKeakDvm9tkP3f0zBkpvWpY/Gug
pj+ViXEVLPk6gksaJp3ZLIOiUi8pEofO04lE/YnFK1vywFGwS0B2bGSN+nfZPcCa6W1ocsah5k8r
DdZRcGKsOQ8tKxeTM2JA5DuMUFYiDUl5+txU8Qsv/fM0R2+ulXJP6HaxGrWHxlRelw+GTVunBLyK
IKpiR5Uj1lLkb0ngD2HOW8C9f1MVwN/2I0R+UftBJ0j1Kp4o9DEWITM9DxGltmGjiClAGeGpxWWU
QbtPnEOp/Uixq7kbeeYO1uS+aKSx18Ch85FPYIkypEsI5/nQe+NvmzKwx96Wks0SkUmpCU5J8L0T
dYtrfbZVHJRshqcSZ+vIYkl7WuJwGofbCD1flMjfYiS706bpyprMn/AdqAyp+4h6hOPHBSan2f8G
xkfKJE4hXIQa0kEVa3dVWyietNRA4yzzjiwXT2m60sHMtx3dKVoCC31wov5aCL6EqmK1lFg74K+a
xmVU62CZwha63QXk3S5uLLB1AvbFy9i+qXhrY3hA4bTXJPWuymVfwW5hs3mMeFOltB4kg7wi4ryG
Ld4cO18O7RiaXnyk0bk4CSw8Fn+tsXYoVBVCe1iRPWkqcyudkUHBcDOMjEBVtNPIeRxPYCIH519c
LCtcvpiFBcJk7Qws40MwExgR9tUW+nbIO5Pij3l5kx7zpWjaJaxfPUy8eVLshclmrq3ZNeerlmiw
BseBYstdrpHMh8d0GuitI+dHL4ZHzXGTKzoFl4n+zXAemUTgSH1dpmJhvbAAkwdD3Ao4J4XoL9ls
btwmehdAHd0yO4x5c+vZGKhTtlNqnrYl/0GilzHSV77MvXG+5DyeotphIFStAOxvyoFXtSVyCh6f
Pk6bge2/vhiEHPfNjGhcx2pfAIqQGfIUw/trMytGs9oB23FuRBDGeNq0MH/UHDdEESAoj+ejmYL1
4zMshUrwV7GpBu/U4RVT5/4lovCeJ3xTKfifCkhe6fPK7JxR4Fto54Doegp2pt+arfqq8WhNKjhN
4D/IeCDsBr2cXqtvSX3FaOal9q4aSvTqlISZlp1JcbiYw3eVPYZ+PkiT81FaR89QuXu+lzAXCyhf
Za61EcsfWGe19Q7zOO2cSgKT87TN0DJWirDsi94jKwCdotpCJcqfWygLXuZhe6BslvKuFwhaijhQ
idhrUqQRLvPTtjsYjs0VIkgy6SjUaBosFKthX7xUk721VQS/NgAiae2j/KGGSFGWFBGiEDrHu5fg
kuQw4SFYFn01FkQmUii4hGH5qX4aZvsh6nbbGMZzH7uBwc7RKqKVplZ76Yy+WbeHvC2RASExY2T5
T4b5YZA8h8slODR4hzPfJNTKmFiIOLY/VPVjSL9E/j23wE1k6QP45hhiy1T0vjGLfa4OuzidL2FV
bTx0z2yBmHynK3PG9oWz2ZiPBjOwsHM2XMzom3LYRsRcap+tR7a6t3ahk0rVedYb9iSpuu2Qq+TZ
KQ65TERPfu8vDwWGHtLzoBiPMy0UdEbS3bmDrWeRgKmE5N4Lazd4sBRZwpQQQ6TmoM1hbDilOmfs
cHPZ+Q9ks0RxHOhkLWGWMJ2la1hcrvae9CsA4KxEWABGpNmq5YC7zDuBpGn78hoiHuSuvU9Ntx4K
7ASWYDdC6VsDDJqV75yuVEeGaQp5zCI3SBL7RwxoNtRmq5kzB+LGTe5LD5KozTv9FmuEjGVbh5Lk
s0IZNyL2ntVhX8U1EuM/0aLId/BqLlKEFu2LVvXnXMWeoqlnw3EDq65wco370QK5n0YkQbD9Vhzt
VHvhLjScjdU3N0WzMc5B7mCi6kwCQ9qzTTL47AadBtbuo9D6TVZxmKJUzJgY9hqW2nIrGpSwlNyW
rL/z4bNGIl14XxajbdizL97MetspA8LjSHHOss+UGzmKJ0w5Y3SIBga0Sftt29G9Yv2+zuwOi0/I
At7UhsWGlGKAVq2H05/dqjgJL12N+d1ZLPWYEt34qMpsn+MQ7tkAAUFgwsa7Ngycj/Z9IZ0UcP7S
ZFvK92xODk57NSHIxOl0wuwRSDwNnj2es2TG0okTANG4YQ6YvptVMlL+LWCBwf2okAwY3fAyTfnB
GfS7TsyWKqqHGTEjG+1Nix7oaVLhCQJ1tQfUkBSWoZUvjv/5FkUzMI38pjkSLWP1p8iQZd/AnCj5
0ZqS8m/goes6C2xOMr6jsiMNSTAXamKXYYdZh8RQhUESE6REmqUDvKKs0kBFizLLZzkVV0Mj4wr1
SZHkF0+HQ+CcUhGDr2py4u9ShWLEPFbxrygcullEfRFbGmllPhO8/YhDsi8BuUjtLcqZYk7NojYG
ggHx1kxzQjCQ8o+/nck0HVrdRg27vTrZTH+qIJ0EhnhA4K1+kg1+Ia9ch4PQ0dFQpc3eKSr6m4kE
OOFoU9T2Wbj2tUrjZ0edfD21tkPRcX92OCwc4mvOVvk6hxdlopwZnXPralj/cRHk1TUpjcMUNTsX
99aMxrjRlYviOlglGQwTdWn03TmFOF1HMPm92dtNAlmjAdh6mTmTvZAqWDDpppS6OwnIyvFCCwSS
BzGaizo/pKO6qvt3L2sDYXFFQo8bnHrVkooYcwzx77FkQsQdZYfFiC4rFbKvHlCfL4hvjaNLBGmX
76z/ODqTpcaRKIp+UUZIqXmLZxsbsJk3CqBAs1JSav76Pupdd3R0FdhS5hvuPVc4F8FlPUQRTz1R
52CkkgKgJBlBzkhnuOjVueRTCz2vwWASrcQ4U+DFzkoXi5Yc7ZyVMl5sMbNzgJvRoTb+TYRGSPZq
eWocAigoGcBi+DOkd1uHTk77WvBHFhKTBfozB/5F6AHsnWLQX8NT7PnRk9LdHyK8vU6cl7hONNMF
ejFMuehTBxSOUHs7qV79JdY7RazZIaNKlz4Y91IbDA9UfmgtMJc5AWcXH+tXTp+mF7eLYK+Rm/an
FO19H4bPQulfjpKHqXEuU6r+bA9VUIk206BXdGcIUhl7U0VGfO8HkkGPZFjZ0TcW3BCgVEHbejP3
tp9YvNDdt1oE2LrA/ihD99RlFYBdH+diXMcvDJLXkYrwZgELvuNOu+sqjEPJZ2++N9OtruZdH2bs
6QhKHdRhiW6ip7yzrHjredNvGzWcepSqdVMT6QkV3SypjrlPekjokMjRwGh6wDkhbCYtDmaVPzfe
m7R4YhqKB8v2ACrDRwqhMnlIREZNQu1A5yp8tuFJ418zAShPpsees2qC7eAN0cnOrUtB4A6YJhs1
Oz95Aoivj+qPqZKvdkAcNu2+KLxD3togSGBXhqazK3yxZ4C5osbeO1CpUt/YCQphxnvbQQ7PaSmX
9R4OBgxdnLgi18cknVhguAybynUbsc/M25tmwbeNefPLYdhOHKUR0oNJ2xcNEL/11FfXDkfTpdUu
nPWcV+cCbp7F8rcUf6F6zojCYzyLTxuTjiyJ+Z0R+BB7RPPFwBA3v43aU7RgG3FzlimOzip97sjx
cZQirLU8ZvGw9+vvgTq/0/Oq728utQ3dCs5yhG9tdq3wb+FJBUTz6qvxXc1ogQYiz50bXe+HwtOX
mHJnYU0WecW0R8M9xt0TwZXkvhYLUIEOq0/uoxYpWboIP9YDoM7QJg/Mbe91VF2zdLi5pXkVJdTh
2QJKAu7RcJ/HfPhyom5fTXsfe2TdiHXVUQM6pG+I8KPS7mpmN+szcDAGzJ6MqdLJRJYw8U23JtOG
/F8ifGKRFp+AkfwjiPzaT/jPO9N/Gar+U8Mtu4v1Akg3T7A4aZUiuEZzaV0Rzl69FEm8GHH0OZQo
Jnq1ynLBV/m4t4zPGod0zgdY4IdV5gjzbcaDU1eP2s2OJulG0gt/IMDfs4iH+xtdA8whnc23WQ5P
teU91hZxK2QaSUTVKESeuBhGJllMtATK16R4KBx1NZnrpZMWTMrDnd2ok1OS9lnRHiqk0chMHBF8
NhbaasN4Fq159i0cbEPUEnCU7Cw0MbNlX+zS30VxutMBUiLkOs5ApZXKZyD+kIxgkzGxuYwGk83S
5XDoYnYfRkINAfNG6uaW1vbWNPwXVdPYtNm4bbqIGtFGVUbWSuF8BigC8Hb9JpQnxI88uV3sYqKd
cD/DXC9S06FWQMISCcLeQwDV0ZI71CXGkrwNbcRO2Vo0UfNi6ujRDvrbQBPKQBP0ogQMNypk7JDT
+Ox3GkhTy+COXvihQAhiZDFTTH0f8FVXopjvxoBAPD9SdIf5zmzbjUtNq1PxxNSCiMAetjBWwGl4
U5qeGWN4T4OfyB7IEmVf5nAotmlMzzK80Wv+0qHiE0JhVlcMx2qI+SjkmTwyo/fs15p1RY7vMh/1
P9mz+5TkqNTzasxRkkfjvWTXKeAX8+HQLBeHKR63bhlsDNvBY+ht4sAnmBpYBZRZk3YFkfR6hgAg
Orl28f54UF5tpCou464u8W5Dn/frwl9iwdCqVMG7ssAFUna4WrN/ar64Yd1VEfuHzqzpL3CKJ2OQ
4l9fkNS0xQtIW0fGrc/R7FbuBSce4bchfjIFGONPdzCyyveyrSjZrPvGnk66ck+Vni9VkT8VfbYL
C7hjsrEPifUcwwKyWoSwLoMLJOg229jV1EgECp5090xGHnVsrdQyZwyqMwvv37wCg+uB3VIJyXDF
3J1RcqKxL9JLHYNQLwkAyIXPngrhq+Ls3Mzavnmcs3GokFVWeEaxJGO4K1IIVQo1dOo1J9G0T73S
F4LuthWlBNAo673KkUtUaceGXmQr1fj4cV34GnKj+po+1Spv7sC0dagemIpd8LtgFDBfG9kZaLI4
1r2O3kmlLr1k8dVabkXGhc++1qiPjujf1FR+B+mwnkv31FrJlRE3MyXwLCRMAveNtrjff/qAtX1b
E8aoeQ0xa/MPHkQEx1PvspqPUZf9llFBmJk4ZWjTncrlUUie7B7pP/+R5QUTqVaHW9NjVFREJ4eS
KPWRJdaCBUTM8F3jS+SAJGZEQnWbyQrWGQsnA0taFFPS+pRiCle2WYffXVHeo+/fN+QYRBZyWBn/
GtnwWEnAv0rMOzNDwRxM9nPsy6/eAZ+ZIueaKNPi3kOlSCUNanxqmMeQI+XNbnA3dkw6S1gxpdOl
a9+YD4M1EEGNqczRLBoC+MT4eUKsanVbXmRYnd2x+Mu8nqxv8LEqqjaZbAn2c+ptORAvJtJjQSwx
1406UqfiakD6YfqHkp7GbT5ytIF6jh4aA761BwmL+ZaZk1qfByvbS5/rzNgR9EuBD+3ZJq271s0z
q8ONhOFNuBKupNh4LNglzna3FibyINO9SIP6Uk1YSmR94MNDRCY2w+KMyjq9Zbx0GmZ5CRPkMhSs
TdmfpWHdVMKBX5TnOAu2RWn8ZQJdT40ayHcJWZc6whVebQNohkhu8Iqa7NaoUQYfHZGHRpVplkTE
lj85CMvuJvahhceijWkeAkS89/P8PHqQA3UkMOIb/namuh4RSplpcvI81lEZmz/DrBEUj7ekaS9p
cDNlfoiM/pQk9g95YRvlpqfK4EKujbNsWX1bBFl56OOAU0ZVuBr96iMO4uc6mlClOfdZwJ5+YqFO
7C2aEwAFiMPt8r3w5uflo1ID8DdDbXkNsMdi7WFtlTG6jKIRo23014SAFiqhHjrRP8SYLEXAFZFa
ZweKc9rPuzQO6GAkppf4r1fgtqVtWRj8Rmo2tDixuozCedbssUTHskTiLBx9yCNoKO5UnjPr9umT
eokegUIL9Jo8TaaxszoUQxMBcDY3Sdw6T92UcU0BSxmNKyG9d2XvrNmb792clDbq5LuSqM7S7ACm
U8WgIO878y0MEOizTyaiOsBrh1sJ0nDhNhfDYbChMLuFDv3tSJ2O6ZooxdZZxxVmlCkp7rWBEbp1
UOe1PUbIchHA6vg4+95LkRJoh0Vz8TghUjloHD6NYb7X5vjcuYtyRYU7I5g3/dB/eq7g7453nhdf
cni76BbNdYOrC17PVXQs37Vr38qw3rcz/C0zOrqdfpr53JWDKqUABh3bMRKNH98BfZVMN8fyqbtk
yWIvf+kqRq5uQMk2POSB5gQsnzp6NRcwnBWWty5Knw03Pk7d/FLMgkUU/psquxVgE5QN/ILVNVsY
Rspg6wyA98TNYecEwIB1ZIgOBBPS4MKSQZ/VXx3s/nRdWz9aqO5q76fOxhrys0NotAyA5hld8OnT
gwgO+bhzAghwqDTH4Uf7b5wZ72bY3UyfATEBIY55s2d3lSi68EFcO6BIE6Wp4zZPPg4mt5Tv7hQ8
xozcCkLBa7oUFAAH2TyBmcU+0Wws+yUDn8LVA6eKdRHaQDmJyzwipuh5YqrCe0lYHrlYU1y7/kWi
9RZ7Kb7NF2eQT7h0fi1OYpXc2FZf6tQ5OCNc/+TDyXk/kYMoh5u3hhxsD/dmgf4lKfXJtMYzIYa4
S19sM2fDmaAvy9zuPvWWmBdU4lFCngDpZYHBsN1GBKqm7zpkA4S31YLWIjAFsgF+HCceKs9djepV
OBrXXU4vDS6ulodehodI/FPwAdtW7ScXKLrsNMUqFIhZ8+22sNp6/6VW72PGRxRNr0mPOpopqQmI
ReUkKGMuHW0GWyomZ4TgpolbvJtx1AUFdCJ4IVkJCANU9LJrmD+SFLlH6P46JmdlCcAqAxVIoCBg
dN/GDWZ8NXTDAx73bJiIne7uVQZqvA3OGB4v4eB+WlwL1SDf/bq8a+A4DH76Mpk2ae0/Q6NevAjA
9dDCykQOzK7ILPudwOfkJffm3ONAwkpmBSggslwxM82PyhSMqIKFLrapCMbycwJBXMJhxvScGiAj
RGPshduBWmSVkRAUOoaQoGYqVbjUD2mDGs3xk6ch0hcnQkJqdg7pyB3RnOzg2cGgatnJRJ8S3LWe
/TMvyxbXfcC3QX32XY/uv8xvH2a1jKlRGOSxE9AR4XWqmacMw8+EuHn2iDhPhP1U+Q3b9GkdQoaw
WJPAmNbsXi28QW2d/NNViVSSrzzopgupG9sRuRrT/sOE9LpNSE7gETFa/w1U/LtoyMXCF6aQdxZO
sKQuirtSc18Uk3s/92ht25I9fVvuUE8Z62ZidZKyiS4Rcd81lirxb4CZzoqE87AEeQO7XYjvPJqQ
Hgbh3pu6vZG0p8DgYJaC9OhiHh/EmIM70lRqxY/wXeO+rNiYuQNmYFWiF80i8gP7QJM5WGHdMPT8
3hrWtcn1oepw0EoK3Eb/Ydq4xhVrVmbuBD0FaHnypieGQQXIWfodllA8U7n8tScMa5MnPhsU8ZSA
bnG3PBw+fQ6KB2QLIzCRsme4aVrMDzgmr3OpiQ307hGV4D+Ik4dmQYqZNRswY7jYfXW1OkbtjAVA
O7SnYYQcMhTyyG1DnzIhoh5c9gyDzC5AxzwAEqDb52L+Fqp6kKV/rVIG83XNz4z67yktqnsZlXu7
Itza00+2Ex8FWepOm71qkAwDVqKCqDWkAcGHwzSsoWTXgwD4ldAn+zZk4Nx1sZrhvCfbb4lqMGG+
WS2fe1pDB5iM6jDniNCFp5DlW+fEKG5BVH8FqOQHz8AUYeGpA8PlAvAiTsu1yA7OE5oMM/8Hhng9
Z3++5isV/hFA2XUcyi+mB48EQezTnMu5T39gIlnbzrORmwH2Y4fEaJv7JGBRkeTOIeXyvhuCLxtI
swOpoMGk5TnVP9c237tsPjKJfHLGahe18XPlz9tAjiSqCuZdUe9jT4uOWW5QEQmc6iCqCBNZhWn7
7NT6ZjnFQ62AUFKtokohtBjlWDoTxY4pYETvEXB9ZtL+TPtoXefOLW1QPk9UChNYqDQbUNahTB1N
svN8sg9NLKK+rJ9lErzkEjq1XwXPtmG9EPHwOzDqGLUPORVahBcfgHjcu1MPx8zvjo1jHEZe/igv
7qOqObOa2vgGPldPXIbQX/km7nOj3YcJ3LuU85vCGksqbbRrv+c2sJN2wuY6DeswoZnrHYzcaO5M
N4GIl2KbtiAghhV57CLcZyo+SSN7mKT5lpXEw2lzS/wBRKoFhwjG1fKYArvIDKq+uQQdRlXwgYmZ
rgfvwYSHODL/ceQSxGA0T12gdlz523h0D411HBzHBDSS22fXhNhWxo9ER0+rnqyqtuy2cszJ1GKq
iTLVnNCgOShwh7EhU2JKt5PlEECjN2Ne31sZa29+TRJa48cuh2UZWsYG82dGhBeMSznSOUQDCO25
W7BdhKAVzJjnAQxMbTD4pF6ZEJxPSjxbKHwmM71vNNjiMkJsIagFK7KRHTrAtZyg92ViPvaNeXXS
+VCaJO9MJmobnTXEZDo/fedf2qZ7Hk0QrLo0PqS23v2CPrBeIOEDylJX4fkKdMaRWqH4HhO11+W8
bRQLW5kU+xAz4VhE9nZo3HldxPFL60scbxzzEk5DOL6kU/5iafJE2NVzCPlioc1wSmnVHZzY+hxS
ejKQvw8JVfnWHILtzEHkCpsqAKITcwm1UfgL7rSZfavI/fl/yi/n98QiMzaaxV8UuM+VEeiNElhL
icE8+Pl4IqbvnCXzl2+EiFxm/8Uv8Kq3TXwkX3U3Qibl5sMENUI5U7H31vnTZzVHT8z4djmpkfXQ
7WN6NYSV3Q3SUQjGNFx3ZTnCood5ZGBaVlZ1td3iRRS9iRqx/2SaW+yXpPm+GQxUV8MhajhMB3/p
rVOkHe3ITAtyMZsXRrlFVmBSNCo0cwu9rpxXlQw3rT08qyLFPJ7Ciuhb9k52iaEwLqwrNfGSM1fd
Ctdhb4ucSVunZPDf+gmLY5hlwxKtxtnWmrdGt3yBMSyxKirPbuZf7HxwVhQURHWMA8uKCZ8MaE3D
YEPr9XQR6WKCrS3zGgdlcz/4QMb5m38Gi91u7buvbs9+0hyoX1s6/TsRqNcCBkUwQBTQIx+CIUSz
NUlnDbKcMOSh/ScK7NgDDhgAPYBs/K7+RiXynBiTvRb1CMVRXkU/fJZphQbMpN+2o3gfDRnDpPLU
xMguElTuMxmFxUMX1j+2TQmTSZzfgRrO2nQ+eFC/qXI1i58aNBI/Gi0FX+voTzgQHCCDVcL0DxLC
c2J33sVBCo9/Khdc/zk4NC8NUZUlQJ1k7kFw7ozeGB4KM6Z2H8OY3SFj9KQAl1KWu5Jpb5Jkfz2o
OUGeV9F1ZDGQGwQo06hYMHkQn32yuM+ReiX5ceP4wVH33w3Ti5DBLXbaJKT+Sz+B2LNtSllSfoKY
eYrI5Q5K+teZo1fQvXedZolT8phE0bassDDn6mx005dHAlrmVQDmO/Z0D4FpXEY9bI1OPYgU9wr6
o4gvjD/nFuj20aidO0j5lZ5Wujefpqk/ud4AZfoLctbaWKQbLLFn6X3ZUXFPfPCuwhTfky0wILxd
O6RNHHVsFrsaLR2po+13o+tfimIcfhaZLD1+sk2XwKrUsS6PY+2yHgXI5AddfRpxcz72JgITW4Mn
Y6aEAAK4eFO509Fr8/Rau3WFgVihycrJL40esxk8Ljj/tmJaSyiBS3hst8A7Rg6YFteKS8MZG8HV
KEM8wEr+FTM7rwy2RwMZBcgVnqPpaiE5Q6nFapWP9H6km/Ev1SK5/+T0MYpdAXCmeXeHdVdf2vli
tov8hCbC2acEn2eolFZg9fp05+ViA8l0lfY3kP4xm3TJNqV+mb2Do98t/1ArYhcKtfGbch2qLxXB
HxVbCUB7JAnKi/bAJtdmVmxCDR8gWCMcHrACk/DTeY/+8NShUtCfuDLZlbD1uauGV0ypDCCTdgsf
rerOIK0sBeJ9P7OOW6IzFvY/zxCC173EI8DqNC5v1sQCFZXqkpJwKfodTTue3wxVSBm9RdCwQxc9
9nXUG7+Dgwa7Zwa0AM9H5XhmkXEmFwrGnH7fcs5T9ZXgrYrDgHbzTwCfJFCAcdBvhJeo74tVir7O
tZIHRpu8snT9nKYee76Ax9eK0lXasCYXXBMt765oLzmyPxfHYcLfmWATAImCmo2hL9jNr57dFumE
7b3VQCtWhzrg84A+/Rlbx1a8saknEkyEJ+sJ4+ia7TXzd7JXWd2vpLcrIJ7aMVRgTIHRQYE0h4GT
vE2uux8bhGh38pOvx6wJQPY3CsElLRxa+NPIZNzmEmXFR6elkodl+V/XrxXJATGbabaMisheRX1I
WAagd3Zth7zcJDbqJOoVGm/cLVw6/TJ4XpWofI3iFaazybtAZJnffMTxkce4a3dMTkg+c/rj2G/R
/Nw1bNDiO0GtVFa/y2erT1V575gLTEtVH2V6sNpHDSWkw76RMOFa1SPrkWrllec+f4zNcYUGy/xt
GOiCPpDWAyEXRvc9zmg+Lnp4ykDbyp0TGSSU7Wgy7sx/Hk28y1DY9Paq2fboeNJly4NEObt45RWf
WwBQkJY2hvtaEnih+aPfMvQMbXJc9vSYV5HPls5r3V6n+rfKMJOMvxWpBz6NRcC8h2ixhq8wqw5t
eqEza7AlhAHCA1D6oC/L8s5m/kK/g+ykOKXTcDXhMKpEHF2aAhwyXIOYE04+P9F8q/NTGSAlpWUA
HlTze8An8PALu2+Y6Wf72vgwDl41NkixqYKD6A5N+9PlD7O+ztYJ+wfyUN6KiOrtCuyJOIWCmZuo
1+bEGRzCHp1hJubPkgAKUB8sEJkeYfzxgFt8YW7Q8SsV8TIHn/eDvUmi9agQfO/ndjdGVDI96uy7
oTLuMKnQpaJ33y3CLLYeucvdwNNXJsyVkS/KtdTM8q8wICzo5f1XmN5c71SYEr+ivS8XZIZd4oLp
Nj6bS33p0w+R57t5gfKb3R1BHWhlpP7f1rrE8tJ9F+JcwYGqg3OzPH7MU9y1qf4s4ylRV2P8wCNZ
4FhFiQCMbcehTshHFn9l9b62XpgLOhwko82zBCIge+Tf1q6H/0UhdKSBw9qRnY0EQmxzX4Tkr68N
1koVnbLb+9tAo0bZmChMxZfTh7dC7jqHPwCL32QDuKbqwHXH4ukumS4TSynasI2OEdH14NKrG37b
dW3gwLBZIiVkTXlkOO6c8QMSyRZgwMrH/RY5FDAuveRj4zypZBMFuxQIwyyfrPHQM/WYl6Q2/RKi
km3nhvtz74pl6fHBxRtnX7G/rUf4gtWrtl8VAi/xXGQLTQKPw6rwq7s6cmmDv6GhJf02BfzptieX
O2YhmhEri97B2kP4IL9Gio2EDyaBRNA7TgmYFfj8/r5Vl0S+JcwTJGyZLL+wFkNhchQzLFPjoeNC
HjuSrux13/6AC7Xb0xifWWBnCpXSphsQwCcsZ1YtT2jxFKO75nqUwb9mvI+nf9r6Aplao81VTFqy
8T5X12GQKGv36eKEHY/1BGwvvoxd8xRV99Uwr0h022UpMH1YjOG5Td6i+F+Ap2FMPyJeK46tHtiE
Ud13cgdsoI9f0PPYD6nzSMpNwG8OBChQWxN/YcTn01hvlvlnUMnM68B6p4W1ra0nT8b4AFkSzUEx
bqccj8zjgCJw4DjiFSPacsreZMS4kOS38dErqWn5RLJDTVtFqkiuIdi8NcuFweSX2ehdxvOtwi01
3sEhaijeV0h0pks9vJiM451vgUEr7sgtvUHAv7OaBV6QA2yogqdIP5bT1qFiDwHXwQ+23jXxTSzI
G4nSExG5c8TlUjT3DQpAAQAQGGnX7nOsycUccKwfY/PUOj+N+PTEoScOIyXfzrHZvGzMT40zxkDd
qA9m8s8EI9MVT0K/zsLC/QS4xuHywO3C7rXkrbAJzozbgyYfVojgLZsI2wCWmc57zwUbzZCW0jmO
1qb9mio4BMfG15vBes2FRFx2KN33Vj9WZJUY7yUSm5D2vCF8DU1aT5TOtPAg7kdEkLjlS0mCy9VJ
srUF3dINj4KXF1YQjdra4oLJu0so0UQx7OJoKbYyaHa6BGTPE5dcF2kFj6eMLIwJ+4Ul1cFxZAyI
Pb0akDTjdQB0XBxrenIZfxCvpvKjB5AzTa9p8FKZqLiMF9kvIyumt3FA5MqTAeKBNTr8gj17JA7e
T8fIgWlZqPjPTfI8Fu9e8No1rIX2Fks5n4PMGbh3h0+HSXoBeh9rB91ORVF5dvMKAVK3JhRu2/rN
CjEiJwNUy+m+m3q2MdWuzdiGbo0gOmhr2k5MbulKafXfFc9hM+5Btu9mXeyG8mLbmIeti186ey2A
gFv71ka4A2w+3dve+8LbT6HXoR9rvHczSzbIF1caNSxu3JkwRV+xs+x+TP/iYIFBns7ACdU8Fl/u
PxxSDdADMGidfxPRVytxbGHEDBIIHCMO4AZAIc7rRQzlDq8eHKch9vZS1Vdlxp8hiTl+LXl4FqMZ
2iZ0BCaScd8nBIldcKgU/nh5p7vgzJaTeIvxKGpxa3sG5QFujnzxayRucoB7sYtJnjMTlMVAUiDy
fqDYpfUr4IMaJXhbFTqc3c7aYbdhEAMfc/XkQ75p3MWURvTV6BrVWTVKQqcM0bME2TP6EEC8wKAK
Q64SL9i3i7yojOMbmmX2pmg9rAQHbODtJjgN+M71yXCA0o0L90CwMF7VobVzQm+X+yGBZmH6i77r
WikeIL/No0Pn1M9TjdQtYCr82Dk6PMgYLvAUBQTaV2OxFklXvaVtjWFrgs6OuHWi1gq65HsM/p+A
QB+pp+B+CLzDaFUL/3DGYO3wBlg2b3RFfoR25hgafOccolI8el6U7cOiq4+dh2ht0iVCUsc4q9p9
801zBFnEIzcUFSO2yDU5xeGXQxzQF58f9y4b3DeiklkyeoO9dUcnfEXmwGLBakGojuxkISAyv/GO
cwHVH50k9dw8XgKBYaeoLG/5NB8HZXcnQ0T1yrOJn/IGbPSuNC8Meemn5nOO1yGwGqqNYTolFHp5
ITHL+A9WwCAxprRayQY/NYvFfYWVuE2NL8vCRdlxfyAcoEOtVkYj3XVRs6hRbD8Km1dWJt3AIB+6
SAf0zyU8BcxApqZj6YPpnJwfX6BTB5bJNdviFde1tRulY+2RnezHZIkmSo+O4wEiCkasFTa/T130
l9HK3hKGJ3h9/cNMszMh0J/Mmh0ezrBpoR5y1Wo25MoHPNl0S5ZBxpKqgtJouC45FuQSYJDyMa1M
QOPDOP1DjUsqMCmunXOVJHGKFBJz0oIwK0lZmxCUOx3DE/WR2P61R/sXY0FY677ftZX3W87ZT1Sz
H+FnY6MzQj/R4muMsffZLAnK1vhq28UeLv7JNPqNLfGiHHAoAaW9Jc45uV8dWgEtG4B36pzayaGN
+cZFcSn8eF2NMWmUnHGzdWgp7HPbf0W8g/QxKM/styQbdhw9bXHAcbjtPdpyP9qn4IGTFD81yWy2
qzF16qPl6Z1lGK/FgFYS+Q/is2SdNoAdWwwUs4u3xC0vNMcQ4dz0qWhIMM/a50TTL+kAxgrEQaFp
YORnHooWNIqJG70NPYvEYNODViB3vT8Nxi9MmhGDhqNLZ/g2rMR2v6IMWeo/s+/qjt0a6H/LIBkr
Nwh+HDA0QPK0RJ6xiihVX1J0KVeVmdxGja24SVpRz2CWuJ5ZzcZWlbPg0gEoJYYZBK2Ql+hRPuL1
i+JKyIdY+Q5Q4LYIQReurLIMbPIlNWQN7lOvqdDCkjffMM7iSlM5w6+5WETYjeRruwN41xB5jF22
sVlpzuymv6eERufPQHlJiIM3a0mAlC36sH8P+X+X0UBgRp13rXuvgNVVpDk7K7S/YUfRIIqp8j/i
0EXIwBDMi+sHet0ejqjydcbZ4AGhWpY8HV+Vvc5s0dLwAxelaWjZSTATmWeTcRBTJcm9onoWlKch
K/oyX9de4QyUHhGF/llbRH+DavN6q1ppNyKlYogD++hkQ1pwCw3sKNbatwpYdDjoYjKLEdeWtKQZ
csb8UweMmKdVacSK8ViGfCn8Dh32EcUGM53NLD8ha5ibqeiSvPPWUT6GmjAiJ0SeC+wjIixAxeHs
1AgF+8Hag51U9ANeWJGvsfJ8toIFDx7yTpgKbQAItppG9TfX0pSfyoLygV7OSONsQk3Z9FC67XwO
PPMegdmYfPjgw4hOFKOKMQKWQRxFAoBxZLMSNMJ4zH+brnZh9msjjcazkfWZfLCnLlya7rT2KTxz
/iTEy9nsLCEl0eg21WeWIuRDneJGSKvLyUPSr2YxsPYm44GJ6Z0tTd9h5zYU6SJpT7z0llk46fBO
+GAiug3+tmCii0+mYoKnYvo2EMFI1imwXIqc+OIFVQgyug+MjBXoyOHB9M9Pmr/RTXNyUEWjJuBy
cWROiFSddrKIy/AzTr9hA3Hed589S+JCYjfgJzbBsNbkB9aq7duCYqEMclvMKA2KanzwPOpLZAem
6WCuR/+a59s8nma+PXzwXjg+22WVL3NfZ/TD97ZPEwx3ENym5F/i+SlWVM3N2v24KCoxmnF2tIep
F9PiZdVBY7JQ0xG14caLsXPEA2H3LCc9/JLMCGXfZxq5BtvSRO7bEjv5cPSkUKRoTXHqsU3uhJsA
YCygsWQSerwVWOTCGFqaYtsFlRpfHewcWGlTO81cdEhW5XmUNiPKU4ECPCCGDS1Qwikv5yYc42hf
l3nYgx+K2h71tGZJgz7Rrcx4w4/Y+HtZzzXrltYVi5anwIQa9SBNFhx/hMAKME9XNjSlGH8UZWPb
Nj1kvQYtPnshTwbTa+HrSItTqbu0HDdaDJGvz4bl5IW77uKo0dh1cmvBgoZTbldfvd9FcwLwSdf2
h8x6jdTVNIzCYEIMYjCz17xxEYMQxAVt729k0iTypmUY5t2mDrUyrKccsjgaToE9oPszme53xa10
2TiWv7YWEXrblCdkBqpvJCUzhTZO/PzLDu3MPEdZbNfMeZVTog8balzQMHBMZWP1n4RXBEuir3a7
1zAbMjntsmaQwYhcpI5RH1M29MzMKkx/NiezqNyHMGhseTSKuiRJUfJVPo9Wr2hp8Z7xS3tIb9kl
RjriYSiSNKrfUQnxpK1qBIL9OUT9gv6szbagXrznyHCISBpt9qBPsRETZDHNXgl1v5dQkjlDUS4F
U7CUmHHH/A/1WHEqOx/VOzI7v/+Vdu6Q9emRNju+TXqsSOoN2knSJHVz3Zh/rNOj+czvxqOQzlGW
PEF5VPa95ZjL1AD6CBd4aqRztovzxLTunbHhWq85xvEZpi79UN3SY22YL/rpWdj+MglsmkDc92xl
5wOI4xaaIf/zdJvbJL/yFSfpKQkap//2TDnOB0MlOYSu2MSwBOncDZ8mBgseeojWLPfW3BUBYJG2
DLqdHeUG1LRc0OB6c5FAXKza2GXeOqZ+fcVMJqAc+qo0EoZh83+kndly3EiWpl+lLK8b1Vjc4cBY
V5k1Y+VOkaK2G5hEUdj3HU8/H5RZ1QoEJ2I0kxdplkmJDt+Pn/MvVdntAUa6Ddq0EcQhqPIUOj7U
TVbDK9XAPbobEqYiWIummhydiwR63Bd3KsiesoQtcgymBdqbjMQ4RT+UTNMeBlToh9UTuOCUTOLo
abhH+WbslJ/6WoRE08yRRi6k8qcevmTieaBY/MzvQ+pG4BT26YC/ORTyfGLtkMec8XWqyQlosHOT
SUQL3pQn3VWMOo1n4OnakSFD3NmvPWr0iW4Pt8oll33FpihsahddBYuXEBtcH9HVKMcXrexwgfdd
7UMFcg+QXhS1k7rWRBYLqg9xlkRIJ7mDD6Z5GEaE7tFkQL9t44deSYW0QAOIJT1uBBU81Cx9JP6c
ZOLVmLtjEQagRhzfRWykxJYiH5TwapzVhYZoa1qFbQhIJO8S5IgSO4h3g+FQ/04lh9nWwolL7Rzo
HNq3oY19snA9pfNdk+ESeKMFOVR8Kx2xHuEmAsHpZAVClgoRC+9GcwV1c1132uDFhSXeUn4JOm9X
ar45XgPK6upnrERiyF1VnKGsB5VxACdlmR6Hh8b1/DDGqUB6ycAIlORVHmeccoUZY3YdNN8tFvSt
WZe58T3I6opIq5JmSvLGkq3eItrk5Om2FDpkMC0CZUJZjmfY7eQiO/BQd7VjXBe91nNesGbLy8wq
S3Fd+pNXkOXwjWZ89bxKJfvQmkZSMhmX49p0NHZU5TU1KMO4ERU2IQ2xrCamLHoOqjRrntmqebTq
aw3HNic02v6OE3uMrgBSeJzVgxymm6ZhjxuDKvx13Shor9BU2vdZJVD2iZ14MDHkcRAkGxw7xICQ
ChC+uG2Qs/Y0xF1lcdUPPeavKfWo4IbiaNtAGMxRLwe1CDjHjmXYX1mSSPFikEIFt3pWUqbpSVl2
m6qjqr8Vnq5/N4Q9zXdb54gHw/NisPVFB5YHPTXb57FXGBgU9RkZzUZPK/V1Cs0Y1kem+u4dSdjE
3aVCKZCsSjWcTVXsgGrLNbdPLlFwa8VGslnEKpYFx2I/WLlkGeYIJ5ZmZaJ7P8YxgZvbmC+BXXXf
Ozdv+JzAwhPAGDsXTZesN+7oTHQvTBGU2EFxyK+1pqduMiqwdliwVVoEPqOPSabHaA+RL5w00nOi
QYN4BLiPXVDg4t5rgtq6UP0ERTbRFWDAkRTpeOHauQS+0VglFLO86J05QWpHd0Klg1wViEJj5dnY
zbe4FoJSHwJRszeHkyYkg4zI3TllCyZNozZuPJqhOYBTsGNXPE7hRJXVMIBO3ceIsNybhRd9hi+C
uIrVRD7K9GU6gugwsZGRYMe/lHY1vlOeA+nKqGP/SnmKbLfPgQJkDWw+eV6rzHFV8hWu62WOHLcH
t/ZbXptxshrMPOPfYzd+BxpPgFEDvY+3EcS8z7rpya+uMUDcp7CM325c9iHUEp+DClkCs/2GKJmD
kEYaACgdSSR9GimrPqKOWL6ESYHJjiyyAE5dFebAzAgtEdgXUYuuDohPDHuFHeC0CVg23FuGQJdT
c5WJ1iRKCk+Vbk9Y1zWw6lBFQnFujtlZBZq0REJ20kGQUat6bVyPnDL84rpPkcqx4gaQQO3mJBo5
x8fN0BrYkzSQ2TOIPgo/Yb/STS4kzYHBSOOZv8kMAx2D0HQlQvOQKfQN/E40VscgpC5T9xGG9DaK
EDAdlZ515PGq5v2gAZnapKlClxqWj9S2nOa2cxMR3/arSPqZexn4svmOYH+XYfsN1wza4Sh5GrGu
NG5qAR5VC0AtIFSVXRWpoxCJRlwX3bg+toNHgheBlk3SWegD5yaWy76QCLWAeFJYVcYBOoQwE4lt
pE6OdDt2iV4+o6+UNduGZ1j8iQWZ1fdwjLJw7QpNB/0bDGm1d7Req77aeY+HqjPWffClaluIswZC
4uH3xEfwb5u3Brgd9M5GM8MvA7mu+MFFOI01P4HbFQ7hSgeTxYjt0tmjuTomH1xAWDH3VmF3Nw2l
q/5y8PQ8euH6TFgk04hMDdC3LqBgSkSgeTddaIMk4MGj8o6wsEI6jawOuL+OLNkszW2M08MgMODF
p3AaB6Rw6yjfdrY0i3dOpZSFzYA7gG93yxZwegx6bljliB9Rm6nSQCfGVkhKs9CDeu8h2BN+L4w6
I0AoQw3zgKDA7csVIfj5OHWA/jfZxLM06rTkse8KDWDZmBsA10xnkPc4TKhhh/xZ+hh3tqkehdWA
kEXz2v9KQDhVm47ShtgnnbD9Zx+5UIxtGl0vKO4EZca5MAxe5KEsJvI+3HWg65CGbCsbyQY36W9l
3rXhRhRBnt4BbSUzGsKSvKySwSjY5oqsuWwlorpdmcbxddlXqtmFoFL6vT5kcQDq10/hpfnzwTW1
eYam2aRmt4RkiHN3lVRW720KLrngowIY6MLjEykF2lhzi/YZMEpN3O5D8KAOM1RjA6RUKJSPEZRB
L1dYVDj/wwtDGJcFhz70rTUnKOXdl1I9iXqWkGxXHQQXHxlGUUDIiuFXVXOML0FnBAlghaYhnV+V
6oLpQSJnQBKazM0UfyjZxy0griQANAfkwRXD6o+//ec//+tl+F/+a/6QJ6OfZ3/L2vQBrk5T/+MP
8cffij//7+X3f/xhK0eajmMqyzaFpRtSzT9/+foYZj5/2PgPpDDapAggRifoYiLTIo0gXKex11gX
pxsy9LdaEspVc3OGUu5hS7w4NXsU1I8jJ3cR+PP8Ht/BAKgHXcsgyQOD+REQOxjkq+NIgN5A0npH
eo2RP/0t9ulPceZP/aXTUgxgh2WAEYcBGBn7NzuuV4khjYYbUxivWVrB4fzdNi2pO8JUunJs13ad
wza7wVe6RvRFwburXnnZo5pQE1dmnaeTsCz996fbk0d9PGxvMdwuOW+enyT/jRK1MLT632sDJgd9
pOT2/6clpRuHPcu8YUggQUEE1HvrvplS42PLW/kiUPZwplPHE2cpQ9qGzVolr7Zsamr6xMoVfOE+
nnSMM92WyEsh3gq1KQk5h51CTs76t/sHd4ejS0rHgg62GMlCgHkMCnBdrbIxze3LAKagATc2AkBg
23e/35oyLd1llVi2ZS5GM+QCd5FixWUxTuPrzIemPqquuPTJQJ3p2Btb0uI6sAQ5bha3MOc19Ms+
0FrTSZuGtuD1GK+OcnKwNBxKRSf1jQTzvKv9IV4PAHHnR7WZXcYAtzanO/zWnP76EfPPf/kI/DZN
g9sb2B6gQao8NslAIx+mDpHUnDxDCB3ldItvbA1HdyxHSSo7ArXEwxY7IGZACNmKZkruPO+i4toF
nf5R539/Od3UW0PsmKikshktdr4wD9uKEUkK/XoWnkBkZZeQYH5nOiXqaREsiC6pi50KO21fNLXE
8dXMEGeOpjNnvKKNwzN+Dj5cy9Qd6ZqWs5jmyAhGH5gvJ28ZkydojATbtVofKIPkcV7hnE1WiEg+
rfPo5nT/32pamrophG1CB3AXe0eU3MTCJKeeW5l5NVnDJ7PKHzFuhm1IhlSZhrc73aIxb5BlbyVC
k7ZO2U65+mI9VcRYQWJh6ycRpb+wvOZHbiUwSgoo+UQ7LxWUmx+ejnZv5hv6PqoRA8t57f4/DLoU
wnRtwf7iyjuceFugGZ6lI7JJhie+6LHv7auuBbJiOuNnMxrMd7EL/eD3bxmHS910XcGo2+ZivLux
lLyQudOEVjufk3qATd4IZZFiQbkSKxbNcr3t6RF/a44BEdi2NAzG++eE/LKBgzizi8hiMdWV0b5E
fWW856Vn7RAMBq4m8u8uJYyPp9sUx5PsMsmK4EVac28PR1erUw0EIPa1fdoC3Ytjt813gbLgZ59u
aL6WD1eTtMV82ZgCMgbP8MOGKpc5awFqUTqsKXGQ3/DWY0o2KwpUivrJ2G5Trtn7qgVbe7rp42Pq
sOnFCgq1sAqcUuPVVZrhNmEyYWWQJoqUVuxPN2Ucz6FUSreVaRIPCns5h5Os0j7zpwKBstG/Ctty
uhxUhnDNUCEPKqW7kUld7zCiq9CfEcgk6V78aEgdJ5LJ9THPsKH4eJK61dQV0J5HqIg2gidn1pox
j/diPg4+dDEfVm6bFMd1NA6QmXUd813Q80oyavtazWKIA36M8fRtKktvI3NAxKRHS0rxp4frzdGS
wjGJRExD2YuPQLjHZmeBo82IRiC8DIP+uae886w7A4wHkowIBaVVEOgXpxt+Y0nMJ5pONcPQeTou
lr1p9W3F23fOpSZgkIcmemd4TgTQw4vOjPRxH21DEbHalrIopMtFHwlVXXg287uqNvBFKCbxkA4I
kGN9MFyXqjaoOgfgOk538I3Te26WYxNvBsc0jEUP7V7L9aAF5ljYhYLGBFzLutBST38QSPs/yspo
vuWFEUWIGcD2BUycxXDy4Q8idOlG7pkBf2sU0M8HZOCwls3l9V0BZ67CUi9hHMb9WvfKZNOU+rDW
eOpxhr/3W7s8s7jmI/pwhdvGr00utj0J6yxqJFyk2ngPxaC85gPgJfIPxIYMVLoD2tEMAGpyBxTn
xn/+7adaX4x/WbTt5M3EJNy3P8hyiG7qwqwfq+u2GHvMTtYWIeBKxWa1oahuAAXi5oyDMUWq4ewb
5o3RN3mUEn0qgxvGWQxFC0Y35PXKUIQN8Mhy0DmBAM2PfrPToUjU62hoqNueXoPHR76NJgCnmCu5
jE13EYE7rRto4Sx22Uyefu3MOCuvunM0YI+2obf3Q40fS2qp5MzYH29ux9KlxdaG+UXSbvFCNNVI
PSfrSOtUHZpjbQyfLGozCUqInXZmlRlvtcZ6dhyqBxYvm0Vr5PSLnlubYieBmYVWwHoaQHsUEF9X
CKwATaOWeN2YmnpwNdXfCEqBFJ8kqB3NQceEhNK7dmaxNA5W5adnwD5ahI4EjAFpi52ATeri7EEL
H4WoKsT8oaqQJLSsZLwdoXremG2DCm7YIWx3usV5WR8ue0e5EFht8iGUwpdxamEGFaK65MD9qNFv
yHirfec6xplBP15ZDDfrmTiCkVfWYszRV5AFxtklkpeQkEgfuwr5jwB4UvvSlAoNxS7zAn+FuZYo
vsAzgc57up9Hs87dIQzXMgiaLG77xci2nQfiDR8LcJalYV+7Y4yOdOQ7qPJC3fTt69PNHXWY5qTB
u0NIumvIRTiqtb3Cdgs/thj4070JtIDegmlCH02/TjvT/YFAlX+jqTb6drrloyV02LK9SPHYIgdi
grrAOhgazPAio4NK21DILtGnTsZwnzZQAs6M7tF5Nd/MCOMQoXBs8Oxjlf0aCdv9pJU9rtwi7s0d
Ba36qXWQXFFeg72pLKh+yU71Z1bVG3MKeJLXuyBhoEPaPWy1FYWVNB1rt6pnpxQ19u0VVLACmS1Q
I6eH9Wif2Lqps0kcXVH5cuxFW5k/oFLWNClqpDXaoKVI7+BFAQs63cwbXSKHyrIhFOVoWgYfblCz
dNGEwNNApYh8zsQimTRXqszGM0v0jaY4tSEXuy7DZ8p5Tn+ZMw/iPnokLTLtYYrZpFF5YB8DEyKm
N30/3as31uRBU4vd0OphrTfKrXgoWRPAYqGTyYpG/GouwBoRqQ5TEPxuOokV8Uv3lhNGFR8aszUi
4Rsq667VNLHmZYqxuj80Z07t41wH3HRJODw/e0nOLtNJhm6YtUPuFKFC20LxcdKQHqbcBa/c2uQd
qDuIlki6oI+9l0SdH9JBj3enx/h4gfINtmu4kMJ12xXzdP8ynar1Ke9XEMUrUvz+pk1snLuTrEvO
tHM8l5atpAE0cn7fC7k4X4rG7hAG42RLoEPgnqxHDuo5eZrOWlaAGUjnaF0Ofed0995qlnVhW5K0
laMvs4O94fsxlbgAwVbLLG+FHuXBZ8yDJv8uacM02pH+UOaZNfTWmHKccUEKg6eAWKzbyZdgH1Fo
WKedhPxE+bC/NGDVxWd2/XFMwmNDhw+rs3zknDY6nDwvdaYxzME592kVgXa2ZXGLYhAUDBHnN720
tK82uNxPgCaGW0in+qMY6+K+taEexRGYaXBsAgRM6t4C08geT4/9W+t7fiOL+fsUy2uxtiISdbUq
bMh88LgwxrL6xzjrnkU0BRTGbOfBL0YfyyBQVe8cjF0mMpgAVvanP+ON2VBkh+e0LbEEr6XDQeIB
pNAtRntvqCoPgq2FrxTUuqItb083NP+ig5hoXmEkfV1OYfaUMa/FX7ZSPgZ9DsyNclDf4aI20+yD
NAIN1o327RDIF3PCc+V0m8en8WGbi6WmijAB8BrllDbr4F2a444NysDeV4HQPp5u6o1x/LV7y9NK
Sw3ipLoL1yUliw8g/dstpcz8TAL0zQ65hmXpHBOWqxZrJikKrYRZzyCi/YkjjeYxVx6ikICXVqc7
dBxskealsEaNjdwEMd7hfGlS+qNpgpsPgEhcUGRDWmxsQHFOXh+/SxHQumzLmNdU3wRSnWl8nphf
FgtPdYvs3888mU6Mu0w8ulUd1W0LJStsg/raSgO464FfQGnPEYNqsYJ1A8RmOpRy36Gsaj6c7vti
mH82TwXTJMXOy8FZ3uJ+jkUFwDLM+7qi3OYU2q+s2A03pnM2m/4zBbHsqsmWEJZj8YIyF/uih0Zu
GsEAwAerPjvwKK7ZCNwacmCt1tdqgF1tGGt05kyYDu4acUe0f50By72guzac+sy59GbfOZh4rgrX
ZPAP573yhyICtmytPH0MtffhoJDFrYCMFd96XM7H19NDvTgWfg416XXDEsSC5IUWzQkrkcruICd4
rSSaGOGQcirXk0Q6tHBJ/bn2LNGrK88+s8bst3pqS24GgkOX029x9Dkg3fzKBR1l2H0Nj0PTtoXm
IbqfOQO4hR5Gg4FytCjjdVnA3YB5Ra5icK3LRHTxNlBFtPUo8QOMFx8cIA8PIAGAVPaIRruGjK5a
VFH8LFebETwwsk1DsrZbHOM0pe6BP17DtnsuG/GkFcCDsSxEWwjnXcCWP7osAjKqkGjIYg2wZtzN
hmsf0tDGqhoUthFnBsBnREqn0O+uirkQDjcK0MoQf4va4inK+2+k11HCrwUyaJhKW8jeJoP13A0B
Mho22sLNQ2ilr3XibuMshs9fmitTookdRvq7Nqge4lp+BGTCS8A6t8jemnXuPBIiFi9kw14czCnu
L7mmKOQMpVNE15WeeOmu8rEjWuHxluG7N6DDOGX4pJ9ebouIZ15ucw2Fiu+cjTzabSmvN9AnLLdC
D2cfwEa/LSw92pWJyq4xkOsuT7e3uBbm9vjHJNpxCe+OS8y9DuhUUs3Wq7q7FHnaQuezo6fTrRz3
SuhSihkIIG1e44uVPJkQ5DIInHhKVuPOEoO5Dj18FzWvbe+xrnA3p9s73jmE5POOMbjK5917eEaM
ZFo8iBGgAbwM/flyCMsN9lADbsmxH5zpnLG4iRhDgISU+wzeHs6c8jhsDY4OYBuLfQr/rLkOIlxk
LAyLt8lsF+iG8bBDaQVdt2n8pAJ4fm7lNjuyt+OFLmE3TnBs1oOFOy8GTvZVL8YfYeBj2+AW9u9d
z39+qUDExaRSL+VyHkYxGTLuELPRjTHbqEKXZBdz4KmgoXe/PwW09O+m5kH7JZwqLAcksgNhyewa
jLfGolmjMz28C1rIqqebemN1kbhkClzboQ66PCfdiWdBCfrvoradYQXU1tu4Uxtgk8jLoWtFcCZS
PN4zpLMsk8iDKTeM5ZXQul4Y2YDQoLiiKbPqsjRMVwJkc7s+3bFl+efnfDmSsi657XnzLPZN49s1
Cg6UsmFsjVi055wZt2SgsIGYWsCBF5VWFh3GWKqudnExQcvubIg1KIuEYYsqYImghsAL5tvpD3tr
f/36XYvJ1bgnCf7QDQa1Kz/5uLYjqlO1qzDrgzPX/RuDTYzn2hSf5sfSUaTVRkBGG9ALDMBYr4Mk
QpzDHJu2/u2TkEgS4oMNUIKc6HIXx37nyTSHFaEyF8n6UbqZtnUmwaX424PH/uOByd2iK7EM3opm
dJzRRtYjH3vvMuipDF0EDsSFrpYoYZ1uzDiOVOctSARBuEhachn3R25ScqfotNZNYbwC5kyyG0ug
ZiOAtG4Cy0zvhj5XaxVEwT5uh2LWiy/fT13W7Ipcahc6jA6Y8hN8yMi3ksfYTVv0D0AXXIA6sR6S
vEjHM5/9cxAOo04+myU2v49cw7AWF7DBisA+BeWrYATjTz1q/FQ34lM9oJZWmJG78qmdfaxToHVa
kT7OxzrifwOF2xDtMLDYCNMB/lx7ljNcVWEHgrF1uw0x3LBpndzZ5hKxP18mJEhbr9mWpNrWqlRf
YBlCnoI7gkK5rcNd7z8ZXRggXutficGQM4LSphKKqneiF5iNJQamdYGxknpwHWstzjfWa+F6+CE7
t23l/iidWF+3wDKvCzN1rnFN+8R7dlbiKDFKQFjJ10e5GnQzvc2aBokTEV+5I+rVpl75K32Sxqqs
QUufXhfHAc7B+IpFQsdM0C+byh5tmQgTJrLo2VME32ZdpqZ7D2sb5pGmm2eQSMtyJ+eZ1AVpHLLG
yjxejH5NjNCAH+CkDjg4IW4gq4m62H6OUS7RDQ33+CTDQjasBjRuwLhPphkEq5bi7G9vQ77FNIns
HfIKumUdXlC1UeBTNHPquhJ3C5ge4OXRVtjGNbajpwf7jXOccqpLoYUEwrwZ50Pul8twLqrWWkL6
cyi7cbzAc+Ub2pt4olUUt1OSKNAJCI5gu1zY3ji8Rz8eJCzGmCvfmMr3p7/meOqJwjgPXNL3wPv0
xdQLe3SmzseHOALBGK2B8rbrIeiCS49sv3WHz8FkfCh7Vz6fbnfu5OGWpl0HRKHlEuLqy3SXNXa4
0YXo1qRdj/xKFvZrw+2cM9m742CMi5LD1WS0waEZi2mF4ABD1QBGYvl+cVm5Q7RXzYDCZJJVX2Fb
wyypog7heQvfit/vIDlhsL4SuILjLM4snWcE0r80nTXIl4FxTfaQdLz7060AHn5jIEHpsJng23Gi
L6ICPCOhCFS0U0v0ChBB341ajSjyirwV/+0oErMfs+JTamF82Hz3EA4eumCt+RjDKySY8K7kvp5G
eMD3YOMutMpEdGXdOWgB9TBAQqhh7yu0iaapwaRoVfpf4ExwUuir1sfDIXlspwcn17fVgD9EFm9g
X/GITICmF5cWyrSI+OC1gQBtSX7E2KIuood7CF6r1L5rjAE9txCHIXnj1LPq0I2Gt4H7tUOZKQso
ltkYdqJGMfvPoIqJYKszMwwRSK5wjSlshHIHHAQ8J7np26i8SoPhs0bw7WtfMBVIwmpleBFn/Bcf
PBzMWFyZ4YC18iMuUn2zVcGegJcY1EDLxChvYni9xr3Top/lifVEWcKOzFWO5BBpTTG+9xzMWJ4D
VDy4pkf5AXYWMl3PokNCAZO8FIrS+wRfZ+qYhfnYtvB01FWPy3xfWhfldI99FfyqC2XcxTge5TB/
h2eMYyBvo70G9QTjQUW5O0C7wfFeJnzHLfsHxp2TdYeR3YQ/dsAZESM7w90wFS+SPHTcfI1bYIUb
F0OGFLm1TiIZrZerPPvYuOWVcNHviuN74IgXBjqGU3zb4ajZptsMnhz4fKE2ADTheV3FuHy7n2vp
XDC1yIOhR4uZt9aiG2XuTcu7arWdSLZxa6yc6KZUKxuFIe8u8Oq7Idn1KLDE1e3s0RpxkkOTyf1n
FJoxojNwG9Wf+vIa8RPd/ZajrhjvEHJFC6q9CrCHabprGBw+xqVo0hv54yCQvOsevG7nu80GYi+m
Kg8CX4Q8QJUT3viE7fEHs0JSM34K+684rGG6g/qNgUZd/+pPz3lzY8JngDvAg6O5suNH3LBk8s6M
t12GAztxRI3YbV1+Gbh9quhbBWyybHDtCcONhDAEDgcvNOgxE5gu5UJ0nnA8mLkgd4W4VEm8CiQy
yIRuWWKjwYcMV/NFtnd4f6RIKoXQrofx8+S+5h236VMCMSKOs0uwHIZ37yRfJArrRYa/KIIIUmrP
WZYjfwYPApa9jIcrtG73BRq+jX3hRbhWtdG2sK86912A7Ai2NNCGoYCPAhoRxqhJu0ddGVEOuala
fZ0ABmzshxjzxy51bsmS8SNCjExso45Zsjeud2/ma5hHOqpMpvbN9IYHpCg2RrUnWxNDoLWRVjx9
Wr116CMZabnS4iEOiOvw5tMqz4wSH+Bnbobjja/FiG9Tpz5T1fx5qi/vFlKUaNsClbepFhw2M8jI
r6kP8OAf5I0IEnhD1kqI+jYXFg7Tqok3NpTw744n/ZugrnENwVl5glZ60cVld+ZBevw84rKfK8d8
jEVGwDz8mhqqbqfnZNlCD7/tFi+3fZHCwEq9+txj4vjtS5qKCrzhGLBauPkOm9JhNysPN9ML0eK6
ErSif5oiy34YhgJ5FtLhvz2fMBLmYiO4HeZ12Z4TevUw5Q26ddRj5uh8cG8QX3bPJT+P7ziYfsJh
Jg2SCARNh/2aCTyymkBoVqlxMwXw3NGFKKb1EKKmhfFbdpMn3AK/u1iV+zOTY1qSitUykSDJjfQd
xFPS10G2N7wK8mzl+5enW5mX/OFanTETPMcowJMf0RdrNZoKG6qVD3RBps/IGdxiKfSxBcm8rhDw
lpr6TFyu1oUQZyKH49BIkUPAntIh/hP2Ep4CfdxtcZYvgbAmzXOQBOZtJ42aMiKadLh591uK58EW
s9dzOJy3W4aCAGaDIvJyNtG7tyLbp2VLQgWvUsRASg+LM4jT1j4KMBSFcKr2Xu22Z6b0jf3BY4NA
l0cHmJxl+qAwp9i2Q4zc5uTnl8by2z1IK/wLjcmKMuSsZine0/P7RrTvGMwrsa6FheYRAQEhMC3K
VQOKMqY4bYUITbtGGVyhJY4XF9S+TS+T8IuVduOK3+AAgBJYyg+qXud9k21Of87xcnNAI89lTWpy
gorZ4U4aSQfh/aDzKK5sf1cau1T7ANOGwliF0Mid37jjRekI7QwV5GgDk2KETM07DytZyiaLZjs4
LQO2nv66wZYNqFc/oF+xnurJ+hl3ZQ3irGENeh50aQeF9cwRfDTvc/M8HQX7DICpXGyy0NJbMlR+
sHaoDnaXFoSM4QsAe9NFnW/ULBP7HxOM6+mxXtbMyULSrA2gEtACbKjlPeRDu3TsHi3ySPfqbT3m
FaZsXfyS21Z0HdvoHrYyRB1zHPEMtJGB7TO0/s58xHzmHxwwPz+CKoKuUyLlX4cz7kZzBVYACimN
ukccyurh1Waoy07ABVKeoGiCdmLl1QZGCNPsMGN35Hl6AK5nZuFwEThsKdKk4Ju5KxgTniuHX0Ki
BoNsI51lpckZIZFkI5sFuV+jbVwr2YZxePZhfzj1R40upx4/nyHgSJlVPWT01bdCi6A206d2XZJK
uI28pM/P7LHDKOeoyeWtiBNKrek29iatHldyU45F8VJDEh7OHC1vtEMmxOHuBSJMfXdxK7p2UEmk
s4hjDapjcaMb711UMfanF9D8W/5n/fzsza+tmIsEQS4Kvcz9kmOhAJOyG52o1K9sE+vcKwnAo/mz
uf88IOXWP0m6L3kxViEGb4v//Odt+FLldf6j+a/5r/37jx3+pX/eF6/ZU1O9vja3X4vlnzz4i/z+
v9pff22+HvzHJiOPNL5rX6vx8bVuk+Zf9OH5T/7f/vBvrz9/y/uxeP3HHy95m6EM9fjqo2Pwx18/
mvnGbMx/k5Pn3/7Xj+6+pvyt/67ab18Xf/r1a9384w/Ndv+OP+FcBYRGBq9rRiv3rz9/pPS/z3Ao
UtQzx4yVwOrPIK0FtGb+3eb8ov40043nQ/ePv2H08NePBBIECBiA5iHbxQX8r14//Dnzf07I2yTq
wxtFUjoi2gRKTb0LzpVc5ma9HhEhWCkKlL7/SISDL7X9XOvFHkOenQq+e9L92Jvux19G56+v+D9T
t49aXWYsy17WiiIb6vRK7Y1ojyzJmfTk4e46bmERS6P9U1eRTeiFmA50uusuPRdgHu6sv1qg2gqc
Qp9ZLYuTeezRUkKeSK2nvlzNHiKA93aONZ25hg5PwONm5o7+km4UY8/tatHMOCC2Ojwbqw/5eC7M
OTzb/9WItOcEFBk9e3G2u85gI1hAI0W7N9J9NL2MMOrjtRedKbfxmjk4kP7VFGUAUPKUZpZTr0fR
4LhuojAvxooo1UmNC17c2QrHkIvZTCM3nYsIwXFMp2obxYeEO75cJdqL5r/o5EdM9MxSRHd5IeUR
nmQ1tsifNA/LESvdiql5j3UILJ+bJkMN9AkTeozGXxXEk85bgdC6cHMXYQnnQsXjJkvVp0wrb7SK
7JYWXiJfsgUlvDb2QyLXVSGBu/8YK8g8Laozgjuh7R+Ek3/FeeZJzgm21NsGMfZ8dbvV7e8dCvnx
9KlPqLHcADbeovyxl2O30a1ua1EsqMFDUKjFtXutpxLFEbg/Ctk7PNfSd8L50aV4kZdQh+vbytNv
+s7BUxVRJ8YD6dt96mCfhZ0iWAxURXZIEF3IPrvKJkGKigyZgyq7pe1H/HGr9skC8Rhi8RrZ5oVX
f8+zD9gV1BGpLDJiPXoOERLVlFIudEC2UfWC6khW3bb2QzN+8eNr8K/otoMM0rS1aSFdbBBlPiHY
hAz3hIuyfCJtu3N1H6F2GwXT2LkQOBVq6JQXApFocpej8dS4wSrXP3VWvLLKbMNW7OWLLPA1QEw0
ytqdJ1ejKPaD+iJyFOKeh+gToNVdwbs+poTgBytvbK9TD/nA5l4gPIIZ5CUJv5sGRcGm/4QAwiap
Xoq91U3YfGJIpb3YyNiiY7mKo3ylGe6qpATjFRj6oAFeUUZFPLJD27+HIZJH3p1Mqq+Us20/QZec
Y09Zz+g9XagO8/Y+whvdtB6t2L4KeLRaRb7W2olFZaCcOF10aNxYiLwQhM0fxDlzDcLnZvKQkDVf
K+O5dkcO1asB+4/wzo+7q9oPN3NSNsLQsUKCFuYKsa3IbjRfrgvQMyjD54l+rVfWqxUMayQCNhF2
zhozlznmFpzYri2xv5U78Lt7YwiRBJVbzPa2FRhzEk9bGVUrpJquWtyHeZ+sirp5NCrzutHb90Vu
wl/YddUHSlhYgHVPOmwZBO52VS8e0H/aoh38GOPph93RjtV5pTU5Qr7IunekI50eRftu7yBSH3XR
amBzYCW2GZuPoUTEP/7uV9NO9he+8U1Gw73uCXbsbYyAo5jNPzT8xm4S6a38pE4vLAxyYjErxYt1
laO+H/faTRB2G3y9cFQILoHtrIz2tiCpphUOM1OvZSFZSeFnq0Nn3wjvqiRdt612I3qICpqH4wSL
S1MBEv3IgLr9lV1lK7XOR/+rPsWbkiq/oixVILEmJi9FjHalrPDSENqmUtpGQwS4z8Z3g/ZDBe2l
EePijazktWf7H9TlbAGtReZt6QxfTBAiOA1qKGmj0dyaX/osuwmRg3XwhNKSpzy67vLrIrDXjn09
xe9431xYWMpI8z7FGMPrgx3CJijDFjxgpzWlq42aeDamiBt3+A3UCDZ0zZp+XfUOTiwlmzZ9F4ds
M2+LTCJiOGITODilDk/zNGQRLqPfWlSIQQ9AbGuuUfR8dAd9m5cGyor2/+buvJbrxtIs/Sr5AsiB
N5cNj+Po5W4QlCjCe4+nnw/KmkqlukxUX3VMsCqDIg/PATb2/u3617JFP2ESSkRjMM+uM2Jv/wOv
rvxp2n/xuYuZKImoVAbwr3CWo9T8A/HyHwWXwffmCLmGXyPGv0Sa7tN/Pf/23vS/XZ/8519f+b8w
ttSILf55cOkQn/av5W//9d5n317r3x6/t9PXMvv2c7x5vMMfAads/H5gnikSoOxtYKoIGP6INyX1
d5BUYE8AwTESSlXsz3BT+p0YBuAYVVeiUYhe/h5uyr8feTBMngSiuGvAuf9JuAkM4y/+n6l3ykbA
bTSLLipo11/TK3MU83UfyqCxrDxjc5vwI1+N3SgkR1EEY+f49rOEw6ymIujGBkrCYez2hir7Dndi
AKeZZUatKWTVSRvkMo3GVcZwx4qWF1AlKHN1bvOk2B7RFIJU14DxKvF7uSrMtx29N+srkuV7gzyE
iWyumi0a2hKIHRgRfLU67JhKtSS3tBLG7W6EZKOAi33EEengIo0TQ+XQJo+C7lM2aiJ1BYANBV0O
LbWldXP2jjUW1mvRmXP7RioZx4He9q15H5Mc059ea/CmT+aMiJY3iqj/BN3O7TEivyZWuEmT2t7y
aeisuw58SwZwoCkn4bVVdyrCS4KmsjdTAUfYVc8hOnakAcY/V+yyPIbeX8NyigYszk+jPCj5o76g
MGvSpWlqBbWoJUuvZZlYOEdL6Omi5PCewZs2oZbzTRrbrXlrGP0WT9gOuC2h+1lWWNG2IU0elU4a
00japSa5bkquZb4AEG44x2qVbY9MD1SpKzNARo2CbMN4kdp5Hq4V2Gbxfoc5r/y+572UfdpiEWGR
2SwpJOidgNaXvHRaAwV5s+93IrxllbMpwgy/qJXlQ7g0ipze4E8drOexrsj2hxihMEaeakE8Bvan
PkoUIWa6m2VZgFLBJhuMSq/kXG3fKl8K+sbmaR1iyJL7jWkDaBWnOLvGdR5PkbmlYom8kLrSPduR
PZiv3dqJEFXH/NeDJHfdztLc96O7mFIunZRy1ysU1WpkmdZiFrRLpfZMOQP9N1MfkIgxRxyn8miO
ddXuF2OymI9dOZnPq7QU6PMIwEUcK9sU+VTXkJ062aikMOiVCsNo8rIPM5OGUrZ4bTYlOjrDtbad
qwGWaUqPg1oB4mkkWEV3rX3OzFhNz2rbNVc96/hQGHhX063jHl7e2BjHbyK6AzKNQA3NabnJTFw3
XGzQAO4SEZawJLA0D6LSrWdjFyZczLJIEOLmB0Pdjoo7KjW5si7+3m6t7tIGjr9pQ8ovJ1XBewqD
tNR2NvUr3BKVPCM3UhE19cJQfp31MvsEeygUHnhdeXWWEeLGU2H1n+RdnK0LdOxcG1xnwpclLrpr
Iu/x17zTUsmupySAThRnKoyIkg49DeeEgCyYxKOpOUIXDOhxW+MHuJqs4V6DyfUtg4w/sbUYAYtU
6faU1ExlJCcv0FheStH8Mgmw2tyWtBFpmhrM6rowrRjZA2wBw/SR1ESBgU41lhaxh0bKRkftj+lt
3oXkY84mWk01bfdGqNfkbWq71mSmftanwgbgGYPapm16tWShmu4m8n4kPcd0lb3OqOk3Ul4VKqbH
1Bgt9UpRc79ic5ce6Cg6IkqbD5/NYV4Np4VC+2OCsjmkNyW05doRryhNT597S8C3GAOUJVHHrCMV
SW2D4l2Eb07yE3h2BSQNYmjq2Ae54PRSQf/VVJI6DuJ1yqxnASVd0TfzhXoWVNpKepdhb0dvqZZ+
BqetoKgbSyVltlRu1cVd9JpWa6JKdH8RsxR6+pVEaqiPzCpnNzMxRWJsgAwoplpEnAz23BWsGcLk
/lLEM4B3JCHij3HKemMzytyImG+TBbfejW4KJpqqMgR6rQiEoc1QLls0I9bCOG3zMqIykaPJqfXN
vaWN43pNq+kY8Cb3zoxgGuBuNW2Yu9Meej7qpwFVE1G5p+VSdWG9WxbMhdkI1Ws5qGt8v0/qoITl
0uEXFqlvBdKRwTC+bEK5UtVottwRGB2CsgBeafWETkxJIGbBkW0EHWLBxOCLrmaXnMM0hHoCj/cz
xEuD7M+CVF4F+IsXl5qOpQR13xn615EHYAZaiSzJHSquQ3/qmN1XHyqp7oqvm9Yq49tQsdHGWzVY
+YQWCLS88ARgDuP9sTfEpfoAQqYaZDcRqBCqYpKEVl0i4mOmbRZ/aeEnHx50xnRHJt5ntFmXaYUk
Vug08A+OBsr0TU4SbQgmJVu2u44HuZ8g+C7aENr2JH3RAaQhVG/Gg5EEGuzegq/N7bqbNhKo+ee5
kyv6nsqyCFG/5PPk7th3ZJCbjiopA1ZCOUOziFrWNGBpTk26Avqod7HVr1q8Fb2fSyUshikKqe/7
RuYb7HGiNEGV7IvxsdbVvPLjel0m0qps7mn7jzCzLN2mJk+aPO9quDZtWT1XRC2ovM0QDlIvgqAy
nNCtlHx17EfFy7vYND8LuSYlviZ3KNUo/ZZnNvSzKbOjWzreyRYUJChDJetnDf5+ZAo6hlkRFxBX
DM5YlHt5gZxEkPyxUEADwoOcQLZqrXJ+1hlUbM5jB9/6Byy0VL8m0iKOS5g2i2hdE8GIRcSoRiyx
A8WLsp3LSoLbNIWMXkFuEX511PEOfTqhUhM0RiF2BdWk1vGFuk4ROzlyshPpdn+ou5uw/UOvCOYb
9QE9yQJSvultSJmXcc1MTgWP+WhEtMZu0t+brYrvLDAbaKSnDNFYm54yR2RW5IGJssnxOa+UrTiv
wKkmkJOJ9mBALqt4hsmxO7Vlc6j3qWaRAeKzqvKmQyHfagdGoe9ultUQvaxak0tfgAntU1BlTWJA
MFH3gIuarm23r2qMGsZik1LD15dTNLY8iGOL6m4pFrLSTNLX8q0R4MBz+vpQmZLrQyfWRHeAqodV
CAPCORPCG26bbxpz2UYJzydiiVIxf1T63mgIdJhPp9RSCO2LPDIWG5Vl2iZXWdq6/HMDPfETvbEY
lS+5zrZTH9f7u6BqWcYhMhTla50Ak406A1UCkugOYVAN/w7j/KKqlLoSlUmoL/Bn40aQJEE95jkp
u6X7zH11OhSrw754HaKh61kQGsApBZPdwK1GeLAgYt53JI4YhrAyDWLYVaBj/7LrUil5uVqk86NF
RLWAeu418Sp3M9TcWq3D+zIvsMd6MvzOOT6ft6CiUeRG5psFsLS/dW7/o/zp/8/iPMOJgASpwP7z
LOrpe12ApPotGsrX+m34P2722mzT+Jr99jDVb6/Nz9nU39/uj5RKktXfqbNLRwOMZjBd4L+nVLLy
O6BvheY/lVMK6aRhf6vgy9rvQCNF+tUav9EZzfkzpdJ+ZwiM4j7A+gOaoKv/UUr1Y4j5zx4PnTxA
qLRGf8yy/FQa1ohuYODLlWseZefuNNxQ/gwVu+UU2eZVPh3/VG/mTWc6xJ59wAHhdpKeesWW7uKH
7Db7sVdft49bGHsIMHn53RJkJ9np3eGUX4rXMgKqrwAvAhsVqcF0pu3orj6cVX7sIHDr6h6Ipqjw
5lB1Jr5HdzNo3eIxPhHzBOs5dTYHCcXz4NEm9Oaz4qYR1Ulnp8CahcgmesjFBeqpC4ogdzdP8JtQ
P7VPyUlxJbe4DQGxx3QF8Bm1futrfnVLbiC2YKZ3xxBZ5CugZ7yleSmuRtjd5JNxpwfdbbtS/YlA
AJ7KWxah9ORX4RCUvuoJ4XQyT81DfC/cyifA2bfmWoXdaQx7D5FQ7jN1EAK4aoHhxJG5MBFtV9f0
rkTeZQFSZRcv8f1ElrN+rU5jhKKQl/O26MLZ3yMPdlz/GZIfRwrQ0vVkL36HbodXtKH+4zJUD2zW
C/zGAclGiHhPNPieeB9f1lMWNEHhCc7AnU0Bcjk+LOnR7ikBBEauFPSh/rk/D27lo53kKifCQG/x
jaCIpGC5r8OZv1oe0UX098CC3sYeItNPHxbXcIqgOoGJJO1yNKcONnd2Moca0Ck95SfTV96lU3Ff
vMnfrC9j2HAdDCja07OTOIuLEpEze9ppuCy+fkfG60Mf7RVBG4p+5abhdDEe4rvtAleZK/qiqzjA
8Fz9Ln8UL9Xb/qGTGVawk9mRZRtsVn9DiMjTbsrNug5R8dS+1B5QxXfRHx0tMlzibj+7T89zgGxj
oEXg3jzJg8T8ql41twxiJUon4DR29mTcE0nyaZaTBYpT+HtxX58yV3PzIHPFj2rYnuTz8lGIgJ+6
MhdLrP4t4/vNFUP1sTor0YT+MPh0B8HvR+menRjEHnR1HiodJ5GfvU3n8kW6z75yfnhl/kCRIMBx
6yc1EPzsrniCnPGCAuhFvzZn8zG/0tYI+ksepaf6pJ6HfwON+7V78udRP7oqPx31hRwdBalOum4O
FYCUUzi6rRs7QzjZoCG5ht59f4c92jc4lWXURrureuRuDkTsz0qEmItXvab3i1M66A25o794siM6
hf2Byr2P8rrDQCbElnYWSi71dV/xi1ACbm3n31D389hFTup2juQiaekXnsnzVtjl41lNTlVQOCtf
o40aqYtofNg8aGcpFDzdRWI7yILsewWExqBi4wzf96/VyxyOZxoYLzDbg+oNtrs2tNj9YEnn86Pg
GI7wgZIwPxvD+DNSlVF5VqPCid3mxfyM24+kW5JdTPbSVb9jQ0ZJJD/vj9qj4Q3+fDKuFTKp0XxK
LuV5v8X+4Kt3WqA09yavjm2IimzpugaaI7G91+M8+LNDyMvP3ye7dF4/l/Y3hEG8hbOw2Zo7eOJp
dBX77T3n7xHDdo/Xxg6IHwflcZd38oZIO6FZEKLDgmE1b104+qur+XMEQl9yF2/ixZmPvu8WWuxH
4Zx8ZMe5rfNKcTZCNtgBLcrFvWHDL2rAQ7ki0XNBB81Fk8lpvOls3QOI5F/FbfdH3/TMR9Wwy8Bi
O8gBMsau4cJZ5JZe6dUO8s8RqoCn43PL6/Y1udOpq4Ov5iPRqPRTjyMQdWHjqUESit7qImjpyG5/
Gx34QRzd693FUR3pXHiig9qiX/joStm9vwUTrmbwBBv9K/s9wSOgg+Z19urWkeZSoEFrMUKzPexC
8bELEct6Nj4nbs/2yz7RneCgKpGABxLYxjm3ZlKkjx+NaLIVGwaisOVN0lP7krj/jt9UAi31lyrk
n+fo6Lb+fI6MrJABZYjXztOvO66scYaAnNntwqrmXJjc8O6jKuFwByzl5BiXlCdR46tWlgKVFPep
wAFNHp0uTs5if4BUw9+8yn6rHbqYNkBKJw5mVpJ2alCetnA6TxzD0Z/948jS8XFX94sZ6MHs45pt
wc59SG3xioPHoClM5mybw0nyCzfxuEKcK2Ppvh5Ifh+ZpxhD1fsmpjz26FjZ4pfpVEbHG5KUssdo
mt7QO+G7FKPJtCxfk9evZzOYPLQzneNH7KDXYz8PoeZSVOPx9lHxqPJGndeEFltC5mPyaHFWbvZ4
886TopzNMrp/3EhOoDCzuwsPZJYLCRu7Mo/4q6vp0FOxuw+w5Nro+Tmgsrnl4sai4cSRSWLn6vj+
1W9e82fen3WV7d6JPd0Tg9HfWU9YCLyML90hqjjxfiw3e0q4L19iz/Q6Lml757E4rcsB/CqKdvLE
QHz6MpwRa3PVYHd1Vq50BUePKp4zKoDYztWveZwW29QCIYk5QxDSMQOqe8QqbHRX9GaXvNlG5oQn
c/zuWDPaxjzMxEfRJiy9wzFqbGRa5BhOxEFdI6pxQcdWbjxaVRz2hg+puQc6vNoFtQ43duPouJ0j
VEKu/ryFWAKe3sZuYYF4BST/bL0mPBavjvZP5nU5bSzHwFWbPHviiSAO2ksaDafu2KiuHgh3x5MG
HRDCKcqGNT2K3QH6pM4TxWPuYWPD1c57wUXR97ZTrELBmT3WQrNzLrrku2ORRy6ejj+7R8ZxKH4r
czntcTkhjcNAD/UQAYEwc5nIDYUzNugs3C/hEG7s4+OzVKK844wkbu6lPzamhKtYuNDcaYNed4So
xFzieDyDk3dsifqCbQrLYydjXUS2GKIHfEAfIMfoEnc4LQ5r8PZP+6c0ajwdSfsAcxUi89zj6vIA
EVpsF6R6JTtPxCt3X61Ii3pf5szKQRosocApPnZqdjMD+UR7M+z9MHaWsxUNYRocx2HkJbWT2goW
ePY2wpCUUBcT7QghDYZvKmbYuhy2qgwmllRmSx+3yoyOW7OiCtugd9FCxwTqzuaxogFH6sF8WR7U
GzaNZ1250rVyj/VuuRhGl0LCX5d3A2cBvg2rFzvESH7PddRBeayHk/GajftvsAhmsPBclhvKqtgS
k03J9GSEtpoHXywHeXNmHAXngjBaDBgt/qZzfMWHLTBxMb2zue2rEDSYtYa/mbzmAzuAqB+ZIQwP
Kic8GxAmrLfCTjF8mSdVRsSvDmFbiDqh2/q0Rh1mWzAEzKu4jUsw55Qs8uizsK54Un7YNkaLfhxu
CYt1eJ7jtG5k8D+sTB1wUh0mMm3a39xCf4FvCuV4rKbudM5sxy6Fao8iTMoyEu4cXo9LmS8o/Lqz
vdqSXTymb83tWOruhCaoU7IMWE9+33oWIbkZ5M8xIXZ7B40ugUrqKtinLtjPu36t76qH7fsaHoHC
SGSTEa70IZaDox4HEi+zbhap+ZmsxCs5x8U1OZUQAvhSyD9PtV+dilNyaoJyo2Vvp3eQyl7RqvzO
lIu9+Vag24VDECTa1Uvpk1KFXIsv2I2j0oFlg9mpuwSds9rZlazILu2JKKkJWj8LEaTkVUQjbk5K
gfCc0xMVHWGXQH7CBMjx5Y+2+CY4kB0HltN6R9zSejwgf7tOt/XCNItvuqO3e1ZA8dddw9a0B95e
9hSykjhSYse6gZcIdq8jZC8cMWrP2i1+pi0w8o34ZLx0+svWe/qFQMxL/QNyE5ikEsjMKw5ZgJ2x
LKZrefrzjDGJxnMcNS+sLxtFdeW7iSykPqPXC1yT0YkXeEGI4JQv6pv5rN5nAcvDa/OnhMvRP2ff
rVt/1u+rIPFKv6KajjqOl0C69kBD3uvDKsBFEmYecai025qXBILXcZ8VkWLCjxm64nvgF87kxvY3
VOSIpLSAH9idM9j3xKav9SsTN8imFZfskjAa7ky+Eix+6xHmhVQNVErGvZ1F1hcNERj+7JP8hMCF
xj7hm+aZFxPzHY9XOJI+wrCeeFFxTNawiY48zPrx3CzecPDzV5Va0RfCUzagMFzicHBNO3lGYA6G
vj7ag9QHVuHmn5Hwdr+tPMT4G/V2f/Ve0x9GAf0V2+Qkco2GY3iqzZQau2twW/buyL829whDqb7a
6o+oMeGMM34OMMAsbHIu0kvRtQLZl6SAn24C6jXvA2Z1BLAG/3jG5cjfqiiLei+97Zq/vm9+78V8
3BHdxowakn51fELJ+8scW6AHx1XYVpCYofAg+7rf+cdl0EBwc+Sp3srH8rYlgeo3OLcjrCMIwqzF
7Ok2JBG9Gh67HbOe+LmHdjPngf6lL/GaFjeAz+HBsXedV1D0OFou3jkOTcunt4TdR9Cd+UewfWzu
/bQ7L+95cMSzx3IdKQjIHy4HHSdcNFrOHwVslG7PJ5TObfj98Hk/DIqdY4BQDrBzDBLROYmAzM8k
/A7vjF80sP8M8xJJH1GdcM4dnBrJKHpMsosOMm7UPO6DRScNDWpv5GKpjnMhKGBj5I9w0CKIRpTY
M/3uucH4M9QYQCHC5e+eEByvxP066x3AH0cNrRP76LmLWC+c0uINH+gfEnug/Y7vzb05MMOWbANH
Ghz1lzFIDzPsHatMCoBRJiy4AM9q3gciRiiG+CDaV/gWAhebP+CCCaT8NBJP2S2PjhgbaEnmyzYZ
iOqu3Aysrl77nVQbD3OkiwJRxU+Ft3+E/pQPbOQ/qlgdmMqfwm8TwoJqgwP7SpBKpFntTk1hCb/u
vRGnwEjlbPiQWnFIAHgAtOdwsjO1ICpH2DR68YRPFq5Os48wd3eTsLw/4q01kg6/EKQYOOpT1JKI
TO39Ln5BtvraX6y7PpK9OVoCiQqHRcQ6ONSYCKqXk0bNaPhQPiOoGI5RTLwHiB6LDRbgKNSE1Wm4
lv58ZrKO/+suRsjLrsC8osMiTr75NB9pG1c4f1w/rva9gROqguFlt+u74Zo/Dd8PNyA9H/6tonhT
eFoo2Q0uYHgwzqv9beZwV/iDw1QxPciXeNh5vB0yTVgHLdwZnufXM8fosGqVA1Waw+QWfgG/Yrr9
WcAaSq550t8lAl/qR247YrRzv2bxKCxRpDtcyk5iuRCi8vkOlRNn8yk5k2cMR9DqH05p5bwtLmaC
1xwxWvyw+kd0A2rxiJpt+cPuHrHBUb6TvdZHQZtHgyybZwRCoPuNu/+4HXQbCAo7zBRPZMCNqHjn
JtpPtfIw6Bx3u6GUNWPRj6YzLtOgggB1zUSBaPD1J24dM4C+nDd/EB52DprirZ5yykj1Nbz2HOKY
gw17qXgcDvKszM+JlcxgJf7p/SOOtNyaCPGIsckWuAfkqBxtvLPu26v4EUnwlqlLQr38unC8DyMi
20LiOBVBWAsBCtGd4fbusScXvu9Jtc7bOfFfGOx1pgidIGK3zS4fVt1JT/1hQMIjtSW55swiGE4K
iIHxlrsjRJyIf44QT/E60VdTuz2VnsgFHYHhysJNEa4VW0LHkUvHIhCWUckhqGuVy5GU0H3GpGLB
Djt2ib+Vt+R+cVds0lFyqDAzTOsSz/7r0yr9GLL4R6f1SKJ/Oq0VXaCiTE3jGn+X7tQTlAeUIY54
70V83J90xDqvs7+7RyBrYhqP0BIE6b1wt1BlHj9rUfak3TdnqmoP+7fyws/fi5vh04El7DRPJiFJ
ehdTPz6ih/g+OdVP87k9S4Fy2t8b6psJMc/uyVQ5Nz+LdALD8UICTRhDahzNhMQkcX4fbnclsYZ+
35+Nl/1Efc8dIpymV5watkh2qS5g6azrZ5wjsaQr3goM3u55cCdF8r38eTxVF7wQAa2ML4v9iSJn
R2lCD4fIejATd/k2M0ERdT4SoWfrroyw71hxyudU3pQ7+QZ3XkTq7R0Jfh5Y/4Opiuem4n+/gtn+
Anv7p72d/4WQN4UK5j9v1gAkrr9nP7dkjtf/rRsjab/DIaseA0naH/MP/w/gBsJNNKAWQkcG9Jsl
MzTxt26M9juYYUiJ+YXKuIN69Er+Nk/B3zACC+YcjRTzxxv+J90Y6a94fT5XoU1EDUk5CA2BHPxy
aPZWEFPQElVUG6+5QQtW2r5WRkk0uoFgytB9WMWcat/WOLJRnte48sTJEoOyjD9VXcqw/97egCn9
mxG+f3hZlgm2/yDBYxF+OctlWlRxnFWRMNRnS6nPil6dNasFqZr/O3Eu+XDjfxqMP9aAqWJZQTMO
COuvTMYdGHMRpEYVjWL8MVVrT17lS9XElm/AkYMK9IO8UQ5t11O86KXdxvHKgpQo2Q5At0WqilLS
O5rwDmvKR03W6fgItQTRjPDWm+8WTPN2ayacSFn5ICvQA/201/5BfPLL0OeP6zdYK7bFMXf338Yh
DEtAS1cUy6iQrG/6PO909rev5VzJkIdTlUYkJULcB7drpImbrQce+9+Nev6DB/aXazhwlD8ZXyRk
FVrbWwlTedM7ViFf1NV8kArIjCCue/jXd3y0D355YD9/mPHLlNgkQaZS9FIZpenydW27Wz0Ir2kd
oUP9Vmb6y7/+NIjM/tvnyeYx4Y9OHEP+bJW/3lwrMKORapYQJpbYRJCteRIYOKcbexQ6xTxcNQ3p
9K2lfLZ5MfunpVk0jbmrIWntzUnd3qqFumPRFM6SrfdanqXnzqqR/NAKglrReqmPiVCrKSjmoBdu
y5xAJCMqPzeRpa75sLnuKd9068O0ZMMLcxLUI5iBSlYltpkDZsZhzWXAZKr6oM7LTS9P3ap00WIo
uHElDyBt/VYj93KbAXB8yFTrrpZ5R0mMH7SE5MFso7Xv1ltdjJ9Xk+JZc1MHCzXRZLxMQ28gWrZ/
VBsxi5pZo8heA6cwEqk7M+jROPm+nup0S5n7lNv7ZW96b6pqxW+W3k3KZbe3bCi8etciaFIHx2oN
KhHJHKyaeWmnjZgraV9T5C6YcxkANjThrHVLqEvVGzQ0ud/F7Zc9VZHjYabTGSk5IWr5KPAw9hKg
glZeVK1+KxbGAVS9/9KgwO4v6U6aWsEDuFTKrZSk9FJkQnqxYMCCyw1w6+CLs0mCq0ily7SC0LZU
R8yBPFfId9uU6ye1lTkxOup4ws40QVGHslx+Fus9MhN4REC0C1uZUloZPplS19tsE+qyWn8uDsBc
qwH+mjRt91dULiqLyqgRyz7eArBj+2I2UDOKUnpdgeAzMiRMQDLU/lEED4/AN1DDMWZUd2o/GNNM
qpaBVBpgBbArAUjpnhhEBfNso3uspeTeumk5uzZBUddfapgCzyBoPsOT42xIhxhm/KFesvcencrW
1N9SwDLlEIqluDrGx64bF38Tly9pVWjMD1TzFb5Pf0U9w2aAm3B/fNzHGATrZNFgXWrR7hS4eqA3
6deesqyiGoERgwEdiM4naii1tvBX4EhdI4cXSM8+pi0z52O9IPdb6EGzjZ/yRkKsNbXeuCeyRK0i
Te1ahjTkVQczpzwv74Y2QoZeZ+CvcvmUWfEKcVP2oJep6lbq9FwMLUq80MCq6/6m503tSfKiMHHU
h33p9+NpGrbEbpo5lMTatOdaYr6jZDgHEMQl5hAcPq9LlEsHKSwUsi9KJV/WXXuZWwqlQ5E6w0tV
gkUFLfpFV9NPGLmbaVDtERhIapVBskUDLSSjGxyxhELAyLNX2Jc+5tLytQNaBUrwOUlBXSe7R7mG
KGA8i/Vl7oHHFm1GpUuNmYLaq/hcL9qdkpqmC5ceEISeC5qm6gJ3V3uduuX5Imaieg84EWB0+dTJ
0i1rZ+oeIhJ/4ii/1or1Ua1kSlhAPG2rizl182KLZvFFr9WXvd8FhICtjx2rwMSWeerK8ilLFtJV
VaicpU4+QbkeGCkpBLtQKSYAzkPrpj2QuUxKcprKygUNcfAVA6WLwfi4loAvhGl1G0CSkTSgKV0o
1IBTU/y0qW/i8CmtDe0z/CGCP88kkvVA9N/E62dlVV207TFLWf2cSPWjmeil01haf8sK6iC1ZPiT
MfeRiqhqmMzAxXaV2SYL9OcpmzVCEksn9ZSCTJCqLxp67nq/R601SZ+Xsr6BlGe3Zm16NQWRx81z
BSglU+Zb9ySAoVv1hc64iXo8BaMld464JN3L6M2K5tfjlN2aWCIrXbbRt4A43RIhoegmUv6UZxG6
uKp63POWlE2PnbiVMRmL2N6jQTlGsIB922utu8VySs6Iv1ek+d1i2ORsJjLwMuS9izm5HxjaAiKd
WaFpko6xAKck48C1uaRDvgYllN6InZ32Aj2FYnsn1KAqlSC5nRfAhGESUO0Bt8uIGANcVYunlZGD
F5FNdaG98AQ0pn1NKhNfQ43SlbFpjl51D0a1rW5aWyRBXf5eqVFvxoKrKTUYA7PaXMYAFLfJhCss
FaFeXaHR6R4ZhBSvZbG/6jEDAats19s2X5A7sqvDAO4JM+7SCBMXZdO0Uu/3UX9JMHkRqGhYZ03d
HmLLuEk5soyjXQsamEklfoibmdlAk1GqPlvdcuhWN9dH00nVIhRa+UMtJGYgCoPp6gePEhPHuB8k
35L5ZmWqdpo24Qz9+OBO4zGKWGsPcP086nNCSj7YfbN/qlcGloo8HxilUh67Ib6bY6YrmcL4ysjf
zBgSTf5yHp8Y9LBraYystvlUt+0dbssKOnV2jSnWz/myRo1sRIDk7qxkoUrBPNi6qPGDqUy+DJv+
vcikZieLBza1bS9SqTFvCVSXmTVaa/ssu4ohzJ6SHnNeMVN+vUqduunWT2Zcf9IaxsDGqj01w+DD
GZI2LdVvgxJ3NrS8B3HOvF9UdSycqTNTx9g/DXqew55URmOLw0hUKCchb1aFWfYGs8c7dcbHNnnf
ZQbytNV6rdoaW0+RaZm1SOyLMwg+X82X7/86XIJu/b+FS1CQWJD1KDK8QNaPePunWLDtOtgwp6bg
JFDHHcWKqrYSP2Y5QKyylh+0ESXv0dAhCJMLe1TNT6aIRHQWyzcUAO/GJqmctJzT63QM1vYW/ZQU
S1lVdXHTOhP2UOkzLI7yfacaTzE7XY6ZkkPtc7jMm3U2th5OIjnB2w4bW0VJuhCgHEJ3itX4jQCO
DL2b1EhrKEljt69FutZb4rNRPEmjtgO96FO9JWEzMEvBYcr2PKpiYwlhitxsIxs+GgMhSzp1b0hk
xPkme2tXkvsrYgbTxnzZDDE/GVJKDNIJz4mlOWjQG+5K2OpYVvpRhe3SXLKvmwDOFsw9/d9suVdq
6alKmjDWmbTNe0ZVze/l8H+ZO7PlupHsin5ROjAPr8CdB84USb0gKFLCmJgS89d7Qd0Ol+RyKzr8
4odWqKq6SpcXicyT5+y9NuBydk0O3XYrjeLVHnq1xTR008s+JL37wTTKW38ahqOh+e+eUVzzRVqX
JrMoAZHa6zlnmKXGO0E3y4pOfp+LY9dYDHBjuGnp6H00KPZvhVszH5QHM26vBL3Rta7S20Quh1JL
s0O/EHQqtOm41mH2WO/tmM6XaKbdPK0zE9yWY1UlQSbSEORKg6fQ+uGM7UPi+TR8dLpQFUkJukTO
oan6QL2Kk1UTADCtDavlGhcUZL0Btcyzrxg1mp03T3EQVUzUGqsP1sRAgKhMUdyDF70JOXxd/5i8
ts6DvUBI7XE8UWXLel975t43/Q+OC/pxdvZVNfnXsWM81nEFkrdI8hPAl9QARUTZpPMTbIbsbPfx
azRpB7tLb5o6fjUX7QIVl3gbJK6BhkLKzj9X+FlioMnTu71onZcybW5UTKpQg7loGw/ufeHThTHk
MzZK8OZ3QONJTtSoOlrLvu/cYe/PZBm0cv42zhSHuaNobhIJN+KGgX04ZpjL2Q2NOfu6rHygvDjb
hfcM0uWb6wPV10vtm+GWN3HMGxENbkFAIYrArBN7W3gKvG4PrX64zX3I99Z91VvbMq8+uJXS8Unc
NOD8+2b22WecRGU4JQ5PO2LCvsCjQ2MO/ZShml1mYG+t75lNanOTcIrYcx9G0zASE/WBb+su1vX2
BtjMk1j6GoePRCSS+EenWh7KpWL6CJ9/18k7vH/MsmOTBrFS9/YwzQEk7mHfOMNRa7LiWcQvFACG
myYX7uEHVUkG7oYXYxizw8pJurCIDTuUY3pHacpU3+WDjnF2EyvnbpYN9hMDR4+hoi8VEWgbQN3X
yM9uMFCxuusYE73tv2rCfcAfXoRGApc75x+1rkOGuaceC1IiqNz7SzEZXCXc8ezNdrrpa/G1WFPh
bON72aQ/TFV6YRXzMtVZ+Zb3NyoH7Ea1RU/Vao+axpTA7a6VMya7PtVcHC1QLCfpA3OsUeTJSA+s
2rwr6aFYZA8oriXT4DwtJbZCU+PyVyJ18xGXVi3GY+x4OUZagdOc7/ahxrO10aYO6QVEH+WOe7vx
/5kI+m/prf8vbbtfmnv/m/H1/2Fvb400/t97e/vvrXwv578299Z/4Z/NPRp1iKJBnsBcxcJKV+Qf
5lX7J0UF1iz9As1a0cP/3dvj31kxJkBMsKriKaWb8F+9Pfc/yPlwgYWBLPy3WSk/41H+0iYhuJZe
EAw7PpfLn2P+3ttzI4rCbknD3qKKjQqDkQ+hS9xz+2GjFs/3QjNT5GrN9XXxgQRkhWdB7CxL3m/t
aEpz12SGSnd+4VzNJkoPlp4lF13oDdV3bWx//qWbRvm+b8fPfInV7dJY9aYbnW4rFvP4ly/+bxpd
Jg3Rv/Z91h/IpU8H32wFc9Cu45//pbBwR5WTlZmQJ16772KxorO//mLXjAX9/tUz0O7i2cnPsyHU
xu+i4RLFFbOHJdcgMWbD1ivSQ9r5l0zFwxOcxPk2atSlS8oimIGw7mudd79bBjc0KgzhnIbehaab
d2k+mL40uIJ2uhOPV1wlTRgZck8kx3L3r39M93/+mD9bshqwlhWf9nt7qwKsYw1c1GmTjPa5qRvR
bqdKfrZqQCycdgy4rTxsYyXOKcY89oKZySnZ0M+YUtrbbiguFPPTtZuSg177801qacljzF0ys5db
rzb0Qy/FdMcm3W6c2ikikIqlPBbRwpcZRSuAoj32662AK2fyrbb3pXV0jCi+HaQtDnkV2QRatnbQ
VNr3eoj1ty5zelgTA1SxKd7YTlneqJvMRX0xjD71eiEoIlxz2g4G8FVVlOd6bPODlpT2xuoth8Yy
dDS7iONXNTjOrlAUiz//cipxmdRRYd8khM+cvVGCy116QnBrccxN54XdFu2X0aG15nW8EXO6hKIr
BBwOK7/AVfznL6mu9v/6QRm/9QVZj/jTLduEQYNrk8bgr+uxs1StcD9W4WR2DOHYxi9FTRiZSIcC
E85B6wv6XHQurq1DiC1ZystZE9gdcVebBwCW73LmqGDdVjfN3CNVGmbtgexj8zoo5yoyodCjsAZS
IcDOY306lkafbmevgZ6eKv3s5uaycwvvT2xPY22w/7p3YBIBUu4Da2R2sc4m/vqq1WM9wpNW6HA1
sz1Y5kpQnBx5M6ZutE8a3SZ9qXX3k8XJxoVn9jax5DqjJ6ZzEpAew7qOFjCoJCpvK7/aTAYvC0Cf
V4kB9EYjYe4yGaq4+GL+Q9CI/jcf3cVdspLwbBMg6/rU/rJLgD8tmgZjYlj7ckONipfByoovFKjM
6kfvXHezH8DRxogx1/EZPH5YS4zzf1gcv92C1sXxk7gO1hNmGj7ZXz+Gmsap6/G5hWPbINEoYONY
c9Gd9dF6zrq4vES+IS/J+rtZK5u9KuuXJK1dHrn76Nv3iRgQWMAnOP383WQn0T9+Fzsud21S8IJB
9O1Fh/C+GRyeT6/GZS+hM/zpR/m7b5RKjR+JwEffNNcf9S/fqCLkYyb4g6unqFEB4iM/d+aDKlL9
9PMv+vWl/vm7parovHFxOqTrGvnvX5aFPWPO1tSqNPV2P8+KosW7Mrbn0kLxRbPtD/vo3y0E3njO
PR3kKCFDvy2Euqfgn3MT0dVgbugkqEDaek6xP+XU6jrc4jj7lK3uc7sT1t6xfmgi/8OZ9RuW0V2X
AdWBsW7kKzjt9818WrTeKcwGvUQd2TvI7B+2l6+WQrpX7PPaxY/hYSpskkHUpHcg9v6EBP4tJGj9
CIyFuIxTo/yDwfrr4xvmVPZT3q60oMI+J8wuUHgV1TUF9KwXWnT2KvXNycx8P/siPqcKqreJEpSG
STCl9eNUJtPVAYJjNPFw1kamFIHkIvkH2NbffFWWBkeNqBWQjbbjrsvwL8usNBVZO/VUhInoWeHk
Gl1b3VhOhlrXSN/AAB/8jdX11iWRjy2Dhz9Q2H5uDb/uej/7FQ6BUWug0u8buisID2sMunlLe9Ct
OH2ckppelPYlL/LmzcGBHipslkHVq2d8q0g6Z2Ecbe7oghY+Tnegx7m3VEFU+tql8xTvPECILaEn
CK3ZZYPFtlWQdc6DxkxlC48EqaGtOm5YO6f2q1d37d1Gc82teT3Q4bQigMqrFyPnyq45i3VjgP2B
tc845ec2PJFq8QffjrGeW79+DSCkKbMMndW7JgH9+iByT4urLmLk62G6atyFSYQ/ajeJcrUbk1uO
PyfD0e4LgE1KbWdHe9Lb0nxe7/lL0RYnFwQrGKUY4X20xFetw/9FWN6x6wpEwmni/+EgpmL+H58X
uK/Pjg/1lejUXz/vMmtWMnE8/qNg6hot3TujEV9as+n5GfzXsXMIFcmrm6Idfvzrff63WSQvFxRs
/kgwv5yXTPp//bMdGVlZZvUVg73e35vZKBjFmchylNnLJz4yLxPXuz9syb9l66zv9Npfo72m6yxU
+Ka//rFdpE9VWjKDGlNhhuqdaGVvF9cpXSY/xdXhtNqlLWVDBrG/LXpz3sSWk53TgjCFFrWoKRW6
YDtFMgVjYL2PPKrzULTtH07jvykkVonDCvjhBkKx9NvZ0ZUqJgSI7yeBuv1txOsZJ+Bhjd55zugU
7yo7ecgnqe4z0dHoMzUFjWPAQt6sIWVtZYeGtLtdkS7fmE7k16lv5W2fK0FDOaJru6xhAvTV/u2n
CkEYPQAHCNSf37eiRqcbX0aO5HvSEEVgWyXWubiqroGzR7rPYSlGb/Ov/8zfdQiaziSNuyQ1F9u1
wW9/faa9my3ZwlcIMk5ns9bf+qbvTrkx3RMot0k91w3J5NXJafFCr4hzuobyFHkYr8Ff01jxijtw
RY+Mhb/5OYM4uuUbBkuvZh6jM23EHo4M2QME2uZRgq3Otv/wHjosej7jL1vHajyGLm6jX2H3+MlT
+sseTgxd2/ktfbXMom6cPeu+nfJ676Vi1y8Z572XMDBJGJmaKXosgSDNEtkDY9spVgzJGlSfOAFN
GG2WvRAKKRSTn8iPt0Od4OKbo0uS2OjXdGA1aVnc1Z2ZhaAiG4A3Q7lDiXG/LFxj7cHfmZXuX6mr
j4NeFjtlie82ZoZST7fCEUQZVPkZ4MhDSV7Qg7I8vkZjpRIyzC+PVSZOuZ7aRxVBOuhmo9syOOzC
ZfjSCskwYenOvU3LyNFUsufgoHuX3cgoVWe9fx0c0BZDZRnbdPA9tCNE7DUmMw+ro/MK5Fz543PZ
Wsjr6uS7qpmUqxGMDDX3RotdLB6ip4FKVeJm5W2BZh0u39b3xXmsxaVsnuFfqMd7rnK0dUdmlbz1
eFBUAb0txhU0LfJIZ3gmObUdN4X/HmsTdAlOvc0A6OqkRfkhsUbmPKXIAzU6rwbRj1tyrnDZuFup
ZyuxALtDHk9w5/S7iVbUI3q962iaGEujDCG7aUKZNNSLqQ1x2M+O2uYtYt1J7vpq7e+6ZNTqzJv1
qLFBFol0T/LRaagkwskeUeXYh7XOTL9oGcJFpW4Eo6H12zIbRBDXNSoLX3Jr7Iat8KeXjJ7plICW
GWEvMOnIRh4tu6z73s4mdrGCLnwOyX4eiG0h4icoJhuj82nx8+ZsGILQkNwI42EKSP6KghnEz3Yu
xUdOIlDUVdNtrBfz1av0sG3mb6o00o3QRwYRhRu4Pd1p5L6S2x1TGqZp9KKJ3C3fO4Z8jOKWCBRi
v52MCLfTlN72nuYEMCqaDTUhzRbKmkC1zFzr/ri0mgX+sGRdJ8k5TXPMhu1rnpjTTgn/s3caeTvV
HRYbYA171n+/ydYpWo9rNtZPgJUQBvrmd7/wHuTs08fOy3N/9jqiNCHN3FcAya4EmcigK6d7o7Mr
xmXNt6RmXDpF42nRvjv2XJK+lBfk8CT5Lp5Y4rKwXpq4tIO2jxgZlD6CL1bBaNthLjfTVHQE7thq
Zy/kzkvGpFxWceOlKaOnwQkSoI5M6uuPGJ5+4PMmM2hncFx6jgOS3M93Ot/2KbXBh/Zxu7V6/jNp
sTJkJoFNZyo/5Nwc/DjrglqXWEP7/lQbvOUkamo7seRr7siw7KMOfGiD/CRs2tzadp0cD2l/P7bp
WSn2E3/WJdJGWyXGoVEdxDJ92ddu/tjLRdsmicRcc5QGbSqR1zh+Jnls86nbzAawqXQCEqMRU7sp
EpOEoJE27dATIK0Y2i76+CndTEfiHmeg9HUu/8G8uNshZ6VNRvKl6CNIrU6F2c225YnNft4Umo0d
JautIBvRdbYDDhEH7hOSrUez1JgNZYJMRZ18FJkU+l7I8SmxPiLSdILW+aRXiIvD054adiSa2R4N
Z5nD+MijQKQ6PtaCJxNV7WPOBrPP4MMcveVN0yeH2XP5zeFHA40Ub1GdTBvZGYTHRAiMLRVtKTaf
knImPC7rNk6qa6xRnUylGWh9El0yECY+rZwAztS8I66V/rmV1dvUahpGLlECeqn79OlA1FLGZGwS
WuuUd60PyTMtnozqSJjomzRBEZSDW7HMftLQcWEBJQl8lAUpzJmMK+828wnySVukQZ1VfIlyVCRJ
bb62Jr8RLFwJGoncq/TAgP2jW3eKitdziZm2T20agD3JN1QhCK3n+n2uSZ1J67G/WJ3z1VaEDyXj
8jVJfiRZ3oR5ns5hoxzJFzmkd/DT72TL4LzRGlIZfAIH3Um8eX5z8Kp6RYz2WHcKDhD4GfOlTYwj
0Q7Zics9E1s76zkX0gela5eohNPitPYrJD33lufLPrhMDEZoS7p2/qqNpb7LxreiU849IJtiYyap
vxOoi9opRXHNHHwzDtoLKCScqDoUB2tYZ1gC2UHxIEjA3mcJ/ZZF5I9a1+Kk0oqvMl3pSrQzm+Q2
eaIa/S5dT91PhFx1EU4hO8XXOKARMfqiCCoS1kIyOJIglhU+07LFFUQPiBuFHwdF5YLJIJuGGCxL
hl5n4FOzipfBvjf9aS9tTW6swjqOiauObdXzbtQqsHywr/B0qdzs/HGqCChymxTUf5QbW9nHH4nZ
kuw8EPBbuV9tUYZeojA8OBfZo0lJDKM9qcqOtnF2q9nlreXkBl3B4tPyaxM2hEZTUTibeU7f63Vp
NL0BvAfYh91r9lsSQwg2DYxQen/ps6zdmXYMCAj+EzDXurMIShzj10Rvs01RmeO2tJJbMu+u0hnt
CzDzd64r2EP7vN0003gqWuWgy9Nu2KbkgyLmCgXKrdbW4AuN9lJL8ZJ40ROX7WNNT5z/GxpxH8JH
jlounyBmpC2uGmsMO/CwG9NEzFSn1LzVYB0QFqAMz6or8gC5A/labnLhXPI+qvZ6Sw91qdw9SpGP
spUuIfYprUWyZiRcWyQB2Us3N2DSPP4+e8W7Xmm3hI9M22TA1oBWgCnee2nNw7GrBNL3ZoFnFowt
AbhZWW9zpcZtpPftTkqdMfqSZhtDc3c6Qeq3cVIlLPMZQ3SDTAEC/Mfct0swTr5BaATgc4NWMS+y
8WzLAYQKr9IlLdA8uOsa1WbjQILpuyF+FB3xllJBFy7mwdxC3MLUh0aF3q/3QIF6XfSIc7UDVzdh
FPHXT1n0trwXfbI1zUudGuYbJx5OpiGjjCBcanQz3gWHSwyl4Kar4Mb1Jf8unb5tbY6nuEDqwu3D
PT+NmSy/tUP1WHKbQfzU4/XuXbrMTYNq6wSb67U09cc810BcVfs4xi0Yxot5aAfnaBvZ99QyDiDQ
3mP1PEEe3CXmYa5ntrfZw+TtA+wtYi+02bUDw75LUyR6RCNwBkjM67SJt0nMNq/lZ0LdtXDI8EiI
KURjGT2ALZ0D0MLzTH5bM7GC59JP7mAXPiFDibaNXg5blHP7TuGk66lJ/DWurNeN+WC0FlZbPf7o
TAfFViYPcdzcloUG78GLLtRpXzN0jltH1VczHt+GttfpLRXHuG1w3VXUpq0dh9PAM1Wo/bTUoe7s
NrJZXnprPoy1owX61P3oreWbnyUuJSq26dGEOfUeyTzfTzka1snCO6d6zAMmGBchrIuok+1Uu7d+
o0netOSx7bWDV0NjyLRoI+0aYzp00BduiU/GLAJyXs1zbRLPMmvOfly2SPDepE/SJoJRoAZjdjUn
Yy81t7+6Knqz11eiQO3GZlruUXAuQW3HBvei7m7oZbxVrfNQ+rH3kHvVs5UazbGk7jAM7W7MFm/T
2wifW688I6ukTgqalkJ7rNMDm6zYVujVHnSDVsWcauNmru6kpyBBgBqEr2lHJxeJp18l+0w3N3I2
u0cxlaFKhTrEhU14oZX5WzMTb3k+abeVfnB6qVFlAmdzWicKcjYTSRcyzDT5o+e+PhWSt4MkwOYm
U8WwSWy8Glyhq0ddlfuqq3ftHU1fI+hSMvpmHfQJ/5u0Vm5csTyNlvVt0sWtif7X0dtz0/XHyGy8
UI2S+o5tXlfdj7gJHS37rtitNYWkl4y9lnrQ6K190UoC0bRLro8HbiXg4eugbp5IMSODDVJQodJ9
iYiJIJczaZZf6YmtFdq7ryPDyL+YaBzmnNpnwK9u0M7pUR8FABgf5jS5klAZeFpbbGYHSVKlLze1
bfh7v0SmauX5MSqdeyqd9B7xc9Aj8jupqHvhUpIPFTwCrlLIUogsnMguG0x/IQdBP5V+xn3Nz9eC
vtqTlPC1zRqTdTRDdjFhrVHFjPapsAtzaxaORJqViScSv8+RIpxQRh6+yWjB7M0nraolPvq804OB
rbnPtdCzIz5vVL2kbbRzZuMhMfRLic2yTO9QDAJZYroGse0zqcz7CmLnJve8PLT0JUZ9pW96Onac
0W8MW3HJr6A4IhGfR/AiDgoAK65B/QNyQxfzXcttyA8TRizQbYEOqDSsxBREfnnl5lMGXuM3GDbT
e2mnF9R+w3ax0HSo8qXIo2fejCIgUPstdb1vVm9vcsN4tfhmJZUYBGAV5lH27MTRzSi6dKuld1BU
A/rf1YEkvnHvzGEcv3C3nNvma7/Mb2ld33cdjoa+BSFCYt8p9+Juw8UoPeaAIJZ0+YIM5EXmEMRr
F82f0cJAbux4a5knt23g+0QumV6WftRXhGHd4yTXuBOXulKclrdpisqrLgREnDpt90uTA+Uv0bNJ
ow8oFLSTMCJMbLpOt0J8UUxi7F26tPGxH7SnqLROlT76oRPLJNCM5EeZRvNGVMuX2fDBl8ps7xn+
Q23K/azHMoAxeZHc7k6cuTvLUMaNUYK7c0TsbMDshchTQkCuPn3C4p1Y3Dd9Ia9TdihdhLmVJmuH
fY6UoJfcTz5cwffKeX0zuw2Fb18wJY25ekRcBQgTDAtAj3xqQQfUxyJuPpIMqxCJOo9mnh17KavQ
STQE4CaPxo1TnIpFjWt4odCRSjsm0P5mBfINsXUcOMOI4z6K4mNdAWvPdNpAWYaFvvJPZSsueYvX
RiRfhYAVmhgO9lozIjkp7xD8qPZYWc5Dg8iV04ks1ANYWPI264kvLx8PbnyOEsVQLsbFPXduuLg6
ivMyffByGkqx4T7OzJQPQHmRi7sFu6Qisdtmk5FzngYRCY0vltUmeyTd8W5txRBqiJ7ZLpYrAaZ1
2My52LBratyU7IX/fmD2KS7GTAKnaHJevGi4zx0DOkeeu4iN05LCb+Es8hYMjzZ32qKM2IqitWcu
hjtrOCQ2ksZJpgt+u9S11MkcIkYleDDJKeIK7AEMMYajGqwTQd0u8+L0a2N036OWasmKtNt+tFim
yQsadao4hRCUCQlsLCsqN3bhfq/yZiseFrq6+xqVa9DQ1ehhkQc+8NHA8Yag87GleuOKwi76+5zc
l6Ry+j2g7+NIjlZuz7CIICeetUa2CLpZRqKMsdxnZoRqrvpR6O10ShzAUh7XBdjU7nZKrDcrYwq8
IH9viuhLQws+dHtOmjEnpTUprpbOQnHgbRKtuRw6fD9BPxR4d8vOPUWz2rly9I9mP14JPviYULxn
NS6tFmQz37sB/CZVdxY2JUifiC55OEEqjJc0H2GO1Jm56UeB5+LTaxu0a6OV7BASC24bWXdsJREB
BBJcGCm+iqn1N5qV1lDD4wevsbynpi43xNWHiAdAwrK3os7PwihL5VapcuMPa8ztNHGdaQ0SEsSx
WXtIZTdCw4WlLTzwwwBpGYvCcsuGS5Fmu8ESD6rUNg07+6kYgRUU67XTbz/9mGZf70ZfTTPZD4Wh
uO86n6VCs0DsAW7zLL5vsvhLMXlpSJ4Rm9nEQSXdXNuqqf8qop6NSD/OzrxfJjC+afQlWbor5NS9
N7hnZlnfqGmI4ajzL3XZnDtZ8HR6HqGZvHg6k8nEbi4j0N2M669dVvtEVNu6zZMgcXSkw00NkoRN
ygWyvVGud8y8+hs9g2PclfRRXIk6voLaNgtfp/gQ+bZtPPgxNl9INPa7FC03z5YU3IpNcSZnBtkj
bXI0D1z06l5SnSKnKfJnIkK2iJ2Hi11DEmrWu0NLi9RI650uhRum43KaHOTMC7Rggl0A/TbcOaA+
Inhnw0omEMKYaCh8o5WX226kSfevsOE8a7OJvZ+KdIg0Bhgxaz+3EZ0tPV43JLYu4tTC14F4GE7J
9LSHjKVR8KFK/jK6yY/OsV7oj+w72/jqGyOZsT5xySaRXVzVRMhw1Oc8kZ8Fph/PoXHnjvOItjMp
6T7SDjWSD7SK39lTG1qJPDTUOsatxo21mDWf8EaDK0/zpR+r+7JkXrum72C9QrjYWxSO9oMBhKNA
ZHgsifFtEushLaPvYoa4SIKKi4wP0JDoUZYb3amcQSUWMVWORt8ChD7CPzmhK2lxdiQd3a71eaA7
ZU7qOiQl9Q8jQuA9UYpPpkhLmOBWfB5muEW1vXbTu4hQmP48pGW2oYWdhyCpaUGk4taZril6TZ6w
hKwYpfCOS+LPO7Fs7ZkCZpwJ8BAmC7Mb1RFx8hSMSnZBS5tH+A9TuWyauXoQnos/K31rwaNf4lJt
HQStxiQjNogRs70+n2QuXvz8xWme+hm1U7FY964+0mTBB1HZ1VGO0wsCnzKM2hnfVANoYjKPqVnw
d+IWEXoKpX9Ah9017XPTQk8bE6r1pLsukfhmKjhsAJW3S6eNmCUyIngUobdp7La7cqoOhWuSCg5h
0Wac3ZjdM+Lsc22P6uRWg2RbGHZumbPhGeBbjMYI/eHFt3zt1OIrIbxwU7t0/rJeO8qOjHDXj/aF
5mBxB5gceiQ7MY7JwyrhnSqItuzq7sVsk08D5nLomAKJaGM6x5QcJHsa04s5kz2tJzeC/IIqAubk
o2/KlmfTriCeQy0rgOfeLJVqwriakt046jtPWTfK1XHoS7wz2Yhu33ZRLBB58oHdITl4AZwNJMUh
mimQWxCnm3xjr0knRUMgTj9R6hFKTvlD1ExhMywoBwCN2qL2+tBfHONtshqNmKEFCwQPaFeUyy0x
AXQkffHRUSs0EkHeIivU7n0xhvWwFkxN6SPHhckHxfxVu0ZFxMGLspVbGV0BzWep1DjJqGXOos1v
u6WIw2RkI+JSzoDf1wIzs8AYqf5BkKrHLaHYsrtw9ZalYIjEbDRXvOZUCkGSFBNGmeGZXhZK+Nae
95qmu8GwyA+R8Ec1ZXcvLMZvlVFzk5AFfMnc0kJxy6tInTTTXmf9emMHhM3J5NZSeB3Qusvls+IJ
hI0+Y4X16NSmVuoHlj0djWXcV+Py5FaCdtAAqDQy7IB8eBzucRQTjZ5xheNe0HVRtq+0dwT/iL59
Qn0Iqj7TxqRGKjmAa/wlYi6ZRpj0W6d6eIjreaeNOn7CfPK2c+VDXhl0vPAJBDVLASYp6Ca641Ls
MZ4AgWDijgBHXWlbVHuA5t+ErzDlJ8vJNFhTs2tBnagsmNaO98nFit3aMq+A4sU+86dPxtTycY5t
4G+cVarOOAIstqY2t40v0AznARhFV3RhnEfTlm6uRwZ8/dA3Hf+foji1vvNod+4HhwidhCGZz64R
f/pj+zx4HogCQ5xQBpLb1EumSt8dD/KVX71YHnVxEn0hRe5TCfHVnEcYFlFUYYM5z5Pbk2yu1i8S
1ZPVYUhMPOQwnHMQSjyu3nVJ46+yEX9HOo2uGMvgUhPezZCxj8t8V60eqsGSZ31JwtWft0UA8l42
3BKM+Do5rLixhwOVVtaTOUe8vzMWBR0ZkIcFbrQeHO4iYc1KHbqnJRt2SYJCnV1tL9LkRzwmD0Wz
ztBLroFeZOhMPNT3VuhXcjCa3SjM57TpTg2a/LrkARVkd4QeMqgoWT6L+cZtJTG7Rc/RJ3X4rWST
x079wotEPVB8j9cL22Q01AUxB1+C7HCje6smZ1fYdRcOLiOLFhL5Rm+t527qqTJLdiSO6m6IrqVf
fl9U1oVR73zOdCOiOluboeZ16fO72mzrnZmIfblgBNCJMwhak3ZfV9mXegLu0cb+xRpKf6M3fPRy
ehm6hgFil4AL6tGHSV6V0OxXM6q7befusxD1FxnBH/Kz+MmZwAvfasZxwifZ1Pwc0ROtnUcG/tUu
GvWHqLde+4idueY7oNt4mlm3Ns8rm02N0ATNCOfRvNGmr65LNpujCysY/WgzDFu/AG+YTO8lg2K9
hZjpE1LCzHmf6vOHNXfch+nd1571pTPsGyNanBODjGPE2xBmFULHHO+zm8WXtJUqmNdStV34kp2O
DUOq2zwZf3gmm1QldGDDY/dgEzEv8MPLbHjpWt5vB2HMmCRPidfzcvBriAfL2yyEVAWEPoS4K1WI
AQeS8JTnG/YWCEJqbEOiX+KNr4CAOrQ6veTWdxo4S16TMZUYd9DsCZu3FfaSzHuscSEktj9uE7cF
8aYXxSaNGj8YElfbjLH5oM2dcRk5z+qE87LB4Lq1pXqJ9oZKvipdjHsr7aj/8mHcYd4GchfJRwzW
YGtpd4Ujdz19govv2PUXM3dJXHEkRwA+5KARLriYbwY+JhwAbDbQ/QkI7Kc9V8UZS7eE1JExzEf5
xPp0evzBk76N6F1R0LR3paGANZlaFLaOfKHjSmyEG9Mctd0csH4E+bn6LOgZHxRNY5IIChzNdb1b
OoYsoif0gpZ4VrH0OjI6XEe4m9mleSkRPXNt0Fj+pfHuUtJtLNly4PqUK2xuDc2Q4dUe2fMHV9gb
TWSfzsL0wK7xSKkat+CAn2RpPQ5kLsdLzLSUsdzR6YxzLZlTFR0OF2McwiHum7OFjIZxYx4zq/aS
rd5oQwiQ4sRD/5hVcUTJXeHG4yrU486KiRSwzW5r/ydX57HcOA+u6StiFRMYtsrRkpztDct2dzNn
AiR49eeR/5k6U7NRWQ7dtkQCH95Y4BuqZ8DiYUR6UVRX2OgWW7eAferdfyMF7pgOW37K29l1uJfT
2K27BNSKiO6e46zkTLuwD+U4Vkv8sPwYdhuX84NwDbKI6x4Cp9ebNjcOcdSBXVB2qKkhJAgd4tfJ
LywHq5xa86VZ4+PVPldljzTAlwgx3HqX4SgWcbjthPHm9sOPAG0GJAiJFZLGe8yxpAyCV2lEl6Ci
wWcYSKKmj3aNDJKJiqbddTvFHj5hCV8Uonagv/uEY/gnNZp6x7nymFaYuTqulZAJf8lrOntNtkq1
/JlgkyswrFH/sQZWkc7m4DBNOA8rjrad49y57LNdxKTgmkW5bOf2vZ7la5Q5x6BL/2Wh/eZrDRZn
169e2I57POPW0mir1ThZ5aqdxdMY4SX0EzwzIvWXbU0YlzLCBWwkM4q/R7h9njDfL23PPHDTpctB
ZdwuddFv4qx/A4K+OZ19mcDG8aa+Rm5MSBOL8RILIoPAxJxQRvQbYN3bBv0IS1j/eCI7IAjgVvf9
U4a6B+CJCN9geFIMnlXBLj6rPFwDfHx8mYGx1Jz6tkFe1guzwVGqzew5raOb9tov+qeZK6NKLUhb
wZeTSNR6rn2DuvPoq6D2Ma0mjJhJ7q6SZH4XuuSoVAc/quIwLmK1n1T4p6XaTlj9W9dH1rpI3Xdc
usXaHliToja6tBEhaxyjY+tWFB3BjxzEM6u+O0t3zMVxWrxFPe7OoP7XcfZfzu2zWc5IB7PqxVQt
gr5AnBAIPVuh8Y5M7tAoO1x0goW56gHY1UQzJx0ZN133Z7szvV0ugeoU1rmSS0a1z6pgOoHjRTuf
Y1bg5VxSPI456QbI5R2imDIPHRNEGqhuFdma+ApNm0gg/w56RMqQhY92BmrmFOXekoqk2HLA1ssd
PhrlU2Z3f4M4NlcwBOvOd7dJBejQ92ZL/iGXWw3ci95tF/Zet40n4QFIZmzR9rwI5/nma8onuFK9
tT1+idwmRMaoj3hpCRDLmU+psvmo8+Gmorpe9bxXG5oRKdMKcD7r36NNvHLqSLPsuNQfdiTf2h2i
Ad09WcQ158WnqLrd0FcvfZmvOHXghZ6io0Y5jfmY1y/ACY4dGFTnzkktpOWH+6ZUrz6cAFBReW8X
GlkOOQ5MSBYXxG7s8cGkz7Vpbs1SI4OsblEP5WRZ7ZfXACTWFQI1IQh+SZ1uXdWYikd7/rGTPwqq
Y5dDc8alu0xk85R5at1kyDxKDgIUdVHy+dhF/i4D62XSIKujm6ALAxyHHPOEZteQRvqHqiFF/yve
FBQngIO6uM79rZk4AXn+WVTlFR0cqh5iWN0OU/4kt4n0t2FiEpg6eLvZhCvRDFxVlL5nTc+JEdwq
dAvwN9+v1oWzpx7qU1qczzpr/hL+poy6H5JmqP2yiC/BdX5CHkPwbcKwQvcXSL+hX+JOm5sc4rCl
FEtG5LqNd82ra5QP+eQfnbh+ynr4/BDQYTFE+VkAl+xcLz2UbspxoXGKTQ1rmzkNYqhumzn8arVS
AzZ3lD38f00VH10Vb3MXfE307asiiWidkJCxIAR+ZoMQfrZQsfIPffMndfWqZsKCuxCvTIWEBvv0
MyVa7CeqV7hozAA5Hb9zbiVEpFQlzuN+XKVKoeTou21uCxIgo+7muRO5g0R0GMjweZEvfU3chidB
7fr6Sw+ZBevDOlZkyYv0lHFgD85XHeYYCyBN3Q2EfemctcF9JkBGmiJA1x882+lPn1uP1lgPLC0D
l5wN/FlPzhb2+G+SRDQ5eeP7UPFeK/b2nvPkxquyr8eyDBjVfOex0SRDRw4BtlX/rkz5Mo8ZMohX
9KU1NnttKfw2ROnORbqu+6pay4bjsIxOdgRm5sAedQFpLiFJmo1j0Nrb+4sk0N46DU1OnPKzdJoK
NQsDSjsM3/GIHAlZGJfrH3rMGI8H332YOe6kfXbykvHAIE7+rj2IdVKkr3lmfsVhTnq0Yf0dcxNy
fqRCbQ7if4PRzHhfEMS5YcUixnaaaU1s51S/ayv7a0pUMT7dwHFboVEsun9gPZ4qHltc1PnE/OcG
7OP0kW/qAJHCHFYALLCfC1NWH9Kvbq5F2jjVRWvZQh9QQsZw5EZrZb1Q/rTyWkcevabYCoWiworx
kyPa4hbjpG6XY4GDwv5rRnp4zwlI0DT2URUWG+5Tqll/qA9aKSFfZVa8tznjA7zBc5PPxNxWKKQn
bHDgMSC2jBeJd++kyj4cXxebwMs//QlJSQqiB8bwagYNpA+L98r2WTbLjvaMDON6JayOfwNYoYaJ
Z9iifK2xi13npD+iuv6tUW/KrG1Xg0AKJ53sTTmFvso1YubpGA3WtAgTP1upsH3rZlGwnlWkc3vU
ulYICeyS6GWKJlcNx6j7LfKvSZt3K8c0NWfyGitQej+ft3mrnqaWNJDJUWqFjqgnpoEIWtHfzKnZ
6PK+gBl5sQpq+ZcsB/hHBD37PnC2ZtqzQiIlW9laf4SzeTQLn7aDWZxJ0KQLLPM/pGOTO9XQVBFQ
BDz9CWpXHFEZfbezS4FIWGNwnZ2HuHSC9aj8YGEQLILrvXy0dcf0p39C7D5g6rxxClByChxmazVs
fGZ4jMwtEeFNRB65Fw7LSZK7AOD+bSXRnfHQX6PpkeGNvHIJrLZh39TLzGa+wu6yNrJeXbW61WY3
rJ3IJ4QoaX+soX01i29Cd8je9JRkxdNIGMYB/AZeqiSrL8yQDNQEWKaSJOQ7gwcQlx4tPyq2OHKQ
YbfOVgveVCrYqjuB7q1Dp9nHof1tWEN+6M1gvlYepZPKSW61Zb0GZpCcNOXmT5OYn2UpCigw00W1
OR7KvjP2Vog3IRmzixWKHiQYhU6cQfOUJSnrHYjtFDkXmYxPuZltnWo2PsxkuNX3jA5BDbYz5zBd
uJ0ikbQPc96dUpv9W4nwI4g8ar7p11ukHGo2ncWk17UJyLizKVsh9zb4E7guymLhg5EGFAZWnWq3
sUkf+jSW3mVyHeJZrZtFKtLajTXVd03bv9a8sdgOSSnJ9AN65fzW1/EGwvpoQisfk5DgmNTMmF/n
N4Na0o2Z6Ji3HIlW5IHLRtP8995BPmXGU1LnJzUkzOskwYogdQ6myBD1+P65mkdjWadIMHIhHosp
C5c1YmctQfOVjgkx9vsG0dy9aZu6WTZvBVDlTpfJ15+FJNbSxrAos/mtH8P2FEDlL7Gak/Zif3c+
UaRdZO+8wDjWLQirkxXOEgvTlzCxydH8bC7bMX6UgMKdQXJ/WiIHrE50wdJUZhL45eY/SrHAt35x
oYfJZQ3OzAWj2LDqAHztK8rPaA1AuJ8dfObdZWIkPlhBOhxEo9QS2vmC1eCOuVLSlgkwTsFfmLGS
jtHFMjJ04G0wgIMkK2Kx5LmahjNKb/Qubrmo/HBbJ5oADEG8yOTu+lydzaDKL3Jud2L0b4NsmPpy
Jz+YXbexhvnSGZ15THVJrBGIPHNldKCtmt6LFF69adcOsBeAAoF3qB3Dpyz6nHROOuWu7LDEp/Fz
O4SPDlvSoh5C8FVoj07Ou3aOUQtoca0cym/tYW+hv9KZvgQu2RxRr7d48tp9aICb0RL7VgL+k5RQ
o7kzinzXhnfagb2vDCT1u6nzYtktKhW/Sv7lzcb15DuwZbkosCQcx4lRTY3lvzFMCRXOME7a6E4W
bolzvxraaze19s4yKDfwUZOmY4suhdGKdClOfAkYbWOIGL4MYXIoop9ppo6Q9tgrxYE5t0Xi7SQV
7Lyyf4POegw6ssajuX8kgKd/lM5AoIVrO4ffpw57/HIqkYqLqDaOdmwi9q5pjO9y3KFNGZlX1/f6
c2PSA9A31pX0Jev63+cd/9r4Uh87J8CW4yoB6dzIU1YTjnQPXCjbKXkiFCB5CgdS3kvPTret74sd
ExR1gb5d1g9NzdHHSnRI5SBP/cmMN4YC/WMBMghx5oQ5BWF+Zt12Hn4fBh+wKHBjYG+IIJLaXqqR
vBMOUdStpyT2eLPTPKJBb9wRr8QUxEcjCuZXrGhftV1FD7/PCsR7Kirj2ziYy+Fui8mj8cIG7pL1
5JfPwdjkrNvS2/5+MXXjap+Js125IUNtJ54Gb66fJAU79ydxw9ZctvlDTnJCha/00XEi69FsqNyJ
Rf1gWgmBp309LZOyd7cV+gzEqmK6dk9lBxs6pnqRDCT/4GKqPoDBn9XY+gQ+kPcoDXhL2NZkabP8
79n3gbd/Xe7I1bLNLDQBGm0zHfs7p/n7kI8adrNtKH/q7eWvI9Mc3e6k7w+/T38fSumeTX+G8jIl
2GBWLb1ShIdwwMu8+DWPta0BDe1HP82ou5v9QWt2fpNR2N0oEA632Yjty/7QtnmZKbhv0PO/T41r
sF618jAmefqemkyOwUCmEagV4RhBtObvJglJjKSIOPCFTtJ8j5WbP7Q4O156q/uW92e+nsPV5IVq
6c4jp2Y/eS3hFY6qDiLk5IF3Q699/8rvQ9v37rEo5Bvq3D+04dbPWt7DXQLPeSUGp1oNUH/Xohn7
rdebL1E8F0sVILfDXVRvXECBO2jxWgcxGjNMdMtpUq1e0F00z6QSAihcQA/ci3vxrZqEtgH2k0NQ
BZZhOkfcXc7RSzrnOHnyT5A4QMgC4MK32+dUU5dr+V390MtsWYUyPJbdfuhj1Jk6STY+5Ojj70Of
04wwNWDUZjE8EhaCqydI12U00LqUGe5HQUR6a+tPTIIGeUzW//l0znznoxgThnnrrMK+phowKpzm
aqlQRK/mkHsKfRZp8C0BgDNGjKUB6EjWn18RjiaG1yZPEC+QZ8ZWTDSfH5/aqszfw+gQ4CTbm3Vb
vGb00e4VxplHY06PmARpiib0b+v5U7MvvHFD+kf2SIunv0mkM0EREptXQ5KyJyClQRM6LvOkf7NE
Ff4Dp+1GDEyjWbIFWL463seCBeYhEr9zb7zkrfcXsIJANrfvF6NVGSgJuNOYt8QT4EnhWvLJpzry
QkjVhvnZOhrIgdrF74e/D07uYkbXpFYGWR5up+jNSAL7iVN+8mJPATZvM7rUtUUbxTCqdUFYISna
nbN3qwshnn9IeYuPgZqo4OmH8tDUw49pwvXkPdMhMQOOfdLyuQw9UqlRiPMm0EJud7U+uKOg02wa
tqXvXnt21Gs+ec6Wf6/fuXKUTygDF0Zibwo3jM+/D7muaBa/P63q8U9tYjvweisjerJNv/FmoStl
bX0sHfqz1XAP9qmc+FqAIMKOfxEJ5/8xw4qlFFjnyUOWuPUsk2QfCRz+uw7bdJUeSOhRi84sXPLk
CiwsafwQd0o84vaMryj4/06IVyh3HsJ1HCYbAwHf0e9Zoc1QeZwn6MqDtNwamvNbOikUr7VJnc59
cRjvq8I88iZCvW9+E95MAHbcGd3NF12+VFPYH4gLQF+ada92JRAxhQz0dZ2m75GZpJs2acet4an0
3U+DD1HUhPyQW7QQje6Pcdn0R+f+UdISRoMn4Bpz3Ierbj58Pxm2yO3dTeijPew1KSJ5AI8oh5EC
N+ivx98Hx3ffDNSxx99n+Ii4neNklbH0/fcNuBjmbWD89JEDk8qu/WA023Hw+4sbFf3FS41gF+Xu
36YlB6esf8omkdDWafoyJNM9A0E9Evw4LWx+5EjZ8L23NpuYDgCGxsZ0vk0XRsEvrD+CcmpUKjki
9tadrm7ezA9Kw8yYYf0pEt2twmJSazKz/hV2eG/BhVBcigl1RzQUTLo+bUB4wZJz19AhPkLabXr2
d7Bc56ExlXmu7g92Dla1+H3ujhUp8wUYx+/TsJTVBl6TppV7RoqaG9pbOKQdlLibrvzmEVMacfcM
WFvD4XRbdVRi/KZ2TDgxnmyE0JR1h9Bvd1Oy0nZ6/P0WJf3ilHqoVLgcau8N7PStDuz+uw7q59o6
ZpAAZ8+RyZPjttaOADoCyPyIbFmERutZgOr8rnJoJtBTdJuQepa8SR7toSp2JCV7u7QL73ENDvVg
/XVMCn0EKB8p7O7H/vTfh+Q5bXJrcvBEJujPZG69lr62KAHop5VVM5NbkWWsqxJNcVMI67UwAlZa
1s3cYcSqzHwb9v4jxESGCwzusCqBS/vQhysqoI5Tka2Z97wnDUzzgPrvHEZds2W9dpexncurmLLD
aLIjKBqOCyXqdV4bydoxP8yskw/XgRvjwWPPWQVN950NtrE1ZhIs2yCQp2TEMyeEOUMQyb0fTq9O
2Fa7vMBgbdnFC4IQYzSumaHdRVVp4v0pJt+WHDjXToVNO+T2u0ppvRq9AN8dYLC1L5HI9El7KKH0
R4uRuB7tvy7m5XXiOeYRNbx5LKA7esstH5QxlYuMLL4xz6h9mNDbeYZnbetYpqffB9uojipJp23G
EgO5E/UbrbJ3qyB6lR7xEPQW3J/50TpWDcC6CVdpJO66wPq0ZGn62+Gs2c5jesnIG94XQlxmp4V9
to1jo0xCSInzXncm6nSbRJKbDqqtY45n5tVp63jjOkObfM59l7eOdc5BnTtKK3vp8mE3Iov/KGIi
gQ3TR4cHzetPaBHHdIjWWMCbMx4Bc19PjdgFc9M/tGpsoHV0/pyMdyitsMRDJdHZ0vX+VgGNfFeu
/d8H988YNSAoKaXihLHP2sxoAHeou8LnIpkeJfYzxOpoJYd5pP/Vxpnn3yN9+9K2X0KPv6HNoydE
8hv93ommeW/Syjr2nKaXXtPo98k19wq7aIIKiXqhKhjPXea/yRhogFPAdGa+nbZz2skF7fYERVj3
m3goxNNkTeyQ1sEVvfGY9/6ri22ME6T/5HgpJYMZXERptc0Vm95Hn4F9pip+Hki/vDQDPjiuwqff
B9wqtzE33OPsRwH6whhB9v83PP5OkL+fQzLpIzj42yqrueHmxI2Y5uVProKdl6f5ZujGYeNMnFs9
kb4md2VxaPEqs4lEp3SwfGeT2IROePcDgGK5eMjN4du2at7We2TB70Ok4dl1OC0d5YyXSXfeJnM5
BIW6FVeDBJ51WNtHy/KTY6d9tYu9jEoZcD34pXLY6fuSRQK6PLP+CQwMh8QcTqNUnEPg0R6SOLHO
IRqdiNyYz2ym1azjbVnDufS7oq/0KkWA/tla1t4r8vCl7LN5X8n0uxL12c7YhU2lrIsdGJDXCQBG
NugHPLDhVk/zPdbZpgrFkxTVBSk7oN/G+9/JsjGS6ZIResDNNvIfSzBAD338lZCH4SEYe6osLSbB
EtnRfjCBWm2pBw5CmHyIlGQEu4ch5Vx/ykrcXWmgnO1rsz4PXVufRUs5ldvqw+8zK5eH0Czys26f
gGj8aybt6Gb4xtOEeNtOSVE2LOKpe5FZ165M4nWYS6qX7k9/PxcqtoxR3U3J+p63VTStdZTZwIcc
V74aW1dbF0Lr9PtQe159GPkNkiRoT/1wMZKW4Q41xlHLwUL1JCijCIPpGDYQsC3ZWasgks4ezdC9
2iOa+kUjdfXGywMfXuvPNEsEdynF5ZEaIUM9yOTRu7vDvFoggh3858wbTzWI3icHHxs9hQJbKZAK
EfwVn1MzzwjYG5Lk7JNAVvZj+lF1uCtMq0KsaZbbwRqDXWd7/VNj2tyxubRXokEgZFAGf0ob9zDh
uYOTDE7DTAP9Angw2aT9hJmmGsvL3B8jnJOvTou1u1D6s3cwd8WNp/eJmNyb14QvKbZVkgdmeowK
6T28lfTDbyJLQDzOwhvPYMYPekixq0tvLHZ55P9FkVhtpBPbRwxt7wiRkGwUKtsgYuO4qlLAr342
F9qN2n0vsYp3QYGT1XJsb1OKh1DG81+3ELDfU5w+8KqQYOi35g4L7LXy3fhstVG1mUkXXtfoMjaJ
V/hkwdcJUE04g/7z4jsDbH2oHXnJYaQuvsoe3VHKr7qJHiydE8FpKTbyIHAfJ7cgcqTQ+lRFQBNR
IOxtrBGwJENjbmNyS8hgD+Xl9yPSedQlCednbGjjoW6BO30vIxPgvu71sz2eyu49SnP3oQUC3AlP
/SMk1P0PC/j9vBpNsU0SYiFhjanUrZEzkXsLr/ab9IHKp+ox6v3fLxmjCtcmkSk423374CLE+01G
Me4rzO9HTupQnuy6r30T6+P/Psyq+X+f9rngEClJ7/nvW1LUUU3Ykg57xyp+f7Xf39S70yQJ4car
3y/IlGHQsnR2HNt7HvqsPi2HdSrHYAXZk6fb2JuTY9QN+iS9DoofNw8KKH2bi2i6lXO7qltJ68ug
GvJdv+p2aG+xzdcnR/BSEpv9+40iGQVXsE2Oi2/nh4AQuqWTXFuI+lN9f0grAjEX//u8RAEYesXF
wAz/ZQU+3oW2628DDQCnSRG6XToosIgbXRPH98e03OckxX6r2EY3qT3uKfL4QCeDWd9FmxKYpr/M
XKzxTrbhcmaVDkW+aO2U7rEg3Bue85RN5PzHN8JP1XNvTJ8pFMXQRagE203Mhnb2ycmEbje2CTVq
je+eQy+Lt4QaBUvXRtdI+1Xj5sauLCbrWdsK3xsEclu6KOOmwtuMTX3ifHMfxTKOZTkZ+dbIKx+4
9edYTeRGce7YxcOAoNzrrMUUD991VIyPVSbFEm/L3rSLYL0syX1eotwhFhMG4GjWTIthgBjaTOfo
5JArdgqnjuN2mZP8xzOEVDsMt6+Rj9SE/BBKuFIG13FsDnkXX5seq3hjJcbKBvdLWjkfG4x1pUmP
dIuo0pxIYaAZg8j1Jri03kzaTU37qD+/BQI6UDjwg1l3AGb755gQ2m4xTAsxxK9NWVis+dNKDxIN
pT/kKyeeWoj/juYpXpLBnUIMOL6zIkJpOYDHEYPKHVOgxek2TDdI0SlP6A0I7aw4FAk598PdzJVU
9VVa5THpQSlLu+zXjU3dX5x/+7K/lrikjSy8xE77luIQvpl9eR5CdQ4EeajKA7NiC8MPQT9CC/hA
kABaJRlRlIBjH1m6QrVlji/yTqG4PTIgmzlq1Rdjc8pmcYA9nRcxAsH7YX1ptnp85uB4JdF0vqNn
IOrm+OTW8CidlWLmMUJz2E1MH/F0EhkqJiyowTGd2bGEAZTWFVRjdS7yPlk45zx96+rytZ0DcAnq
TJatKdZ9ap4qL44f2xZit4K9AU46gkNfZIRfoLaC8RCUbOe4ZEh31O6apft+dVJDmgxqFXlDueMU
Y67b2vrb0vsokJJN/eCc6pJy2raC0ibvau2bzbUvkUQb8XCO+u6n7tMvA3vjUsZjtROJoPUSyADB
8pQu+877nrIUs4LqurXSY4f/LLNXebpBAUzPZVT+xHN4lE2Koh9dJGrICFtDgiygzLkaZzsg3f2f
p/RfNnggA1v8bb7aMnifQMnwQoG9d9o7F+ZIDXaEjArzK7uRO2PWajOOxB6/pfkRx6Rn4BS4SggT
tPPlJ9GfdP5SuTBZM0N+3NEKjsBoj2BlbbTyTyvN5gZ5yj+o9RHlx5IxKcAM0MITtXN/uF9B9Fwc
jLbz97JAvVkpcey4/VHbxoK4hVGXlDIGCd5tCV1itSRp5pZGM44o5O5UfglG+zblZrXVafuhKp0t
HYvQEXeI5Ooeyr2K5Kayg+CB7ES4R+nh6bJD4tLNn3AA0oAa5nw1FqRq5op2e1y8c5yvZWc9JLyR
a6NM6GMlVAS3BXkKUvRfeUscITJ2NC/zW2fX2768ex9fVSWKHTrDEJFR465DWT2JUfT7MosfctWS
qKKaadW7UOR+DhUInrpqCpd1UT1ZduQsjdFb0Uzw7g7yGKpyO3b1XvUl2/9QWmhAFFVIGcbUCA1B
FqL+MoNRk0dgGLd47w50GaQGidqtmqgiEMm/CLvUAclUtZJERC+DsVqrxHT2uYm8g0PbGoDO2cTj
QJ7EgK23cJ6TaTbgR72NXXcoaBKbjkHCkgvb5JCfik3jhmelaK2bSpi6YUwBhqJr21hUDEhbIHuD
MeG0+qCDZyNiKn4iaQPHetjj/Atf9ShL6tTxegWjt/RC+RmaHM/68Oh67rCLewzANRw4dzabeGpQ
dBd6y6aI54MVJ/tiRFpgWeROTD7jx9TRAlLUCQoljcJbhOIYROMXopkc9a57axzaJseY7mp3wIVg
w9nhKokW0RBcis5I10XZc3LFFiCRX+nJRibltNmusB1a7zIWRFReCADxLdNDELCMsWIwXXopkbUl
F4TPmYSbROMf0PFwHAZx1oS4nm2pNpm21rEtX1XogAca/LVuQ0xEWz9E+eiuLF9MG7uy6bkrUxyP
d0hf1XBDRe/g9B5hcr1i4IQMcbdkucDjwTyBthKvnESh5MX5IVFNe4K8ex+0OuoqMjbG0HwFcDFt
xVp33xNXORC3gdsUHruLkfiNHJ4/yjy75Qk+NDkHBjPB9+B6EDhNUK/8Rn5HI8rrUldHWPOtHvsn
J0gPrhGXKyVc6kuHA05TFKUa5JmMkPAYdvI5L/33WidEiarnpm8TpC4CJVHhQxMNzS2YZ3s9G7BR
qmz+0X+yzjIjWucWrQShWrWGxm3YYbQAEqJZnsQByGJmOn0nRzjm1Kl/GUZf4Z6kDDDI7zqKzCPU
wbasq0Aeu3AxqszpCGmaTRtf2LgYXJrlagsfLMsyh3uDXQmnJzW5ZV+1a7uNiqOV/tEOShwDR4eq
jODR8mn9jbB91LPJMzp2WXlX6Wg5x5AUYyQimPrxZW600AjhGJirkDNOh6i1HKBUqU5Bn153zrrx
4rciQUMbBy+pwVQ6gZ1xm0TTvop5UxjH+gm2tE6Mz65gnMxCnMFu7vxNBbjTQ5NM0Tk7Mup6SzMh
hzwi9Zbt77FvO060KZ6JUqwJD0MERlarCSADEYDePA3aFkFwItep1e7zeoy5Fy2A8YIIH2N8q0Xb
vfV29VxI9ymRBnS2IuC3Mhw8o/ElKS1C9yN9lBUKZpHBoQd6OFdu2ZyZRwU+xrDfG9ipDGyLaHXv
ZOm3M2aMHCTsENwhI0b++rsx5+bWWhj0hoyamDBOoQAqgMyiKtfqfj52ooF8BS9YDxb6eGFP32Fq
PebD8KBEb+1jZ/rsyDqWeejs/MT69J4IZveu/kRlOT92aDiTsvNYtxm5+cpvxc3I7cVUzvQXNERU
pCe7mfNDG3NN9V1KbQEulSISd0c99spEmleyWXbN1+B1xoXNGPelIAuAkH0YPY4FTedtUZ2jfLsS
6WpTJYRbWkevzTAedeu7B3Ki6Si1+h9upT8qf8+DoVsXBgHH8UiAApnXDwUiTqxyyyxSkpuhxwFs
A/aWdQdrna/n0C9WFtrmlRtIKrCbSeBaI2J+DP/ZlfFW9nj/O7fXdApF99ine5ONAKLF6xiupC2x
0/T9KZUpRaCeVJjl1D8a34xjgZapcRQBAibs+xijZ6fMDjWCc6gHeztX5tMoWKa8KAruYUC0tGKK
x8/PvOYEHd4b2ppzZGUos52tgTAv9CYUySSMoUirNnVeucfGzb4sg+2T2J5Zc0RxzffBJuYicy9R
lrziiM424h7OY7r9KunzHUs/QjIPUsjFrGYIjF5645YhcZJ1cADEpJmWQ5NbxN0m1R6ly0Zy0CH7
6oAxYsnh96eZA6QXHQxzGthfyAUtipXkxdSJjwGLrEOPBPBiXAcZXKRhog2e1ONYcGd6paZ6KBEB
2QVp+EIxBjtVw3CMKDD5UoVAypyp1zEqdlVZT/uiVp9BPyw70nxjKJ0lx6uWXwTNeURxDdKfcgEU
S+J0EX008oNIy7txkr/ZnyMQEWUfq558os4myN9A3Els2sw6XDvbUs3RXqXzE/oXRHdp+J4Fxr+B
9oJNltLBJEm9jjIEH00WfGgv58hVPnpRclfRppi/8mLfOcVFhf0/wN2XhNUTM2IUbdpj19TGqfWI
niiaD8Kyd1RU7EIVkt8hpLUsGyYPc3pUzTxs+rI+FGlJnbBOt2RJWxssANS5kze0yNED+Yn3laIy
XFFWAfChXuRMPCktQB2aBLANSePYaUbEGjcdFpiuIONY11+Fg4FzxO4/koHSJCRov8zI8iuNMFEb
h6DaG21gbV2/pgRW12/at24tnhGFtvI4zPk72XsWJw+IzP9h7LyWI9fOLP0qinMP9Qb2huto6SK9
YRoySRbJGwQtvPd4+vlQrZlpHUVoJkKqiDo0RWYCG79Z61vuOFULozR5K/UcjxzeOab0hOq+TZD7
eBYiSnZi3qPAOdVddik1CyuLVTxRw2w8rWHzZjvctrxz62x4gpzVz7y+d3QCxoMKuw9fw8ErSK5V
oeQA54TcJ51FlJTy6hV5FkRcmIW8tzPn1alTlIn1JUwbxvcpeQi5ZrPDSMSbNXwJ5sqRbv2KdOyv
0nU+qrxYgd39zbZ67Mt21sr6j47eN3vchiwPeixhkzXfCvW67mhRtVTuHTHeACgsgN1ePZ61y2hW
HfaNXIaWfzNxECPnAiSox4io6VSKBoni6KXRqpe9uckpmhMb6ony0blWXbVtE27AacTvgPQUT2GE
k6TBuNT5AdLtxv7RJ+cwtsmtLQysLLV5blEX6EwVsUD7YOKAfAPese6sI6/XpmXbtIh4yIHAoDvU
TGp8F6WvkbdY53O16XSamDbOy7VvFmu85DfNwWGHvYztO4q+itkslZuAT6AjYTIk1JI8RILF7NCK
CPlwUiT/cxqNC3VE87Cy9sMR68qKd/81dOHPDG30rrXllhS+VWJjSGOx8MRScG2nNHRdiIK6mD7o
cBvSdCa+vkoOFoNewtR5Q5YOOn0N960ZvvcNvpM4PAR19daU9Cu2ViNKTeJPCD/OooA4V5TB2W3u
uLm3dpu/Gi3OLbao19BJ3t1Ep1dsUMu202aqELmzq/hIh/Lgx+1drdpmMdTdCQoGNbJR3iZNrZWW
ox3Xu18+bpTFGHk/4TTs4oCzyTG4WPAZQxdf2Hbxq3cV+VcU7IGuOCiHu7ZT/kb19Xw2f9pBuO5I
PNZuomJUZBgZRT2i8iF+KHr3LpHeYeqAdZpt/lib9nNaI/aZBkrX+acuk+bJAoiQMk4KPxmPW0iT
DKhPWv5cDLQ1pXrS2gbPYc64xBD9Vnc7gpOmbgs6hJWR3+QIYIiyYv9BWOFDMI79iufDAXL4ulR7
lzrJ591dCUQMu7GZnvW0yjaC5yTePZnej+zruPPXRdmli3E+QCDDRJQKaiErQSA8ioRNgbMeph0M
NpFgrcvMJy3A+ckIbeE2BjxvTuy7FqylzOAa2oIqbSyZTKazJyzB2nlSWtMsKG2rZeMXDJ7t4jq4
aFHLsn0vAu0XUwHii/NBsHOVX5b9iGIf4EDLu4TxQl/Pp0UGewx0ODmrxOfQ8YAdQKUbqHrHOPWC
nuhr1tv4ECU2mTRB42lIHO3OX1NvGIgnMDJWg/U8te0j+g6AaXb2aOuk6wXexS95HtniQwY/tl9H
q7ZieB6kwTlmDQyE5IXtdb9Mo3NvtHdwLJ6k0BZTT4q2YXM7YTia5zPup1Zh4owq/G4V7mK4tQYL
Sgf6HDs5WycoztHDe4kHiNlCv3VG8aGs5nHA7TDRm0TMjDWVPwQ+7JQ4CFDtZhA2RJV+OFrt7vrM
NDgJ9Q8tZDUTs3FemSO/qdurL8YwxcKTuIi8qFq0KY2jzZ6GS8nlZch7njdUoJn2EGQ8BNHo5GtJ
O7DQ9QmUd4gZsVumjUYUeO+9GAKHgl9hmClsc+0ht75QNx6SrDsR17TTUlIvEoLdbGbnRf+aVuJi
IJNcIZc8g7O4ynZcMVl6JOYG2jMcEdrlbF2YHVZHS6M21OEAGk7K2Qc6ZFlbLCmtDKlWI43NlwGL
ce1IqDBlgnK5Hc1yS5lpEHCHHoh0QAukmO23uzGheqeGHPEyF+5SH99mxIy0mE1bA0pGisfHyc++
MKowHI06zGeJToHDfr8B0KVgfVGMJd/mZL7rSfNIUweLoY9WcEvvvKrGYKzh5LFo/vDqVhBCuOo1
xrQEkXGbCXBLY+2ZZ2J7upz9BYC1Qpe8+rbGzIw4zHjt4u24JkL7mbKHGILltleIi50+ZJ7a0OUV
WnQfISEYnYYhgUVMmjmqVZ3Jq11knywLipXZBTcf+aIPmJxDKFw3U+AvXMeX+xrOSlTbv8jTfCvQ
740sNFepbZz0kWVzi8qmP4VYdvsekBB8JXdd5aBvHGRKYkAPHGLHBjEHEXIsPCqe4LF2TUX0Ijdi
3tlUM9aDYZjBumqhNARO+Bx6WXxscrPYuCF8UNHbTBPLC7Gc3UL6ZN/GExdkQpxH7+HoGAGQZKX2
yQaUhLNgpwXmLnOb4FSaKW+Jx/M49PoVND02NmOyVL23HibuOQqG/eT67JM0h51h3P4Sae7foaYC
YUX1AmlQn3k/5mCoRcmqvLK1q4Xy4IDMekZT1pzibegupfscMpFagzPJFvnM6ynd16BCdkvjwCh7
ML9R8U8Lm6frirt9g8JoKSZRbLSiqJfWxLBzcjGWd2yTAE7ofGrlviuBOiLMr7DXS8ziKKaB20K0
xL635oyHl4PoNPHSEA4az3p8WDtD73YlLqRlbHuYrMXd5BgPGdCEhW+52wBNBT+23aMpkt0cR7DI
oDNAkKBoRuzD0Wc56mTW/a9UUsi3KZp3zCCYsmNmAWPIaKt03C9ET2BhyupIN5od0nx8ZPBXMBM1
7kDvvhbZyHq72hf62F3zSjv0+qnk3klqx1w2k4BtN9+udesOB9HKtam3PG/a4NkXB081T/3A1V8l
5Xz1ngMjfTYDMGlNbVfIkQXsyjh0Tnh8uoWOM2lN8fWcN+RwNhAqTWt68RXZj5PlbbrWfLB1H20f
6RddCgrUEd1h0sRRc6pzpnXmwhXsj6ORlkswpQ57LBkjJfaItZmAnuCaWuLD6+ipOa4O3AJoQVV7
0tv8wRBGfpd2PilzqIAZAVz0Mno3ZclmTGtmLM499oRi/mkbBp2HGKnCunF9wcVqr3IWcmf4xwHm
Zu2jyqhtSMpEjOTywA0XQ6UDxoJlao5Pve00e/wIHiq1ZQQNZlUbFHktiWULAE1qZbbmycJdAFwz
Z45sPVZPWpTNfh5nAF6d3okWJZDWdlxq/rCuXJPt7gDy3LcBn6RxsouSZjP/v6rjc1Q6xinGpL+a
4hjtMTIVzO3GPeIwosni4Y2YBJP94wYE2DoLFOHHKFIRzbCoHBhaMjLhPI3NZN03FSMXDXJXWdOc
ePGG3m2LnvZqTtpPFuXr3ADpycMmwn9nz0uE4Jg6r02mhfuqBvkFymdhaD50UBuFvQzcE2r4gMUy
7zQj0Y1h4ZMQVoblMxW8co7I7ifVBUvhOBMVLH7uImAYYfslTXeLnh1Dhdx05Ct5U3Me8UmZmShA
i9W/ctjyay+cpUXaoWnsozEMa7/ilxQCC0Kka9OhrCX6UmPr2I1/TxxhtCxDSqyIZ/27MuVl8Fua
3O4eHHW1D6Rz1OaqFzD6tOmwmC+0pr+6Q5isp1rt8CK155BLKyqZrHcNJG9fBHtd6T/jhLxGN7vl
oImGp2px54uGIZEFTdhl0mA0yzj3v6za8mDggUxR3O+rvKk+kIMwnItYYE1HpRzzQJL10vGzq+7K
XzNQmoAnpfPUkcomXPccEDG1NPljOzX6rqvj59rxxQsVoI8Hw7tWltES8Tj1d5lLZZ5U8TNLXXGK
ncE5EBkcLVR/k2bxnvbYP4fqC1KNiTSgvsAQZtshwF6GfuDfqfbFSHTtTgXlCWC0tY3qgK1CUXB4
G/FaxBzB7ogLw56wjMUh0pkI7vr4kncsb4KaeKYIZe9KL9iyZzI/ZQ+iaeJ9Fnerhp0OnS3YIVSz
03YYjXwtCOriXFkGPsE79QCUAYrnMU+qb5l1GbaSnnRTN8cxCdFvTdDoYwjrpC5TnkFKq3bCwTmB
qmTt9lR2nVK3IlTbUNnuphzCrcvYsRhz85JA6rhxbwGOrV8qosXvEwam+tpAKenm3wPHviEYXZi6
ziawpz9otRZhZDZwvnqskUvfZBMKagDk7kfcls9F555k92EX4lxjdvbHMn2xQLfRjvX0ryonbTkr
p3fpM1lQ4Qak0rg0mm5gHNIdDBjCx9h8DhorOph+bi1LsCtL0k7xtTARAe+a4BAF5DHCiBqxxjSM
mpxCX4d1tR5GjhExktSuB8G9GUU3MOTWtrIQeg4YIpKGgabt460uq+qX1dfBipeTujMujlo5a1uL
Yx0F6tb7cBFmZ40S0ZqQsx+NWs6iqVsb013NdmhLzO0lr9xz7zMQ1rtRHsNOTXuAJsyHQdtAXfBB
lTXV49Ao6k/yMbf9xZ1ktu/y/LVPxFrXe+OMhdlYid+oS5PargPPglFpxXEFChZP07aocZb4aXmN
SYt9hlL55q90CTiTNggBLENmv5h4MrRPgU3aYcAVRZ/9Yflwp5q5uQ44KgOdNB3LCE46gPNlY/dL
40AeFs3FCCLMwsTRsONHhRdeQnK1l2al+0se3t+xZb95ZXSN9TzbjCwj4KiWjzqTN0QOyRLuwd4X
7NioAWh7pAHexV1rVOzMZYYDCxKreiTyHKjAiE0BAgB0mRpJ/rgym1HhWgdsoRGQPqjq0Uq+nbJX
F+ZqLTLLcEp4DiIAPPXCuSKcvTNlWG7q7KsQrrmp21lKw1GSUuZh5OM0M/OcbUpSMAf2rlHfvA2+
/pSZFiNIWt8ktu80/Gg+QNOyZl86+IyqqYdARLKj4GxcmfUbkhUc4qjxV33ffbXAfNZGmjwjtB3A
/nB7GV38NJECBSVv6SW4PIci2RGM3uFlpWL2x2TXtMklshyxropZaoWsBMRzG3OgyJpXKES3QnVc
bEQW7XvwUqlZe7hjrMeib1fs999oRD79lhJ2qq1mI4xxW5HPit4c3oRkb2E3JtmdITiJ4Zea9Y11
6X56Vv6tZrGFraDXVsxARCU6RjuwKah/fvKpunVThjGd8UqRwJ+GhxNCCPxBp49VsHWmhc7T0Rba
JmfjaCl1JTItF2W4NRUlulO8pWirlpCcCm6aMS3e0cl/IlndVCMoUsEvKyrdWRhZj0ZScx4Hpb+m
nfall4pYerM5dcM2K/wH2x52fPZFo+tYZV4EA80IhzU63VMB/52rxtTgRrC48HXtEeSMu5y0YeNU
mFT6jiy3Qmyw6NyhQcHozIILjXvKKAwic4cSQTbZT9rPY58GqYAjf7xOfnXiqYI317H82FgVaO+g
dtUq6zF7V5r+5cYIaIWDNr+UEyHbk+j3hJJX7neUPuBLeItlUjPeOeY9S1onGaNdiVGQKRIosIHm
gMjUZhDWCfBth9i1rKYDJAvBmoccjix+8RKLURNH9gJAzs+gIeGVaR8vkbQ/2qF4UaxeEDyoi5VE
PLzZkkcBKFNsKQH5EeOwBQmzyP0l+plLIONlWfzk9g4udrjRq/iTvEZWymWLlGKyq7XbmCULQBps
B4o+w/FgOdYSKHpMD9wCCtEshb4iG59ELI4dGuaJwfw2cLGkGUBZfOTdiOrCL5ZeR+yhWOQ1oS17
zfksyacCoInPzG/4L5SaYF9uOpyOYoA+VLXzSFfZmyjtqU+DX5XlPBAPsZlGJ9gbTXHJUJh0fN7S
9tiS+gALrLzkDoyCN577AxfhhDyEHh0aYM9hEAFGc9xnIML1nRdwguuV7m08V131kiLDqLqj4RLC
4ITlZcIqsgl7hHAu1npLK1aiI+DZJZFGJva7MO9RtR5Se/g1hsj5cqwXi5DVCnvzsgKRjfZjG9jl
yvcjoIMWVArk1MAoY0h/8yKstWdvHGmJhhMdsRw3WfTDcdqxDl6bDddA1PZyGyisplkIXKtOaOwl
7uc2mFZmD7naoxGCxj/r4LqPGnAt4eQGj3HvLc7wWNhohA2ikA6dv6L9d9dNw49odVhhPPmTCJ8s
gHJ81lpexBLpOIChJ1cf8LfmVcYOKOcbOuOu6eOrnVA2dihOhn5EkkjEN2EAxMdgS7kbh2Rnt7tC
d4k1poeqixi8UtyKNZ0eceqG/oqGFAth2DSrOCExKSCK55h76mqhFAp7XEGNlF9ewYQLP+9J6p62
6yf8Z9JOxcoes/6eMVZT5UcHDaEVGV8xe9zW93dMbYaFzQRyP0rIhex3Dq6vm0tpByZ9Qc7vpN+8
KDm3BYrZgp89I38ajr18k6q8H9veWGd4Sq8TsX8wM/ZBJqdDMplirUaoc7ivG108Fp7fUq4HPfHb
5Xvp1+kuRF5olVznlNUf0iOnQMxa/Tq7sLItD1OYv7uAjHGnZ1sncL+xzb9M4E6jSH6OQo47e4Sl
pHMd9F3ssAKYVro13ldGBzqMEUFemvGxNtO9d65F4twb/XTsK9M/mVi71hhdk1VVJO2xKMwH+ND1
g5ohP6Nd8TicOsbkvTW3zIgLKDrvctOF9aMrtXH0zFgLXWTHKidrTcM4mGWcJHgP0m1uKnM7UKYU
qbacfDQsEzi4TRHMXnmKp+1Q4vh2nX5a9XVnrgpDc+mn66NpZPa2w8W81rjcF1KbKyZ1mJF25DoY
R0C+wCYwOy6bEE1+I4otUH13gfA4O/c1PsD6wOvmLjXN4OPMwpYUdUjsZbdLU/PGqc8Gnh2HqSqx
z1AvLxxLh54Hziv22FPlWXgoJS2YQPC1UDBA28B4q/gh151giKvpoX7UNXRWxhSb5wItsxcW3Wqi
buQ9OQdx7R2tMH6O6uEQpcRD2ylIWMAORGuEj4nD4nCI0g9IZpuh67bxmD6ESNadQNu5CbOI1hzy
i1NCV3KDZW9xa8OYwknt9uMGyBpY4IEZdqbgu1jDT52oU1TB2e6QDVZeFm49L7nvcxB2gvtgpYfO
t+4Xd70KJEzqZG/K/D0HD750mFTjzmP5baN+MBr90/aMHmRWzDik2YR6YSMN74z10NrgGwv/x4mz
WzKxJavmpbqk1DEH99kNwg/PJApH6qjr3IG7IhMR+T5tiNKF84b4BoBlEe8mxHV24hyNsaZjoKRX
0dDXYCTcEVgAbKqLTA4KcaolRxvFNkiXSjCUtgh1woF51/vjrVchLqHg3fXR7E5xClMzWAcEJm1t
CnhS0qyVh+q2sXTE+KNjHfoY13itDyeRl0dIiahz0Ke2rIz/fQiY+pcsOyIabduxpOvCrlQOkdL/
MwSRqUyn/V6UEwzePbpcx6Nyp/cRpfUCW/wxJ+noLCLLPbKrqtb6ZL1TJnS7kZv/njbk1hR6/tJo
KJViw2EpPcusSL45KvgyPE0wo2gN43utENzl4c2sNPEAltbiTK7ykxQKIBVRIpj9M2SkKWPjMVbX
zGdem+UQg6C3PJuRzNnkIM0uEDAugmy4aKrNlrnQyx0brfpS2Ov/zoYNG0xRvpGxrlJjjHUNRVzp
jvbJwxu5/vcvnvyXMD5bUPPaIL6loSz554BoyYWNGkdDO6dKaw7Wsdde3rqH2mFZD+oH3L+AmDNV
q7GokTwU0t1kSGkpMMdDFYMokSz00ML5m1gL6MQI9VsaZbirqpjADB+ikQjVPioI54gGhqayRqi2
bPOiWJUAk+7NtsQwrQ9bN1XqKPOEEODeZq+a+u6jM2orNL3OfdkO5cYBkP3/yF/T3fnq+Kf4NZsB
ihDSMOYgS0v96epBswiiRSLVJc0LR01u6dfcC45RowW/TNbezAt99nopO/kCy8xLlQTffT0gDgpp
10USloyuMtokDTDyGjX1yNmUjecYdAsuIB9XVWuiTWV2+DtCeoIvhlL1EBA5s8MoX98HFn8YNfg3
lYMYiUm3uaOyeJdV9lFX/QtQ5hkMWBuroepLvLtsclojeupdHU1fQ45b2lgrV9Ttdhpz/bHRdGsz
yxPXPhr2hZI8XGVh5Lck8m907TR/DHnuZCAASnH0LUK78A+wrRJ6GGD8GkTFs9Uv7JKQDn3+wraH
ZVZEidgj+p8TbDDxFHEN8w48TdoAORq9RlyYJ0/7oTMpRvKsX5b0yXM0c8f2AXLg1PrMqAuKv9Qx
PuD+uhcTmatLJsLJC8ZDSvjDrtTJbjbl4KIE9t9yFfwYXedsBgdaVp0gsvNnwntmkF/+O5A1iVUM
cbkD9aJpOrY7XT9XglqsgtAEX2X2K+1+50yWEkDqaBNB4LVtCPDfuQ4eMB+QB/k5MFngAHP9GIkE
GzfWzKAPYODgN9Dvfv8xZJZ+l7riYUzs4JUfDkR5y6kq+yevLqxVn8AC+h2wXuadd8ybdyJ5zgYK
qB2hX+GWNY77DmyVknxErlpUyBGmemMU3Jxr3zbERwu6ZKlK+ySJaT2zBUIPb9QXNuTOqg/MA3I6
86gXE4psq86uQWeg8WnVh533NoU9u5hxXugxVv+S46Bvm04Mqw462f1UfUJMveP6TAktyKaTYfjF
2i0RC4ATBPWWl8F92olfYR7GsF3AGwWzaKGaS2f2e9AtIWWeHAvdmxhYYNayeoyncoZOFjVzSOjj
YEPKV8EREkfDuZy90NOIFDrWCFFk5LIwAmE8WTXM+RHN9WoKYC6acqr3EM2ya90BjS5wFK8qOxI0
uZ2Jch/DoKd6Vit+H+MHKOPN78PvPz6H//S/8+t/3+X13/+Lv3/mxVhRJzV/+uvfH/OU//3X/DX/
53P++Sv+fgo/K/CCP82//aztd35+T7/rP3/SP31n/vV//HSr9+b9n/4yp1Q04337XY0P33WbNL9/
Cn6P+TP/fz/4l+/f3+VxLL7/9sdn3mbN/N38MM/++MeH9l9/+8MwyKD8j//5/f/xwfkX+NsfN16p
93/5/O/3uvnbH8r4KzZkabq6hDrkSptw0v57/og0/8pG1kK0StPsOmpOCuYR1QR8yP6rxPXPPFEK
F0yCkH/8pc7b3x/i++n6/CFLV4ZpO/of//vn+qf37/++n3/J2vRKUGtT/+0P589xxIZyTUMaaB5Z
yvEt5Z8CkfEIIaNjtbdkbUh8ROB79TqLdVoBawAysXVQsW3DECZpg4Bs5VCo7KnlywHhqTuwrkys
OqmX6WhY9xiDWAfGptpNrtG9OgQgHdhj04w3ssBaEmUlQYcYJjCVaGU4It/pvUcfKNADsjvmVQZG
ilWFGkweKfSnWwoO+b1wEAotU7J3+2XIfu+XjU3yFvsBzzyvluh+PDf0HkI7iBzkjQBu7jMyW4Z8
JRHS/4p7grbWoU9cQrqrrVTp1alGiJ98gjEtbOeHNx8ENoP4hGGugxCHWZErXIVG3E5LnsL0LoXx
k8Ns25bMXp9qaNO3zPHyiFS/gNOXDThiF8ewylOeGjC/nbFk3IFfuGALKAqYbd2Y2dmlq6Be0pUP
LBk0OzZvs/zdWEhgiI6/RHGnpZcyTsf27Mta3fs14y2EoSE7jS6vgnegkCzcCGOc4RaxnmjqCxkK
DUlmcniBW53KYo92zAciGDEiMjCSajwaSC/I75SfZO+t23jsDoe6DBHjdd3FsYOEB2aQrvURjJYa
Q4xyRo75UsQDMXq9Ja8G9LxnGIvBZ5EXDgIfcusmzAlMsoRouVC8bh2zitgCj8rv2zLqi5NIJu3d
KYrqMXeZxvKk9oYnrgXGPk0S0IqNXdfcR2GlyR1DHNYYrqGlcAzhOdDX2qb0XyK3dNDHIy2fQkhW
FOV45Cw7/sQ1liz1gFxiUJOJjuiWOAMadB9p9FWRoIl6pUrvwCcmu1QfxU74fXCgGZseeHe9YglY
KYuxfiLDSnpO2zXi1ojxSx5fYnNWZtuB9oEZxHs2mBb75I/ZnX7v9qmvkZBaiuoUVkDqkLcm2dPQ
o/RaB2NjxjvRGAw33QzU557eF/MOn23HCxUErnFoQllEBx5Z+vjEGjtUP6YthvHOL7qovOgSzBjZ
qsD9ETrW5PiR4nCqlRfvXWJ7XzJ6geDLRC1qLysPDf5mMsIxpvLFoj7fVgpcWJ8+9FHvsLNOZL9l
EuyfOBqK5zju0o2rNfWWy304qtjTHpI0MSnZmhmSolnVj0k3htY7TMwz2ai6ucbN6j2WspH3CWZn
olYpAuoHz5JEIkGtBFEWWnipEVuHD2bD7CVxSa9Y1Tnj+1Xn995PqqrkPtRcdDMBSZK4ThLWAVOP
p6aXihE087AXM/PVzZdheDcye76PCW8rF5YgU8xBB7sB4hFx/wcjmTRtQMhpqgZgXM1PodXOppvm
6iVnNOLua0hV+iz5YrUZjUZMSgDLgdvEKFJLvV0VNfkvr/dq6FpGuLZkOb70wmuOXYpswDSmcTMI
qSF6U8o6k5NAP8GltmFRGRXLNGdYYelMQqlKgAWyiBieVaGnhwqjzTPNQnYkXHkWrslVFRYMo/Nk
eJO9NexjJ7R3qo5iAAxutNKb3notgMNdcNVmV0+4BkJehhnSV+zhE9fad2QAbcey73eVYrxnDmh9
LZc460Wa68U9D5uULt7Nh6tpBG/4D+vfmPmljTTiMJJFRjaIWe/Y/jUZiXfmewMMcMVSPviGO5g9
6xY8Hi8mLxhXyGuHcutUKlqVrottxnD1HCLE6U4qT7zCiIeYx2teEE2k50T1pGXSOKcrMbqA7OCh
AMuhuGWFu0wUg1Zc8YDWyvbVTsBvdiq41Z79jGiU4KqstY55FH5M2PjnXL93IHX3puGdVM88V+/l
U1f37RpxjEUK4XgGRMaQDS04JHL1E6FfXaRj9D1pqE+RRFDCT/JmJfTaliheQ2o7AAPFO+EuE4yV
oFog33tD4zYuM81AxWTZy7xRZwjGj8wdPvqKgXwaYvLyR/2cgWd+yJu843WsHGAM1rR2UijFlgFx
ue9KsMY4PQI99YA+4zRxyWwgXtT6Thz7k4Q1aL5o1Q6SH+EjTJEOh9SLzwFW411SDR50FPPR7qPx
VCaR+WTxUi4NPRnuUCWmr2UDIY5lIdpyjwDVclFoTpTSR0z5vgW1fSSRR+zMmuQww2YC7Oi14KIY
+4NsSv0AwoGRUVXGzUmjs+RAN5x17I7uTQ4qQ3MC6FRE/fDYVeOVfzTHx5Q73Q25QfQ0euqnKyJ/
Hzeo1XE2IGvXYJpAhQH1Jr0jFXz/lPLrYPxP4wpXS/FpE1XwlNmjsxDAtO88H6ngpJMvkqDtozVU
2aaJFPQ+/v0zynQsbz2iHoekUjBoxY0V6MNgpsYdbsr+vcxHuhLy2K+90st14GLngL7swPmd3rsC
wUbH7B2pouFfIPmKrbSJgYNuJtdDPIWbuG8hIhu6dqh98WQlOB5HTp4VChd5rJLhZ5xzLOyG7BSw
rOC6BcNJ2nJkLppp7zVVoUtBGsadLutTJ923aTCP0gB80PANGTLw/knKlGRAMs+A9MLA7qOEfUyA
rHOJ/Q4nU471qQxBo+bWu+EHr2Uvb+4gSdipEcAxjckPXRXA5U1ZAmWRVBwxWUekWMkuDwsveeZx
qu3ixmNUVvYeu22D4I606j+HoRYX9CgAOVL/V6QEuuo+QUQaD4cpT9HDopPcuFP9YUrHfHRQg+8Z
xKNgIzaD98QMPxyCRF2krJfUJKgopMFcyUK7Nk3xlCGIZKQiMtZxM2F7YMI3SXWMYqM/h2iiyDTA
lNfE1cVMR+jIuOTQb/GA8nw6WduWR8+of9jGh98iB45cuymrgr7hLZXYxfRYLY2uCDadP6m9BxH4
anT1xR5ohlMm8FbABBIXPmaEIAP5B6We9HR2n3BAF1GH16Oxrbt+FL/S0Sfyg8UIoUcTCvJ4xAgW
R4wSwFSNwtkV6QhPuCSTtq4u9Qy1DWpyRBJAE5r+SD1cMe8sy3bnj4oKNWmuLYykBaHzFwY43npK
S1Ge+gKRgyLAJ2PiCCP3FvfODy/nS+yDT8EKvlX4IIPGfECixZS9La7MoFiykHC3nEUyLELDc4bq
EHxz2i7bvnojcfSBfBEUwdJ9xTCM3ky7GjU0PeZ+6BTNkP7ffq0rn6bVcBs8C1j6vQAfLkxEG8Ps
BoTuYxKGR0ogRmwjb2+fBw+mF0QoWWJimgfEW35hXkjiurWOrTY8j2B4edJn1ExBGvgMy0VYPoQJ
/fOgpicJoMuXUUY57TxNAhG1B1i4MhW64LHByeRh5XDd/tVBrb+iKEGebMLpZC/0mJXYa6JUPMxM
3E1plm+Ewxdwd3iEcwlHK4BcL/Dy0H1gshiJRlxg+Lm1kf7hZ95PIMLXwpT7lCBDYCFg9ydf3myr
HLZBM1sExVhtcQWqrSwgaJOYgi67DIdTLeL73EcUGfSpu6lL9s7zsnssNTJyXA3Zi4vSr5n0rTGE
DkhuaRAdBAQwKIdfpNv4LB4BJGtFeHQ0/SUTxCISx4g9n0yKdYJrY6k1NjkGRkg/MDrA3hj4sTAN
UaIVEbuVIPP1jdYwCdRnMx+Me9IA3KTYR4YnDqRuyKUbISfTfRsY0qCTuK6DUMPTVqwZYJ/Llp59
aDRrO7DIIMUVN4SqMIq0FsFukAvAL8AJWkKPQgFtWHdmaVT8M0DbpR5zcpHEKsvhy3Xx/4JSJnZq
Ij+0JOzVw4XK+nTROllwQMbIFj5TvIWjwpeZ+kRQ2+UsGEbctC8HCmx8uC16XtDub5ogULzER8+A
PxVcyuirkTlNkZM8g8Pz9oxP0ifW3PUpGAsC6wOnRiVmsfBi9o/hBwg6M+s3q2iC/Rjl3NUJohnM
fy2Eth1SFcTpdd4Nz5npIPt2+QoqLlZ8Z0eCWScYQUWvnRRM3bywu3WW3xy4DOZ4Hq3e9j5sHzYs
tncOiZN9DzFnvhbuVFyrwqlezASOHKPB6ofIMTT1Js4w7LQevB696APi9ZzpA82V/b+oO48tuZFs
y/5QoxYMgBmAabiWoakmWFQJrTW+vjfgWZVksJrs17POgS+PYJJwhzBx7zn7PBuFWdElpvmx97V+
OMzr2acY6N0r1B1EhaT6HrtCT891JL17S2/91aRXXJSma1OKhBT1Hpx8VoAFAYucSB+az6AcC7yK
wvR28FCzkF6qmCCbUoMi1JGTHhDbKtN2zeoCPIvVhWwNyqZST15SyBfE9Rbg9tLpNynqSuYYO3fC
XRXG+l8RwynHHmiIb2uV9fSkdI9cq67V5XeepPESBwMd/mmwvZfGYmFg5Fg/AcDhXsvxSKN9Twjn
0QTLZshVBuaIraPk5yHo8g3YFO8dMs72qXG6K+EK8hkHR3AytdQhvKNE9c9kpVS6GqsKS4Cu+dmH
vuqaZyELRf6m6UXEMNTB1jJxSSDvdJwCz4QKX00wsSOcOcdt9jpwy5BGbosIS1T1TDwCnMYSsmY4
3rjdONHj6TycSOzMv1N4rb7S8E3FrYz1UxXrx6qHeNMAMaSi6WG6Ol0QXZkUXX9ugGB/MWXrQWtW
F7WDr/CODuyJGBr81bti05BrekcT9rux19bqaXr4oTb0dw3mp6NT1yl+KKC/Pbqt/3x0YaPMIlhW
rbJzfZUfkHRevHWNDmE17TCqbI11uo233jW44H79w7HfFO9/Ofabck8b2ZjnI47tXCqOzur55CJy
vobnbmOukLesoMtSxj39/rgUud5+ZdcwTSrngtaBY1LP+rHj1DWGgKWG8FkzvzcDBk7/Uo7qT1/u
vx5F6kqg7KIzYb85ioNGaApsxnCALFv1GRX+1t2go1zpW+xld/E6+17vf//FxHyx3lxMmmj/HNP6
+ZtRViMWUi3HxImwL1+xQ2/NTXzv/KHxJP7LpXPhGEDcsin92cb87b9+JmPQp7An/hcoWcTlkiVr
u2rW7rnbii3rMTI2VsF2VnVsURKuiKH403Hns/bLN/zhuPPn+uG4WZA0BK9yXLi4TxbkjXWwBmoz
brljNsUOs/kfbpY3Hbb5HqXuKcFjK1NXUr25R2NdGyJNyxkfR4K9xCcrB/BqsvDxtjUy7t9fwP8y
FPx0MAq9P347qXedyCM6yMkZFRkpsOYufzH20R/aZvNt8PYkIgLmP0n70HTm7/zDSbQnZdRpADpl
bJ487Vvkv//91xC/XiVpshq1BQfh/Llv7v0qnaJQF8CP9GP24hxR3ezR22wxfHl3zSrcpn844K93
48/He3PfR1bBLDtyPDsfdr20n5XTXgzbPdlhe/jDd5sv+M8nj5WAMHikDZPmo3hz8uoowcdmwG5v
8Dhu0UatkRmol5bF2V1y/NOlEvMl/93h5vH7h2vldYAQ3JHDiWd9BbORlKfwO2LKVfaUbu0/fblf
ZwOq/wRecc9bVDWNN3NRmGUNttvEWRGJRdtpNaytFbaEcCXWydpbh0QIbkxr26/VFgWJ9qcx87/c
N65ATm45ukl34u3hBRtICoA14oZX8aE6pEdvXWxgYJi77JqvewS/f3jgfn0SlGGZlmUZSgldOW++
7zD50Nw9E+PMdPZcIiFF84cjiP9yCEsxoUgmeFMhsP75AhZQUbrA7x3mgfkCsnp2z0ztK3tHLgY2
l1306f/hpqETLpThKN2i3/N2SWHjUUAotByzqNb+vt4RA7Eq6820Sbf+Wl3/8EzMp+nnm5TjMQvo
riPo0dMG+ukmRZMWDKMl5u9YmN+7dfYVUNeD3BMCv4r+Ks/dKvMvWrWVK1Rgqz9dRPHrIzkf3GWO
FcxIchmOfnhGwI8ovQWyuorO8w1br/IdzpAduVXH9k9T7K+36M/Hmi/3D8eyTANbLvYxpr1+I9Gh
r72DuPL0r/vD9Ire7A8LNOO/fjkGHMF4JZT+drWiMG6UWdW6nFuEJeOmO5Dl/aX8HkT3eKLCAzGc
x2SlbUVzH7KnXc/j6x/P8K8DLN/6hw/x5lsXJA/jd+NDQK+7Sw4k0K2jezLMkIistc+kkVJfphyz
wyq/Wu6t/1GX9/+uhXtffM+em+r79+byufj/oI8rbKaO/3Mf90q/8fP4YyN3+Qu3Rq4p/sVoZTJg
CcEDLhQX5NbItf7FYowYYd01cfTQ32FC+buRa4t/Cf4CD6lu0ACga/ifRq60/+XarmPbli1YGzuG
8z9p5DK6/TQgKJc1KAdicUGuh86//GaZZrcm/nPkMOvU7T6pKanMtQH1kBCRou7uq8yqHoeqiu7J
3aZiiDzLtv1068D8Owcl7YJBTfd6lZmvalRItCmPnUSnkCDMP04JEjzEpGDTZzg4cvp4G6OChcAj
H8zSGh5clV0tg+INGQ/MWgH1elCQHwBWW8cpJfIkDMU5wOlEjaOZHpzZwthTPMJKyN9G8uRS1Uyi
d2abYrjJrLvYIwTGCsP6FDd6dHC6AgdOis+BPjYR5vVcSqD+jxcgSFB3RvWj44ljFNIfpWWA983S
g2e9tVeGi1GpLc3gOXSAYMiYADBhecQaR1P6lcDundcV7fvE/Fxg7r8QsRGdc52EMBV9WWj/WSTI
b3QUpRgDpG3rTk9D5c+dGOvcF1J/tlLt7Ihpu/AplxetJVE16vl4gE8y1SI9cjaNcMAUJFnebJWV
2+D0kKihUbFOwJlh4RYfraBelY2TXStcUxs/KPZDFqHRnq8Dli37gJS1g8g03Fd5X11dz53hhdNf
sPabFd0Hb83AXD1GrQFXt4pntTTW3jK7OGiQV0XXZpdMwJJP2ic2LvZ+wi9Ap0Wb1k3kpsAFDO2B
9EV9G/WlQR3NNg6UiINDrpFe/8OT9XCbqX7aBb9Zsc43rM39qrMKYAS3Tf3NNhgLLI3hMUBSq2Xy
0pZQCr0mqE9RqvL3BKscA6CJzD7Fx9uFxjSpbz1jGi4SigRAB+IAlpepDkAFx4R0Vvo47t2xetei
ijknaRjBrs2sVyTaY/N9QEKFGAsy1B16nnobzbh1AMEKUkZiUW2mqgSWTXMwSJJQ3SDq9k7Cm/PV
ygqk+tciqQV5G8qEClM9CpivD7XRlxvODnGmVYcJcv4xB96IlYnMRDLHW9Q+lXeYptn9FfqRe1xu
EE/HG+aBgfhop5N2LpIy37euU+3JlzLJpMqr9cJxh6YqMCxN/dp1oU62NjgRMT+leBUDp8g3DqR5
MgBigsaWa58DTNjLtqI2j/PKRFIBr9PmEz2M+LXaxtIx6PGiTaTQkGOp7wZhXuN48N8NIK52cVzY
O0gdwTuEfVe/c7dJAyuAm4v8FIeSWG6ecUOCGirI9WCLVrtrf5zDzyOwy3wq32zNvRv48QsYPsw7
dUhyyzigWJqf1qIhdk9geHkhHAq8SvTE8wZ0oUCO4Iny2uIfR8QNPWoc5MGz9Off33bGsqD9Z+HE
bTcvOunWKV0Zrm4t+s4fVhNZTpCAnc9hArH1dRkWlUMOIYzWbOsXutz3YrbPjG30EIn43phP9ihA
GJlNqsMqJEDvNpiZdunsOcq5mc/nMr4RoWjtUhf9As5S83WCfugI/WUZR4HLEsqHgzCbKVYd2qa5
1hbuciq67YpNHeViasuPZgIcLHLle5GL4WK6EFDKKD1lCRLR0KIvW5R5Q8shtNbpQJBXXiHYoCM6
XWyaBk2qcaozuqE4zcZtG+hceG16qj0XM/3oPna1Yb5CE8YNaMzPll0YiotOQwskpfnaxEF4yZLL
aJMqUmpWc0YOTwD0pK7R3CMNnOQrsPrnaQBWffvouYTl1LNLSSS5uZTAGciGusRLNoD2Ddx3lCSL
1e3ya9D6KIG21XHsZXCkELkt0O11kZM+oM2p1jaW/A2z07u/R88Er2w16wOL+cWOGntby8LYs/3U
N1FIRJkI9Ue/zR4MkurfQ1m7Yo+yrcMkQ3qZcxTCmCTEkUTTUziEw5NZBZhvZ2T0/FKm/f72aM7/
1vJPaJDcNqmqyn1cZVfMkd8Uuq6NZ042kgAKFrtoQCyoW1Ox8ztbv+gZqaiNEi/xHLHkEEm3duQc
QK2zoxskfdCRlnraC6bjeSBvA4TQGbKBJp6Y9GQCDix3/VNp9MMWIyCsMLID77WxQ20avlukgYw/
ICksmzEkGCdn9Q9DPXHkmqfTwKPMaJa00NEMdJGbBrTPRVm0Su6msUc/P0D/9CO4GrGnvomp/6L3
YHQoZn8IDPiGUh+NhyJy1TYOvWJH25hhJZb+S9qH7AK5h8jNMpwSIzYaSxuyeuxM1yqU2Kp6a9zD
EEZ6o6DCJG75Thb2/S39pIqGQ6j1j7fnqLcwqkc9apA+CjbeYNtbc6rItA57eycLjCi3sX65iXyw
qLs2pfZzp5f9N4y/znbUZApJtzPfm3MHbhoZbZkSYZPQCLPp89HjUv2e/nEFfHHq97S1wL7ztG34
+/1FUIK+y2Oa+aad7BpiuIJ1PVbvuwLHuZifANJt3rW0tK+GbMxX6GkIrYqWzyo9CHqiYTPVTwTR
zC+65YgTUaX57vejlDVXNN4MUraDhoNKjuMC6nxTlbKMdgwqa/AABbE9bs0839qjHm2XkUQDun77
cTmptsGwSWbZEuOgDb29pT8N+soucGjN+Q50WHk7NGZI5nMcnuuUsNm21u8Kt8DPtiRnE6qOvU1L
UGfNQdqK5M8VdEpt7asvZZaEF+HNihd7o9v++KkdphMaAPN+LINjMVTNEzKs166Im7NpY0qs6t7F
WZbo2dYbIc5pIJu2EEBK5BBBstNt4pO8qRV/KFWy6P71vJGSzbhOJYPt8dtduBOoIZNuh4IFiDtC
e9O+hKWmb+yhoVGlZHkBOdc6KKSwBpJ/hSF4n+KDuSpkBjUyx3NhGB5PfZvwxJoRTmeHG8vLiWTo
a3TF0KbkoSsIkuxCyDmG6323kQwT+K4B2xMWmSq2ssSzD84SjzhT4aTn97qRuw+plZ5jlRlEnAyI
AKGFlJX9aWD5e8hDjH1j4JcYllBA0gFJ75pZxG41tjz6ZiFvV55O3knXJu9hufDzT1btug8GIvKg
ix+kRqaOKtRTNDNJlxe8Md+irAM4Z1s9PbBR/7g8W2bQw/l1nMuQd2rXzmuagTFyvXz95YwsL4HT
3acha1GnLZEb6fH0qVUfMtkVJ6Gw1S9nWMynGR+Af+wr0vDM8gMKtvpRFeTu5kjM9jSGmucp/hTn
wQMnWyfLgpdUEk7gRancdXnJFMM8oLdVeE9+7CNpZMZpcFpm4hF37h0ThNwVaO2Z26wvbQF9r4sa
Qp1z08X6pI/HOJMsKWT+TEG+IIoGviLNOv+0/E7USXhkvCcpev7T1k/xLWYIKbQ8epe1ZXWdUNer
o15EZCA5CbuUsAQ4qwkNLHI1D3HsenSwleuSTXmAQV602zaFX9A41cag9nO/DIBqKo7cXNdlU9OV
YXtv5u5Vd6fuxYYPGrtZfehbfKX+VGoP+bwuui0rcNtM96WdAjgxZfjQdvBc3Cm/7wsc8S387Wq+
HYI+7u4z1x0ewpTIFBgEcIwITF1jCgwe3DD4+yVmJwSAOTxDJ6mAwcWgx4a0fixzdhomnfDl/iFv
vSWWxsn3y7AyOcHnStMufZTiQhAkytoNuPUlxa2VBqFcKHCKFpG/NmCGKtH8b2tyFB4ISFj2Xw0B
lau8ZwJv8kidFKce4u2/3y2/IxNP2yIEfH/7w9qEGmFluLbJC/KNnsk6IvBJG2kRh5OwnhKJSjfI
UGoBd8u76GsSuB7qYnibKU9tob44HvjyDiX7faDy2sSkh/xK+hWU5xrQEorsdMsaFcsuItstmGVM
RT344MKLKVlZKngezffkDN/1JRmiHWaCeT8aOf5zFAXEF8+zpb4iYgtmpSe/2UVjH3RTfSF9abgw
mjlb2aXtMZWs9G9rdzcJPheFDzzNiLOHNqv8DST07wtU0WBLB8Yze6khGADONB/DJCe4Ixw/2Pg+
MHqQAYrRurtWWdxfPR9zp+qtIzJyfjX/3rISuc3aBoSi6uW+gZawHvHiwqE2HpphSA+2r6FQgBgK
1chOYRIWIyGrs51R67PDbV1F3jt6OFlXj2MHzaUT6bAhtle+FGRTJR5ryLapcIwsbhvDpWFtdySn
uyxPbXwiAsX1Norn7GRBXDP6nvppeZc5gXFEBAPRuAxYWDYK0ZPuRCgYpkkzdhUmp82kT8OGEdEe
V1Wa+K8OdMYi/7rkuy1Jb8uLQabJsQV+NM17++Wzsp0TxtjPY0D16JEbdtbtehurmFDYIv02v8nZ
8u6DtGelHiG1Zz/stZshb0jYatrmpMv8kc0UCnELjoeYA+b7OYCwcjPtsSmA5PB3qlCHzhXiPnUS
8k58rcvJKh4KPPvhyKhZGWeM44dosvWzr9XcqsqK9k4kn5bMicnuQAYgigB/kU7H3u3VYf5oXgpL
M66r4P6fl0CyC8JnXW2X36FD3wVpfjYHs94r5Q0btnDjh2TGdXIpovtKlBByEZR2pV1cR5TXq1a1
wyX72Js6IaRJGB9HX5ZHtypRvsTCe5DOlyj8yLo7xGA7te9u75S4Qzqcvlhy8jZjGTVbt2pIG8sA
vS+r5uWltaddATTbIDLncEvfME3U2MtmtkjACS87S/T5JtsmUz1IyVkyyeZxg6naTSb0SoArRN3M
OFf8A5Q/0G8/2KrDlRqQdkIK49Ga8ML1RmLc47bU2E0jIQHu+Rj1nfVEZp4+ijRfGRobnoqGoDdh
Wy1cj3Qr3kEA01e3nUff98zatpZd05AtKOPTCVNeeFfbcrzms4W8RGNl5138nGPbgy1gB2srFMzj
HvQiRlJ4vVMBuFKSZPdamq1/blk6ghhX3aZuC3ebV1UBnWj01wEct202EJm93P2p2T/jZLfiC9II
89hk2InIIyDDg3/O8avwEEZVd7Ty/qVkzXdvEPhyup1HFybMJoIMCdyhA4/VOuIBf2Wyc0mB2496
8ehbU4X6h/wMz3+x/hOSmXLPjn7dnQEgeo8dspSVYfrdtnL7TYAc5+lWcJLtwD9jRPbFmCfqvqSW
M4Vwdm013NulBdwAfrfcpjjBsjb/YiE6lsivC3ARINMCDOwKrN5STahsG9cq+1Zvm1q6i6Cdqp4g
TmqbFDUw79tmxpdnTfN3jKTOScKEfS3a8q/gM4tybX/Lim194TH5Ws0mLMQzUM/8qBpE5bRjGWL8
8hg6hHyydM8v+VhJzFJutSd8t1unBVryOvWikxjwaUCEg6XyZckDWl5s3XyB6WEdigBB25JJa4mJ
K0wX4wzFLiSj92PYoBKW0YyzoVqwj9w4ezTD6oMmGrbWaaBO6eSnzGWhvv79yl4Yc93+56W9UNLU
ATvYloX/5013UQtypkmIEnDQKjx87dA8JYObHwJFOnNbfC+tLGW7XpBwbOKUDsoO6rmVVqda6DFE
xK466T6LS6dQlxCdMcDfujPvhjx0ruRAO9eTLkL79tbClLu5rVhkJN8NQejtDMmwUs47KCy1e/LJ
P+qp31+bwS9B0YYlgeJkkqbG4zQSEBFHIt+XEesXA73+DtFvAaCadDtT1lTM5k2falE/RhMIEbc1
gMpNGE+XGkWOvJw8bAkRT+Vf88q0DlbliPshznauV9C7nfMxPQ0CTDhk1kFGhXwMZftXrGBzDnHp
oGQ3kcH3CPgqJRvce/Hw2PcnBDwehtPkaZkbasCN1zjPj7YDxRGVXn+Nemq+y23QERw7a2JJHs1F
8nq7NcbgEpQzPtcyoUZ6k0+W1LQmhFdhmJ9rW7UPZWbwyuKj6Vz7DpxPJBu4y/Oju7w4wqk3nh49
+bgWt31iAwnTq2Q/RCiUE3zuOBKIrQItWbAJI8BEb4Pw2a/3SxZiwJpb9si8YQHCYI5kdvQTYqPw
79xXhTt86DLCvd3iY26E2Tsta/wnL36tGIS0+uTVhHsvVQGwE/kf+sHy597XXB6jpWjSSZDCVvSf
5mbcD+UxS0sAX9Tos6MwPA4amQQbMkvzIwyLpRZbM1We2Ah8AZ4/kPlhBiADyf/GvXs12Hhhzrpf
zujyghdzZXWpc3YK1985A/J2S/TB/fISFHbADpL6JAV/bAJTmZ7Y95LXPRXkfS9vc8+Id+O8dIBX
zDJHmQaIY6Pp4D4Yx2UzWgS9uw5IDz+6XKhNlVveVmszuNXViUKYvpFzsb2ei+2tkXbnwCiZXibr
6lZhyNp9tBkOneoPIhbrl34M/UNTzcY6Vzq2br/pxyCXL6Xu58kGPemTRij7pdQJvnbnd2Hdfk+E
T2Vv/tXyh9KtTMruJKX9U15Y3tVuyfpBesxCDTXYzPOYgBooMQFBXfPCa3mRKTsBPUyArjksF7NU
u5hVaO5q6Ms4efKLBlGzhrjAXipD4kVoL3umXpMHp2UoHhuhvWs9X8J2Smr0BurAUk5/TMYBPCnN
gce4yMi0aBibspZ+QW833VMfYHAVkyb+cBPCmn87SBqWIZQtTIsaiI1A4ue7sBYjB24CZxOk9U7N
XRcpqA5KPSc3BjzBZaYVmRaxMR0hrXeV1T0uwYqMlj500RTMb+MDTq695jGPoc/G9oeJJMdV3loZ
etuclKHOGrkrrstWqGM4eACxcYWpqHa+G9F54K6/8vh9L6FaHOKSZB3Zdn/3IpYrACotWVtlot9R
w2bdTcTYtohHmm2VfAppIa5vxSyTSJetnMtmBA0w0gpv1xJpuzasMt150rOOlb3vKrvY8zzPAu7i
a1Mr63grmSpK41bZsII2g6nbx3I6m0m6p4NVHUTTsVWNFCUttl33WWOlj9Yjj+ptzO/TPv9QFClu
83lrZNUalWagpkCFfZOb0ld/1X2ZftXZDBB4sbZh3o9hbr4WkUi2qPmCdZrAG9airn6Mw9TYk4W+
qaHHnwfXOet4IM9akYH1iMJnOxviTRKtgzkge2QFRegOlIx/iuOZnj7aZQj0ZaTXQTj9NFeKC0Id
V6nlkCfx7y1256ZUT8Uo4XxCV+6SfqRGqW1afJYXv1YsyJoiwOum09JKxSYvXX2DkQr2B+XIrRC1
3Nhp01MNDcORccTdY3PJjoOt2LZOuBr11DAelhfTBzrtzOlB//lVYETgyToz3jdNYN7+NycigNYC
IY98W8l1UnffGfiHi1NaYhsM2F6AJU9XCxKY7ZACbhXF+KFtZuKM6b1ISQAldnb4kOW41kKQGCIc
sdPBHDhYc34KJyKQ43SANOfeNfRAXwAXMRlelvX1Uicw6DP/vXpipxyvNd2/9qWCejVvy4BVEBNY
jVhhErpI7kytNQi2nrfp1qasYvfoRVx9TfQ7Q4sBeM54DcfsqXiNXrLCuU4BO7Qf4LGpfQlbbV9i
jdp7efjdTgeYJCPlo2nwNiJrzKM3B3mGXdRtaztlmT3Yf2W+dK7mQKTtsi73cmwEnRWdw0SFp8n6
FMCRefBGI30Ym/EzsZyzST9od0t1f3kxxyre04N8ELJ/1EkbwfTk8ZEp+u+yMKHckw6Y8yLyMnY8
Tv4XLRpe2WMQz9o7WHb18aNj9xct01gFEIl3txxtOe7yYuh82Sn3iYWcG7E9aTDQBKODObbWtcCx
D6VFWVek2PmdRgLmR5UEpAP4OB18NGFH2yBgOlcBu7vXslH1RXXE0LHGnDJcQhrVZHv4YBvtd8nf
XuG8Jm1l8I65lowkeGSau4rbDJR0DTjeGIpz7XrQl7R5aaK0nQxJAp6/UQdT/Nlz/c86PpMvVdRd
gKH3R87slz4guKmYzf2aCxOzk667I5oke9Ano90CsyY8oxfb3BqiS0q83zkjLhl+u0G8hsqpXzdm
osheIyLSTB2kAUuLGvNwvV22rhAc7WPTCi6cFbynWAkeMU4tsM/py6BS2a8HGZCLkwQbobN6rUn3
2+dAEEgS6dpD6lJl3Isef0Nm09WomwIwQk/M4MgmayUw06ws0y+YfzuiFwv5JeSBoeMIzM8nuoHA
gfSlSp3+bE7eNiuy/l0Ex3yjT08pdC84s//exCzv7M49RJYVHWkzfxBoEjZWZDpnXM9PQ1qNz7PV
EN9nBb/dxHH8+4W8KX8W6LBSgp0jEXrpaD6UgVjo5zkqbwIMoFRONn83Bm3/U7c0KyiM39GVK7el
WYCBs3qBgQlGxEnv+nNJQiKEXFjxVq+1x1Zl4b0Rtyu9wfgRNMnG8xXkZ0cv3g8DKo1+Glqoxe2W
BJMBPB4vS2NQExJjTOPeIaumKeOP6dcmDY+qcAin6MNok/fRjjIlYdJ60jxxas3H23Tka1r4XuKa
3Co3D/csmvOPbEJS3fM/mpMb8zHn0jYrAu7T5u9Fvt41u6503HNcxljrIC7KeQs+jGReMtVhDy2T
g6kHq8bxT2YfM92AIEXnL09qlpiksCpPHukfWmCzuwQBVMJ0xOKJbMW+Li8THpkNCY/QcCivUGqf
InM3NM5mylqam/rn5b6tg86/JLb/qrXePW4gvLx9G7wQYvrgadOn27WYkPC8+kO6yZlUEzh7AQuo
7xB9XkUS6VenwJHj6UTCaFPTvQL5CUGpw96CZ4gHFTIUl6Ftvt4mTDo/1WrAFPI8Ejhx7gaTsoKT
fhqcyF85petuhdeIszWKbmWlAmQ+Ny6dAXpJQ/QyVl5/lfDzTTlqYAJLAxc2nZxB9/S7th60L/mg
1mmopVdQ+zC8VPvZZJv0aMXTNNvqoPUWSuxboUAbi9yauKV7eiiEgQ3E4/W9qf5ulkLCG58pRF4i
IK0R3Hpx0AzJZgb4zaHpBURjCV6QHsn90nAd590bQ8imdHBmd0RL7JfdemXoLY2Owrrzk/BeWE2+
sQwr2dHEeQipRbCWrL1N0ffj8VZ4KV0ijbVqEmc2L9+MaEhfEj/PNz432F2eAvLmQ35ISpGclOyT
03IAvD3ZHhZtDhxsiOE9IL0p9RzZRT28JJZ/bhR5PXEM/jV0avPkhNG7MvXNa2K675ezu/zERSBw
O7dO7kRupg0B/9Aygq4ozBXkD6ZUk4EMkOTgzkWw8JOd07UIHO2d6jHAjMYQbEvZau/QImEX9ct3
dUoAe2GDP1uxazxlns96sdXPS6kjhA64ojfs7Nhve4dSlyBdWql/ZPj4UGPyfiST9K6WRnMWbV9f
rIe0ovacTxIQwNIUprr87dY3b9vpI9gyYL/9XavC8EvtsNpprJLCEAlnm1uZpajUeB5s03zIRcUa
qKD2tPxI5mm06sYwwx+UHmmEqG/xELy3MRy9M+1CbUa9GbD3zT1jZ4BZSHXrCmnZvMOIW29vyzRS
CtmPrAI6Wqe89suT1v773fI7Oyr8VSdaWh5mSvkflx7WIUU4fEkH5On2J5Lg2dmvpp/TCULarWhk
NQJtR9yB585JbibdhEDqyz9bsRow2N8jZxRqp5gozWUtalTeYxOC2/ckUVF5jINrXvtmRRWfUzuI
z8s7OBrtnRbjMq91QgmNdqpxA/vFe4/zCzLSpG/EK5bvee61s/hyOxGNlE/Eb7GnZeK/EyZZUC2U
ujvzk+8l3qkNqqMpC9sj0rrHijg/wzFc9jV1YwxVM5EHTYi7HvpA3zkkFz0YBO/AOQ3N8s6lFrT3
0uG2orGKUtF6cbKvDrekTLt0sxSjFnkXi8tsd5t8pzFg0OxN/9S32ROVlQFRQoup1rCO2EHE1Y5H
nxFxXKUluYnICPQDwdzJ3/IkOXJDklmCEjT0UefMY70Ju3dZWyuncNY+EYZ3SyE/74cPy1Ly9zOh
9bMFZpkIka47MG7ovUrdmiteP5QM4mFs8xDACQs/zNR3nVs+St8EX1q65nu4y4dhjkocyoDm1tzM
CUeujtFHp2yq6rOF0dZ/33e4k+vJ+2BLwoJZYDSH+SdHYAAOfBzlk44hH71CwtouUYTRMC7kVZuj
5WrZFBZt4bF+aNOjZZCfrXsDuXd28GUakyczYEKGHfdB65zm2OeTRWlIeWff9StqRvnj78/HryUU
gw2/JdnzO6zx0H/+fD7QKxC9R7LThqUd1esWmNMyP/twtls7LD9qIgC2qeva0VKA990o7jbUjZhN
Bnibwi6Te1w/yT0Ko+SeEZDZCMI6Aj9+XH4nCr8Fekr9vZxj1peJEUqiTrujOqXmXzGD8Z1TB/El
wD26joYQKkVARAcGW0hfcxS310i2cosmqw87LEWTkaw7F8JKlQ/J9vYQpzXRVL1J4Tut2UaEuP42
FIfJV9H8fVsJcs9HoLrh3Ogqizy97WR+fzqX2+engqmBlp/VFv5Lk3XW29srSWTsRB6eyFujvXKC
7tDEnNm2dV3KFOoLEjqCQdtRHJoWGVXVk3rrYutPqEqCN6Wqr0urRxiIbbo3x++yQERnhw4qSilX
iprqxgV1CsXZd9p9Xyi4PKxFEhU1LwqGbmwDxOVbJ3bf4W9J10u/XCQ+XOwo81vyRj3qSjb7i7L0
dNQnoTwWLc5P9o3OTumThTJrKIz7dEx3GQ/+OTGk/YeqCZ4Nbqw3Z4qFE/4wKfAaCedNaVlJkSvN
0pdeBUqsCJI4gQaf/cQJNwJk8f3yotuJvDdd44PoqTuE+scABxQt7dhWe90Ln50krw9TPT+yDrjB
yCVDxdCHlZkF2UdSV8nZsOzgUCt7k+MYfQxE80yJMPwSz8zeNrH2txaqZykCKIiRw0CfPYGmWLmy
m/aLlrJC1nNSwIKoNhUQOu360UhcB3ESVGlfn8SljGC6Gdr02Ksa9VTpINqdZzArHmh5jfpTngbg
IbLqaHXR+GAZhVx3Ka3S5aUOpHXUwKF6shwPaV0M2GoBdGaoYHYmtcFFDOROJhnhY5+tK839Cq6p
vxp9NTuJoxLG67fbCB0OSGHMrn2q2NyAWm63PnvsY84iDGpHBHP3MDiVe66lL9ZTAST4ikCV+INZ
FrgsHfxYnwubRAOMWXUYm5CbYG7i95TwvElHuvufOl5MZMLtsLnd2Oeh9fPL7d4M6/49mQcFvl/V
biPHjl8dBLKOxybBI6/pQtZselI68TkODNONa0vgdcxmh9t2t0ri+HYK/Sa/C/Gdn4l0MiGJB/ps
E0Zxkprlc9np8V5VqtwXgRPvMzMzSM+BSD4ZGmmFBskyfct8T/omdXKXeXsd1nmIoGUXhGbxwwyf
1d4qLoRx5bvKVdIa03bpIOsEBOdt9MRYk0DMs2hxU9DdEZYttllPOZS55kOA4MCZKQgOSwYqRUzE
y4+lVXz7/fjyvwk7r+aotXWL/iJVaSkt6bVzdNvYYOBFtUnKOevX36HVnHM25ha8dNlAFXa3pPWF
OcdUmqC3d40NhQ05Mv52hKG/Pq4nzM391LMzk3qHklB27cWR+acROf9O6YuBJS+5ymTuqW9DWerr
ESrUBhjW0uCVjnNppoGh2CLqBaFNZRF02kNemygmpRnfXOzt60K0ewtA5iPP0nLteKxuiinXD+Oy
Lx3YeTCDCjnNynBVZtHRzPK1XVOLtr2f7ucIUHVSO1e1029qOn2EPikEcBsA7TJ4AAEzHgjczSGQ
3y/vngy6jeYaE7hEq3n0yvmq6vtBOmdSoLpz7xkAy+vsgx8l1sPgLTmgyFaRWDsI/oR7IdbYfRWn
qKedwn/HqKla6LDA75sZ2E6lAR0jXxs6ej8/tgaE9D9/NmIB3b15pHmeBztkEcHp3m+PtHYqgLTx
vtLJJS0AbVY1amuUTHl4hbM6b1HrkhGNXrddeaYPtjwmcjlnvFbdJ+lAZYt9xIV7IQU12C8oyGRX
R+iJksiSF6dDJhrOwb7O7ZiaI187knhUHmUvaZbpZ+V30Dx73rO/dVZ8IoSoMwElktBHNx2BXFR7
IreY3bOhzyW6l+Y1cYsTguiLGi6nU/tcBT4IlB4XK4vfdVh11qOq4rvB6y6zb5+lPa/UsQLT0cau
gCrDWkbG5uSk+yAZa+wAiwCXYQlCKE5+PvMeDTObbj9Ms50BVPhY8luvVZnZYFJQ+xpdXviD+FYK
F9qyUz0Rs9e8Uy/1yLos9V8rxyQ2bGlwayssTlpzAfrH3HQO8QQW4XBupIFbIiD4cDaYEsoli2vS
R+0CIUPjZtE9QN4CTjtYi3LfOdU7zaeB6do0eYlQUa4M9JT/ECFxzPT2NCaAAORsvURFXTFbjsd3
A43wRn2Vu8buz9eQu/iif7m/TfQ4hkMYJ0st3IBvylPJc6PONObE93a+iSp4PYvHwBdP5WTFH6LE
tI/Ic2C4RVr91Loa9anHINYil34/mrW4S7znTC/4KdmKqj9zEuYC6r23Ux5bLrsHRlzQEu0SpX0J
hwnOlel9MfTaRTYp+h0dgbZBkNQdMg2g2DRk2UVL/GWDKzaICHkMtFlzc0Z9nyM5uNDtc5R003lw
k3+/wE+jT+5KmEXUf0e0Y5PY9OFHNEhcMPeZXmR9dbLse704F9rlRUPhyOwyuU1s3fVFiBwvvCNV
AbqQQ/ZZ0g3PWERWQd2e+fWjs2D4v5/ieutGkba4SvwnOSFXZMULq1E23RW59lktgdGZLmHjmTjA
hzi2iORQuZj1YwNTbU5EtCHehcqzkPgT07l90vPc3bctgOQ/f9q/y/txjnPF4bcCcmR5i0vr382I
FziEO1kOao6phpQYwXIrbTLuc+u5n9L63KV+cr2vm0Xn3ZD+/8iIH73Etd2/5GArN34ZkpKH7I+M
yfghBz7NRKyLYOThlL22er7hknK2MsJFY5J9JELtYwjDXxgErCnR8GR71rbojM9/+d1+mziawsKC
xlZx6SUNZQH7V6MFI5MGuCIwURkqBjnb+IMYCE64ZrAroSD7Pkfv8BbBFbSyDyPysjDGH9mUqDFj
c7jYLnpD8ygYRb2jgmSi1ZgHp0oGAlfkeGqd+QuRh/qFWgFfEBKiFeVb/peHuvK6//uGRACL5d5k
q+LZyJvdN8Yfy6Akh5Ic7gyrK/aNpxf+miePw1NvnlggNxv408k5mrKU6TpBD1fe+6oP917pmOCr
4vSk9m90/djdGQe9eCZRGlVSvhNj5b3EvvzolLoPg5K/y8PpwU+mfaqLoxfN7eeGbnQ9VUV2HiU5
NuXCA1MKPFIVDwE6/y1ZLxTOy1x9IK9r7fcSF5efNrdYIzcTSJK+vasTispynlkqX1y4eqfESrrj
fSQSkuL8kEwlj76m0/ZKsDbpJNMlQfzk5np3vt9496mEtdDI4pkNoxXGxhUvMcGqgiwau7TPvojw
n8bxsB98Hb2Wcxrm8psYLO9sugXZYKxV7OjB9B9bEIsHowDDbs/6zkaU9gl7mL0M4lluvc+eleAG
z0X/ONlIWWOGFkpHIESY70urQKCqBz/+fNHKt4ICjhJJuAK8eUw3eIXf3JCJPZZtMWjx7m4pkGmi
35gQ5qt4pMBq+qBg0fmfF5IiNyCg4T4P/sXuLfkiGDWT/GXEGwLz5EcLqRLJf2a8l3k7latcfz/2
JKDrGsqIAYDhwrDSt33MyJRchfyg0OKG48aHXKZLBji48YH3FEZiTQsSetdkFuNhdrUHdZ+o874i
vws9tzgaoVW569IAvuVn3N5BlMijUbrrUEsOFuv9W5+Axp3KZt4Pecri1qjnnTY66LSjzjjBp/OW
b+KOHAjKbWvDZuIapIl3UbKxwS+xgRFus5EDjrU2k5f7kL5whbXD2V5znBtfCbAhP4r54ro2fAsr
UpMlfzOU/z+3JaUWZyRPT+kSJfFmn+GafcuWxSlJk1pmhjE+gF2ofzVLvdh7Ff4e0TlPXmrGa+Wa
CkZG2VJQhCD/ajhJS9c6mrXUd6UpWDPX+PHU08mtMHImC/xajyi9lFGqctF63P+fShvwfsnO5bKt
wUFpULwKBAdqYa7MJhPb6YKo4Lbwyge9MaZr2WoHf8YI0mUrPeJaAjBFtpXyYf2361L9V+k3h0ZK
jxeUnelM68Qse+R4dikYyXEaVjhRnPvtrbsFyZDEzZO0vdOGckRk0vQvSTcHCJkZLPa1N++ylCy8
u7WAFu1azJF1zsqINujdffsQaBwxuSu7R1a2BZmIjJ+8bCYvbHFKjJLPUk/xl3bjUmiovRwKp+Kg
elKj2lRsh67Ut+O1m+uDquIKls2Pd3mxPdOqKXUmkevkmdcgw5uRZaLu7gF6sTmnEaR6G3CHOwXK
JTW4Vm9GZGdXgRg0qzv55Gtc8dT9r5XI9o5I/Cv9l2/FbBkqEr0L9Fn+0Gj7MSezehwGHiNlI77f
ywvnU8hg+kr+L9fIYBk/x6h1nBCPqwaobR2tlUa6Xlbvk+bffz1mT+ORVeaPdKqra+n/YJpTndvJ
0A8oiIIr23NzbUuNffjUNFS6szjYfkzaQm7eqzCoXkQJCHtEVjlF69Djwtqoi0q9KL2Bqs8GWfZk
V7jMriV+glOJJFF3o13b2exPm/qhwAqgdiDCI4GzGjxm1ySsj0EsH5TeuBQpkPs8cnfRsTogL+U9
mG2kzyiC/5m8vF0P0Zit63jIjoFSr1faP2E1oj1fNvqIXMcNfeLy6RNwNKKOXAfMf7dTlOwDnMoX
5jjGXsxNtzKmzZ+fu6rQ+eWUlYbQXRdnummz/TfftLVuVmNbw8Sw7UsTInfVITasxvC5t95j55Ub
rSJwuWGwhuu2K98PaUFu+ODLV/Jpbt7EiKSsxDleXrq4Feiw32XGrO2rKDbfm9Sc6zi7e6piJFRn
SliEdtKZvHVwGZHLn3W3x3zQhwxvkWua+26ZTUMp5ylay+jnQdkFRoPephNncpVo2dKAycmoi5Ru
3EOln07GQdVUzejczJzZe1mCqwM94zxMRKq7m9ivdkWr+2e2z9xo6m98olmXtDDWzdH8oe0R07o5
bqJDTYLgTmjN92zZgSvLnPrKLFoEySlM/crtvvz5kxC/bYolH4UJbsxlNu5a0FZ+rUnNaHAL3bD8
LQRJY+UVffjg9za8u+VFmsENzqxxVH8emnH0kGKaJ7YUvwKy1wQtQ1ocp1kkZ1LHk4PypKPi+REy
AjsQx0i8sZ5XG/WwrSePI8OBA0mAZhLwxAv07ZSIJ3+sspWTTe5n1T021uf7bgTrAwL5TOAaK9h+
MPqyd3o2/OhbPTu7PMkfzIB5uQeYT0+wjod97X4wQpKN8vK1EwQkBPZAIlKindXYb8YT49qTfHBC
e9swt94kmukeqey0/d1wyrG8KtyPfQ1RD4G6j5S6LE4WZVLYpwev7XpxyB1nM5su2PNvvT1MFw9P
vNml/YM6R+4Draz9BKLY22Sq9y9t57v6y3JIhp2SoKiXeMyzo+rQu2xKLr2tN1vPaZfhF1GP/mKQ
zxN4fnDSHywW/WdwAuH2bg51MmfnRrCPJx+ReW6REuI3c7JpaG+gISwDMDkwXaCN8bai9ZtTIMAs
AhutsA4YnCpgSalyEYIQLY7BrHQ6MuRoOzJa42vTT1uV6gE6PFhVKMAORVwMW1EMu6YhA1VNa0Ts
17v7U9dz+4MHfHofEjz5TCBSvmq6cd/XQ/roOviveOqUn1KeThelvtS8gEAd0I50rexAtQDQ5b28
aGaDxeU4jVvyH6vbJOVwiqvGwLOKvc8YEZMonxPJvO+QDKVHSxutJxCtYmVGjfY1LcZ1XQNGp8kq
+HEEMXdJPezY+3y7+6d0TE9/sfcBe3rTypNZ5C50HZYBruTx9eaZ1vWpjxG9naCZEs24TCyIqoYQ
W8zhMQ/NjwjcnSOwUnzvKdJYLQKVW2o/7XI+raiw3exoQ1tn3wFEtDe50VgogOr94WfJxmP78GMu
xLXWi+jzzCW6mvvkbBdefMTNCwBNoNUPe2mxi8z8hzgj4i5B0LBX32pNhdrXGfQdWUD6xWqD4XS/
VlnsjERHLavGsiBxMaltjzF6FmO1T0FeLiPAjqPqeLeuNKE77mcsuLui6wglblD4+UEg3gFr7zj8
cv0sSJ04m2G8bas2PPdKHOsmDl4zcxNC/mElc+yaqHkUZsPlrPd7p2GzVi5+EkjbX0SatI+6V7Og
I2paWZX0EYC9Y+svzpz1L8x34rVgRM6yxeleqg41YKzn3UO4ZJ7MCQ5KHG3MMbq9AhJoPY7epKJs
VXdbD0qTnST2AFV66Ll9N8VpicNTZhlIoAEKTtbitiprnPFZaRGNM+JSg8PuPkpuuzKzCsp2ntRM
EMKr+gpParlrQzlxEKH6ut8YbYdoZBlp1CkccqzhqDFHZitSEBQxZvHKna0fpORVqK7JXWW6Vmxn
jjoqeQ0BaG08IgvYxgZAk9DLnasf/dPMYfmS0+J3ciT2OQEFk/bTZ7+MIf7kRrRSLWgf0Ed1NSRt
ZPo2b+OAZ3PpFKOStf/9s3d6piXRkLq7fgRlrP5a95CE339224nLS+d3j0KjNQEzgyknzh+xC17i
iCDwLi+Ln7VHk5gEW1lL3l4TUna05qWDOL/rTUy16t0RA5Hg0FyqFfs63A1pwWmvAANWTLrr4Lf5
cZidAb1gS97Z3MXfYupgukry9XqiLWs/gT2Kp6uXgXWI+0me7kVtOqLiZjQRfw+s8otREt7jXOGk
hQCYg9K4KGH9yMrbdzNxUf50Q1j1BnZof7erM//uj+kAPkn6+yjormoIxZGuXbuadVJjn5WUMY2I
ti3L5Bq3PdKLpRexo/poA/y2ppC7NjZ78OWsDOK+g4nepj9fGK+FxHmDemX7h0OFq7hZdwtaoGpi
0nIRgvlKg9GY4ZOOU+Ysp+iYYTM/2+GgbSpnfHd/7FmjcZsLKz2RrG0+ZCH5Un+uCX4zKi/xLa6N
TZlmC4jW2zGVoNsrfEFyT2kP8qjckHfZ1Thbxaopa7G9WyTjyd7Elg8bRT3WJu3iiQmdxmz5Z0ML
tTM1lp7hllV/0hSzfg6So049+KxbYbBBYbLrLI+3BP27Is4kWse/GaeCMI3F+hou6Wn3Ys3Vq/jI
hO9AVMaAPHAYkoeiBG6MdrTc611sbz0yvFcDq9rXoTbrS+jY3VXNrUcoviITxCv7VvfFRxWdC/w2
ozlTB+TV8DeL/NuxLssAAqjMxaXAaFm8fQdtQ+QJAsx5PdcdsNa8lSf1Yv/3K/WthaYrX7VFRubp
aD36vT8sxqTxEQn0vIoQmu/g0IAj0dOX+0alcIneahwcOWTS8EZF5XGmJG7gB5+VekO91PM1Ghjo
3G/i0M/1d32WpmuC5N3t/Q8LwywPfQVCZWxIdK05h3nkr6PRly68b8j5wSlbxEyLriRMwbDMlXwl
UiT7Wy/w23u11P8mu60lt45q/83ETXot0ZqgY8itPbI57E+e+JbXYUoAed/LdaU3BBYve4GxRoow
ZtZiP9EO91qBtpygwih4NJ3xu1q29oZdniy3ITZFj5ml+d1zJvL8ohP+cWuH6ejhLFj3umXvg1Kz
nrOkvQ0MXo/hIt0HAr/92fV2jJ3rrgwu92dUOel3Qo06MoyWCMlhkoJPL/6k9hOgjIqLsKzXHtv4
2kQFREs+cl0vL01duPspH7/Ba6q3odGeRVe1CPnzNt76ePPWoCLmh3Qe54fINPfKcDbDQa/dFtaj
ahTZUnZXddPbATYSp4Oj85c7/621wTOZUEvdpt1wHP236zZ2q7FzXIhYd8t540HYXjpftdFSX6mX
fOKfxFpHFDTZ3crzoAp89WL6jbWSPpntE+Psy+AkxcbTaNsGN7jOI4IHWwu9fYvOW632KI7Nnzwq
c27fqb68GopNxnV59YgtF2TR0IWbwSonS+kQ0ucphXbSO8kHlIrIK0py5oSbPAlGLZ84gN2VnXoc
KRB31wUzlafOMUjBqzFJLt9NDsDzP7915luhEW+dEAszynBpab23l3HQm/OynLPWJBsVm9DumH87
+M6cINunjA0fe1Jd+zaq9g4zEbBe/5nbetaw81uvfVLKQ84V/UuC2+WkLWpJvUrzi/ALKMyZYT0k
TfYAgOgUpbF5cSYY7WbvkQaT76LldAdjfcHHREcz+vNflhe/KYf4BZnrezQSQB0lT7dfG8Wk0mzs
IA3rZeRj9+kZMh2dw/wYSOIZ0HPluyY3y9tgEwIfx/X7IdZ9pqPZEGJX9EBUJegbRzC5rpoF5bCL
MbwzaIqC/jQsVoHSrgnvMi2iIqDbbBc+3UEHmvIxkvoBmfq8JQy23jepDelJRtZlXl5ECWIMcg+G
HxOJYEaeiqq45pGsHWJ2n5F+Ii/zsezxxLuPcO7Pj7AVbCsd1p6BbqITtUhJTodnkYT8Mx2/pyrk
/nyp/Ha+ejiHBHBvZ6EI66gvf30n3V6MXpqTrjcM7VdMlv6zBSrj6NtIeSaQIM9Ba7bPmUTKpzv1
eugJKcsjP1yzQTRP1uS7e8tFjUrOXfMka1HT/GT1djTksS6y7F0N+X3n2IWzsYnDpOip6oO/4Jss
HAZ352Ca6ow8gUeUwm5eRePsVZnvVmF28MA5rJNxxBGu5e4JxXB+KLAor93Umk9oWp3jQlRaGhWQ
T2xvRtJ1ucPhitlqQuexAcxiHyFja35L0B8+/vkNXN6ff0+PlvePdlzHqaob1PxvTgyjorTIHDjh
szCzzezjoJ1yWD9VNtnrzPv65//tN3ih+u9Y8NMLUxQZ5hvJHLgZ0lsNniR3zA4x1l8jTAf45S17
55vWfBumWz5pzov0oidsGsGGhPN0D6NM27EvqnyqxCbCFNpTTSdF9t318OQrpZts3Jd5aKb7d0bQ
HYkwJpE9NMfHeXH0A9Bqtmklu7/cznKZmP/6JnKx4K+BAmSyAVFW4H/t65YQvLnJTH+dAYY8Kc+D
RsHBOhH3A/QHfQOEBkBrDs7ATTcg+bzHtAfHT7tYbxig+4uhpt/TijCrXr4tRDUcstRhkSEK76Y5
47SfLahr6lsMje2KYAeNcwFwIOCpGdDbUo+PlvEj6qrmrKUokCTb0HU1IBxC5eHdOwdjLgEnmjhi
7mrfYq8McINGdM5YM9SonPc2kjfG5YN8CjXEIhaRXKv/yQmS4J/7Me5R0tgFCZdTy5pGPYaGKnoV
LOcO4ITErCf6XkGFtOJrmMz6vra1aqdgSnfhhpsLh4AZlFHNQiPqlhecCdVZfau+mpq/XPFQc3//
uARvsY7gBB7zfYz3r48LaZGnJ13sU6FNw3keyAaFEIv8oSV+MC4/9BoskNYyTxJdOSyXhZAVD7pc
030XD8qlSAVJCmnlacR4D0+1Qxuzib2rVIggO/psTgUNkwuA6kI/tiJO410JbPBwh2zRoe99tswX
9WnmKdneeRAmTBP65jAC2EHTGemEsgj22rOD0tCYQm2lp/ZEL/Qf5M8AxhIXiYEFklWq2meZ6NvW
WYpsPTXnF2eU2Y0wW+N9QxgUERRgQJcsDCglw74yk3Gl+nO1Y9Chv23R6QK+RnLJldMx/upG/ZLw
BNp7ZuSfIst/uZMMtKR/gYJYcK0GyWFoJc1wn+bru5g0H0YGH8uPObZoibp+MvfR8q01Agy4Xzq1
037LF37eXDPEUAdMunybCPMG2ME5hsRNvucU3yjNUyOClsYQMbRydOHy2zi5rhkrEuOnU5kwFgss
wtOXobO6UHvTLjZqPiEk0bshIBWAEALvp0ixX/f2NZzzD8qK2PmFuVObiHsPiv/CPPaACjzfwnTZ
UPHvhR9+iWT62hHdelKb2Nh8/fOjUf5Wu1uAwBB68wxm/IUs7NeTLCga1+tnd+Dzw4oPyWvfN3P/
XjDNe2cH+hqzTrIxCbnZKwhPXM/DsZfYyjHjMJPOXlDv+U+aQ8rGLNaDJkDAtsK7+rW16UXSEiPc
tif1lXqxal/s+y7O1m7eiGPAnu2qXkrH+/lV5FB+wYISL0G8j9PwGKeyvNhtYR2D3qMHH7PqUWRd
dyRH0TpwuGId9CKXAHFXXzeUdne4ZauHV4LCyZtE3b9rDQb7gRV+sBe/r1Ixaclqoa0GPV4OihWu
mnykZ2qA9snZ3wsv+icp6WT3bl1X+3u50Y+CfIl5jrfEL41rbmDicW0GRGkTe9vJKLR15zaIx4nK
vhXd9IQTzjtFflL+pdL/zcTs0etxsKEEZ2rjMI/79ZPriCmEAGZRNhHzRXPkcYaGPwj37nZlKd1t
lMTBueBBsa7nhCi53O9v5jgh55wSDbZgDcDfHaePGKiyreYV7kF9a9BLhpSPW7sd/LMpjWtoRTv1
tFbwE2ZgrMb+U7IHRVi8zHEa7Wwzvcw5SUMQ2nrGtdPOIPvuMYwdCJ1OA4Yi0LmSsEL/5Y1wl1/0
l3PQFpi5dQuctmsYv0WmJ7ljtZYo2/V9lITmnQdqpSUXQqv6O4uqslDrhKSYcuuG1aPVkLWWB8O2
ndP8lDF7jpbM72TeMyn1rPtA37bkcChqAXnShZ8/+UG8jioXP91sdlebMdNqBvwTot/8wLSXCLbE
Cj4AgczWsYG0NMybZKd2YlZub0cd1fMQ+Y+DK+Fzlbq3N2CxtWkZ7e0eCA5Bo94B4hYbz86Pdk1c
boMJzktC5OfNyZ4I89HfNWF38JlWPAwZNmHNAGtFNG2CMJa48i8Nyan7djTsXYhCtx287GUqc3ud
t0CPl9qcqca0Lp2eYdTCu6Siucwp2Dm3qK691tUX39e+5AtfNqkQiyoVsTZk3XkIMlgzCHuTOGfV
ugBQaixN8HOd4tZoGyn8z1EVuA+sR9y/jBd+Qx0AjWAOw66R2BUK7rePqLD1J2TfoNBp1PM1sj6A
RAS5QdBYltjE+Nl7XI9fQzvu1tNsVSckdoAHjDTf5324jeui3PSpK06o27sTwqtaJkAPpXxPpVbh
hfEgvaSD9n5E23ROEld+4mPZFLERgeDqpg00h90QFNNnGfbtdsT6c2xQw6BoXkbhpUC3mTjymDBi
3hbT2G1UYWiAl1kbjOmYMbNB6dL622haGOEGVImV/4KCo70Yk4ZpcfmWhtD4yxBLUfrf3BkkW+gm
aeMCMO1bb4NTZl4b8kxfu3obPZeZX6+NJsxvjHW1cyzFF/xL2g5sQILq2t1pczGfrWiKDmMvP9Zm
WzLClMUZYRrnmDkah6rJvQeJsBowWPPoQdzlJJzOajVuBy0OYPfmVG52KysTOl+qQVDyQ0gfSKgO
7ahl18RIenb6EYzOKnkMpwG6/WjjLmXYNRS+9rkww69WHQQHFrS4xtzFEy7THwET+1MqgUqbInpI
xsF4MVK/Wmsudta2KJ8cP3lmitxtOT7D42w7w9WA8ZsXvfXPMOSfWVS1N5mVyKezbODGiRzuDDi8
574sCCzizmO2mJurZWdwLnTvy0QXCzs2WTJ5mUcMlR88lGMR4ovnKwNv3Jb2l+S9sgflUPmPk9XX
p7n3+g2T7W2w9PNmVj3/+cS2f5vw2AKwMP0Tnij0pm8JP2bjSXC8Be+bQZDGnSA5WWm0iQdriyqB
EAqnsl6nubVpr6xuW4VNf7a11n5OCqKyWHY8DmZoP3Ojz0SF9SDUWmIz47SOdvViVgx7vG2tOeF2
WqyMAC0/ue403tRfNsGpC7X4Q2zNJP6FM+McDX1DEpq4WLSkoKdYp6H+Mc2+q0lm10IRLJpO3wqj
j1ee5yxyvAiSQ95BprXCae/GWnkeCpO8LgmGy/JG+dHOxJlCln9qyhsq5Igi5aEwmcvB8DM/5321
xznRfS/k/FLOWPb//C7/3uEz+LAdIjeYJjFPe/vQ0SZaeRMVys85Gtjd6io76ID+3HC6/WO3OerZ
5SVCuQpVHJkAhq9+yY47zcQ3n0IUA6s01cYbNjMMdETrbE3BDnqYPeYUDe827EdGkrbFfqPN0gfS
j2dMHMgR/fGaODHSWibL19D0josIByW4o7/3avhlMRN+CrWCU97VwFzCmocpNX+QHE0PfjE9oMcO
v+RQ8nj4T8zT5nljNjaJrJxi2zAIxcUOXhtoBY+dG8d/sagZyyDp1+cOfnUG5zqoVBQJzlJ0/qvV
0Rl+T1qHfjmpaCCUQ7tu6hw9OfPwwnNhwQ+B3E2jnI5Rk8AjyGouZb0Te3ti2ZQ5yI5FDyx7zBt+
RfM8JhOtwKRTe2RJ9tQ10NZ6ChpveWsJVDX+plf7rVvjxyfqgI0snkOmBm/MTl4WY+aMYJMrrY0t
B6JvO7146EsJdT/N/Q/tQJiizwLpNuvjsCXTMDsEYzNd6kyXnA0Rxs3WNdfcydXB1SpE4E0lrsLL
+61rHv58vRq/1fH8vK4Edg8XDUvZ25+3jqFszSOaoSxnXRa16FmowofR0B7UN+OQObd6auHL5Ywv
2mra6o2L/pNgzRXVHy75jGwqjzTw2Q79k3pxdTM9hRjZVatEzCi+9n5ytlqUO7t0imJQTb74y1zj
TT6KwxMAqwwreIpMtNZErf169Xi+WUrgMc06TcwnSTW0qpa1stkb/9hJcHOj8uT7Pcbm0i9p3fTh
fSBYxcVBnH1lcgosK/syg9XYdB0alzjxxDFumbEq7Y7mCJi9/t+E4cv89Lf5Mds2kqdd26C//90f
Z2STMyQME9b33r1HZXyBZcrxSPafaLp0ZRhz9Bo68SEjs4IjI0Q+tzT3feq9j821a3NKZ0mFRMaN
cG9WAQFsg6Md1Mg+9tJxfU8NoAv+JNzgoCYDWet9Ke08frIsep1mbsqXsWO36RdJcmzs+Ls++u0h
wUS7G7ria85g+ObnyVezwAJHtADXZhg/2XX/MEd6+EVmVojeLjmBjXiRLGw2wgqi53bToIjfMZQI
n4yi09ZjaJSvaO8D3DGsfe16CToA5cMxrmXhOmsCeS7s9Nw4mfdoVcyUcD+iiuv/SVhfvIe2Ozz2
Un/pZPAk+qJ8X1oVicNh3p5SXyJmkuVqiDL7ni1iu+woKWgJGzf698r3AsIpWbs1SH2AKgp0B7XS
ujHrgEvPysUpkpJA39YlVS54TaasfAaX9xhUHf7TqMDTsrD3iwH3IuPVdUpjuqXmyV8yW2jnqqQo
8qHcrrvCz1BAUP5pFuYMT3JROX5NomIVuqfcMBDBeJ1Lli3D1U3H3EwfoUxYWQs6vU3t51ESiKn3
QJfzhScU8MY9unUgtqUWVns3Ya1n9tLYdF5gv+BysldR5BWffcd9ng2n+WEWNwA/YqrlF8FvRmYd
hHdWZtUBO0vDYJc+1lNElMlwH1mZo31N80flj84tjKUIICB9GMhfC1KYYTGAOz5UCe7MuBXbSstM
wlSkfhtRmOFaD1eVhN9XRtl4sWd27qP1tZq58FehBWZxIVIxZO0vBVP3w9x2cBAavPSsCJxSPgjs
+hga9eYkFsmE+pY3+ZxqKViJ5S1XfzS0/ka2WnTyZFU951HzovDPEh/xpiRd9iwbWa1jIaeVNU7i
wKiM58CicK1jd1iFqfvdW5bUai+tXuiz/4EHex4MxlkqICFJuYEKCeEmF8lVRi2/tVxEwEUDdHT5
UZzSYv7Eugm/FYKb/70kWvjCCrvZ+C5M47sbERa+e/F0tFR3anftA8ZWAoI8dhnvWMO0tdLGYYkN
CzZHhLMt2yF+JyePmOuhfI00x9iS2uLewtm6aSG0iXhh6LqkvE5+P/i7oInse/mmleY6yqV5swps
dmrzZrd1v7esMoZNZWtfUFtThyuDTWzUH2Y04E9Kzeu5I9NRP/cvSTpHa+4h0N2Fc1PZDGNmPnqt
f0aRjjCj8sLnkDzEtdkVBk6a6NlnAvkqxgGUpoOEzKLEd/Q6uClfLcYFTltZTAdRxRr20bDaRcLO
Hq28iQ8cClhYBxiKzdQkN1bbcHpn61kDm/TBqbqbSsSpMnMJlp5N5CPt+IjR3nmwJVO9dq7AZMZB
v/K7sviQ6SVo0KT6FFcdEfGV1gC0BjMcouf7mWqRJlO4BxkRX+Jxxj6NmIJtyTctic1nH4AbGowQ
Z/90nF27+2qb2jf6HfmRBIZgzYhEO4NJypiUxto+HbH1EWuUvEvKKjhPXvuiWuT/CSFStikAwTto
kn3HnvITXP96dR85MK9GAsEQVE1W25lkDvVVgrzJlvQUfVRPO2lwWWR9PPo7O6kwQQVD/2AUdrhC
UbPV2Ih+rs1YAJ5DC94FFUrldtA++Pzl0EjvlM8eVkRRCdQwpn6p/Or5jmKJmXkd8d+ep4VlPKWY
v6LeaZFkadG5dbNPRZx0p6pLzNVgtt17hAVfzdpjKxH5wU9UB/B2cMRXZmPDhThq6vQwQDSLHCko
m10e5MOLZnFNErGhrUxmuRvy7INvwAWqQ5u5M978FM75Mk3o4kCsG3LnN/pMZK9ab3EJdNtEh8ek
loQJt441iHJr1tnnwdL8tY5Y6Mp8truNLcOZUmYnOTfyRS+jH+PkAtkcu3KrGKy5Ew87cpuhKfuV
+YrmIl8t0/2LT0GWsB1H/hDv2kB7L+74DCycX3uYCeckr3i4ljYpVqPhYkkLHmKGvAdtIAYB51O9
jWqSatzY/D+2zmvJUWXbol9EBCQ2X+V9OZXpfiGq2uB9Yr/+Duh9Tu84cV9ogSh1lYSSzLXmHPOX
lSTwSHIGroDo5vViiaJNFhwWGgHdzpJbt/bqeB6VT4ol19RM45NGkIkw7fgpw0xRIu8//2HrYQL+
gZIW4ubMZO/5iM5QZHAYSBXc9GCKNtL3jk4jnJ/e0L0PseCbw+R8QoX5FGFeYEVH+66lbXbS0j44
BX32/oeLADIYeQ0FyEW4myJ1NSltWwSQR0n2Y6Ker/skvdMaezFmn7OpFZcMuFHeTP2VRZW61UI+
d1Tvlv8+oqSrVQIhpprzaGAr3pbBJzHHAMqJtV6GmD40fueIVbEUIduhRcDHjpjaWANze/P11rrH
8retTbBZZxqEFqG4VjTJ1l45hhcKpwWlMUAx89CaU6LxrYe+h4VNvsiuwiQbemayTot77ijv7JES
nk3lRS/EsOuH6AfdEtpyYroZEM8OPmAKF1Pd0RDhyohrd2shyd6U3izKrume0OegUA1brPndJijw
J63+1qfVKpGxhZ5Sx83gqZEazvRr0vmNJwvmjU2VRukCBWoCdLZBlqkTWZMmIdFQQ36pJCXBxnCN
7ZjNs9Ce1dxogo8T6GuojxpUVCoj3AwAqTZBVxBchOMzsq/Qnfdl28eUN2irhU0IJq8Pgn1lOMQK
B8U5xjqgIlTXtqUdfcddm5b/NnVVv4IsLVfazzpBHkijI9wNUUfofPKZZsVD3me/tBayS/0ZOMFj
HqH8b4eDJJlAK60HGGeVVn06gDv1sv9Vujnz5eTRcIOzdPc4WI8tWW7S78+tE94tb7S3/aS+poQy
VzYx0RIqvWf5tPZzI8VaWnarvIKTaWSoPMAcML6dUtLLx+rZgQsknT3o9YsWsAj18VHpdjjQtlnl
LVkwxeByO+hvg0HGjVsTS1Gn1mpwfvo079dK+jCAZpa5N830uyLFD9FAuUjH3eiyqMqBwFiNfaKa
FWzcgaa6Z5FU3FmABrJcfwmzddZawVaACNrDDvs5NOII9BHX5WR3z2k6PRks5smWv9CJ+6blFVzy
YB87CRU9/EYhF82UqInRt30MyW/TBv1t6IqHAXQ6cQJH2clNqkqWgUUF3rC9RMl4N1VyDHTj5CTu
t9GskEDw9/s+7ddxXjoycaOUJH8RYbNmrKIn0XJvIoKRHImcl1Lpd0vX5k9TQzXeJGA6ecf8ScB/
Wtcharmqsg5dn78P/JmjJi+uXv2ciFKQmH1XEMB02vnhW2UU1c6yksMEH2ptjk2AnJRYYBrufEvb
fq3ckjCN8cnxxHtsqlsVB97dDrPPGkH/ZlSAuCTlkBUqc7wm3RO9vS16BapD4tCo4qgX+aaf/ekO
dvXanAI6X6wlPLoCZYp9IrOSS/loWuWL6wNHb7mdTKG8W0VXr44U+kbQOrcYXdQ1U6w8zTStwfYQ
cwPmcq+EFaJMKGdjgfHpESGmrL7ahMJvV1Q0gjVgYYbbXv7uWgeseMvV1xtPXS5+klP3nrYnaT8L
3MQYZZlGl8Qp0BLEmYBwGzCthu0BrlMzZ7eU177LxKqjMwlskKwRoZfJ1ojq8tAE6hJq2rgvNP17
t7j8JAIFkF2MZhAnyxtdTL5K5RsxiE9tHv8Qhi3WndGUq3g8JxqxIgwKKGbCYlhVzFmGtnstmyBd
28L5imOdKAf9jIKzAq5qnkDJ9Bmgwol+fNzyhmZlBlizfHCtls9/RFiHi/QR2OxzIMU3ss+S1RTb
V98IfC4FggcbfK1+e2tSgP14uaOdnrjr3KET0fvD2XcFGBM56DsZRuPW6Ceaul3/SkqTDkYk+hWF
GiJrZ2WU/hHDx1HRwQeDlCgcHeWbE49A7m0ST4LEQShgYE6G91OOl37Qw1VtV4JSQnwJ0e3M10JN
a88Nb9m4zTH+lzVUPlElX24Vv3dltjM8snIMoBPbtIgfk3QMD61T3s0kAvA+vBj8uduxnblekUZq
AIFTmm7yB4eEN9raoa7i33YoP8DvoYakno0xYCMxb25SC4iVAzm1wFMMkO23wsu2DuDG4QOp5F7G
5Qv/TvtkKsJZcn2fCAhJbTqbSJbXUwisFGrSJbPTCvLZrqLrs0mZsTCLwO/iZ9NxEmrtg3wiuq84
eYUBmsf00ch7ctgF6YtOzzoUdXhSnKvb6ciA7pJhm42XDkUblUtoNOZY3Wzb25ZmB+bfRJRSheVr
MRXbIst7jGjgq6T9Q1iJ2NoRQYGYxrST8aOqAVsq242PvmGT0s4yfmX64LmsinKTWdt3TZdMx1lA
HQo/3eTaSXfI38MMBQ8GeEDh9xkXcGReJzN6d0Ysv8xA80PnRO2+rYxhg0g1PNX3xE7vcMTzV0cb
73HIyAJgPVoPTIhMZXd7bvxH20h+NLIfr+nY/5IOX1JFaMg6MjixozdlUTrlUsmdbW87mxHb0AmY
OpJx1U1rCq8tGBp4LyxV1nEMDcILWSy45B9veNeLlScirLZGhM0197nnmNVayGTk/y9x0PHHZLQI
NuAhkIlLHKMwerdaDPjbqn4jNszI0khR1rVod/io5vaHuyr8zjqNfCorPS4OCFBd0P7GWkKImFft
yMx0hfWrS9FhtSS2T751wHADPhgAINGL+h6DSnoGhraRRtIcMgdOsg+IzGuS8oqE+apN+leoU4lN
i2JNqei3bQc/JqmRsd3e+0q/2FpGyNxwtVX4OqYuLfDhOWvEneo9g58V7qEQgssT2TPckBTdNo7F
3jKPrM7Gddyn4lMgyfZErL32DoMw7OmT8Pz81AjyNxyHzsqU29+jUWXbkCL9TiTBUzNYwTvefmoh
dIKkg6LfKarvGb/MzrfNLzrE25pfH8OOVa4yZECOGCmnhRd6X1+hItosGV5aH8FqVw7lJh87vnDD
B8vG4lLlIe88FnnMbjdmFe5mzEgLQZO2yixDW2NlaDdmUrISzj/6Kfeeu66LT7VhxZREwgFBs4hv
Yt4kYGg3k863gtFRXmXphaeuCvEasTdRdeziqD+2YewedC7bgOU3YEtmI05uiIPfd+C2eU+lywDE
emeLPSY/alGUnsksGzMQrZ7bXHPfIeqOoZ5sLn2DCZfostL46iKv2rRuujd6EuBUi+yzDZ3vyk6/
lOzPUi9xI4buDl2dqIofU5wEEPn6ZGXJOblKm5F4GM+GRD+MQX/oszzaAGc6WDInZcVmLWRkdrRD
Ct1c67C52zPBGWBEtM9zTezMeXeayi0JTuvQL+1Xln7G1VIh6zIzdl5bNVbX2sNrsjxb201wtQP8
yY4j7NeELFVWe6Z5CjxnADlW25+O8E+B31VvGnrlA36LaB+QxflR19qa6rD9STGYYQ16+UVOevg0
MO9Z1fMTuR38ztNsfLYSQFSRlSfb5fjUPlIPHCAcAIRx0KNRlx1+eYRanHtfU9TIHGttpwg5U7S6
Z5PIVG6IhLBvYqfwNhai4gHN0iu81ebRqZo3cJvdu4rK/JhInHzhVHbvllcTAcHd5VjMz2ZN9VL3
mvuID8m6Nw3qwPnwRMTLRbjcs5YfIpClReDB3H7EpHEOZB8+dVNW32Jd28DlCJ8AvIVPy/Ep/tTE
RAn0v0egKz54qk0uUvgJlQHPYBgoMzKd0EGsQjOYnpaNo9LfeGEG+PfNP4eEqB7cKZwuf06Yj0cI
Zr0pdW9/D2lINiNVnDUoQ8yC228k5Zhr4mOLg5hSdXR0t+bXH+c88DBjdW8gcNXzL+FgLoaGG107
z8sfxngmzDN4feVucEmtrH3TFfDqtFMWRBd/ejPooy0naEObrFVWboWZaNes0nVkA3TRuk5vHsNO
m9aaCNzvhbT3hCS2+7HIdFYBkDDbfrKvE/yld0QDAKqzd2gFGCMbi2aHTPV3txnaPUUeCX9VH6DR
GrSLbZ98gEmVO1YxivUjqgo7zzzI9Ym6y8YxHwM93be+3l+5wkk4NcdzKKX+ndHQpN5XOyf6ZsZd
SOQm83FRUGGY4iE9572R3aXSHnjphkU67ePMb7L1UEbTtymu700RRBSh5S6mURasomnkSx4kn8HY
WSur9BSd9iLZKlEDd/X6jkS+Di8js/x+Rh6ZGnWbmDGSMkamrqB8tJ3mEqvm2Wmwi9u4x72FJQ0+
ZH1MKLherLzkus6m6mcTO6tJmNpvodxbpYvxonQErH5PpUWlfk3tBr5faij5YtdOuzEqrK2lZRl7
V5IgGdUaZUm9LVF7e/2xL2z3kobDsCsML3qytUGsWqcWD0Mo21tgttUKTUr+MaSoe4putPeFKouP
1qhebNF8r9v2ULqtcZ90Q1ul1ZicrGZ+T1VOQmHtZrvl2SjzdhbWBcoT+HZD2bUbrwvlC7f4YR3Q
XHmzdcxbE6lRh2ac5NqHtLJ3WqrmbVXuRpr076zuKld91U3lzkOoeY6YSz7iRsVMOD8BT/ahKAz7
lfWavcmD6VGgZNp3Rue9dkn9yPPGV6L13Uqrovqppkh9oqAzbPPaVt9zA7HgfAbFMHedoA659ppj
ETo0TbvkzQ9U9jSOTkOmDhYqi0IXtHaWfmSyJCIIngoE2I8aCvZrNgFmaQztsUmUTyOyeLMGx3xQ
uzHO6pA1ZVweJqu+iz6T4621g3RXAsTG5OVp+8xmqAI8dAFNqzFV8Az+EnZ9PSTSq5/zLjVaYPs8
mT6WJ3I4T+NoEkhIOOxFmzeWsrXzslFcdHBmPW+eW2bdRhtVeEA+/9rPpKvczf/ZaDPzCmepxGpg
JMnJxFy+nLIQsf6etxxrVXYm3iN7q1Fzk+w0Ee/hfzZgJ1DnYkQWo0W1O0IUlxf0hqReHWHIiZ/K
zJ+7XK++vKn4qXl2fRsJVtkk/riprVJjJkGZg6u2u/R7FnzQhufHUeF03Mfmh2WcBnTrg5EIyxzM
7XLQNE3qyshNu9hFvNTrDnzQElTo8rBGIXAJre92BQQ+bJFWFW716KZ99eipmfok6t/VfGiSNt7O
MjGfR0+E5+WM5VzyA5I94ItwDYtWK7eFYlkK8vXWxcpbcSGJTYHLcdcaljiV3FFvQ9Hkm9Kow+/o
tg+Cycovs3DeqZr2b5RV6H2gB7mkOiRTqxPImAie+9Dk9LCcCkDylpep+pharnMnsusrylp3Y5oD
q0mbamEG8uQj56UTbkg/BvJNMV5J+cx6g0hERd51M8TBvQzoki2nkPh0Sd3IfCe82tvSF6SpnXX6
w1jWzXp+Idyo/huGkLPeuNZrh4TsmECy3qnYzT/Li2eb6jO1w2jnk7NybHqquV2YX4mEUp9Dnptr
c/KIV9ZgY9kN9buYHAfaJrwrhBiOa9dSwzaBzLYdm4I3eN60FIITZLAPoFjM56hyh0Pw6etRd/FH
Lpq80Yo7tenirkxS0qT9suwMDVwUUmS/e6VRHUc045C64gjwUIEaZHm4bFAxRGcoDyt7cOjNBEZ6
XTbK8/95tOzinthbuUxOaekgkMIHwH3NpI8RI7pY9VbevbKIkOsiqNAp5Um+JtDIZI6hweJmCv2N
r02xCkbPfNDmtQ5w0ie6CsOKsh1ptBRPTrpRsITtVfroVlsWqnxBFO1U5JBpcwyaxnhcNn3s2yxw
hxhldSIICkmj8JJX1M06AjcsW35Oma2flg2dUyo+88a0B4Axy0HlesPOVsHL31OWR8t5y09AF/nP
ycv+/zy97C6bljrithREpXXVVDyyfK6ugYp2ReMXj34/xJJ1LMScKoAwmM0Hl2cqibjPsNvLsrcc
X34ensK4ckQUYhvk5WKCTh+dlqJVGtWvy6G/P5DGIHArRTbNckwzh5esRNnEXZA3XK8fp4LCcxaa
W53ghiPkGjDQQfeaRRT/u6H72SZu9WG1FqKgcteZUr6WiiiPkpkP7vHxFlS6uYE3PpIBbP6suwbc
oTdijE5mTrxdobW0vvqpThnZfXFOk9R/GfrG3BX9nHc9e25Sq+OW3sAzZCkjVVS/VJWoXlh9tJTL
Bloe8240+c8SHMqurGdwjZ93Lw6CqNCnCQp/y9gkFuyIutUuRAj/7ANxFn4R/5A0QVe5jUudqNDi
0EDnBYUY1QccM/FzORGK1rN+foX79C3C3OAOtf9hkdaxV77f7qNiyr4NUQ6cJUk/FfbiLWkeATJP
nXVbJsJXv+hvOl3pT1eACSBDgsUe0T6PWj5V/JrTJ54x4yVpxLOqR+arioRtlXw34sr5HvlGQTIl
9PSywLyhjVp3t4cw2+kmwo4lUG2qbP9UgzOaWT36pk65eXY6jBQ9nX7ihi/Py16ik4lrU3Z3ZoPm
cgg99LRriuqh6qgYUC0rnvrRyZ9IQDV2Xl+b63BGMOUyO+oRZejIBECrinBuBs4PqbPB+7UqkEvS
+9mOefCjdcuPmh73PWXNdBgN191DCkpf4Ra9Lid4c1xC1BfFy8j35AgHKtiPpWa8eZm8DoMIfsS1
06woG3lPgSAtpavHfBeEBfMfkwrS/J84ScXlbe+8hnJBndrO49gI+JUm8get94snmPPpuknj5NWt
wE3DFjgvm1CYsBtU+i0fBgLVhnkxU1Pjg+WSaqDlEeRt3WrGgQkCH5pofOW+lrzItAF+jEnRyEei
HMUdP2U/fz9zvv5jezTDedhPuC01Q6W9jmHP1RAH0c8Wtd0oJgSSHtKC0BD7rOyy176AHiUpkSUE
qFGPYt1oyh+kz3GbaiBkNpZzhknjM2XIIH1P6lvohBPDZKjvImk23xJDO00YRe7KK9Nr4Uxcu/Nx
VqQvEjUCkJfyIcuDfzYDEshVlI5yB2aBeEiltRD41fiwbFDz4hQHnr/lHntsEKM/x6BYnqvisWEe
AIc0/d5VtnzqXZOotMz9nQgln5YNDfJ+hxs83vw9RuLjCZ7pHUcpHaDCoc3vDO3RJ+adZFgWeAKl
gpvk7k7S6dfEkD2GSnJFldqdwsS+1i0SJkyrWrMqHQ923X7UjR7ewpSwW7jQzAPMLLl2ilV/F/7g
ltFQTh2b2/LImB9FPSAU2xuMTTBoz4GrhptU8XDzaVnclt2oa2vKFcV7CipvhUetf7DpCTw0GUnV
Dpknm7HrUj4PdpdjQ639NqSDn5OSlp3jI1lglu7Q2FcUpafGrvynzKydI51Va81lSBSV5rXXgvBS
mFS1nPGn5TGYyBUeAaAAWeGer7l9fNHblh4W2Q6UqkOyv0rWqZqITWZ6U/xU5oW96S31QyZBdqvH
4Vcax9ErxTHWQLlCyzpVXwbBS2tAcWXdGrfSt1+YaXu8ejH51PptCzNRQMB0SEjTBnpEvtZ9y9qk
Q4s5JtUOcEzza1v2/97U1fS9C6kJGgYOOc2qXPIRPLFqxgCTT2raKKqXh+PkexfSictW5wkCkF7I
V7LP/PLnJtP4tDp7eNaTnlQ+3fuN9jjPQKHjem27etrnoVVQxiNWWFHgU1VBU4giEGmubDSzJGeo
ZaJg0WzfLE8sxxQLUd7l+enlRBXokCSWfd9M8XNTenhChDMcyiAXV0F0J31Ic+C6H8R1OeYAsfvn
0XysTxu5ajLL3IIYshhf5oN/zylYy+m1oZ/+vsCfV5lPIwhjOBkZzZi/P7o8u2ySkYR62UE1/p+f
/fsCNG77lT9ELVk6/Fb/33mil+vaB7nw56fm03SYCIjjFSLKvBj//C1osvoVIO1hbVeN3FlNZV0V
stA9s5sHO9D6U0a7ZMpuWm+eXR+xVcDS92CYvrPNh7Yn8s1Sx1pQzKeNhSBwcpLTEDRk+DUFAGRQ
0dM0RwwUjDW+5sJuTeo3FlVuWFDfnBQprdUTRsWvVmrvnRUhZYhTu6P4Fvu7uu26mxt5IJKG6DT5
hm8AgcBiKOws2vNlGFlE2+M28391cC4fdOLknpaNBblJVW11cSqb5k64GUXQPdOAyy+hkG+1p7fP
0lX91ZQKOF3/wx7i7xoYokNpO8ZjUhMnaQFOMzLTObut1e8HDIoAkS6MddFH25beSWRWvPHGpNpa
copmV9eGTDekFIN9apqi3jLamWtDNOnDjMSvS9BUhepc/r/uqa6rak2ShGAW3jq3LG/vPsH0bWtY
b+nU8TnVynh349eYfDPElIiTME2VZjIdWdjjERkJVzQokVr6uFFTUOxQb63dAfkUJu5m5eLSFxbx
XBli+Mwcu2dM5SSwptRJEuFpdxdXyD5trWYjqzJAKllYJ3Q1Dmtlni3rAghtlX9E816dEI+SymC7
PNdGHvI8qD3UEYYiXTXm9EuYJvS+ZVcs24SR97Rs/rUPqZPBfn6mwxZ6+rvruLFLAvT8jG8N2cYk
ZGHdYVJ4JsMmfC4t/qAiah5JXAif0ykdLixv/zy3nIVvdfLIKvfRu/3ZBL5oN34bAtb977HlERat
/pLX/b+OyxZwmLtsNF/RvhU1LYj/vFI0BBkzMxuGhaBT6JdB9RR0KE+iPjfIZNKLc/5ukk21Xa68
rqqip74nQSMbHtAo+Z9h8z6ZVsc8hPL5ZLr2xh5obpOdU2ypgdDChLaNCbZ8jqiKHsch/mW6BBwQ
gPzkE3vxFA8BxBYn3flMslZBM45PtPZG6pZtuAclmKyyftw3XpnDdeY7CSmbzBOz8x6zMfKuZUky
YFtn56rIHybAYhc3qgFaxANSWhNPnVsUKt0sB/VR/+dpJ42x9WphaGNq8eEO8yN/N8vLALOOSV+4
6yj5yagiB4873n4UbbT3ynD6huCA9ahLLcMBaV4HoYfOg+NxTNNX82FOm1aEAhFy8CVGME8E7mtG
LOAesgv3MKwMSqTJKqjo/op+7FZ6mQL76mhMyLyaTi5NvnXRPrYiF9vRoJJdBMb4PlCMw4LVmzSh
8hFox54wNfdNuIiZR6yBJONyFmx+Zw+FABbZvBvB7cP72/VnPsUvIxHNTvpa86YNFB8VECWVD9fm
azD14QO4THC2exDamWs4H8oxgWmgPbnAH7ZeZ3AJZD11oGJS7hHnyoMv42FVIPoO6WV5zaEvXBQm
STeDrLCj5sqgATFvsirYglsKzn6t/XPI6w0CrvKLtLNSX/UThN9q6l8Uqo9jCwYN6ZeUOb1/M8Zg
wdoagQbn/N2kVVJvkxlSWNqVcXJ9nSgEuWx1CHyM7/PhZcG5bGyDKWbiY4WWZlDDVuvJ1E5a8R4I
OGNRhCHBEnH9TodrOUx8K3MGcrSiOTwmcjRnR8wGeqp5F4lm8rAkyNh0S2lDNI//czzPLJiK/z49
QXFCubQ+5XE6ndHlTuflkRxDxQooRes0ZmefpJM/x/vYHM7gb8tI+6IciUXZDH4R7fsFOx61TZa8
OR0BFmHpmds4jn1uHPFBeG383qT9R9xALPXKSV0ZBxVBn7zxyyPdKQbqygMlhQX4NCgceUFAY87U
TkpEkIZa4uQAE+FP7Rn4LeZH1PgAT1WRRyc2kBwLixDdMp9cHOrp2ch0LH3Lwyl2bsDLM4aLw8jU
g9JmATwYlzkuDkbyruzOusMgxlB/bLSZb+g46YOoe75ErHZIrv/0I6PdprK5Dz0GPiwXdPcpi58y
J9sxoTOOURgMl04vh8vyaNkM8+6fY0VPerZPlA9sDopChYrlhbX9PxszVfKSQlGklZruqq66pBnM
ktmH4vguDs4KXhqa+WNRDb/jeW85nmdEAhg4vPyYW+tIOFkmzavuTnLbthhOi6rwD8x8SSfM6Azo
Sd2fiBADWT2sTJFPj3nZ/l7YfoPFm2zWkyTFfrxXY+adYY98YypoAb5krf+JKSY5xrb46KMhvdi2
guYoRi4n2R0z1PWVrunHOo32SYHkmBL6qTAc71Ra/jtpL/BMPNPYRo1H77l3Cjw2LQ14qSDP4k8x
kLKv5vTn3KJZWdc5Oo8ICq5GaNcxdH/GRvAS1vpwzDQqfbEYD65YFXHUbOLQiNZ2K776Ln7pY48o
hQj/c6MdzQYemlXqF66LQ12IW+Zxb8tuEJRmSQ+XYqfXSHKIyN5NDjYeg3DUyZweKkObo3WGm5bF
UOB8KdajIwwke18F80A8dE8qT7tzPt6KGDZ0j0uXZPRwIxImCLl3HJO62QzFvS/J+pqcBlO3HfxK
6kId4zhsVgSrNysVwC6FR7dqiZ1YxV7+KetqM6LCH/k+xYGbrcLQuevB4G7boN+3oDU2qSAXNuvl
Mey5a2uEf64DJsRjQu25p4niDd5bahfNWs+yR1Dy5GRFjbM2ozjaNMyOoK+ST0oizWWKwddJL+aW
6MszESmU+AwIStQoHqqCrHQZ5dcmNu2VKN7IS+13AuJqllN8jbMo3zglpMmkpPVeAyGPnGBN+N9z
gU55w4a/0TZPw9Dhch4DZwu7wH7Lk1dPn2vgqLivIOXapyFoicu2tolJToWHuR/8xYfXqPy9pOvI
TC1LaO2zC7joWaGNv4Y/cZmLI9oksjStI8aGlwFTOeTebVTJ9j1usN/Q9lxnGaLIzNUH+sX61ZZ5
cCyxCptkkTsTBYMhF0yV60AdgtB1VnHD1BXqdxvTTJdTAxBN9wSNBRSuKaWZMScFS7o4JLMWRjcs
gXXaW0ST5UhdsQU9p1F70WOq/12dbVTFst7T+qdWNa9mUFTrKhlIFUnoBdDxQstKK+IMRm09koya
RU16qkLrpxskLSovICwgFjTWdGoPBVAk7S9K4McB0HQw6Ne88H/rNGlWBe3/vXKGbWNQ1SGPY02E
d7KNiGpBzpcYa8TSeJ4RvhPaVOEM6KlZ9Ki+ywIZvm6NdzWY9Zny1crC6uMwmcXEX+abGLQ+k+D+
rQ6lBkwhPoBS0W6xSeXNXs2JgpWLx6rBAdZ63JAjrUGF2mkx8uLgqfaktjORDxK8xB2pNTvcoYp2
mOc1W2QNxTO/RyRfilE667Lqxk0XsR5yPTRhcXMQwVQ/jA65ISQUD7QZjkYn4WdY4QtlMnq/1q4I
kcIAajiPGl1I0mnSVWyp7y3zO3OIb87k2GdNMlIh2rvkuQ1kukeXUqII9G1I8BqlM7/R/A0TwTvL
35tvj1Dx+ra9tHo1nvxIrpsiZwUOy+uCdYUInFgegUJ9DtqMnBjmhCxEjnHESp+oaNK5/Tbfpbrb
7W3L+Mpprlxlzx80kZi6S2Bk3JnZRjoyLrlraPSswqrRzvAabhOD8UNEG9BPV7Klmqq0tHhK4zp/
oAu4xkC7zWlEPKQF3hyjnrQrhErSEpWkhNLaG08xw6uVmIiPjz9pF6qrXQ3NztJmqkY4viqHqo6Z
xdNmeDG5LGbB5niJsmK6DHEIAPXv/vKomxJtk1B2/fNEr6FfVmZcEYOljE0d6WRYT83RMKN9U9cT
PA7c16oxVgbC25vPUHHxCKx1KHWdtNbBIiWtvUEJ55ghFkB3u8qGBBKlRjtUBMZ9RKdctl60YoyH
YGJRfIChl6Xu0U902vPc67cjN6OVISusUTRWiWbaFZGcGzQOYiWMC42787penizg9oujIK+9H1WD
d9CJvHDllwkIsXDYpKWvMQb4Pkb2ERFGP9fHkoquVQ1J1icHtc7jHLR7XT9KkZobf4ZoaOCsSR5P
HwtETsgpmuY2GdNDHdX2KgCoRwilZl2ERzqcFlDmrcNjEzEG6o6MvjG8782pxsZj8FU3q49O5/tB
nwphekunDB333grVAehjeU07nLakXmLUQpbVZHyTqwqSqu8a9YMfN9eRsw7JrO3I0gjoMDyUknF/
og6ONL0hRgpvltGkkiEyYPBFGZlaBLkD94J1Z380aAfR1rQFaDBkPi0dhD+1mmHqum1dsUaodFVd
bEwFF6H7PzBNoZMwA9ZqoXUP7XTY00pCAcrdlL6ew2DCGJIg39aYB02IgFR20gbjholf7Dv06JmW
/zCwUe9guwFaDtCBUidH6AuHD5PqqZDfS1qNOyoUvGWpQGfLcunUauVP389c1iRS0d2S8jbZ+a/W
6K8jhf0nqvWIOBE3rVoiGjeZP6TflbKfvWqMD3br8dGYtfnMoFavc99IDyFpKk8m67ZAOo+RXT5Z
YQ353BcadABkPABiqLfrBPuNDWnh855T99WDGiIXyQjfgjogoarTGnThoYt6qcJ+7bpwtlXAcigN
95UYH9oiNa/Lpq4786rVZbluDZltsQ7984RDq42ewHziaJU732WWu5z892eXR2ZFITU2Cd76/340
hAGBcD0vMFnaJlgbJON/XnR5LbcTt8oByLr88L/+S7794hR5zqapgl9RnvdbJgzbgLDaT6ASyUog
0PhQEuJtA9xhNnZ660H01jMGx2hrhFb2KDqhdu2kU18JAAmC15xlWc0rkvjhrOsrAoDw84zuex+5
HuNdRk1n1Fd+Tq8Pn8QNPRCTDyOsH0K+BsrSw1NlZVij0/8j6jyWG1e2JfpFiIArmCkJeiOSct2a
IFpqNbwv2K9/C9C7cSY4InVaogiwsGvvzJVp9jvLIWwLNIgnvYppYIGvbNKtJsLpeVRTujOyF8eq
VE+44Nynslf1F4a0KkLZWjkuD0sMrh4OyHC3PKwshTS7Glcb2oFhr86CzwDz6Nmqs2/m8/0LXXj9
IbJdET7GxElfIGikL6WV/HMapTsvTzWGKjc4XdOtLYJ7RSxEZjUZLb7uH4zmQ0ti4zqtgnRVyr/E
9DBSK2dfQZSTeC171VNaeWuq3j7iH14bME3uCgCIlAyhDbDGdGVVTXaLL2TE5J7jRsNOVxLnHgag
YKpcmUN8sUiFAG7BpXwGPTaEJC67XdFRnHX1rg8Y91f6R6/VBft0Pja9NK9pKbepTXCNCv5lFWTl
DlYs2J6D01h/HOyCK8sO3myfmpLIaOSMPuNptJJVme346InfmJHXYe3sDT1sn9JA9q8zkKi1GWKi
7w93qT3tpzYhbLPoda8qMQ/UPaW/T9H7XrnqzVTmRAodGXpxyc3swaToKWvr3TBV7Ju7fdxWXoxD
qUimo9TCd6vxPzSNCkgrlENRgAdt+iv4B5Jh0DCPSbOq8YYA5d7i6r3FNXRfod4J6Xmt3OJWB4+J
5mlDTNZ6SglutCNAmUXz5ATpXdePLR9ngOf/wPQdOH2fLQVyVhv1qnBZSxqLnWGzz+kApb2BueGG
bXerlsoxrSFJTQ8tnyC+lAfb9/AMA9EfcJ+NDMcTH6VU2N1RjlAP0KqXnMRJPysPFK8o9vCeJNlk
rZo+PRsjWwP1EmVQlAqn3Me69acCYEsw33PRl+CgbUwXTmeRPZlv4YpcAcTdKjqSbjp9BBJezFfW
l+wWxG9hPKwh31uRjsi9sPjIaWystLU5oCOyJQknVr3KOvdLnS7I1Q9Vqr8iNX5vIwAGmFu2RYZ4
rk1/B8K8ad1wZLz9ZrJgzpsTRD7nKJrndtWWfM9Nha3WUZob7FGrgcHtPnq5Ctr8XCr23bLdm60r
B3opc4Ie/UkBw9o9dOVY0EcemMJZ8gmfhzOU95ysOLcfniOTFoU64s3zKeUr7OzKrWfpN9UdfWm8
kfaEcyE99lH52lNz+bW/OQFN+yZ+58iH/AivbUO83pMaM6UKCYHF+cSgOsp+FRTOiKueu7Si5OrY
6Tsat5pePTgJrYBGER+VyWjBJFsRrRio+YrbC+PKWfoc0i6zK/XNzhkZy7kZOL9fdIGaVcrHalWo
5l8Mz8AS/uRZju4lR/RmsfowWN4oORuEQaLIp8ztJVyyNGr+jKp7yLRoI6gAQRB5pKEQ+jxYqLWo
bGLWxMRqjiVW24x9e5AC6HIph1391pPuKIA0EGkE5TjBfRL4R+ejH6wDQwDFmh6Tm3025vAGZO2A
Cm6dkG0zjOYFw+KmZAQetIy+xDSfTM8V7Q757jYaLSYTJnOf2gOGts9GHMy9Si7PcFdtuut9SMvE
wMbdvnATIXHbJwvmgwnttG5Udq2RrkEcmfZOF39iAdwkJkSvhu/apUCwQuMVyxPL+eQVobWp2/SJ
jzmcThaulHFaBIczjy+pGt1tLhfbInK7dZ7qwP3VDeTMRWxf8+K2b9WVMOrDYHTntjIPmqbsCz0+
286F3dNB9LJY2wlaoFH+ya3MOGn631L5ECgF96XG2lh3mqfrCuSTL6lrn5WTsHfCWzmlWxSiDyEa
QiRHTJddd3Kt9DfTCkSWRoBwP7wMlvpCnb0FQbkDMB6zQ0bxHynD76nF26WjNaJp/AvhEdy+Lv9E
jn4oLT60VY320mY2biCIJoN+FhpiAl3Z4s3WUWoEYc5VML20TvGJMkzDo0IWAKde/h7FeKyxhBVu
cRJf2Ii2QdlfNW5MOL+yNMRJwedyUCTKo3ORD4wUFM+UBeEmSf9rrCY0ocXOgBGEj+YmShDg7PSQ
nMQ7CHKAFtEPZNMxCLZZP10t34ywkiWciPCYS3FWK9wIdsBNAuxBBIiwG16Ey38DppW98xVO4bsR
xNfJpfM6/MuplMDsr2X9jqyiPeVB8K37/jYZEtIDtIBYqeEq4JNDHskHC20E15uktdFVgKKQ0phs
Xx1Fw8ifbaZr2aEKt1BJIA8+5yAQe4BSuAIlFurAOWld/4ctC0ITTcIN8wtPhvHNLJRjb5BB7hT7
+W6jJv4vTZGek2GNsdW30cRxZNO5s1KyHLi37KAJXwM9wQan1L+6hnQG+wW51l0dNHdbGU9JJz4N
yZXXAUuAUb0qwwTfR/27SP17bFFCIOLYGA3YdBfR/6SjYzKz5gMQzLVEEYevP93oeKQV7nZAc1c0
Dg45Kd6T8cf0xV+rr7FTNvajoOGiDSjvYEP90tNhhBMHTTGXNK5McRvM/jdiALqFtM5CvXmMpvZL
5Gc2wc4KS3eA+yTbGxNXU0dTJGLYbRfJ1bTEDWHEpsj7E8I17OsShAqdXr2gMQjr5TPewVbY1VS2
1FXlh+Ikv+6Av4ijVTS2XcgP7U41vcbkxuU46Z8Efye9siv21Lc6z/9NfnRziLVYscmgEjCsV7PG
5py32qpqzHplw3PIo2ukMjXs2CfWhbuph0Hbw+fxRje2dyJ1dmxTfM+V+lXPZ96bSOg1Jt952Lyq
Nmh/I6RTQ0GFk+aqRkaEk2LaWZb6Ry0D+ML6BrXhOsIuIyjGA6YVfrKyFN0LqD/lbwEhS6BQNHoa
KQnSaAgLY1dtNC3ddn23xpBgEJwDFHCrjOqmGcJdEzXbNmbYijEqsYNNHCVbpMNmuk34sTE/aAKd
bNShFzbpptWTbVLHh0T4XmbSEh/XTYiaX2MYTtRww9g9ETYTD0DLTYYKXCJlyXd0q5MJDI/JDbYp
PdR/m7DXPCy8O8NstlUq961tbJou40wRGajv0LputcLfhfZnzt4pQgNtIYseiv6g5+pZGtM2jF75
3ecEyDsDn62qjOBhgzsr43GEcTmCag16a+drxg4KCyumvm36cTs4iG0je1vGxZbI6E1JfLHO7axx
PKMYN0kxHEhM2qc4dzvaGFms3Vt+u2aY2xB9AE42L53d67WybwTynYYoRvLOuH34aNNpCh+CpGPM
T3NHklnIHbww7E2fsOEdoj2zhI1amAhGo01QXjumIH4fH6QKTX/SDv7caMA7EODeYJu3TcnXQ26A
3kJFA84JZNwY8BOI+dUIU86tfhvp0aEEqNNbJRKxbqfZ0jPjcatE1jqHJRLmJE9xgY80omq6Bnb1
RGTybqiIfLPVDfam7Yj2QrBXBpvrNY1NUxisf2lthnrYg8/Y1jqCisLZFbpJFLOzAaJZimnOctyY
hETHtFjs+BplzWYClFLoFipje6+0YJxjnf9iTCbpJUciRXsaQ/O0MVU2YClxYUFErR5tuqZH76E+
OxBZ5+8XtuI9lAgcZ77GmnNIFQzP6eiVSnpJfPvABg5IMphrMb0ErTdbuTXjpEpjP5twZ9VU582v
xw7jPUPFvYncL2zNXVIWBxOoSSIR5k9iH5DLzgb92NkpQYQRyKd1buh7SaRM0RXsGJpTYGbnpDNP
RRntA5wrJLZ9FeytNC7eUB13rRA7Kx08asY51XokLaxxNomielEQXht6tdAdDkqs7h0ybCrlkHW2
p4qvJBm9pKy2QhHHhETHIXIOfH69Xt03Sn2cMwUT3h1noKxzVonxd5g1LWm7zak6i97yEoy6AInf
m6I5424Oqo+BHKac82ao2iablA0SdBxTCtGTgnPq1rvZsEGPfBIQIkF4KrhqET8sB1yUe6VIGXR1
6GbnJOYYzOChZNdFbnIY7JhxfTD3MOFNlOoGUox9scyCkAJmqBeJJM9B6gQSy0dMHNuXWoyPvul+
MzTCYTOzE5ccwOVQa2K7QDikMoXnFKdIkyXlr77f1y1d/hS1/5IpJJnUnCaBzqMtU5vYLbLCQhxV
+ANyWqtapbDXHYGTY1FbRX6tHWuDKIQhP+nZH3R7mMoKMpO60U+OIp0+MReOHzTrlScndAtPU4Eg
kM+O34QewCELFTY6sv8sgGLEwQBa3r2GNpveeD6MOn8VXhOsry4peKSwVaz3rnpWAQyczS54r/rS
eBW0tREqO56mBzGZk616XmIflsyg5aGJlHEuFL9koxACQeD1r1QbX4Q51YytUjXfWvLCKJTgz+Vd
yMuaUzCQmkTB+DdjwHEOBivhGnIjdE8saxgasrMZheqRnC6X20VLRyYLdxSbwxZM5egtWBoCHMI9
C9TGqMzhlufkdIB0oAAvonzN6kPKnAa9YEnyseGU0NqfE5gRLHHLIWNk/mMX7DYN/nVjp94P1acJ
1QStqp/s2II/lQr7G9wI7Q4zoslSwRDfp2X/87NSnSCfzK3WbPExHsjBp3bggOMYHXbHMJ6lOgVk
A16WjEuFKMX/HfK+HbEUp0PynvZs4guZLebs5DnIYMiM7V4G8LRNo0vnm13DsBrYl6f4rbNOlZBi
ZQ4w6iX05lzlrv/zgsaOUjyUR18bv8OsFNcY42XnYG2aezbhQZoAl+d49iXGcflqOchKYsGxmgEe
BEC3Vd8Rka6m9UF36/bp540Zaudb2K9OS+7taCoxlQwH886uvrvoabCHRuKflsMwVv4pt6M/Q0Te
ktRm+lE0f1e/qjTzrsJCfLIcpMkywezluDyqZgFTmVtXE8/pfgnOWcgxJbpOmNvBH5nqleHdf8gX
4aj9rly74H4dhRdtUhWGYYnJ3onfVC+/9L+X9PPYadUETugQbJfvLK+JoJc7WLeIfgZjnls3UnUE
ZeNAf5XjFUPtd+fY9X7sjXlSqqKWBwGIQtJVlY2FHPG64MOqKn3UQ9gdlkdWYH6FVdXj6JMDhkGj
8uqZidWZ5mvNm7OPotE9d1b1N9PHfLc8Wg5CIwbcW77EUl55alGvW2fEGhCXxjtkTGLoB33niKC7
m/q9rwf96gpGrcCIujMqfTYUelnhtAzIIqONvzzPaz+oPlbBgba1NsbjU9jVSFDRty/v7/JOc22y
i9URIuJuwMZr6fV29Mnuxu9uoiCaD70ZMKOQsUDphQwG17AvvbDSDXKCcS0sh6rHqqCjLvWymOBW
TTNYA/yKXng2ydizALzAvKoF5UwTPYokeEny8EWR4ZYoIX3f0QvfIb/Ff1nOTJ958akTxFd2Rx9O
VRU+qMpA6hU/G4VOd/DdjsGPO+xpMUSvdcYabKJ9+okJSsRUY92hPdTy5tyYisZbE/IXkRH88ZGP
lt6JP6P5TE9aRAY1a+wVw/auLLTskU+IBsouUHA3kLts+GQeOi3RZHMvVx9i88L0xriY6vB3duDT
N+tfQokR1aJU37c9HIFat2ksl8tV+Wqlvr5lQEQLH57d2Bj9rlRaX5LIy4KBj8o5FuGbH5oOwvf4
Aenz2GrTeIzgn3KzzTP087F79LvkKWLDTkQChl9jPvRVwDY7rvRpJUic9Ei/xXI6VzaumsMqKHB9
DxO/xEhCbOoRiW+Snu25z0ym/YiJGiM86TPYxsnXyHLCYae5LZs3u1wjqbNPP4QsS0+JAa5b9hx1
Tl9N7f2XprUkJt5xQEwcwX6bI6zasbP2MsreXQTK6szDM3TGsJ0Zp29G6FzpMNXWFF2wSVeXnIv8
0mC7OiUSaUpTqMWFnovhmTRUV5lbnqsQXB6hYOpu1tGdy3abRFKntYLk1A75qJpGLekR6UO4wW/g
Yq9IM0458r+jVSnOvMevvhqvNdA/2AsDyEkQ/Du1+a8awaeQYhs/xTIAPVVP9lPaDvzpGW/bTs3N
/FQ2pfvaOjPyn6xymy1SYJDVp9uGupcIIL3eBRblCoDIdZcaaE0tZ6dqmlznA17VWBJlg3fjxtsV
03tDGawktwjC4RQ0T67Z3ANVtEckW3CWExO93Pww5xZ90WmR2VRAankb+8E+zK8YpHU41iFiNPgH
emXSlzTiZ243qO0aqRTMnBp753iFXtiHNkHSFs13fEMxaHhTm6GIdvC6pzI4JlB5elAXJ2iWnsH2
aO5scZWkzh/HLr7Hxm12y/lo07TYd/CyaG3G4QHEYruPG06Bjryl8VEmL2cx1GqGMHNzaow/tV5S
x88/LoiBIRpl2F24GuWqNovyqKu4PRA8pOefk0WITX6ECEyOl99vhz45BonjH8SSWEtQfLcZgUKs
rGGeXU8VcmdMvqflq8aVjAUZOOp616/URlHUVZ1k1bGQxnEpV5ZDOY/pgix6N9v5ynYj2OGdfC6Q
mOHcz2mAVo51jzLfWImslfsc4ZfPXAbGXz4ebJUp4lKumKmLG5ORRkoxuF6YnlqnmYxUx52d2jHa
MoIitcpKMEwCqSxt6zvGpYilDZyWYII41wi95TtHsw/AhI0Pv9Tex6GOn9SStHVnJH4iMFxBD3ck
0zzo9gvwyils7UOlD3oloagiGtYOtzClz0NdJce21VFX2SSTYulFwejosH9CP3pIk7qSGQX6bdx1
U7In/BHxa3ZbDku08ixZmK9RV4++Uk1DS2B07Q7r53itUvIul0X4Z0FViZRYayl6kWU9HYD1KXqP
rK6vx5/ruRdutgNwjedb78mWmOsU4ITfisQxpTSqcXHnAwLE/Gx3SnfrCU/dLUvDD4ettBCWoTYx
bmMW8ecUcEMqvTBvy3NZNuqHBDB86VS3BXsAkLeDZTQvg0opuotm7dWmTq5aLcjvirAsEflmPVzT
BlIQifxYx4P18H3EAaxxNzJTaDQ5VbrX0ky/Blin8NO6xnswtiHT7V8VH47nDpBE5ib1Nk2R+gvm
PZs2Bs6R0GX1JmR8O21Mfg9m0R6W4K6EufSeZJDR/UQTFjyreR/drbhAfki2HaSxYNVmwKFXgRLq
F0CB1mns0ZjMlAa7p0WJeIA0gFhxL8tzLpDByxCnxr4IxctSvoXAftmMU1gDKtjHLCNkSo7X5bTV
UYoW3aItyLa+qI9Z0vhXyzDsK3a9mZUaOvqvzFGN/VLCBCB6VD8mdZUW1ZNKWbk14xpxttn14UZA
KccCzoCiy2mV//+TNR0enWyQBADIsnKJ+ZlaEdyCMHbcNUNpHmSIEL4UIs1iJIh0JS3IBFoq7zn1
ZvAd7WRbL8sStBzayHLXQ8UALBrJGFtDTDhIS7ePtaKFT0lT04yzaaTYWY10BM/mSy2+cPTITTfN
6ow8dp8g+qmXLknWIqLGhhibrIwJqLeYjVGH5dcs3wGCnSFnPLY6tqxVBR2PG23lH7WI0dtQEgrs
KuqzCpb8pEexebOl9h1GjBD2vTnnXbLFuKEhxqE/XBY+G6UNOEbHb3ZC6g+y8PydOSKoXyKO4TS1
B7YaluP1WawyPyzMA32h+1J8RAIrVSe6aRNW4hjgi/tICgUout3n94yGx3YaidFUJ19Q2xlMJebl
S/Z9vQ3QBuH5q1pkS/B5phEhj+MG8PaTtPIyCiBaT1X61g44h6uysG+6QGumD27OfbK1gJ3AY3F8
DyZtCLNFfEZjWFwlo4UDNtEnhMDRdVkezDL8Wk5eWNP6laEZbClE3ZuS/KqTgsGnRTEsU3liKv8G
zIYdRFDdhK6YN51kowmQyswyHWnJi3SJHZ9fcK6n2qkCGAIikD6c1ed0ubq3hbJnx9pp1PsUD1dU
n3LVfzHmdxu475rcqasVBdrNmsrPgN3m2VLddGuEKHe5OCDmzPe15VBIUi9lE0c/IblJZNwJa2p3
5rJxrLqtXmg3O8ZJ+3N+hhqBdGbVd2JL1K3QQlivc6xDGAHE0yXa0dwm7rbjLkJVnr4VLY6hvpom
8qm7t9ry4xdwyvzvKskmPTaCnOQ/3CTKPQi/wvmlkuqeHcO4POGAUK/mlCqeFmr+BZUlWEgyIwjf
EM+DXeCs0oJL0TUx4w7hvAVJf0fBMj3CWHhZQLQKi0ZbqM/LJphccocuT6auRYlGEbXR+GGpWkpj
LspPwOPXRCcknm326VtgkgpevFHdar8NDFSYVJiUKfXetRJBL9+pz4NVv6qGW1wnwIt7HGHvRpW9
G5HrtTMxUkGAuYrjCfp1wEy9mevJ5UbrVBp3T6O5R/PatixwuDFINaCbsCYwVLsEuavvh36g6a3o
qZdRCoP0zLakb+4bjU+BncjQQ0N+5JYneowi3ceEDmGvayTjgHdF6ecXGI94lLd1eDSw3qYwCK5O
LGmVCfs2uNLmFudj4S989TMLTdwffXZuqHuf5UuXDoSgZlV+s8t4nUhINfrz0AYF6L+quHSkZ/78
wyaz4brOy2JmhQAddE5FFU7q1a9sBIROh0YP8oMX6MpvRe2glgS/QlXjhGv4cjJwPAQ1Rv7BKn3t
EDpWzl8b+nC9OGg5U7l8TIMStICNat9PnrNciAfqGevRFBlYpwFsRD7fv1C0Hn2HCHoYO19FFUWv
jps4tzI294iio9dY6+eqjhKNmyCzvVC8geech+Xi9/Iod0oDGqjTEHnAN4VGClZV0mtzzRz3C6Kj
oMLB9N9Kq2KEx6hMjMlUOZ5bT58taK/U+E7D9lG0qI6G8suc+dfUHTB0GKacuwl6DVtXrGGYuffl
CNiYPh19fKrmcMRGtgQKT4yDXCjqFfGsSAvb2BOdbLeBCJWHy6d1qXdkUH+4o2s8GsAYG5cZ22Z5
mOp5A/eUKR9AJ3cXudk7KX63KqvGC58L8TJM7mc8JvWlTcpwM0Ke3lm1w8nDSXEaUQvvTUkGit8F
xlF04wuSkoypNTsjvK8zRihiAB6k5yYamo0V5Nhlpq7Y1d1rPaTlGXzBCZ5MvUvmdtAovlgSuPek
OJ6yQEmv0Rz4NCjdtSaLRhDBsOfuzdBP0HwXUfjixyK7J6nxS/Slj5LXDg6qYo/vTsjcyWHq7Otj
vRZzO9I3pX6mRwZuVen2Zmzoq8kfUcOJkX9Edp5Okoq2R6cf7vq+S8nQbr55wc4dA2W2q8Kk2EQC
yeuygAe2rn4yobXhUlvQoekKIwVWQXenelYdWJxpMo5Zcp6wCe2MWKJWbso5J0Evtjr9t32mKwX9
6aZBLYJqFiBwdGQxrABFZNGRUmigZfAUizhjd4YttUWxY9WR8Y7eGDfqXCh2TgRCv0EHzNjluyi7
fdrI7jYlGUDjlnkK2yp7XStpddD7mMlOalzbMDwZEzX2cl1oFljiJcEayO2mngSZp7SzETqHjyD8
jq1Y3xWqn+903jz8e+BpIFRH60wX/5piLE7llNf7aQ5M1fPxzZRGes/BxGw16Dzgd8zTEBDnkdMA
NgOd24MPTrL1M9Qthnk3SjtBDwXdLjLMPxQW9Znotea8fKVYMdG8taqv7ZDLJk4xNrqzrRzRLX5o
9Yl/O2ns+kIf9G1YTtPVlGdTeYeyt3GmUr8shbBld1jw6NDq86bNmLejzpDEkIDpB6l2Pr02OuXZ
z9JhCt7UAPocs5Pg3aGLQCiTziwtU7+XhqXVVPsWfy/95Ip5oyRdpqfCkT1CF9/ilDRC2fUDXIi6
n2KvjAABDbFCTGtqNM4RC0+butU70FbjCJ/rZkjg5gv4u58h4Zmm16jaB4eQD1yeDhKiaw9IfdOp
mb/ORQOapmj7jSbDdt2zr2m2vU7e17KrMAq72E6tiFFS9vFJafOY7TaTRTqjKIVZdoeEtGM+I9/t
6H4tJHijATKWqRSSk00Wu/9WOCZcfNWOdzU2tAjU90Z1NdK4xyE8ITT5/wNJJxFTleAzz8lf1aG9
3XL8KngRugR2JPVBlNHDzhkYeaJCZbvUxmxi6DeUoPBh0e+THhejqzUw0eKOO5xMH1FogQ4Gsb/c
b4es/otUvyMkTEMj3Zj+rg0gvIu6RVtdwy6IiS9eZz4FndcrRcjCWjhrPTfqpxQ0CIOMa5o47hkB
Kvc5vYzjZuMUKBcI8GioYFiw66bo9kE7nKUizowQKLuN7hFU9kuNaBw+nnPuloBItscCOae1N6uv
xLSBZLoFnlBWTQ05PEl/Q8ZeVrUEHIJOH0B63MN+YE5Xd3dqv/elZ2Dhu92bfffsIAbqObs3o3T6
R6Iru4nsjzeK+DmBq2fP6rYgSOcDRlnyVjULy61j7Mw01l4E3amjOZdvdV7sLdMtNtWEeUPTo2di
f6pDJXGhYlOSP58Brh7WdtWw1stPNBKTKJtR//5pF+hD8SuNOuroIR8A+06kVLFsgqu1+re8Cm8l
g92jXiSwICnzNn6sMskoI7yFU3FK7fRPZ8+AyyqbJ5mtf4hEAzRLrx+xlNEtqDE/zVvQMqXpJ+kw
rJS+hk3rYAeuFIUpqsVG3FeC6Ei/QbtrUuW5sr64FjZmWHPrpdDrCkceLCj/9VCLZ7y9KDYjYzW0
+Rzs1ny6OfkBNfaLplP7dQy4ggFq2V8aw6E9ZJtiD62TcQOptsxG/A8glp8hlY+mMSJxg+KdzeZ3
yq12NU6TcRyjwbgGsXEzZdQcEy12NpXJzgDGG+LcudydqvZMq9h4rXzFusbpHcVxu8pkqtzSiX5N
rSDE1UqsPHlJcpHeDsrVSgLPscSrXPIbSex91jI98UK7i34lNptsgIHO0ZE4fUcQoKFdFuufZlKY
oQUXDs0qvVYI/SlciM1pHBxcl3l22LWziwNXxtRrXwxXsxdNUYpLGwhnF1R5fyAmfiOTKYU/E+Y3
oDhIRSJc01LDNW1yX/VR7Tla8aHnWfT4+Z0I8TZq4cJBhe97CmFNPFF/J68zKlEv8stSKWtJCi5y
IJSxS71oQLygqFg5l91Nkddyoxiqw/SGXqYdKajx2JZ5y8OmNZ+SNvlrZYA6HVuxLnJq5B0p5T/3
UHlKJwsq7FS+6Qv5G0IR9gbzHbA0KIT5C1DQBE5MZ5kYykUrDHdCHsFYSIYW5Dl2jMGnPY8Vlo9D
kFUp/IW5MWcUOTaLxLVf80z9wA5r/UX/AiVKOC/22IgtssmRGCVa2cuhBoMNU9LuVz/Jni0Y3Pcp
J3ByAlnxyNLh0AZUZ8Lvfy1XpxYmTJlyZ9gta3Yim5rSdix/HsIdpU9ZgscuBv6gEsMO786LEfsb
s8Wknjj9Oz8zPsb0S7Y+6+UxjOI/ZFPINWEX2jac9+ZEt7pPFP5yJVxR7OBtTs3VNCP21KQjuHl4
qdmTPlVGRAfNGv7GpS5OSEPD58Qte+J0YNgqyiNqw/oLdthD6fr6a+SLPo7qdRMBOMnLAMpHgM9c
seTWtSa6FsO0MoQ0XhncopezVJ5T5AC4qfe0ln0ZkqylXSEkO78J3/3a6SftpJn0J5aveAtJbYny
z4pVgA4IipD/ZsZ9kpdYsCAAqZUYvFFkWP5rcjHCYEH7hbdRKAWjFpDydYISK09wyM4tuKX7Fg+o
claNOQ3YXrIOMzlxKcR6WnsFzOtplGoO5l7QfB7pnBeK+Uz8bbapsaMiclUqGl79Y8k1LUVFGiWi
8n08llgsybTzV4ltnEx/yPYjdgFI6sxmLbbvy0ezLOt81qq4+OhEd4YZBY+MW3B/LiGDa5Z1agwd
65qqkbT7v6trGZRMDUVc6USgIgufxclMucxhja/xgUVeVJatXEXx8N1brDzL7pla0Vmxt6p2baLl
WxWLjxe6zwC1jK/oBcGS+OtglopIMRB6bO2cRJjPFnyPk15KuNHzjhgKcbFFRe7iccPMjV0Dqeoy
gwPHdNDi8hvrZ/2iqtqaWZJzXx5xu5mANgDHWx5ODW09AFbqBhFcB3yb5g8wouaOdUTshUVb+ie+
G/KqBRGmNQBSWYSF/O/etnzFjB07wLIgDirkr7kzteycqCjlue3Ln6eW5xNEVGvZduQxWIp9+u9g
JSUK+aZ6p6wO+YN5tHyzVf+I6fdSuKh5AB7dVWKcQqZ/XHao+KOjU40SdNmqgsTDI0ud7ulQmM+5
T4Za0iX5c1l0NOO5EMwDYX/dehl5/XeIksZLQ8D/QqVeg8K7alU9+lVWIA8aFVM6kZnm09DoAv9C
9IXXT9tTa4OKMoydL53O3yoYDNmZzOcaaHMI2yPUN6GlPiXgHN/V3mkOABQ95NojumkH2pUc6lsc
DvKpi27/PbM8PfVYpYqBGyOd/c4zIuZotcaWg4kIomZDmHurb9WtWbrm3kWb5SVCgoiwEQQY+Hg8
OD9QHosYolzba9mTdmeW2vBaKLfr+avarrIn6znJTfuSIwnsgWp4OcZjFC8oj2mSmZdQAW4TW9b0
UVjUx4Fo/KOhkM613BoWhQR5Mwm3hDSr6N/Ystpr7Lz3bmTXdxzS+XbIgtjjUkPEEgdyN6UOfZE2
oG4IfbBK82VdF6HpWaFlbOkSiufG5JqpzODTfV0+KiZRJNqWlTxAp96FVyXPirsjynUhIKIvd0zp
MOEtbPByxIzgy+zji9K78q4pRfWWzgAP+mBDQyfAFIZ4LgXdPCA9QL4sVTCIL4aS8WHnnPUkc4Ax
ksnz38OohB5LXIC2hr1EqM7yEZdk1RyWbn7FX32EIXUFZVafm3goz4j8pz7eEfbJqyIehuZJz0kP
w1Sjn9o2T8vGzXaH7o9dqJTy0r0ORoszfF5s2nnxaS3UsF1TMj7zLZCrlYVXVRQ2I0wRP/BwQRAl
OnV5ZFU+OM/gtCxVzfIj5kNKCxAvG5zJ5RtkzQJBYPr4PRgsT/QWpCeLPObHArP1ckyRrNodkQKO
j+Fd5NjHHPnm6O2caY9tqy6MB0xgGkHxhB689pPN0ACJtab2nAiaPv/H1XksOY5kS/SLYAYtttRM
kqkr1QZWEloENPD170SgZurZbGgku7o7K0kErnA/nnts5xamVpQWLCyNgTa/bfv0vmJ3ibsTbzBs
IMouQBPxgxkWtHxxCwUb3ee/MXieLJ9V9ylsfoMq81Sf6y9UStMlT53uFvYhY7gMKRnDAbK1Gl2G
xndvUcwoKRru06kqXnVTRwiRQCqn24P77xgPSaKnzwKlSFDMT3065yfCn1h/JyaqNtquW+W16Z0R
uWIfRK35YJvDezymOF6Kob71RfbietaCBvA5lYsc5ojioXxAHB3wV2YGgML7smqmZJlUwb2+LmS+
moi5nI7MJ5Jk+d06lvju4XhvYtNlOkue+ZQij7fMFqd5XX2T48TKi6ZX1oPDdm6NHyhE0Iuog2pC
IjQhWveBugnSYUT/Qn0Fq3Gxz+kQ/ibOMFk7zJAwHSB2qPIjbi5K8RWRpywJO/Zt6QbAbxnrBG32
MZGxDS1d5At+lyZHexERP4r98rfgYm9WtBLRIf8Yt9vuUDZsz0FwTrf1wC8NL3ua0qU+m0QmbsK8
ys+2ZBiomXWNyZr4wCzZqvdM+VeeF9aeo+H4BzXB1woMZbE2U0MLg4E+R2zTufoxbfo1jE41ntT6
BbapmuBUHXHciN7/2YgYSoBjgdjhgXYXZvEjrzQI+T3DrhCdqAooXhZClkWRdHtbdk1LG5sX9SzP
+4VtFXGZgu3KdWBskVjdqSM2nTQBJzFOA9LoMq8fQrmfUTMW/qTPFj4llAoaaMiu3Mzui6p+Ud87
EzD7JorGfpPL6C8ayxNXwkiHxasw7on2qIGgKhFIFPrVMUuWN91rqnvdanH3VHWNmDzLwZFlLDQM
1hYpGNhNqPQsHnZM9ay28AuHVnAkOcTFXVrbJ7/UqRoH574S3vKMJmFfm/MNsnGyhZNSvzf4+w+h
XSCWDwvACV45E8iHXEM9JK5hQLdbrN2/92KcyJ4979SWIjvrHkesvsCTN0I9vcAxLnbtojHhCJuU
IDZyG9U/UC+DkCEJNZFS8AWQizkH8HAMzh2OTthD8sFnlbQ+Uy9dq/gEoRAc/70fxm62TRctP84d
JnYcy+SnuwAfOm5DNkCpC9xnugDSCW5koNbb2cm+CKDs7tWVJV85BOZdPIskdSmDmqUSy60DTnwN
gK02xRlceARg2KGiEzTI1252yngXxgiWF9wpyYAu32VRdmVNQ3CwDFpqiZjZGqAI8cLIM3Awx29c
UvUpYomK9JL/43HEZn9QwkPSUk3Ixp4h9qK0m6fJuGvDxN6q/1SYsX2O2gwBohc9eBMRI3yeyZz3
b5gC6otf+ifVfXj+i50ONfF75O12oXVxvDx6dLs+viJ5tjd1bQ/QhMIU/xqBZbWF8KBtehg1WfZr
SEEoA7hxYMDCeJZrkCTCogK8Yzz3jNUvtYH/NYZtvpkdMZ6gZZZMIHkoq8C4GxinF/70rI4RQDTP
KZrnBF7nzRchm7/IyiA3JFV08HS9JKDUT4gQMlGz1nQvHVO17jXJgoQ8WorWaAajkAbGdgpF/akF
+GBqvhczitRbbQ3HKK59MM63yGyCV5ULZWf6n14mjXckpZzDZkCsbZfdKXXt7OiYif/ceaOd3Rab
Unaa6vpm2loN5sLwvqY6eof6/KC+xFoXPCAZyjbTeAvjbP7wy9I8pwsm0DHy9E9+qjf0O7+axMfh
HkQIFPlu/HvIU3fEf2ETrRYzSO6T+WNO8t/qo3RFxVw1t9uTnoTug+boOcw/4d+B/na2DA7mCzsY
3Ig7EBTVU1k1kkNk4KUce6LQqGuI7BA/iM0uvw/jK9NB4wcmeZrnzM2YEaXLvVPEQGhpx+7JVglP
6trSLawDfksSlnrpyModstjTHJpAZEhE2djGGD9MBQmcm4EUmUvOLVtojXeMYYlvIGRxx8zrX/JJ
C2LikdMk2Xh9Jk4tOblbsoVkfDDRe1WSnFs90n77P307Re8yar/lew7Km41rO8kLWuZTxj3iyQak
KTNjZawBKQ1hwwWoPsreIqYhte0/VHgluJbfEZigTfkYxszGt3kyUZKANthVbvxz8grnMyxL7nEg
AiBnDMc1Pqx1igfhGriXO37Tft2zP/KzQyIyeDAWjiojflqWkW8mOGMMUdp4M0MpQYpGWIJsau7Q
8SVAPSYGNkWMkl6rnLt09Pq7OhC4lwDLBCY/pHBSgmqFeAvNDpECXlJ2Idmt5bp7cOowZC1u/eZc
6E9J5WHxkmvA3DQ8LOExl5Odnumk/HvMdPrO0bLyecDF2Eu9gbq5qrlGDcFob4Af4uPXmvNij08a
mT/92s1AdBJ5qn+FpqU9tJr1oBlZsDf9hp0cnVlezcP3uphLk3lIV34fC0dm/uhO9cz5YK5VuAc0
4mq4Dhly4a+oTt8inCl3scWMkBKse0KGWMqLf/lORlK5KWxWb0kS/okxMb+Ek9xRuNySlYyHvkIJ
pBd8cDddm7DgtWSfzaj9GHlb75UfzPvRhVWnEo6pl/GAcPexnWpLsoT7GjL1flzbJXtI50efPXOE
BGq2N/BJ3eMSsZr1Y8vakwnGIVSFCI4qGIsdee0IUVkhaYYZEDa/TQNaK8EZthn9YX4fuqg+QlrF
G99N5lbdhkhUTdnl/+dB3aQ8ZGR63N40wYhW6+PxYGiwwzamHwWX9QiHMZSswmB4wvjmZjD6mYhu
85SQFReRLKPGFQDEEI1bWEnk8EJtzRCDfgVZ7RxXlbFbVOdAAwJsxGBZ2ABmRzdJYjQL9q9h7ru7
goTTTQAYr2YdQ96InTgHkrZp48F5PsIdwmrKoux+/TqDMEiOS4ayqUx9560Z0dp5ejyfVNNTcOpv
qh6bdkmKRkUa7RsOjGwbJyQeZxo5OUhwSQgiF8uQFYfogLm5qL1l5i0dKRSnXSlSY5v6bX+mbXA3
ga9DzC4DLJ3R09om8CORr8fE/xF9S/QYf1cna9pk9R0DFQSIKEwexyUOdzkkLWJ7Fu8O+RoHn4ZS
wB3wozVK0SUK4M5LiXNODxjZe67TPuMj9R9CEjcsNFODjAllDbqQbluzI/ABjMBQSq1vpCA8xnS7
8CM8kk2KUeKnPNBxSLyYOKmPA6OzfawIKVml4IMY9ppedYdmafXnVP512WsXDfpk9qCZdzXFTvg4
T7FnXJxOZFeipM8AW8OTY1g/uyUWWPImvN1MAIarHtOjPftx9lgnRkPYRIwplqQcq678azr3+S1M
Op0ePKu/EhIzcr8kizQev9RfUxr5H0jQOWSdmLfrZ8s6xK4XZNbxwChYzne7md7br0mrCBP/I+js
4iPVy5Nnkxclwl7frb+hVf1tBzn4MV/DqGj3yPw0ZlGT0uWYZbNVyyRTbpTUs/95GXT85ASWfgGI
BPXjOym2CtMq92qHl8fkJ3k206p/CmlNhuSSNXmOhlHcJtpG8vxMAbzD1/ga8JlqSew8mC6xzrLg
dzPiyIZgxupShvW+ALqxcwzc1558qNP+vRUCe7hFuDV+hfKOJc2WMSI+AXwca4n2PzfkqQZUse87
vTl4Rt4fhzJxzutvZL1LTC21hPw9Uis89U6TX/Ci3zRtyl6jOXkGdj2/j2P9s2AbHMTDSyVXEmIM
pTuXsBkbC56SB4FV9x7DBf8ypBrSgqVkKLLDCCNp/qkEHv/cH2yxs6Mgjq1M+2atFhfp0BotF+GQ
9agkxTryE/g9mHDGIO+39eLYaI2fVQOcBuLkObAzYE88ZGDuH+zOCbZl5dE1wDo1wzS9kr9HLHJS
V8TRAGxobSwqquwzLBJrAd4DjFLeGM3EkFz7zQ8zExUY1J7NnB20u2rJFoqx3uPrpfkoK5rzuOTF
cXBwcHk+GOLcRGYsF1Cmi8DUtahe08rScL0B0QFNTDhYZT9DSe7u557ZQEvtVhIRl2YFRmE9A7Ir
fTTrqL6O/L2jD9RvhPZdZ6clM6L+rtVh8RzaunMdJZt8ZJ/7d3aWNCyB+noBgSISInA5u7ZKo20X
oXfkXLLO08THtnil84KtI9gVuTUetpo/keE8OcXPlGzsBnRpV7X6vYWjHKRcxMRMa0S3U3NJ2AX7
kLsSy2pE3xs1mByWm486ILsxZUQ1JQJ0+mNO+y6VnyzitkzK9+XA/dcQ9XMlLPMm3PyTWJv6kz0a
ih4X9V/boh/NcopXz++eaX/1r2C5oXWXsi3At+o+6qZ9+8whl+XjzyrEtxuVff1eTC1XtVEGp6w0
wst6ciFY/Eiy5dHVKL0Yd4CVMrVL18OUBn6AMm0qjhOFpntnjWSH0KcqG88wYMaZZrPYDhkn+KG1
2LDblW4SmYpngMXtH0/rb4HTzU8kjhLqN8ff4nE27tC3Z7dSk74PowG1KUfsYnBt+ovp0y4n/OdB
xRiuQLe8WSCao09zQGa7WbsfsURtXXlRa+40HxemK5imeZm1xRUwMi508DTXCcP81mZXyWKZbaQL
avNRDyEIENnNf1N2Hr28p354zUIsqufDuBEEZfZL8pMdJQCR/74FqukywtdE5dYU5IOEI/MrQWQq
uVvntf+IIQmlA1vg3IOyrHYK6YIGgU1baTNar4cAQRwL4BYCSQlmD+NfrTX+tY2TPwEH/OsSkqnW
gCOuULu/Vll+R8kQ3amrPx0lNWQgUsBovNcWbfHdeoEg6kFpT9sFBvBuqXLvVQ1EYFIQzJa8jDFn
pUGyC5F2LdNzR4eBPyXjcens5FHz9PBh3VpPduqclEVioeYDYmjbBPHo7CVLPTq4WpOu4wFfzgj+
Z1BAG/K0zitjy/PPyBAe7GUMn9QDf947CkKgwAyP2NPUXm3ge79Rlj6unWRTAL65C4o/apHcDtye
G+zhYuD7MpbdHRB4tkvT2OyFPD6zxHiJ9So7+Wlawh1tZ/Ck81mVGzaeBDi7KDHDlJicMuAcKGmz
c6oo8HJjs96S1UhfPfBNE+RHUxSqcsMh5YyLkk3bOtmetPFxiKB2YUl2RmlE0FGp49Cf9sp2tx1o
/Vi/9D8Ih37TSXxe7Gy45lPRkj86HiErblbpj1tyJx7w6M81IZhQDN7Y0uF1krtDvGoWQLKKzY7c
+ESL121aHc8XLrCPMnaH2yiQ3WoVqcN2q1GCANYGODDNE7LxJN7r8jNTD21GrcksHTKO/L6HmpU8
AqeNmYSxtQIQxdoptNJNLjtPY9DqqxaeOaK8O4yg3p16ph4CY/r70gg0mOTyn6r36opAX69ug13Z
xDmWdxjWd+usyhtA+9p6SUqWvLCQkWHuLvE0E8/p3qV1fFlqG7/HyL4z7RDsWLNnHFvDTyFno7Ba
d0BOkSOt9wwoO6n+E+/h2iRoeS7uy7y7qrMt93aI4UhOMUlGLTvKvyGEPphk6JbXp11KU9HBmtkN
sXZyekBC/x6g09Cg61hTrGIQ3F48/Il0IpPlf8Hj5ziIjOQLgUl/brucaN/QMXZwdabqWHpnx3wN
zGH+wemYRil3AiZytFwGKXGBnh0qr0tvHskkO4rX+Yc17tx2+h5xaz0pRcW/tdbiIQ1JAuT+YQe4
WQ+4rtFqDe8tkRoLurXnlrLzpYkLAmbT4LTWny45Q5jmh+imNLFW1b5UEff0THryCgAMa4NB0BGu
AymiDSJP24se7sZo9k+NOeKP0+loggpFbMiwcLMMVnqsgdmrlexg84n0GaldS5UymmVmvV9MM7ok
NuYt9WySL2fGqac4sE7qfbz/IXGd3PzJKLeMI0qpkSEI9Je6MturKuGrghm2W7a7tbZNq0UQqoMx
nn/Dw4MX/McSLMfbRnHWimFf+0WGlJN5mhqvlTYLh3TB3senQ+0OnRUMCRrntHK/1qsjD7CTkpOg
Li51maW2RYZznrAq4Vd+okhnuM0kZ1tmo3WlQr4ViduwJZ2YxJHj59zc9MNAwoF5G+1wBA/WBxD9
rwczQUHmoTOck7n5jblhPiiTLVYHwA6yeBisKt2q/XudOMFDQp4Hy2wz2+q18wJhPsFRi9ZUxZZ0
0Hau5MzfM+PqI4A3YLcRp2onnbZ5nw3Ig0xywDHt0YMwLSJHDlyTmtm5fv4Du1V9ttmDHIl3irdr
C9V6BBda4bSZ8nH+4Ex+D3w2mrm2kAWXk2KjD4W7W7yYv7Uh1VHrfQD99IsqNdVtB28oRTcFiWuR
vKs2jGrfGM7OQLhGM7JWh4XuNkbzVCfmG0by7NwuwjyPE4a1KGrLBzWSQSgmqN7nmwVO7suyUVlp
pR+/DGwRD2njDCAQpLajmDC6eu3wWgSA4QObLnBoxWPkEFXJZ9PeQj8mIScTMJQyr9qjCGq3jjZU
RJgD5iQQFoEelhOoer0/zR8p+Zzyk9lwPLMq7H2CM9uYcE9jOLf5MH9FZvwzSIPiapXZOjb+Nxl2
uoGhmhsKoljxbNFwL7C/XxGGncQ0xDcYVsj+2eBum6ms34F4Aq7E9XOcPEi9OKJQdek2PhD4TH67
kKaepdzvK/8caaJ+zOwJPnaJJz9ougW1D36rv+0vg4CDphvDcXHQwFF9sBn0m01ZpN1rWZg7IzXq
O3wexWOV056vNdxcLHyIrDZLKxBHd7brXdhm3ysCb+EAasWj7Vp8aklHoehr5Au3VOMeaIFnB54E
BQmjCnUh2WkldpNVEpOGAeK1K1oC0lnMgPFghBGJ8ZewwEGoWWCtux8ipQtCIbCUB3SDWw16wbU1
kPFGZj8cHBelh3pZdYaNGCrddAmlvVrKLnnlPck8etWHo/PBLGka9+o+v2RwnFmaolugczcIisil
TraLi2nHqQtxDOkI4RHDoRM9JAfhkEjdRunVlnq+wm77k7Gw0tsZ0U6J6kbh9PgFKuvazhPCADln
T8yaKKDySwu06iTkqQNj0LspIXAsjyOth4GIv/O7ej+4whtqYNyiG3SxDEjXP71Avi19584qUCap
XyhJYi0e5eZkI8f5W2HP0YsZgcaOc/ycIp6125x0CJE60kJvnjd5cJlaOgd4+/uaZLWr2p+rdbqo
5m7r0WuA2fQRqvlAp5EyDmeztjEgOrkDpssAySV/dLUeVCdp5rXveum9unHSXvWij1luVBjNg6k7
VK47PVezXpMrFtWfk2P9fba+N9nxITZNB9DuMl9KiiovDXCYIRhho/TFRR/tgF56l3FCPBPp0cda
2E1V2crst2kXc6u4koUw7JOY/UMr1xI+GS3HlMNuO0H+ZNrmL8xUgsLaqomFP0QLRU0cocIL38mJ
yr8NaPI9u/A/cK0AYHHAII9Na90cUv82hiiiFymHhiZXf4fnEz+wJtHfInzDaCFNJI6TePWzFI96
DRSGAeOlC1jTAcrehBXhXoG0RQ1xE97x+R01hvQ3jSEEYIwOREuNaPG/D3Xi/30Zoc85IHkwdzpz
ZULUiEQaPBh46oZi9OG0Z2BYbgPsZ3uRQcrCb754Jy9CK6kMMz4gTg4BD9xu4z7jl20K/UXtLdII
0z3qkV1vQIaVmYm3tuo9fceMW4aR2xi9rD5+Wcwo2Kym+NZEQznNDNdSC0Bt4b8g/B2ZuiYUVEWA
rXFsvP4GtXzyUuuo5aSu5eUgVwEw/I4Cj9B2lkKzUQTByu2omuYFwz1ha7WgyZbMAXqP7LmYEBsh
cQiWESwnoy310Erz8Gy62AWkG5d5rcCN20X7dTREDXsH1pxCeEodHCsWMlv10nfa+fRmJSg1lVwd
SdpG2KA61l7Ci8fm6NO28imN1UX05Vcg3Ju6BQ9D8APxuHPuaIuwdmYHfq/oCqd4RG1AzJEqjFQ9
pJ55Bff1cfKHjdV2m8789JnsfwWMsvaz1jvnXi/Ic0lAC5K40hy4aJj1BEDYFnyOCHYhnszju7rh
qi+yF3vFngyZZJMRIslO07S/1z5Nabo8jZZ5odsoXut58a6OV/x0my6+sROP98J3YEZa3QAAOt+y
OooIiRw4lCqJsgkJo21QSDkskuV1XtbtD03zGVnJV40vUMTnaX/oQXli5w9pXKR7nLNsX9XOWSkf
2JckbxbDqm2kwe1ufXSVdBCXhYSYdTKU8wq7rQnL77TCQpgAumR3kObjNySxyLFr5vr+fdf/VjNC
9VA50S0lcQ1NYV2cKz2pL+mwNCAyhu+qaAxcq73Uo/Mz5CLcriUo5y9LapwpWwKZ3XvG/3uSEaWP
NKrAVnCBqWf/Hkzs4iQjYW3Sytl67KCHbckE9A+JFAa3Bgt7HLgTw67/lJXO0pnfrIUuePozhuX8
pMGNOSW+TupSW77rwwA7lP74ajkAYJbCqC5d4n0bm8G8ywui20OT7gbp7yemI7pM3fgVx0zEk5Y1
hUUQ2dkjOv4ZR9VZk3RO7NukcIiEERwQhk2ULXwgctsS6YxglWvH9UCssS3Qn4e5qh79wN6qVwWT
pmtomPVJnTtuyRjcFgCV8CXf8ws/LqI2z2oINVnNX1qAetnfrd8NA42bsosKAhZ23cwEapq5lPdD
0Oe7yHcwjiaxIINZqz8Jd7B3AXfG81AQSRwFmHfW+wxq+Ld/vT4RP5XYJLb4NSA1OzYWhrTCjH4L
6WxVD3E66XdqAYnVHmkSBM200b5N+RAfehMYbOdM+9Fo/ScdUTBTkTr/K1yudG2jBW7wWdsJo56k
Dj9HTz8bVQsOr02uDbT4b/30fd3e6YgQqsXt/rTAx/WAsbVW19qNSB7kysbsPrTJmyrkII3HJ49M
po0Y3QDHfnZqbASrgtEVDAtYbkWxVZM7Tk8GVDJUmx49GDmbe50kwbKIQCmk3MWKPt/rIxpKubp3
ZJehSCrLBDdwscEedBlaw8jOkCSoq034e9sIPpNsrOH0jsZ+mprpOKI9u0VhEdyImmZTCe7JE6bA
cNNElxwhCE05epTILMazcmtwaJJxYjF4sChBgrH4aMba+uaJ+qxFpvueeN41Ci3nF3bma9n25DKZ
3m6I0mY3Fe9Qp3c2PrKbLn+m2AOx4mQ+Syf5MtMHqXnaqaVk0HVI+bBXXn1t6eBO5POZ+bsj3Opb
Y7Hha8f+0SSRDN+Y669DmS5DdZQYTNWQrULR+c9+Wk3H1ZKKmfA+jvUzsVw1KHEDjIAW1Me1h3BN
vmkJ6eonYZoW6jdpy6bl2SiTK/EWJskr/GaLGGH838UEYwv8c1n5ONhBs48dsjbXr3xVLUeUo3B8
pCQtcazy3m3YS88BMYty/Ms9mL9uhWlpbB4gCILSIQ7uPtfr7uRJRXFxiSwPvrIUFruZxh00wSgT
SnWIQ7Y8qSUzE+189M09MFJKzsZEfzsI9jeLBYE1DoDckbAkBtph6AYTgGLbbNyr0XR3BuOnk5Ir
/1MvZ0JnLuPbCTdJK434XYf+bv3VaOOIyNpLyZSPx/4S1J1xWMsgdwaTwlYqP1WODEia5hIXXdBp
L5Qy7fb/7XJJziaNjyELuuLoYk6G/aAehDOj+DZgtquXA96uwnXr66xIJFR55Gmk3nu41NidO8Sj
p9J+rHXTPv4bSKhnNRa5jTGjKVOTXrUz0OmAxMT/T8kxJ3qb/Vrxaa6ebv/9uTyDdRF6xVl9V+KM
H701iIBpwOi0IbJv28qyV6G5uy6hxmy5yUO7YziuM4l7V8+ybmjwFBJgNEpD+KwbKB09y3pUD9YA
qjUvw9D5SIw82mm5m7M9rN9RA4O6sY00vg5JF1/HzP6Tg8Qydn2uNxcdX8M2oN56IsPSelVrD1+g
z+EouQg/rw6VU5qXtJMRDczjGJWY704cd9+yLKFlmRLzNWun115qEBlDDfssGmljCKGPt74GjK9q
I3HxRRz42yLzIZD7CG+NOnqWfvB71n/Fa1o+ly3o9dIMh4/RQik6Q95an6n3mNQOm1G+tz7Ts91o
gC+G7ZqSHntdt6iIWonaZEJGE52GtCHmQPB9Et6awbE35JaRYa5F/bWd/NcW0s+5M2MD0vh/nLbq
mUNQK2UlakGT9KUo7oeXlnDURycR6yvXKsWWTmmekblwr0P8kYEnVZPDpsU2PptIcFQLJDquG1Yo
4U59T+25ouyUf+ZaGVOp5cjUtfsgFeAwOxRCCMd/651XvrWoqumR+plt6PzbKAXcLWkh70OYHN1C
ZS8GjI/wPFJGQUu9q7PlfQnQsyOQq5/1GHlEnBJT6jHtYOuKUpqtcHRoJtRtnhWxP5NHhNdaX536
enDXBxe3QCreJF3U4kSgamtIIbBaFoJKAphGCJbUfby17PKuBN0PmXepihPGO6y03IJtADlnyy5c
b8WiYPmCjWKZH93o1OzOJZ0bEiV/cKac4Ug6mf5k3a2/lqhnU0AFPB8KAZvQ6IR5WCJb+JvUsZ37
pv6JHyhhE9Mmj7V81gYES7jFxokM86BWODOQmI3UwV0tI7R2XYrg4o9oBuSPjiA+VTa26B0Jo1FS
KWOBdZ16wzEvyI9tE5D8/6hyjTZ5+C1wGpK3ydYjOg8yZ7iZ0+xSIltlcNzzU7XLD/auTJSaePrI
iEaIp/S8ngArmcHEQU5RC/XMwOZ9SHoAmGz5vnELm3dV3Wn3w2Q4x8zz99wmJW8Lpax6KFL8Ii0c
97PdfLQVHZ8th11+5JIfrFpE6hw6k7gmhLuavySHryGScJvPfrEz/7tpiLO42i5Z7B1rYWKMFY4N
uVtMbG76b7FlfGqpNz26o/uLM2zDP55eaAtZzsWEwrREt0RaNL3o0WLfEU7xXDO3uAze8KSWsULm
SalnmTiyG8AZhd188HVEfrF2UbvqZHbibUpa0TrNIIf1VKWjAw8FGNNYthQc4wJPPRNQw9gZS3WW
afXdTb0KyBZEGy1VTJg+re0YlCVsMI/yVXZ8ZecTXhHNB/ayj+Ps1Z+JHblkJxGc5Nick0rzHBkD
TCRi5rIiI71ELVt8LwiupuVfgcFUX65uk80TgZ4WtglunfnmOZJwTFdv3k0XG/VKWUy1LzW5a5np
g7XStqrQNmcnfax65g1jf1/2cfurNtt7nQXbh+Ej0PXTrdpU1npWnwRbPe6zzIOn1Jh2oVTrp15i
b4zSugkrYjRj22kNiNZsH6zCP02+Q8sXpb9W5QkYLpgDaXu3yu0D8bMnffN+as6JpsXXf6w1sDjj
lUsoOAbL9EKd2xLNR6h65VQsl1oDn50ZRRSnkGpmwyNvnLf+vZ+Z1zkJxIFh0bR3TCJuNcbmOx8J
5a+607MzG97xZKT5exUt7nNC0tDe7HOkX9QPIZcbpW1rhv4nM1e4u0Pif+LjRf7VUJ7O6UubjcvR
6IDrmiy3gcz452pBcWCk+oVlPqj5fuqe1SQ4hQPG/mmbsN+5LT4ogcSj+NVcPoQ6pzb0DAmP96a3
MoZ8I5EovVEP7HPhgGJwiHCfdcvLwIf8GBvuntCG5SUOeauWIqBowXwOGKjhdtsk14jz/PQ/z8aJ
FIGxlqSxLtZZN+Kp6jGjX9KYsOLcZdDW6oN3lSV6K9z+D9veI6NEUuCwGh7sycNTCcrvXTeR3gg8
ED/HwD9YaaJ9eWU6Q8Th2xzMzJP7iqZq7gGzuIZr341YmTYoncRD7+jOVowV6etqrbzoNkZEqdTp
DCZAcZg5JzUyiCfvtUa9tx3Mpj8vjjvePEByY+f/sErmelx3dhSEuwxm9iVu4NDWGg48EaKw14s3
khY+2tG794fpp+of+op866KcpZyQoheRhWRwNyxXufzu8xke+X+Prd7ly0Vahdj6BskYXRrWL20z
tNtUQ7+uIVdXiz/8EcV59H442GqJLDHtu0gwBfbM0gH+6VrgZkBRqOVlwV2ehcsFA/mzT8G1SlKg
ZDlotrvhqMUwp+qg1nfROIpPm5qFpcQ33c+bizoy0SilxKr5wz7+HnjouNUQPwOhsq9jxLD4jNiV
2NqNMPgw284MBw5D2omdhYD/2bCtDt16ZXwr5x6pONJj+HF1ZJIenk72g90wtC4HJ9tkY47pgPkz
Bg2GWE3+wlfCOeMNbh/nHQkzAfAGcNY5bn/2pcERWPjKbYwiuApcqR/NnFmYtBOsSdxWkdkNb6O1
WI9+b0HTqDLsO/w7a9VLyhwphfzV1MveF8MdkrOLZichRnj3Ux2famxhyZQkIY4LkG8MeFCwQkGf
YNlmfeiIHNzYtnvO5pogCiNgBijHf6qgdTy6w55hktqXFYbxawoq59CH/r1SECfV/IHRw3uKE7y5
Eq4wzB39Rzyv+3l3ahHZFN23PovkfDsx1t/90Bh/i9BkgG8cFdN7dVXfC0DqD7XvlTsPW/arqTXP
cTT8zlJHQiSpxSiGOjAPxU9Gwf30tRQjSOA/xRgeOrf3OMur+yYmIYgJzyZoM3AMvSEgwctDtQ/c
l9GsnhxVh0FYIEYplqc+7JekDO/ZziZ4CiyMMomXHXNbO/kvi5dpgNmn9tckRiwtncHOtsqsDGSU
9s0Z+tckN8Oz3/XAwJwUZraqM+yMnppeA907dQ2qYOOmHoy+DZkC54SHZtHyq+a/d7NzbzzHffRr
7meHBDvabyuai5+gz52mIO4gYYNi4MgARhohQPaL8tRY5m/ETP39v/fVS8y930otAyYipVPqwc6W
t7mytfWt0O2sbd2RTxWNZU6idZkf7KhjSj5qTnIEBoDqn4ln7FVA3Ck41Iot/k7s/V2R+MyyVOVH
Ve9c7cxhUAqZMao+LBLAjnLeNrpOB8rcllw5no3gIM4Un5itMZ8RiIFGpukGXK0JZIqy/2EWGV+b
yohO5jx/rH2vumlXtlXtomh+r0xP/CDjURU9Rm0TH7HMMNBlU9/GwDXcFqAX2SHmga9ft5r0/zVv
aeqFh7Ytb2KZ6otbehcM6uehBwJpaAyJ4AWwRRs0ohdHjnksd8w4GpFXu6COn1H3NzddDt5tNFtG
xuBk8COLY8YkH6B0f3XZ9Mm9A7tMAFtXXXS6kyw3g1wXKMxo4GRRQ1T7JUOTx0cvte8B4KYs+NOy
fpNbne45gHyCIj0+WX6qyZCZ9FUTyaMeNxO2thbpgK7N14HUzo2qOIYB7S2oOCZUPVUv/rDizLqt
2jLtNg6laeg7N2D8BC4n3eqz5hxTr5ivSLF2LtyEexQkb3SaiGUjGZRJ84twClvHCVKb2OouZXHf
Op+2GEd5zBMp4emMz5WDUR/N7r7SMbF3BunhHGwvCMRZi9UFU0qJVfCxPm9o7z9Qi2LEHx5msp+I
IwMjCw7P3xOgM71UQ7Au1jAqnFMCOs94z5MdVDtXKloq6CIoZRdbw3A9sxFxguh+YHR4tkTDvXX0
jBO+8ui0yn0ZWp36mVw9dYtKFrpAAyjrKYelCzM1y5/7cnmyehOjX46pLy3NB5Pp+IVVMb4Uh0Sx
zHB/tImZ/B9hZ7YcN7Jl2V+5dp8b1piHsq5+QMwjySApJvUC05SY5xlf38sdui2rqrbqhwyLCCkl
RRBwP37O3mvjoGPnkoO4MVD1S2dml7Exd6uiaazo4AyxNd0LrbG3gY06tiKeQxZ4ceNuanvqvgRZ
dtajyjl4YzVvZYHO+XMzGljQub5+utp0Kwpj+Unbt/zehsbfHYO3i5xiIOkwztVkl75CNJjfxuMP
rxeMG716qWnX36TgMADbjJyim54TjSR3OQCYCsBEGoLJrWnAVo268hhw8Unzi4vx4wybAHqHYY/g
uRNjH4pnhco9LCXjGRrbTe853nGysvilsOlkiUMTyu43yUpqGF8UVpFdwMtZvprGJsFOVnaKG7M6
ZpVD7E9DlOraoKHM2JSaSQBOqeZ7uefOCYptPDwmhIBQZUFK7K3a4j11Y4QDYQ4sk/DqZ/aeCH+2
OpylHwuVIzqzGIq86ToHOMbR9yFRF1TvY3uYg4HF39H7X6wJT05VIhaLimKXK5A4/ywCSE+RvSxL
sC0x8+xckjGOsQEpHkvC/HWm92ZaeI7QZui7lKv1VnhN5VsDLW+u0+SkDkbnB4jbjjr2ImZKAoM7
Ii6vKZ6pzSNOFQCGpHyutMP2sgphZzTzfUf4GM0j89FyBOGE2H1dZtaEjRogPW8g/B+4WjnTKBGN
D5Q710wEAEbkxl3tOmOCMZHVJV4ZAawq2yHdHjPRc2m00fe5G1wfK1l39srltjrTw/wroAv8tGQa
/ZZmN6n+lDdkEU7OfNZTQuAMKZhSxql+VRJDR43X9M8rWlf2LjRE5Q1e5oMx5D1NfS17xc79UhYa
2UuN/tqbHcWQsE6MQJYTwbPhvKJy55Z8FvlSPMhnPZiqXaygsYsKLX1RCsP1+QTJz7z7rrd1dGHz
QFAhcOxzFqRXp+kb7BtC0UU8zhcLvfAuNtRw/XqNItys327tBdM9DO71wHgiKasRcDhCFW2YUCuW
yXsRqeAyIN5o4YCmRIwjJHESzSHFZ0gWkTDsNxHj57ianFULySy4PA9F95f8WWpaLcKgET76Dvf/
MWR3xvPAmWpxF3vcJgi+udxwQrMvbtb3TPSIDVKUJxuIhgTEZyfarMF+qKrobcyM3J+D5BcZefHb
0Kt0n1WE+7s6jL6uxz8ifIMdf9bRLFMN/xEz4iEccfTI05ViX7G2gNgcieVxBu70TaLWh6ojba+1
9OBCG6Z4A7pKtHqABbGIk2vUk2GmY91lmFLPF2IYntBTLUyhwGH/dlX3RLQulWecaVfgMTZp77td
+ltHnGrpoRWzzRCn2tYi/msj22Vrzww6FwAQxsg6HsJeCXO/a5KOoEEelCQProj4jrbQmsm3lmT5
CRRBQ5qVPsntjGlr8ixfZZBk17EbKp9xnWtWYcjgWURgSKNHXTINLbK55DbAOmj1dFOTNlAfcpyk
2uEvI1LiYxOU9j3LQx3DFx80t4dXz0Fsrg9f3NTw7lIby5LgPWXD+FFVuG0x+Xr+qmeje2RdW+Ua
BNWyCqp/t+S9pb+UqCXoUS7Zj67SDoy+spsyBf11GKzHRLrKLxNKTtANb9zhyCTq4RNyUXFYRghd
UVoclGZiU+Cn6+ujnr7MlT2TpWUf5fYqH8Y4QVFT4fpMy29zpzW+LCMQHKG6lHrqhKtMilLVDDs8
ebvuuGk6tHdS7sDPkPkppZ8fxRoUMdHklA/yh6hp9AArVavJi8NPPcQawBnJUch6NHESqCsf9MnD
jp6Un6OZwlwV0hoHEcU9wgDlIJrdKmqO1SmJ4f4rcbyfCrpD0rALpY6cE3kUd9Sk3tKji9P5vE7a
aBETF4PMuoQItApBoi7DOwxonlOVQG8LLLl8cIi3gmJOO3Cour9DQfpJokQhoW2e954g/ZRL9yMy
tlZptTg7EO9bAI13DnshyDU32rk1HaG8A+cBM5F/aOM519gie66rCo7yYRp/X9rlvT6EaZt9K/v2
B0OI6tsSVPfe+yW1JWMXZxczjwVo0NOuiRNynlE8TMSrwKeai62BR+USKrl1U96lREE+SEkLgaeI
Wx2i70rwuttkDt0XmvVYjcn5xhLG3o4q+pWoyoWdYuZ2L71LOWUxKdfqlWwV80udhT9GO3wyYre7
qrSxT/Ey/ZRyc3lei4hL83W0DCcpGmmN0sZU0w/bBla91C8hWAgOCVAlP3bC5HtI0CySXgGxgTNW
Z0gjrH6b2iRZGspyHZPUeA4HdcGIk/9AqWhdyjC/SVfHkj9kAzllrKcGHyyu86HtTPWqOeyKlZEX
ax9TC0iqSS164rI/4KGZQT4gXKpTAYqKtbeF9LOV1b6RVuqhPNDOn1913QGHFjuPPh+OfeWFD63W
gvPYRzk0pDLeGd7ccHERAZKPnOLCefyG2B/MjFJ/m9Lwkow1aAUxsS9nSyMOkgpfFk0F3VofFX2H
eIq4qFVXplfuQ85lTBPjDYQghrNW5Wuova9hv2R4wYUip8VZUaSmea3olBzcpMapIgcpodpd9G6g
xwsmg4yoLD4WY21vaBlpxJVN1nlayCPD7ABsIGfZqmeE9yjoRBDQnLwsDNlwerfOqRVBG7WHud2X
T0MRNJMPJp2cnHgiX82T72ws9HqILWoCUoVYGpQvptlzdB/pLcqXscs37BClaItanIoB7fhVfkCE
Tj+zYE52A2qv1XpnCrrc2hElu3rYjhYxV446PwWBKT5RlASEIQMdk7VFpgGnnmu0fVDI3Fy7hkoL
AlKPjD0a3nQn69GOqNQAdJHv0V4/ysuxnGi2rH/L4jTaziUvV3SoEyUNXrQFCbRt2z9yMiReImVp
hXXD25K05+2GNl343g30fnX1NGclVhlzOcaIv46tp5Zg/Qi8CnUUZ96Ai1A+uOhi12d/3nPEr6Yj
powKktT2zy+ArzqS03jpprnEK2A/RqkdiDPqAPFSrsdAMQ2CaG0WR6zzd6B9pYufnKW+cY1vg1Eo
Dw1ulF9oKsNGK3+GLAUCNKdWUWyLWnXCf1yKzJ8iURFixPX7Is6viJVUgR9FqC9eahwWGjdp6ObW
Mx1lQnegh27CnjQFfal+UI6P+zBv0y8o5VKgiCnQgVJXGGyBFJ/349Gem/pnKjQuGjoaH/3mHlKc
9Vehw0+UTR2nz5v9kiFSqWYTRS2VxTHquuU9w037Y+g6WimBh7UVo1MSae1jGWKGyqDRzzrK+E2k
M1b3yEDAkGWjiKS4utXTWXYKgVPr1zK3v8h2ZtC2P8vAcUQaFdOzagieS5etbGg4WZhT45zyOSfE
iP5d5IZAHhZreoYMWZ/bOM18xYBCTyvmJc35esHfnLRO9xmqDZ+WCjI7mJsB5SyAO7mCUDAa1wCt
0EsPT9Fv+s7lIM0YVC5NXcmoKkujx58ZTzWy5YxKOu1DO51uVoTiZ9DTVdAkElSeVCikZjf1yJa9
6bD0znvtKv1htf3hcb8NCHifRrO6ZFUTvMoH8DoPpMfRXb5SYAmAmwSE1HmJ8lqDW/mt6rSTpPe1
znFeKqzvSuZVnzkem9/3Ygk2tCWuq2abCke0j1w6CnlJYt9pGEAmLiguDWDeNsPb93WqQTZ2hFrn
vbP/T7iFpkOIuYrHwCp8TcB7vekEAbemOv9elXJSXv/oGeQzOgF16V0ti5gVNYFcH/Zx89pqMPaa
GVFOU+v1a+JhRa485U11TfeRw5IUeri6JsPRxESztoURfLb7gep0SwCZIMp22mGJk+PS6t7XUAGL
yHG78Cu9GQF+CkdnE8fLvqnRJBBXiL1arR2M3Kp2zIui58QUFAy0i+jg9d50d2lQov6OqbOEV2wp
RNQWOViZOXaLH3Mv+kbTZociQnCbUxsjEBJ2I1p3I1qLaPZBQ1dPSFmoKYEbS+Dx5DAF7lscXyhN
y2Iz/zCrZn5kwfQguOZ1FbL1pAFX9fgA4EBE2siImkTmh02j60Xp6F2tvfnU7EiZDqzuoobFF11x
6axYTrHJR/RuTh6au4jz4gts5BASmUIIq9vlZGjx910jp/lmzU1xkK9UT6WDk2d0YOXrgeDEbQ8t
c0OPbr7KXzaxlVtCFj9fncWxDjGzzSTPj1VsHoflREQkeGnN0939EjTpVpbNfatso8Lag/aGq6XP
4TYCL3tKPaKeZuPJGRh7cOLN6kuP502ejuW0+8+DfG+EjgCau3nI90sxKWirRTnrLeeurGfEUrtD
umtNJgF+1NvY+j1op+vrPBl/TG36d1CQ1rZWRPwr32yn189RaTfnoq6jK8kenGf6ysQhbsTb1ui/
sNzpr5adfm3wn/k5trmrFOQbBsr65F/EQSuii2UvAGyFJVa33J+lvpDQzRBjGwUGhF2KxLe1OB0q
rtIlsA+qnQP8xpV9NgKjvWeYQ7ZAiSLimdSejMXQ2i7IWi9xnxG8m5KFujY+QqXhwK6nts9W/qP3
hs+5ztKdZQQewNruHhLl9eossXsYVTIGCAE+h5pmfxDkcUrM3LiN4Fj+GFlUBa70lD9GkeWxMNLj
v+rOyBEfiqwpggQrq4thyhJGT08BRapryDGkrigkjG6KjY2ZVYR0uc4HW6ayMgX/6HMQH7NN9EuO
jEHcNU5P2ooZwne1nfonNDjKH1NZ9I0EFq2/pwNpiJms2o01SGwGCsaH4UT4LEJn37mG8ZTVV6gP
Pgz3hOKYZLXOH4yqv65PVZiUvnYKXU5cqwJAt/OAn6uY9Kq4weW8NRgU50w7BkQsDUTHULy959LJ
kSEpHjS9Y5vG9vrSFpkpsGxxfGPV3Tl58pl1aCMPBiSeo4RGImilpy5zXKzaeHWVWblO0Boe8B++
N9L4IFLNsTOcnGnYrCJUchIW4n0R4TFmQP1EoFu1T1TOQ4xWqVK6KdpIk5luhHiG5NOkUrY94V73
eQA9Dt4ciKkUFwdf14ZV0xAlAvPnKZgGADpmWD6QtpV3eoYn+WoRbyUhV1sYlJfSGn5F7MGdSctP
nOwqp8r8Wpt0/jk208qKLJR8iCwoW/g1CDWRD4GLdZwYK2v35z160inpFHhDBtcqtz0CsWNLj2C3
nsPqkKniaCHVrDXQU2X6VTr6xjqzN60DvrtAKHQr8gVHA5Li9wLxR2JHz5P2tO6i6EQOqZ5O92Xq
mbrXeXZPE4DzfE1nbe7cfbEs+dlC7XcySHyWPlpkEeQzApiHdiLW5jlR4gMB2UxKTc998gwEmJEX
cmEKP2uRwR/xrMA8m4vFMq22NAGE3jUKlWVrpQTAcWX8NAOySORVhPTnkvWtvSuDiRxa4RnWSpHB
bWc9bucU2W+he2dd44BmNl5LZmuq7gQeldaYhi5JPCsX85rklbbLKqgZ9Kb1Z8S/YAmBNfozs9nP
uMifc2c6yPuqjGcdJbJQ16kBJwVkHmyXcGESZXwz7Fx9iUN6T1zKi5Z+JZDS2UazDYbe+CkF1Yi4
9n2NCa8yQgM+miAsTOb4nDhYTiSQ2/Mw6ibKNWtxPq/3KD+M3peVfkAM9cWeycKup5zkbHqxgxXH
35OpQwWa7smleAqBgBxWeX6TYSorxvvkNt6NQX55B1R7B/xZPis0vHd/niljh4DehGC1ylo8nTmt
19eEgFeGephsskWlqKvW0fGuC1SWiQx6O7Kubu/AufQM+zxzanq20KUxkbEeiVd2z7SEu+cAUMgp
Y63zHYo9qehwgHcd0ds4u6LsprXYo6EJRnjxYmJeVCJ6Lesn+Dh2nLEPnnujfFOS2uJAn8/HUl3+
AmxQ72uEWiToFuHODVhSFA0IhcTvBW2OMM6DnFLlxT7McMST2Xf3luQjHGPlBWNzfogqdb4bGrRh
LATfHWyvPgJnLlacGvglWc4GLMxz9KzW6U82KoQK1my9gVwfNzR/MxjaivU2+sY3uyze5VDeUt3u
wFoZHLq6ZaWEL37MmSLt1w4PMnRmN5l3hLc5fWqx+draVZWSq4o+pY5pDKJ/T4uFPCVtUnZQDqcL
0Gq4Pkv7lIdfacY0BzlR8PRX/GLQ0XTOHbK965AY05kDU7VmMG4N9Qo5rtyeFx05QP37aBM64d+F
m+dPJUY/e9QIOMTghWfaHOPVJOJyi3pNuM97z7p1oBFeKhPaJAzgL+tyEocknAgbhbyoxxrRAEOr
+li7BBSiWDX436PxQmxJvklFhsHI8Yos5flRGQqzEjGB1JiMnzu+Q8JkOI0zhMgOnt2m+GG87hKP
NfKGwaGVvsBo4gJIDiO0R3SgxCpHItCeg1WkkAfdN89hrHy6QnFTMBjbO0tYHdMk52Q9LsNFHsHq
7xUYso0nVmLWHetVSZGtaI3pkXtSk+W86Mwr7b7Z6BmGmbZcesy+GZ5jtxvbG6PmFkpRQevAOMkX
8m1Og9q+HoD8OaLvIUf2mqYgv8UmLN+KjfplWjA4TaRHnLoASoRtXYoC9qRdoZwdhQLwz4MOqMxn
9JYfTFPIeaBWnGTLLgcLtm/r0diEhEr4SMPILwuq4ImyrL9GXb5nLK6RTapbWysgMVQVDbBU5E90
4FQRroISGBZCTknE2q9qY1NDBDW7X1U7Ho/rbk1uD+bc4MmKVEiHnJO38m8nJgetgbyrZItIsVC9
SYxBoRPsU3ezBgu0fCv7egz5fklslr7Q38aIJgk3mr2YlPshEFePiFHOGDi0BkO1/4WlMcFA4IDR
MbNbb0XJMisvLlpbgiyMsJHYpHnDKp29mJP7oFuhvInakpLUrwTDhjjRin4qn10ZpupJPqsXhEfm
eOhSrVm9PdLg00HugK1d/7ViXynKE4r+av5LT9GU0fLYgxjUnkMIFz7/5/wjwoi59un5odRT9Fot
vbInCdPHGr4oBvcvM53XMBwop6cr5ofppQu1AGv1wjVfitBs4pDkV+a5ZN5JGAczaTId4aLA+RzC
wyS8oA6elhOrAuXSHOS+4E2cVYr3IWuV+1ptTLQXJ3wWQ0fQpxTjyQcNPv0eHhZumFa1z72igQKY
7eizbirEALX3W2Set1HzlGfqvAUt5+xoFZ/QDMPo64EfAAfIOLooBJ6Itxwv7pk3iGGcMhnDc5lz
c6DAjU8gh6CP0GavIpKT6WPdZOc9soAfrJdXrNizABUX22VSbVJYoRjQqgKz4NHavpHqLAK8KPKb
s20Pf6+9ME0xvX12hVaj+iBP4bwGffLLKhrd7zrXvOOCNO9GUBHbNhGLKE2Ojpl9T7UuQfc5Bhz9
x+8aZOBHQURK6GPFmZHI0j8uarIYtHiBcVMiuNd6/EjSxWYow29DMCM0+FeG95s/FQxsL0CgNrJ7
SzAq1RjS2oNkws227dGeK0p6sazY4INjhGZDcZCzcuotoJbyjlGom9Y/IRVxT0PN0MbFo8zZRXef
NQX8olTvSP4tjMf3SHTvVXJQVnZK3iANnFxC1pphfqsNRxASU5dUOHlOEBrdeTFQRcmp/kzb/p4s
lG8jBOCydJ/k/MRukJzGdoIQQsxUYmd4FBy+Llrn6ofaM3Wft+NtQrme7hMyfje5p70ZtRXcOqPP
3whXBDzujY8BXhpuE2b4Usa1cMwiNWh5bpOO4rLNp2Ogzsk9TM2HXA51F1cFXRJwN6LG6RWVzFLy
drcBB/QbqYE999wLtZ+zjypbu2Q4dC50CTCryG8Pj9JRFzFKHocGFggNCmqlX1ylrnwkg42ItmPS
X47fppZAeG6XZ9kibgED48oEQFMru3SySqwGTX2OtYG6mngGApIGUIFuazymMBuRfg03J8LpG5g6
puoxx8Cyqky9cnoiKkAJNedZDxBO9IS6n+OkhBY+ZHfVgd/T6MbCDHoqt4ryt4Lwixg46/u6YnRQ
ksRPPd13fRVeOW8e59AMT6PFIEymaJAqPqwKrlSoVPiGzTV+OVB+9Mz235vGuSF77l9Cd1Hfa+9L
QB/ptP78ifoODmtbdxizo1x3NUCdF6KRo23jOPZWrr0y4HuoxotsBNn4Vv1h/Cz1LNp7sd2eFzWE
QwKub6PQ9H9APgKFkhfOVr70JtLZGZnXfJcJAGvxs5THRrgk8yGnKLplmwr/7Cd64fhUocHZWYGR
v6rLAkbH0wnwsNytHDRgBD6hoMZuXBVwmyDDb2zhzG4WczpJxpm2qIB80uatn2yoGhNDvNhtPpZa
M24zVRBS0LuFDuQASXny5Uv5oJjA9xLEEHo2zycH3NUhqt15D4YXhEY9535ZaclPm+NgOHfjp0r6
EVOMp2ImRnoSheogHhw7mc56NXzEooBdiii4Dvg3rP9rmJL+KdOJmVUiaoyrInthePFNtvu0pRPg
du9Kk9A+FuroHGPGhPuiJPe7mXGWxM7ycIyKfQYsiXQY2ZXzFGuccRePY7DsravmRHSn3Pe6lB6n
PcP97Gp2CSgffvhJn9WzfTtSY5G/AusPZeVHPoErqyFn7/UYQT6hoKFpm/eSfsa+pWMtlMzVJm6U
a0l//Gffl69T5AEZq2Lo/yYRN7kOhyrGcxAHRXXvopCWluHaV0/XgwcEzAfJUfkPbSk/4u06yyc0
Bkdm+ekhnX9BuWfc9die/Urkvi2qNWzA5HxNwrneyim9q2Cf74zw0bVceJm2fMNUWG2nyCWodcr0
7bol61oc7ORkMh1IqOhjdF1iTunNxvQEPdZvSOLZ1MJRRz54furky3D6MCK6xLNYnzIAyFhge+UQ
msmIeaw5Setvis/Xr3NvuStLtSMD+TMvcYmSFvR1Qfkcd/FD7YcngDU6Mj8KD5uxrQihCm95y7SR
xO12L4MVBiMllTzMgU15wPuZlWiXqE+qo2OWl8EO9ZNZ44MV1K86A/JEKot+tubFt23T+DtNmhep
kYUTAteycLxT4digvDJdfcKYTc4cNtKUtfYoo16KBuB5FxXqHnmx5hsEovqa1A6Q3F4dSickE7Gq
2e7nZde0g70fY2Mr6+TapEENstxCvUSnDBzuuwdtw7eVvGa601OZhEiwAFbBFQutmay8lNa/xfsW
XUy70ZqXsYWk01oJBB3w2VuyrrqTQaWepCnakJxmcGnRaveU/MUzFFK7DJfRrxqR0uiQdacLbfU0
DMS+i5dzEKQEgFHs0HpomlOTlOXWim0E8u5bE2d0ETU0eSK5VelddBNVEDEwcaLvNoEeVQAMuO/o
mEu3sEWU0KbE+y+coIYZlA9yQNHOhwAuNULYPjKK6aMa0D9CCBZ+2BGVpGB0hi3c0WImM2uywZTC
jU2OqWnh54EYqWyGstfYpzgzV3F3Eld/maRMfWZDu2dKQ1hdiDE+CUdvD0m5289K9XPUzHswkHwE
TwMrUAD50tccsmEKB1NCPkyUXj2Utua1aTt3u84aV+AiDqsMOfdUnEHYzHvTqR7KaMb8i5aE3nPU
bdKZvA+bf/DWxBiyG+pp4S5ENeIRKrtdtxtHK6p3twmuhcW8yM4WqBQC2IrZPPLNJVU+o7zcJ4vp
vAEXmk7BhAiuN7kGNFcnZjcRbcjktekd44R/69AKfa9rBqAsSyPa1irnAxo45EMh6rlFeHfPYZj/
JXFDU8HvaJyCLFQhC6lni27AxELGMnRVGwgiA0XHSkPOnC7dF543PaNIQ743vgeWKWZtff2E5ST/
moK/kCPayEzmvSQZqgzEgJkhy7e9ila8HuMu0ap+49n8+YKLg9XNX8hC8QroZHI+3dbNcM4zUxxg
puZcDlWyL+qF3n6ZI+FFJ20j94JBXWZXTlnfJHEJ3ajp23FDLVoYI3GS4/coyQ/Lkri3BlDMZSi5
hGZ17B9mDfMIGmBwbGPyKocsDHx5l1lRaGw6K658tbQ/8AXaPynlToqyfGNSj9qCgPJTUxvurhAA
aSVNt1az3CpLJSzInfRThEh5Uzv5r8Ec9HfEJ9hVGiaiQ0iMnN1kFI9CoJ4XLPEY8r+uSsah5yBF
dsRT2023deiJRrTfBZO3bfMgOhfx3G8QU+zl6pln+ndnie7l2FpvMNWKQweweStfJv0I1hb8kN+5
zF+8xOX7EFgSOfLEvxkCNzc5zFlxctAnBohlE5rAYKLuQkORdCASXV9CI78Uo4KURLyKq67kA5NS
CbrO0FURLygwLm4w3u3SQfjlWa+zEaov0paWKpx242TJfyhIvweAHiS/32QkLbjd5cbsHFs5t4ab
9e27fNZO5vIcLaxdpjP3vlJ0yia2fyTGEh5se65IyRIz+7kg4V0WsszUZXRVB8LnCLyN8DfU9js9
bUlTNnUaKa0z7sK0c46eliyvCGQfRjRO91HP8Kjk5tlhOH6rVFejMBKzvAnH/XGNaWa+EZc+VyuK
N1LztvoEUT7gUjlE9HHGJCJMSly4yCcrWmwEwCoWRgQxZylaguHCoU8vaAlweuvW1VG9pxBjy3OY
LDUTNgNmtwVdRF6lCVkXO87y7zV5AucsQyNMDnF7c1TjjXuSsUk3fifhT3tUEVp/5LI2cclgAOA7
xvwMpkZV30Ec9DupXYBfEu6Nrhi3cVm5t4D6GQLSkFwc8rWSlkG43BcqJThbC9DXcMRE7RA4tiky
49mAh/5X71zUaIQ7AUzlHMT191xQEkfUltZwZi43QOG7u87IOdfQda7uRdk6tGn3q2SxaVo2xiE5
pS1kbPEkVEvGJvP4TB1nUkGbJCj2zj2d4G13tXcvcRVulWii2K4Y8V1w2jFg4EDgt5JapLg1Lctl
2pYZmT3ShQR9rAN8414BkorYY7xKUiNYN8wYZP9P0fL8bNpq5DuKurxrbUYopHJT+yfXHspzTZfj
Xs5I74FkbBK9GN/lMxRnSGQmgESppsXXsZleVp2Mkqj5tcgjDDaqmzwpSnEIO2NgfS3SJzHnURdB
8pkdu95nmIA2g5Kjqqy2jVWMP9wyIvgjECz0duKGc6eXZMG8FBihvaFNlx7ieg5egQPs1lFlgOJ8
GG5prfWfLKXKgTFOBvvXvbPKouoei+oIeYOxZRieZAnbqjSKAvb6Qzx7F7C/OhNDxlRGQWOQwlGh
rG1wCIyEvUsf6gTclPpFX5lhULFfB70T+mftWU8p4EUenAoxE52KN3Qc2wH8VT1Jpr0Tv9I4THdm
iamq76pXYryNvxV6X/xXEKGWMWBWUvNZIWXc112z+qwiJ9u5sItPssnP5gPJxIKA43SUoqZVv9hE
DG9zOZlhCZg48obPgR1+mQQdDEpys2nAw45gZU6tTQaRUuuaXyGhkgizWUSIGabdoh3Qt+3cBNtq
KJC3985jrVhKwHIKOSEpUuSb6372CX/k0MwxnEq6kksPmIENNfbjnNOVg3PwdaaOpKRbvtEZsvAU
keghmq7XwHNiv1Xy+VwLy7+oCc5qO3+zKhv3HOkWsjUwdk77lLUceIbWhDovKmE3KYs7jOItRDB6
0VasXxRnqRBkosZOSGDkXlxeO9tsngpGYluCcJddPdBBK6tPy0K7lOuauY27Lnu22jeMmmA96nbG
DcZQwtObd4Wx26EhCSd1ByTgQ3F1ZjU4R6Sg+brpNlwZQMalYaNws3Z9mSyPhEyT5xVdUYTerg8S
hEWttusF/F4sC9FQUsTO7mc8uy2iWm3cKkMeovduLnQmlFtW9N2jdFDS2UN4xX+iHoZl/klLRc2w
DIip0GqaEAVf2hX5eUqN4GlsmrNrbJg15amPwLPtO/1bHddfekHAqofx0lqa81oHFWpl+zjOFcN4
MabPtOwQ4CjctMZQX1O3qS5MTN098QbqroPGgzxhaq9BP3abQdhRNbjQ4Lq22lwkH5qtffEYP/3o
Jw8JB/jAIrOusejihOLBnUlsVAp9W0ZoaCu3NZ+aiL91ScOvUInsw7raYbbvDvUIuYA2RCYojMmD
AiDvW/WYo0/AU05z18lj490k6MFHMX4dBH3PqWg0yivPMT4Wp3gJ3KyGfC76GJgt6ajnFQQD4RAL
G9U6x45yT7V32hjOswRNjCoWlTanHpqUpj3QTUROJ8fkag71eig2ZLSkh1RoUpJfDk7x/TRgCV7/
CjsmUmtaClqoIlF4KMz+mAbNXxIwNtAQhsZaTLtqNGpEmgNQMrtC+iYYdXUcqXCVjCP6wOZFgU27
U6p2RgMEdHflVZUZMvU6u2Ct749hA5DEM5sP5OhI6jDeg9zs6TTUI5uWaabH1vK+hH3+S9rONN0g
mcEtLRpQHi3+EBFppD/qgGhlR0GhzqSqByqKDs61SNMIqrS4ZZr7oSv2d6mubHJ3X6P+qxHDnWom
IbSaLe9JrhOoZbstCrWcyUpB+xjNCGtp8WaYJFEnNcNpcXhcEGesXMXMDiv6bfCiOgX3BfoRaYUd
RxE5lyMoarruG6w+kv9Iu19xR6hOGDlgYc2NiSmkOIKKB02JNjb34pfAdPzsFraa881R2EH7tEEG
iKfd13GkGn4WsnCpOjzYOjLmv5pO+1j41xUKRjRtj4tmua2taMdywweXSP6bcc683BWYHPO7ityU
w4wwpOqtswmJOLzpTc0k1+ivaqwdapw+HdJEPWbM1XqbiGpxmv/SrMnw//mP//m//9eP6d/CXyX0
vjksi38UPSC/uOjaf/+nYf3zH9X69unnv/8Tmbbr6pbnWKaDc0czNYNf//HtERchv1v7H5lSz1pE
5b31WDRFTxeHJfYO3ZyPci9Xs+UnWbvmicSYs1UE5LjFynLo0cQjupoG3zGD4h5byff1ZBG3eJhd
4i62dUke/Ai0g1rX80ikkB94gjI45hhbCOM2tlIrmTu45gb3ixei7ptJXkcB/C9cB8tZ8xwA5Zm3
/58Prv4/Prhje+w6uqV5rqb/xw8O3MswnIHDX2I3v+RHtRL9NS/d5Vpn2HsaC8OBUwXjxWreTIf+
U5rtbYMAx9Lm5z2k6nIZxHtN1eR7PZqylzwkuyAZwz3eMhLS4ugIlbJ/8rTYPjuM2yigUufLEE8v
ZsCRvgoPOs3uCA5A2Bz++49nuv/l43kEwCFCJvBLddT//PHihWiPesw7ahqCScIom17qMHyXIxnX
gpK+7KMkWg5VpaUfqon7hlybF7vIHo2cner5xRwYGhNtgPdbjy+5UWebWm8+/1ACvYH0Q89otjL4
JovNN9r2LCkI96UPlgZ2fDYoRQy1SX/DZ4lPhgEiMnYIEp1utZK+SusU6IOh7JKPrg93TlctH14T
3OqMcI+qgasbiNqyEoGCY0U8lGKiofvvvzHb+a/fGMxrk69KN4jvcrX/eEFQuVksCcuAAVmgBaKq
B+6FBsKfG3P4P9Sd2XLcSJZtf6Us35GNweEAzLr6IeaRZASpkKgXmKgB8zzj6+8CqK5MUWVS98s1
6yzLMEZRVDICCPfj5+y99nV+UHpNWZSITHfzU9gC40Oq37pxP9N/0aMEjxPlhJ2hJsi+J6y4IpK2
Uv27+aFzSoHbTE1WwlCKU9YzkbcTyyHZR0hAttOD6bQLOM8pmKbSvbx27BGEjq9+PXaoZFlGRbPR
qtpZV7rogBL58SIK8F1lRRgsGEOVHyO1OANXOqaZqO5QkefvtezOUsfkJscHsli6hyadXt9EVByL
joJNa7JjmhMO2E/Lq07/dKWUpITPTpLK8+HujiVQhklngilg43NuPg1RVeFZiXrYyNVOq7P9ry/K
/Kb/uDxxKQz4aYbt4OKX023+t+XJg7eIrmIiFIwm0e+R1e7cVtN3NbGxVTM89Z3vwKHmtJfcOI4x
yeAweBktfWfnUn3wI/jOMfQx3m7/JtTR2wvFZnbgZNVWLWW3brCRLmuLebNjWWSy+l13LcjJCdzW
fpifUVUl+1aFnG/4N8ZhBv7YTJznr2iTqcs+ajCp+HZx6jg91wRk0dTQNzOWotIQcUf+YK/6DhGO
XIRM1VZzr78NyuToYOmMcj+7puxkWd7rDxU4M9MOunVnGPrZgLq197Rs1ZZYqTiTFQzSu/3cK+1r
3Bp5qx1nlYs12HI5OvUnZ9Srq1V/bJl2rnqyQu48IAp0KlMiXXpEKNAMxr0dgThBxHvf5Opt/utM
I64XA7uQ5zjZHj1p8aCSr3mbr+h//LDjVPMO9DnLByzXfv3m6X89EW6YJf85/cy//syPP/Ff5+Bz
mVXZt/rtn/rhh/iLv/+HV5/qTz88WQMVJRWg+Yra9GvVxPV/b4rTn/yffvMfX+e/5WnIv/7zj8+o
yOvpb/OCLP3j+7emTRQp79/u6unv//7Nu08JP3f+NGR1/fWnn/j6qar/+Ycw/zRU1SR03dJUIWj6
//GP7uv376iabQibTcoWTCjkH/8gcav2//kH6UF/Sk1XHdYry9Q1x+I3AEX3+j3jT1VVDd1x0KZo
hrCsP/77tX8vCF6vx/+oQLB1Q5eW1AxH2mwoKvLKHz+BGox0qkIQCk7GPV28N1Mip/vC2tsMn+s2
aon3HK7MyW6h6KnEqAyjYsRGRmGvP3dJkCyonIBSMT8vKkAeC0Qr28GoN3o7bCUp5D5iVGCsIyHb
7xxN1Cghk28+fg+N9oyowmOACwLObyCbz3+7EP+u+vlxl5xeHFsk7yGpTaxbzryL/m15qV1K09Dt
cIZqU73zoAp3JWglEIN9cVN8v0g5xxVJvWB1w2VXfhw8eChK8ZTg+hRl+I7I1B1R9KvEj9GXaCeQ
nrX7gNxwZWMz0yLSQc1HTvEW6bN1jBcrJVBTXxlqfG/kFR/27DDUzqrAlGBl34JM/mZXc37Y1L6/
QMvkTjEtTajmmyqnKJmcjs5IrnRfrkM9ePAHa49Y+DwYmJyxJXN2fegRQP2mrtR/LK9e/8OmAYBQ
tyiuVPlmN3VboeVVn8OZMm4Z5Y1Wp8eycgH+dtQ7tzFOlwEkoSwbkIxWS/Itj2pCLU6osm8z2+jK
gx5rS7u560RLM/jx11de/tvfzzYIhxJ8+GwhfrytexyO3hjVuBitZm1W/YciZeiqHlDtnc1hQO1q
HHvZ35HYnSwDf2Nb5tmqIjYNymFtO7TwK/r6EDYfYsPbMf7ZNpncd0bzIaqLD/iXL7yq0aXFiu5n
lzPGCY29GgrcscZTMTh3+GuckbOSltfPekOq/dD0B+S17zX6gVVI93dSm+NIKCtxaHXr2Ovd2jqN
Vr9R77LcuBqaDS3IwwWqyk96kLwvEaCFpr3VXITFSbwQSnfnyPheDZ5//eYJa3p3/tqWX6+uzWmB
VYtFgWXhx3dPtROFzKDOWThjgYDEulg+n3vfOhCae9YnRqp4aVRBSyd4h0rnc+i7H51BfPC69l7D
lZzlT4nqvzNVBinjflSt1ehrpzrSXyDy7nTc26VromYBxSbFx6jStkG1IUNyN5lMY5RDoZrjujU3
9QCVSA5H0QfrCapXS/8JOUxiwLolqzQhcjp3xicyMD6Fkf+u1ShrzVXV46NIumqHcQoWuGMuunh8
klm4T2OWLhXpW2NvvAziZ7IqNeuc+S0ZGtlaVUAQh/ldn8SHSgaPEbcqZ8+tiYLb2kmVVGWCnNTY
3yfes8L036z0O0C1D7TgF1ctk1/MUi5NZ1z1OTJhgMaaIFjE1e6Ye+yLrN0DXF06MRQL896mM2tH
0UGGKABpYoVSeyEXh+cZA7N+Z6Xo1xG959WZfEYiAuTOB7BbfLDK9liBtES6ixyiYgCG0m5UlwYO
IMsGnQgh2CZXDentMVWIcMVbIcZsswmdYEXOBNkfxQFD06JXsS1ZJDgEDgF3ydEOhvtQR8BH3orX
ZEun1vZfRxKrDJxYgZj0hPABaljSdHjOSmB/0gv3E6TpND3XVnBBn3Lq9eR9Y9jHEP51Bd7Xz7JD
r0mQlNopK+xjjELTYJLZph0a1JKUrW4dx9VOcbP7oPOmTvzKiU992xwSBNpJWOw6z4Owamy+Jk32
EKrmZqwJ2ejGWyjRZUKSc+OryM3NAhHTk95mD65ZEoULk2HMHy0ZrX2aGlY7wugwVQbItHeYUyhK
+MVq5d5n/bGcaC0154ne3/tSe+flgspc3XqjvY16/4tszO2AbtGY3HdWcgImknIwtp6KguTKEiYI
Tvt8jL4oCORGeMujbj8N06pLNBz2k31bvW+EvBNuc4au8LHScwyZyQmJyJ2uLqOM6cAHBusa94gC
IBeHnWMeQ6cLF2EN5qXhE28VXFBNWeM9fyQB1C/H7ZDIu9BNGVEmmBjf5Taoj9p+EmXwUrvpY0GS
m1XC1EuHW1zpIA05uorG2LkZ9lGlp+ZOyFxUb/UgdlmRvCiWSm9S8kEsHiMjhiTjv+iiuCQEpOiR
+9Q76KaJWUuNZO3U4QvK1rtCT4tF5H4C+/6UywZRl7IGNHoBBlXQY67uPB/mhSyhk7AORy6Dmhgm
t40UyIbG6LmHUUbv2k9dw/2Y4u1PC2vdA+tuYrTmQ3GnIjIfnW+yKL4SKPZYpN0tVTi1dR6g5YR9
FZ4Hn9snEluu01lJeemZHimluKDrOzVxd6586w4h02OViFv5FUKZsshL2tfd0bPvhFO/twPnEoWI
B/BeYy3leKbHzIcK1NL+FwLp8Sy4uIfMstlYGHFdC9IgM3fPCL71RE+tED6TqWLtVJE9xFW3LgPI
gEH8MfPjk8zMu4TWS0SedJo9Gg1ye09Xb8RkTyEWWzWedAhAfSeuvCUG2mVTKSGos8IRFGirq9/s
qIw2fpW+IOSPVpQtwcg00JUDPhSQGpbNkdIqbDJcUmyWEB81ZkqL1hJblX44eclMun1tDQiMCXq5
Cx1UPZwsL7pq3WV6+M1U5UbNJdpQJIO5+aJULVmT+l4BpaqPqbEII+WgxjiYelYY23bQFq20KrwZ
0tw2drfLsI97nPsV4zoiZAktmg9IdzIXKUuZP8bifWWFp35EepYrRzr5JN/IgwvTBRTrTWjJzvRI
K9CC95ky3rcQMBdC9xHwV4za7PdD6n4TIHNqq7iUjnauXG8dnjGdXnEgr3UVVUfySWJ8q1vlXhuy
J8tw1oosj4rRosHWzFVnB3elEeHyc9ZJq29UM9yhl2YZG7aBH1zUAIx7/JxX/q6v+Yzp6sHphqUx
MSjNdjelyUgzvmDGPWqCtxYtbFFpJ3qQZ8D/u9aN9oG+dWNnK2GkoFTdKm7/pMfywW2SQ80+8Osd
WvuxmfF9g5aUtZIKl+Pzm3MzwNMuJEzbWRDMShfjZuOcdtv71ABKXMJtBRU3hOqikTg0WgNT1Lqr
L0J96ZQnUflI9zjP0Gf8/3bs++GouP2aTUer6v/A2VAXVNz/asj+dDZ8lwb11y//ONJu/ZIlfz8i
zj/4ekTU/rQcQS2N2VAYknqaw97rEVGx/5SGajiqJi3dkJxmKMS+nxGl+ideUovWn9Do7JqSX+T7
EVE4fzrU5ZwrNUvq4K2M/80J8c29xvjX1KdjKDpm3bKFPpfafztEcf8EUuZ+t4yb7JvpG7jhe24m
Pk4sovg5yS19/Ms026uoufLSTO5SvSbOpPW7Q55n5k0JgxfDHZvfdEL16Zz8t2J1+v2A3xu8bZbF
eIKuyY/FahRBrkrdjBDWvK33smX4khjq3dxkhigimPNW7vavnnPG/hoXqfKhwEuzCND2PZRMp5YF
g4pVXkyE+kl5pTO/XuBIR2mH43yF0W38mDjRJY/NbaK05YnrljyVA8wbP3bSfd1a957Zf/a6ClyU
rEhzlqq69xPELq9TcUOJKN/MDt8rDqTKxRdkp1W2EbF4wUJV39vWkp6Ncqd7rblIdI5StQDPjHUx
3FaIJG+6ozygSyaqajb0WQOj2r6BLrgo82jY50l0zMZOofvT1Evo1NF9ERhQM1vtYxRKdm9GaQt2
WONoMcNeOp55m5uaiR2vFI34dvglzopBf3RLnJ7xhd9Zq7xWKX2KPuQs1QWnqnOSp24IzKXZGNTi
r6+tZKXBCwQjCBPmx1kGLCXJ5IF3wG4ybHOimC6wBnyoE3gXi0B5UZBQm0XZfBVS+4autHlnazm1
U1ej4zGCTW7jJ7CcfOmRorEAeptwqPCiJ0LjWxdG8hAJ0k4Uf9WC2tyPpKRscIiTicnIf/rCd+ph
p/m6v5O1fIrtdrwUgg0y1bz4pGd5CoQktbeVU69bB7bj7Nuok2nSpMh0pRbZfYLxZTmnL5J6EB9I
JFUQpgQafHAvuV9MWe7z0EuGzHxlqbw+ayZEHV3ggzV4h3DIk2yJIZbQix5lZbFKLQ07LcGMPiS8
dD+iYsJZOb6j21zSZEBMk3VHB9opSkbmb/NDOk4TayU492AKWL9ZSQ7IgvIdPvf+LJsADM80qo8Z
9K6UHNqRacbkOWjWk+i76jL34KMQeacZFoQoAE+bx+RDxbAxCxQTsXb+9XXEU8dpt7QiqpYZcauR
5+HWqv0hRFVLomnMgN+xHjVdPEahgFJ5CAajPA1qQYoQeRcHpTNQR5BG9R2q0qUWdBVCoBFqZNPe
Sfe91U3yQ13jif7suCutBcxCUCEXNDfD54EvFFjIz8rQrJhSeGgla/WK7WNCDRMtVuVUMK/wgdBS
q00fAUfI27WUUXEJBOdVCSkfXVh69gom6wTaR+dXu04rYwKf9CtEyOo4X7sYoLAM3o0qeKZZV0Qr
6EvoRClnterOznPraKTyXE1cl2Z6cFJawI3lipWhJcrR9YdxG8D5X2WWla/rpow/heScdrR0n9Qe
XismNRQZKIV60BoLYtbCT1lGalmc+C9/213+TcNL/3ktRMPMlmHQtDQsfW7b/G2tdqN2kIPVlUvw
nO1pCLvs5HFmm/OtRE/+QRDeuwQ3vfPaq1Iayq2w8/f5pF7WLs3kTZn7/55wuoVIUn0bhrn/Cnga
LO8xqjPzHZjAYiuIRnR7mEJF1iEXipPFr18I/s+fVnWbnpZg97MRe+pvB1xjIKOmY9SxHEsn2SZN
eOgNZdgZgZaWC1clmcjMxlNphtqDEZood62CGIRWJRhRomQFWM/mI9uQw5wdAIAK9bVfuQ+RMXjn
MjGqpVvX2lpzUDl2dRzuw9qxd2WbETYWoaPtgtS4zl/hhgLFhHGlmY7SJKS/89mSV7PP3QrJIJlk
0CnzearG4PF1NlwSE8kKbJWogOcHVZHO0ShcYk2rJDgLatxLpwyfkzTWP5SspaoaPqcgqp5pq4FR
zwERw+wIP/TBp7IJ4AcXYXffRnAmHT91bmDMlKWBDXrhxxTfI+voEpZfc+tyja0jSPCcWzF4QGQv
9BGSfTWZ44R2Y+gMvUCa7+OuGleqPdjnoFnKVFVwULOQLvXEbDG1mEu/m+Q6GfJHODrWrp09nqVd
WwvD9Tmzzwb5tlEI3Ys2YMvc3QhBlMA7VkbbjrZlrqPKDEjapVkFoWpokstodMFKBq2zbK0E7ZXa
DAfTRgSoWimuViXGvUQkmKIdCyJHXoaghOlmKQKhVwPFTfOMdRoEyUM3faWwyLPne/G5EO1IvI3t
AVQPq3vmXdOBhyBmIZXowW8S62CltrXxShT6KqN/OPkZXhVn1yaOsWxVt7o3Ji5ARDdNicpbjbJ8
kIFyNSzirzqBewJlkkDdYmhPoeHb9Fe8bgf/TnvKY9fZ6IqpEKaTHVGIiAfbFPmuQ5GzQv36m8G2
mHpvf/XmpnKHSscwVZVhPkaAt+VYU0glN6qej3hebX0XrEc1oNwdy7YkHAga6kxXE3lsr0qyBFVc
fythV+3OqhCEhyl2IBbi6INvmM8S58lCdctnGUTifRjgdcLLi1hm6O+ByS64aAst0DFmmv1HPaWT
TaBiCs9XPJpthBgzl3KjVNBWI9m8NBqfHnuokz2lByB7b8T7CUTeaeWzm8t7s7UZmedecPj1YmH8
tFZQABsOy53JWdfmrfmxAsQrVxg9opNlEte7TK/8Z7hTJOl2KvkxrrENaroskHWDS6hFqxjy4FEd
bAd/yyg3g5aGJ7Upio2hmjsr0O09sbzaMTJjOrpU2Reli5A8m136mZ0RbU1GlwKM9Ak3+YBuTOz6
3izPQdS3a7et6J+MtrmKSkM96SnbtFm7R89Rmr3lIQHMtAhyZK4Yh5qpy+nX7wTF/du7Q6qGJlg5
dSEk8oA3b0XbOmYnQ/i3bJAKwO5iSpkuEvAUlH3thqwX864ps2c7IjmS6EZueNtotqUzPPT0h1Zz
6QuAA/Tp9BS/2HAMDJpFDmgOzDBpvs9Rflz70jvrHt5jVDnKTbrMFkuY+uf5KZmxGyH0mxxMceow
xyxTbFKrV8uVb4WEcQUJ/gNZ+htUB38dHjA7fSKhlvsNVPGr1VAm4upFChZGPDDIlaeQbWZLk6zR
1YavjSaJqkOzWJBMZSFhw/0E388/DUOkL9TaFXe2sn11C5bKF6Nxh928ImNt8jY9GberqHW/0q1S
yrUm82CPPsw9zg8pWXUbLJFyMaZNv7HTTm4IkSDky17rrv+YAK35ZqDhHmSlfclzecnAV4ZpGMPe
Z1aWNYN2GpHWLno7JcuzxXPRQtg+JmqMoshwkmsyhdrZnXMdtcOsvc/R85CODiSmp+q/wkYi80Qp
6K9ofnBsC0vSO6bmfVXbDF7jYTSyEpSlvrihNPcxxk5SldjXNyIBr0NbkrmUZTwg6WyfBgvDbANc
JxgSHJMtao6KTCFSQg1kGWq7LfFZQMUIKWxRmm0dNQSTNz3VCEECTafdq9mgbOtSbjSjK06OxDVm
Kd6lr79lyHTX5qyiSnyNdWlWBFlJySW2W1qeNg3NmRAx+H4CpV4PGQppuD6z7sts7YIk6Z5el1tJ
nYxua34I8/yzi9SGBpNT7+0+ae80yhxKdHuKWMKSO22KD23jfgBle6O7U95Uz7+nTeI9m2TLtGZ7
Uur8vizq7CkwuQQdTVdUdtVniAndh8ArLqoXy0cElx81KExr008mCvx0c83P2wpbqFTr7yox26SN
rU03IRzua5KDNZQlM0xrqFaz1S2Y8sLmr9gL2yUKWg3js2JtbEzUeydCyTA0HV0qMuPMHpKuUXrD
2WwzD43ZpDktA33t1ba6m/XFSg5K1HOrBcrf8r3p7QzQh1/D0TrQgb84Q64iirai+zLjTD5pN/t5
z5qtjUOEyrz1CJDOeqD5Ckv9XeOjQJD04heg1nEt496vMMCDThR1He2CKFO2agaFw4SXO7m7MydT
H16vTBSgrsMzFB1DbxLT5aVysGvPwYWJ2V7RiQHwdUXdjUFwG6ziiiIII5Kt0ritClid3E3yoHFO
Pc70miDi45QOLsA3sgwucqLXtBEKLSVgNKdroLCBlGB3iSLmryGtPZlq4UYNBpZbE16ZVvcsz8o7
7dnFImkDmIHjHP5m0PrztsuYjTYLtSgtFQaub7oMGFRb/vXz5UiI7lVh9RRI4O9GRmj4d+KX0DTU
/WzodgPceTon3LVm5Mna4uyyjiYLcUl85RUay0LoifXFpOxcaGVyl/VJQZOauHJpVleX2fFiDhWg
LbsPKrW5RJ25m48qQeGmu1qpi2UcyI8xWX77KlKFQZRCtyFzTS6YHk01Z9gHJcwWLV7PAtM5m3Zw
sSH/ersRPx03eFO0id1CHWLhi30zZa2ionb1kqoRwFXP8MGqjsxmKoy0jjgM7sOMDuhdEBeaQ3+Y
YgDOlePre02a/iWumIgy4HgswTo05N5ehGwRIarGu/n7vIc7JG4Hqi57K6MWKjK7sWVWD7MFNEjq
ZDFRZ2W7FZUVi0Vllcod7M66wnfnGv4D9gz3nI8ZjsIiWsxh7IErH0zsBDfmq/4qNIy7OjHB4feM
DvUcxVyl2tFvZE7Gv9mVLWoTU+gUKQie3tw8ePpU3ZjeJ9/S1ZcBzhrr4BhxiuyDa6yScCE9anen
J5h40HL23oYDfRf3DzmuVAfp9cLRkuw4U7sCWcpFZxr2vqBJXhYl4NpW+0a4DvxGFpp1F1bOho2Y
aU+ah8dYaRg9FdRmjeCj6uGU2GX1ArhW9cpeVPCFUyJggcrHzZz0FUe9zfbV9Xs1L39ztNNpZ/5Y
wErVsullqoK7hg7lm5umTc0w0iyaIiZW4A0km4m5O7CJxhoXmAeDEe7YFMr71s6/qLZLpwBn5DFG
J3Mp7Rh0le1sXRv1NCFQa6dBNVs6jD0SchbOTGXOPgl15C8kFWrvvv5NAa6ZPzbfqcBJi3W0qQKf
9Q/W26tJnCvXYDrxlWSfz2Tv+aH4FwH8r//PbEuU27Oy0Xc43RCFCSt7isxKoVlXIF02ZQuKLgmV
ZOkHLBVy4qLoXNVDG6bgpLAZGcYXKYsSpDJPGKSNS+G61W5+KgegcMRuqUD3tAxs0iRupDlwJDwF
sgCm/ns77kAuQHe9HykZT3AJ7iyANadXFLAAK7A07efWHoPdXCSgasVDCklw5dNeu/YRS/IhwnkK
bau5xQj2vEW/UCsfb0sSy3eVEVkYlyThv3owXAyFoJ9u8gHkiJ43ySQ6xJq97DzdOLSD9j3bAr/e
bpaR1v190UA5TtnutoojPs2Vj+emyiXYz0WRUVjhUjOUZs2Et7qKLnkZyF88SiD1SRlEi3ZiwswP
EF5yVEo6cljUl2BxnWaTsT6vKwMmg6Z7d11vbRG8TpLYKDO5NmW+NFX80Wy0+FlC+HGA+WLG6BJh
P+yd10aTjdfBZ9i5Ukc1UreJz5afIqB/9VYkXRlgtWocCGiIFdt+MiqaubN8bQ+qyBEl0eBoPirE
rapyybgblvi7qg+FHD4adFZ3r2ZU6PnDISHN5Dw/dF3tbvpkipAqMtxLg0+ueOaymGq487G5ic9G
1kGG5QQOvS+UzYZhBEPnGPl12/qSuwh5Y2H3+1etKR5ZaCtmseIQpx6p+60zxB0fKVQMIzlsop0T
I2rNLMNeJSCKFurEHNGTeu12fXOfZJ78zYLwRqM+fZ4Af9CxQqSOUst4uyCM3JWNpbLZzyLQPAek
LRplZRaO/2gyLn40nUvZk6uqAEQB2ZunKEXx3lCyR4exr6r7eWUX03JCj1BZlaIA/1KQhDQ7ydnV
j2j439n9aF/bQt5mW0aeqTZBe1V2ilUVnXQYXzNQnYhT1kMsKJk0gZJZI1QvyMbgiHF0OP56+9Sn
heKHozzDZhR8hLTphmlyluT7f+/WKWmETy+F+ISSmoCLVOPxdYXzvjqTM8LJh+4eshLW275fparL
R8DlbDoRooYwTY/emH1s7bAn20LVrxOKUUsGiMMB/vZ57/enlPpG6t9+/buLnxdBR+N356IJ2+Sf
N787zBgf4wkxUV0/fhpErVR4tIp1SzAjza6DP6jmishswtIj172kKZ2r2u9S4hxjmo1BBRVAtXBq
t2q9mc2gQ1U8zTdA6CL8CdJOPcSeqR7mr/RUDJDv4t7dz01nYo2He8RPV1ENwcUooxtKvXRVVr58
b2MZivLywa+c/IZrfhHO764SDIzCi8gE4jGYu8BJvukoIO7TnmQWnJ1s3dXRMupqstvTG66jbvPr
98yY3pMfrze3t4Yv00TaCNLyzcbRggtjaE/2JO0DLzoEvgvpQ6jvsexWO1USApKViXuZv/Icw9yE
ie5uNMyTrtWZN2gJ0Z3lYX+z2+6brXXPad27dzPHY8jx5jo5lecrn1pRN6Kq5JM0yhAAZkvkWIK5
SYPkqo1N+KWozAwDny+wNkjKCacpHzSZlOc8S0E5hY0DcIBwp1+/A/9m73c0hKZC2hZKEvOt2pSU
WcszW2inGUU8OV76MmwVyNl+oRGN2NgYwQzQAo1pnBEbiLPmODDObM4lDrEt5PCFH+ZGXetb4lxn
FELkUjZbM4juAB5jtP3XQ6QE4VEZ3NuvX8GsSP/hGlqT+JZiDjEvTM63931oQwNPRBcvzbilEikD
+0Pv9wEMbPPZ1rSPRgetBm13eq1gS17DXF3gZK4fyjbMrhmZiossCaodjrC1xIZ3siFPbU0LHKDb
BtGV4ZJcyaGFKuaoym7w42w5Tx2gmkfbUHNfZtx4Y9XZIRbDMTSd8LFHhWUSvd2TnHj1e6M6WVCB
KxtbY9dV2sHXZQWpXn2qvHiJ+WynO5X1LG0wMm5TgbZqa+aXIr/2OkthkGCUfl2FKg43XqSaj7WR
uktS8vLV61JVj/IzDa7oND9YsaNAMyNLvtJ0ZTd/imcOSNCnHxQ88ds0Sfwjg2RtOSdfjVH/uw+X
9lONzYWxDZUbi64lkus3H66gJ+BTyDxZmgmpB/TgxLvI8Pake39uS0xHDNnLd7ZvfLa6/mOn+sEm
DjTkg1ZrvMf+BXjCX+GbhH9lNe3jEBbGzgQustWD+jfrvvlTC9eCZYXAG3uWNBDuvlk7XVmMeUov
n9YCn7qOSzy33TyAqof5qUBjs+0a5jgzSwKB8xezgoeotvlwnB9q3/CBZ1nvDNPhbJwHxXHEr7zl
CFndj4W3BLiKQCqryvChawPciUJFu5bCzhaeBZYh+jY/I5rYwfA/1OycxGxivnTuLCPWLp2n7bsx
UxhuA7nxu3sTPNY9eKyGdUtiSME6ei77gcgwrWuX5fQ2wtJTyK1KoSdPTzsp3gUU02fwjjUUB339
68/iz9Ou6X3EzaRz/lTBwb255HpFYa0rAqr3vGHHsGLpZOSTmcQ/N5me7BRPQior3Q7AQJ9fSUCj
uFCJo1LSCvaeqyxnFJnlFLg5IQTPXSgCXMT84R6R+Rm6Ja6YQUASv24jHg3+NCvw7GeDsfvfvyJT
E4zNmXrxv7evKFUywCagYpevdTzB5scyBd8Iq/aYMYVdRqh+wiV10D7G+IVDsyO1qTWXcUL2YBys
S8Mn9GDCTRu9aj6bWXa01RrLs9X467kY9ckt9OLH78sXBxHhju+rUTz/5qX8VNxgeJBCTJ15A+T2
2zkFAkXHDXQ6xHodPoueDnTctvbRk2QVqWZiLZ3I8z5PBu2201dFJGE0TUwgJbcgGUa84V1/1JvA
vKUeHjRryKx7pggEiSp5v1C6GICyk/LqQKf+5lcXP6rHqUgtTeOEZ+iCfdr8aYzKZLHz6CUAKEjs
htGViE5z/0HeuJViwh1TmIXFTqkTtIy9A8YqEHeQ7OSqc4GFz07dzgofac8uSHa0LzFZZg+0G+Fa
VBh1AvhhmxaHyzVPhYdwzOQwkGop1FeScDXWsSUvq7oMpFTlkZGeZbgziiTlBAKPm51QW7U1SEF6
IgSoTycbo6m7h14gbaOzMVTJqR2KcgJ03+M8lWedid6511tv5yS1C2hrBHKhcejOKBbNfoDmBCzy
CVDLyqW7GsKmPkGukOs0HDF0TtDptEhOXaAZd9BTokvjEeNUKeZTPT04UbEoghCNT/kyE6MqSaSA
V/oonDPaLAlxCJu5GWT6uAJ6W49X8RDQlVD9qzF28TYx9WHN2zqGavvYTw9mTGpVYtA0GTtr3M2I
vzmlhyR0e+X34mwnrsmxiP7HgCB8kyIhJliOuAJkCdvyS+tJ5WRlKdFcloG9pMXhnSkYVUFmrnOc
mU9Jh+3Qb9Ci2PSIwq6LFmNdnBS3dQ7kxX1/yONE2WH/PSEDyFZ1IcqHPCdxzRJBdkQPq64GYNv3
42DEK93Nnb3fjjtRiPg+CL1b7aTNiX6t2XG+SaPwwxBlENRMndFtRGRul4UrEq/SZ7Uf4p3OmH1j
Ok0Kk0pcA3u8D2KyEEA8FsuotL/OA91smKIjWmYsWgkaqBncBWRuOD6YtbPQeZxd1Lary1sT461V
8yG76zazsqVOB7mNbVA9PiP33dxn9Ath7mwRXmJSeI6s+cBtMXXm1CQ72Jbme8ANNxWNyQJbULGe
qxFaXcMK9ijnFUfx4vXMtAAaJo9B2S58x8ggcqaIRom5dHR7lRaSlDQOkt9Pk0CT2vvOs8XVdGR7
N2X+ocTqP8RhHZ9q4oKPqOGfMuJIVkpol/T3m2KX9rJaznTybBrzQPYz9jBbgyXDqHovzPolwmN/
DxwMTQtaWOjAFf726QZpUjiXcQYpvEk3s5kT9X53MUym/05HMFaVR+taZC89aUSLyhjCJ6WhvdFK
5WMLXfYRlHJxJhfpCjuCMqeyLWMd2EG6MtW2ZHbgFRNJFiktz2wLLbOh9iYzx1gju54Y8NGpaFv5
njhQtyuPse9wAnGGD5kMftOfMqf+2Y8V6tRm5KSBrwvP01vrS+ro9As1Fahpa3agF8HRtKMMTllX
f/X8gCF5ZOrIQviKPBIYKUVDILZkyq7Uo/NcAz6mLWk8KEH8/wg7r93IkW3bfhEBuqB5TW+UmfIq
1QuhMqJ3QQbd159Bqi/2vtUHpx46kZRUDRkyYsVac45JQjWQ8j0RCRjI5/OoEvwqAJKebdJM52Y5
mUNdeOmo0hkccySfyW1m7dUbw0yqjW2MJj2YiQRBbYQl7FTJqbPku6XKBliupBfW+s51yuECRJ4W
Hjn4P3VhK75FOUN2XTRHzD3lq22sVRWP321J/Jpw7r92x0rPhl3eZjyFHaP35R1QeIbwUfiXX6r5
75KN+oLRuzFvyob7ZweXCTN9R72kZFtIM8voRw8IMA7cuY/r2D9qSEN30axSK6T2Rqy9e4B9N5Yr
Tw4whTO2P51NXHc8hjuDdbEVwotxxK6wNDaLustXMXHKt79sZv/eywhw9xaFJFuZvhxK/6vJUGno
9axqhAxSmGpVKb28dsHeIgvzqmaVnWqIs47Wi8nU1CwglSBs/ulCFE0LcMgX74HbWEdg4Qn3QROS
nZ1pO6pC+pP5X6U//xacLtWcgbbV0VE36/MN/l/fsWwtTU8aiqASDfuLb1IZMDExH5Z3ZsgcMI+n
a1tL/S0Oen07cXnW0qq5NiDSVzJJYyLTSKqo5xesiEhbWtdcP+Id6V7RAeSPKDPxeKfXpKYQMZC0
r0dJ0FCtZ+9aZVanUAfzP4tEyDYVZ9XqWJLMtADNBhh9+djUwj02UGZv7JHoSbwDZOi06TPfgrwj
y9F0iL5gClahkRr64Hfr1KTFVd6DF+hrLxymxzioTpodtW8j5HBMBF5xqlTXXcM4666MC5h05Cxw
89Xy8c61kn3mApqtsoT+q5F6qNR5KN2uZx5YS+MY06RC9RHXb52U6z4B4a+qmqCOWdBQCbvegRNG
6hkKgOcA/+4Ds8KuvBS2MTQLBs+rUATJzkZSsvHzrL9rBuc2hAwamUIUxGCAj8mgG6/8PLlnEiae
molhNQg+IqNneod5XQCDqWaIbReaPmPLZV3gl92fPB2dwNcTJBw0WEuvO8x98IEOp53daEJu0Ttc
Bslc2LpF9k1x6uNHImIejHTOLhEW3U2Qt5Qyxn7U4zJ6zJLxb4qSPx93h6M67oXFsuva7EH//y1Y
IKEY8n6gM5cpAFN9/c7sT5ExEQdX13ytjHA4SaNxD6iPWQxDcQ/81N4FjjPtMo4ML24YvI5J4xHv
RtZLMM9cdWk6MGtPvd3svirxLMSzwhWcV2RPBeiTWu5sAXowTTWyfYSSW8tJfYKT3PgvszvGdH/s
E/yMFjgXzi/ouzHi/uEhQB8GLjueAMSXlQOxQN9EoWDPA4LIj9XlP3g64bov3G1NFdt+zE9fua6T
TnpcqaIQzRvg9UxggfrCuOl9F6F80hM8S7X1Rv8YBYX+WAWu2heG5z7aDJa1IsFpTHN34YILSGcc
Mm2598109aUpjjJ86rLsgnMw2cF5sgW49dZ4C5IK75zRB3fSqPRn30LBZUPqqwfT3H7RnDtxdtyQ
xgky4uU0N+SgTxBTtYcFdWAkKsKlPGM0K54ic5rUJVcmXcIsrd+FjWzPq8pmpXXlBwqIApkCX1Zb
SXp1WvdHNvTxFT28vIom+dU26jaWef+YIhHf0s8UJ6cup1sL1rC3swfc/U/EnafHhd9Fw9kjW8kg
HpcCdeBo/yQArWysGUpneDzIKq5vkc8sR2uc/CGwsfFkZhlZKwvLD8GRVbwKCHHBZywwjEE7SKCZ
fWSGTqpkU7Rrf7NEsXWlxmBGFt+9sX4J7JelZUZRycwg4keeJxQkjUQM92x/3TuMn8T8XOeqfpQ+
f2hCM0EFREP0lwO792cDdL7lHJRaHK7c/0XUCYPfI8AZyU/vZ9QS5XsdBMOxmbk0FgOftUeLiN9g
uPORN30Ww3DSrbw9+0SwUC6kAiJr29zKLixO6BGxtzVp8yzwFfcWTF7DqN5K6TtkOQDI1uZZSxZB
4q2pSzed6344Q+6dzUQnR8qOmQ6nJOZFjXCfg6gUK1vWYlfT/z+UsyWpNuQ5GJhLfSlTqp5mX+GP
J8VCn+ZG/hzRM30ySJUcPCVeB4PKGlvZZ1YzGcqyUnudCP49Is0E37akEw7DBWcZS+dE0kOVJNFj
L/0ItyVI31xX3HN9+iJFjJ7TS+ZmrRrlsfRqQmzSyj0yxqhWCFT/SQtUkmEhhv6rJCRuExO78VIm
3CC+HOrLshTz0pwYKvOCNXUFSrV7zhKNjJp7fSKHXVL047atJAcYLpPAHv8y+P7XhIM/OEcBTEr0
MxzrX50uX+LdFDZesISw+0ttxs0+bEhMT4fWflCq+dU6XbYlnM9fzpCNm2tHy564VSeyNvY63VQk
qCo/hhbfoZOa33O41/vQnuTdpBUfeVW791TD6doIguIv1hL6FeJfayS057ljDQ5vHvf+0WHSDY4c
mrJRmPnh95h8ijU5pslDM794tj8ee33IKA3y5MFq/OQBol16h1LutnzF8qGqG5i8o3lZZQ6JmoOV
FPDWErX35gM/ZwXr6Pfuz+VqBEs20ivd+yqoaNJJ61rbTwpESDta95b81s9/fp5R7WH0S+8kbkLe
qqm4LN3upfn9Rxuc9iZma8gUO1v35HPMgMgt5DE0CdPSVHd21cjsJI1yaioKmiQdpoM1kAfutZr7
irTsF9QV+ZkEqzYONOxmPikfg4tNOksdkBAxbQ/a9nwNbmunsPaixIGcqXuJV/hYWdMHzUXrHsmv
dZ83NfNaxsxHaLItYvu25s5jZLG0SEK0ubaZMPMyFPmgnHB4oieSKvCPbChAag4knfeQQGiOU5cq
m7PZmU8ivwtC2rfKDo4yi4/4Zqy3NK2fC6yNsYrvQ8QBP4smvS8Ybn61r8ORUIomDR4tvbT2vtC3
WgZce5FaBY5cu1GhzpEBWxdjHYryKWq3mu/4e1s09Srxu/EHbPl1SSv6G6WV2BQwKCGJhc8mRIaV
zWFlm6fCPqJFTbcss4S7kviDwsd/F17a3/dje9N6lW5lK+80A5sHTpScW/GcpbpznsbJeIp097fe
2VhT7TUGpfgxdZwMlidsyYFx5gHUQ3XEr5liGhb4m+pg50P93k7O5L/1Lrg9u6NtQBYzIrk2AR4Q
scSCiKH8hVQJl2yoTl3mlBctaQSEM1e9mFVjrZqZg9o6ZNiMKED6Jlfrnmf4BW9jeGfmnlyp+dKj
qDUNcTRMI0GANQT9qXWMf14sXenHqkzIbS6K+4YxHz3hErDvfLnwaAIzKSndTWsDJGqDW0LeUKwa
e7fLBhDSKEe7qud8ObszOWL56CWuod/KqzfG2Irnd4XuS3roabddPguxVV6lUxTEBrCt1rpzSQPb
/paU3bDpdCu9hqNlHDR/jM9dK8pdo+f2A6EbzhpYXfomoXysOLaK18nw78GuZwSqmPreViq4BN0x
LtPmFcTknW+p6odDAMm6jn2FYTVxiLNG0tjmQ/kDp8jKcOlfhhkBDz7ByGfkBuDnOOG+FhXL9yB/
BXq+VU4aPodalD42NvtS38tzHqKiGCs/vmLjeqR238/U4l0QWJA2Snfaolu8azvpPss6SJ4dPN+P
RirkY8bv+jBIVDXLZeDTqjAS315RndcHlTHoIFdFeanxtLyQmv2Kiai6LFc+5ijClhyxiev6SQVT
dtLDfFjHulFv7bbqr0mk0RacX8aaYclUmerkV7Z7iOJm2tPfq5+7gbAI9BJFRbbUpreIuPt6q0zO
5C6VpcsB6EiU5zEBEDCy3rzoUujHupMmD0JP96QcNqlW6Wd77pm0+aSfq6EYIdBqgtcAlMMGvDvm
hCnYlRXso4hR0A7zOk3FNPYuywsN5iGpswMzrA8/Nza1SupPRpr3elGH70GuYZ1AtRvEw0FDRw1k
qTeuE8qjq5qG6eqs8l5PdkZrdttu5q7atVPeSVMR8NvFOPoR1HZtNT7ZswHQ6TmeVsoG75QBRPQj
+kcyYw4ibZIdOdCPL1YhGxYYhZADdQmw00lsE1vvdlblftaT+2HXoCF9lSargtzI1TTMXFoeSahz
1SnVopeRo6llaPfGRHIGZR9qtuRdYOBLsGPlAZSn3lUQPb1sTU7WFhc1XC+fgY+JU94uO5otVRxz
Bw0kFtRBudIrXDQuzR9iYzlT8ZfzveBRpkdaZq9sZ+6mUdYpCSFoFYNwWelw8Gf6UxWrn7qfHJLW
aw7ElxEXUFbxrvHaGT+bK1pnH1OYbmvpThtQ4SvTKPst6RUwyT6sKe45gIb40izi51gOk+oC+Xja
45v8gBpgIjgqnCOmO4ylE+iyQkjCIkzSXEq5gVfNOl3T/CdE+TedQg4t4CfXuDDeAH0yJWmim10O
H3qGXEYj/rqjXFxlPTUZ1k7eaMjWsxcLyP0eiuwDQcqEVo7aPaJsbv+6/NUOsMR0DgFgmyHjjopu
bGt1K9+ufaxkTDl9i5OJf7EmPdt4qRVv8dQB8dbA3ldGgALqEY8kW2QDl8EYSWwKAF+sq9Kqrhlr
/KrzYcI5uv2i+5x/fV1MO8IvjY3ZbFOD4VRY1sjN2wzZ0XAe7A76LX4cxxVvzlibSGzthyRqf/MM
/sCYruxbbyGXtWDfDygcOXPYK12TwA0Cc812gSUCiRrQkmxDgkq6HUhmW1cAvjeWB5e2ne5UWCeX
ErL0ahzd1xgytijoTUs2xE0juovKw3iFyKy7o82WMTHuLFHt2qLZGlF2riSKqKbS0A0TmE0ovBBz
F5/g5Cc3nrxjN7E/jr+dZjinkhQtyGf7NpKfBiGlayYUdwGZiJvAhXrh2B4gXXSjQM5uzGmtVdda
r32bhxvdViQk1GxtRquvyNHEs9KfsXau/NpFCWUO4HcN2hAuf9FNjS8mHlq1tlsiZqyeZiAM7u9t
E25rv5zwfAXE10e3IA6S81i89GYE+9sx27MSZrIu7YmfzTHXvSHbtaJ7toaw/t1vPz3Xyddlpj8W
XkKOeuJ8tAo6tg7xac1yb83NzfjgOMTgMMuKMdp4LcoAq/wdM/DdaqTxMiXhdsAfwvLjGWS4QjAl
pzKigtC130NSPZdh8VEM+qZS6ScBgdNhCu45Xxx4wopDFprlCbXd0dHLb1bY2evEgdpFYcB6gY+0
5CDZOhby7kdo5wSKVoovb/sVSd4IB+g8AYs6KqHGPby9fVKjlB5bcutCJqm7lqHnSpX4FSRUMPIU
re5YFt88b8Qk4bJiFmLsn9IhXUW50g5hQPQILY9NMBUFCmCaM7Bfra69wUP47P2qZ0oBQsIY4qMz
YkltKB3WrsLMMGJ/LDPzQAXEXabGfmua0G74lrfOaF08N8o20PxOvQQJXTZuv5aWde/R4ZqHQuy3
W2co4Ay73rcInQgIcfdU5+HN5GCwkn3VQdvt90TMj7vc8YP11AT1ekzr48AZat0H+smuq+9Tgi7B
MQk0qVnuzafUp4GvYPFmU/Wt0udKD0HFjFg4Q1GndqmA/Q1wPlPHH7Z+E7yY+bTx2ao2sYVmLutP
9Qhap6to+YxtghS9pA+S7yLsqojA9ogoVilkWa9VkKOZbOHCjuClUe+6+mcCtNO2q1XJb5OQTedg
qWwzDIg8snJ88xIrXdd+v7PLKjyYkDq3QfqtsZHGEAzvboLmbBdGP8NExDbtJyhMPsSgzkJsLeW1
qRoYPFYwrhkoyXM/EiesM4eQbovDEpHUkOD1gvQo13VYdxs7cvxVU9WfgQuYUHFEWhej92uo++5i
1M6xTsiiTYynMAAcjdrlMw2Tu4IjW+yQ1VjIAQqGt1F9QJ6O99o3JftQhAc6jQiXCqa2XZNe+ES6
NFlLGB23uVl/lCAK1ylcjrU9IJPh4LvJG2SBVQa2rRF6vVY+RZvZvMYGOi/RaVAXyaELxzTcZ0NG
DycqHwjUS8Ge78PcIXfUjX9PQ1WsBmkAZ8xJmii0/uZH1WdbJrekIW4yUnjAknRHJsxroTzCtoMC
y2dJTQHQaJf2AWsKeNTdoAGChKC+9nv/RO027JMy/AEb7IKN8yEKxvvUs++pIZ7ddvYn9uJFsAaq
1srXThOe+gKRvOpD5Cb+hzFB+vStb0aYbIm5hI8TvFUNP2Mfuy9ayWTcYuNhuO7zSIKANoTzUxSe
c0jc6Fdct1tRp+po4iFo6yY7en5wKhzxFIXI3LwBGrYKTZZZlsE4B7hfPzql9YSbQr+LguQuxv6d
YgQldpButs04Ll6PTfuArmif9J9NXJ0cW40X1nvx6JAZv8r1YtWb2AWdWqhjaYn14MZvulXvxzDB
K13tid2FitQkFxnDgcPFagDYFWvTIfSioUm2JhwSR3qE2Dk3vkewDFbBsI11fYYlh5KflWQKqF3t
yq6J3ovJ6VR6/Jv6UmzRFN9MCuF24ttu7U/XpTqlf1DfM34yNyPtbQlP9RCK8YeJD0Klajg4dsSE
RatJ/iHccxdxFOTTY53taMOMBxasPVTCNzhJJHA0ro+XT+zKICXgkp7bAZsdkszc3bNdU3Gx85iM
xTbVpnbMV5LU393BJ/ZsoH2ZkIhtJc177lFwCNVWG4NWZgFZPbR6Zpmwtv1mslYpcav2kMsNQdqH
avCHdZhA8aHgf3ftDhuNmrauN9IbyA1EBUbACBOfXNWA9WFQWKmckI2x6VZxiZ23LMPPrk0f9WQ9
Tua07pgZb1mjLeaOCDP1bKaME4hENWqRJxPecfTc1AXznpisaAyQ9OF6Dh4OS5oqhEbRwPZlCZPe
F8LfIQaDVKCgXn4vkWKdtYCYn1HGf04lIHaTqKZGSLGKZTXDt2mhJRhlYXXsERy7O3BuMVF20mTF
B0I1rgvrbMS/LXFuYrdeO548EWzJnDKYrD2tc2YV6CXoA0an3oJEiSyYSGX+cWR2BRoYH6fgSBvF
Y8/Ry58R88OVyzFs5XZPMSOjFWrVs6l3v2WncC6G3nZkENyRYRTWjk3oifhGbmqzcfXhDXQflC3T
JXgtpQkmc/1JTKgqPAMza+Dla43Iq9gqqk1UE49llJ21hcawtlPO6GFfqU0O83HjJqhv+ScQh82t
2pKeumpio6QD0MndlE8u0P7gPqRrt+vdpsHkUBERlBNkqJU/A8x8YcM9amSzmCuZQGPmxmFqhMOp
lronSttPpRmMXSYwcDWKSdt7bqsivLEEuyvH+T7jGyw82VuCdehNpVn71OpSxyPXkbo+X5bzS1Cz
hBXHMtYjwGaO+Tw4LaaP3vnLsNH919zEd3XTdAE1ews98I+5iSaZBAcoVHmiZ/x5V3nr1DKpKoh9
PC0CkKyT6aPKt6jTom3VtMldmhTjAdsjPx0GBhk78WkRZWnk8Gm+cTUdz96xBpZPWQMCXmlAQojm
sXZeJJqTtPjBl0SF5bIO/t8oovfvgiw1zrE2PFelRnrQhJexhNa9+vIoKkflIMdcg2eDlLt6AuZi
bjLLC5/EEHSrVq/SU2Tr0RNd64dykhinMz05alXr3KdsPp7Kq32Eq2uVDXnzcIVIom+XxAzw0e9y
GZxgXaz2UkX2cQADtbdTaR4qob0jRBiuSlXvUS0EHer+m0vg7wW/xj8vbjFe4tZy/qIwM/7saLoM
gphOYyB3wEgZf5pXxrCVdCN0e1XhlakCCweW7/Kzim7Vt8LbA81AwWnJq2ZqZJEzEZqVuOjsp1rg
fdMySjBAhIX/F2mw8actCN0mWkWeVxNcvXD+1G8ScUDCLZUuR69YHRTCtYJO2ZtwJWoXfSxP4RDg
7nNydbIZNn7p14jmxEakc4ZN0X7+Zehv/Clh41vy8ClxCsOdAFvoj7uZCZbjRrjvaPCiHWHQZF87
GMJzLDo226l/1vvmp264pzST9wOzj4ulx9Z6yQL6v6f4tqn/aXJ3bZxIto+r2zYc1zb/GNd1QRCF
41CziWiMJXU5XDv+Dr0qd207o0mI1jzJMLyGnd6cmW2ToWBkDoGBkf3gZVBfdBazDN7HJo/1YBsr
v7nUBSKFefpi5k5zNG3ju4BAuUGFFG1FKZrb12jGxrWHqygtQh1YDN6iJZ7GnaiVlstMM169OZMI
Y0q4w+eAS3ia7WdB5e06y3n7x66BBEQ4yNeXYA0y3fHcFFCGGyT+BLeHNFQ9LMjgNbk1jU7bNmA8
l6/lHNFTjJHM0PRdRZQQEAI797/i7XzVwaTBzrafMh98v9CKbSLUrEjOyWapbSLYAJkz3Z6jyTFN
eZclsEafU2tylVqIJzHhivpB5NqDmeTYVduA3+vXoDo0vSeHbXdmQmEfTuh7bktZjf/EPsSEXpFe
TQEyell00Jv44vYTfVycxmKyWrR2hvHsOerRRr1yHcfSeKb0QeE5AtwMIIdjUwg2ke4BSw2YC+YB
80pCU8etprflCjI+xl17HO4nA9RiPUjxFAv70GbSvuXAGFUoX4wSuzWHKf8uSRPjUOmSyFiCqJ5d
oV28Jopuki7u7mtRnjwr2vWZ5t5Hvr/xnNg6y8i29h1VSuG2v5fEtMA0vHtwZfEJ3Tj3HJvtOvXH
qVs1LU0o2+qbyxRCe2rD4q7xquLOktM/76K7VovuJgvG0moKciRi6KPuAqeaLkOJ2D+2YuYWShx5
fDDEhkbxSNoyr+h3y0c/hUbUJ/hJCOfqD2405PvKb7+PWCFvdjdqGxUJ+wR8RpzqIqpxQFtHO+TO
moYLyi1x6CJRsKL50FfNmFD4efiukTOw8/zCO1ojnMywsbO9NvbEmMQCmqDpYX2fozFlO4U07Ouc
ePUtgar1e58oOIPZ9MhkVzK5ABsRk+/39dDN7zR7fBhrvTwsHzK0Fh2V278OfvJtqkp7V/kdyKJS
L8ltqcuL32KCxZuBIChmHiJqvUBZH6CU0HB9wSKeMEWOov3KAuxz7/QF+wqCmJ59n/aXwcvbhywT
r3H9JFKSrq2kpi/qx5WJadQar9PoEnqYMxVLK/+MZdyAisXLqNnWpnTqFJCJrWNi5oXgtjVSh/F+
udIF1V8w6ywiYFJgT66MgYLr8o6dwzmWgf7kNQ5C8MB/Tpk3bgahogPo+3dzCcqUT2ND/d+5ubvV
9Vy709PaOveFk53xoAcXzWrstemWxg98b2O66cYeSrSV3udzglFjFRoVsj3dvEaRfZhhqwsuTBua
M954v1q1bQc9KgcvbQPSOdK23y+pOWAS22mVj7TgSs67G5uE9QbnT9jtJgP2qT+J4V6YnQ5Ijf2O
PLvwFnTf3XAaT7FAZktDgYpvucZlVZKap34tbtTcr1D/WKm4yNLCEWaTRsf+Cg8i4wTouNLZNrZ+
j91yPC0Ut07bfYkmRB24wGWy9nEUnPNk9lBY9svX59Atfl+ijggUmzaONMcNSHWa/GYsdj1pQsu/
k4OdPwzjfcb4kVC2ApKDI2hpzpfpWEQX9HDZhuw6Qghyvb1kdD/txjWeOykyWKm/R5GzMM1jjnb4
JYN4jDjbEATaNNpP4mo/27HzbxVq9yuG0pqUewhWyTxdk/Ew3lmV/dvwFC1vHnktOCB4oW8zBw+R
NFXdNILLx/HxPx/VPBMgJktx/YP2AXGQBZSIhJDpJXjCTpuMAKSo2le4/Q4kafpgoPt3n7/8N9xO
KxfF+ndm6hHop6dU5PEGluDwqI/An2OjVbs5J3sr06liM+twQjQEI5pFru0Lu18H2YRQYlKDh/N8
jl93Al99PXcEdrLpVAO9x/kJLDsYGzRa/dWX9Ih05ezEcOYur10kjLWHbSYoCypmr7/Y/UiJ4Wm0
yufsNwhCQ7k3BL/IYVTfC3yW6yV2aXlxC3/mg80vtmWzynTg3sLCvCSZH+4ZtZJ6xLke3XUrUbwO
cWreEa8YBGZ4GLTkPuf5/oqKTE0sfSZRFols6T+zkz9XvgZkDgk9fD5GMABUnIS5IvOBTzyt66Hz
vPtRcz79FvRXAI/1joGw2iJHIupuvlw+0QTts4dN55C59KtXXWSkdx68GBmN2gX9p1xHOSWOGImK
giriRXsNcXE2Itueqki9NIEHw9ewmtsXYgJjnn747x+qTmu4rgWgRwdRwGVg0RlXy1tTvXKg2mZT
Yt3pmQhf49L/5XWhdfwSD7WY2Mga1F5CVRk/5jc6GOJbEIhyQ9olySyOemmlQl8jqr3SRtoC6BW/
Iu0tuqBApomxy4pwmjPS8DrpVfkD8yYaTF2n95YksrqVn9L+RQxI/d7GnXFIJA9PN/mcx6nwt4Af
yOMCKe7akU0PKanSnV1n0wX3vrnVWzPcNqoGbqBL2hZz4UV88bAZkobGmZseYhVkb2bAdCAdhXfO
beWheRpfApOMTK0uTg5POYLR/7wdfTpite5++zI+LB6IPrfFiZDEgpWaSMuDWFazRvcjWpmevw01
IfcjsovVomlaVOGNZo03u/qok9x4ZV4zHceWHX04N6HW3AsDcgrIpmT7lZ9rlGbP0q3b06aY4fV6
x9w6I5TxzXOiXWPTmjfm+mhhv6Q4wnYdSutttoRq68ggV3WEaUGb03sA1ZD6EFn+nbOU4hTyxhnS
/9qZ47+R9BEYFfanbEaiRP1gsibWVJOYXb/wLv8BvbTuewDvt0s9NHUe/U6dpXy5zJyWTkVqYyYg
dVJbpXgC907A+ARBlUuEgyAD2Eh/LyZwxMnjlx28NN3hrMfZa9qZxp3hcvaE+LxbirlmtNJHh6vG
H27jCDnOdTp8440KjlXDCGm5jKU7PPjG1B0g/a6MLMu/1Yb+GQ84OL5uD/pWnM5FRkqhzBiQGgSF
SueJMYkbnOu0HFYThboRS3GSFQ2xztMuQayROoYe6nubaWy4vkF523u7hRNSZg1sQejnX5e93ctD
bNo0LqawehrL7oc/SO/NAOeVU8edlpd0fjfG3ZuSkXUBx5Xc+0H4ewkxC9lAuYuVuV/yodwYi7se
mwgK+Cr4LT9K8xIlZXypjXT7ZRPvsCp859RAuyVg4+LYbB99TKg7Mk28l3BsX6KJ1jFuIzQETljf
kro/lljvmDjl6StCnrVtKv+hBTlxmMiu31dlFD8H0L9YDJw7iYnyGhp+hKg+eqizrDrKUW4RyxmX
ymmNS4Yz57JcJgV/iz6rPxAzFrciVgVU04pq2aJtvVwun9Cah3qhOI1edxh7J1gTRJL/nNS6MXLz
xzQMvyVm7wWyh0QWZLLCnpkP9ZUCzVoxIE12/6xDFlPvunEseAmlPFSOXa7a0dFBfzUW3zlh4XXa
WwgfYKVp17JwCpKBC+aSEhBm4eLknkrzxIP6dX6iKmi2uj0a6yUZG3UZaHoXuHfQkAgQ9iWi2zDs
L6Wq2n0Z6v2FuqrdR9rg7lJj+DnxlF0oi6d12pryo/Sjm8ET9QJj3GCiYdIezTgZwM58jiot3+Sg
ajGczLis3Mk3qtC5nIuz5bOibaaDI3Ntp9Bhb/GNdnNlD1pTBMarFju/CobqVyOQ5iujsg0pysOT
LAd1kBiCVjMN5uzNJxw0d0D0m/S0XC0fdwmVrGED8SXiP2899BugxOZ/0+ofoePrJ2ckyRuh/0h2
uxuelxd3flcm2IvWy9tYF3/+/5f/R+03v7W+h8Q2mw0W20GVamQhlXbBLgjuoE7BLcCp/FKPjrQ3
G8dzbrmbEgAN9msZ3LcTUwGtDbde7BIrP7+IfCjWHL1WeV7Wj0mU0IRvoh/k+FarTFnbEazCTp8B
NySo/vOyXFI69uu2NAfaAoF1lWb2wGFTO9qOJtdJC/Qcdkm4FUbd7dmdrRc8QCEn2HLran5+oSwr
r4nt9OsEKNi2mOoEEIUSWzpfS/TB+D11nSPPzvgi8uqAJVBtSjZh2v15hY8ocH55LcIdt23fBOCh
MB/rw2B7hFfNEm2h5y+pXvtnetsPDBaju4U+wlOwZ0rHvW8Y41Um4XQFPj1e7bxlalH79/N/BRBz
J7WGUxkG2qsymlc79rWbB1TjIsP8I0A8xXjb+WXbyadM0+glRTWwa2vHOFndznfd4cXt7m07rt4K
CHjXqIuf+dVudZSsv6uG48LMEZk88+aIVN8FFTYQV9RqDWajAcDX+88CjP82z1IUE7NS0DL87DAa
gw42cqCNzok4qisOTCE917TKQWHOg83erL7ZYIv37WyQy5oGxFkakYY5a+YnSBTnsWeowUAO+1w+
EMdcjCDhcsb38UDAc9tzgAAS9NJq4mcVybcoSzkU4QbkINmHdKDy+imEr/jIhoCet+71PT6M+Dsg
0oUwsXwYkxJ0CR8cUyC6FysNv/VDr91oLdsvX2QRgz7TkfGWTeRS/FgAa7r52n5xVyB73xhZ0Ny7
aMNO9BxBn4a4k+mRBo9O5JevyJE79lqbM1VcRO88FsFKm9yS9ZzwG6dkqiH7IYVxURHvjSroIxr7
g9fX+qve0iowKT/WYVV9hkLTbxDrmAXP70DuhbsJc9uNwzYfq3RO4cRmrKFIsbKCL/hoCFfhHOD+
YjCD5s2vTXrUKfHapXYxCD++WcmAPsbtOAiMzbrzFQUm1q5TqvifeXlI1p5bhwcxC96TFgKbZEXO
Qiva2yY8FCWMZJ9KlAlL1FprbFRnJ3dtlpHFVFYf3Ksgbo2oo9WQ7RLSemYL+Guap2hdCfo7szxH
r6ZLpzu2QC0un61aIPilKO5C5jneXKkzjNPvwsGomAsw20uJjtv50dDu0//h6syW21aCLftFiMA8
vHIeJWqW/IKwLR9MhRmFAvD1vQC627fvC4OgdHwkCqyqzNx7bf5pugqJsV30htr4zIgveRlxK21S
t8yPKN/nfNcCI8c+tqp+76uMN7nowi05uel+9B15KCCIvA106wxKvl+QN7FvFGP+qOvjdUCOuUPr
Nx3LUrmnqOLQVvrmrhiRy5uTXV0rb7C3A1vhSxjE/orO8Sc5NySAz/eDmO8Hbb4f8CbgmkxwOcNp
IQ2JSnCmIJuZp906nJxj0qXUcO0AeZv/xg3yw7/T3XLEK8zq3C9o5jZD4FenA54WFSXF2pQZoVeR
SU5X39vPZqihqC6zV883INEkQbMH5E2tLYrShIjklId66H42bdC8BoEUB5s1bU+Vf4iZjj3KIOc8
ZBTVn5g/WUq+m0bEmJmH0d4m9HZHTC1TEC0V37mz8Uk5ShM7/9miu9oEQUD0CjihhwycICk7Wf7x
d8PW/SvSR+3RHQuK+7qm3k8y96WYyNWOAoM4L2VdZaT117K0tZXvX4ifHz60oskvrgt6rQ4b/R2z
3qYz5PtC0m7DXG1cIohHKzdexrh7li2hH17aX5LcE+8hoUWOaI3nuJZPzuxmEPnQkb4xbmuMva+9
J9cEc5Tne4I5ZYu/LTstJCvAFMTbolbWnNS5Gm7crZNMxwo8czV1LTiUjdorZjo1rSL6XDBmOycZ
seIW1W65tBbabK/sza/SrYZrYGYRdH7LRS1ZloCAS597lawLUCT1dag7SXxFxol41vXzN1F7rZGA
Ygs6YQ4c+t1iZ+uz7LcHF9ZJgR6mI7FXDvhW8qN5wzCZ3oHhubC+c7/vaZ4ROFwZXX+ckuZ1kA9p
hc4O99ADTdz2GA16feIiXl6d5EOUVe4bDYEUNgv5i1FgE15ESsz7xPKrCdYNl0TObVZFjGvH1vkw
Akggdk3KeuQPqMZTglv7XN9IMzM2ws6CXYHqwWF62IOsn0zrA6sA3uvC03ZkvjIa7/ltDYVcNjWT
b+RPiBuza4R29Xl54FOg46y1y10ox/45eEC/RrZb6m6XLaEnc/mpbXQw97a2SWx28nHwyT6qPP51
Vbe/mxHQVdu43cE0vAEHQH9soWj91BOslL0F14OTIVM2zj3LAzPEjIOkdLfLJY7r00AwylpaCu/z
YnwezOiWC3Mn8eu/GM5fY0arM1VfPESlPicx0bEuLHWdGtSWYx0Hm8WgnZA/feoMnx6to/rsCh2p
Xmmc0I9LUHqkCnG6/1joV2w+4iWEKL9J1vGspq+4LTfEeINLWEjPVGwZrc35k52PeXZp4TvrCnXW
BFWCo6nC8SMzkrPmp7aWZcRAQ8wJFcttnTA+j5LcvPuFWGrlphor3z4+GfT14rU1NfRTzEbbdnOo
NT5PeQX8cpQzfX95CFKyjhx++PW/1zoQWldRxbtGp4VKc50hQA/ic+Mkg70x87HZOeyrGxb0joNN
Wp/zgYRTOuW/KsI9L0vUQW+31YmpA8kP82ivMKTCTB7X+9JHejNHPluphWIiSeuNZcXFpQmClLYj
lf5gNdDT7Pg/5iAhp4oQZvZkhCSqaKYkdpNMiMUfNZk+es84KjfLZWdM2QHof7hy47DZWVL1mKsl
IQJN1ZxQirCuj33xVKk0PJWpOcINj/pfVNXbKTPdT8xT7a6bx2BF7LAZzsWt4kb8Hw+t2d9ygyn/
1Oq/BelBf/T0t0qG55Yd6iSJ1KpYlM+JwQkGYOdqwvPGTo41ajcNJNK7Q5kcYKrET20i7wQhH/n6
S9fiABMIViENIOvJNB1xh4t+h2bq8gAB90lvZ6iNGN+ylh/53t50Mzu5LYdM6Xw6whO3zmm6R8Uo
mN0vOvvzWd9zVQqEaL7++7SC2ZtBDb5Gfkmk2ag/yNKQq2xsg1MidUYHWDExrEVAQfHh0F2EnPRY
1O3eKBv31LZUfUuJW486Oi+lZReGXS9xMwZ8sC+4jttHABuMgabe/o/xA8q4QsaXQdbJJWvCX37R
UJHKdtw2nmGvsgPpB+afOvBfPE2f3jqbtCZd/ln+fC3Ho2cfraQ7d1zn+5rMZ1ZZAp+HFF1Xpbln
L2i7XwbM7FUbpeIDxqXJjeJlJ0UqxCb1GL3MU4eMWIMbFtdz35oUB+jg1ngMoCH5XY+m0MeBnVNX
tX55Xnq/JDEwiNH4bQW6+0tbMHF3sij+mjCPrfPass8hTNuXLqC+dKP2Sa/C+JL30YfB7/HOcZ2h
Lv605Uqf1sNQ5u8i1CXUQLicvvgd+0H6HQoQ1mOmfSRWOm1tRAMoXZ36oYEY77bJ6wKXVrX9K/GG
Ebo6OqesrJzzVMPR9I0ufChCv9/ao9M/F6JyoKZP/Xuq09HsioJphiBlDJVeffY8ECXzOXDZzxrn
re4M9Wbo+m8tD+ZTQ0Ix21+xz5LUMX4zSx9Y2mvzBUU3nfhaFfvWLvZNByTKFh1zMC9gHeyQfq37
SaEUnl9cvhwZjn8paX2Qm9bhfw6n6PrvoUSh4/mEHQ+1o4lvJJ25VmknZbJhU1HMj5jA6LnMr7qk
Au+mVr5nZlhfC5tQ5nFgU3GbFrHLfLl8YdTNeli1bl1f29oJTqUvtstX/31LphjmNoP2piA73kaA
qEetQCRaoIK6La/51iCv/Bn3oH4IgdHBMaR6VO29apIXNYvtl2d598X0pyN0ImBQUPq+vLQCe6A2
VshzEIkg3UKTGTGMfxOQz49tTBu+GrRv5iuo95KKSDWqFLSebnzWAjO//HvABNkgafe+l4ZjlOsz
wBiieq3OY2mZZ+W51toZXZl9mLElHxXHhk3nw/JeVhOnbAFGlWje9UGSiZe0axFxk8Rx+r0Y5oo2
tY5JBnfc1oGSjvhf98s+JKWTXZQw0dnKK9YosXUtGb/QIzsWwNkvzcx4iMduwDFmKgSRrAoBIqH2
oyNA7NCbp87OzbXDov41aPatHIqJX+KDNeUUeaj/R+qVlyRgoVYjvfVBlz+j0ukOWRmaR0+Sh+aY
3rqhcji1GRzKOGBEoY+dWFtt13z5kYCSobubyZ0pXdpUPfkSGMzsHsAxiq9KQdn2hvSqjKD5ifaF
z0JtRNeUvffmaLznQlnh0SIOaLuIXyaqn5XlMsH42/ulht9Kizkf2i2PztEwoYaqW1ICsQHKUMGY
b0HcVpZ6NEak84EHbXTZO5cGuKl83DZW+VvrteBcuf5ZpgzY6KA6Z6bLv0Rbj0xMuKpIOccsYteP
RvIzTJoBu04QrHHtnfR5Bt6MYbXF5MXYUDIUMKAM/tJKfsValX/obv8nYXW8sTamu9rB6Ej7X141
e1tHxSoxUaPfkyOI/fPPqAE4/cz76NjFzIPj39X4OATN0attjgmtXgIBBMhoCfWg5k7GArdTCLKk
1XpfkVPITY/749JoFB/GaA9rp0zehkHJ/X3YLUWfnEvrJPPGfe9GqBUIeQISnswzAAzniKKUGTjd
sTMrG931HBh1a5aky/F/C0s26DGngZ3NifbLa6nzm31ygE2Rxw8tupS1GnsYqCV5dWhltw3/7C5K
Hed17jYfkf5AKpkvkzHMrk7Kmc9qd2OH6AEXbIXwdtYt0vG0n5UJu2b+qu+J6Gy1nFGYvRsvJSCW
oAuSzwAD3TEdULcxgjBPCebZjQN3LnO97C1QKt/bdV4dGU66TxwDJ3ILsaG7kX0AkmWsRa/8bdL4
GgH2fv+oes3ZKml9aLPHOpgflme9T4izAHdwYYj3jnRjempJ0bzVjhVhiw5JPi3iYlsI5xLSOLoW
RghuGaTvV4Bjea10zTx3fZC86SRBYMs0TovM4e651j1zPLCtWRzd0vHWx9qNaY/2bjbj15Bn4VsT
powjIrkyXVx2gcuHR1TF30IvCXAz/jtQLz1HrUiGPX6Yt9YfGVkBJVLHwh2ewAv5jZ6sGPcqiIIR
B4p5+Lc86936h/QZXC3tuskzogdXJw9Ye1iIOExWVukUTyuOBc6lyoYj3o5mI+fYrhjYQ+wZxVNn
6Maxm/mp9Ie96zgVb9LF9YJM4IeqicNqQoOMTjP1rqnXQVk1JggwRYH5f9BxPtrpYIBISso5SuYm
jWbiQ8B6GWl1iYgymupLQmqyX4doKh2orYcmJRixqJrsQqz5uaw68+D2eXhqKcTrGca3fC1HsnSp
6vahChtLUg+FEyuCjkIKUcvJbwkh6HwZ74WGkpGN89U3QhD8zijiTeJb09q7z8o8sBmll0dbze8/
09hgRfR/aaN4xmsE6dxyjkRE4SRtiV7IzeiPBTZkhzxiWDnVOD7odYccIc2qFJVvZB+t2mYlQeTX
a3l8CorsZBBGMa4awtCPmR7/rU49f1L7+61yjw8geSGht0C5M4qBfPHJijZdWnlrm9nQJTNNPqGS
wTl+ld0iA4ywrz7PV1aiM1Fdfi9J/+LJjfSndiDBwInhMC91Ek34Yb+EQyg3ItzK1ONNDAMPNzrw
4NBqvI0NlmkdhpxPGOQnF0zfwNbmuUlYvWrlWHxkQdsickhytofK2sZTpB1Dmb4KxW3ttGoXdYZ1
XobqfkQbJoK5cKyq7LUQDXnjvv1oiJQWSKWXN41xIaVj2x4wJuRnt3IRtTfWk1aY8WfrapT2VAuT
YKg4+wgWGVbYBMm66jpML3H9qzJpn9pUgq/Mj16EEZfHgDPV3spDVFE0R/cOEWFvuuhX93e5O1Tz
QL+aQIXxc2xw3slPlajn+5cneGNC87GBVZ62siavPQIPux+YOk97R64f7mMEzzZUGLc13W8MVih1
jlEQin1tzJym2SYI6bwmpqidtprXBe9qIJWEUC2/MxHMG+2t1C/2LOCxymUhBW03odEAEhu2wb0e
d5UT72veic2E03aTZnp0MIrsXcSJ9kC7x1lr5RRuNRs9suoZM6l0nh8g5e9NZFg+YqcH+hjvumjz
W+VrN79Q44mmDmIRVdVfJoj01fIQl9Lbdkv2A0bMkbbYXfSAJotIHM4+q3jWh461YxwXZr8KmBCF
zCZJtwnpXzR+aVxtbc8OUD60rnl0aADiA6CGZPbbOFG510Jp4zTTT8v0wdHBRjFezSJ4AMtYo8/7
AeuzP+7JzK23SVfXmwYzCPYPFEFWEm/JziVqhoH6vRVTIyE6xo330CH++Qy9UUD16Tf3DxHctzS1
Y/yHlfURl3RkK80nzMQxxxfY9Hu7mcijETiIllGEjqEgIXocowPNSy13PpSWp9+xQInSEwfnVcwJ
FwZ/iNx013HPo/qGnItruz23TuVsoppThNO63WV5iHX9h8lIhCM5Jn4W16w7JhbSuyREyl2qqwe4
iQUwJ4xvkU+SLTwam7Rh6TMoUOoZW+SM1Y7pm+DTltuPQaBDH2rcp+WjFbY2O2OhHttw4zlQ5TwZ
zpXZfEP+8WWqvqMC5rBjaAoSnD9howB4db/HIl1LV7mFRYDd01rLuSURmbk4tALFd81yveoQIp8n
q7IOSQNURw0Tql5qsqOje+2TFqNeWS6NCgPdEv0TRySeJx0UD4j1q7ZR7jvagCPNeLrA9bhZCA0t
dchWYzz4RP/KxHPNe1M1/E5ZLve8NW0TPHpGzhB9USUKt3+WdRD8j0v+ANodvKPyUtAk4qyrBKFm
Ze+m56mp/1vu0BLpFVMNRWusSMmwaCJFEokPWaJ8qhtfznEAXXhMR30rZl77Alig5yUPefLMBkA+
HuswE2uLRp+PA9U3yfoIhji4QYH+TVNmryJ0LV4Qe+e0kr9MN4S+MZ+aVMTHWAjozKTllZe0F9Ez
w9WdVlvfnYOHJbWt/ytcyzL7IhMGmkVjMmoWgAn5qdPknNQWXqo0gZ5h5zkZg42RrvpevFYFDVki
sZzj4Bb9Lg8N+dEP+ZaRY/ZKZrJ4AawA+gr1Q0yb7y6dSjMZne+fjHzWfUsFd8HyicWJ55367wG1
pN9QC806WooMTWMmjjcGaLmoGlJ69eJFhV38S4tm/XdvzaYlvz8lloMxejLfvYbDWREEpEl61gCO
lePuv4dFzrBcFsp+0+aIOyOq8T3PiBditKJXCdh6n9Q9O74t3V1sss16KQiChacwmeWqbUlaW8AK
WNCCbeOzYhDVRMCaKMyHscFUrdAgdnQYDqksk11vkoc1L0lBnDvrIknjbUwcFz6IpgIZD9bBPoYV
UcdJP1EazENl1opzlYXlvoWC+JXVr01YEjxfDoJhS/JieKX2xwJx0FJpr4zCRliB0Ipe/tyk0kIr
1ZhApogIbJwWWh/52FAtPjVVNX7GMN79ymDbqPDnR5BnD0nRFXtT2Npb3wdPaWcbaCeKkgI/DvDB
tBGUW6+w95QRj8QpIfvubXinROlMJPb05T5wY/u1Dr+qttf/wH/8HvijP2hIhzm5tvW6APz1tjwj
jrahm4Hg+uiYtVpF8whFuqxBDXpOkbv9i9exRDgiu3GraggiGdJGg/vZVIF5WKhWsZk/IXIYj3cd
WY3Kgk98dAbc4UAgNMcfU4bEVB808pNq6T1It3DoAq5N+IHsB7F+hLChbbIy/Yp7SdRp6Nefvtf4
Fw+TU+OO+HPdCjQl55Hd0nSyvck7KB1cthvxgbRhd+4QsFc3skPQW1M3eLjp13FlCDhlqLQico6i
Pu22i2ZLg0i4W55Flid2iuHpOqqnH70rh2vti2QfxhlMhTRmJNo3L2GF3mxsQRbRDfFOpEOZ+1FY
YLcLBhUAN42nMk+Np8wEIsJiZ4WduW8xua5bdotjEhBQuyxAyeD9lI0LyZH5/nMe2FdvKn/rhOo9
pkQGIfjN+LgUiL4z2wsPnbRfuinVziLucxze/IO6CMpP/BO/S5txN1kR6zjz4ucEm9SeAf3ZRFV4
IF2npsJLbqZweuJgxfdCpuxd+ydIOecwUMYiAiSPUONcDNMky39nvX/Ad5N9hqFEcjM05aki9nfV
Ok7E9IfGQOdMP6UeJmjuAOBlwwCxuY7tlZlh0rmjdnwCfYq0ucE/uvZ2b74JLUs3raV5R4bnOUEN
ub0eAE2QLykrRuEIQDaTFTgHVzbjCx3oXZahqjLB3lyUI7pbUmEs04lQ2aJMsd60hOzgPP7E7EOa
rKoeltqeBZ4iSr1oxR81q4lyY/7RvJw+rfRoKVvaHqziSyTa7FUInQ/mbKG5L32uNN+WlngtUtKM
QhQVS0ucxNw1rv29odfyKJPOf3ezcYtCfPzhRkgsEbdpR01avzUcbkyAdfvmRn6zMZXdnDlExa82
bwTBjzc9MrOPXCTvVZ4OX1PXpFAa0unF9kW77cdkF/by5PWODZTc+uGgTKEJ3cUPrJjxgwyNjgLW
LfeFXsJwxcyHijvvX+MMgQNYm89BIvrS2ew2ejA9sE8810NNKwEv81Me+aiDPa/fS8tJXgTkACqH
q0lAyXoMiLqICu1rkdXf+wRjVelYDnukwTLPd/44PNBQzHcowMmulT52grQltmUa6vUQdN7NBWm8
FiP0mjrHZJmj/r9aWmM/iWb6Xv4W5f97XTGqwxKXMAGICGBe0irQI56TVEHqM9TFcsOfdgeRUYS+
9aCb+Ip0A/9x7iBiLNyeDh93x4ZTJ7pWEjh62rvoVQA3W8wKEzS6nylRy+s0xyVluzgUBhDDWzs2
P7TYYISTNG58gajhD+OnQ9RX35fq0Hdduq9MkwgBdGcPkk5QWuUP9ZAQF2/DMR7nzcLKaZWiyybT
JTHN49CbP2MBWtys+XiiDCw+oRFPYOY/DKezAe4ScqqcrniPggkDL+0rnDtF+WwgX15lwhxOfQmq
zKqK9pKG+VMats1tbOv64sm83WgIcTdaLfxtFgzOyaLwXg9JCAWa5vm+8WxvWwUt+gbX/TBqv7nQ
LGkvg1mJHdN5couDP4tzxZrtKzmQtRW3T3jGuBpi8tuT8Ce2pWONtzq13tHAVk+6IM/MNIPfjkXs
YRihO1z6IP/aIr2p7Spdu0xORX9ysPbCqA36kTSMtB4cIXbleY4hUKp7UfUR4GJMaXS1um+9UbVC
CfRtqjV4Peu8zKfD0pKPUkS3KTzKiHIgmU+Lomzs4xgOau2X7rArp55ldO5sEtEg16Zf4tpJxE2L
vfgLIJGtMqJvtPbvk6zY6kYWvadaJx9jXIB4AiXVH6I3gpRXBg2kp3TsvgJ/bm8FSDajMPUv91M5
atc5pMMrV0ltWwCjHLVzGWPshrgULy2n1MCKHqo5x51shOrSTBMn1fnSIL/pMDHd3nhHMEd1Aa1V
EKU6hCaCSEKE5R7af/PKHJ/hZ26XfyzteWSzX9/9OPe1yE5Y51Ir1C+9yPNNBQb61QrLVy9j1IC0
5IfnxxzqMro0dY1oos+ql+WtQQK3RZB3ZO1sn3p6cqRHiXemd9bbZM1W7V5yw2nJrKPp5J7FCs0z
uSSvLX+drae5/o6QAvy9oO4vCQHsdhAXt8UyQUkSHrIJO3BmJWiL06JHcFQ4L1rnHEXbD4/kHTov
ZLx4zJ91RNItUJUO88KtLGw0NnSHdeb5xzFPxhvHem/T9U6AVamDOcN+t/c8n0m/i5+/UXJ8uo/O
Qny5m6hshmsnaH6hemj2nD3cHefucbuYLMDF/L2U3STfptsS8GYIlHPpxPwhnjNf0qjIZmc5XqEc
HQQeNvoa5M1ffNfO4VAKzgZVRB3JF9b5outF2lSv/SThMDp3ehFbWasEo905tTDEkyZ9h0y3tAMf
lI07ZKWbit87JMczND3UOIIBWBt5cOrt9Iflx1enH61vNt0ruS8b2yuty+KVDGuySJvJf7AaPIdF
MQJNgLk3egzvidH1nzWd8q1yWB1ldMzvVXWE8si3XIf/YXmyVZw+6fhvENjr/bbIbYRPDJ/e789S
5EvL8m6YTbaqohLxpGjc54wD/53ZvPwcgpiDDT2uqU/429WGcs7M1ppjF9WvZalvFVpVQq7cacNq
l3xXU4/LuO7VySNam6ZnwILRl58m9NZt3jHYXbrUnCA39/dH+jYhUvPOY6QRsiF2k9NghLvGqNv3
CSHo0W+GlmO4Y64TBRQtNeut60Thn6Y2nyvde42qsX61A/FN2yb7iSXqWw01UAJDfWlufmJ3sz/S
kfRaRo3M5Ic4XcdeuoG8IJ56K6aJPQaYdLpB3xel60B/IoBuBrWG2SAee9SAuG3hUxjsWTuyRf5T
cxpyEDf2IWgD2D1pfjOHCSE/Ffa9a6ZHheRmT2yoFWH/EVGNI498vhtefXmrLF+sYncS75TTvHNF
0TxKcIoHM50ZK+DcNA7eL3UQNqdo1KZVPUv4ltei/o9XknHUOt67Xgt7x6TvPcJyhiOvtj4CkwR5
3dTSiyEFt1+d5chAE9glCbK9jTMPhaCWjof72kKsdXpdMPs+9fce9/45Kv1hNW/Wv5X6CmXEwW6c
iB9YU6FMoA8qtC+52dOpNTLzZfDo3mdCeWQK0oRPAIRBZ8djoM90fiobhIvzewlq7NFHq3Luqzbe
6qUyf/Spt5JSlHuqYZT2M0Hfc+HHDKHVH6xlm8BOZpWR9Tzmpb62wj47Rs0LPnrrLYzgFWXMqDdY
kLx9E6VU9cmYXWyf39UoPPlkN4oZkl1dJ1Fom7BSuJcMX4yn+9OQYfGWdh00U+CFTdJ8o0YDX1QX
+w7YKp5zZrXzmqmbo8Q28uDJSn+oGeXvFQEel/sbqDxE/V6K8LJEJ3x3Bjl1e2lcy95W88OCY1fw
a3TrENCJOf4vAX5m6sX2rnOc4vEh1zJk8wGs/3+zpI6JB+FgTHJmq1QuB9KFOaQi9mdwJ9vn3Eqp
nCpfrgRJQOf7Twb6dRXOEqTFbdPGE7jcWO83/tK8FjrkHvL7DioW3ioCt32xbREdMmaZ92dLIYTb
peVEXLVPsR8bZ5PDJfRvML/L2hYUSLTieJzbltVpCSYIdfBUUQRFKzVy1BZ1TyvXhdY1xWEEjHrK
V1RMzq8QIV/AbvrWV+oTnB589SLytkubb1l3+tBsN/Xg/ZocrCK9I51nqxRi7Wcle51tPSSprq91
lwlSaWFaMJAJtbgwQLxO1bOVW4DxjBlNEY5atC4C61uHLXbKo6zbpHmb7IXVtPQPs/YiCAmmzgaG
mphGuOYf1x5arMGcranyaS6ctdLN/8xPCrIp/oxZd2ZPKpZX/v8vaRDqlu9Zvpn2F2Nfcs9Lw+UN
mQr3FsWCjiZT8S0yzpblAcu7VWrDBW8L0iyaUF/cUth+gbA9Bn7qPdITq5hpeNoX6Xgcxv4Z4Jdn
3myKT72tXz76GsluKW3GR2eG1XpR1F4sqLlvqAFj4kP7+IpXKjx3RfkjpF4+Lw9pYhIZhh6I+FP7
2McV5q06tI84YehFdpzcGyQLb5kHQqpzWes1UsauyyXIo89wgKe5bVyOb4TsFl92GqLPQj456lp4
FLNsBIemXI0pYDdbKetSmYg90sZWeyFB4QRaRgs479+FzIPnRiXNJtdb/+D18iOdquGUGX5Ku0TX
nyH1kTdH09wctm5DiisdWHHihsxgtjXxi+agv6BRu5UdOQtLN9nzUrATeMa5H4EiQsW2SAOzuIGr
NaFfDOPN3s7pR4c/RqsnQQ/NsrWuaW7s+6b6L8Ah92PUFJZtkonvNlPpGhGDVxpqqNW8DfCm+gvd
1X+h4GdRQj3rDQzmWGHywIYJox37WJ3kb8N8ofW8vHxDpJz0/uzft+qVHB6tthg22K3qD8zEmwXz
HXSmuxXNIGAGiYb2ndpEBn1cnAIKAgs5mWQd0AN34X7kRT9HMv/va2lX25c2N803mT1qMpAbz+qs
W+ONMAvi6Xc56qwXlabfvKxsTxpEph1wJ4h+DIYPg67ESrZzhGMjiagyaEvL6ir0eJrzdKNtKTnk
AiNNP/Taq1cED43XpM7TjzghO9liFOSbXY02tjzVQZR9VIRXAjwDILN8V1gXv2ToF/tKQWqyAyJB
jXkDWR66MHqtuHPOUdb/famyumfC8sKzCCaqzNiOnnBiZJfl+zMP18PdG9bF3I7kAcoXsoCB0HTk
j5gT4v5MPbiu0yPUgSef+0wlOfdkG3t+jQPhD9UIUCbNAHAQay/zcdp2GU0fRpzoDlXdqHXv4jqC
hNS/lC0aHtNp+agMzW6RfiwPXernN9/CMZjm2bgr5M/7xFHFfbwaq87/hkRl00n+U6fovHir1GuN
BneldDM5aAP6kmB+0JRF3qsT0Y7BOZUVHBmq0XhMcss7mvQkiQFEy6Fk7/3IJpLTQKO8N+Yw0NDt
jW2OG/uk13D/ka7NGjkv9dD9ue6ZYGm6Rp0K1ssl1j0iOPLRBKMUNLsyFdN5EDQFUR+XDDHc9kur
5MSfId1wBn4q/VTdgrRgyp3QiQFBRZI4K1FjFpgySdhajpetbcbbNCYux+5MdVmexculy9Zg9vkT
3XPn2SBHxI7Evgue21q3KGJ46K1qOrv1yWfYs66tktrGmtNbcUw/Zfhd900cKaRfpfE19jdzcv0f
qTMxeXGfOoBGV4/pPgYajD8r1WTxbnlRi5t4P2qIerOqJgUd0XndpNNKD0SxMy0xrFTXlqfcHrEk
i4Bq374mVW9s0O8z1bGtGSw0O8XUwKioXZmIwL4yzfcOJZn366RyM/KKpD1te6z8tc2S2eW5+1wS
Jr6Lm9o6tWE4Xl2zwS2YWtM7dLGfpq1pf1qbv5FH4xdy+m+TLuhYFliLcdx/BCXACZUHj4N0B7yb
8zA7CmB/DN6xw667MmZm+eAZ47GaUQhp5zBtZZIyNhXVMmP+B42kIHq88PlNj9xVS6XtafSAbNIq
Gtdu34lT0nqQ1ZXYZjQqXiy7LfZRBS6cau2XkWT4ESQNti4frdNU2e3t3hmqTHfVTxOoCEg62N8I
ZevmSwIwg40nSmvfRaSzm2Zfn3E38+6Blj1gISX7oSWGsS2NeCMSetWhaxc3UKwJ3BtoTnbWNz+T
wjk6Cr+fZIK1L4uq2I8qGo5os9ybPrbJujfc+jsFy9gUKMsCEVxgP8E1HJLyiHfP3+vF6JyN7nk2
yP9sRj3cTGgGzoOOmGo0p2PrIc3SM8ZzZMElslJsqEP3YkbRo1VYwxe71Nj46JrnohlhYXPCS4iX
3o+Cx9oy+cXnZ51n/8578PWTe5mNgO9w6c+xjP0nQA/OGy2qqMSxhJOsoScXmmvB+PapkH2xiww3
uWaGOR5NuBzwSMdxb8i+XC2jaPRR1kUhpLmD6QmN2qkhKh8H8nqS+HkJA2ZOxuk77Deak9SYDvro
dXnQEczivHxZLjyccHh4DHsX1fN0MYcf55W9sYsyc1zZi6GZ1jcjBVSk2//ptjWp1yRFNdEh1pfb
JNZHUxnlQWOuzU7MpUUTfp05gX5O6/AC699DWYt0lr0RNlB9jLSRtoz9a9mU4f/ql1ofi9WojfIu
MJT9bCnErrxyZ0/sYoUdxzo8FywB+hz9Adb1PasD+3Hop/rQe53YapEXrpfpvZZ5ztlLUaQsb5np
knBit/EmsAeyFRAw4lKvL834uMQl49+xruVQn5crCiMArQuO6X6u9azGJkyO/2okaxxDX1buFuO6
2yPKJbTvK9fMH8tUMp61o0LDfAG1FaNkZdl7WUi6sfOuLLAVuiJ/aSCXtdP/Ie28luPG0i39Kifq
Hn2ADbOBiVN9gUQapmHSk9INgqKB9x5PPx+ommmJ1SFNx0RXM2hEJhJmm/9f61tq+SUCw7zxM+ey
mwznOPVxvJtsu7nINaXyKtHTqqaKVFVl8NhbhAhFBphCMgntGyJ41x+Op0gPNl3flqcmja6UeZS7
WFFBVflN6xliplkVahaTgFW8f/8SxsvScCcSIi+cS0CPyFs7HVlm2Jnb70uaQutvPwrdcBLtFaEo
/fdCN8HDvJE5ospOVWfQ64zoomEL1Py6xCfDvpg3SZmQKNn8GKPwOipQwajfLp/a1H+P/vKBzrq9
1dPmoXd8OhcyxjnsGAGUtar80mgD+848ObeiYa+R1sGBMht+LH1WPOgMq9QmdnBcthlZSkhaMWU6
1SRq2ja05XNtxtVuapVu28gCEm6SX0WtkbulnIwdxqF7y14a00obkmEAW1dDiFxjRssj2rNTl5aG
q7cQJVAHLB3qbvY9SEZlTdcra+zH72KwKQrTdViNlhsMwcVHD0BrURXi3EJApM2Fts6VFDnhYJyW
LYBSqOVLZCs3gdX6z5r/wEbmhKwnfjVF+4w/OL5PZRRsaSxF3vcpzZmBiPcNy6yGjeoLD9VViEvz
gb+7b+ehWPWVrO/TaYDToNbWm4FjUuKnm+lvejlzIR6udqoPHx96aPPfPyPO8ZYS47wt2CeYJxsY
9dEpTArnTrSkpiwOkHLoHzpukN3HdtdMSmOThOBdOS3veA60K6PoYrxftjxMlv4Yi8A8GgLkgDGL
Cr3R8Bdwn+AEIjNZgn4/LagcKOdrhXP++IDQx99iFhzcbPT/+t7HDyaZYppFmLHqwuErIw/6dVnl
hyQfg8uPzW4hUbBqJibbIfI+ekejSMzrKMVwvIjDq3R4aELNQEftUFZ0LP3w8ZnamXcTHJZ6TXqF
fUiKSK7w1WqPIg3fWhCSb+xeVzhKvNycR9yLWJNiE0Ujyv0BoGsQIM2KzGT18Zp6BzKyScEA8err
rqd9kueRRFsAtfh7aaebSCYJ0+xrsbhi2Qtgr8kbcaiyEbZFmAEambMD/iKihT8+ZSSj86Xu4dnq
px5WDLWY5vghD6vsfGJfZIxr0loBYcrEAqEYTgszV2Luasb1yFbGgAk3QHVePjQiPDR4+Q80GEPi
ldo232ADoj7Y6QpXKiWxGcvjlMnNAFTyUoZdu4dDTV296i+n5VvhAjAPGDW9dtaJXKwBiSj1sYr6
6dgsH/ouXT6YjVuR1LUezalmtqPBkBvms6EphVuozLZBBL9RJS7nUDQzk47CQ/WRyR2pCH7Z1l2J
zOgPtODo9S4FnSjp/JVao81KKGfcwsxxo2UUwRAWHJFJPAcElWw+vvrX9xVtJPNAky4SHdxwpb1s
tyYdkG6Z2Oh9aToo1M1fRuK/k7KWLz2fhDHfwVFuMpVlkA6vWpFlN4oMrj+EQbXfN8QIs5JBm5AR
X1I/qUiPKBu/jIBKVjZV8ks1n4Ha8LTrvVEIF4lfuR6dABnOctXaeHLcGL42CJfMPEOZpmm6tEQF
KslV05N1/0HNU+LEpIm2Au9LGk4+sKOsSNILpT6h2NAeCzRCbmmVmHzxf8EZrwBAa8gLgo4NhzVT
jano1x0Gh22go+XemOnFSRvs5ibWaGxy/19Qtl2A0xrt/0XWVjiMdX5UojLrGPAgviiXuexPtBH8
h5G9L/GY/ohkP9p8aMTtqb4JUoosHwJDa8gvcrDxpTM+wWD0Pci0r4GtVPtkAe4AXaekN+XAq2xy
CR1NyU6WohxLGhS3lQyfK02zv3+lqQgybKzpFMn4YRJG4wlp18PHVx8feiRy5kyi7sdXMtMABudA
sM0IrlaajtflWL1rlK7jmIALyiCkhFFoVMHZ5710TqGCIKxixf+V9fCqXOIhMmXgA7EyyBEUza18
tOgrUtpJTM2pWxqJT+OXgAxDm8nwlWa3EdDOxLxlVZZyX5vGoZJfBh0zjBcv3PzWHCzqkjQK+pj+
AwMWnb0sR9GlmtfzbKsXhuE8Yi1NsceRAsDSczi1dvaEbt3e47/KNjr9Vncc+2BrLVnxdpXVV3M7
1lddr/4u6U7+DW1o2MIBRCENQyX/8HOgVTRqgkIGN4uopvyqCMuLBk7ZqUa3eZXK+2jpqcx0AQ6i
T1dxnjxFcMcP9mRbpzzzdTfTnN2wBKx8DPoluO8dZj2diE6+1ykpmPr6svDJUg9MKqYfnxXGSH8F
Hex3R9ZITOR3hxYiohlUH/LebpQZJioMisagxFuh9Fff6+ipP3ilYbioustvfZHRmZ5G+r150VHD
R4gULx+mRUEs7UTuAWT9oCf2Lao4ZkzALpYcWll2HDN3I3/qYD5Qri1ZIS6+tDagjUXVTb/KWsBV
jUTXHxtXMLuTNRsJ4zu+KBl9y4UXn69LNGAN9IgvwqpK2MP+dIc6wmuHTF83YaluW0gxH3TD/34Z
/1fwVkDynoIib/75P3z9UpRTTTez/fTlP++KjP/+Z/md//tvfv6Nf56il7poivf2l/9q+1ZcPmdv
zed/9NNf5tX/OjrvuX3+6Ys14ul2usZ5PN28NV3afhwF72P5l/+vP/yvt4+/cjeVb3/+8VJ0UCH5
a7hv8z/++tHF659/WAAl//vHP//Xz5bj//OP9Uv3/FrUn3/h7blp//xDkeY/NEcYjhSmbmiS8Jk/
/mt4+/iRo/3DFia9EOLrHFs1lh9hhm/DP//Q/mGYQlfJHacNIvlFKJxNgdKIv2j+Q9X4Lf7Skhqq
8gD98X+O7adL+K9L+l95l10ViLKaP//49DBqtpSIU6SUQlUtQ1UX3OcPIY59UftTFTdYdMekP+rT
ENNCz+btQIP3++3z093z40t9oC+/31TLWTR5LXwQuqkKAqaQzJifOJ0s1IYixOHgiaLqUNm15l6k
CcWemHxf+mfHObRK1xnYTWqs35Hpv5ej/aVYkjBia7hz0vSgKvhTWn+glBrSv1eceNoT0fA1ipIX
3DaEZGTRuJJD7dMs0BsvpC6r0YvC+6Bk6htTanfzw9X+64z++LYkZ+jTu9JUyyJ8cokddT5Cqn84
g5EP4IHKq/SGQTV3qOvHtVqZClOC5mcuFMb2zWzs8Dcc1r9dN5u5ibAr1YTGajBi/nzdimCoTNku
1upWSzYzM/xqqHWxLgrLXv/6DX7mq5pSGIZtMrFIRLwG3e6fXwtWvhqOCJXArSVUFiPRrZVkmndN
n1nHaXJiL4B/AMik6R6jdEo3eK3K/QAA51nEEaPqr4/n0wk3palbmsWbJ0hU/zuBdhCAZ0cyO72a
JLML2uW9p5pW9aWKkIR1dBzPY54mm//oRR3Tkha3rSZsXRi29jlhjLXRHOMnkoA4B+ttrrX2WBgF
Ikxowkydsc3qO/3tVf586r+/rKVK7i2bAeLzZZbtNNh0J8U6tPJhY/RNs6bybx/CRhAXNJksEs3+
vY/xuGSlSSAfOOBt4yTjSqgNM9t/fBKksJa7gVYR+oPPN0IYZYm2tBtIYENrmpZAmxr7Fbv0cAE1
bBuG4jdsX4bAHx+u5f0zQAlhCptBT35+RZSdmKEwmRMjOg1XkjX6Zu6ayAsc58Loa+VbQiDvt45M
N7etZ/Xh1+/300P2/dXhHBuqxRMO8OjnGz+V+pjq1M892g8ydctqGC6krfvEIOX2GP7mvX66r5dX
szVuLil5pw6zws+vpmqY5MEGSa/2q/lMpVg/ZlSEEWC56Iizb4Kh7Dd39b+7v7A+2zzilmmpwlpA
4T8MXsR9FCZmOukpKsh3g3CffYZAcq90Rv9C0QtTpkP/sBv6Gk08RAycA8266sv6DrWEdfr1+daM
f3PGfzoe8fPxpNFcJLNmqahvsoU/QhE1bla6gv4G8XFY5EQeN4jFdHELoGPfdTVL3QkB9blkIzw9
IGNCIYpIkHZKvrHyEK18AWZEoWCM1wSb5DpHfzHw9OCSX8tmfmdlSKDz85jedm1L2ar3Uu3ZUHeN
r62gwa4bjbAZn2IIQv8qd04FiMhIv8vVkB2Qv+oHao40oilDolaEY2rEFXsKbR/V6QX7MkRqzY1F
dEbFsVFLOaAYhCsCF18dCUEJp4ek9J/1COF7nkIcqIVCDTk868X8Oo44GBtVtG5stCbnBJFdMdsE
1aoYl4OJMFQKCnzDC8N3+jDuRFZKjCAdtMCZB2tLQ2evZcWF2tJPqDQKW9cxkvQcayzQn/VMt3fs
s00k1Q24rnUbPnbK4r6468qJuHakvj1gsj6BQdKDPYaaPzeeXxVn7l80ctiE08yLSgW0lLhBknem
XXPsVTKDxpTo3zQ+FKzhRU0mA/czKeVyTYb7Sqkzr08KSGVyG83w+E2I4Yvsrg7qh0HXrizf/xrU
L/lICtQb21q3noJrENBns1UfSZ+74o19AUmZgCDL1lAivnS6tkkxDjRoXz2m399M8uz8uPN+mOY/
nk4ekqU6zf9Ymv18ZxphXgyRAsOwqQp6v84uD7PXibIKKZiWZ5ZYwwLlNRbqgSqlCzEPghgoE+TH
/pSvU/E1MADIRERvVEAAesC4XIChh+4bHPwi3ET9Xds9Frq/Gbj9F39IG7DRbF9i52CR7TB0oHRI
2aSaOR6TYJ0hzSqlXNfVwTZOFsIDq/9a0y/V1eqAUwGPVLTSo2RtEfJWPvgjjaHAC9jG93ifzSjZ
oGTfqIN8j8e9mMV9EFT42G3jgIqz2MopISnXzt6mQXsBscQcZ3d3vRm+QGSlcAxTqvgS1hR1EC3W
VuzVeY63mFWP3Z0TunVaaRzrId1M3cKPcgp65vWJ7CXItqAQ5gITSthRxC3gK8/7lFA1AHae3QyU
eRLKNLH1yqoaKHXZbsbhsRt9JHAjKTNhvstxiVrAENyQXKcs8im2iutKTd8Up9yNsfKbgFHSwP9+
8VH4s+rGawOM5/PFjyk7UuzAFhGgpnGzSmu8SKMDZpUDi9b81CrJRdSqNCSVra+XTwAsXgZf3uKs
uK+TXFmHMGELeEBuYQ6uHFgYliQMiqzlHqhUVDQ6o5tibbXcuAtRAKQq8IGuya5nrgVOK+TRhHnH
qbgRcO8aSIHqrN44cIs5gVN1VwYWEW8McC2VF6AxtTc3iTeN1NwtbVU77SouNHpFWMoxrggFfUmF
e3tPftcWNBxViPQWStBNXL3p8owZm4LGDrciFAVIQCkd+o3u7+O6c832erYejURbtYg7o8l6KjLS
hwIIBfrRJ7u07aIdFfNTqymnDLg3rU30Mjz48LhyRAGOGcGIkm6OsFbJFHwHjYdAGzuYuLJIPKPi
sw+EiWfEtGCQzSt1hGzdUvvV28vIabgBh5Mw2i38ZyC10aMSTE8iD3Y+XJsCNtWchQAB2puIOWta
en6h77/whzh2bbhOu/TGaKkuhUpCvcvRvg2tCXwhPDLO3TptO7iqYdzABVgjIh88BNvzKjfJQSOa
5ZYUuQeLFPt41zqJsvLz+T1sla+J+aoNF2H26FiKS6vjSG/DQybYYq/RbN5Pa7p6tbhoEXyQ0Wdh
eTWT6ivrqM3s+OvJnPbCR7DlXxTjgxGeTc6lfk9MzWWOC8obolKjTfUgfILsHuLMvByEXOu+hYRh
Ltyxq8mnGtunOW9WNL1dEwIkoR7hqprNG1NK7hwTX3K/HY14p/HcN36DTI4JbvQya2tB8w6M7qGu
7gJDP04UxKYwvYv8htln3Zrn2VGozJLnSGe3sU0kGtZuxLvbY87x0+eE2nOUkojos3C4DuvTLN9F
eudrIOKMcGsNGQOktbPs1guAHQUQDUDuXxiRcTlE1VNO+6IqFdeyLlnhxe4cAxSbg3eKbOuWpAF4
G2Y3enVpu0aa7jC+YVal/WI7u3DGN6pgXkHiR046oOrgoqjTVdQotOoe2c5s/eY1zp44Z26FhEbT
vubkRwuCc0Qpbswqv+4m7ZSOlheWzsbMuM52xyL7DgrkZhQPCl7ooppWHZaawLkBKOmNASy+lCaj
Zq4JiLlqqoYyo3800eEaWYKVisCYMLkITesKN7A7Kydydd1OIgV9Xdp8CYXTYSndOvgshad1aIEF
gRRduCR5DKs0bd6K+UuWdsRDEXdyahhrTNDzNVlTPSrLwTSpGo8evldwLJs5Z5mImsM3um0JJti2
glvHRM2GgRFtCmoNe6V3LAHkc2YtvQFy6BbBHSrNcXydteSRpt4OzgKDhwWhKbnUMUHQJVkvQT79
iJaprnelGtz4KjXIOcnWGG4QVUpzy5p4b/nZk2JOl35WM24oayrzLvGv3jiZqHUVduEG6dEaJjlF
lG9G3ECbG7hIfbEeppAYbqIUusbeCAPbYmi95XN/HDkP8YQwudmZbbg39fI+1sjby2CNDCRdjtY6
BHDPA/mWVv6FNZIt1jg80QNm0KY0vw5lDOfNUo451zYm5c8gM35EN+ODJYKbMt7RUNuMdb1l4/vQ
U+TWmFFsWiMNYBwvH3CVJVZNTZC4u9+sc//NMtex2VBQB9F1QDafKiFdW41DklJ1aeO+PwdiEjud
HiV9fKvw1Gqutj3eW1TKGmqbwjZ3ga2j/DJb+jCA8siMbCPrnKTY3bFgGatfH97HrvLTWschnxhT
rGTBY32e7kZqDpFEGes5AawhKPTGhudnXouAnE879/N9LAn20otWv+kE0cBy1nEJtf1bGKo1jAUC
TaSJpyrAuMUjHkAYm0W3XQQLGJPibkAE1s6/2T38m73iD0cN/uDnFRq91pbiGvsnn97evu3Neqlk
t9NzD2iFCTcy4os4DRvM4bBP2cPVkfKbDePfD8FWNd1wBGsEYbBz/PkQwsoOkCHblufEXXluEqNd
h9jIPT0w1L3U4M1qlZ4+KfHYbEVUlvtfX7iflynoeDVNYI1YynmGTvnw0xlwUvzy1oiBgdyl2aM3
DF/QiIsD+TGTq2jvahD7K02xq91//LqGrduWRvANumrt09o4U3yDSBCFQPFI2JeVbZLYYLBQQrfN
INHYxr6cQ5rHNDSf/r9e+XN9BAGYoRQd+9d5sosLS5Apo80gbaHnkMncUjljITqEL7qMksffvPRy
Nv/1lHycbVNI2xCCXgZAlOUh/2HvDBgVjr1NltRioEqsCK3KHc1bUJ/tJpXW3hT+Lm/nC1FMZ8Ja
qNBiwM0cTFTfQEC4YInOY0XIA+turaxWkZWcdOl7+IDB7Wk4PIutX1/qXb5J8r0fkpSQ7eeF50NC
KnshFGfW0S7HjcXaCArKY9MbGycCqGEqBwe/kaJN22F8jdHIKdTkInHpZNOFg81X1Z3LafFJMm9D
dThqzbCGHXYANePGeb0J9XczjFZ+6xxa2oRDZ6xCUwPX+BoX1YUgiQ/2VMQCDNOsvakjc0v4+VGt
jqRguylBhkkN5yqSXy2wqJhgHyPh7E1ISahPVm0nb399JT4qI7+4Ep+Lc3pHTXIKlnTNSm8AIRr6
uJscsjNVqVavlh44W3NUes+sGUob+CRralfJ/a+P4ucx/eN2kMQOUJpki+Con4OfwBNbeaxQkU1o
c6/YMNRLLqWgSoe+8tcv9W/esG7apkVF0KCMbn202H649SwFr3uvYWhC/1ZfxXmestczzFasql7U
8Q50ssHV1t8pcjTjnggUKVaOlWIx/PWRLBPVT2eeBCxT6ChSbaqUmvppwCtS7g30v2xYs0g/4Vtr
HxoY/25vFxlemjT/zUhDc+NvLyg0So9SguKWfPrzQ5eSRO+zgMMzbw1inbZl4nKICRbpyn9r4lqG
LMrVBK5yLLZAmHG2q6BrjbXZZMWT2q6t4FTLamFuzTfCJANwRDiud9XvTgzD7d8OVVf1jyYnxXMq
pp9qa3RYySnJumA9Iue8MHX0Zi76vgQGwNjlt/OUzq8sMu1tMcYxBt3SPNdgTim2wC8TKzUaUnK8
0rm/UyO8cKtqqIuaXZ6TP2SqT05jX/rNY1MLYnaVMn1F4SY7YlJj8neYpFht1ZAjfddxdCB+MdG8
36w2AGhjpP7LEte5ZUclbuxKzvdxHmgHcmGhXdEblYnrFNxY0RQMjwkknL3eyeaRuqS2GaDRh2zm
Bxhl5YCet4sMo3aNStedVdvWjGztEIQoG4hJwrlX5rc29HLLNZn5Xo2xBFrXBxoCXgXtHmY1/7Lx
yRGhC0oab6PHz3ZpG/c0u6ebtiTEbDLslrJCVTs3k24k95YKIqcKFly3YWlIC6Lxkdgk4zj52A8a
DfZjRwbb2tIr+72awOb5PifAVXPOM6iU3D+3bVQ8hWWWn4gfUTDt5iSXIKze2JpdkoXgFAaGzRC1
ddaIGM+EbK/bxX+4k12Ovps0wmFD9K+mrth52bdBgW0L9xtOaH9U1dcKWweQCLNsgEKrKU6aML3G
SlJfdtijv+FYz45Gl+QXJbmlJ6kkFVgz9nsdJA3sILKZNgOeMI/3T5KpVdpFeK0MolmZEoFFeyHD
CnNwJ/DEJKe8q7UZMTIUjYF9suaPXxIdqhj5idPYtuggfd16pr0R6E+IpjTDWbNupOKXRY4Pg0sP
K7xUWqG8hoUKbF+JC1LS9TIKXhytK7+qiooYPGr0Ae1paZlvbTdXz3VvGTFKc9O/pF8fPeipsZQz
7bnygASTzB46vbOzuG88UZM216qNdvBTvHp1OiS7NOtUEjR1cVIyCI2zCbAoZbWwDoUR7EPiSjzb
r5M7yxDNsxbmKFAapWYJVRMpWHXZDr9isPbxTexpsHfXTl9KdxGnPfmd0A6hdKIMvU/jb8zZjK91
oEh1P70YpmJNFyPRqF9Nu2lQnFelWMl+NFkUDiQ348fmbXaQxL90okGTKgErjDIo9lal2LoHLifx
FEvpN3B4xTZO7GbXGWO7oe+HPzxNsduyoqZ3SYteS1kSzZGTfdXDGvNwawWvjdNOt00scuzqSgtF
xB6YUrNuKL15nNuNJKfYY+q3LtQ66+7isRiuopHTkSaR/wB5TaBtLbD+lgMZFsKm4hYStQMbxSm/
jUpgty6LwxRlP0uWxOvQTx2mDg2Sp5bqTKJRQ4lQ0lveVVg/NskkspsU/x8bsBIJU6tIMu97TX+q
p8Y+VoldfmsS6dOCICxOd1WwkuBqau2ub/gHS+ZxcdcFtrbNpNXd66xFjrIm5jvl4bgperW5aSNq
WKRnQyUa8kLbmXMlUXg5hOWmhj1CGfBrmKcVHLtmzvY8VdzAxlK3UZGD35ZT25xTLFFrGVIojMIc
J2IZJlZPZneJGLioQ+VrT5bDuV9eneSl1Otk33qD0JgMgoadPZqTnQF+/3FI4uALVfj+lCsoxNy8
pVovhm7Yz5WVfal7SeW00s2BaKZQtw6kH2AicoYezXcbehqSiU1aEHbdJZD3Xa3L08NAwiyY0wBL
GZU54JksivwC8pdD3dsxR/WLOev6kejA/BhminmXws67GAolf63ZV2N+Bud2LLgwN0WTxQ9+Ai4x
yO008RI/JC9Xkin7LTUzArNDv5CbeqbfVs0jS65INY+FHlEeaJG5feuNObobzIk5Z2zKE7345qo2
Wm0fU26nOK72/YOpk3ih5iqCwAQVHprduUtpm+cmgnK/hIOTj2dZFd01uySiwB21ptVLxMqDlZdn
3y4z9qAmMt/OqW+azMYnRt8+Z2JNg82icUHljnMQpwox1M+DocuvFaU5WJA07Eq3jw3rHVUTCRsk
qqfYxlk+zuUkKbWV1hhdYOeeSVoZciwLtT4byJnV9kHnU6T59aChWKrnh1bjKLFZpNTXKVgMFI2m
hWM7kuNT5Wb8Mkkx0zD05/FI4ZbUDc3osUxFyUzikeODE9Os2NmMXJVbVcmrK3sc2nMVlvNDo0+O
4xaNRrmWrParzg6JLxespzhbZcbGIiDaSIkNOj9g/e2tE2nJCadZ5s12UF2gTR2Yzw1IpBEEvwT5
PxUJTJGUEgz7aAUFqCMHxwo6S3sbNZoEA6mh5680ktpYx63JeLFeMSv2N9Jm8Oz70tk7pKqt1Fkk
96G1WOFG1MpaMlZrvy0m6oHt+MhjTI8n9iGN6omBpcq2LwQyitWUz8aTWZfljUDd6HVRn+MMjzCK
YLdbikGBeLB5PyvRWpyZui6Nr13DDS9kw9Y5LBHEujlRMW7KFViPg4rPmMqKmT5bmX0OwMUPVX4F
DnatYb3GOEQx76Y3VHSGNt25HVvmjR3nh9DkTzCat8xIydelswNX0DNMjaltXFVYhLpTWZxnaPB5
eyPjjVqCtkSTrBz1+KzqF7lxdJor6nJqeidQQI1XVKzU6TWpbkd1g10jxx8Z7Es6Bz5a5kDZGcaX
Ur8PmreqXCExI4b+7HdXBpD1/MbyVZdgYVNrPX3BinKXBuRPzW+J+VLM6Owu4vAbK8XV0ACGq8Sq
sdS1RoJtGtCOsJrHwGD1cB70FmMQUlcFT2FYumIEDEixkiketpRs1rBB7Muh0a+VyABfEq9DPb1W
cb2FtMgi9TIJvia+Dkdt9mTWrlI4RkZ7JgQbqUu2anLQpPsm6NcFWD113MdCW9tGxEClrYSgGl/X
nM4nkd6ndPfSpX2KpxZ9f2xyAWCwo4hsR+yPJmdlUF5mltBuqb2F+ugykb4JdOwxuvJu8teBuB7C
b35yx9Dds3zjz+FQVvKNVMwHB2dEN4A1abWrCCOPSFEM5k8lssMk6U56W5/GHAk1j4sWAwQq1x2S
cBphDE8ndUhuMzvysJzj5cKmpmaPkz+thJYeJ0U9ZHV9aTbpjUPDm1CX65hq3uwPZ10ZD4BPmN9n
8MycaRbrU9Udy0Ki5v2aRc1dltWPse24PXBpQ235tYc6bnR3GmGkzbQyw/d0ri5ziNYqCzoIv1tV
vSQjg1qmfps63dbBDpCGpAXOhWcaQDkcJICqwAJfbcrsG6ScIHvQWBtgqMdD942V6Nq2XrskOJn0
iE0W8O1wQSXvzUiuJuJYChoWCHAl0VzYCfbdEngdUHsd6C9o1gWRaC2VgsugSLcp2GkU2huic67D
pnXbKr+0QDuRgSRXMc+ZHlVXE8i7OFcu1Zkcmd6blWyTo1osTBTHvrIdU3M4GcxAOHrXRpO8hMg6
OwUNJHrDmjMGqsX1Z4YxhsLIuQJ2vvUdKqUaoBztSZbXTe5skd2uTMqldgH/Cm7/4m4uEphpAAvn
TnV14kYsUz+0VPDL8tlhj5HojEqjdNkZr7r+XKjBKon6Kw7ZVarHKH6V6usYpVttDjkB1WbA2D+P
6RX0N/K48c3R2Jud8kwwC74zkuBFeA7xPLqhYmyjsTxlJLyKAA3liBcySFwdF1CUEvUJ2UEP7ilC
XLczVftCeir4VItYsUG5rSc8qQmAizigVUYaYH7HOonKeOENWIbadifVbZqMOHXDHS6bFWDXrY5U
fpFaxg2WMR9cjrJPwrdZu2ydAjgM3dz3LnqQcg+0EyvzNhWHMj4SCkbe/FM2sfW91yH/NGBYcka/
L3hAMDAqa8RMOVTvG4d5wbYzACtqx0MzHaG8b9K8puov7lqZbYRG2OV4EMaAR45T7FfrDGYznNzV
4pEN1ZQ20oMzXAturTBOV6jU10F9XfV3WfswYgBKTWftWNIdfNq+RnoMhbarauGCDlqJPiB+09gM
rO/ZVKybviZUSqFgm6HrctTFzT/am9JqWL3nbtVcBXXupRxIrL1hQ7Nk5BUlFtzM3EzsqFhFrqb0
PStnghsPtfqowX3P8It1MJMhTeevNnTW7tnUN1ZxGoKDUnWuZm9lnG2sunfLeO2LiDcdeGq/RO/B
rFo74snOoEAx+ads+7B8jvKKpequy556fa35e398oI+4hu07EuJUXOQk0yhV5GV4j7unfCR1EGH9
EJ9J0kqcXcB4wP47MQ9x3OAcwrETnQv7HFt3okXirt6o6ZeCtihw2yC/JUeGxQdZHW2yDdirJnJY
Km7eLMVap6+t+FCXsA/WjL8FdEPV5I3U9FzomEgB/MYhGAfMVsj+putdK/5CpgT+cv5Pj0pkwcoK
LsGoHyjh06AFNYS5XZZE11XVygrlyo9uZXgXpDdSw291VaSUNSpUB4lrcnowKfEYk8XrXErlQWmn
taXVh1C7IzbEVXKVFczroL9lAc6+hkXMzAjS3hF85ebBfdW/19kRJpdbF46rohsunTtwyQf6oa7U
n9L6wRfdJnZOqq7sjaDy+gpdYYauPxSbbAZJHOgXZTHvDAQB4DcnI1yTvX5rdIgRInMtFHK7gpcc
W6NjXvjUEcb0Lu3eAHuutSi6zaLjyGM7lrSEsXU2QbPvMf6OzUsV2KuRfBVlSXJh1dmMr2E5sMt6
nmvG8xCvzyXuCneYXjJ1F/idW2QEw/lwF+kkderzzK6rZIgoVLmSvrMyI6IQzPsUxJ9j2KvMSbY6
8hlbhK5iQw5azOvapskFWBt9m1kO4gfh2oVxlTV7XWf5iqaNTkvHtSYAY23Lt9Gh6/+kDkQ9MyYW
QLYMnB44/X37PaoVtyjuW7LM7LfB/1YM2Yo9t6slJj6xE12IarTve+1r2Lawtym1LtcRTin8ESW7
M4tHPUzRE0yeSYG2L+AfxI5XsoOIxs7z2T4Mr531vvRiqXAK/3nMuF3kTSXeS/+JkgwUMLqUWXbd
ddyIMjiLdFrLMmGsg6+LzYxV8D6MHmL7W61DN+oAsWOz01CjdKqx0vqOC41jza82CueMnhqjq3/8
3xyd13LiWBRFv0hVyuEVCSEyNk7worJNWzldZX39LOZxutseG9C9J+y9tpj+gJz4g/QWF4hrqZ90
6aGDbkhfi+Ely7JVIYEZ1PLAVsVaxy0nK4R9igeCUGjUGxbQnqIFEvJMtm7p9N51y6ajQTFhDKe9
iVxiP2DLoa3pEV1VDkcV6HbrrieHZYpWrUB54kTrTKEs4seJXQiIaqmuqZU2i3yzjF+ycVY9Eekh
B4jKsZTEJiSA13z5kFpWw31ak/RApTm1JhIKupZnbaL4DhO0iPhACCcrUZgvz06rIWa6MS+FlPpk
AvpTBAMhIpOu9FQb7MoCCQGk9ahVHhqKdw3WG1kta7W6We0/kTcvOSzOhXiNVBLbhQqlcLYm0Sw1
TF+i1WP6JTR9jK/yDgJ05Bb6CPD31cmxVy4zIZLW55TfI8P2yuVq9Op5cDqvGaiemGakg+NXBesz
E8mMuqwdlqbIfnYl+6RiOUYlV8z40TdnuhEfsfe6ltdx/Sgb/OGV+JrrLRSqTWl0ZNM6oC2LY0re
DzitKb5CW18VWLvnN63aRVQYVU4UN5R+q2RLTLoXMVSdkmKoGo5RcsV9xUtuOQcDGhv8VFhaPjje
FbhDByf9YpA0vGzj9CJaIt9hWjUsL1X5w5nS09ABJjWUU5NXF4WQWWFa7yO+aaVFwfJEVfUtZTxc
eTH5yoyrqRAeK0c/j6MNCA9vnLsXmmg/Ujnjk25P5PHaQRmQJc19MiY/kXUDRE0CDTH8VcBXTGfl
WfZ2v1O5G8uHhU51hF2nqwmfR2AFCtKdavwGabyrxmXD/HBVL+ZxDrttSiRUNRoU9Em46UXhMwkI
JNM8MF4Hj8CdmVserjR25t2yYwS1a+Jh60SXUrS+kdkHzcBulVSnXACeHjGuz/YbArhNbqaBrZC8
WGH01OftCA2MxEJShKtAVg5WO/DXsWvZ4L+lEVJ77+YxGitigHOuylb8NFnIu5sFkXZkMr8e5JNY
eI8ynmoSsAgQQWU0r9GO7poWvSDMEsJxAyPOPcOANcNki2K30ql6M2efF68RY7HK2YFXWvdE765w
+qKuUPrGhewFjRigbsU1NDrLAnrx1tUPU6IvcaqCOWMnZy78Kq9T6VYiYbpypQcL6LpEvUjKb9uR
5t74S1qu56EhNo/ErXLi+IHkxFoQAaOrc6GraNgzzdqg3ts4TJwEHjN2nEyxIdybwzqxkg1Q8/Ws
cCP3/ZnL71QYNQp4zY8dvk41t50+ePS+h94aP/VouTR2qKFaUQ6kk3/Myj/0I46b6aXjOXWPXYeQ
HBuUvnnXcp6AgitksM9DFz16yJr5KL8OtsmpwNswYRFPP83cJspsTBFIcgMmXftdtHVHEpr0b6FN
dHiDQmG9D4WhMhEaiIEqOY5ny/6MAG5Ky0NYH2DAmDudE2ITR+Lj1PC3EPK7qsBPyIsKI54eKmvq
yG8MIMbZLk3ey4YETST3f6mEMAUAcgcFQ2eFbf7m9IPoB3K3ESDvZ6KAitbZ5JX1UgORcNoMAZYG
WmdvPNuq2rnEfETDiV9DdPgn0ZTu8coRe+FsnFYhkM9iIJUjpzYr0G/EERbqzSi1nxE+c68z9mm7
jvV2dCliY+comRxIyl0zrAue//20JNsWJqIsSAMZGcCQMHTJUJ7kwJcqfGlzAg9aqXfhkH6ZdXLT
O4o2hLWLg90kw807cxMqcLtXEbEzDgqtJgnaXntAVuf1jjo+XgsyXqJdlvFo1KQkpssjoWwyOmdH
LAsbygRB6N20Jj5EZtBEsleK8KRPzVEgCxjHS1tqL6nUBI12mDjwxJ4cEoao9FNEhpq4XLPGPHXR
j90Xa7V5IPw5mHhd1apd6UiDUsMO5PF7Qg9RUisuHNxcKi8xdbQlnfWy2VXYrXEEgFJZtk3UP0hb
DmZaJHUS+zRMQNKYQZ3HOyxtB2eqBFV89ww766k/Blz7olrQxIzmNh8Tn4LFD3kys0YetkWJPyZn
UGdJ0CCkxReWAqBJiXwEUuJALlq8AVZ4KFNryzmzUg2Qe/q8hyfa+lJkfsVyGXQdG+3VZCVMasq4
40NdlD+yqSpXrXCKVaXpuyZD1sxkFfMieqKZGkucNZA8D2XqgMHHzjfSxfS0zFX+6ENe5tRG3SoV
rCjMrHs8aVOmiMULYPltocIyyqakHt/V0tR8pLI8Zk80VqVxGsjaTIhmlEh8eRy/90P6zkM9/JuM
pCJSrDCqQ0TozklH8nsto9C59GBObmoGIurpyQCJ7ljfTah+9CZ0vbo4hzPxtL3CU+KElK7DDAa3
pnDR8gGFZPyc+7PNP816XvKrp+IKqFU7t5aR7pXaxv/rNBcCJ+ZVlJKTopTVNdYZDvG4NAhdkpOI
wlvmYE6kpWMNH4m0w5NofQ8wIBlOpK5kIzWXMkYxXSZPa222KsY6sX7QVEgRpl6+zU25HvWOWy9b
9vEzmJrjs3ydUYysEvS4BvFAGeE/sHL0dcZ+56d2nrOlKNslg/VhDnhQs6hmc1/awxXwjvY+RlQm
aty3LtBGcoBSrtqxYbDLeKRWsUYneT5veuSMPouwg2n3V20S97JYHu0ygEZLiVGyoiO803NimV71
jHrVSYZixhYzBV7kzDNAHLm1mW4JISm8hpHr19OzsJqiGChHFmY82whrQNrT8Tm16aMRzNZEGte+
kuvk9/SVq3GSheYC1kmY+3ES9Hozri+SLl4bIz5m3JxiDK+Fbn6OlXkq5ng9pfpWpOpN0XLbLyLu
0oY8xlWn2dvcCd/NsoXhQisvlfm/Qc5SRodsUsRC+y+b83svQaqPZ7Xzpp4WW7T7wUw4upS11Vun
2q4vsi7l67mWgDPZNUxBqeN+mCZlM449TKZOPLIOVmKSiMGr0+LRNfI7cVlijRKw9mpe/SKNrMBu
UKVWjv4FXfXgxPxjJ8ktnzzoFyu2jzlHUSIziumyaK9bLBGkJNfI/U5HNFYmw33CJa+2SKd9YT8B
imJQt8tc1GcJnbHb0WV6hm0xZC4rhHPl86OTsfldSaINIjpBNhQK2HvUyYy1OPlZ2s3orVJ1Tqo1
k2fZz3QQ4XZdMsCritWMVHwlD2X3q/VLCfZOW1k5neCUp49pVMsqiGdZ/zCICGGUh/TopYpHcoib
akjuooQPQpGhk0c5icWefc18RjDBIilnDxAQXRq58P/ISDMYasR5c7VGWy8PSj1pgT4qzosi4qGm
9404a8rcHu1vp6ZLoNJyoPDl6OqfMAoikFqx9PBDWXSn2lDexsQxHsjRkbQvdeWrjKFl3xKDwqkp
0wV5C1cgU64OznFb2Ty/g6kle5uwXOIU2Q+m98F4gkiRiBTBZD976nHUFfQhgI6qUAP111Mpsfja
Z3reU5I1HyKvd7NqYAHJroohRj7vZgd03+FBCLPrPPR/Zql7ymz4JBtvlwYyQsallpTlSRflgcb2
JGUQAMz+wJbkux7rixFJJ2mq9qzNstXYx2v2xpukmnze5r9UUd/6hNaoa6IvO58MpnByRNfNMKJw
hltEOsYg5Z+DHD0/rL6hghiWHzFrJdOI9wSpsaOI4m1nQUyKZbXwyZtnZBsljmdmi19ZEg0noUZP
rsqubvNLFRV0MNraiMRqDtHKDgO26z/FKDDLKJcsJdA01JkBmN1H2hvjYWhIidIc+xfQ03eCe0St
8SxUIC0dgrvYEq30ifIraW9dpn9PXU+QanbCfdJ/Z4REXCLMksrKtgaSVEGGQzkEry6mL2RXQqxb
y+a7SYaY+XR3hCMwHN5J86Bi3yGYDXHpXptnP1nKnME+y7GkUq5zW0vk5JW/FZFfKAz4pqQ9uTma
ft+O+nPJwBO9dIc8hmPq1BSYule2vtTXlPED4+HUgZLj2MelATinZ392KnwdW50vhckBOL15ZQ5S
+UpDcFwfUrrkIAhckyEVqpV+zWGRw5zCyqDV80bY6t0iRErSIJLRXFioQWrZpnaK+Sl7+QdE0zOQ
rLhRVl1S24KumKGxthr71OnTRsz/UsEs6SknH0V9KIVz0quB8Jh4q6Mu9Sy5HryiVTzyuzgNwpND
CiHhtda1kdJzOyJwVeu7nZTUa0pqoEkOBUsVuf2WTJn4+rYjp9Uso2vdKR+RIDZxXqLBg1aCGadu
IYrnUK74ouWupcT98mYytcR6+1lmdRD3I3ArIxNrwq8MfLwai2kHst8Az6sqeCHsYvJVU/dkm9E0
qx6UkaGe3uSkZX5uMrrX9xoxF6OrZuIch+PyoRVq/xBaLausnfo1DT1Z29oxDNGlmarsRYMVhJCZ
+yV/Hyl8imnZj+qL0r+EDNI0SX6Fy8VUTltbaO6YOAaNZV9h5D+n0zCIgxILk7X0+6nkvsqViPmO
RNjJqmB74xujTkq9zN0AZ4wCdEHOMlUmumzW0mub+3QhT0NCvuCiZ0OhkUV0pNK3XfbWe2ZHL4NR
vhL9yHOqT36vhCxlet+cFDz52npQYQ5lXHZjf4b8cqel5PwttjFL4HK6Y49GjjfSEjP97NOtVBUv
evnO0eiSwHqKBmQpsZE4WzkNA0cv5dWQZGdRQ5DSB/xE5taZ7A0V50vJmHGGnj8W0yGRQSTRQmHh
c4ki5RZjhpIKEngcBlfVRzslfow9uhD7XLCo6NTXPq73U7FQa9bQ76d8Jbcg1drl0E4ghOUpMHF1
SbZx68NhVdQHA8N42UhukRLEgYFOxRKcJsDsdHK568gfCVIy77KdfXEaIyNkLSRj0s7ex6w96eyy
y/eu2hd9RRFs+ymarjmdkc4EJf2z0dmeMn7b8i11yIv5zMWtU98cLWgWvAc7h7t6JNpjVNF/BD11
sY6VQJiZ2xXAWPVhBULXTtnBiZ+qBDCGtKop0atN5wzwK0dd4fzTTSSMdHkO7jd73I4tghc61PQ5
+nDuQ636MpWP5pxt62SRfQPqu38lEE1io8mhMeYHjOq4YvesqxzmdbH4auybWF4GrALdwPxrqLFU
fBGS1Rlio1FkYMpc2c1DbeCbzi+V/D7RUBJ1S5tt7PRK7CRea9FitZ6vzvJmJwRLpU+DzzbrKBDF
t+68GWPpasxOOlK1lJiHtaBeJbMhw/hRXA3tXdbo6ELPYTyTXw1rZ/bHZtraT59cc0GeTpwLqW2a
z6VJ7zm5ZM2B2bPYu8fUqTxR1zYJ3aoTK8BfffY5queuGv1c2w3kwwtMz3H6FWaSl3ePnHJA60G3
tMcabiTT+IK9QwUbZQ5LIFjfBEGxoNlIE130NmIgZ8c7k/We/lc58O+Z9Q1/Vgv3uCafC5cSr0qG
L5F6MndxTKwKWcZjD/mCUY59SqPh+c09G1YPQN6RpD5ALykzMyos3txqfFTQQGf7Fqc/BAleVHa9
OUHDOe5LiUEhiwDsLsOVYfQqtxl1s2zTR6ahqCHKUfFAnK2tgphljJEWe7CO34RpAu6vY9XcBF4B
XDEeqFBcdkyLmL4NdIPPRqHMD9g6VkN2Vwd7B1VsHc2T1z7n2M7Cgj8Q5ikxPjQpaNLOk1j0Ehg4
Zm+t+aFlpxxZmPlBoli58BGjjJlKGm9eOrxvQFMIAV+1ffJHig07XZuXaztmX+X8s3CIKFXpGs1G
S3e9s6nM70QydxDceAwCZQQwo73H+r43mR+AiJL6C6Bln9kw49NslYEkn+ZzrGXfqdg4AiZO8WE0
gE0MXylkt8zydTLIzJlTamU/azWOAfg1Ehp3wpMbfrNFZbaouYUp/JyQqznb9vaH7WhoSvxQBliK
RdDUd45xq6M3rVagWrtGGZEjoJ7aYViDSmas/itXBTFHZZA+Q2AsV1PJVEbipqJ39MpuOuJkjiiW
OVTLnJF1NQxHucEvuQzY5J/j2HarUaEjc4QQTPJLPAb5yO544uholmo/6N1Oh3S0LURzVZGDGJw4
TfV8yAkGiO8UTs6sbeO2cm22lWq2UWf6f+uXHJCAUSO4wEBu8cWFeFwRjSSx0gJgtwWFB7I7qhP/
6QOLWd/PmbgUTbXLOURHDMA11rs+JrY6TdZIPtawJb3WQGFh/zxH30r7aXOKi/YYYZ6wZTg33wwk
d7q9UznJnnHSqnEhYKOMLSR139Z0V8byqlkzCR6qL54yL/GMdbJ8JZw9iRJeKcj7LGkmYNglAzyM
bqPYs4cdd4MKkOvacoucT2b+brSfDjlYNccCL845Q3KlglybCmQP7Bfamj0EbkPYGmwXoXIxRQ4l
9j+5cennH4HfsJrCVUwqopJofgi1FkjoKa7PLDPEeOmsFyO/2XqxJggc8xYd1LWamcZxyArm28rk
rIgpWVVj6TOu8KKidKtcWdUq4Rf0Ix+j/JIRgUk3upL0bdaiYCQDI2yR7363KeqRGREmDKtB/m37
QMpu5nKY2JyVV57Eohu2VYEBaf7ss4/OrH2nldwoOZK2uQoZdzejazk/g/TjPJ9vdtLVp1TavgGX
aUlfRhbfk/FuTWsdyZSmpZi+7opauDEOR9Y5jbaZGIR3Glj5afFa61UnG7UpQa1uG0j6ZU4aV8QI
8z4qn00uTimnLHAyMV9IguDeuePEdUflLZYemvgTqN+gg1sLId+znxM6XU4MJlThRU3l1VW/g149
VPYOIYcnk2kUbWkOWfNvGtbpFSvQDnGf1mxEz9rQOcWJLzevDRNvY/pNULWIT4jCawmEsy0e4WLv
BeNbAzsRWhsaMhK3fALo2PGze19Yvrw9k9JlKMoW5x1k35UWHoecMBF2rzUNuWJm26EvL3OiMTPT
XYF0We8B7veeKRk7AlIVfqjQeDVJNM1Y8v5B2l+lRaC2n1n2EiqnuGOI1f3Y+LsZsoWLcykKZlZF
FAaFOe4KmuxKbr+0MbtAIaHzJlSd8mA1FxjJoJ/NmRUomnk17VFhaes7KN77Knst49SfWQHZubQZ
5xGGCUFepAf2V1GebO0jbgFvC78cLkOyK5RoZTa3dnm3tNfc+OjyH+QLenx8hsK23X3Kp1OU/eJ+
2hTVzWxA0SBbUxHlkLVl0t5wQ4/Zoeo2Q8h0UlmN0/tYItQpgP2OKa/n2Vmu3CSu6E81IUh4ad60
qF0hKd1lHabwaItawR0sN+aCFuuE96JVkYEDLMBMy8LilOEk0X8XLV6BpTQ0LIe8JUusuZFsMhPh
Zq7WRirwa6ves6aowSlrOC9BnTviUcofQ3cpzNPQnwfpt8hISvynO7Nbi/Ng2Wt5uC/6sapf7eV1
ZM/LJFhnAcXc3U1/6e5ck9gGBpp0VJxMMDEMjp7OWxSFPfOLae1C+nw40emeNAOG7MMF6pDX2jKx
zycKBSU9kJRgK36ZNwCpjzVBG+bLoCKxWjLaGb/PHlb93sg7AsJr5CiE5X4U8z2X4KCpLww+TLZ4
bbMvBekZFRPM8CER4C5bqzaGaSxda7GveofPmgq1IKjqzLefTTRXVWvk2OzYlPbfrVqsyE/6XNgf
kBCAO3WlO2dBAuCQhV7cON7EUKJNK448QpyKTVncbVWCuPVUYwBUfGYpO4Avce8TrcVnIPXDJVmr
5ttTEaRsWsJ+Z0xYBYVsDqdglL2ZCVoRM6Mc2l1cAAEwLnZ6nMxH2+bcqpIbl0gre5UOUVAiPBx1
8iekSEO9RXFLdXslL2fVx8znlcw10eKXlG52+qprH7rFiMr0cV+h4OcYSBqWwtoGy6Y72vGmk2mV
PxMn2qbJgEl2b7G0KOsdY1hszedymj0uHfoQStBmJyha5bh0h5EHGXCZhQ47Ao1ByO1Sn7LkhEoy
GMwyUKPJ1YkOSHJMfTF7ES7L7tQyZTWdbS9h4/4Mc7+xDwlfLuT705PaQ8qku1ru1OGCVG77nRM2
pck0p0cf+4MTBXG0w9XILPFqWXBlXAKwXBVpj1huVoaHEyGoVK0xtvmFfYTBSU9IPa1CyKTzi5rA
TBvXQtHMox3o9cTQ6CqZtJihV8n4rOov0JduEYZnU6hfWXVcyGzvFM3vG1xKienL6roTd6nhxCVo
xhj4LhIKRyOExwnYQmXDXLLaG0g7KdF0CFHuEf+T/dgGsUR5kfffaTHtm3Ypn6FoPRmO2brQcVIz
YzVQEgJw2+WatpXt8dGEKDvmNNzkMeZ0oAkj/jXU1iFA1SQlplGvbiOJjdSk8FctxsDr1DFGasH2
3QgJTKR/3jakvYeeLgqqiqT5tWULXty0vBZFjKQh/kt15UTwZvWCvE0KltI+hFb+ahaMTwpM3hOC
gAleukwk5VOW97qU0nEGa1Hm1esI8mebLGbgmMI1lDxIeAbiqvDaxfkYZ+fA1NVuOd8SVFZmiT+0
O5MOtmG9wBE14UKuFj+aip2EGpFFGctBWLsj3ld8pGVnr+Rin+dQJBoCd6ySxIsudv5ZRH60TuGH
eXcUOi9y25ySKg8YQm1bnpOk0j/xJL0awDbntrg4CqWZI46sk3HTR6ewRWTZ1K0bTRoX/FLTbWng
ow3rrUg4J1VedVQvaKycf1pb7Tp55KhZ7sBJX5VBKhhIYlK3fxZsch1rZZunUOMXcGpYK8XKGDZF
yTV97rKbUSDerAEWxwRK98g7yTBK1VU/aGz/tl3sz9NuHnOvWKLNGJueXj1TDgukTMm6M/e6Kmg2
KVuAObAEocoTKdMDlxMGJ1eql549hB4Dvlz1cxkfD5NvsN/xiijP6uk3aN8WpuHjxK6MTMgqxKDQ
/XEzsqCRpkulYm14ZiezpQRM36wHVHncWjNsdsNy6/oi8NRUm4kVLg5AUkY7UoGUNUx8t+FEBiCz
HKL2jp5Rnk/oUQz72yjdOPprm10xfiQd5+mpNY4gTar4OC5bZJlN9lYz4pw3zsBEuG02ORMm5BWi
P+fdF5GzWfdcNPlMwbpyF+fU568lx1f02g+BGn4MCBuLsxke5UeBTm1+GVUfQeFoBol9aNt9jIAG
qkFLTLftcb60xosNkYYfzZ5XlDwRmxVEp8t8QBfCZm8xdwwXwsKP8heQBWOzb7PtPLzK40/TnCLY
KbVPU+j85pKXoOs3oRQky6NWUBBnr4P2wkeWtamqvlmwASiFMp7MrvJUxavv/BFElR6zOZ13ep/G
91LbyTGJYZuMDtgkto7fHTF1a7wJZ6sySus9jepVfErDVeu/teK3j09LxTeg0SFZOSUkR/Hmv9F4
U5z3ZdgsJgUq532vMo3amqieHOdP1YMKgr12pUX/P4zNLyxj3XE9RLdWPdXFP9EyRLuVZL0PsuSq
OqKabRl+k+Cspg/sHbl+nV/CPFzLCWLR8SIhVYRA6nxr5SaDHsGPNMjAzJF4Gtj9k+nPJpexLREF
TK5DmHKCtk7TXnVaW6VRWXYqVI9rVeOqXqfEleno5ubSTcpfveChyY+KscNvGhK5+YEYy5lQFnxX
MJM6WCpdwORErU5zGizS1sj5WvqriRuYfHr2eB3MYlI/IpLHNvSkYNciZB/lgxZqlGuP4KqcaINh
LTefMIUAmsTMDZ7JWJXHmkHO7pblOt1prFRvKO6p9tQov9ikk8tHgmWz+hEnoJemoLUf/Fpq+iKl
Xp1vTcL5mrvWnnr5JLeekfO/StdtfbHqYwIjQDXvTGns7gvDRYVOTGJQfRRcqOwMcO3FHAVQObgj
UB4Mi40k72Ck0BDov89m+cKFwT4Goa5mW27jHEMK8H+sMfYaK9e+XNsxXA3ZYeD81sQsTqkr7GWr
EymWcmSqd+YQIEtIm0VGsjxv6frFIEVPZW0QNPARGAdDbiksIMTOe2veyGwg2nw3ReuxRyzzSuSH
LRDqCPKXTul4UIuviKNvtnc2i+cRLvR9Md6W7pyi4mAolwVdscmRZibs3rv8mDvXXEOkQTXHfz9J
uOoxSxnECO+Zo4gepCehjGkffCYzMHSfdaycH5RsR5VjhYcCQV6VHohNQTFfKl48bcrwr2Y3WiN2
R4rqmL+DjRKcFj28wV0nZotoh9wFxIEz0Uu7r6q+pcjplvCgDD/SqCOzORAdzSF9A9ib176FS+55
1DiAt/+WyI/LY/mM0n6ktClTva1k28vF+omjT97CpFsx/CQ480Um8XXmo51ULkZOZtT/eOwngQni
oVOYx+JtQh3a5QOq/33GeDm5Jax+GQ+0+b2x1uwky2ezujYOcsnA7qOya/wI2I6Y6xBYqKHOU8uV
ijK7aJgG1htzwkxAPG6AoEMp1wCyGGWeRPJVD2frDvgm7V572F6ZuRL1PjE3aG8zLo9KXDON4C96
uJVVHJG3VeP6KRQUvqKhhjnV7RFXl5dlKs1I0I1/PZ+a5jjQfJLWghqTvM75d27JeubwJQHcE9EM
MiNQOyqTY1szPIM+3971nBAxXluTUnHmnOK55Er4dNIduxZjOJBYsopMmBoXemEdk+qysZGOjEjT
jG1l8Ioox1gJJgapdNKW8RlTH811YKRIjdE4j90lm39CZEUt2M+s74mZcDZZAx+J+BV+MASIIFfs
0WsK4wVg/OfCgKwGbtwAcxboiIglWDkDO9DSwBwsWYiZtbUd6meze5raDS2w84ZkwBx3fL+OptzT
RLnD8sMGtpF/rWbc50Z9dIh4Mfo9hpSxfqTskhEvQEAi5veGmOgN/1rQMv0nfZaRhb7SmiA3pW3m
WOGqXwqc/r0fR+Fbi3JKVZDtcZEr4OumXgQFpl8511hjU6+yJq8TmfG9cIceXIEwP1TN+BcW6iqd
D7GBJycBMTCyEVCuOWHgC45rdrdMc9PR60hgRR9D9bFTGezXBgOICES5UbIZ+bTs0Es4/zJOb9vM
jpY17lg8+mWpbMqsf53TWyh/Ifg6p0xaMhT4Y1pTsrTQzeSjydBayclVHxEkMHuvXskc9DKbnVjo
1uH4xL+jk/+Sw01E1rvMOaySbZ6cIhPUk2avo5b1CRjJ0F20f7SBWVvsE87PgufcNIjPlO9y8Vhk
e20wXJzR4U7S25iMq6RfEPste8HT1FtIQtNsI0t4Wsz0Jy6yjV7vI/l3oXh0LJP7Bi4MFDDzSZOS
DeSWFhrWHWnxcALhFVj/hrR+t3OypDJjS+GzVmF1aeNNFcp6YWwmkfzHfF/O6HmSggwhsAhqFdQ6
kh6ZrVKuJVcjHX/xqgYLuBVHZuzoNLkHbXOk4+joYRByOeprrduv9lR/tna7m4DflL18bKPFGywM
+uVhbNHmQVhqEPY4eB+ycWNEUYAT2Z9rQgchEzUYR2UMIK2W/ZvYIaUdxSkRCxW9qaS8GgToJuGh
aV6S+rVQ0NOTyIKY+BzHPcC9GELEd2z37pLc9dY8ZOXoZhgO8JJvmnLGxLBsC7oRh8zVwRnWYfYs
WuWAiCPXDp3NhKYiy7R9PgoanxzHrnLIAA8lcvQ0POPhM9ZV8zSIMPgDkCTR+8tJuWH/5y5LeNIG
OrNcSX+kZEB+XWz4B+fMIBjBCPqWjWE3rtFloAiNV9guSX1449Nl1f8QGZpMqG0aGkVkyLDkk9O/
2uqvUj2T52itnTjczjEPEBwJFsQUeJGL6DvE5pv4OsmnLPRwx0+rGmySTPU8WdgmYkX9iRGtNw0O
DgEhsWTDxZiyxFbBTrtz3kLLjay3kvccXT2xKRFh5uWLmbXciyifQAEpeexNlEPqeBv79Sxvl7pe
583Gttk0WI4/25ErhVRoNdVAepqBfEmE/uX8vkSbUz6962I/G8HEgafTE2Y68wSZ9QVZgJhPEzw0
+t+ImitiZ4QRuE3lQJbZsDLQqe0vvQkvcZEHuOiR7zKQVTpf79kKmcMpfErlwS84DltQDFlDJH8Y
lenazJSy8FtqXqv8w+qF/8w8SxXd01o++bVYqwZBN3Rr5IXfSDq5qsStMLqSeS2+TWDwoqLSj3Rm
jtlm5GjOkNbHw5NWF20ymeBCKT7qhFGsUprnrIk/alnfPdtUk3xt9Q2zJg9Ht9FVFmohptP5liyd
lzDj1Rk8DSRAkwQzptt+AEPw5BY0YRdoqPCt2JxAs49rk7cyzWpvoIjtemWzqO92wt+ZhvGW1TQD
TB0AEm+h4gQoyBl0MMqu8D3MjXYZK+1L1hlEIM7ZTN0Q5DEnC8YHCc27aO7qHO9qDkWLCoIxPhVs
FFixTACo8RY9gT2APuM08e0EeJXS8oaOARZrKmLnCI7XNUZURkg/0lHM/N3MXiPbmv0zHmAIilxm
Is72zjSZQ3SAGWdfLzpmC/FtySxUbNZVMa3AlDjDLWfiHwyAuBj7TT0OdMUtq/plNMJnHCQaaH6C
MKMni296Ln9FY/gOi8ZNRLJ1lOiy2PT6SxNhRWzPrdEfctYXNsuxqCmOojYPCsdPS04p6SIoJOTV
HEdHSU4h4af4H5ejonXXmJkjbp6NCl5GDuONGitnkPKbFjWb3qrbNBpBycXkpv5H2XntRo5s6fqJ
CJAM2tv0VimlUq5uCEkl0fugCT79+diDg+mt3ujC9FWhWqU0JCNW/BbmM2KmaOO3zOMRyz8D8saG
iPRjpzlTznsXuM2s6L3pHg9Y0i2GkGGhe/MxLCEJ3NkG9J8XbiqoO5pDFrZFPW13T+00I5Y6q6Q5
OE70FBcx7aXt0miHLbga5FQ2h6quQg1fSzqdcnbUvNs1ks0yvgpVE5VDUim+d1ttJ2he1fB8DXLt
YecKBrV1+2jF/nZvF8HWkvJk424bi7dwigDtcwabfK9TP2X60aqHFinga5xE3fHjJ2mlN8Mz7zoC
VkvfZjfQN0Y0rttJY6xPATnDg1tQ4pcsIifYFBXZr1PLadJCHmoNcAsyTvZW6n6QDHQeBubLspc3
OgC2U61drRo8ZbDbV9Nm4VC0uSxtCx+vmfEncDBEClWM8VH1n5Ws6dayKiZmUXx3aU/yd9YBzFvo
IDyvQtOD3NktrPhLlH11AEw0DhiNtUc9VcZD684bnQ0JQBrSmX4pOr5QopruWWgaXRw9bKcWq/dC
oKPh4F6Jz1af7ai6/Zyl2SXWKSuVPgHspgbROHQcAktslZlW+8uqEBiLu+bNc7w5H7QHFmTo8KtP
v1RoX3sfedOkf7uBRotulGFPUxBc2ghKoEXUJkhIo6zsrWXRg9E6E8IYQr69OSLNg90KPuyx/mw9
ZycS7T5jgmqi7qAanzokKpLo37gD0ltGEqOxG7+FmbGNIMpbR7t5OMQXgUttnhySq6paaCAslG6b
nQaxdYNnSYFYUPwWtAUSGa/jlxdhuOo1GpD1uSCEXAgkA3bNeKGS8+BOOBWiX/Ptq0bCm0pndius
atzDY4LEpvDXefJFQc8qH5udr25mVd8baffQ1u+Re0uNkdMGGgjMjK4TP078e3qRFoF3sOuDSoBg
nG/D3OmoY/1oZ9m/cgKF+rK7mch7DfvWGpTdFuto/I4nFmBMu7KiHaTnWR2jmnog5sNpIiuGGfU+
jUnuq4Z13pcV85/6Rv0OJPM+ePFjbpwt65DraDyZ5EpEnJOQx6mHMM6SteE7pI48+j5u4Hgd4mNR
HkmS5UvXoFFunsrmIegJH32lUg3DByLu7JiZ2FcJ1al0ik3JEyiWAWvRxpEgWy6VpuVvP3/P4pvO
w5CGey2ZucX62hvRBerobBINK2T7Mo7HjIOpLbOtZRSbmM+v2ZcgZnnkY9nWa0TR6Ng2W1cHjC+G
m8Vg0MU+7AP7LfhGpMdnjFRYWx+qMXk3WT4yfD5jCvPPaDa4QKE+vCMMTkIYkMI0No2PDjMWUmec
erCVEHrb1nlFnLoae+509csNN4qcXOfdq4+2mSzTRlvQR4AK5ZkERjiPPZUtjLr6IgjKVSTdZy1r
tomDvRlUs3NBQCKLv2dp6x28qI1AwPgYDtMKoGY3FtAtQXDrcvQGrNd5ph1tH2Qa80sVhkT1Fqcp
dg4x5pimRz3FCqYm7ZJzgDCwaPdHjWk5Mh8z7TWwXvrZGfQQTyZoMEhIvMxy/NGkmHeY9OcF2xgr
ZuDZbfyuhuK1QRhhoEnRm7e0jN4As48UeuMx0YutR9w/j4HzONrDWmKsIn3oXabj9+hLHGJizyFq
zS+5D1Bdb3LVAJtVwYvqnY+UvX7RCfk9cHpzM50dkTavdTWT43YyvUQml/VOdiahHqpZzjoKo9XP
cx0u1ZAXhY6iabSDP0Hhabhle6ZBT0eJj/UOOzFFghw18hORlGdZWo8aoMToz+kz+Wbo6zMtw3d5
356SoF92jPZKe9PIIq5TqLz7Qf/KWJ37/ivFrJ5PzxYof+eebWq9pB2uWlPj6wcIXURWzJEqPbdk
1xpUh/s0Y6IuGgYmOifK4J6b/CbAHgsP63g/7nVMQzx9K8asjcvw0jP4d+A8CXCmKscD4RAbPzTZ
YJEGlXhA+T3xvWuPFypKHgsh4C/Bdj2nWDiEKVAlvKoN+9SUwOgMSQq4gdvWaroD4qRD2Puoq4pN
LZEp8IzGQ3IUlv5KaNJrCJ/d47wwo2pNxcGx9uLtgC3AjUh2SUJKQqNVXfKkI+8qk4inZjdwxClz
fRvm+l4HYChNAMAqHUhGogO31m74ml9HB1DTnOC9kNL2a+wQr6WbvJR+/RA0fKTa6Z5rl10EliGC
jfNuaGrvqng+oogu2AR2nWxbzqrzUfOOcFMs6n76OU75axeYDGfTbfTTJcEjw6pr03Kp0k6cCfHQ
74a8uTrSe540cTe4dbjriCBat+nwhr1hVuRsvKL4CosW+HkCc9QYc6lyxOA7wDaQSXQxaJegYBp0
SYzVR9r5ctE3HOKNKb3q/viSD9Z1dOacgkZsNSJCuzxdC80c76oxvw8kRthI+M+dofv3buE8WWn+
mSbAIiSRtLDKUP2CBpelMTyVIN+scMaIIQb8vftI0vFOtpjHZObu0E7iOI4OgYVnD30+SdMQ/zHm
uyc0rjQJC2QeAPsWd7w6lnwYZN15018tbVyGkGggrjqlwgb8Rit32MEJpZlY3LQMtKFc+l351kqK
iLP3AYBVquQw+tqCZZEGKgV+H2xjark1WJNac5oFk/wuHnNET/a2sQANvTTHEEFgh9EuFdpvDnsL
H3LON8N9VaXr2oy3RuUf20a/FmBlVTS8Bn6xaf33tCeHLJDYX8t9U0C5g00Jc+RXMLbw52Ykd2oI
vqdGfcb6Vk35ec607zmliZrml4vivsN6SN2ZwbGxzW95Tz6shhyoIWO6b3+jV64zVuQ8XQ1us4kL
CwoFsa82XIycAIAo0CiA9E9TSzCjgewvY/ZPNn0SPKdtvCOcfTlgq3C5SWQxx2N4HGf0Y4Tdt0Bz
QCkmzqtoSW8SqEYJThAee/0yh6EPRF+D1LZcjTkmzIFEQo44sn/kUbPuWI/zMILbwLYJFpRT4GEj
DSCYjhsb1p5Eqlbc8hII0/gqqZaHVd9a+Wdtd9sykL8a/5W4hU0nzxm00DjzNMHz5BCtAKCZQwSZ
/FkCidrioUrCA2Hwc7cBhurokrrdpgf6JruVaRIloK3v6bBj+WPkiCRz1meOtAPp/EpGJCnHXO1K
P4Pz1zRQ9XPcMc5RkyBLspEAjdk5KOrVxCZGCJRwkxmGfT/ARxkaenC++moM9kVOoXzgX2mtuTQp
SnocXGmlkADae/b5tCLMZ2LOliheWyKe8ZRfYD5RT/LOIrri9bMJoTMF/pcPfFoInkwe1kTTtlIm
9wnW5rR8Hdh4R/Nodfkl1KG+hXlU8Yg3l0DcGqTYlmuV38LqqlEREo1yUc91fuiWvM49RKa38lSw
s8H8oAyyUB1HgKMEtGBUROR4FvMN+FtGVh7Ahc+Ez0B86jvv6MpvY/yKOL6UA3spEeNo7nNKi7wo
ZM+Goij6pdSSky6gmakuChvjgF/oxYyZ8SwXxzFHkrnqyPSvTQwxErp4lWtYHW8adfyHdIs29Z60
zjb6FRBWVlr9Y8vtp8v2MaTaoObnHfOuJGwpyCDO2/4lmn8dNr8En4lL72AyceQIjcvo65ewQBDa
Vcs0IGDMl+veh5KwiR8NjJ1BwJiHpCQsgpXAvexqzoLeqk2lpbsAw4IDZu8bAyHOgJYQoQRgbxRi
CCsYHhvPJ9CB+pX6xQ3fiQWCxHhOsblLfTmlMNMorBq+THM+feFXIwyXETdceqTwtQNXinQM2zPX
LpB5w9eSMelrYsKZEGyghvl6Gc2ja2vWDOKAD5FaSvIg2noT0A5t6l8jSgVDM9aGWy3omkUahUcP
XcY0mCwBUJGQIlN8dWE96ubO12g8qNU2m4bDgFOHeClQXPrS8xOex4+waWlD7rHGCBKXsn3tRa/Y
+MKliVx48sioN2O4vgHs3uYMQd76c8ZEa+vVTjrUSU4I4FpjKZDzRIAbIwEOU0oat4WzJ/S+NUv/
klp+59jmjWawO53ev8wLnjTcigLcyjWx31vGkxYXb5nRrWRDb4ay9rr2SSkfD6fB8QMisrHGk412
hBxdQj5j2hw6JOSJ2lCvuaSPHVN7QtEfkSxY3SVncwYWXAsk/BDrGlI97IDkR7DzeZ/uB32Wozvn
TM0JaX59iwXfjY3hF4IySJ11EstDqvSzPdtjiZoiuBtBofdCByruxF+yQMZFv3rU7wJM4EP13Xk0
ot4geZHQtRiI0DMTnRMbJ6DDcJZHALfSKRqUu8G8n4W2LdLGpMMw/OaX5XLMGehxKscX3ffB7SOg
OYOhis2Ys0RmUGYQP/OvZP9hEfntxeSYotIx3gxPQyDEEROtXNRtsDegjzzRAAE5+4uMi1VtIj8u
002Sx2eqqjmbPZd9jUaBWdqj0ycCCUKYbHGL+uS5P9GR7XYshugOUd3QgUlONHGYI4Qbah36l3ao
iCtA0NhjCznqpCawvDBIUPe1diy4U+cly95b587iCiKfCuU14CGkohjsH3YlGmjDmHtC9Cectdep
/iyQq9s1IWgabt10q0j4qlEz98a01XhKvE2aX2MaR6uK0F4voh0mprL0HSxFZHs9ZKIus6PG6UyR
thx5CmnewcTQqn/FlDLw5Yg5GCLl/gRhmgS8spsfh0FbcgZdW8bNDoJFH12ls4uCr6J/w+Yycao3
rDsWmmJ6TmCMSPnP3wwX4II2M3lzmueazLH4ag9XPBo9LZ/TQmpYfJsnzFi+xZaNQIKdrudAmn/T
lgLdHXs7t0C6AwwFZq2qWx49Jz2CVxAbpB+0tk4EF6td556AmKoiWROFNUckGdNZNy1i2p8IzAsX
fYY4uw84SYCGs+jo7GTYCSp0e0178Sx7qRcmvw57fnhzskctvJrBXUziSvth45bPn2wWrd4JV273
JNyV4PooICI81cucc0Nq0R9EMj5ziNDXNWpS37nlWEktlK6QUatRu8ccs0sZiwyVbBt+m5KILt5Y
Lnd5+ho2UImkJVT9C+Ock+BmYIzv7pyKik6w2u6ajnSBfgZq3wu03jsVP/kREmS5yVEh5+o627Ii
bZ8E5wzH/3BOWQPHXT7ha1/QbkDa1ORz3r3SLS6Gd5I0hLoK/6XkgaxOHotvrl0zEjb1iwf85pN5
Hu919Bsh7Cd5V9lqmEATRo431a+4808OusAEYZwA4fCoa0XATQAALNJRMuHHycZxHuoSCStb2QRD
385KLG1RILe0iXxS+9reUri2yCDZFcNveacr0pHIu3GQDT5L30C1iO9uIv6uurrhF36oBiV0yhOO
do1lS+fUjOuVu+igzUs4skn5aPTXAAMs5iMC1YDdSfnZQ+6QpDOsovSF7g/ENe70aQ3n2jpOqMDM
CsBF0Iu0CRJ9o3dgPsA6NB/NInqynxTqVpdkW33Xcbz2Bmuv1M42n23jpKrHLLuzMA0mOceBjcq/
UOb78XM+3FfNXeh5JIochGLUZcQnl3G6dt6vkQxulyHF3Of1oRDlRhvpuacx69VVcxYq2Wn9VQCR
dL+7/htp2EaAEntI73JspVwqhJSzKiJbmGbyKFp7Jer2qW+stRO5pxGkhZjnw6wt4X4o8+m1cexL
QR4GFPVLI2waWMxfcweApaVH5c0RL/J+jEk2Cnh8rjkXzEFRYWJ8J8QM1T/MMP6wpaZpPPUnKr9X
KmYZf6UUeul1jIAPE+hgiIqukQ8ZANxEJGDOY1emx6mY55QH4Q/4TO/H9KYxOc9NPQYH/ChPeEQX
YnqyAP36iBBYYx3SlhaHJw36qJheJd2pBo6j5LHE7Jg2b1H/3mr7GOLMrmEJ7TmT5jL1r5qHV8Ig
e6I6m8xipKsifh7Xutuu2vLUl78LlED+5Kya6MXPao72L/20UGZ1VxbcjzYGbe8eh5ALZa2nhD6c
CjbnaKKwhGYNrpdynvNiP0Y4pfN9Mt6keHU67SGhwCRHBtFZv4qJ3Z3HLTVDurFcvNyETB0EYlTr
yxneBMVOAGQEXKVouE+FfA9DvlyMXXHfnk2HnDTtjDs1HHaicaAmiZG9j0MDmReAsHeJULqmvsVG
9xqabCexyTGA4xVFGa4OAmHLx9qq1hZssEmllkRDEaujmGHljA39c24AKUAHoooeJwrCgjfP+9Uk
2zh9FOQ9l8DOun2tkQQXXAkQs1WYInsB6dCOOLc5aHI+Q9rk+k9CpctSHDqIyHw+gTPWWKS6W3WO
EaN7hcZctSGuDb7LsvSXynoQqGJyPEak2h/MFB0j7gU3+2ryah/VwYlw9UNq3mnaty4oDucO5HRi
lBuQDTcI+RsfQxMVufV2mDOZofh11SM+ZLVX+Plfan8TVOG6ce9HiXhGbrxxnwlkT8kGXhCp/1Po
vw5tvcor1nA+KZ2JS3Psgdn8TTRn5RUIaU35lgh3acSshsOwdHDhy4qhhSCGlpW0QTGdUb/rxJfK
64490ztJVtspYXaxaCatSsg0YjuYscYyWhjVI7lXx1BuhcdVb9CY+5jEsWph2PMzRWyX2JMTdRwJ
8tMiuYZeYa2d9d7IKjCUrqVM7+mJWqr43TBIvPABgLxlhAfK1x5CfJi2WZ9H8KOqe6jI7gNcFJq9
LG1nTSxmQXtSgtCtiv11itVLg/KtkSgP0xGiYNV5zXYee3LAzYkl28IiYMCTOLPHhkob+5uhj1ip
GjNn9hhQiZcRo5MkB1WzhpvRKeqyjTC0gyectUWZnDWnUNXGCtf1DlcslN5ERjfSsRQpfWdu2kY7
kxu1rtEfRF2wCig7bRB00ltkGDFiXxRPnX7S5WsBUqAnT7Gx1zKY24xlBjCltT8GPHpWW9Mjei5d
vjCBYZqoK2hxY0rWJf7Ogd80uMm2rMtjV7OfK/N3XQ8XorcRHDIqx+NDrjziZPCukft/DDNt7Ypq
2RJ8GA6XjFvLCrU9k9EhJuiE5WoXGN7BCk4k7+5UuMd1CylgkOgol5amHsxB38jCXzZcuDrnlKaH
abkOHHfrBMxz/oeZjl9TAo6FdCcrIfhi4ZL3NCEkiotAu5LGCqciHBMNcBAwyoWUEg4FvEMofO2o
dTGu9kqBZqZh85Zx8js2dFbf9a4orl1aJlQrWMEzoXD9h17WLqGouhvBAfAUV3piLC0yES/5FGdM
XBYXxqdFkrWwhEzJFGiAimxyQYtq02Tqt8HKeSt68gGkPp2JPPrtuROBrJ6171PudK2nRzGJZmI/
SeJ0YWga3UWx5jt3+MsQ0NmxBeerYfRisGaoyBtlo8lF1iMnpOlJ3AyomPvg5hV6vpXdnL9VJAmr
xNCUZ9cQMUxbFCw7WjRR/AfxQcmaAH4SgbeOzi7qY3XYiDwmqS+ZM6LNom02lWmGFx3odRHEtRbM
VnV/FbmhtbUwK75RTFmgVBltMJgxqa+x5m3KOrurjJrccAJJ8LLW1T3J5keDTiM/QnQUOjg30m83
YVnbtJ50llVu9h9eLkl01USo7ryq6mEBiqzdCcqhQTwsrNhVqEIScjgwECA60ctui8BG0S/CHURC
Tu6UbNV19NW4xQOZX+u2644l/tqLlhszzVax5Sdtrd8xO+GwIGFkrcliQjdTRoemzuKz4SjSGjAY
Fxsz4rsqEi9cEYxUPdYFXU+Y3xETF4H9wCcm9C8lWAr/mD9zrL013AfjOG+GJXJL7B5UM6m+hLlM
usn5BFF1+4XrWWDIPYnTFihB2kFh9ZCBbPBjfEg0nSTZMizDW2IDvnJbQDT+T2paJTht1l71gr0l
Wll5F2xHr4RyjX39LrToWZiUlV8jTXpQGW3ls/T39llEmkZsJBnO9HElbIVdIAlglX4rybnxwqhH
URu5LxXAor9ovTzZcxnCmx5UHrWWboYRw/WY4X29deVG6b7Wr0M/BxMlUdk5WZGJyakv0m1DD899
CuL7hxId8x+9Lha9Db4BDuGaOv/96G2wDEx/6USRhzUGr4XLjdkm7W/VdfuQbmc/azau6NYC72Ur
803eRoT74JFCUEK67dlldtBb5mgKkuVYPRKy+Tyii/u/9m5YOiowx3Jdx7SE+eM95kUwuWVPuH4g
QSOCwceJxipFxTVKS8Ju/lC78Y9uE1vHJip8odM5bgjjR19VMOXh5LECrZBcRQ8Z6/C+0Gf+Gm3H
5t8/mWH9rM2YX0sYhqG7jhCGPb+Xv3WbFLpycxya1ODG3Wz1wYi9KSd8AwWp2DyIRGxRephucnOu
Hy56rG+2RlFNFOdry50x57Lzlo5Rhn/4Eqy5zOQ/yk7+emeuz40BsE/h93++MzF53uBmPufChlM6
c6Rs2XWpfHIYHLum2MdZ753CykMXMiFmmloq/Sor8+6p/pUYjKX9q9Ts/KU34vzo1LHxXrljz5Em
IXNbIB/XvTZfJ9WUv5VGS2TRHEOC8M+1zR4OwBxok9LniCVKh0RNCgGxOaMxwwXRrlBNe5CK6293
KPEAycxbpgPBdmg6civFkeuglfQcaMgBcvVeN30ClTQ7SHbkWzJGZPG4cwGnNqWZNV/UHsJ7Qzyg
3/j3K/yPzhh2Ld3xXEYcAhtM/8e9ayDD0KVLT1deEp0J204WkLymWYg1FjnQH8rMDPOfV+0/Xm7+
/3+7n8T8adIYTJr8fI/wq2IgFo91Hb/ZOvbqB5Z6vO7DNaVPTwiPbciyEIUXUC///rl/3D4ECumW
aVt0dPicZuyfzyz1LU1kq8LDi1GFnDQplt4kCVbMGjP82Syj5lq13Pf//qp/lbX97a7962UpTNd9
8igsOtN/3LXwD56dhK2/mvAeTxjYHWMb1vq+sAOaDUiUcOq97QwfWkbcvWfvm0DcxlEepnC6hGP4
asyFhXFH0EK3qYkY4lC/o9kECP+Bc/HN04uNFUyHuure7PHRoIowTsBt7E1rzlF75AkDsZJITQMp
fRQUXbHdrGqmuNhUG5Y3SGn4NYK05rI7Z9RWhJ2NPiHO1iLHQtGWj4TJbFz5KNHvp7AntVmtbcCo
Mntw/ZU3lJc+u0m2CeDLVZ7DQxnXursHnTjowa6dnbJTBSN8GQGy6TNOcD8nZDMlkFbZfVccDVpJ
CCjth/sYQmQsq/WoeSun6vYiOOqsNzFeQ6I2z125j5wj1BJgflc+TDBTo86CgzLKMBGbubZ+9VHb
9KI/lewJ/34lf97Jf11JS7dZ8T2Dhf+vlfNvd7JOSr/HHUsKbWHCaeiomcmvSNZjVWRrzSJTzBrq
5Ni7o0KMaSKwakekn8JH3JX18g9b0F+L/s8b6+9v58dCzb1hZHmCwhgNpAtebvWbRsGBBigaPpos
1ta+B7LadDQGmABlJ+Kh6Z7Lf+dVYuCAxxhRa9jRCd9iTIjc4A/f14915n++Liqy6MjS6V/6eeN3
KRC31VWwProNiBvXHOVkmyH70ASdrlUvkj884eJH5dP8krbwbN2gIZF5yxf/udZkWmy0Vk665Nh4
zaMZEdrRB6N2Kh0ywmVg+5eg9iWdqSWKnFijQXbyE4ccpcB8SKmtwJMJn+rW0kVFlICMlKPaaEkv
kRx7EyemRm17S9Rgv+RRRmkC8Kx5w6WITIAWz2qP7dAPuylK8UZKVyMqjDRhUc1Tl8uEaw4TMsjC
qn9V4Bp0jtRfbe1geB3nbVQpBVSfZ3+4UX5Udv31pVgGXwbFlCbF4D/uEy2dHFvmjgvVZmNmN+b0
FRmka4tEoa0o2rkyTid1X2B3+/cn5r9djr+/8nyH/O2B6ZKRAV0EVBD5eZjQD55kb5ZNbGmfjbSU
hu5ccBxYNcngFvFDfdf8YfOZP9qPR8S2MDhbpms7No/uf74B1WhINOrZeOoUxpEwGDJaNLp9rSbV
9//+Wf/rt0zxo+c4Njqdn3e76Tl4MdvUX/m42wyNpgNj0s+TyN6lpN4itJG9JMn0/u+v+l8/4P++
qvjROKlSrVTekPkrZXTUBJRud00Sis31RHZ/+ICW8V82UJt17/9/RPHj6UpGM7IslIAo80psluWy
MXBsPNSKO9sgWbAAPxvgOsbXrPNB2O6RKS5G7DZEsCydRtskxKiwTOeRXBYtaLxMkwe9NB6sSrTA
6DSpN+TRdt5fcrtgKSTl9ubvDiNOnJcAg3eOyWqf3Mz4IwEJCki0Ht0D9dyrYXywu3aRtPpSs8GH
5vSX51oVFBRXRAhRva2TMedagDPUA8GEQDQJyb+PVXUJG/3BtNpdovjhrKq2EgDAjvpVKCJCE5/6
etik+KBDc+0AnxFYBWmPUIucj48h+moNMiLFi0UVSnMLtbcQQiUT98LbduFjiQC9cC9+SynYOYat
LzHtI8YIoLupwyAJi8ggyAiN05g3K2b8cT+230R57toII2c9nVy7vuUeb1s1n02enPMCroL0Zmto
kFXDywq3fQMJJg3pHcn/Xi/t49hGp1QApJQUe5QRxL/7mBI1lqnsqqf5oqd7uh2J9gmNdTyaCJAx
UUoQoLR8S2d1uN8dglICLXUrgyBqi+x1s/S2E/UYgW8fTOk9NZ3xVvTZXgKOuqKlDg/ooedM7Fwr
pyUwOlmZ+YtbeZT+QF2Uv5Sa1X8vjvk78AJoo71PYm5ScAIetlr5brfPWd0euxGrHicNuo+2irxx
J4W7hoZUbXzf6NR69zUAIy1DsUli0TWX436wEO3LTU8NFDnQDXHpgvwRKiwK3AilOlLeuTTCV3q4
MCeM24zhKDfmRG16w0AHs/RmczCPKjhkNEde3xypFgVEHgiN67bQv6OukKfvQIM9fmCw5kC7ZBW7
F53YNen+Fd7lUdkgpUOC7750vgZ6sCekK/LFVR8GF1dvnhLSydVwSMjX8A08j9sI5tCjcqLIP6ue
XH8gq4lUCHLv17X67TMkl9ii3endJRRdo90uAzlW9oX3rdnHnHQAEHB8sRRrqfTkq08yvFO1rXSe
MfIAWFmZBVeWj5XvUVAcIaIH/NXLLEF2gjdryFGkYBws8de5GGRI96xm7Wn0rahSEgNX/Obq+SlF
sLIcqPahNL4+OFBuRkt5gHET1les3U3edSIqw5+tBgQKwX5DX2ntETtIFO4lCHParOz4raMqAyd5
a5Iif7HKpT5eY0gvixTY6ruyvpVtXGIM0DJwLpK0jFBbjyjhVLafNDgYTgaV/jkkYJ11+gHPsTLI
WvH74jUmRXuaUGWSMMVJTMy8Ws0Y22K7lbcpS2i8iJdVdN/X4lVppzSgLONWGVstILxVniL3bVSo
jZql47wTr7PM5/zz4ZMaNWwktTrWmI79B8xjdfnQOBmx9RuX3z5haUHupFhGSKlcdI29dJIaPRli
fdpenACP+qs7brts2iiLIWy6TszenpdhcXpTVrOSLQ5a5AqRg6ZRBkutxAaICaRVM6XZgqzaNa0c
46ZoH7Uv5WIqESsjR8Aef0xI4UfIWsM78tTNN4uMX2HAIgqtnae2flDVXSLPKep2S8JqjKRYvOAA
2wXJ9KD50ylx8f2vGllQpeJzU8McKb/Z5mT7RH8YzP7rzuF7YCaWb3mu+LEPW2NtqT5mcjY9fTgX
mG+e7CEbjsKLsYW2FXdCmFrXf98b/zl/msIw6UXm1GdQjPzjnEsOGWdfwKyVTkzrNpirHQdpfCS6
sPdx1H/++6txkvznp+QFHVqYOWBilfk5faILUTlwREAZJHROPG2miP4LnNgWVQac21Keq25vkaiN
NK+mcf1UmfYbI/vBYTTOFaruYC+xUpAfZyb4dUFew3w/h/2HxbirPLLhcSo6+LdGnColvvMAnUY9
rSnCxPRCBwpyz/Ik4/sMk4CBgqIifSpE3maU68jCgh6bR2c2i7NLYx9R1iMNsjzwLJVkz9SIAXQo
HS/5MrTzQIw5Uc7kUfjYIHA1IWVKwVd1i+KlAOE16hMxU1Y4qdnTLPM1ikizR4XtO98p2RMyg//u
9ac64DZmG/QzxqDgWjIFDEIspb6t6+bQymRT69HKKeXSK2dfKukapyB7choCyZAFuPRWsrTQp8g3
WPJNoKsngCEhJiGBbYcgD0FATUwq1sjR5nWWm5q08uForul4ENC92awFrMg5eCLJQdd8VjqWe2UA
NhcbQmyWlF34dEn4fJEHA0mToRubnh0F7TwpIO0yo6irKfR10Xp7AUeewJdV0UG3T3H55VHhkWPf
DB0sRwTwjKcqfDeyJwOvPj1rQyqhdF/I66mHc+bUXFqBL2uYfWkOKWa1M5xG4zrKb2rSvGRArJIS
VGRQr4pIVy0LbBBW8jkH2qRsmz7Eo1ug8ElQ8kH8CAduf06jv3g5gRfkLnokMHcFkfkxshrI3zDU
FvrwWrAv2tpGYKSjpW/tuaxW1qbwxh06bkJu3hVadioMqQ1QjG+deVfkOPf1rRPOKbobupWXtXGN
wtfYP0sdxxiu/QSN0MBP99X3lN8LLqvHY2aOn3XxkDbRHImMq+2X6QpE0iYdDBuGMvQNBBttQvE7
i76K8N0auMNSYmK2NvbQ5OgkLSn+yATB8HQ+Mg2JCzm+K+8pGEm0py6kR3qkxKJEK2PzDlKLiFd1
saDYBZVBU/FlQtgHsx/+Q+ovmXOAhqich7i/2MjyU2cJs0j4O7DmIg9qgpw+YiZR9WlATRSPrfE2
IqiJXDT378J58vGX5cyNOEMmfOGJJF+kWiMe1RL8x03DLv2Eo5RQn4uOJwXnDJJ4g7iLbVeuk/7Z
Dba695ihXkOc5aXEHMbnvP3VVE+ogxqHXwe1O9P0rV2RNIp+HJWml6NnJQew/Fb1zrTvCPTVEenG
aj/ypLfNRzA8e9hOsu8ovCtJJnCjNTKJEEcHrrS8edbshFQgQWIOckx7QY/SIkHGPGWvatLRsFAB
Q5Z1yq7s2SN/zY27act3BCqJtxOgF2RAuUR+mlmwosYadfiphHdN7LObPaoMiQGE/TC8dGVJg8EF
6dvK6fplOfTrXhzbnEY61DtRABSFpRcnQ3ZndjU9n1cP6cngn/8fYee13LqxdtsXOqhCoxFvxQQG
MUiiROkGJSog54ynPwP76veyy77Y5apt19ISCXR/Yc4xC8qxckjXBXJC88ZyOlNsYvxwqBu7HBFQ
Eb2EwsSavxDUj6Oe4cO969pHwAJKy1HwIl+aoyfImK+acdtrey18ZORLd8n0Bw8hF3qSCqxobinv
OSWNp5gLrQB5kOF60VBWoBMan2t1pRp3XR6tWWwYrSgAEpTpjcHYmKo7h2Za4JZS3mD3GwiTkDcY
9YeKosgKXmtc98hAGA1sxvY3DlAFzHhBDkYvhfT4HtUTJwicGe8hbn49npuWZJ9ievWRkc4y1/ix
8Q8S7mmCzkZmEHM3kBhV+2jxZ+QoUJVP1dzK4eZVbySsIzB1SL4iDJb9TrfJxnNp3xikRDLBiEvW
j9Liie0ePASvUhF8l9tQ6LuwPhMQuO5YYrW1szfYszlibWmkn/C6Uln2MPWV9y76lVD/S7zniF+L
4XkYjoj8MZ+CdLGWZndGXo2HlmMXVgn+/oUwqMJzNp54wdXC2RUdiocQkQcucr2a1k3XbDsVESUs
4SHUqVPgSsNhb580VCORuo+SuwG/A5nAj25LtCuXqe+PE6L7AGR9O0uZ0NHpM3VHhUHt3GtW7SVM
N1190TnGbUe5ClO7tnRMQdM+WJCTPevGE68FI4mWjAj1lwqYTuVgQ1BQMnQ8xLwzk/gF/P9YSfyT
QzWvrZEyGo9qA/lCozFD7SiCeC8n9q2i42tDDRhDy2cnHVbJixhSF9fgjjiXnD9dxfzL16B2rAdQ
ypDnWTOJtWiXtOaxnRuJT8BASFj0jElUDoVmxuk96CbQT383zvoO2NsO/54vkr8aLk9COSz+x8BV
WTbKZkrvVvcmkHR0NQ81YjnOetn/yuHgG1/hALv3IrxFE21tKkgjIN5J20gcnzo3PJquvBLor6BO
stTx04PaYT2wTnoKbTdc6LQ1QxOtHOUra26CJDqabpYd/CzOve5XHSSsWpbr3EJU3gmdsHknlK+S
Z2UuDPDhTDEoce7KUflWxKbVkIs+xTW83RDZ4YXEm2lyzeI1FieDN1aabkcg3VwWlS+D+mZ1XCL+
0RiZCiTTyfO/PS57adR4pejpvfosBdnYIBU7D5FhjH+qhXHGaaHBCeKoj3t1609Pvs49hqStfWvM
Gos8FmOEN4aQ51GO1x4+jvox+lj46rfCbM4WqrhCm3Z+9CGKYsudzjAB8zMx39hV299AcHLZFTKx
Qo/3mhc/dnPumZe1PxHGnaaQSwPqfOngO+teFOGd2/S5STI6HdhZqNVAf7SU8EQCP0TY3ftNpZ5H
TKKJXEyo5zFxp2e9XtfGLuLcKEPsgwqqfQRiFOHeJ3odxN+/ZDERQQ09psHLY4cxmsltoK4zwH/O
qkcYFq+64I2QAi75TYCci2NX99+d4oJrZ91rkG2Q2gdwcIKEQ8P77IFr1zr0gjrcNf41yZFwc6wY
ub1NxYuVVXhX80WELaTKvBe9AibVKW6RIzfjDiMNlKbuLbSOBoLxBh9JYbmxtmUY4nm3Qb/L5LEC
lj31XEiE/rKqDyKwj/PkBPdbhvC1Q6WoS1JWaxfJA9MkMiVvYtzpwX32/2Ln349yqRvdVrVcqdx6
tkMBJCLBPDXOKQd1LBTZqmHrW1DrIuPYjdlvFzgwT0o0P8BB6bJUdJv+MkLGgGMOZEFM8AyNfUeN
SjydkewdCah7RFKbILRjUmEO5CDF68YHj+Ys87FcRh1ninLW7a++tQHwzg/ccRpWQQ8EJMsZY9AY
EjydvPvhe6j8KpAQI4JVnVNWno3mx6uuoX9u5zeK+1DUm3SWyUDxxp351Tnb2jnKiTERMiNiSjI0
SDb+YnU4ROFvVeI62+blwRtK3qjtyMFuELqEgTak/NFG2uzNGAXILrde5K061Gxxa3wiKiGP60ci
pERuKjeelrlggOGtoBsdfFeOP4Q/76cmu0Q+KCER9a8i75Gg9Os0Jii0Yu5E8GxNtqWL1RrzM5ZO
/XsqXJNYvtFvDhp3pRrhIEMXBUyMbXB8gOxZkaGNRLwOvtvkmiYvXvDtFTPznBD1xz4yXhmT7rMy
eY2pM5zZr9QhoDXf/PE5Kq9Z9Rw0hNp9jFpOJs20SlSKXsNbM4CbkMVpDkYcLIAVTH6hfqQjUXac
sobUVuxosQryZ+WfRYo3OVFXBQcOqytgaiBJZnSZkhfMX2YFanhjaPlga6iWZ/wDQvUKIZ7RAnBA
NxIG/QGM9z6pt4R94YSXzsXrwVxOW0EiUzXaR5PqTA3Q8Cb1KQ4yftWnATZzyl5OHb4S+6iFn03A
Y9a+gKRGEf/ZqZ91UKzLFmkw4nhpBk8TXVlTVgspHEaJT4b90ZN6oah81cw9n4TBWbCOtXNUMC9Y
5gwAjpwCQ4bcYy2wYzobdGUVcd/weOK1YQEfQjz1GRcv0l4oEHblEoeYxcyUvPMCFhuHhwGQCYqE
uUjuQflaW98s9kNETUR/aXunP5KIUXrP6OV9gj/R4KbmIZzZU4eIp7KYXNR8XGoLI1nI7qaaB405
oPeZqPssPqAX4RUKOjjd9Vtr7prmNllPwDf17DjTV4lMk/l7CKRBfbc7RhRn/GWFdR+z5yQ+GYA+
ONg4C5XXMN9wcxpzyORZ019MAZdjx6tBNlaorb14U5BwPGmIIA926er2VkXjkw6rRH8PeEfUFxSP
JKDi5weaE1r3atzWfo6OZUMMB8EUqtzhiPaRJwbBOmcrTZ0eICGFI5K8Ac5MjFsCV6GyLiNeVm3j
NZSXyxKXquAYyXmGitFY9vWrrMif2xbYmEk06r032W688tjJq+zPMVO66VwH6zpFF6tCF95k5o8m
35Nka8O4og8zfniyJXtESdoZR1nTl6iwlhgZCHOhzXlGnTBzw2ua/EeFbAHyrPUTWIT8hR8Jq6oY
HwQ64ZLpISELBc+3sdIH2GcrPYMajmn20YaVxAE7PCJg85BucVM3R3AdHtc5aB9qLvLloVH3OnDW
t1ZzR7HMyEvst83wG4QrAmQjm/ZXREvbeTdNC//he+Pt/JQyEv/fptFJ0cRkwKVE5O+rCTDybBWP
vEhjcai5z2Hpa/yEZVBTphAlvaMLlwp46C0HtPIWgXrJlW+vXxnT0as+1PGdHo+2qJUktezN4RnP
sWccu9i1GCvHuzpa+tOlVsFi3BmZc6kPH/30LOSLDHczYSPbF8kHouMk2Xg/LU8SYESMNLgAiQQQ
3Tu16Whv7Zod5KWOdrZQkDdyHwJwo7tbew7D6xtRfjVJS1Qd0qDxB4G1Et+Iirz4ze+ueTLvBPca
BKkueYW9mARcxC4brNF4hnJXNG41Hqb2taK3DtZ2Dpv8f6Navimcjf1yQl2LfFWa8NVvDixA76CD
1tTXJXSspYH+lXALUp70eAK/TuYA5Ic3XvC+gZXn78lzM1uwT/NK4gJYccD5iEAuOJjiZqGuZdQW
byL7xS+f7XANc1EVbjHiPVkpiP2znapdQLbVFtU1lHRtA61ZnxDpPrRXXV8S/zOG8FJjVwPrKmJ2
JwQ6mZe0J6OBUVICPkZb2LgWOFUSdNfDIqZc64pjMm7xO3bp3hvJnFqJETXiYqy2gNsM+yhT8E8s
Y6ZTNXd28ZuNCxQ5+jA8q9OG5qnQMHX/L9K0B/Pq8NlevbxcGeLJyZeUZiauyaS5aNkmNC4mYh9c
Vcou65kB+Pta/zapgbtP4qX5tO6NfI2ISKz3FK258z7k/5P6agmR6eRH8HUBwqO16A4CBnkags/B
sPlqRdeqoyChxzwxcC3JZldhFNEedMOesxwlxVyKqsqFPt82H4vymmeP0j8pydELEjq6b5Q+vLyr
yHLLYm4WHjLCS5UzBXoQ/ujexkmIT3Aj3iHlBVl/Y0ZL0TOG9Q+RvYrwIzT9G8sgLDBLjnpC9+Dd
kvBrtjM/ZwKRKWtlVRpvHR3duAI5Ju2dr/P+o8lYhKwjYtw5/Z4JHbO+tNqms6GAWyD4UcvnAEl5
+gqYzh6XNmgaqNFMfGPQCiveAEoL0hUjk//xcJTNzm6Xfktn7wY9WJHigZ0Y+BRCXegg10qxKYAK
UuWhhEvd0nszfB6llU73juaUgbZ68MVGIrCnW9Y3jv2gERLwVcljro4PoHbATVfvPVgVpAFnh2bI
WmN/6JP9YLvsuiqmlPgsk11fr4bqNUu+HWS3NAUDas914Oy4x5fMQWFFmONF118CADDjjYpS2AjW
bgDDSJUhNVSV29C5DhhrtYPRf2JQMnNBXgNyCVRW6gMHVho/9vSWYb4ztRfTeRlzNOM7NKOd8iH0
gxFe9fyZmyMN3YhfiLujenS6uyTiC/bX0LqFcqrDk1FeymKPuwG479As5lqtWlQURVa7CNrnEFuA
be4inQHSIrUerWpXWI+2Uz1o1j5Lb0a8FtxgOOsZT+K+tV3ysh9a9YS9mKJMj3cG1/iEQF1Hb0/+
MeAt56ybX03EyX2e85VtfI3jsddfLH01zN7p9F6BCjb2E1S3dOPRWOi3bni2mUUOlzHBmOjaSO77
FWnfgkemyj5sY1kzimw2fPl6SXIWTXP/lTPZovYe7klKiOm7yD6L8DscP6jEy/SYzw/vAedZBbU8
JXU6XRa666lbUUPa5HQy1mO108u3flyq2j0tCI9M1nX9GoY71je5uY3sPRC02VPquZNg+8L0kmAz
PJ5UNjiMO7od88Pz4VAv5XQzxLOH1UbwvrghPHP8vIG4e9pmztPrN72CD3rHPm1QPuCqAfjib+QU
t9rcd+aTpbyPwVcdH2ahLSlZzaYSR0tbk9nkmTv0ARM7LWVn8G/b4ySX2rChFanuVYCtcqMbfMBL
4AHTCeYBKJiWJQ0+MrV/boyn1FpjfmNfjk597eSfXbuNnO2YMtv+CFj0dtfGOlbilpuPWn1UGeDD
fgn9Fx51Ym80TpmMnXWWPZH0rg5YlWcCd1igR3Tz8lXO8HOeBeF/IN4IgmPP3CfJl00qGVtshhor
dop5Vehbh+ffrJfZoNP/b6qcTW6xmXj2EpNd7cL03k391Ku7nh9iTbsEPZrTv5NBlw7X2Fnr3atv
7DPr3qpXOeyt/JNY9qXv9GBVF5O56YaT7vkEE1xz85fzgLJddoyVcK+Mzy29taWeTJPS4qZ25c4Y
+pUHOyejZiZSabhqykFzZk7ZQnnzeyqSrS+udXNP/eeAyh8QcZk+xyl0itcGyBYZa2jNHLIGJBEB
BNIYBFsSe0ysPKc/wm3GOF5xrenNR4jjblzQhrsNZLacAWRD1irYhpXT73Ww79NtwoWS6+tWo3dn
ZV+YuDjcxqCamHciPEsjh4+kEel2zL077T2PQFvBwCJ4k9E8WI9sWdYwdZAs8o2UxpbB3bwzrtFm
I/G2LYi2YDD2tR0yBt60zU8SPSGFQAliBQ/ABbyJfaZbmFtN3UTJ1muIQr1O8RmnbIKrsYiOfvGl
T24KHKAN7u3wKyZ4E+WiEIeifKH/mJhkNpLwhYdpnu5tsQAkxB6H+5SkL/An2oYAMFOsgJA4ENkL
j+76BKKRe7E3jiTJdhi1i0OfXPQO6PtyRvSxylQpfrXqCSEtM60+R06wHGJU9Qt23HG/VphAFPmp
CXcBAnuIgjA2FXRwPFf0KfUmJKsXCieiWFIqzBWbEwCGYCJ2Vnv0JTfQxvNdE6EVXIjhzK9k4aBl
wlfVt8j4DlOukGWrLgXxd+K99i9990kO40qn0SfNKy8vabrOsWkOxW/EWttSNj5M5J7hMgbA6J2+
gUZ4Yosc7Ov8bLdn39/l/saB+WcQg9kt53D17DVnwjrLCy3cOfCfdB0mI4d5/Fby8Fvr0txXNigM
MMCbqFsx4phq/YEIUNzUFRVQulOLTWavYCrC0gKejN0US9VHaYBU2aXVi8Oz6NkP86fVjGgqhweG
zoV4bNs3MtKeQUSh1UBI/II9ifgntrGvmvZpMNyTL42548qciSQKqy68ltR2PKInRv5BuEGnwpfh
q1tZ7w3TVYyfifU8j7v/4Cc7nJfZuDeJzMvcNNuDcavIqbLueA4xTTHZtylTh3rE7U3Bs3KAyEEZ
642LJIgm71mLLBr/XEAgEQhrXMyJhk2Qiqvn+0ZuM1aOOQ8kGFOL7Y5dHXUknvMaJLYfUeXoIKCy
5Kp1a0JsH2rzNyRHeiAKGdSOctD1cpFpO81+rIRrMPPr12p2YkBTcFG2nEyZ3CMJrWr5HoFTUtG/
ek86s/YsvEKDSHPXl8Zam2iYT6F/CZhIA1POg32MxVHhkMZ/xciSELE83xFmjHlqCbreruHykSe/
FGhEYAZ09FLF2aMGJVK+3SUWXkesoPqW6GEyEx9847kl6sAqduAVZxoAc5g+IukV8TZT0cJ+VFM6
9Z+u5b97t+ljs+aaQZ/PUTiU6j71ODa4bHCP+SzEMr9kbNAuneBXFVdvOurqLSYnxSK6PLEDsHr2
Mg+DlfBbCAHPbfgsWmL2CEKoop+2xLjtE2LedseAEUWV2RseiSmGqw9IwyrBoD9KQlxKLDbLaryO
8lT5T7m2oUuLylcea9X+9NudMbfwgCXoiv07sZQL3+SEawsqb8RYCteW9+bXZ1V7Goyb1C5t47MO
m7CMR0ul5rCcTvANwFZn4YfPDM5T9lPJ2974+NHlYx/emvKRZOqqeY7Fvgx/G+upAfVss3UhsNn8
YXDyv4sOOz/8HG4aMtRNwL7wMNX8xa8ek/q7dD45IkYScwCMYvTVWcJemR/JiR+YrQt4rvKFGCQS
TsLxp4B0Kg5RhdWpoN2xUNEbXPqMhU4hnXohWa3+UGhgD1la2i+5fRlcc6AnD9A6YMhh3VrF+kkg
yw5askiNn7zzyBR3LpY0n/Nxq5rBMc71TdHseg2CRcI9ovpYskqqmdBJu2tKliq3B1/jV+oJjNhF
B51kbNr7aHrINSrEjwcR+JBntZ6i0ZzXsvgMWJXlOaF9hvBVyIGlSapO0sfd2VY6xEmjcPJd1XXm
vqXPaGcvf7KRzpmkLaIwE8njqBNmk7GYMZirywUpjUy3aPCtsvwBGNnusMdxiTXoycEv6aRVwNKB
9PZihR1r/HBcDpHUubtyC2VMsx7M8agXTEmzU61t1OCqsKDLsplJs7CdZGXQ0Vuh6aoJqwnjN0m+
ArT0Cbab6MFO4KOAFJMhizaSxpyW0VODGChhUIbxamnWgP8U5CsSjcx9sPYjZ6WonL1sbZX+CDMf
tnqlNVawylqGZL5g2MgOmsWwMaKhBeiY8Fva9puHs8SIHDcKv0KldnlKV+lEZD2/LOY4mm+SC/N1
Lo17E1I++UcrZ7UjG7fxXlm0ZYv/h0EbcZyFJl9A3giAbhir7jLVn47iOv8lgxazLPKvItS/ykL+
0N8GxJWpicf8246UYZVpY4MfEX5eEEsAKiO8oiKs9Zul8MYkQ0DnFVVAObS6qF1M4DMKoRHV47/L
Vf4uHOUvhdkE0JZq4rP6Q8vpOFZmk5RoL7safVsnnZr8nKzYsDE2/kN//IehCP0xP8qRTIYsQ8fD
NCtn/48KWCcOJC70XFn6oU2t4DQKoTFF//Hvv5CY5Tx/fsyofVRVqhai4z9lzmBuJkTfhbLsTLz4
hMlkir+olLSNN4MugqeKFd3FQo58MFUWzUSHZ0s1Tfy7Y4Xafwif/+HT1VXd0TRDk45lWH/IcgM8
32FZID1Cr+PA2Jwm6DJk+CW6rv6Hm0c4/yA7+ssP+0PnpAJec+xmznYamPuLziGex5fE4A1EVX5Z
mIWjNiW2CtZP3jQ/9ViR+eofusRcmVBqvE6nshrYcLIztSrLhf95JFR29oNyTrYRoQtdD2wl8wmm
apKl4Rs7O6X2pOqbgOKmX4K51GS0sI6/TJPpsmcQz+UT3xp3XyblXdiEG8PPNyazByet1r2ag8WF
sgZbV0AMVOQLUZ+Mdo9VxF8ctXzdzkMorCw+k9eKBl6DuAL5zCxBU7/ERkmB3m86sW24jWdbbVTd
oEfx5uMEJG5KTQGXsjgM4SHWBAVljrnJtMeummNP31SEkREtZlCH6yG9WQj/9aFexHSYJjumyUCL
QllZoDCJvvTCWKWE6wkR7RV2fybZEnI4h07waKsMuSjlTYcJgqFjtynMB3z7S3iGAGfo0liy2qi/
QltZtd6P9NTVkCLOZMzLTBUKCDukHM4SKO2GA2JgdFNUH3owzKUVc42BpnVvsKPSDKQ4zUkDtrxS
a2yYiOp7C2BJhbZQg42WzihQ1newMxmBVHHJeIklkJQrn/pvCNNvlF0rzTqoGp/OVL3mgKMfFBXI
McDCOa1BAp/x6VREbx4rri+azvSSlcNJEyNfUTynBaVAFIiLfplCkuY+s85xjaqHOZMeapVBOoNL
r+r5Na1ziuKlSZrPpBXztn5ZddEKskPQgkLiO9ao0Zq0ParNsekbFGPoAXlzA+wy2Q0/9FJrwxX6
1LXgo5K2to6YSifUDAD7YFuS2COekspVeARj1oh5QWU/ww4I1/iPY+UfTi/0gzYyXIzRtir+kC5S
YXV2WHBQVoVn031HZAtXGFHhzgEYaSbRUIfDji6NUX2KM5gTXQM009ARueMGitfO6NduYenx67//
zSz7n04ZPLKGKQ3UGnjL/nqwKvSnOds60l8jY9t6rAM6eTAH1DqvBS5YB32FvGiMHggIVHQ0HgM2
fFmQgookHrRMAoca/DbRFaVwLVa/9bxVkXikSwSmb4r2qmpbrwDmMS6cahuEtasR8pFVABbuKkXh
NN4dErpRQoks3RCSRr4UTOg5HNSbPyTiPDBpo2RXdkx+faz01GM01iQeG9kxJ3IDxWHNP7tu20HO
yIi/aDJ17fMnkTtP+XZXGtqLZNl05tqqWFUw/TbqkyKsNaWGB9ZVMgiJEfTMrBJrBom16o4hdDMA
eoLxnSFPNNT1nBNQzD7xEPkzy48SAFtutIs+YIoWIvYphzMC7y65V968fc2WXcX+tz2POWL+BJmJ
f7HHg+zaZTZBZuA/SuYEDqx1Ec6avNgLOBZ4gooh2FlAw3pdLvoapcKMn/bg1j8EOUR7CVfWYYa2
FeOGWFJpPGGnZ/L+bOH/CWjX/PdicFZl+Vxap5pEmrD/NQGH56xbpfdhp8VeQfhXBPo10i12rbB6
TOm2DICH7BHYYyDZTpOlkOr3SKMrgUuV5c5+XtVCm/fx+TN4IGXoUevX+XBRBsst2lcbfqxvDMtM
dUloSVl0WwJwlrXtyscKvw7CGMoDm80oC6MJaP3SN/eKgVccH2Ag5zny6JhLKb4Dh4538s8ZC5W8
vQaZT9eqI2OmAUa63cKXxmJ1CcqPmI4xsY65shex2wYfOtAgK6eGtT9qxl26Kra1YT0F2VMxjtDC
Mgyk3raoT0VRXflGvPSmJKvMvvROs7eddcUnbnfIhMyzhy7IYYtlHZyfBNhlHgM+C1akbrsFAj1O
Yd/Amo8+vx2e5sjlAl0Nggwd1j6KMht1ScOSkN6M9YDzFGm04ePJQedZ41uyzWtDFDPeWUkNigiv
3BUmM8p+KCEbEmCcD+RzKrHBspU8lYHv2Az2rSpQOvtbE4mM2YP9k/NiKPnFLL5IzafERBOKnaVC
yCfEWmeC7SXvmrXVNSwoDHXcRhDdRi5OMhq8ybwv0QlnMc/bQyqfcaeo/q/NFphjR3YS5dGTM70z
JJtYWrW0K7a6VDGdEtkljW+pf5MZvjV1vhl9C+3/AaTLQwjUT7AmtXvv5tT1UpfhOqoIEmUu1xrc
/bCoKs4APBjmvk6wyMH/7attaLkhWe4q9YNdIie0iWtj2mKD8vY4U946xgQRguBEnIrsmwDuBZkb
1bjy0UWiHwmigYhaZK/ngWBaA6dLFqMMcWbVKV1P8TKUzyltxqC9tymGvhbJvfBOFXj2jGmxwdNq
wHeD9OujmzTiz0k96+SzeRJkfIvgH0Liuu4/8XB09Ul0SIdYQY3LipyGnPFRVjMoz7ilbjlCPkFJ
pKC1SXEl23vLO/X10xxZLxhhzOonX4c509EFAxkPzWVsqButuFd2TMijWM5GFcfjuWIFHKTvcXzW
kJ2hZsQw0rhBCWuvIqiMxQeAV4JZ1ZTdujzgMuk7m03gu5V9AdBS9C0hJjEAMh85W8kWo4JGAUKC
29Zo974WP+Avf6iUTx3FQTXsuZCA5uFHVZn9B1eJH0MRiyDd6JiNm+OIID230IGrn6O4CwTGTvsY
h4cs24kBHy3yRo0HV+wSJXGrtGQqDLtj0rfBgPCwHNexsK7hUB0T8TJDVmGErsiiQfrLhGcE8KKj
QIRfpPnEBGgVAt/fmgEQBGgkqOsiPhqIw3BtMjzpef2QjKCS4dfx1aM04eJULwFw545SLtlk/V4z
2VFOxGetA4b0voWGC2VAl6yi9nuM2K1gJt1B3CVTavAZNDBaZWtkb4JsMwBz13UT1fo2Vba6f1Sm
a4FGPNSfCHL0UEAxOcebJbdBC2FsRESVH6pyWzEcG83gMUET0qExUAof4fN7NCQu7pK6fSAQmnkd
rJKe3EtD8zFcaytRAkGGNaRfC7RNQcZeHw4w5rCsf5zI7/IT18IOyldhFkdSiWi/Ua+z3S47UgJb
srJtxHPRV0qEUkhNoXuI2tl2J9G3Guxzpk0pLlS8OsvCD9kRYkljkt9EJ09wlUOc0fyvrmt2YXWL
WGXZcy2KXGsmgiVfdqC5OlVywiwlEth7JlKIEcTFGIKAA/DOPlGZDBBOcpMJYIGU+oKDekGmxnre
IUy6g75UmxmQXEMLn75izLnVYJKKiNsVEY7KlJRU8nznt081ywsVF13R/JTlNdDIYwl+NN9x7ali
NvAu0jfw1Yr62xfn3jw38U2AxWlbkgGB52LEYV3gzwhSZHUhcUZet+i8YxBsBUmJfr/jikNNhLex
q58ZHI8MYqAXhXxfuiovrVNsLPkVV6wuBPIZgHDRLqQQqwoCFOK3DmRI4CEC4gkwq+o6imCRlW9d
d5V83pN0EBOQFFK6rf+r2/vQ+yWkIk0+A0C6E8zlVnDRRVefQrmZnfE8k7geY4tFeYtoSlwCTUBE
fcpz3PuIyZKUXNbZTUP6GMwJLt9PwRYeg80q8c6CsXvNUD0pjjXfiIYUAbaxF861xiHIyZwKmVCF
5JCCfOpkSJvDnoDAFUVNtpV4TqCxe7jEBhjYPZRs/N/NQPB7SsLQ3Nvo2o4Q94dY3dfUP9j/9EHs
gghbuvnioFSdgyjkSP2q8RAb6bCclLdUbYnOqWY3Ig8Eu8BiZxo5BIEA8BXDuuwVGgahHMBTx6e2
VVd2fGiNLycieReDI0EcIr5DB67rjndqP40vCGGBYh/VJMJk0eyRam3HwAZ/RsKKCLdlrNy9LuSs
7j/7vPvW+kNmAw/Tv9G9pUjzfUptm3GieAy5EIZxCxALpxX6p6AiG9uy7z0rHqyRq+n732vrv5t5
cQxL1cQ25KiU/X8Yl9Oum0pLLSnszJiRUCTsc+0nNR9qFh3CaiIAzxe5mxeK/A/6zd9NSzqmpXlg
pKqWLeUf7UbntSXsKygUY9Uj4FC58IwAfZpROYmbR9Jc//tvKmb8xl/HJvxAXXOYBhmqDR7jr01E
R6cgC0ABS0sYbfVQRlzbUTWypZRhWPIlo4NW8KjDLlb03WjOkokm8IMbQXQ+w+SGNfq//5X+3nHx
N0Kzx+TE0qSp/9nW4Knz6xROR8blhl1JNRlkZ5yv//5jNPUffxDNk26ZTKUs448ZGFuDSO8IAiKb
nN7DnHYFqaRqgH/YsvcIvTDnGm4cel9NErhmNL6a/sVJunffZJVmKOIo1XKp+3LtDR3uLP9bagas
xppRCSPVvm0unWE/FWGHsY6RsK6PqDChcsrKAr9Z3muUw3GdPw5kB/ttclKQTXR0TDWsBscvVpky
w3fTRWY0X2HAmeK3m4CYHdsi8yibmHB3pFIjylZY8gvYq0qqvKBLdauef1b9QJYsCyt/Xqw9NTny
5+7WtKyAUs+8ZzEbMy6+yQxdeNwmDEBCRach/ApQAPBJYHYMuGoTtx70VxnSdZjEOCZnULYbbZoB
zdY5K5pT2hyZsVe+t4vtaMvN6tZdv23RqOe6Dhl/jNcWXt8pAi0Va2xY2mOnDc9gft/qGmji5FBc
j+QhoGRopnZvmREjjvjbLrHBdTMTIHGmTakmx5RCsyQePDZyXI80cgZrWIBxdfXjackyYT6tQd/q
uE885xyB3NXIT7JU5UGpXw28YpqaQJhbx+VrUFp3b0JakMRLk937yPAg9dxCKB+6iFySwV4CfHVe
jA64B17SO4equnnt3UJWDb1ko/qPuYKdC0AdLu4JS5HHdW4SGEqA1BpC0HPLnp+DL/hNUnOf+nwS
BK/3wZdqszR0XEK/DiE9b0HykpK/TVH8FSYVEl83V8p9L768iP1OrbpaFl4U9rqF1a0qZ9vwXbf1
z0jicT+XoqgiK+vKWsudGMfUUsPOYcIluaVQqmXWLozi6jdvfWyxJUbaYkIDRBjktNZ7a2EmKqAK
J0h+M6244eralzxkDlO+OAXrp9z+/Z37+6iSV/v/vHHzG/l/RsGh33VWHdZI2+aAOUFreVbV0nzt
ugGFR4939BiCDRlX//5jSfr7h1NOEwI0gwQF8TcGRl4rQ1u2TLtahsLwbmevyqJlq6or7XbMQzbV
A0Gel4EWBRDm2BALwybR4l5GJdOWXxHKLg91hIKxrsFVm7LrQIcjlPuIaonK0K5OKDUWMYH2BSr0
liXqbKYmR75P6G2OETojG9ezwMcsyZ50COTlYP/k0H2V47QnN3XBaQRy7tfg+xwPlY5g+kfxsXXV
5Cp5SMrIiA6UpxIhj0E3UvTNIiU9cwhY+kT1IhvrVZbtS82cVa32+Ol0bxIKY6XzAgwAG+VZEsdM
MrLF/ionr7nq2EfET57WgcRjOyn5v0H04k8JfjX8STWTOscMabKJALRXNs0WaY3AmwU5KP6I1Gfd
eIdCUfZWyToNLY0+dct8grDXYdQIf+IGjw5+IuU70jgesPxB4b+oyuMQvIVle5gMqJSYymyNf4E4
FRhDEvx/9s5kO24kzdKvUif2UMEAGAzWp7IW9IlO0jmKlEIbHEpiYIZhnp6+PyiiMkUqWupcdy8j
KNInOOwf7v3useuby0ZhYmDorFx9UBojvfgyWR9LChKLeUNYWu8ZZWw95tsp2HvEdnlptj2A24ph
V+IMhzgn05RaYagYQDJbHpqvS+vcm4LRpQbY2myWeDwPe3+DFB5zUHxZQF1vayQP6DrWSIOyfVTi
U919rRg+DT7Xi/NQMocxGbYC/7GFfLgYuaNvdLl4xAQtDxWCJDU3cNAmJkyNH5A9b+L22uhHJhR5
fZuuExJ8QTOz45MfX/ROjZer2TrMqYdwPLXzdav+sJjRujZprecJ6aB2vVP6E+6GAsF/HNA18Z23
GHZr7touaTgFY7tw5UeYJ10DMS4jYsCfXdc7DITKl920HSSQYqi1PhJshFo+EkPdz0cnLq9xMlNB
Z3czcj8J7rM9DekBM05s7gjX2gT1J9nj2UJ1yHLxtAZmN58afKdNcGBnYPl7OT7Y9UVCDZ9chCVC
7etZfWGQN3rY9Jbb0Dq3PfGJzdxJNNW+5VYz1ChTVukxqnOnR6v/qBYyRoeO9WJNVga9jY7cEyjG
i37R1978R8k0b6zKm977ODcP1kIXMklcuunJR7fSqt9lRNZ0iaVojRNkPYlXld0Cc52+g31BwoJf
CTbxqM2gUpUBRKpzz4XVTnPQqvzUJ2jG4hw8FSZk5lK/uP38XaEBCAkgIm5c94fVVBkVTtMXAwQe
ZiMeOlLuHLGXNlfzGI7vBViQcwRZ+pSVK+TKWRnEmdPve19YOEKcceMViu97pcd9m4n6ZGY/fQ7m
iMJoDtMbb7Z7bvtdNoNZniVtzFwNxDsNXnBRTYP8xd30716NdJTybdi+0LDe7JsWyywOW0sAgXJq
d2YZ6L4ibE8/f9P+Zp/nMddmOxlg4LcD/01hqoIqdfQMBtLnOmHzodzHCWXWuU4MIIbCDeDHd/mu
7jxIMRrv9JQ2/W3tNvLu58/k70pyhu+eDFiWuqDcXh9aaTe0PdAiRf5VWtyNdd4TolsA1vLtkBmn
6X9Rkjtr3fm2JP/+Ad+ckhPtW6CzRW0zigM+dikPuUfYYc58/2SHHeVEgTjJrhGBq3mUGARtxB4F
XNd+NdqXBHsi7AKlU1UBqJ2qRYjdWMS6tGt8Y2t32zQR3eqQNlcgc62n2lvEL17F371rQRDwCQrl
stZ8866xXK5gG4J88C1FmTYonuFabIOYKXP0yNBkf/GI6wXx+m3z6WGINxQu5xjMp9efE2+ENOgk
2IOSuEjHTu7EpuxahpZdY3/4d6+JwPUch5cHldP3v32E3xUyNoEpEQOPlblMRGol3QTpebUuCRvk
irXv/mq7/cPbCa3RcTyCYDzKFzt48+KGgXCg0eW4aa18xHke1/LkVKl9O85x9rvbhF6AvhbhClYK
K8LW707MrObEuUjybADAZSMOzfUY/E7YNXWPkHkNb5BZ/K8wUT/0zurbbY6VFO3bCmF7/TGUgwHW
NCbuTpouurNzADBRYtojo9YUejTquyE1FK8TK5lQI7J1vQYmr8l759CXvUo3c2wN1FMVEeOZ653r
KTAfl6SXl8bp0ifFqfVBJrn/UhqTsyzybDhR88jUfdNxt7qvuDNubM+eLid37O6tgt2T6Uu89abv
GC1YfUzKiIIg2mfecFlV/XIZmLp6jGPTn/K+Y0xeyea2A2n8Qt+1hFs2Sagpg7JGTu8W9nlgdRCb
OS2qu7av9Efbz8uv4dwUv1Bp/FAvKykwGvs+H7vg3XxzD3RL7Q5eykquDcPinpbTuQ+jeb6XfoWV
mqHzyZos6+vPr23xBsCrBY8KHzMAxqJW4cabR9XSrpOO7/WuK2IipZvM+mJKOLu7wrE1zkkCaB2a
lENvLEgKxgm/uJEU1z9/Fj9e8BL6r+f6hOJR97+FqViF7FpTcRk5fmidYOM5iN6se5CCRFXWRvxC
pPL3D6cCez2h6dPfzAKqqlZI3Rax8zpzqMM8uRj9ZNoxpSEBWVi7n7+4b2OcV/cqkLG2CKDsSr7Y
rv9GIJKvKGgmCg5q5GmgxmzWIbNQzUcZgFMYxtZHJWAmiv7EsdCmqqkbKZHnZehRkJbOsUx180Xq
km8Yw3iGwf6AcqGsq2QTYUHdwxzU940/FxZG6bi7mV3Wm01TsFAasGP4iy9xUoc2k/0i+bw0ZGvG
6ZhjUwHgQilU7sgyXnZOFPAXFCQXQktN4QIJW4bHaez0E2bTLtv8/H358ejjffG5rzKQUrZgEPb6
5tGSPczWI/J3yVIglupqpuh85Wb360ik9p0YNZbbemYT1xQSzwQWUpR9LdZu3c51y053DFlFRhOZ
zg6trcjy+rM3rIpuk5pVnWqRZUjX3OUXkRHFnajcipTDLvYckkEMKtyfv6LX11XgeVQvnpRAAVmm
cS69ua4su+6joKF4iCTGD2up98VsukPWhOgBLeaqP3+417XZjw/3pnSo4mbqYeGTMU4C+r0obP+i
K8Lk93//UaRGI+ZTFXmBfHO2A4PXNHxgHCwTYNllzcMUvFO/+JK8IVH/+WIUwEFULQzvfPXmvZvy
IBiGDFBxFeTDuaWSz3z6bMkKZvejCevzouLbyaNfo8Gk3pXIR+rIKg5NohSoFLrsnIvpF9quv/lE
pYfEzAVSDkT/LehRRIJsgHpgvUwe7qOfw4IhlDcVZJsQHUg3p9UvToE3M9pvbwTKOcQBnvABTHlv
3m/TI84A5odcMQ6Xz8U64otj9dm3ZPuQemyrq6lEAdF23iGdlnSbCZ1uCRxBrGwNzePPP/y/fzZS
ShJM4ZF7wZtn4ycJ0ywHDyfrhnJHGJm3iToMZLCwvV0nMnLjJ1uLG5HaQNDqoHV3guzmmsxOMBc1
M9df3DVeVxx/vT2ag0IqQbfwTSD3XTE2qbENm0ryiVAasPpJP9FDjR9mm9IscYNwl6tebjtA4b/4
cgu5HoX/uo8HXP0K0CzALyijKBztN8VO2qlRcJD6u2loEsTaBJfZdRtcV64sd2Cauk2d6mRn5oxY
uzknx0fbjXNsGYay5WOA95zFEzFYVQXlcInxHYsscBFskxTwuFRt9TT7/vQ1lJ191SvX2qtpxClY
cWpfozVAHNWAGmIJxziw0353083KvRTd4GCaYX4a2EwwY1yTe6KmxmvO/f53jAgaCZppL4KIJa2X
peK8tvBjFpmToZlnakkip9gHQqZ7hxCOCocZ/MdstvFxDrQVqepo/ZcuxdJeexS9AH/YVyC2yCEv
EiWgP5hmIXjGL6OnwHKqJ4bv6SPLx/ogy3HhzzRN1V4nAu6DVQvr6BZTf7mIppnOtQ7W2BXZTDZH
XRjAIZlDRfDJPN/6dd2dw9lK4/OUw42Nv63Lw1BW08csctvzKEVwn0NTQVPjhN7lVDZpcMhtYpaS
RHFSCMU34pBN4ESXtnc9dGasoo/evESnPIxxIrPcyRhRpPJjM31xY6c5wvlIiLtwGjRmUCkaB5H1
WKoCA7HTOJswdcxTP2uWhLZySC6tBWbJwlklgWZCDzL1hcRREc41ujdD2K4ZtM3Qtsh3YxAidQE/
w+yjtSfSniIXrDNuoWghpDOts8s6dalr82Ted4zliDXNxnOgjP2xduLgvskZdZkIxYMMJnnRBvNM
WqYmsjePVt8zZQErA9hurBmLr1Xe259CJyXFxVKE7uQmHZEhxfKgJoJ/N7ErmK5naz5FtXT9DTGe
5DyMEfjCuWxQYpJOij9osnxwcHX4GOU5wu2R2qxDTy9MR3PnBR8c4lXUJl1iUR+sVocfijRxHpLJ
qF/cit/MCL59/XzbY59vay1d6sTX5ULSz0OJVRpNJByJgc21mnmzrFRWUE3Gjh1VyLbTn6Xzx+iF
3hNSJIVifiJnxCjyNH9+Z1y/7G9uBn7ga1t73Icc4bwp6ooM9lDWIAzKIsiZQ1oM1ZmE7Oyxep+X
Cw64+qYBBn8zjj22tTYP8Zj//Cm4a4H0+jkEtid9RwpabtTQb/aHY2rJJKotvSvDAKSLvrASDiVi
uXFPF4jN7Lslmw7Z3ANHUAejiU2HuRoqMqC+CWrNTidYbnM0X/hwqxQ+J8EkBHLgtGW+5/uXFRpL
knO5tZB8glVmMCRsFmfrwFuhnaFqP357Tf/5Zfpf0Yu5/fPZt//9X/z3F1PNTRLF3Zv//O9T8qUx
rfmj+6/11/75z17/0n/fVC/lQ9e8vHSn5+rtv3z1i/z9vx5/+9w9v/oPmHRJN9/1L818/9L2efft
QXim67/8v/3hf7x8+yvv5+rlH799obvs1r9Gn1v+9tePjl//8Rv9/Hcf7/r3//rh9XPB7z0un1+y
pO2ef/yll+e2+8dvyn0nOHgCz1UcTOPL+v+kfLfeISVDVUmFYvtcIaVpuvgfv3nyHbMD2ilOybW6
VvyopeflR656JwIWJDSbjuBEww/wPy/71Qf0rw/sP8q+uDUJAxQe89VF6LMtRudv81AM8BTzijeF
m8DAyvqRpSn7twCAiywfKisIHh14hr9oE19/59aHguvN942HCVhxum++c243aHKFVAKJgPXZ1pJm
Na2hRsZmqrVRZ0XlpO/L3pmTQ5oQfUv0KGHv330sf73+71/v6wLkzyfBppqlNZt0CtY3T0LZUxFh
ckzPw3WhiYYxdGyc8guT28BtvtCl3TYtFKifP6r/7cX968u+Pi61sWL4YCNMlrDvX9/+gNy1Y730
qLwyusCtYZuBujxrtMqOsfRFTQLbkM8PUd/a5GxFIW7svIrUgyMWNZ9rK7QpJpTpsOwFWS6/lFLO
xcel9BNzIxCDiw8TL4KdpsrBIKg6tFkus1DV98O8Jv8sxRI8D4NZ3Ksi8tpq77o9zmODXH28XHx3
eLLlgHFryRskkAFWJSg7igYU6da8Mp+sPF02gy5H+GZhRvxtAyzXuTCDMBek0NAkJX5XhwcxGIKw
K9Ew5GE7qdS58tdwBSuxHQVuBrrTdqpgUyHGLmKYxHGb9UfWp6grc6+Zjn7p2cnBFBE9d8KiDgWc
9vt2X0D66nZGmRZogd0dlT2vOJiQSKu6jLA5xv0gkF/1jg5P6div6J5ZV7d1NJBlSSANa3Rbuylq
NY9UqZ0JxoRA6xgLCoGwfaqQ+KUNyv0JkhpEj4yxXM8Ner4zYpiflTWTLK3TyE0fnHn0p3upfXs6
Z2YXfe611Q6nek7t+bC4Y6l3HdceAr9RFPinSeMOj9Zk0mgjk576Kep19z7Upr/n0gGJFnkRZ48w
Lg6pLIH9d9az6vw9qE3l3hRh1n+aCPoKD1wAuqQkKwpvD+gbWli+lCjjooJYO6CsTSA21TggDRND
n4/8MXvxm5Mvc+zfYzCn3hm5yLpjoROvSzmPFe7nSIi+JdUT8emWiwKlrhXYV6GTdQ2ThDCCVltT
FiCtY8zDgC0tP2FXYw/IVxhJQj0GMSAkP+ysI5czkkFuriT0CIC1x9njsma1MfuYz4j1hmLidJo1
ViNw9/XIg9Axt/OIzV8N1t7h2G93HaEM3YeGpWxDMIdFWzD4FGXAR6Q9AMId2uVOpyXgSKfrBqhY
oWsTk+hFcZ4ec9T/5jg41mJZm5GL8XHyMxeL/6J1vk1SJ3hvF874PnTa+CMDtAkIUN9gbFeZX4U7
EyfS2ZZ97rQf8sY48S5Kci+8c6MCPIeaPGxobuRm/m2E2BgJQ5y2/oPWfdFc8XxX77PqnfLOSrS2
9t6wJuiVTjTdjVHIux+pciy2igBLOOfWgrR2CHJT4OgJYQsFxPol27zxavacLINz8JYGjJrf6Dbc
zd1K8woad2KZFzBzRXo8gyJ0ffR4idRk3S0DCyY8ciuqjDno3eL1oTpafZ1DV3CryH7fdgNZGqSL
x/2pimIv3kG3Lh88plY58tUowxbTshm7QroxiN0iQxABg7b6F+bSEoZSEwuiOaQcDrJqXQugwjB/
QtDa13to6+GXqSF47OOio47BlFuj1sjNRHQpoZjBR9+WsJXCUDd490u/IpJYhf503qW6RNNe5mK5
ngG/oTZuuTmXurRvm17SwqRGkOibz4BW24J1yC0ZTD6+mMis8fRx4MMp6NJ6fOiDcXY/hvyq/JDB
sgROlcLezGReYcJMsfBmeestCD5z9UzkLoA8f0C0t43HlobcMg4ggcEeSYYqQhdvvzXNIznyg2mi
W569X5xnZsbfkgm3CDdN1370zHLs4JY5Wyv3BY/aQTr3U41cZOqg846TcR5VXbYuXApWHrtFtUtz
yKSzIkGi/DZ3bVCn8dxs/VFDpbe9ohMbB4scOQDFaPW7LpPDfa09C5ZEHAf2YUQ3DdTAb23vYI0z
mJPExDPKg46Bz20y+DBKMopOiGz1jLLRLfrZOo5TWHawovOvXeC7zpOIVRxeZaKtPw1j5ZGDwMHv
XboOIeDS70BaBZmDBDi3gutawKdty9ZEYKvtzt8ndkW+9ezUVXNh1mGsx22dBNQ5W4G9+SouaMom
CC+1htF2dDxGH4CjLPOR8QDB8j19KIIcwX4kd+WodwORSDjvKwsN69wubKYFF4R9vTTcxXB5EbhO
ek/QsaAyFh/55zAvIXL042B/4KIdFnpE6o8zMzf1ck20RPo0SG2JM1NP1XKb1ovIbzTLOLHrZZ51
W8ursnIfCR/dl2d0n97Vcwdfw9Fp8smTxgF9W2S6OBbVGLRP7oTlWXNpjlyZqriqSga+N80iR3iQ
vZOgc+1jTQwrGhn8LgF313UV4aPPEGYiuHDga3MT2ZQJG2uw5A2nHujuibTQbq9K8lb3fTjCIA4J
duWjNALECCaxiK934TN85o7ebmkm64c+SriL+jp2gWgNjF3RRc0QD0XRoobh8Ogb8iviZtUXg5Vr
T9rxg6c8Ama3dXAYAClguaeOrM2YPTF2Xrg/Vw2jn2heJGwT5aEWbPKoRhpgVPOHiKs63erRMtku
G9LJvaKXlfV56A8ZFs6O/m07dTPAuWKJl/BcUbqPGx0HDaKcqKAmmTpvYKVe9qHBXtKmBtmVyiuh
cZyNAahjY3/wQ1V9GuxcN+eFlcJuqkPXgD6m7HlmvFMid2az059V3PaxTfH5xedLViOktVvudyde
hj2ejwMf2kMsh6llIFKxYLsdHJ3U3TGqSolchXl0Wazh6qEkULualtibD7FfNqvLMWp8a2c3rYOm
e17a2IYNTpAGt+SxmH0c1AvqX/a0QRalPcYoHfYD5kBCwTy4JlOHSZmvqV8F0MlUjzUcUerg+Xst
CdTcSlnXMU6jxEkkV1q6tGYMTqONLiAAbjw0/Z2uBFLmzMROhaqG6Yxo9k0/jml1H02pUzTPoKBL
WZ5TUkHwfyzHNjHLHV0z4QQ3hivQxzqkioJ9LlTNwYZB4QSoji3ivi2B2E7EpS6QEeaIm6uyc9D2
97IwUI5rjEmMgiD8eYVjYE5Febk6viqreT8S+y4vK7M0Zl+rSTO9tXgC+2CsEnPem2iFrzaN7Me7
iRzultmM347BUVsdh9CUJcFlQ6rSY9DWBmZlZ+d47Mc+ecZqMICYivqlRAwV2WbPSwK+O5fTiD+K
ylmfrWcGoHqxON7GicPmopu85bkiDyECYOTF3magnkMh55uIXD5rYL2iXHyZB8sYTphE5kF5aOxK
ejfVMobi2NtpyYRBzEF8bVSS3PFlilhUtM5UePdLOKKxbdsusB5s/gCwfcZY0IuKboC+IuMqRLHO
KYPYM0Elspmz1iWSEPEiPBHfyvrhPsuEjxTRK0BCGd7abWM10XhdRSkVWBcNCxaEKMX5iXg/KawD
gJ5ZXTZOWOFnygVq98LpDa2BYxhkocgcSRdOsXYesdXmuKtckBlCLhDbXM+UkD/iuAXMXdhAs+YA
6QfaoMx2r4u894aDmr06PuRhPV4N3TjbXyc5DNdR5pK70IUsUPPM1AeuQTv5GkQVhrUalcudHkcL
EBqBSfLcJ/DH2491QxHI3SwAuguehJXghyWzIM51Q1VBba3mcj5NZbGMj+Ba2OvHnYe7se9K4e99
NZXXSU9DceoI4KjWgVfGjCXqFnc7BCJYzBllLmkMq+IkvVjSNvQe2IWTrp30Y26AcTR9bT/xEWvv
WXVy/uT2c4Q/ccThcm71REweZR1bMAFjgbfELbqVwitCAg7hIWhTdMyXYhdRaUAEmwCiY08pVFdu
EuoQLvRAl9GYt/r9GFq6WI8hxQRoEy8IynG+0MhhBVhUXoCyGDPdoytspyH9OgGehZm/zPV07OwI
+jti4RgpI4vYbV0g+LmgfSiHrbRqzBOiTNvyY9dC1L6yRmeJGO4mCZmBUY8JJCGrXl6oWdXOuXGG
Sn1NGX5SoeDMq64CYM733oTJhJJModqzxxlKZO5i6ptEvbgH7j0BaS54gvXNyG7Iv5K6DuJjhW14
POY1Y8az0V4WDyNCmde7ZRrBn/288XXWDcOrvhcljrJdAhVJ2WD292bI1WZL0A4aE1nU9+lKVlSo
hC2ORwwxbmw1u3SpIlylFGYDFRhTY5CDC/6UsjfOTV6NSLTJSPabA63b1Dz7YUOwUK5dpz9NEdUU
TpMJ6u4s2z8YGBqzcSK3ss6jtnbT7bcX89d06dXw5J9jq/9Hpls+c5///J8x0g/TrU/PpCo8vxqH
rb/w52TLdd8p5qhkqEgt2DKtKpI/51uO885GF0B0Cwsoz2Er9s/5lhW8c1bxCT9nM4VyQjKo+WvA
ZYngna0YbtlEKmtmJtL/dyZczNheXYPSZxvH8hN5guMJ2xVvZz4dOeK95fWrA3/A9RS7bpKj9h4X
F3FNHMgF8rhv2V+FMxjPxltHoYJRthQOUJ4AINCFLmyb9NgkUs6KByqiIr4mpy/HPtBkYfCIOjzA
+jyoJSn+ADUjKwih7QpdLxDMnw8jTjGQbpz5cARreMVd5TB8qQZW/Tvhxpi72sDk4S6I8gKXdOGj
UUT078LegcfIIuqyHOwYaH3Ik4YViVG4eGjzstWfKyc2/HG/Kdpd2BKydBq7KoEenUXJh6l3AeTP
vW2VR9wOhtzJPiyivTM0wXg3yoJ4bEqLObhRIp8S1repjaXAtpfYuSgYA8wue/cBCfhZ6Cc8Bmxj
BEsF1B7KYFT7MDsy92px0+FuWFZIVR9N1rEO487gcR7bBocKsWA7F0Y0GCycDjFdPE/og6yy3Nk2
ChsA0ZbkJU9VfyB6HoRSwL3UXFXU/iuJb5zRVCtapV1YMWM7E8mYs5FP0OKcOG1gYnVxS6ynjz9G
PcXtwKcbB4kfnGRZ+95lqSc/3sTS0/leT0sLw4Z157pymVIqebA3uN7CEnIQ5xaW6XoYe/q9Oc9d
rPYiwY0rXOTCk99gZYDvSCkGdlfZv8/IvZGuRgKtBoZ8O7rzY2R8dIY0ixd5XObl73VDq3IITYgV
TTkcbswHmrr7Y4yAh+8swlMgAoZpsVxHfTc+jS7Tn80ieuC/ngh9gF/JmuxmCnsg3MYJQNMnnoOx
v+JumTEYLEDtqExH3vvZqYJq1zUEHp2xe+zTC1F5ZYeeXfftqdE2yZpFZukXYgPpFOmKC2wbWQ5I
yDS5qo7Yi7JpV6iEoDYGYqS7t7x5RNtrv0S4JWKvMie/alV3kcWSriaNJs34RQIwSQFKVsGl8S3c
32T63htgSGuoBcoRRihRnmxCyJIYR+xy6o9C0nnihEtT1Cy+dip8+MUwNUwwlgi2hiAtnQi6cAby
MyAhnfaVamf5WKo5Wm4VVIFiN+scp1nr5jnXajjmyzYfGEnepvaQTReiH/DrL/5kS3afwrf2VutI
95CMzaTeQzJM77M5Hd2jbjofVHxTBPhTfB8rWeMUax2RcpyNGz+iv/1cZ87IJlLlomdehM1QDifV
c45tprSC+xNnqMrx/QczlDmN+nMGyzT09a1seJrbUTau3mWVycytinRCJlTeiYkre8nY+X5I2TgB
5h3SvPscJxGRPWXijUz0cqsC7c5L9NAvev101uNFJSiDLn/kOYt0uZh4yzBLh0WKGntgtxpsskA6
y6VnfDMChGPYxAqV1PVTEAlr2EcSeRYW1TaBrMvkA0euRRzWmfAnpz2fqY8SYIrSeemSiJy2vhrz
6CAa8BV8PHM4xCcq+t6mzkTACL0WAsxZFNhh+SmvPAApZ2lmD9VBtl4/7OpgNPNOiNb+XNAcww4l
xJDhiWWJr3YXUwSqviqLm0wxN9iJzIeXarM1wYLUkbNNrlolurTbNlMzfQ6oxHtMm2QZbkmiZBi7
ZrEMqPy0LBhw2qs0K1XORZh3SwqoUJbFZTGCkl6UP18MptYEORegslMT8hEL9qlunNp43pmsY59t
CT0ZCdjV3MbbllK2bgkp2IaaP3JfDyVmxjbUBNcIyjWuTz8Fp0u3NL3PxrUVr40D+9Ip4gG6GCtp
2e6pNyVpLT3K9oklDaZ+ZoAA4K3K2Ofc4aSGw55mgHEL2Sf3sY7mF1IbEH66dsrEWTpe4H6J68qA
mCiSif10NhFK7qnF64BvZAE551Oc2N4+YdpcnRhtBMFtFpOcepZ7UYM3aWYYumFoLYgtaOo5PweB
stSMnkyWfI2zJs5uWD2PtyoVsM7HIi2epPamT7lsEu8S1J3UABaZvV5OopiWKxaS03tTFz74AHZK
mEVHBN6HYCbPnH5gcZztVDvC4GnNvYemWFxCLnSByCO0gJz6Zzbr9IvahbXCFUglvs0mupuDtkqS
iuYUbfdWrmNibgJBtYGkPH+K0IfdNK7HzaGzqxAieTNyGU9hxTubTXxMNLluMBAE4FbNZWgn4woW
CpNo56D6dXeqqOorJNW5e+Ls5hxCEVW5z9bgyYZkxDH0bq2ZgQyWcNeFhRYVc6UBDM/CIwh78ou9
WEzRn9gvtP4xsdqAhfrIyP3EB9RATu9qMX7spG+96CzMxbECiwiwNPaL6arwbdAOjTV06WZAnYLl
OiErcStsTXh9wpED1IQZFruCst3VdCcEoBLk1nxu2et4JF0URCPg7jlVyJihwqcjQzJGD67/nqt8
ms/DMKhJAUXkDs29p/njtJCzt7NqPprTGBHaunFbDHqYT/rOOS9c2TUniy0SEyRuCPPaNngBRjqR
YP2rF71sMlEVDlh5ZL6g6DPcS0HWzGsI8pzBhOypvPZ2n0rJJt9xDI/YEtKoM4U7qpU13CbfZCJ/
yrM4BK6VwYfZ9x7Ol/OBlj2Co5GjOHHK0qf6CpLe/YxLonUvs6wG5ohFLCQpN+EIRVhYB6s5s2Tn
gdvUcUP8QnpNgFoQCSqPhOK9qz2gIjmZFe195egpDR78Mk1re6+t2pXzzo86E+H9qaMIruCWemHk
8KxVa/VXWT60L1k2h9Y1m64pBY4jeCcZlcYjA0FCWWCoWFghh4cqjkB4NcQsLB9oR2RFGHse54qB
nb1g0A7GwmfhxD9wb9J56IlV4PyrGK4ivZuOoq7xUfnGS4x/L5j1D/vB4Y3YTVGZ4t+0J595XxTl
3mPUxmscV62ar2HjNuzAQubThHomtsXaJnI/AtatVs92hqc9T6qYOk33jbps6bvi85rlQnibjcPQ
XM+tZwcRqxJ3/iCDbGw/Fp5HHMgcz5VzsSz4yVuV4ESl1f02y19PoaaapvH9nCxAhKe+aonMTNip
EGTmjvUOoE//V3bx/2+yflvdKP/nHmv7UhbPTfZ9k7X+wp89lnDesTZGOaNYI2MKpVn6s8VaOyWU
3PaKlHKkopj6Z4sl1Tsl0ebyhUCFhbKV7uuvDkt67yTKAYH1QvuIDHz97zRY3+BV3/f4nMZkliNl
ETwP/YP+2/WyEOEPGjBrWeaL2nRPY0rt3CqigXU5rJK15ZkDcdkDQrhAugwkTbwvoxZGN3fwLvfD
i842N7CEgg0nyYYVWX/FlYviTWUwZjVcCA6RPcZQsioom/06LbCh6QKbopnPe4oMvqKHcvgc06Zu
6iy4WDfVu85wGwmjD65fLvu2T2sGusluQNlyGObkC2BhcFT+XLZ7h5vnzmEszK7LXGZFSWRjy0LH
c/Gp5SzGLzIarE3SBDN6NbVsmXYc2B2GF1KUzdGZFBBwt71oJtIUatUPL324RqbAffPS7mMW9MGl
N1/rxBVXIrWuCYAHf5Gz7iAOt9sNqfdl7kuSSJbbUj85WfKeSY59QIxn4e6vusO83uesNHxxKFkT
12IPkKN4w9fF8jBkVd+Ftza9G4swC5SDc/vdxfg3uolvlpx/fciKPh5HlYewIdDQDvCU0WR/p9y0
2mZu5sWhPabKj5okPjJmO+s8dYhy2qtApOl1R3m76/E8UXscMTCezToDAGpj3UNR1m3Yn2DWhzs0
Dmi9ohADOuFIn9Iy/Fi7RbQj5UiSI4F3kszx+74y3S4Nujux1OjAi6ljC5aChCz/CIbOu2Im/alb
KbteKG/9pQWTTmmBFzHYVK3eh2SlGaOuE5V/0D4d48/fkG9Tg+/fEAE10gbKidpZYRT03gjaMOkL
K7dB2asySqn/iUyVFiO4fLQ+B+sM03KHlyAk20bHuCfn2S42ZEIOmyUMtnXQJXC68Xq6jAK4KnF7
FRgLAmX0YVxZyAOR313eb5cOfQyyFOIvZc/CHFiLK3oCVvv/Tdh5LEmKZGv4iTBDi20QQcjUWXKD
lUQ4GgcHnv5+kLOYyunbtWkbq6nuJMHFOf/5BVYzQ1DcHLvE++FVYWey2/5hl0SVKluwQcRow3T8
tKg6ODhqAFFPTASd9lzenGbaq3VPuhmZHwBvOril12IigtGc7x0pxOVhoLOgQOaj5uXj4hGzmeFL
FtmkY5tkuUd2a99QJ4tjP1mQ+ev25yAsaOYdngSKTFWNXuvWaogPGKceVTw99YnXnWH14WY/ronh
bdce//3DvBMmwJbiw2ABSJfr+1YAof/PlWprCc+X4kO9eGKJlJdpiBNe014tp6bUMrz3e+NiT0V6
baz+7Aw2JNm+Dz0nDY5JqsMFRnqNcf5wZLTMZMbCU16LH+16Ent0PzgWLCxtK7Fx5obNdfj3xzf+
pEm9PT6uIr6DmsaGMfWOoWRCQjAWRbrcdmKa8BNx/FrHZ1SlO+4IqsMYWu62lFxtmUifiPLawg+f
Cd2OOPDHts3HfT8KAlqxusptm2QLKc+uPr7R/f5g+/03mcpZN/2fewCFrAmsuwJ4Hljdn686761h
8gdcquNCsfthLvmDQd5UTbQP0x2CLAxoPj3DMtPdL5bnnzyz/RLTPTwaeU3kGD7wjKeiIGvKUCya
tdcyTmqNHGQKWPTdDgZSbYUYxHF6xnYp0USLgWMn2m/mkPWMpdG0NF/gVI/HjKKrdH37XAOJwKOs
x6OvHfW5ZhEAFEMEHkMhBaEVI2Vm+TVpXVyrgubZWA9SIJ6XccqWMMdh82AV6k7HoO2m+d5H18Xw
vkJDc9Lq6icyf7TV+nA0fMEAvqFf+MsK+JOjtq4AuHiQ5UzgUR/I8t0K8BeGkkmcyXCeeLC40aHL
kh40O0KAZwwEMaeg3v6uALtqx4Ml8MsQ1vKVaMBwe1ZMzpfI95brEmgHs3LecPD/97NvRprvPjtq
Xw8yL+VIYBtUFv99F2S2OyU2EedEOPBsgH01Z5ZtY0JBZhHzd41hDznD9kg8ByaiKZ0PGgXzgk6F
Iy4m/LjvglfPr34VZfalKay/bqI/lR/bK/SQhq0HAAMj83+scsAkmiJDSkRzybHbi99KZGkoUPHE
wxN0IOvgSgz83IpJuL8o3Phi0YRNESdHS/sVQ0o8eBNTUFPNf/m85rop3r09Pi5bBlAc9av97vNi
NxAz8YkHOAHtHU8pOd79/qAjzSnYZ1RL6tDqIJO1pX/O7A5jByufD1YsyaLUjPbUqATL1zK/100W
+Fx41r4HQ4tcTK9SvC2t1W3MWT7+ZVn+OcrZ3ikaUVB+l2dHUv7+wkPAhXjDHkLPbfB+6gPE7p5J
EE+AFVfLOL5pwJqbWGtOVjD8Dh1LBn85HM1/OHB8cunR4iEzR+D9jkbZFgv+sQOhT0H9OjlMoL2B
86IZjNfYgU/pDuZFDve4sne3traOje9EiucO4St0OxNmX4gVLLHJhIZ5hZwePU/Fl3UxgqcbFzrB
q2GTfJyra7Hef5KJLi5XRM6Iv/wmwf++TcplJDnozJwAYOJdPbUgb5BVwQoF0cWeMRDEpcMFsUkh
VUONO1p5doHzj630qHAg7YgZikbnmFiCrn8+ihhMJXEegas+ywTJbJVyttWD8xMT64ZZB1W12Sig
1JjKyS8kZlEEm0GxZJLdllBSxgDbIdhDU/ND0j+QklgRVRZ78LszyuWaQ7Hw7ZuuESSMXqU0JkVl
QIECK+SHPZDUvtQIUKY8wMywDI5zu7zGMyEgaWwIsN0eE8S6+TXYLmgmJpWZgHJjVvrrdgSgFd0V
vRJnz8dlT58xlMxnDm60YCYmKELhPtosUamWj3HgR50OA9+yV4HDeq3DjSVnspt3o1Y/ETCyRJ5D
iF+KF6SmmRpFlvO1Gi3jOTOWmGCS+FjbbX6XZFzyhcNXzWOSyYfBQfcgMQfiY3dTmiKm4JcNrO6p
mQOHn9eZf9n+mwLsz+2/jrY47iyOp1UA/+fhyavPc7Nzp9CC0oVNqIbBdhtcNdqrW/krGZPn1mvt
e1y1vjvKTi/mhIPtoO0mi7yeGkICam1OsZFMPshPr5YIlkhgMzVK3ltmxk8ohz7n62IpdT6j4Deg
JEKgzcDfGEXG9CO4g/PHzeIQP9+u2T+jic/O5M7xIVZQgNcrk3kz3BaarjrAc2aMfcZVs63+8jb+
odqBFO+twit8KiDHv3sbgZRJHdS1DDsxT/dDD6zvWO09Bve7bcFPKl0idC3fTJ+wm8Jq8507eVA7
5vK7X5L41RCA4RQ9AUlr/ZaV3lGDDcRw3PvLref8Q7UDL801aJtRXdOEvzt8Cn4BO54EkJ4cSGRA
xQo9k4UT+Mj80V9+S+3kYdHik+F34prDbFAQgHZVg2/WnA8PRVJ9e7vNbXyMC638iWXX1sXBxaYG
X+7gUnXHSiCclfCs9rY3Y6WDddS02NNh0Yck6m3vMMbMKAzxoXYkn0fTXUSFycu2BZeyIR5SX34m
Di1YHfSUjID5HVGUWiabk3AxPXKXg9vLE78A7gTB9M31ZXOcZwwfcj3FAImMHhqGI6MZj/U5R3Gh
1Qd4nAzwdA8DUpI1diZ6I4qy1X6VQaJuzduIg0CKSp1RMZPru65APWlIfE9n7S4R9neA/mEHToio
ZjJucx1ZyUyKXJHdqNY7WIwQoOziLBFj39wywHe2hCyDlTxTYkgOFTbJBVEZwoUlAgQPKWfEXgj6
PtQ9Ik9Im74Uff0iNJx14AsqEm9N0gF9PFEpU2oDDx7DFN/TnHLOKNc1XhC4MpTa1xLg7apZRQot
j9KgF4CFIij0MKl+Gz1uywIG8362+ue0p7RSef5NK8QPk+pW70b32K6ir6VYnbpHJQ9MPz9RhH9Q
omdsaBqABFnXHcDfP4xrpoRVMx2w/WrY44tySpw+vqTk+bYZSLMmu+TqSnyCmL286jZdf2LLfR+z
Tbdzs0JlDl/o2CVjfNn6S+hrfeSBtZDfbWnjREhbchjNPBQp8zq8HHZWyemqjVq+L2ry5LqWdNWA
C2GrFmsmCAcp+90weRhdVQYWDTOwA/VR1E1sfiEbcjBmrH5AFqNtyW9Hi1ZpGvrG6hG+S7/3Yvup
lZzUC2w0GIXAwWWWt9GQx1dDUSG2jHt7rSKiQAPxCNYLaV77p8IxQwkOetx2MExsvo7PBifBfeLY
IILve53yBNb6xHSWB+lmP5OFxtoQgE6+3pza9TF7233WCzIGS9ydq7UHEF39fShslIIV5LbS5SwL
psegpx5lfsevr+PpSiHDD+yGVY9AfgLk3Shvq1sw5voZ71fewQDRdttK/mJ9oHYkVdJVzUMz9T8G
1/tqNBiOZlqunWfMreBcWnDcfdKBG/c6VwOm+I60PpiTecvrbM1d5qEzPidexap+YLZ5hEH/INxk
tY1QGE+RSjwnN3pAmk4b30Lh4OGXB8zyZmdxInd8gqMJQUFvioNtCXDcKjj6S3tPDLpxmmwsSjuH
yNh8ybHpSBmwZjgnbifpZPRLZBFXLE05XrEmeaj6CYsqTEpnizHKONP7zNijAWwxma+OQZzl4cqR
usVd7O793vg+r7IZzWWdl37DsC/DQ3v7rgw3iK3KcSDblqUXYx5l55lLjlUPHAItkQQ2jelLsgbb
mNoxb0gNmGgcJok/DociP4+ZC9VEMu+HyaEBBEgBP8ErZVsvZbpulSY7O7B+cGd1SCpp+Ni68yPR
NfvtdxyaPECi8inrA/8wZMmdiM3HChneLQDBZkLC9kf0YoaUjk/esvwcZjiF218AkdIO1vTctOQP
x3ECwaHX+YApGz2HwLTrrAXPPZuEzmw/0MZG/boLFfqJ/WjpJ8dNf9poh486t17ojf13ikBWZs3f
tLFeE3GEMCa+aH6HX1bjXYIGpekGw4wYC+9yU/UPpaftc7tMnrwGD2qtgVEtPC1KgjTCaGM56TP4
DsTj4GiNB31o4hAZc3kaBj7LWBvOHsbdbR4CEiWDDEs21+K8L/TuZkzWi4VzNH8xNNruZUN+vPUB
NY0LuJwljJSgu7d8IErAf/it1F+cgmQPGLumNnnb5vwVuwcf/ofPP/AlDqb6CtPWOyXN8kVP0+Ui
O6gyrp6s2capjAyt/+VX3nOmeAxDcUcz6AlzVxpRPJSfMjcjGtE+bMdZ3TNMMwt+//X2yBbjnJhG
NNuuf9ia+u0IeEM+7IdqSf0r2VhNOKbkF207uuIcYCCN+VbK/q4MKJypXv7YkKAK2SK5HZxkfrbP
j4HBxaCZhfG973J5nBawW67L7bDbDkdoL6+iwdifpKeHrTwxSyc7Qgv5DLXjrm4NOA4+d4PgUxjo
KiHw3E+OLcisA6DZTgybY4TTR+G8bsi3tjepsIeiv4uYVCMHqv0f+Vqi6iJ9LUc6N0k3oksW3HaS
MCWUBy+e6AbLmPSXtsIgvgRPa5vhEOcegTnEvpYd4VQQM/aFxe84eOPHyR0x21hP27cPvG7X7cwc
iZPVG8MLtxcqdYsE04lkBVnstttgO5xTl7WeGM9xh5TL9aQ8tDRQZ+FSAZTHtO7GSx6khKZMS7WH
XkAELNLrShdft5e8FfP62nZMOZyT2pi+QpndLo6tI5mIPet1THNLVZT86Al+srla9dCRE3/Arktb
0NyGXZUzcwo1lw6hgYtyxBt2T3JOBgv2onE476BTDpFXeAzXQUZQgGDEWdR3RdBGc+ETferXN85m
79GUhLRCockc+1Qo3tn2KkFYiNbtUe24yjspsyzwZMnIr6Ae8ym4yOvuszdweZQwX/0B78K/9NVr
3/yuIVgnN2j0GaIYzHH+bAhEEUvPD7CzIyvMfG1IhQZoA4flAhvclOzzlnwelQREIZQST+o8/6Ll
zOMyH/W7cgJ18BLtb83+CkK8fyjMbhCgAjmsj/fnQ6W9FQ/BSGLKCPQbGmBVZyjiqPgzBVUXTHof
LMZH1CEdcx7oFFy60b+/l3/ASZiD4w+KcR2QrvU+MwW1kuPkpY0H/0iTnhfxdfLm33ZhPyFjPxSL
asNtdrKdB5wTq63qR9mwTpcRIroptd+DjxV8rJ0Te/goA9o79CX+pZ3LS6fc/Nlbhs///tDvHDdW
kISHhvJoB0iZ4FG9e28DwjXGyxynSb2Qjo05t+nPGGdRih01Qx1j6Iq3Sq9/0tUllD70gRhuI0Mv
tb8MKIz/hRFd3wAER3BrwKd875PUzwih7FkNoY4OAkkIO2wQxPJWPiGfbumkYd/oJPH6Fc6PREKz
87sbBPlbOWR3mTeIOz+T/qHs5zDBBSkqc/IYmE4///sr20Did0sNYxCUxrgusn/Nd21VnUkbNngK
HuZN5GV2lCAd3JKwL/q3xtyM+ysL5UVLMOnIXb3GSAajJU2L+0hH4XVUHnl1Mx+HYQRH+JQCkmDD
xEnYWqHpk7faF6ADOCm9nXo9VOx97Khn2XJg2I39A4++pqPmzhJfHrbTt/UR+ilhvCEnDdaqlklw
/IRuGG5yGtoDssug5hgSNYlXlf8KVULsl9Enq72Ph6OVQd4u9t6anbMknxdNEmE5p9YF3unVpkUK
+wXYIiBCuc+1gyu6j9vNnjVi2ONvNiFZrfcIBigvKvJuHDzs126zMYa90RDiYUzFcVw7qe2PK5Q1
9Pp/GaYY/3A44afIhBkw1VkN9P48B+JBZVUa8HG2mV6NmiTcjnA8bqifqU0xAH9QqDvK79IZiNbh
mFKIqA5C9F/NPHv898VirIvh3WLhSDJotU0bp6H3PTiztlIAqjJFm9CvBvVEpJItzguNSpSP+Cd0
ZsWseZCnIcPSxunWEDVKTo9MgRqw0iavsU395i+H+D8MnUBFLVAdtj0T0vf7vvXcdkLerRiP9nBu
5gwzb8R99aAT6hvjcdrVFn43lBy63bTHJBDf/NrJGY4UxHwnGO0gKv0AmUiu/4Ux8j8x0aVL6sDc
MrRFux5WzRXJyLVsKCT+8lYRwf3Pe/XwUtOxbzIC/DA2DvV/jXdduEqofk0SX2v9o0ETH3Bd7xFB
uHCC/eFGv0IImh8wUAnk9wzX770Da+j+oz4aw72XfdVjkSEMc2pGhPKEf0H+IHuoOmufZen2BFtw
H7gUrpMuD9uUJ9fzr/qCZk2fk/OgXIAtFFqZYKSxTfvJm3Fk0xy2jd11d8ZSUleuCcfgFo2xz9yl
wEcophIncWEtud7KPLhuRIcDqG+Q4gDwyOF67u3SPyopLnkFhG31eoi2qDqrzviNhNzHJ4NEKtcZ
f20luTWWBHgMhHRoIwlJCY35Vr40ahARiZ3PY7A8bJgqXKTr4idkUw7TjdEj9efaYGS+le3NPnmW
5odtBIUW/z7LGlJyVih0ey22j77Lh8twm0xBSOigDkOCwlHNGsQb856wOIIwSYfO7DLKpfElqM0v
pVehx/XQTLydBjltRW8UhwFnOQ5osh68ag51+t/99gK2y3NhKjhRSe0WBebYacYQVkH3qSfYV2Xy
zoX+FaVecudRO9+Uh1mIFjzlKVGbOAPLho4FncihacqYIDF6/WL1k1vWas1KH6i+jJvO8Bp+XRyB
/fYhgaIFnGJqURVkl2wxb1TiJaCtBhYzR+ilVkbXrPAbdvpP23PaToMJJNdhnWKBpK3bBWfhFI8T
FCDJpLLDhpSZLZqRAakq0Wio6DynafZOI786rYPXNTL30LCndu+SlULG0DJA4yfvFFHA19Gm+a57
9I91kh10J5gjXiN87pgg+aYV+0zF1VVkCYc4hIHV8+gJpmx3Jnzgg+518bXgoq7L8ZII6qKuZ5CN
Mz8V6JQ8IYYXYVLC2DAXOgF/hJm6MRZ8baK9n61Da0x6JBnBEnwnd1Vq3MNpN8+ZP1YvS9ocGutk
Klt/Nq2kf1F4dLWSXp/MutPWuBspDjW7IViKqLPA3zJ7LI+ZNhBD0vlXx56DWxIsp8XM8c6MxQ1g
pTukcghNrySpySXRmPoZtTWHijNqUDOqtAobvROhYDoabtUwyqlpj28CBs9rZHfQG2e3o8yCqYiB
QzdJzqUaQ+ptR0Jlg99iMk0RbctwlxvJ15yXGc3TSOrGWLIh6SuZ9jcp+lm8jnWlxGlbA1tpv45d
qgBLP2o2L5QwDsMA/u1ua/K1eYjkTGZIVrYi9ALLAIMrCC5f8WBUkBRYkPX+Q6jwFbqKBt189mVb
nrpffYZPXOytFYzxeicaF8ys6cKROuW0UmuVYCImLUZ9lSY8qkIP9tIkxDnrrKOwiJ2TjU0grdiN
JZJrJiXdTq0zDrnye4B3TwTizkdbrl74tnYmSVLde8He6Zv+acS7v1NELiVegGKtXaIlj5+AP3CL
8o0jvJY1wCk9IdzjodBMv6EpplvCiR2rMMXT8+D5MRjISJmQaw4pgDrKxBQe9GovfAb1jLayF3Jf
R9axtrZ3dV1xYjv4jOlIyyzCrHwvu24YQI3R6nXlks6evDmVHyL3Z1VUHMsBAZIhuIdN5rp1sQIG
RFX1uMGjG+SSlwgQ00mWp4XpkZlPWJSP9B3r1A/6CHMJNy8iaqhgp2PVMZS/h8m1w8HTQfuqOT7l
gNWiRRvIkNMI+4yIm+394+YFTaU0XwNH629a1iwHzbILEF3/k9sIIKbeQGOYDjE0ax3UYkn22+Wx
HcTtOqJSC/1thfl7bY1rHFjtHfWMxKx+bQLS+R76a3VJYPuTBPnDwQhj1+EQvXdNWdO173JYvhGX
ogehhUCjksEYdEfqYGJLdQ86mAuQEbTdbtpheBRcGqF/L0pI8KJPvcsy0KXFuELs1YqnNvHwLIrA
jRSo6B5TCHp7KLu6hXktw5r9TAm5TxsXQnHWgN5jDE8QDyJ/+WCUhsSXMF4O1RrdPsDHsZUsXmoI
Vtsd0ximG1ZW/GDN9NTYDNkHN0vvsY3KBPtZ+OaXHvD07cZDDpedAxIBGht0XWg1t3jGbe0sAP9x
/djUu9h7nMVPmSGoRdE8PQ5E0CWx+iAG2OWlyagnn4gg3AaHYoovY2k0921Dmoo+nrZ1N8bghAQB
4Q+dnlITUzk36FEHrFy2hpPcVEMF+ZqXnWdtDXi/04nUze4Hk3zZyfZKPuo6mww2MoCx6l7M+g1k
3Y5uybQiDEZCGAK6txVzb9xFHTC0Oo/2ev07hJb0Deb2rdnxQ9LsW1ytXyqLkQvyOaCZh71uWWcv
E4/d/DkvkoAPmtQkqS83K7cuXiM5D+fq5zZTVdr8itDjQ15Snmy3s4PJKnoQsq+rtibaJ+iTk+uJ
D67GH9VDDG7CLBnud3qnKqQyCLQutirbM3qP5gyA5h2sxixoYbg0rbm/Bt1/Nro7Vr9n1yR8cUXS
jIGaqUxhRpjYTcA+2DfKAoYo4u5pCH6Plc6aSKhQ5in43MbmfT9zspIKSnLhatOgYiYZnV+U3c5e
x0iMaJ7sIsBlDxcws/6wYePbHb79Wigw6YkcnXBOpGSHEl/msNR6Z59rGLJsFdQ4Tc25knQU2Eto
kdFDktRk8hgzSj9aXuKe4tmHpz8WNWeSrWucz3OI2JzRklng6Ai0vHhHw6rVASmXijLaqCWHAZkj
6nbNsr4fC+OTFljxpaBSjHIqiN322dJMlSeZ0Pzh35ytKFTsWDj1SEK8OnwYjQqug5DYhtIJISzZ
t9kYn7bzxAv4cttppyycFAn9TcMu4/VQr2ylQwtj77adaYr8GSIhE9xAMfE8dqdtlwUPHfSuI+YE
5S43ii+e90GbevfHpCayv/F8TFIKH+DYrWvcWqENGEdAj4BVcWh2rkWgpv7LwWthN0HdggSnqfAN
TZ+/o+QFeK8B7mabjzB1FuE0POzO00E5sInr9jiKnPOKe2gJKvTmILrbwFBvgO1RODaABSSEOkY/
U+zFr2kFTwzRq0/FMX4eh1EcPA+8hpyu+mH7pSHAk21TuWe0Rl8gT6QHez1DNti6drjkLYQCI77y
6bbwa5I4PPNbysZacUgcc0vK8/pUoOKlV2EfQiD8VqfajwwD43NfAmE2K04+lJlxGFV6EtbghfEs
I3N6aF0YwNs+1zr+VbDGcjcJhDT6QCTQ2szitonw+LPt1t8RyAehXXHcbP9PavcPbea5+2Q08Mi1
zKP5EaFNsLrgM3PQhzDdxysZASejJ+Z3eHRiGcUUsHikPZxCPGKgTfBf26YjBBE8WqYZ77bdUPba
EWsr1GGZbeyTuPolQaAlEa2nChT8oCv3Vc3GxSyEc7TtGjl/fcmAIveLyTtLV+ANt86zy1GSZrWK
/DI7jW2M8QZkrGhbGkFX//SyMT3+5yuC8+vqQ77gdC/WSQLUVD6D1ryK+jex4O2uWUkMkzH/HtLZ
PE8OF7mnq5+Vo+M6xc1ybBi14ZLfvBhTfi9kxsGr+TzIwi+JsOucuLUe9eKEgpJ1tZbpohgepmqe
TtM6oNhgjbcuxiMY0FHtfd6mh36taJThfK+lSaApnK2V1LVVTmIdt68naSN8GW3/fkDsk/RJe0PU
AqLsjd9b1/j2BjT3kDM8R8eRc9RJaMXdYilFBxs6LU/b2ZOLgDDT/ktuYk/KWUo6rzn82rakpTXf
PVeVuFchx+0G1woJxjj2cPpo7ZK7uJwutNgwETg1jpJ0ery+olI2/ScroMJ3BvPDTOVPv+b/2KBi
aIKkTJOqYjNj1ByqsDbmuN1OCGvwby2IzIUzGXksPtrb84nUqilix3xf1XENz7JyUXRRaGBdDSV5
kcfUi1+3EjNba4etGG2Yzl1hoAD2fc2H/exrRISsZUafQSNtkv4y7xxDzuhMSMx15096U9eRnYmP
avD889ipn1tL6HrNQ5xR5WETEl+CdIQ907vMyJNq74Cux2ADhzpDlYPAiRE1S8Zf2Uudyp8LbH5J
N+4jRood+dLt51zHmMJsU6oQtClrVvrTRlbNShk2lgmKJFFHrcOTrDkUEwy8HrHu2e7TKFsG1ijU
3TciZbe+tWLpSKOUElsEH6YCQTVhLutz55nR4PvZ0Y8tAo17LM8Xk+iYZhj2+Wj2D1lR/+h9IDqL
zPApy3o8IIZDorkiRE1LHBuGTR7+NrT9cCQm924uIRj03cgn0+MX02jG89QFHzJ8Fci/bY5sOXWt
q9+azb+gqenoQqK+kgmTm3DPG5DNluvqZPPMq6lN5BgkrsPygsVFlsz2HzZKOqIkm/y9AYGODCHo
RFsNMGRqxnSJ6rYfkg/+DMsq9oclqnJkeJmlAHdGvQlzK/+87ZFFYIoWa8aHrVBqtOFHllvEIYwn
cwY01eTakyBAIgmtRDezUr+dHk8kTeKpwTkSr1U7+qv7So0PaqA/NPEAc5gUPNvIxFwM+wpsKo+a
Xxo3UnpraJU7nWJrVxv4DreajcNe7RbQf7XuxOrGkgfWsuVo9g7fX+9Ob9his4tbFj5egJe1xQVk
jIu/H13SkfG5YJiEG2g0aw2NpE9EAp4ezJu7Zj8VZn51JB+6E68ZbqJcydCxtBTr2HhiZizBuExf
cvYM5RC2M8yivFvYBus0OkfjcEuc8SQGHP0Eh18NpfJxe82jKalmO/fHjK0Da4zZXY+Ka+/w6x0W
a3zd6sa6KV8YwSdg/D1MkRipIQ7jF4yYX8mqaz7VfiD3ZVEe2mUeSQOaxoumkenXtrUTbe1LY858
To7tfSdw5fAqogPpyQ1+EGwApA5QZ8HNj2Pia3u3xiR4wKzeqwn7HH2RHTE7k0VFzuI6FsSDSx6W
OM33Rpk2O7yOjWsX5NZhsCd7xSzIdALz+Yhg8gIzPn3One5WNPpw5842bElOpmLM2mNet/7D3Dvf
nDEHIyRz9M7x+P/LPH30FqMnV4nbVCizvxWUD4nvn+t6+dnLnCi62A4dVkSkkwK/Z+2aB83L3Wva
TJcOzls8FiM+j+atBlE7yXkxaHmzXyiaRZjrxOe1S43N0VLdEPl3Z3meMYTBz6/KjppoyeOp+RPP
iBQpYzucUZjKaSScJ+P84FcoWZWV7OtCfFcrrdjIpX1e83HneX4l6Qj1A3zVSzlBD1V3ltGJSPnK
Ia0toBMoWc92j/FJUtUKs2J0wavEEgkn8aNLP5IlD4XFMZ2DtWjFmu9FZRIga3H1NJRL/ULHr0h3
4L4yyFMJUYXmtJfySdkdaF/XKb4GqbeGqIaIsGeuvF6dvTnoPjYdZpIM0g4msegn1NDAF4XziQFC
KT4VgZCflzZYM+IpR0xSFtrZq6LATHe21HT4C8N0lBb0KwNLnz2Q50nTWnISm+rrphmCbXBAH1kC
fWs+pR4wlA2P/KjjYIAL9OeY6e5TuQKfftl98IwnB03uwVwUE/1YLi+6SSC7I26Csv4ujWX5QbaQ
pjxHuxZCT07lsNivS3XFZZqGvuuycyEL54XbF6/rYipCd/S+TZpMn0afo4ApvR/CP8oelbG3e8jF
hY6vDJZ8/YMQHOw5IA/zlTHGF8H6UZmLiJKxyq+jvia341sQquk+CQbjKnCL75N1M+eggwhmj36X
aq/FGvLrW/z4RRaPc13FZ5Ng5mTsu2NRkYq8WOV4bEBu0Rc77DtzbglmDt5MXkJfEIxupxKKV/pM
SgyMK6Hu8kGH5EgCzTNWGVePcEo9zW7lao6vuwzHOfVvNFLVYa41YhZl+lDEi75bdQN7zLW0SPWZ
Ihstn056LUvMpnBaxWweWr/SGU7YYYAD8wlja/fWWNg8itmcX2ZncuHQDx5sLnkCregjaTT+hTic
L15f+K9l7+nHBrH0yceeL0zQIV9R794KzbUeZkCjh6WJb3KkXC7dwbijLRk/KvKp8Yz0HytcJzKA
ubmpgxseIFpIvoPOwM01jrWgjltBcojcoseNBEco4lu8y/YPt24jk+xKzEVN79LaZrp3BDOubMqz
q6YvIhxz/EZ4B/F1QWJKVa2Ko1kLDpMee74WNHH7WIvlF6cC+4WdaPvybGkeyb1N+twvqAIU64H8
36J8EQXKH23yRuzCKDdxXiVxHkvxRz9nQ3eiUFQu5lO82PF1Wzuj3X7tzAnOWuIYUSf1n32gwd3V
mZEzX3Sj0jMISEwcde/LfLovhnTcb3wTNxnGaGINDLapPfq9VoeLHiz3pM5Dao/jlzL39c8N85pA
wDrJ49LA/y99VK2bnEe0Z8zuVu4Ej57aw4DgRDonP1vcdWmc+yzvHwGPXuXMNyFP1Xy2FHQ289sC
U+Bho7MNXYNpaYe434+9+CNa+y7My5ccCv0LGlk6E2XkxwUz2725UCpVRVneoIOm14IOBZTOCFvd
NwkxI+MpaScyWYMZHipepXXcRHVChqGAA/kA6hyu6qgLuPhBZRTlgxlHflZiOCy1+G7y9LMM4mLf
OZ32iOtWNDTdDzBiCza7Eer4zd65tfZS1O6vFIeCOyzU3SfDlkCIw503xssdcuQMpKdVB2eAQbD4
7IfW1q9eJcwLcIAT1fR7jwlGZyQvFLeK6cFt+191RePZFak4Vu7KeNjIDkqH8um3vXGH9Ny4M8vX
AVLINXfc8jZ2FhzCauIvoPu1d2maLHs5G5zd9AM3WmrctCBh79xGPwZAGFet7WgGYHecxo5aPCco
OynU9Li6/0k7Oc+NjA/u8sNhcnY/CE2eq8T8gHOhfTPgBGDiokgXHL41+pI/FKOHEh2PEJxcDO+e
VCT8zrvWC72BTF7U2SR94yx2w1oEq8ZnygD5vBDz5eHltxTDyzTBZ9GS+QyxwmUSBxm2r0vvDglJ
ukMzKE42ZjIHO1N1pLRk5XJNxEQ48XikwRAPrGrkDvYKKOC8V4ID3zMUJ3NprIi/JEnj3C5yL922
eMQJZEGK54qrrTE5HUm6iTD6gfa61J8akX0vCW4gJHEOmFaiMQ9iRJKrQlXhyLfLFItTN+7aCYlP
lU7iXppgLYImHw/SMoQYSWeYwN/eqimVNNiuDVe0KgEtQd6Ucl8b4J+lARKaudW+mLA3wfzTP6LR
gVXlOnQWOejvrVrZ5O5IObxVp8bKOmIQ+Nqq3LmzZ3mPi2twgHykQRPXv+N0Yn1SaDY1ccha3XxO
Xa8Iq8wfDhqQ/AHM71Y7w3QftOLRo5PpByP/yc0MJoGhIkSVduU+bohd08zfbH/0bwW5QW+jnYED
PuyCBzvWUdtWIA8rjyoSUgvCuGu+2HZlX0mKY0JHg1rP8VmaZfWNMWVKMvWu+z/Ozqu3bizb1n/l
ot/ZYA7APS/cOSpbll8IW5KZc+avP9+i6lbZuy3pnoOuaqBQ5R24ybXmmnOMb9SpvcdCvEiBuh7z
HiN+g0qm7eoMSo68YzsoOb/RPZjPtqMsbAv0TrCtlF8ZU2GpiNJdFyLBkiaEoEpKgil4yXZArpb5
g7+j9buch26TZN7XoJVcstrqbVyM1zmCyUVmX2s3XqNIV636ath3Wv5AkFF7FTUDRZXsuKPuefed
ba1UEbtsaOme9CaUy6HDbLigtdWMABj8EVZy3UmPyClL2EA+jQwjvGWgElyR8eTO7i7IsBGpyrnD
MsFti5tT4WjQCBxaKyCIgDY9luBdGt8jJdjYmPG0Qc1Olj2sOHcMG1XuTwNERIVa66aUZbKJEwBU
eUcSjJP7/lEiIAXN/pXm1MVOq+OrEjrmRpa713hSJmoMHUU6cximfovEk5XDgCrLJY4cWlPREQ1n
J18JfG+IM4lpjAThsFGk7JD5bXic/8+Q2AcVsJDc3IzZUPutWwktaaXo6TkmDbevEvngm5p8wElF
HVoYr4y1mn1L+0Wq8A4Ck8tWVoMK2atFjkSrfLHBSl+rpIxwqEWF3pKxtEmzcVqF0gilRuqla4nS
OXmImzReqU6ZbT+Zpc8o998lCliUQNTYiqNrPExCl/PLKL0Ekj3AZOHKRB5Do4Kq0WAMxeTHLmlR
S7n2dbb64B+IBOLrO1UJ/pYkup1boLWps4ZlzTc6g80iBKdUFMl48kbm4WkX+psE/FZooAgcxHoS
a0i1eYMn2K7y0gRgRL1sT8ssoqsT5+ZjFebRGdfPcn682dDpYhnVzxa/yeJN5+9Xt2kyPpIcxh0t
uvIdtFlUBywSTjZt8ZrfppK6LzIGbmaNZD4tT4gF0H+W9N7z8iFP03RjzH1FoThUJU4Uuv6oGNrD
3HTNqExcXc7vgcy8TmArVg18dtcrEasaUoOkRKjx9bCEH5ZOR1tL8rUAta+9uD7qypCvc5vmRKqU
VKfZ9JC8zvrzAZrpRlN8NqTwGvKOxWikt48WY75cgzIoJLI45rW1rxRPYUF3REyk2T9zhAVo4WNJ
sgG8FV+rMb616yG9stEWLwND+17iYGPliV/mnlEZWLAFJnsNeedJy9LsM6mW+Z/yC7ZGWUc5pjh/
0LpFKu1ZGU3sYu4CKn2MUzttV3COCPM15J3n5eeK/+q6jrWTlRPKyFJyK4U6ic/GZO1gi9uuTm7I
qu4CfpOuQ7TH+YR6MLsH3QRMKNOrWy0IEcQlcQaLi96DV3X6Gu7a3bz7mJH8PbG7p2ygwgmBhWyh
NqHlDgiMzhE2uGlVykvCB35WHthPNHXNPlME5dX36CHDlyL6GYlY2IVkF7T1ldR+pcRFOzpxKjBt
mK92p0mbOM9AKgTKU+VL3Z5G0zFhPuf6BU3+Aiy8mypKspsbtbM1goOfCs76AV16VyvfFMAxy/k2
xoHKGSMzruHm7LBZ4FSwCu3mKQkA3hfevtDsg1YYCZuVXm8SCXs0jdovgZ2g+8BjM1YwRicn4NtO
HDSQa7XQGeKegiCwkGV1Ko1nRWs3odo9VRhDXI4D/crEz4YbecJw4FMwAuDUoRxdWVnN4LwirE5F
SMYwkduXk8NaIu5pXOlD4BxmgW1tq5BWx6/zPzjV9FXL9df5yc8i7570C2z3yBbROLJWEAa+nItW
CHF0cAkkcOTqbTDnx7TrzFZ3k0i0kcz8ySid63isgm0PAFMZrAdqOAXvUEFKjDYylAwqBB2cJU2m
P1nRaqSGc3ARkmGSXp8MZWTOI+4Lm99yH+fK0taUYUXz+C4Qze/S8/NVnwaPXaTc9qM64PlQn/0I
v9Usv+ms4isDOGKqnP28T0oSkkuf5HaZM2VsZPe91rwpDdRMl7aWXr8Y0qB/sgJr/6FdNU3NVnGH
on2ULaLffl+AzcBsgkAPpoUWVXtFC4d1GnsmsyNrcgsL15YdTY/kJ2Ucm/w71QIkLcaQjCe8bRLJ
1SbX9PX88/CrrdKuegk65JkGJ6qF7aD/l/1dL+0VVGbIbpjRzL4Calf6xqlKgrfOi+nT/SyB+Hh3
uQgNQsJoMjjX4F+pjslycSnqLAPBf9T8fhFaHfTDAGqTP4Q3YRy9eCq5wbL2bZ77zCOxuZU4l3Yh
LcYFLIoj2Vo9XhET+4jyrCHmjmB7D573Y7Ase1PkTAl8IpxJjXdbMTQoiu/Q1vb5pFTMRlD/JRU1
auUIcLSiFp/IDS9wsW9fT7P47ZBCa1AlL7WgDO2UoAYcXhfjl7g0SXioeoLChwlYVNER61XHw6Ix
NnMzch47zPsOzGUWHr+CjCwarrEf3+mMRjHfbmbvU2Nh2UDETFxG8PzxT/KfEkl+EmJtIO0owpts
XUgk6zR1qH+Q/gWSsY0Bk7VTfo9vA/q/k1RbQmnxbjCuHjVa7lLYOqteH/NDIrVULAG9rI543U8+
k7BN/laDwAvE50l4kCOk5Zea8lJNhqhi713IcgpITz7bBTNpWxmuQ792Vgnegm0lkh0wWhTbQhat
Cs27l3zqlGiqPgvfA6fwhw9kqipMC2JqVf76/ZlUrKauI0ZVQt2o4q9pjFXCarCXVHPP4wOXymjC
A1qlbFEairpEHCX/mAkYs9wP2H+Jg7dzgBeiQOkDlPlV1n2ZbwN6Mydo2VdabX0VyHxmsEgEDOQ4
4HaCVdQDnwBtRm4bnYFdNUg3sVAFat4PX+bI1IbFIa4GupTZhBrInuQrucx3qpK9RpVPb1Qsifzt
7ee2spUyNxZclLmIA5IZL4VRf2zKq0IrvSsRWEfuhbPJJMEP4wgEzDKFx93Bo2NeCjQFu2+dx99j
I5APPWgg0N6ZdD861gMjPkxjk9dty6ivH7Ogf8rTvtnP84ZWTeWVQq8cXgxLD9Fpm8i4BS/UPgyl
/2IQO8FcKMoPJpsWLRJrP187TPpEbHcKiXVmoe/rV8dPtIWm9d1Xta2/0Atnr0ruShuHPNyUE0f0
nwPFeKVbzSF3tIyynJaF7MTloWIanybadBzSLjuWDuQ/Ah3W1hhBEp0s/1rnlA1lUV7lLZNIcRID
5uECqNNWWVVRJuS+sRlzBDFUOs96/VzZTnKqfCEflP3oYOPQAxZB7tOkSmjSG51Rj0xfq1c3Rigg
IabDOXZEZE3xeZVW6FCULjjDZr8OULC7/ANSLt+3l0GoO8uyVMP9PAydskpaGXqAsI4jKoZotbHH
t1mzXGmYQ+wdZfoiqNrNoAJo032OVGoU9SshNadfPmMCVPphgEC9PUEdbirErbwzPYlJZSRqhKcY
uZc7C6AHYZNro657cybh2NghDWSvSaX7TkufgpoSftZbzNLqvsaJA5YOeq/+QyGYe6MzaRs4T9Fx
lI66SpxR3DBPdtSjVq86YHjoDsgMElCDjPGp2+lvUhYhAZu1YK3cgbxg08adCFm9N+vHkg2jRQm6
MGDuHtQvcVoqb3K40MNvMt/q8/F4ru9pHjqbKpNOcZU9wxp1NoSabCoHKVHdEA9hhCrU36BbFRKE
fgsUjDv6aHnQGy2spDzPm5A0OfoyD/s969E66gP1aKvkOjqGt56FFNid+TYarLlqmq59ee+o2LGY
jT6RLmRi7WxLt7TBCXTyc9ljzkzUa7xO0dkoymuo4vKeNAOJgxIoQoaBC/IxaeJP02kCN7jJBtOA
A6rdl2q+iWm9X2tVfqxqFD1FE6trbJf6uq3KbW+UJBH3BsKxHA1YC8vG97Vs23k4TlGezCLeUNXD
RekjyU1Ucw1U/ynSYb8bKGE2pZSjn2nbL0FBr0fTvedUO7flOG2qri7XBklLmGUTadFWdIysSpBr
aS6q+BIZoUp0F4a1EQW3mkXswugNG2Zu4SGS/AfBKKv0fkfMDKte34IETtMDYQknvQ13eS+Fuyg5
Udpv9FIfrtNYb1fp5N8x9O534tcfa/1oaqUGdbdZG+lmniAAKHjUpoDACOZTfiEOGtjzGcAF012p
UAdrGK3sOtPXaqTjmAS8u7N177FC/UhL42hWsEYIemKo7WGqsdDQuJ0ibRIsuke/zA6J6vs3naaV
+xT7og5mIQ0UTNHK2B9zJfhCLEW5UrwV7XMgWgVCED1V6K+3P+Z6avagdULcpOHjvqUME2NFnHLz
4t0U/Y+u1WilMEifZzdlUb5OU/FNSzPFbbPM30VFeJzLuNIznmWpNhHhG/Zmm01ISplDfJ+L1JJO
I91IYznGer7vcbyEqeMq+bQfFTKL5xrDC4VKJ42JQROeyMEWnArFvgeLR6epYKwUhC5JnxLuaLla
KSslLYeNXKKmbbt2p/vNLhBKvdROBtcsu6Nnd8NZHdB5dP4DNE4KSa01cXkVySKIJkjBE4u72KX+
llbNW4DdWzdRz+SyI2sEjOc6coD/zCeEvwQpyraSkCjWYlVCOKD10MVMFIXz95gPVW3DNEv2UAXY
Dp2BCCn33FGbC0V6zZsJOc0qyCBkd+WrlA71thNuz1ScMyLVhELGCrjLtPybV8rDUjHLMwkIyp6D
xpJQ9HIZmSpNNDGhb4vhKET1ZRQ32yJ6actq6XkwZhXfP6Xws/cNVI6mybptgHqFQDaO7ERcLeoy
OXgC6eI7SL1hp7kkQiyjBlHv3PacxdVhwMA+9j1m3+DUoq59mtsXpTOeTDw3y9ls7w/tXaxS/gU+
R7Fa2MtnVEKkBulVB6p5IWtYtRJ4p+solPgdxeWaZxUSInK0xQxw7Gk3r40qDKa9qefWCUyjmyVt
eKUgistEA0REO7LPihoC5Nmb515tqEY4WFO3Zk8p5O9dItFFAXbHtFmQrqJcX4Q5s4jJDl+mVjdX
zVSYgJVsfVtl0Y9RJm0YgeVhgvx7G9vRlpgQoYMBLsK0z2FG1zd1ulRT7YDp3NnIWXctS1p4SKLK
QbWAHlHuoAQBpF3gRHOnaAA1bFnJZlavENuDNUOPdk2vYOZvGOsRFVJua0R2GjYZRiw/hdKMzse0
buHTFrrvLfvWYbiNmH++ZwxydNxy8l8bkwaqdR97WQGfJn9JY7/lYjC4KulOIWcKajqV7QOoDHno
rFU7BcjuUQiJWidNMUg5w1geMu25Kof0Wr9x7iZZUo6lsH4yqrxXQJlv5t943jiTMlZcjUibwxhG
m6KWiQfqp0MhJKE5+vZlaqePWqmm+KSKfWpfGfSqT8TvXlGU9HtF0VUoRWa6UcbKX2dqxJitQeyH
ztFViojcOlU5Z/TGlkVQb0XBQR4Ofm/PTh7rQiFsEYkiAqxmW2YhoUT0r3JZK2/kPn+Womwn/hat
VQ7Nmr1PtfpHzN+lHA/X0LLPCdsa6T4q+kjWBjAET5JXZOtZWRXRvgBDsk17EBsDcR1CVTGMCE4i
BqZu5WXiYyBOMSL5qs/Ayrf0OC3WSCQbr1kxHucWWZPTSw4ajaO6nke73o/u+8FvdwhA77uaUqov
wCWN+gtZkOqGzkW6KAHx0mxeIXgdzmOB6Alg1cFUQRa/DfDsECY3Bo3ZkT636RDImHT/rfUs5ap7
KXNTm6LMN8J9N073859rufP2qKO0HaC3U+jZ6jbIvO1cVgZ+SbaPhZ5lSuj7JwEsAtrRAJhkCb9K
yjOFuCJYVwXWbcvCdJrr0Y1nR1QOZbXSIUSuwfGGJ4dD5cZzpO/+mAi2TQMgCBz2OjYidncLReYs
9DLxONAARz7jSebWXilhpF+n6bR9czrMatn5GK2nJkJFxDxGCGpOloybYAzys+aXq3QYozX2cPby
PKIsa4LNLPsaBPOu5Z4lVodFiNGNkI74hDUu4Bbk0l8UyLgrVt2gSG/afacAIjp55Sb0RmY5bOfk
NxLNJ0RDKrivb0OTb+e9DFPLJlUIaq8R9ICw69xIZ4ozMz1IL9BdrZagNGPTTHd5SaHalL62NDr0
yvOvkyHJDIOhfnt0m5ZVJIrC0/w0s6Qxrc0Zgk1sQ4x6hfQrr2IMR5SbPXyRVZcghrHgX092ZCx0
Q1rPPvIqyIyF3CopKQnfsAT6C27eZoPp6jT/+7rh1DIVaI0nHdcWQzbRqvY36P+zZTfy7MCG27es
Zk0Bo39WzIZ6dhPApLpGCdoYTgNzgOiL2NC/1WR977H1UglwDkwiUrJCys25lkKeVAJs1uIuuKM9
5jZ89JNv+quhFaFWI2nvhDAO6qLHjdvmZH9mtRUfsXmRA6iThQZIP+eckK9RvgdfIofhSddQbAcJ
uWy6d5qfq7n/2MnVhL6VP0Namn+CaOhvVVFki7Js3i5mV82AZYNjW72F+CdQJRV6EmmXDK1D/jpR
k+IQMYwYbLrUGY5WJS+MstDPZu9jLSiZmqV6+R1mRriXAqaozJBvYnCcQ+uzrobKiz6lxrVqILHK
rfpRiTHIWA4aDfIuXpoYkQPp6vPu7+v9SLJleUs6YHusJonRrdCSz5+gZLvYKGStQ/jiqEZP0LSd
61K3jjMrSkkTIvIIVu1K/3aWCgJ7f6wS0tYDoeZEUQmHFaSdpu1nQNdA63IPzuSux1OxC4vhLCEC
Qc0RfCfGbyuCUqt6kM+xxZBEcEiJsm1cJMbJNiIUfb7z556UTsOkruNzwCSd35rwVXVIDsQtrLFj
pguz1W4Y/j7WnhpQn6IX9Z2xXHkkEbp1mN3OViNT2J5IhgcjJAMrLz1+M23qgqUWA1KRQTMsiiIT
3gC73NORyECqZuyK6w5r3LqiW9Oo5XBG3XE/mKF/ICwNaEne7RSpaNfENA27mdYQ6x4Mrjh4mE0M
g64UG6+xrIWpVw5jmd5ZoLYAgt/n2prGc+8GlUEjREiP6Gjk28nRbtAI5hwGgp5PYCQLqaDBXHvj
qgHgjrSWnGT6PcwL25CcGLYevYDB4ECVeRPvB6qPaLSnoZ5JiGBwNv3oYGFuq07edBzhjyVHmJhx
EAwKuMUaPGTFymi4tALJG3QvnQ+dQyAt5nVF9vVTJusH6PsSp1Ee8FonJpbewGH0gH0AcHiU8sBe
ZON4mtkmc42Z2Zy6QyMUbiIGq9Z0nQhQUwviXXB/70e9S6j9vcMM+ohJr+FyfikFGwVI+l3YdsPK
7sJ8mUoF7bxQe+HI95BWXKNGYSknfATilKrHJ853CkCH8rbwag6qvfq2DJiDw5SH0vOceviW4oht
NrZTc6MUPOg3ou7bBD6pz2mT5Ic2ZDRg8nCjKmAZiBDTDFZ/lSA/XdT0ZMHJ+frW9EQXWThbFBRW
6ym8jjv2ozDmoK4ytwgLHEHgl5mp1MO9E6nkunEOalujelPBN61GNI14yrOWI3i/nx+dubeeRSXK
qfA59zg8jnl0wHGYnzlefYJs/VMDWQP5YjJpUmX4Chf0ySSpWmcg7mxhkjOAyZ+yJHhWxJgmBu+4
zxeDwNrMm/+M1WP8KzZ+PB+C2qqFzlMqKFIpQOEs+iJZkr/Fur5Fnwd6HpoSLin1KUzZG2W/M1cB
fFRa/glnrClWXTKMGYcYpLeOaXzU5U+dzDM+77LzCVIRMJKtqKROXXw/vSGBtTfUAe6W9RUnIgaV
ZNqRN3EfKZzagJmqa0WmHWtPsJs1OSaJUNZPs2QichiyQBvYS5lZMXyL9T0RSLhMKwmPexTvyMJZ
D4gZb2qU1fiDQdBWQbKWkG801t7sUFeOjUHqHJzDMvR3cw1hm8MNmTqJeA8oOql9lKsDIcOoVugR
LcVhx+dgoJbpLb1HZdek2YFNM18FtuiScuKRUVAs25hYSuQ4ZzJ9EcngKyc/UsAdUsq568Ty6DaM
UbaSJDlaiBSnhBi8TdnpVFZ+Wx7iTNvCesIglLO45+C4oFp26QFeyjEbkFvQwGMPMtv4ZqilRR5b
7mx07WAK7svavJdGZ6tiwdg6fpkvaq113PmMbiOANTy0yk77TRNMwzjg8uvVqLhyV3vHARhoeIWv
OHX62x4zLULWalk42A78OD+qQR+vNFHtaJQ9haqSugkZx+1E1B5Tmg4Lb9i5tT2egj40kYTmxhnH
KNoqdFfb1jZ+4NPGASDq1SQqcK6DllKQKxHo10TLUWkh0kYDu56+UbUiRwyZeesOzOomYq20itRa
yR0Ft697TA2SepX32ltjMBS4yGaEwBATs5cPX5HxxJ8Mf1XR+r64Ywk5Y6TDXIjbz768Y1OWoZC+
6Rvwh9YzuZrOFKwGSUSW6V6wVipSGQTeMBYg+kBI8OdvqyCiqkXrNEfP68pWDeCsVY7R0G0SecQh
X8meS7TyS8JRYQmsp1x9PGfQFDHc+P3D20wZOC4I6AHQE8GP+EXswP6fcdoHnjaj1QKrNVfe2FFT
O+O5xlCW1HZ5l+pUN63EOZANZFhwml5POQpQ+Gzc+xyouNGkQ1U1/iIZ/BdpSqCBGRiNbSZt2Bhx
KCaAncDHW/iPylsviqxtYO3m+YBdg+Ru7dDEwQBiStMHl6k0j9K0Dwt0IGUID00uMN+9eRfM5Js0
cbrl9IC02JSvGsELQ/gnyi583YR/sNdK27EM86Ouf1Ol4tr2069qH480yP0HEsS/2TXSwxlQ2Tas
BAnF0JJ7fRMXDgHsNQi9BtTQT5NCFeegcoeB9iTYbqWDmTbjh5rSt3K8yEwdAJF/7VPh49QEaaSP
ZkKL/EtuMrwd6x7nh/nKgJUO7vgdw21Gvww4dfxI2jXHnt1sfJubIj5sypxUNVd0oddN4RAwZt2Y
zkDYC898JHpXWvGY8CSvjIoQotzfqw5VkCDr0S3FWyp4VVOGCwyZ69sRYSjjPV0+/FZi9BY1qMd7
HBJC6OGHCgJ+0ujdvtGoRgS+dW5BFkIFJuiOtcPyk0U9vYMiK8iQkV60XrMOuRaQmxS8ktX6FPne
jhB3FNJRMpwnjg0Kxum35nqsApgd0d/qRvUYxNBB57raEBIxq6RVFcf0UAVRoUev6+pFeDtP0CNV
YD5ymZwmy3IhVSCM6OnPMgLlaDKjB7MHmlPhnqwk5AVhuGJ6EaAM0sZDMzHQpjm11gLzpgV/v50P
sLW2JuMGR6r441nhZWvU4lXQDdcBG6AMstWTmV0IGUycRigLEjEnUr/ZUV9t0Haw3ebBfv7TpVXS
caq6+6DYZw2vAGPXHRvZ3BF47rg4TSZcBhtGUDRWAi8lzEDnKBOGCucDiP9Gd4TYAlXS6neog9l5
BVWjqLBrMb690RiqgA5Jbv2J9tacXgGUQluYWgrSoMBbUx8VMuPWPECnObEiotdD+TGB86w6oQA1
3wIAInHfWAr+jbfHEGGC36BWnAqb6gpNQBzhK5DbYVk6YElmh2DVaAGwSe+JxD+wCCVJ95Vs4Xjz
KpyBlRKciY0h8MG5hxbyF8jeEzC2oTGkhe5jKp2rf1MPDiNb1FrKOpTYNAOQWbwdVOebYG5xymBj
l0XS+u4865JpcBOsIwSe4gU9ujaGT7KB6JgRTYbeymvOXsNSShgdQX2Scz34IdQGq++2tZbelhPq
6CnzHmSfo2GdYDupTe/kN+jLmOXgw+/yQ5bXP6RhRHhpWxgPo5GGvo39fNHRFbomK4eNq5Sle6ur
X4JqiA81XpK5FnBkXLUtNJpz4NdPoTOGb1V7EZo7eVDUW2KdH2B9BoCKSmdpCq1npeG4NUguWgZJ
hdSvo9fpyxgLa7SFU2rmmyDKm6VVwj9Ou+bkZ8EuHyrjDr/ruohE87HQ0R0zPfxszDxjYX5f/snw
JFfJMDTdkA35Anc1FWoPk5f7tQGmgtuV9m086spZkdNy2YGI4Fzh1OtUTDmKaPoWYPu4N2m0wXnr
933JocoPaVwZ7Po+drR7BVonydHQbtNU4XwTyaTY68+WNKw4v+f7GmU1Tyky4UzfQo6CMRFzeHD0
0FsamGuWdo+TQCJLYyuZLQrGzHiQpG9+GBpLmgkWAjNiNDPaLJvC8tHCp+eODIarRqVciSdr3+Sc
WqzRVrZhDBAGFdyOKDUdIglRmYXf6qsoZQojOiPzv9SF/tfv4mpftOlt3yPaDcR9r2kPRS8lbw4y
XKP7RKL7WRNKLHiWyaaP8kd94pg29wisFC+TlPBxNWmhhOa3GZ6CrCBbEplY18Yt0+ZpNetUisTw
VhVKQiv3x828nvQCtjE38Vs1XmSqc0U4mbmIQhFnMzAlqK3FrKUqwVJihqkX2hhXy7nN0o+Wx8Ez
WaYIuLwpPKsGvcx5fdeIpD8YHpFhat4+OFHRHSzvuVUeypjNIzQ6DX2d20GEQMMEafcqE0WdLlTG
s1YkB1RYqLRdGjp1VT09Dn5HmnVVYJaS/DV5JnMBObMVoay3h1EPbubx4zxBlYquX6lSvIO29qPA
q7rISh+ZdyIz6fKSkzHS1W+Zlr8JcMY2rhdqPZuaG3TDzCd9AzM/kpwsTtuNr1c8e0KvM7fo/B6/
rt32O5Wl/uyRHurmgZdsKuLHp8C4Zv5L6zGk8UtjH3FJ2JMoIly1KOBoxWrasZS13rWEB5nw55eh
CtFy+MqbBXVSB3OhTZXQRwd8mJB2hBeXL1Q7TCI8hDS91uZAkdZTP2hbT7XI5iwzoMeFGR/nKu1/
FKl1n6f89X/Fn/k723jO+/3nn07hM22d/Gfz4X+1ec3P39PX+vI/+u2VSU3+69OJLOHf/mGVNWEz
3rSv1Xj7WrdJ82vq8P/vv/w/r/Or3I/F63/96zlvs0a8mo8Z8tf8LFVA9d9P3Lr/Hvbf//MP/L/E
LZXwYjSZxEhwVEad+a+/IrcUxfi3o5JmrTMhtUBX8SZitBP8179U899IsxAC8T/N1FRBTfwrckuV
/w1ADSighi6YWDxH/59Ebim/y2kkVdEt3SaH6UJr1PmKLckDoLviqFwNR/s63arXnKvNQ/MgrX+5
Gtdvq/iv6S5CJvfP2v7Pe1xosEiMlIcg9jFo3bBNfXH7tfT08Ssrvyv0/nnpi9OChaVHkiZeWjta
t96xe8yPuBl/+D/182fv8N6nF8qoXw4kfW9YzQS192g3UnxjF52y8jId8RAut6Vj9IVP64xeM0NQ
AByBwcnK9q0tnfJ6mzR4rauWhX7C/rpJWCTPZoDH3zZMDIslWahKV3K8wMzk40hedaQLLIlUDdZI
i8Cw1yhrfQsBit0VybrjyLYXMnQSOwXyNpFYt0yj3UR9TvRZrNF6m8ZC4DG0G4Ys3mPceeouIH3w
W8QaseiT2HtgIkY2LgYekxRTyYnWU0UmrhQOYsGgOQAxLHY9VbZ3suzpRNRU0brpM2PjoExx0x7k
mEMqBD4B1d8U1KLCHpjuCGPyoTl11Qk1i+Cv1uNDMvTxwdSt4s5JcRmHQ5V/DcQEiI9JZZu39Ss8
QGKmI50zaoTw3EAd7DNZpbcg2Vkthk8qYxKrYPAO/UMXARwyHiY2lipdkfRugOEDgmMrCFwsWSgd
KpFRCVb0oFfIoRgaU1kagJciyEj03ThQTqOFa1qP9e/Yq72zHKjJ1gKctbNMO1nhLxq2UdEO97ov
j/B6onChTHrhNnis9k3aa8uJ8+L+4xvsd7jmP3fwhY6tZfTbtiN3sH4Kt+YSIa22UZfxZ5WVeMb+
9Oxd1FMk3hIKJh4Q1UKuVb2OfbZwos8iaH6PmPrnw190GhSv7bxqKFk91GM50oEsryq9WMTFU6Ix
SLUOnEU+KRF/7w/8/VaW+Ai/PIaOl1GtSYl2TIVvnr6yuhgbvzrx/aRt3kG0/1/9HtaF2YLeRGk4
kjMd5axSD2HzI+phuBQlSTRmYEzwCkj4TOrB+eR7vfMDXcbg9RUYcyeuJ9yoNZgDfZn5N2ny9eMv
8976eCklHU1ClmuS0o+IJd0W+bml4+PkXGv+9Mv7rtyxHkTD/cfv9t5XuVjn66bOpWmURpDtxUJz
vtV+v3L6T/rN+js7lXWx1JOf4SDjj8ej5jbL+HDFMe44LhCInONTtzPWtQuzbUew+aJfQTZ2Capb
D4tzuXQ2zk25vmOothtXd9XCPu+JD3Pbw2f723vf+2KHsOU2a6OaTzZphKF0Z0GL8fCLfHxV37vx
LxYIyIY4RYyIG7J+ht63zDkLtMPXPBjuPn4DRbzSH9aIWWr7y6NVo8Zs6rbAJ7PxtyhpwJOh4GEV
0vb++rOLNPfL//QuF2tF5wOMsB3exdx4m/ZLtquORG4siq135zwgi9vba2LfVsGJvWgXfXLx3nsA
CCb9bdkgRRx2Cxv4kda2q0hP47ib6mu1OhdkWyDhWg8IOy31s2rhnZtU5Kr+ukqZFhWl1+XTsWFI
u651r+ZAgy0ziVKG6K1jHuDPoUqpC/AbYeI9FqHsb6yk6G8//jHfuRdnX9Avv6XPjKGituQD0OiS
PPUKdNUxHfTNxy8vHrY//IjmRbmIXTas6oTAbsiLHB6PGhqfj19Zfe+lL1aPmOeblM1SPdKv0V80
Tj+rQtFAZnT0rJgld+uQhuIG+y++1WhQ91ag4U6synYXdD0nH5lju16SLqHUnPRtYCrrQCOILUyh
Q0T5pLqFyVQqhF+zCio7u9X7QRbKuUj7bGr03ne4WKPArxF943N5zEJd2oPhNoTXf3x9Lhrkf2+A
5sUqM9hJi+Oqmo5MD87OOl8YK2khLaptgzzwp/TCt91/5iO7sE/882ZiqfjlNnLsMGngI4olITwY
qiufkoOyJTo3XIAl4y2n7/azfBwezMfm1N+px3r78dcUD8qfbrCLeqUe7D6IMIIfc1pq0Qi5iW6/
GeABAwepXmX608fv886qal6sRiFox9wquZoTBOhVZg/N0vQik4h12CdAP8blx+/zzvNoXKw/LAgI
s6pkPNoo1Ac1/dl49bkKi0+qx/de/mK9ARijG1BNx2PfHnuk2Il01r32k1tOE7/2H36MOb/q17ug
7wgszWykX6vyGyDgp+d61y93imt+Wad76xCtExfD3MreZu617DKUXj4ri2bDbPFH/CNaWC8fX8T3
VnHjYtkxu6JxZM8aj7X61Ef3HWAsg/Y+gnMFImZ6kxR3Xa9/8rXfu6YXC1EmWVRNejQeR1lG3dL9
sCMfRmL6qYflnat6sUiUvkzERMRVBWAXLqTv7bpbobd8NNn3Pr5e762ll6YurF7TlHbmeAyO9ao5
9rf1qaRB6GYHHGVb52R+JRVom63A/7nqJv1iLGm1r5Xrj9/+vQt4sXjQ0JCzZGQVDH2EGSmHP1sm
REl/60K9mxr63stfLBGGOQXpYBsjglFig6WUoqvL1ScpwG/y8Rd498a/WB2AWgAfEW+B/nNprxDk
u93ScK2l5YKoWBKG65oLTOLLxk0X/g49w85cbuJduJgWxZ4yxiVg/H+35eoXK0in1MaYKNl01Bu4
hX1qIZaJJm318Vd952Jeest9EiPZZLkZ7eY27RGKMDGNmk+u4zuLuWhs/bqLtHkPwzAxewIgzKVq
DCJJx3U6fzkG/dLHe4Cy/rNCT9xcf1ir9Islouodk9wcXz16J+ku2/2IltfjM4lei2zlf7KWiyv+
p7cQ1/CX5dBMOydF5Ebeut0vLOsqzX8OqQ8r41oll6n6aibjJ7/KRTrB3/uvfrFGpFqn2P/N2Xks
tw5rWfSLWMUcpsyiqCzL9p2wbF+bOWd+fW+qu1774plilacaECIIHAAH++zlyWhKtpBt0H1bMqFU
1DgH4MxDrGdOYKxBeNl5A/HTaxEbC8jh4OfZoq1w32x4R9CTa+FCXYzNBQyGrpmK2ntVcvxjvPGv
hUZtFX0NhbjUo0Sk6KgimXD7jMygI7jTFiukEdnTTlqJFEvZzftZ8tsXC0EShp4Xz1fgOn8dLpLd
PVOfIqoxdjGFg+Dv5hARLXLkxfiBRStF+AS1i5r3ML+afjeHOGL6ix3KsQIoOlyfvYbRe929cTJs
xmOYbhSqlJ0fv8LCh+CIfUTsDVkUz6/AQXIezfaLEKzX2xTmPB0QtrIAmwRm5Y2W2iKiAgt1R1Iz
aGviPkP4iYouxSpa6x2kyOpGO6fatZiwcBrjiJjgx7AEHXgPn195owEN63yjF7CPmY6esEuVdwbW
Nh3ADQISj4/7kcBf/GfickSMgNUl6hrmMASWsdXoigp5hg5RqQo1n4YEj4pt+tNKWwvhlSOCREiV
XFOI6EhYRqXcpkh2HnOSqkvEmBCDg5Vp4XAEyVSqJcl+9M8yTg0o2Wo2NJjQcK1f+RvzMP8hfpD8
WSRFk56d4wd38J4KvX1j7PE1hzB+H62Ew6URw/4beNmebkVWQQvyidGvg8ofPDUx5JVhspSZ4IgN
BcR4g1/NUSja8DAwdlFKbcEccgNn6F0IOwQTLA5FQwTcjEfGABEifX/cdfdR8VPXEZED+oWeVWK0
PEJMtA9vnAnZqV47mTXacJncgJb3BvunLSqub9ROPOZW+ARqyk1xPBXVEFqs9yYgG1a5yS9r3UG4
HvxnCLNkxJF96IPmIdzoPTY+kcVa9GnQ4QcLGI4NeowmGSIOASXyRDx2QLH2+frk67GJIrGtCJMl
+3HvEPXw//9HiKDUZMoIPAV6R7lQOS6n1XYvashMYQ18ofV8gxXp0K41tjCK76Dwb0sFS9M5nc9L
BdSpsGUSNeVc3DiYARrRLlzZQLALM5YlApLM8BSKcdBIp8dG6igma+QWqq7MTJct2Onrohqcx02z
hTjQbbRg11j0VjiO1p/EKNbCxtKbEiGK9SsRHsH4E5wZ27TxKVmdgSK5zdqGYikG3k8l37qyZ+n/
C/CNCRkL3qu2APq8hhqKXnVGC7CPpsy/wUpwmJeNH+bQfVvzrTVGgREbP3+4Pr0Uw02kLiNA5rW3
DcbNykCcP89PTRDxB+blWV/MGz//lr/152nTf6GuwhYv9Ed+pSyI727tJfl83Np9MPzUGhGOfA+g
tYpHa6wGSYhzPU8ajEXUMwoEcPpgzAOsjg/wKFJZPdVr4wYRmib/sjOJgBQBLD8pwPm4sFcy5mUL
3i0ru6T7qvvDe93J3d8+VAPKqCzO4w4FECDQWyiFRMIA/soGnJiM9JzotQYetQFFrs2ZwDwb0NXo
RxRuvbF6bnoqfRB2wxZZfeAzdHplTt43Uj/9LSLK8Byc/6P/nZO0kZkw/Lt1aucw6uQWm9CGdb/B
W22ixkZ9Y1Q4Y37lrneAKawLWadls2q6YXXJYk1kX4zeDja+Ka0MPELR+58IeJ9h37oMxkpVzM9b
pcr07c5tjdaa7MKILRpXHJ6u7Kp9eORfKg3V2pZoyVpoPh6E9/z4T71CRCqIl8p8qrAITKZicnbs
lGrj4qCtBqZnUepVdmWd10RHdGotMBWUPqgUyoMLU3QCxDFZjXVMQh05Qxu0G3XeA0HOhdkfauDK
qW8ccg+NlWi4Xz302IlDJqPGrqciXxpYsqFsEqu1221gYLNrrG1VFubx/bT1rTuLJAzkaH4pKaVt
pgj/hPBygnEGLLuVl8cdR3Do//+TEZsy8BZQ/STgk7WaYCaH0oJTnxEb7ZNvPCNFZg0WMEAm49Tb
tYCxlK1giAMcFTAoOJvLWgVcceXovxuD4dIanc5q8GvA90mNSf1kcA8G/x1DVgurNBr9aTAKCwCd
TaBeVl5+YX273zB972Bk3/ORwz9hDrgiMESL14oDBFo6QD8byHs1WCifymOxi3aPW1xqkIiVHpvX
dDDHSuSqVaU8t02uZYXp5e+oQtEq0Kwet7O0F7lnJr+9GQ2L326YPytcBA24CaKuZSOcDFZPjMva
dF9Kc9LEzitABZbIFGgkVvY5LEkhCI4qLe028SiqNX8JpXMMXf7KKy30HT3//u2VpM5PQmaQ0Xcf
1Mt0FXK1YdXqL2pQ31CcyR/g/BrAGWbDXeAU8V4+/7JZ4vgHu7qiqeYxUunpefyadNgFGcEc52GD
qwM9rMNjU/X1amWIzNuaHyIZTUQyYWjqxpck+MYIZ7n6E9LHEnLzxy+z9Oz5929dOMFCOxy4uQsj
HooXWesp2FGspc+Wnk6EEhpXiWAKQejqQ5DFDNg3pZ8VzMUe//el5AhNhA0YFsZS1aFjBOhiwVTf
+efCjHf8hX6pMGdvj5uZx+5P3c/+20XD0FcgCoiYOGMi6UJV48KgYV9QnFnBQtu3sLOafS1RAT5E
K00u7aBIEbEnCVkK80McjG9SqwIStfdu5S46xNiO6u0VhGEXtRybSg2/apu1C4c1favVm6cA2+3H
r710XUcTOykujKaJajE0+i9B93Y4WHIv0THK1MkC+q344pziXO2Dk3h+3ODPaxvUhP/2szIIiRjC
v85lxUtS70F9ZL2/oRIajx+/kCWEE96/z0eNSTKFMkbLobvk52buy/opOfR6upm+FMe/ZFaHQbTN
DRTAoeDVgnvVU24/bv3nmSCSBnwVm5dCn/DYOqavGcoywjIwk7U978L5XySRtGWvlA183JGFtFgH
wFADRUTqnOFHBYoWvL290fZkTMa8uytWdp38z4cwUSEiR5KJPhATeCP0pRtELj/ZgaemyAH4W/aY
/il5FelWrT/Qz94zROSohy1uKPeHIBzmKYApqBPcf0L8yXA3fHE38OYKR34vYML+jLJndguG0cpQ
Xup8Igzl0eQPI5DQLm6CDaA7VhaCpccS4UfoctyCNXisJL0z8M+JpY8MPjOPB8w9WfHfYUdUiLDj
S1lK9ffg9hGe2T2zQa0NchkbMDI8I7tyULhehZ18gIXvk6iDhgv3JqRUSuzvjWaXm5RFOdHKJe3C
gRg6pX/nDugWAY8KGKR5DGj8MKwCDfA6U7BQGqx/wjXzEBihuZY3Wbi8FxUi9IAVXMsDtA6upIYG
yKTGZAamCNmtqB8LldOghlBRCuJ0Orpit3Y7ck87/tDlJF49gSkUJaFWw20dIAGxlwAfPERp+D7o
1HCrnLttazFb9pW9wq0Dpsn8qfqot8Gf4oQTFAp9RVOAtvOlcdJddYCp9BaGi49Hw0JslInYJVJN
m7dhg4UU92YBHDTgCAilqaCKjbjSxPyon16e3NVkUwCWIlyuGoaFZgJV7ODZIEbmElebKA0C01pI
hZe55HElJt639z81Ob/tt81HIQY00/Y1NtsfPA/TcZ1692F2fWkctrXSD9rTADjMV2brwm5BJDnZ
MV3IweRNSF2BhtuPuMMLC/ia1yrDnNjSzeNzoDznaYQahafHX20hQNxLhb6935BxwMtRaJHrQbMt
FQfQ0U0hruU5F05qqJf9t/+GPk8TkJ/nwzWQXUZsR9j9NHb3Thn85iM6zwcjMDC21LVZO4Au3OuJ
MhGW+LQPKniVQ+1rjUa9H7bMNrr4ODIzjmg2KB/Wxm1mPe6/xcaIsJMEST8VEtS5PQsWpc/eipb7
LAEHSrvyUgbZXuhri5GDPd+Xhp9M57SODL9qdlE8niOJPzz+H0uzjwhHKcTyQJDCCJkv9oBsdPVr
QaMSDlU+j58/r0M/zANSGcwCBRS3sMV0Jeq9624RSIiPHzzP3Z8eTISNoWMp0KELnByQdS/BM4ku
snJTWKeLxpVvtBA2SPUvygVRqj/gv7djCgAGDYdZyoijM1PCxQZCeCVNVgLUUrggpcColBUjL8do
QDb9kL+VTv/knyQjeZNfplv3J14JFAs5K3Guc/kelmRarMtUQK/xFpRObrIJtESXdbCYsfCIUE5g
D9ypIH1vi6fERq3n89oKtDTgSYlwRw1gqQRoujpyvAaC75zQ8/9I58weHPaDe5OBGuPXxaVLX4+I
IEwFfI4wv2qvUQeQY41JH2zsTJHuGM3CCvVXVMlpg7F2f7DUHhE9lDYce29Ee/AY2ijqFc5E7lqh
wELyQSRVwLxMtUJC4+ENBAfj3seNZWQPEEorv5ynRBwQJ7ajxGAOR9ReRp6v69YUW0s7HlLlG/I5
ykXnsNqZuTPY1SF1SifSoYDdd9tuC8yh3h9kGyaEDtzA+m1UrsyqhcsykRT8wmqpb6AfZVx8kBdU
6KA2llUn1O0LKiOAcG1Ts/W9iuJR1LYU5wz5RsB6XoGJh5PduIXrVqmXDa77RrhygD2jhwfu+Dh8
LRxBRXGOa98WUKmPysLr0eFloTGmqMkbnAjho3hW9tlWOcFYfNdZqV6tlU4s7XNJdXBZFZVcMjQO
NbfJjf8APwK/HlPaTZZ3KRIVSV0cWPaNFb6m5so7zoPnhxgtEtFmxK4zZuYm4dB0iu35a4eQyQy7
/pfxjDSkKGN2iFENxSCS4RagPzWb1OGeB7vVY7cyYEJpj3qlCU7yluGASFvS9Zf5QJjQEx8Q1fg9
kDXI0HCGkl9zy0d9gaAW2yFygm2wcjxZWD9FIqpkqa+kMITB8bep4MuGuppkJfX2c+5HFIkNSFCw
4HuFOBFQMgVfrcbsqtjo+qtHTQCnC0AtSLBTu/5yKBDxBTaSPtCBCGClgdyE6luRyW6gebTk8+MW
FjakpJZ3QlVaz4HTCL9heGkxuPLOcQeer8ltl6aPQOw3khLleXLeY/oYEwyZX6QD68RnQKzMeDOd
gpt3afZAQhRv+crsWVhPSH3vKHRILNPRfC4tQR9QBUOA/uFzLSW1dGYgZbs81U0MrLnnws/4zD3j
6kgtdrSO0KP+ffxJFsauQEx/eJ/SAw+ohDv28nMc5EaYdKfHj56j5A+RRZib/BY9aZg10SXjI6Em
qP1XcukcL9G6lZmxFJtJhS6DysKgKCnanQ7DwXvrNqhgSI7iU3/2nb5XGQsGN2yuRpMmvj9+n4XJ
KBDT3BP9gZZjtAimLqzMGuzCnHzThFp+bH+XKRKI+R6BlRRQBbqsNob3ZBusre9LE4+c2UESt3mN
54bAKcMVCvjqZ25Y+c5Ln4IU2Ba0UigzYMkF3B3o3Kt8QrGo5yonuBe4jENZgNofqKu3cg++NCtI
ye04wDsYoCAaFZOHkA1hDfkyJKjKZEDIiE+FuOmov3IMyMm4IoNcGMk8sQ9g2KkLhQrdB8HHE3+s
dnDEtR4PqsWXIZIQlAyjjcHDy/j78RYd8xuH+xxu1Ka3+LAG81gKjDw5yyuFiYQsYdxgwxvlk7SV
XsAAdtgC1tfI3cFMPNiWh6S3ZewqC/Xxqy0ER1KCK8HbqKVp9FqzmfM4T4yV2O27tPb4pY9CrO2j
10UD3WNbAWei6kILmgdCwHsrrfz7hcDIE7NdorhaKZIRu5YEBHJ0SiysHOcXrkJFUlSbC1NZxj1W
DYnaMe/CDobgwM/7m+DkpWptyqbiQpf1u5Byz59/i8Jjk0kdXWMJmY9WkNrYjz/uQkQhVbUKMOGy
QnmYgyhVb8bbCNx6mK6lee7KwR/WDlJOm8/e8n0sYe1wCly+C6iWCZ3mmh2lLQQBjnCCUuIAH0M4
ZEKniYIB0QQmDKIbqJ9v8rY2WlXarN5vLCRgZhOL7ysZ8vdyj0IhJBmgrclM2mGtGCku71psWxdZ
b200ArNxgr1o93ZrU3qoKzoPNYnw+rveJoKE1/Ndn85ZDvBrAL6uwUb+w0Ch+vjpCxP1Lq78NkTA
l6tDsBKQ2FA5l9qHG1mljt758cOXBgqxCxDbJBGGEg8v/ZMAE3pAZYDwWhsoC0GAlM6OlEhVCjVg
R1l9QDuhltUVNu39BMvBXw50Ig70HipHovmeiQtTFaziJnmmsnQlyCz1PLHeA0Ax5WKGh0uUbIxS
/kZBM9DD6ALu/roYVttJYVY2TAslTWA0/juIGwp+lLmEropcFLeaqL/Pz/AHhwqq2vbmoBZXbA+Q
YxKPw5f/OrzBIDLSqlt9fDwOlrLFpCoWUCwp8tuecQeTvrW3du873B73R7pg5G7kUDr3IUJPk51p
fe34tLQzuctIv41ssVYUWIxj3sx6HmGbO5KJDcI2xL0RMNev9LY5wXbQePyGSze8/6WAlUoF7iYI
tYx560xs2nfNFXz5c7gT3gfX2+RuYMNI2EQGpbJ8LdozqxLshdXqfpH/7UXzSKplmPXhCyqeCZNJ
M1CSleVq6dHE3gHc47xIUoV22ezicR8wml0Z/Atzl1S5FmXrSXWNAeGhlgkWo/Bjbs9+BGDNSgP3
t/9hFSGVrWnhw3imEvBBdP5p2rBP8KtOLe/IPc/7UiRuINodIanj7Qjj34nmj2L9Advlfe1IujDB
7zneb9+FEoAWiZqcd4MJxl+5vy+SQosQBtnM38HCzZWn8+PRt7BG3TN731pKPQGVrALetWxBbB3z
dtPUMRwnAQRPw3ClR5fGAhFDWrpsAILCpihunhoeVK3h4/G/X9oG36PGt78vFlTPMSHcFOlbcOXs
BtmhAeRMNdlhTf/dOsfMH+lbG3kttlLdNkisi3Ghpx54o125m+r+whX1ufIaTexQqLPyRiye+sPg
u+/Fv7XWZrIQNHPaS8yUkwCb3KKtbEkZPukq3idwulZjP4VRXVwdmHEErCg000FZibYLCV2BdGFh
s4YOc7ZCtP2AgicBaxaZw0BjDd/iD/BH1qIb5PGnBLWs8RXA35n5a6wdahbEAwJ5K6OEcHyPUaOE
7Zv/J4cGGyxZDUhS5eLbnj6+xta4a3e4xNChF8jO1Gmq1AjfOtqKZm7DmAkA78+V7zCvpf/9HQTy
2sYPYHjKcvjqPeS1mQluy6k24S5v1c5aGcp9BP3UBhEjK4aP5UBAojjdKy9Zh97UOuh7kXHSgWLe
lq5nCgYPd1JYNmn1r3b2AnlZw2ZTTUfDhBgSsl9UgwyxPMJdoMhW5uRCvuO+qH4bwEk9KUIB51yX
1qqL6Hx2TuZ0VmQ9/i4LoeR+BfXt6T1bUGJDYYAKwzNFvWTB5fFz5y7/708h3g9d356bc0MALvOc
bS52zfRXyUe4x18fP3vpiud+Nfjt4eAGsUIGGzi3jzaCp6dPncM5jIEk1IAt80oj3MIbzAHlWyPt
kESU1CFL2pmdKamxCk6knW4i0zORvFSOyUqEWuopYvMZZbAEpfkY3zeGyDl9lSp4gPYrKZOlW8x7
F357CwDLaxpDCE+vVObAzF65qIhAn9nwOzemLXL+BvzKwTC9QSbrNLfKiq+rgqGFdZcUAoNX1QR8
HiATDNN1DXtd/pZtZTdEifl8m6JooTUZgQFsufIqrRzSlnabpB44j6MAQR9DOtl0EPnXVudG13Cb
GrIuWLIJHoH8MbrSL8cJTZxKx5FGTirD/Oyd4SA78Q74XP5InROV0ehn5Tiu7CwWxgmp/w17+BmD
LU7DleoP18HKFffe7Voub2GVpInIWSclmycBonNcyJFGT+w+avwncESsZuDNHngH2gMsh0IRdw1l
+lS5HmbG72YaPcemb2PUq+pSmCKcTVGoZ9TndpfuPhv0Hqxn7G4XrJy8FnZmpEw4TRIlhP8hFkM6
2TYRLLgH3E+0ykVKxc3Kmyx1IxEzep5mZ93AXO7OO5jNDiQ4qktZOep+hJVG2KWBQAQMNgcqXZpV
YNmGNWprbsQ34h37yutQxVl0pFZbdiNZ/iWxoifpSG0CRR1xwlJW/sFS/KWJ/SfEOFBgzK/ZoiSi
1kptLqhBHaO2Fnx/XpUEUgQslRLcFFmk5hoO/tXNXpZWJtFC0k8g5b/VJMSyNKDzKLtWvftXAt/B
QVkULC9GPT6sbb6UH5cPgZT6TvDqB+wXgRf25rNkSJ2Q0QmP1Sl9fjzYfj63wUH131kjeF7qxxIa
QOkSqrOn07D7nUxZIEW9ZQWaZwiytduxX4L41Uqonx1WBs/Po3e2e/1nsgt53gH0h2fncH5GphIk
xaB8+l2XzEv5t0DSTbwAzAieTcO2npH3A+iILAehhGK0KAV53MiCAEkgJbmBkjblyKCVstg26SFn
IE6lPiL+yYO+TvT3bA483jUdbYme1Dp+WWn259gCNsK/Lzd6oZ8WPZqdLp1ObfM9a4Qni7EEQYX+
3njcytLXIWZ2FYhUSPc4WQJRY6WpYMhy6wb9Wrr65xgskNJaKpNAmlOQxEhH32iE+G8p8WYmtZth
xiE8foWFeUGKZJUQLFS/Qhug+cIY/m02HudESHeDfQ+63eNGFvpJJhb9LJTTTprXy0KyeSAKEuoo
eWtvsPRwYma3U5x4TIE3AH0G9MO/FG4LA2Ftqf95Xwt18L/jKCs7qlHm4I0KVatwUdW45fZgfZrD
XK2IzMvjHlqIf6TqlVJEtkllNNOZ7RsPrfgsS6fdtbu0hY2tQKpevUjqQBHD81mA1o7+ZdSSAwik
uvSSvnXP7ItUoUYm0ECf0xIF1uoo5ARve/VeammUzbP0W6gJmSKBpRaaj6NeY0on7HYTyhhK+VxE
KwfLnzfPwuyZ/b2JBDbCfRDOb4iTe7nHKqvJuO9eOXYsXEYKJF2nnvz/O/nJMUh1an/LTPkC415D
7tVWn5xGk65wMUF14FoOf/F8Po+Vb50GqumUA3aBN+p1+B+HNgOXFFCmQBNXwd0yWbuKdBFeeVZ8
pOawNtqPB+NC3JGIhWFkJTBPRExX5RCgRKp217RpC+l8QSLGQdzDwjHisXfNXPYN6VO81XPzwZkp
rRZudyx34RPSPEZo5UcQnSo7CbXEEV5Zd1wZJQtbJVLuGNV8XUUi1EJ0/lf0WQ2o3JUYt3CQEiRi
MRjrqQSGD4n0TkfpQ9SB36N5f+mjVKuTM42q/wHzuvoZuApHXEsOLm3QSAnkIFG0N845nOYlvZVQ
lMPf+0PUOd3bNAaYF+ZqZdv8Gv+dohBIyWNXcKCjDrgYb88UnAdUyRoQBbNdifG4cuZYiOSkcrGV
x46ZwoZzxbJMbeDsKZWOeYAKu7RcibMLm3GBFCvKJWrcIgYj0H+D1wtldBr8On3tiVm74V9KYpLa
xLJNx6BtS9qVLv55xrpc+y/+NpxKeBYjp13ORT/McXSyXa+DTQWU5m7Ntn6pA4ndYsxHVerNko9W
AcLstak+lOj4q5hAihJrZogSEONoN2ECdaJRAFLAYZ5VKeBvHrewEMBJQaIUSZU/svgyUXkACo4e
rnAoVgMq0ypvL0anx60srESkOJEqwXZqZcQ2gKlAmrrOrFgquYSo/AIc73EbC0GGdBnNpoQeslmQ
DtqZ2vSTWhZrVQ8Lf58UI/IpTLlorwQ0pCioP6I89kCdRb7pZ1VzqRMqtYpUWTNfX9iUkMrE3GOk
QVbgKtxNFDi+stl1bz2y3comFObKub9CIBiPu2xBxC+QosS+hoX4FHaT61WA+20TFF4U7RuFazX4
KChu6m28Wq+UDCRQh3VDOjMD3l9Z3BfWO1KwCLRqqrRjB+tP7CU1ge+BLByFwvTz2DPKlF0Zeksr
BClbDGkuLAew91xq6znsV3bFzacDlJCZ7CubOeXXLFYv0dNKjy59PSIYhAq827IOztut5ts0DPx6
o4Co1J8NXmCjFLwhZQTz1krr1ZVxv3AfhpvAf3csOePJjMdwcI6NJmdok4MvoMoSMUmFPTWIU+kW
+R7I7djqNo3Nh0gJvxIzC6TKUZbiZpK4fnIljuv2Ar4ooF29t7IfWjrDkgpHKpTKuBFgl0njCMDo
1JmxAYWHI1e5CSCeoVZSe0vjkNxBZDKF21AIAEE+U33xOjYRmANHalpbmxaiB6l5jDqKkgYBBqdp
+zblQO6JWiccWuxVElQdPR53Cy9B6hzjqJRiH1WRIHdsu+Ezzw5MuCu8z8dPX1q/SVWj4IkN7Q8R
7Y5MAclsfYrBQEqE0mjBI/aayFDC9uRRw2c69pfHbS690fz7t324XAGlwEhY0AGlNj1Z0WTUrQ4B
yKgNszJ+F9Y+Uuo4FU0xxDSagA/ROTH9jWjXx7Urt6X/TwQCYOXAk5n1uW3zAVKpymd2DJgy9fG4
exY0MqCP/ts/o8gpOficmB0n0YleZQuJ1B2zYfTY6bbJId3hmpaCC036l9+u7ePvKrYftqN3u6lv
H6UrYmg6MhpO3ofAPeip4802eeq7fqvtuFFpCzwDWn0GgFaV/+J06/TqpYVBUWiFmm99+doHLG93
yHit6e3uweCnfzRvyr79o0Cm2JqSfM7NJxBKoywVt3xYA71aKvE5nygsJYMH/G7JaciHYY8LH/1U
0fO2dKdc0H1F+APkLqcnwQiLz0aGFUGEW/BOjCU9yssnhpvzGw0gOEwlOGEK4ZhC5ygREWvIxSP2
4mXdSZC6Bj6hIWzC4mAbd/GLkkZ2KHI6MJoWWO9G4bVfaSKFagW+uVrWXawLIUj3flqhErRJwbsb
BZXr/EibCmXHwVKCKqdoV0ziV+CVklZmrLQSKxh+qddIxSr4cr7cgJrnimAoaBMqIDeKEHW0Kk2l
8p4JlZipPt/Ami/usJlGNQZAx1zERmdAlyoYdQ/tWZrG9FjMxJ8SCQAelKNI6JyuYYfJGsPMQ9kJ
gLKp0QZw2DVyOcABPlOAZQujVmmA2ItRnMiwNd7Sy5SuMFDaBTecmh0vU9mkZlr7yJhIOJOMQQDD
XyoDSbaM2EGPWSCLVFAFWRZGMHzUn71kpGwFj3qFsyqj8nSgvHTxRFv5JLAWcF9AEgNpU30KiV+C
k8LSH0i/QTdSYAAAcAPZi56h+cykpr6gjSphhnMQe7BUCuEbzkUI2MMYK5IFpFz7DG0LzxpRlwd2
g/9CaQWXtZ8MG1GxUUx+KKgj8tHPHJM3l76Mg/NA5ZwOTquvFekU7IRoYPSWZ96CSWxxSxZNYqIG
oyeCxs1SnBoFw3DGksG881mUSloqR5hdeRBPF0mRc2lb5H57HgE8aFWh99o9TyXIGqGKOz92kCFC
NKbwWFu4bICgI4MHutZGjG9QY9mDIzq0eiTiIrcrQ9rMRU+s8DVSFvU12N+aPNA7WpdSFLa3vuwA
zMzqopyg6l0pBzXMYObLtaNnDDnwRn3IA93LC8VJBL0dvispoIymT0e4YAyokGFVSaF8qDcqOnlr
Owp7vKxSVI/KRiBpM5zKshwoLl6px20JeoeZyyMdaC2bokEcTuK/Mp0xWw5rm8WksWKUKK1Qh7ZO
Lbrso1evjfljI7fFJYnTSaNgR/PZQlNyyrKJ1fg50RClKb/nio575tqEo8GMD9qDFKIn/LCk9bHh
6E3eo0IqE5Pa5IGNNyMP6D/YlHrntK0GTelzfoM/E2lhgtmrDNJoikzbwb9CykuD8/zQLACpVusJ
aYfWmwQjo/MCOb/IK3U6KKcN10gwV6NLaCiTkd3TU9MdADLrT2xYt0dQYuE0yoS1BqcSbESEWDwo
fVtCY1nSyXmQ6+yWeAK/GeH0jjGSU8bE+T3GBdwXK39oPySw5Q4jFcP3gWFQOpemkvLsgzOsJV5Z
biuM6iOTyfk+CYFFAx5c2AG8S2mxL8VmHk9BrvpFDH3nzB/PBWxRJL729oMSlFu+7yo1KflmW+KD
aFB2dVbZClA2cBTMfEuMXsOX+BylO03Ja6w3IpHqhX96mX4O03y6JVFMx1pD1QVCJl+FcJ5CseQu
QqWBJbccUGlT36pVX8egtbMsa3ucTJkh1zfHJh6yAszNqW5MpULtDoNMXJX717jlJERpVFWzYFcE
o15OcLrMxTe/SzqtlJBOjcZLKzR2VdNwqYw1r4RuNvYAomZGMwNWTgUcswQCMpouTOQBsd0qo0HT
sm+mTAaTvcAu20aLhKHSxiL7M2FUGwjMsGcGRJevhABexs0XLjk5jW6QYqrTXSByudnSjA/YJT2g
74XuU056ULNbFlO1ihQV30NLw7wt1DxrEF8ayhL7tFKrePjKgNQFK2oqjGoUDpKUnGhRjhAkRz0K
RB0O73pdQ4uU1QBTjhpXN4dwksG/Eye4VgJv5/AVJCbipPFxdEiC3PWbwQ2D7iYx4HpIfP8StoDJ
DFRpxz0UVaEPqGYEEHVXV8VLRY0zsTgEKW+AeXJRqXnC7qGKrG9dJ80WF35j157HPccytWOLEb60
nGi0MD+eRmTbwDJn2rwzg1wCRHlQ+2HQZMTQOIh2eOVtlXCgHXG9Gib+3qPp13ygcVLxCrvz22tM
wZkngg4xFpltXmZbyq+drsQslrPbvBwnom96Cj8YQU9nVkp7yO2FDBZ3CURVzEQN4EOzRGIprzqr
4hqMc3BUj9EAsDhWuC36hbOSqDJDqjDYRHGoLrGB7DGg/jDkNjxGVeDkGDFhnRmjKDiCD6vHyd9X
Wb8fQ9hg+jSoqyFn+EFrRxWKRGFmqVYh0+scze4Krh9g9xyIat5Qg9pJNdDOdRTDpsQr98XgoRgY
B24NR6RNIkNZojAHFnA1lfInC7EY5dKiBoGNndawgCwqaMDqjVfIKuxyrbqs7mg+U+6U/ajEjR5J
npnKiAI91No2llAXpvyxxbXpkRenYwlYA6CoXFyo4yDcUEMiaGVbv49Tme3jrkf1TisWcD0IgXJQ
Op66IqmESdrmtszLLt1GpYZFJMDVNip9wiSpgF9lxq0QNxCnsBS2s/J4yWoAn4O+UaBQFXh9vjd7
UQYcCgqgNFUujyKLHrwNFQZGJ4+lNfR8qtMMu82o2IaT4qhLMWa9V3NQSSH7DVpTUuqBQm2lUcJ+
bqo5C6jwE9OwZ0nx9CLN4DQgTE4JHLfZzqUkXte+SOX4StPYT4Vd1WpZH+5SOE7mXWKAtBg+cXQq
OXCugPEzQLYAjfcx3OO6U+jHl4nKYlPCN5FUjuHtSUQxIFJJtUnHmLJSo8AYqhhxSQMewc4TErhs
VnXzxiaiYgYZXBf/h7Pvam5bSbf9K1P7HXMQuhFunZkHBCaRVA7WC0qW5EZuAN0AGvj1d5HeY8sY
UzzlKpdM5NTx+1ZI66gwGTSrzdgMNCNHb5eV4t52uLpvpmlZxGrBNL34ohGtWyLEi56v0Y0A9gaQ
uegJcAk9BgEWb5ur3ECCjpn0VQjIz1n20un7tRiqx5g4u1Rjq3ac8BA9BCyolyWrxIFjI4pdVNZi
0cSxtkmrao3hqLHMXUPBLBvu9UOytyobaByeNWuYSceRAAA4cLUWNcaBgSAGvWYro0KYxibTOueN
mqB7daYlVujM1n3l+jaubZTl1aSy3i/rEomPsl3YI5y2YMiNtnqMSGI/wGr+0rVVGXjAreRu/TDa
dqBq8mqV9JUNADPXyVgFnREPQTsgiMlc+PjaTnKdJdMdqYrFaGYRDFXEmkoBxg7z+sIHddZ3U7TA
KIN5xbRlQgW0LCx9iJQpVNTaAwupZZQRH0orrMY0izLDAfvlEfC+136adno/7Nu+O3gJLwqvQeoj
7171JNsUY7zX4vpiKvjOwMN6wohEpm5iAyETjABvqealQTKiU4Cvd6e3aOvpt5FbzY7ZJIyTeAxH
ZkkElYE5UukaMn/aWo+9Yo3xLFlbwOlW2dgsRFfqIeNes8MwhIXSaN+oApS4M8MsowueMTPSdHoz
1lrEhRx9p63qW+4KemVlPISx8E4rvQtbTeuEYLTqgr3qQhC3Evdd2gFVWA1Bj3m6T6TZXORSwOp0
QMKa9fUFkuNX1qTdkSlZxvoQjF0dTa0dxWMfuaNYeFmT+qY97CDLTWDqCaKDgM1nS++IJrN10tp3
pDC3eF8FGqNumVdemKgsLJ0ySi1vMTXQ0h6HSHK0IBi6Y7ShfMOCAYlMkXj2HAZDKZi16p4dGHm2
nCRuFl/0Bv5iaEz0Xvj98LWtK2eVwojUd0RsbRxhgLWegLlVQjpqj9HeJeE1TJ3FhVXm1602bL3K
krALdfbQOw4YVyjPBga0OtJ1MAAYBQYFsJeWxnOviaWTmj4cXzcTTFT7rgnzChGeMRteR8VBv8qa
p4kXcpmM2pWhnPtOByyODXzhyT6EbUdYdlZQMRYACBZSAVMSTwsmaUQWfK51lrxNcLMMbCNFbFhM
+zqpv9oazoX5w2Wm20BRG9mCWO7GzWXuM4t0YWyC21EjI5vX5N0ReCeKjNpGG7OlKp03QZqHMm82
bUG/9E6xd1N4aTCrhlt9H/W5wIBVJD7pmssMsaRxgnxNj5liIQDO7LwksFyxcgYrylPjkYAcVLQa
8qUWmxaa247LEXC2BVc5C9I8uWzHKg25I6y1m9hfLWUqJFxhSGubmAJz74a03MSYiJBQJclVrk97
x6U7wzZ2g4QOLKtsPFwlo9iAM5ZHjU0NX15La2u/LsiVmTMY/2WhIdGrcvO5psNOU/mutOrroa9g
wqkH1fi1RWEppXWd9O+lBbgTEAuW9SzTV0AXryvjhcbvWtxPfk29nadra7MBK6l673r3stLiB96W
b1lRw7U0h1lVll4y2yiApRxBGko42h4dsW1h3vRNM4Z2bxz6QJPRkDD7K2wx2v3QaEBe09x0wQ7u
sxty6N+b8jnXDr7BTdRURjTp+jLRMH8t9GuYD280YLgreTjANnyP6XuneMst+ZDW+s4dVais9M2c
xHVaYo4NtIdUCGe241tdAZnDZVSm9hXNHXjlqXyZY/IRe7DCGg25GSx9A8okEGulvap6PVRxETqy
WeBWAyVZNKYkBFd7QfT8kjTWSolmSSoHeqKjt8QEb11wDO1gilZfWEVOl2qUAwA/KK7msJn6zM+z
yZ9cIYO+bZe8enAGOCizm2Fi1S5zUVF1hEjw5S9Tne+SPI+YHi8s0ERhhgL1LBdJQg5hPUNxP26q
ZVVjIKTdYyS7kgbNw9q6geogAGtGHuXd+GbECmMtO+pp+jxiMD8wZ28qsFitaUmLNwf/VZoV0ML6
gs4NEzJWPltx91Z29Es7dQ+2Zz0A1BdYmnlXAS8cZm23sWOEHnhzDSGngdUBiZNLlo1XXMa+Znd6
YEgMuZIEVaJC+9E82OifufWtJdm9mbi3epn4mazCrH7okTgs+2+kfRLdvahNoGUeB++KZmmk0aex
f8up9FUL20zzrm1hB+GCWZojhw7DdOh9pfcZS/wGbUldj8GYeItxAoRXdu/JZL2y1N0N1Qs01jZj
Zm3c/g2E4b1RtyEdk51jFi/c00ZE7J1tPlZ7Bagp6NXuV9gn8wUbYLCM7zWMEMUi+5yZZegYzG8w
/xftRWo7K4OY8DQjX5n1bbJXRS/veH6fVuZTCy+HlCKwgfl9D6dE6WI2LryQ4nhdv7G8aw2/aHfZ
GnmARnptSygq8XSJGQHe4MaxaAS3O1hhd8gjcN/j+rWrIJ7Z2dVaTWPIemmhOQIyAyodfcIiPu35
eCPM3QDqTAuuK14+S4CYkBs4vQUNNCLFNy2+4+Z1XFch9AZCBgmfjF+Igax5j3sDRZ+JOyclQWHV
67Jx1kI4fjZ8KZLpxeCJH7cYpdGrw8P1HjrGMhr1W2Rewr5wV237zelbiJZKVPnUjAbVX7qY+SUH
nQdMrkgxbelEd/mAuBoMjoveuwc4MnQzjGBjRJmtr4k2vObomlUVY5e3HiDA1C7DEXTOVIDPBN2h
FlxiXRv8xqsekXy+yIsdwbxRGRI1AziEUoU20mYucmpOU4Rdn15XVrnRBLy4eIHaCCMeI99MbRU2
erZI6BfueUHdKi2g06NOvtGy2gp3uBCtuO1G4beJgoal0laxKdem47z0iPmgaVmowdn3FMW6mHwN
M7dawWFOQt+MfDEK3OkAs2jnKU1fOYkj3aJ3HDTyRtbRCG8teIZtRBs/ln16xzJIJSltG2vGkyEx
0WwfVPnCnXRnQrw9Ge1QWvdxjYIUM5SeBIPulN+atndhDbovCrlljfkwpuMz/HO9ulmALRxJstEa
/pTFZrewMElnMkYEkaLMUSsOys5YlgwMm/i6lwTDC4hD+AiKPSCwCAsfQoORyTd84D3PCieoNKoF
pmFHVS9RDBK7304wad8g3Jv4UvV+O7Zhp4+Q3Og2Mnk3O3wxypKHCgUmhrwqojcSstFWv7ZRebJu
ChNXBBPGCQU8223Ea/oSr9rp/KZAOjwu4DBg7Ify4GSURmQoEPyE4s0I/5Vq8ot+fyhErtaEJqyU
zImHSuG2gAh27SvbhMA+xrx9Mka0dEG0dC3ELKqF7cbBwIdrTauBytsm1j6reDTGiJ91JQYtnc8p
xuSWvsxzZ1WxF7gSLx2VR5xeOWWNuIIe6Ma7srKd7aXLpqpXXu/eSxgXD6mKtLYMCQSTKNROmbnT
Ynz/Vgakf81s70oWgCvTF8xhESWodlRrMa5NKqRgMW5PB+ARGxgXak1ASxuhsBKsWweNHBo6kcKc
nunNEpVkx81Nkr8dwjiARw2IO6wc1wB7bF07InTNIjDKK5FcxqjZwl0D7gglRMDdYBqf6+iZBhSQ
NHtV1XjvMohVO943va1vlQ54eN/5CE5tlNu+5DDg8vBWUyYh2oHJrmz1e0yMyhCJQbiKWeWFAwsd
zCPSLrQK62lCgF7xywafvRsgr4Sq3CPgjsWhShDbN1cpbx9kKfHxkzetSlGx4WCbNQ9ad9lVkGRv
YwpdzWwP592dgmF4ACTiIvUKMAzeDIrZqdE81LoRyUKzfca0SGrjhhEF0wYLw/actxdanItVX7+l
2biBQUuUW9UeyLsgjdPrkuSwFkGCLq6sW6gcfUkKsXV1D8GWnIY2jMmFC0Mnavc7M7e3dTWwddWC
xw/TTXdFDP0LJVMT5bx6dEum+by/sRN3TWgeNZ2OsS9UyNSqP3h2csx0fC6SINOvDad70Tv9Neb8
S4Oxu+/S6k4NA7kxdQ+Qtqu+2fSI5UJGe+nka6UVUXzQcEceoFmZtQoc+w5WnWsXQFgtrpZMQuCE
Vbo/DvYCZfregGi1QvgOUuC+kxv6IveE+cRK6iGg0BHNXOTTROm6NzEhDTz4SUKaIE3db2Xd2XKL
UXF/2QhnuBrTHgFpJ6HFo5s3yUtKNARS0kpavikw2YhzrV64kzS/eAr68kzTHh0rse4rfdSl7zpp
zEGq09HQiMo8B5Q4ZNV4MTJerd/+9ZdmGsQBZ4uSGc4RTzohojogh+vrwdfpUcFX45DJvx58NJln
MvmHnNXvLjLPRHNYjHmwbtyq9q7pd3p7nbrnUBCHG/3NueciHA1J9LGwTOMCYRIoBuuW2e5GM0Fe
JKU8uTIGjgBhB9zJgDAlvBfQhpHm3Z2glRk0BqyWg8/zlieeca7W0aCdQjLXQJA73ZbJtYl2Rpjx
mczWCfDFXHyjlZY92Y5DEUccYkSwnWY9QAr4SZexgaEJMg1IvRn0BpMeyHDIInv7s4ea5Xo7wbIC
YF8AJhHwgr5/Y/lTNnlByfXqTNk49WizdG+lIzDmFBq0AfQ+XjQWOqi+c62taHWWwoGpV/vUKewg
pmhJ+j49RxE5kcY++qB8yK+q1i3MfKrHbTeVduerPBsjFNH6Nk5S7bKz2nNIzsO7+l0BndUwXU65
Tm1hbRllm0pOdwBdPXz+eU69u1m9qqpqGJ3O0S8kq+1bp83FJaZOmRGyxM6ve+Gx+7Tx0Ap74wgS
pZTn6Fwn1O7pXMhC1yaYmVSjdSFR13xZ89vaBpqKC+vNa/t1d1A5Q0nlotrwFm6WXQnDoZy9pWWx
KFmF2Z1XAog3IJM3PQyN/molernKPHFGsOGEDgWdq14MCfzaWdJYhxCRhlD65Ol9JFrmIDTnjchH
Ir3qIF6Y6C5W2BjlFZjcAoeot3JrW0S/By1uuB6cAsBEjrfoowG11p2Wyxek62LXV+i608B2NPmF
pOOYHyK8Dl5Bb2dR1bniXN0/UVDnihodsq+ZXmnVzu7sbmXbpVpm6YDBYjqSqHZ1dQY0cqIBm8tn
xAM4ek7u8V0+Wb0/CPMCWaA3Te8ePy+sJ9BCR0bdhwrnSQSUW3N0trEnl12T76e8fi9UsZy8aTXR
6kyHcOoysyarGdpKQLPaAX+DRCamnb43YfRi6SLKmby12uKcoeTRkOg3NXsuraFNY67bwzRtG0MF
ZCABGe/LHIXdc5AS/aIjONrFSwPtVlFC3kqdqfWnPpSJhubDi7T0kZKiABLPQYxi0l+sER5v0+vn
X+nUyWetVT1allkgYAGWgNj3DQzUiInwiXumIzt2h797Z7Mmy3FKFx1yB9/ylmvrKW8pIOapUl+b
xiUIJLDxGRERM1I2ks26k2ZfgMphkQ2ACgI2iLQRw2wWjUwMv3aRPsQQB2rJxURD1U9uKM1WfQFZ
d1hgCEAvSyALwjgHdL4mXA9t2TXriQ5sU7iJfmHxSi0QA5x2rKncL8RsbODqIT/0mFo2C9PJc7aF
lpJvMLdGzGAaqX7jNBn/9vmrPlFSjwCoD98RA852ImYCoFPrALywgchpmEM1kMf3Wm6eGZacAlHO
BT/SltpQF8VVaCmRklBuOi4xY5XLQTliZ9dJvo/HhG1BBBsRukZWEySRKshgQftnDctcBMRCN9FL
Zavt6AikAceLXJSruuzPnP5E+3iEx354jZoNEIyu2LjVmh3ShKZauN4SsfTPP9IphOBco8FqeTKZ
k6629ohAU5chrm/ZsE7U6QUyYdvesvZx2gAYE8MpjWDK+fl1TxWOWTOGzCepFFVq2w/OAffjPQNW
vAQx7ZJO9cLK+ePn1zlR348Y1Q9vT/Qx4crqFcTDQGTNNX90dwxIqD87+6ypqspRMS82MbizrmNx
ybpNm51pqE5gHI/l/cONu05L67bBqZmxyauIw2xMg1r2BVLe9nTm9g8v+zeN1bFMfLiG6h13AuMb
HyF/xjggx1T4j97LXJqhFRAax5xMbRNxJwUs2V4n9v75qU/c81yAQS+VQruGe1YcfLX8Vo53n5/4
xAufSy3YpFMs03DPngxKHcL4EcIi1Y1LAgyePr/Eiao8V1noQHcqEaJDXYOOubUYjdCO/UqdOfuJ
oj6XWUjKmE09YEJbYoKQinRTP3S+O55pzU+d/fA9PpQVmbdlrWjJd7oY468V+pedU0p2SYeS/Fmb
oFu/XiJB3HecSMV3Mk5AE5QGWRI5lEumeV/0DIHM2mnPTWdPtXv6rOraXceLdgCGEWn9fK/fT8De
Ia1/re4t/5xxxal3Nh9sIEpSAxqU7aaGMY4MWZyGjQHOeKbq9ByC/OSTzIYcsUmMImMy29Gi9y1x
XaQPjrrQkCLOxRNzp7Cx8sDiZ1D3v69/ZK6e0JRaQUhbIoCZuvl9L5N+GzskWX9eQ37/xshcQaGo
AEQrqhZfJd4X3ZW0ENs6x00+vI//bu3IXDRhdA3ZjwXuPON+24ZIvQrM9Ikvbb/TNnEHVP+Zmvj7
eSuZqycMDpUaWHgATz1QQAozn44hAhkMiF3g86o/vMrhHX6okXkqc/DzDl8Cvmexn6EbRXRQIByN
Qe1Zba1TzzKr9xQQ2pRNuEpfBBXgWW9KBBDc7mJMEIP+/c8++6zm142e1KVZ4FGSITCtZemoEJmt
z0/++1aXzCUVOiOZerspyl3XQjx02rQIJQMjIsxzVLxTF5hVc8cYk7bMyxINIgJ0ame2g6/IxuvP
9EynqtysghMJxCq0ovAA8iEBBmFQZ+ryicEzmUsmVPYQU8CZy914DXJiCU/C97JemIMPvEhaBAA/
tPxM4/777pXMlROqbBCWOeBSBOMvBCwjyCHnV3qDxHL4R995LpsAiYS6qzRcgWeJsS6LNOryFHJw
AAxjxsXP1LoTLZR7KAQfat1U9JAxHLRsx5Bu0rzrwXrj3e3nT3Cirv2XeoLWDtmUNPkuA3IbcDtM
+pifm76lwgaQtnO8plOPMK/SCfDvgzPBx8t8YM3WSdc9OTOdOFEV3FlFToyKtHba4dQqQYdqtKB1
a2BEFHtamQ+fv6UTcQnizrpuaEjCQiVLoUok2xFoE0DTbgytArOBJWkgeVkGE4JgK+HxLOrQy0dd
LKdlLl1tZbB+OPOsJ6qlO6v2U9ZowFXXxU4OjT+V35zxzIzvZLWcVXiRjIXbFGWxqzuglcDhBD4K
YCy/e42fBPfVFPRneTi/7xTnvmBU9IBsVU2xm0wZdM6LZl9I90zzcqLKz/Upu4K0Wl15+Q6jnSVX
L511FWvfhPsyKTtMED79vDycKM5zIcoO4s1TYuMy7gTtcyQym+wlGc7V9xMlei4tOTLYSRk0LXZt
xX2q3QlSYAIOgO50rvs4oUpA5mZgfc3TBKJCxa6j8FYQLzUE3oTlW89WwL64qyCOoCb8+bs6UWbn
epJ6keYIA2fFrvBe82lvxnd/dt5ZvY+RHG2oSopdY5DXGnUC0hWLz0/9+0gBmYtgAHRQMef4dr6R
aFplD/Yiuf781Ke+7awGW1mnabwAWDwbGEb9HrJn4KB7fqJK6U/qnP/SqSeYVecEWiteC670bnrt
74yv9bf4yRvOfNATXcZc0QLqmn+/HR1vR9vbW/qt3nnhuRnMiSo8l7HwOkErl6FoesAF3EFJBfh4
0AM5gprtmep7okjOZSyQe+8hZoYiKQHd9+H3+1ic9VY6dfuHD/+hs66aSYPDLd48AJSCX0DW/8qr
LuoXeUaC49S9H5qkD+en3OBVklVgG1DTl9n1oN9+XjJPfdbDBT+cWOODGtIRJ86BV3lo77Qb/RJQ
X4j9nRkUn7rArMICojGgq8YF0KpN7rrb27CcbfX19HLOz+BUNz1XqCgNJFaRRENb8C2fApBt0gsU
IOvGJBGEatpN8t6tPn9bJxjnZC5TEXsC9umCFzt8Br63IINMw5IHXe2338Y7EocZ7MUf2Zl3d/Jy
swqdN5rhWofPzl7Ua/WafyPfxLV2k9JAGkv3Ve6ML3/2YHMBC3SSJhzhMVRLtDz2TVqyld14zRch
Ki+iY2MsqhKJBFuC8lmQQkZ91XYXKWh4G2CiOfyqpnPS9yfq0lzegtiCS6s28l0DYD8g9k/sngLW
Dyj2uY7wRG2ai1pA0ksaIztcQQg/cYkPSP+Z93j4Mr+Z+9NZQyD0wSbCRv9UvWpFALgZ/NGLR/PV
uY6fMCf//ConBiJzwQqDaLSPDz2VnoDnxHoOt6qY6Ru70MQfXmLWLngNd3Q9wSUc7zKPtyIHeLA9
5wd+6v5nbUKZCOsQysH9M0hdeM+lE8H+5cydn+hr55oTXHdKQCv6fDel2zjvw563QQUzqeGcOP6p
0jPrzE1QP4ksMWgeDzOmaq81fxg4orPq3nrIl2dWgf47CQFzhthwAe6vipx2gSz4kPjAE39egk7E
8shccqI4EPvqHA8B+CefIoBH4WOffLWMZVr7HvHBMT5zpcNr+U2NmAtPqCalmouc+A7fQN31VyVs
W5hvX8pncdk/i6+fX+bE0GeuP1HqEGVHbhN9wHVsLtOl2Ybqpbz9/OQnWiQyq9Qqjb04jfEIqlgg
YAyQN+uWQ+ynr/W54dWJQjVXmiDVoMa4wv1rEqDPR3nO2u5EVZv7ZoHCkGtT3qmtkT/rGFA1csWG
h89fy6lzz6txFXMCNifykd1Wwww81wC4ezqe+39e1f9j71CLOyLnxL//F8uvIDy3KUvkbPHfd7zE
v/89HPNjn1+P+PcufW254N/kfK9fDsKJ/75w+CJfflmIKplKwPDf2/HmXXSFPF4At3jY8/+68R/v
x7PcjfX7v/565V2FsMDNO4NCwl9/bzpgBM3DR/ifj+f/e+P+pcRx91Uq39/+cStf5Lv4r+PeX4QE
zNC2/+k5uuU5HsKMhnuYyQ3vhy2GY/6TeMSBFQ3ARKZ3GKdXHALl//rLMf5pUQIpA8t0jQNqRPDu
sN5w/wkNX2qATWo6EF0GMOY/N/fL9/n5vf5RgSLKAagU//oLlMdfKjqxXZwdPC3DMh3wLdw5Yqgw
srZCsaPvjcV3FNoCsOsuzLBOJm9p9KALDaQxw3JqveVxq+5qxvetZltZ37cWRf731t8dezzVceff
HWt4LynjCWgHdXNx/OMWRQOf3x/LnhqbC+fwZ7YuY1P9nx01AbMNqVaMQCf855+i9j4upqSEim2+
8hrPemTwttlaNgih2mGxGSs9GobEWZp2Qx5NR77llRwumZp8I0ki7mDumk/D+EzrJqik4T32TC3A
25TgpujOREB9nuKLcWzii+Mvu/biiypmgL/+XM4h7bTpD2SdUWcRcWJg21srY6ELnd0LVRhOszCI
a1wclxO7u9R4rH+t8zRbjRmptggF8m1x+AOVAdDD9JoEsw3HxeMfGElx6KvnwBsffwJYzoZ8e9xW
KAUVb2CHI8bGfqGsyd1nou0XrI7dfXL4NSkFQrRHwVc0lkC5iQdPbzRAzjm4TRpEBlTd831/+BNr
Of6AuAur5mrwJUylMc4GBboM64Z5S0vKvQFTnj2rNXJr8FREJmgHi1a1FLjpetixWtw3ZRlDYUGn
/U2eZ8CMJwAqU3HT6YW8wXP0qypN0+/rjhsOdQWc54ytj4swymY3nx10PFFB+xUQDnw9IGncYNja
jReDC4jGzz/HdbWJjNlsXU9qkEuO39y19mPWA8M9FJetlSa3IOzSpcA8JGihunGrBBj1/SBUmJmD
XEL9yrowDLPb1M7Qr1yjSfdUZeA+uBO/MZULqpSWJ4/5AU83KK+/qKE6ECIRD4XcQWQPx19A2v/9
Swxa+n3dz1+OBbmFrEjsyCjaNDCcii69JO6S4Lg8VD1dstJjq94Yu7BHVNnXxJDcgoxQraa2b1YH
p9ObWgDb32tl9pYo0ECbpHyWMfLSEJOEo5U04y2zcrBl5RgveEcQn6pjZgBtpsNh2Yv5oi5Mvk/G
hO/RjfH9ePgDgXUQQL22Xhw3tO4INNNxs5ZI6rtNDb8atWvi4tnMSoDKIVCigTFXPFdV3ycBdyZt
Y3X8GdUTD/RjscWM9VpMa8OayouJSqvxSU6MC8zEQFOUOUh5EDVrv6/8vj0Txle7LpOVU9I04olm
BxAzydwl1V41WapdDiTKHp48gZs5xfTQFwOoLBiFAXHsMhDmDQo5EEbz8cqbqPr+pyIhjkg/rmHK
9XnTwsObYFdVgNFKzHFZOCy95jFoAebYlq/pwFYq69QjFe3eqZplfmhHjn/Q6sUX9NCOHBeRy0dj
8nMZH/AynqoUwRcj20rgCHZJS5wQ3c30xGDRaAvTfkvS6ZZMNH0sXQ9kQRpnUFdqy13qgSR13LWv
pm1GynPoGmM2FSa2p3sm8aiNZKeNDmtus+AYZdol4DO853ZarFMvRwbJ9NJ6o9U238jcxPLx53x5
vuuH5f/6OT9WQIEw0GAiERFr0u+7ht00dFSXUAXK7jkoUiVIyDGH5k1x+MzHP4Y9EbRhZb6tMF0+
ripNnlj+8ad7OEJp4Aoe9/t52I8jfq6n5oSo4fGI89doKjjKVkN1O7ogNIkeJKLUbNttbCdZSG1Z
v7C83zBlsYfS09I1cWPI8bQuhJUuJOQOXkQJwqhMubuyi1w8aFq5LjPkAid5q9hUXUFvmd6USbdj
gEw/jZQmkESwSWSAyPhU9U3ply1oPSUVECNgjgFZLMgNee2YPPexGAF5AQYMigHjLajLV85hvXBV
EunlFK8xWageJ5Ayj+s7L3MWUNszl3GZJ8+GvBxG5TzFY6Wt+q6FA8xhNevJWmZgVzLPlReSTHkY
Dyx9tgBy/DAQ+3us83FsYxwzPj8nMSh9jmOhxQML28IIB0URY58P4bIpA2XahlbiW2bkFoyZ0HVl
ej49Ex2T+2E0MWaoY5BaJxddOQfLrQChXWNSbCcxWjcJ0x5HVNgF2BRZOBYxOFiWnm/Luv3713Gd
5pZXIJ+z1Wz9cV/V2Ur4x/1+bs7s5qq1Wrzx35zuuE4X2bJOumuHEh6prhu2uizpNkeCK4IED3uS
dnbpHCo3jelVYxP98birmZC/d+0nKC/82JU7hfPGNesqq0vj0Y5HHhm1kYRtIhlEBSBlMdXVldsN
a1TJxZAREEkOv/SC5Azzp+TvX79une+nqXShco4jft0PqgfGxmw7iFRUkJjXxunjH682oK1gt+vZ
+p/75nGtb4+LNuVbqcp4lebjCBjTb053XEdByDKHQq2Ohx5PfFw/PwzmhjdAnQ6h4vkinorxDp1n
FhiuAYWyEb5FqXSHr6yWuwl6jMw/6HalqdZBfhMzbwlyxo2Rlm2gUTCmoMp9aSa6ef9jafKYdZ+m
zb0J2MelcVg6bDsumeipfu75fzoObqQfzvLzehC++n71X69wXDps+/Xqx+NgCe2sc6j4AiCSJju3
ZsgmUpNDA4Kw3XHd8dfPP/lxA0PW0QZB/Pt+v9sZrNZzkqHHXN2Hioy5E7Q1XMxPbAPKBpj0/FqR
FbgpZtJaGhh4+q2cWvfadbJsJ/K4BxkONRpDgteustxrDH3SXfNjvYv14sf6foKaA2/M8bi/clLv
w/7H9RZzXov4JW29G08WIG6icsOl8kcx+/7rsE6fRBNlqU18LxE6djwU6uPm459jaTv+Ou6I3pH4
iBfhjMeV308OndcqaKZEh9IVBsVNgbBp1SMV0RwGxSUHYTSB3G14XNQrt7iWRvZ9iR/2gFIZdJ1U
yS9S+jzJAupMI4XqrxSXgznUgUzz8rWBsFUW2+q5xDA5+rmHTd9iuhG9a6+h95r7iMhgkPVzubbO
YW1/jfGRw1c8THZNk+omqLHzr1h3I3fQBrlvGisMqvnUaMzoODHkMAjvTO3uuJDnq4HW2l2d2vw2
HV/60rmA7hLb2XaLUeGPxRrUKTzaEH/f6qVOe+2xMQRrZAWfbXNrkYKtRK2bWzAH2Mo6rDv+Oq77
uZXXMTLEP/Y7/hrS4QZR8nQ7OJDecAjw1bJpxWU+sb//HDfwzlOYFP5n3XEXsCIxOj1sqGmhoKxz
OM44rDye5rj3cUcvH70zcbtjWoz/IDQe3jEIjZgfmh6hrok5/a81hdE+1XSVWG+0ktA2Odhqdj/+
2CJFST0uS0kwOvz/lH1Zc9s6E+UvYhUIEgT5qtWSrMWSZTt5YV1nIbgC3EH++jmEciPH351JzQuC
bjQY2xKx9HKOioCAFtfbu6os8MFkcecsx5i5BytOgU9QZ7PEEfXeHVr3QKfG6OPEzZbBYE8VIH8M
mFENvuqmoigYbwOr2cgR9WwHIrtkEdP8rdSxDYQoVh9roP8dnak36aXrgQDC2KaJCxyMNt11bkev
yEgOTpzHu6pXztVJB/80jZXE/zBWT5Lr9s8Sf7OlRDUi0JZAjmF6ST/86mW/e/fRey/qebJLaV2t
/3IeMXCqf344Pvc91wPxRQB30GdCdsFFmCUDqb6nDRgc3SVXwaoCQM0eeR0nZeluY6SbigO+aFYV
LRAZHD+YZzd5sjbjSRoP255XmwGAx3snF6xbD4H88BgzYGxjlH0tGoAizkJVJfMEOKpfGC3OUlXA
ioCDZGg4/o2ck6ZF+bWfQEqypiAXIka9LKQV7ktFkg2Ni3Lje8LZp9g0l3afVBcgRCbzoRbR1+mJ
IuVkeqIbRunZd0S1di3lAL69zL+5QFopdT+8xV0eLkeL91s788KTscgqrwfaPsotG/N1nb6eekLK
5+Y725eDmjEnylbt75G7oaRtBmjWrpgXPTJdAVYFfEMtLi5QBC60B+5DPKEPGN1vi0aX6cLW4bmc
7o9sFMWKhsjErSfR6OKM56sS2UILbm6cqGv/JRe4qT0ZQ6OzgiRZjHZSP5mB+7Nyc3EtqDuzawtw
GaAtKBu/OLSRxn146nGay4NiBdvZZbT8pDcWZnCaaUzvk9g0E3VEbPf7scbC6I0ZjfXtsUb1afqf
j0VO1F+Cribj7Y8vO6Oe6zPme8zDkv+50rTxYpIMaRF+A/7JwrY50L/ascQNneCa7tl+vjNiyUJ7
QlIcF0D8hY0Z/mSY+ILz+c3cGOnpGcbybm4eaUTzSF+xY0adfBUnzXCIXUchFB9m7QEc4JNm7J3h
kBo1V0kITBaiZxk2daBK/R6H1xYJdjxL16MdD4fb8K+n2PAiIWEYfFUSeMCV3zbwmLTVow2Y4Xxh
uqaprSzc5dHSCATICo8fjO9mwzSCssxgh1L9WCk8zqhu3bCNsQFxJ1yFNZDN6qIYAFEKwCsO39ve
6EzD4FnQgN+DjY9iQEWGauOJRvzS3Q1F0Px6gtEFgGD6W5qagaz+8xsQEBfXL9z/sUI5n9l+omBM
WABAzPe0TpcNfBfOzKp8AC7IVi/MHnHfSwCDqA/+V6OIgbPtzMyeMuQOkL3G8Ze90ZmZYzzqQ/cN
K8n01GmXuj3rz+ff/tM44T85PvJU5/VTPjUdPwvilqfbmWE6OOAKftdEfp6eFOArWzoHwmH1BIxE
dgmsLlrUrnTXURiwSwFK2J1XojrKjGpbs8s0wQ2xDhgVPK6YAOaKDHF5xLjgLrcCoOPgnZEPRgQL
dLugmS0fyDQqwn9Hjef9Pmo872aUTMaf5topKa4y7/PNqPTPcKD5SRBR3Bqg9X4fVWpvjMoMtn7W
bRJa/cztujhlhI4LHVAHv0kui3aVOMD9mU6OSVen84ECurQcSLvjNVNLVofR15ojAzgUQOcYw0UU
lXId6lYssLmIS1c64mKnIPaKGutoVDrWEgdZJRY9QKk3FYA8lkHTgnzCirs5SOaDY4mc/yOfeooB
igbelGxzH9Bp4O5La5wbs7vePKRtCgDETvPNAHyF48whFg4bqOobd11VwruR4jSXKHkilvetGbgG
/JMsgATDhrUHeKe3sJVHrwUGXyrEXxZCkyv58TWAV4y4LnGZzRG2cbwpAvPBC9H2oV+RctTvuoKn
n6Cyx0KelKvZHue0J8nyUM154/4EwWqwGxPSXeC2Bf46z5GhPImm6dSzV4zl2Qg0xvfG5UAMNSLy
a9k+StiTkVpAmF+6OPyZZmW7o52lDvCtujc/1zAAjhCJyjvjw7r5qjI/ECvRZen8bgcaSbxYQQu8
9YAtrAwFFziE5QFOyqnKCCCOcNKSf4rBEOSLhqsVwl5s72TyYpz7pkH0+hR1lToYKcRHsMwcDqBh
Ew1IKu9uL+3BmXc4oAJeSjsL08s97T+XQ/XYT34ao3eHFMn0Teg/N776rAd+EY5DSQxeDptE4d9O
ciar5c/P1OOu5xDwHLmOC//mn5+pX9IaGIWefK+H3l8UYVhtmrw9JAAVH4DbLfQ+kpXem55Mi3rj
VfUB97mabY3xJOZ9mABbzzlnJOP7QMYoDw0CsW2sHjUDEwozL3J9wc4CruQ4zv/hud6lrapxwEKe
Cu9S+p0PQzIrCAOqr6/2cOIX8HD5AO/E9RjAQwSgrV42FKeCo1Cfj+s2D+lMdDSNf1BENoGtKZAV
PW0998YDAdyjPzV3XVeoGbGRdg54ZnsZ4HjXnFHyvynC6iGnGljcQORbDMB32rDMcl4bz38MaaDO
bTb056QJd1gC0xfFgYI8po/4UdJH0zONP1ZIaUi6ZidrALIaXRV0iBDRiKxv12YEnp4zVYfr+0Xb
3M3vYjjd0s29+7etURkLDxjBQG9uNrWKht29GTs17PIMRFl5Qx8cJwIa1n30JnOBgJUHMFGW9O5x
9PoFUKiA+zlJRtVg19mRRgMIHiqsMb/0nSTxakiA0HnXGRPEcL7awABb9/DxVu+JQ4plj2LhDYBd
cf1SQ/QldwrgUHvxsJNDXrzaKFIxehmGcjOIJFnCMye+OBLE4LlnB0c3L4Cr6zZXb9IzOEgA2aND
QPDxAkGkQYw9UP0Alg1Ckd67AFs+vjYSBeNwWLm1bQTjMXKFL6YRI2STWdR9MAM4epkEfyP/dEwd
4p+vFNZGTj3uUw5kkM85pdrpCxUUo/OeC7wv3CX+o2ksf0xW5ZA1s7vOFc3QzSgc4TebIssIcPZm
7PcsY/tJNPaMDKA/yvEr8bK5CKAZbJMugGN0alDqPkf2jT7cVV5cAxSppMVDSaV7MxOOl648Uvtz
o3P61F4w5N+tSOADG1zX+cbWZfBcehZZeg6A04yoRrcCrYYvcO3AKChFEA+UCrTTk9j6zD52xN0b
KQVt4XPEbhONJve6hzBJ+CkK4m8JyYtd7sHp3LpAkTMhsGG6gHzSkUmX/ml311kMketbrO3TvNbx
AQ09AfyOVvSlTfP0pe46a2lTgS1liMK9N5JukbEUgA9jtCF2633/0zTl2H3cyZSVXbcA2EG/9isA
FIeyEwd/akoCdy4S1+ZIXRMHj5VgMDSjRu59fcBlz91YFQVKvNEFHROHCmgkcwfAw8sP80qL8nXm
Iw+gFCI7OmPzdeQBeUk8HNPcHM4xI1aqdwGIJYqlEWuKeiDH78P1zTgLxZxmXbUzYmSVb5yBXsCL
KvtFpDUAysBHELYIJjKHXcAZCFYez34zu5hRITa3w/02PnIJGIUodc/uADJ6ZPLgsmfnI5DXbPiS
7je1+7XMjNISfqNP9zUrJHKj7RjkDWOI1adph2Rbxu5GTGTDCdBNEY0Eiu7UgK+3RsAQvVGmEqtd
sLirTM+YGQsjmoY0vN6FoQ1m7zSJZ0kE1DAacmcpZRy/eVIOsxiQ8EBYjMKXYDgK3sVvJGThbgyL
Ym5EGgBajnsk3xhRNsUO1WnhOalA61B7/6T2AAwvL9TbQMj82ogMAPLd8NXo40lPXfKfeo4lahtb
gD834VCNog6wH0M0MVETDTUD97DpXdeOzYMayQaYY84+JEKusPkRBL0h3pvgtxgSBoDB0o3XZjSC
72O4WaPqHhW7MRDcSwdcB0m5jLRbLJ3R8fca1/AZUD3LL3AcjPNYeOGug2fyqtoQL3tcfnFTy10n
NGtW9UjUl5K6+xg7+8V3RXCbPk5mn6bnrbUwehyV3CWLk8e49K0P6Q+OVMkMlCKAV57SJHASsI8T
kqqRhoI3wJ7EKdFvo/TI22usQ+7PcCvH5QDBxoWOrWrZJQhgGR3zbEQw+DVo5R9mBXtLe9x8ZkKh
tM0dziOce3JuB4UF8hYnXjGnFRcSlOE0WE65D2Hn/S2t2uSCftwhKK7wSJHyiO0wDwzhn3ybPLdA
JAwytq8qdLt5jvPXjgAZC2wnsY321vdCxnYdV2ROhefOwSjw28AM3ZqKqXXSx9kMwc9y3eVFdnNE
q0n08d1cmisXGOfVWlp1tjQXMq+Tv0aTLpdPAV5Vk79g8hlMrwXULMAm481df0+F6P8dNPYmJ+Ju
FpD+Cnj8s6TFbCzS+JomSCXt8vGN2hneqTi34OKqBtSIjBqcRVoc0qC/mVkj7/a5tujcHHhwuiCA
PbbjW3zM6ExjTkKfIhp340/HqU/i/cnYp+JbFOP+UKo78K0l/hFwnAcTl8zj/sm20v4VzBqo5kwA
JhpY4CC0okEsLSvJ32qnOsQ1HPytcRAXUROdQ+ylM1s15dFlOPuC2GeLXXt4c2qWPwClE/GCSTRm
FKlMj8pGJqwMQeMCD0l+un+XoyG/dkqT7e3L7HhKPxhSHGNimmb64gtPXtteku1df7c1z7y9NBaT
t+clcgAY+SiqOS6p6RmeaHuhaxYsFSiXzqahefx1zN1hZ6Swt/1TmL4ZwcwRPKSgkAlqJMtgzn89
RxcpWf6//c/MYE3JD8EBimTCgIDG3abO5Jb7dGtJNSBoQiHV10agEgB+ObHP3CDa6xqogCkuHwBC
Z0WNkgEo/2vYDDSKodDAVTtz0WyCYwsM5rMR0qqqAbnri7URLXCY7Emoz7dLbpqSH8hUjx67ymcP
A8rn5qHWrF8kQRstnFLJRV8BpKxM2tcYV58lCuCQwDOOQH9xexAAtKPz6hdusjU6b3IXJIOFWFxY
ro00Di4IksIRuU19p+rzIGXtzgqwjDz5YkS9J27GOYXngaSeWJrbcgiUoCcEsueejPqLsajcDAGc
IpMAdMOEknv+tp8cPUa0HVAZlWncrzN3LB6Vq4Gi6w8HTw3wKgKGlyJdEKDcUYvqIuG3hbcwQ7VF
vgbKdx+GIBrnUQQ+GjkU3SLS2j4LXneLEc6dc5QO3UJPvWTSydAH4qs5tgOFM8AeGSOUnokTExRh
k6kBlUh9NHpc+k5GGmOyRBw72PkgWjmNVvfFLB21BFg8CpWBqFP10a5tEm8jivCpyXS9NylrDS3S
jQAzD4KVWNJNY+XhE3Br672R7hYm5c3M+v0MYxFHGsBjeONn93XRLHbUrgVAPL5/UhuRd1Ts4aoy
wn3JNOujGQNu+H2xNL3S3Xe1X3mHabNSoNR6dBCrQ319jWSYBIj0xJZIlvEzDX+fiPFHZclLK1wQ
XjSl/KfMm1OQueFPr3nvigFwmZatlhIZhN9rUAwUAPb7EqUeqH8Q8NgqwNEBE9jhQNlM+D7hDQg8
WC03hZ0++WnhAHh40pmBwr944CDDad6aLuAAkAFGAo3Wd9ecBjWGDLo9vgVPfiTcb787WZTcNMm/
nWmosfnREl2680jm7y1Rt+OsB07JrAXeL64iUAY2MjgXZROqVdHz+ClOGAOitUZNTtuQbA5Wr2hh
kTRYmcMBVp/qKRmOmeWvSySxPd7XP46/xgrnPcAHm/NCV58bEPMtuY00yz5Os2fYv9mh2763QNGe
dTaCPQycX1tOlLMsK8SQOMrgjYVs7XjRAF99n7ctPwDeXc3TktON5Utsun7AdiCB8XbV1Bjx3lQl
WfdOJjZ3VQtesrWDzPTxxa5q8K9wJNG6RBwoopEnjUj2ybcSD1eqka877lrhTPoJOIxKj8zNsDsZ
xlokuHlECGSWIK2KswAwxQ6Yp7Jq3Np5UTxmaWOvWrvCl8d13XnNQv5acvZNA7Pvh0rBVxcgjW82
RsODVVb6PbWQS0HbOlwMcIrPfBSyXORElkGp95TVfnmRSRsvSZum4PzBoBM3/BhawcoMGlVkFxZw
R5TaGNEiWb9jEaqq8j5tFPw02TVDxQlwY4CzrhjycVdlTcDZkSMcIjIEV4jrIYZiukZpGjCp5btb
j1AmZ6pA8OVuY0Qst97ad7W1TUMBakINXq+tiJM3LXVwDMs8OHZTr6SxBTQzNYAvDmKfSv0Asmxg
UOUjuGfCGMuKr4c3ShE50/xVdTTcRRpQdAVcPGXuJuPLWBBQUjGwD5omsq5tWIYnC07nc8MKvbOH
6ut9HJik/rJXoK0zOkrqf3ypExwUeD/odTbEiJREqN4EwPUi8Kh8jHvCD7YNWmd8U/Jv/2GhImKv
euW+ObienSP4P4HESa9GSlj0QZrGcNJAyHmylLa1vEvTGBhx0h85nLi7TLbJqUXO3O19KzM4/TU8
obfjukk8LupuF7pI2AtVfhga23phQCuvqrF7Dq26OxO72IB4xnpxC8AGl05mz/rJKlE9XyelADXR
NJolArDetZooBZBCYB5NZZad7AbIANNFwDRd38l1FSa/foIkcvJ1E6XJrE6BNKtHem5zPgK/ZYiz
Zech1Gv3fn02DeKlB60kWzYAMGMmcQXEayARiRs47ydP202ZDUyuO4pQahgl2MI8UCbGNC1OyukK
pMJa/TERG6O5q++mwmb5yQxkua0nU8It0Koq1EYA2ZsAEVE49QzZpdmPGslltgx/AEsxRoSgaa4s
C5Cyb7fjo1a2veMWSNPmOCRai1syTxZvA2/sriTi1baL/A96dwJbl6N8z6PcOWPzmZPMCZ6Np0UC
zj2Ie3U2UhLyN7sLw5tfhsIJOtHNoIZyctp0URMsEIjL1kaMHa8BTCmnC/M0b6iGLadgSWR+WK86
G8ATlAaIFYcVeyQuIisVmNxmPTiX3vHuPXWgm7q6DjYwRXNnBTT+cj9MES7cptd1ZcXfeQacKCzB
7SUcwZwEhMPhAVlI3Tkb/Yk8AiYJyuiQo0a+ZuDEWoydQPIazbu/+MBNjdOnwyQnnKOk1cW3yfkM
QOggrzOyA5V9jeN05nVle7Idqz6nDU23qk4B0o54x9noFLh/sOhn7dqIZmAE39+nWdqyHwYZNNYF
aOmzYpz7OkD9mdveO8ityJ8cFCIu4Y1CSgAHeO3ONGHOypVk5J/Rsuodqt9BnEA5rXdkaoyJEd2i
wTzTvU/+MMc8Rw/V30p1TXLHH38vjn0I1T/Ig0Zm6v/8vQDsXIs+d/ovtCvAhhrZKHqezhP21Jie
Ehm29Zg05yrmycbo4ulQ0ZcMA4gDgPXIcpKZUQLFxt/n1AHBSMdxBZIRLqOeffzU62hGbzr9u/f/
b9fTatUw8NqZOCWbKMSEC8eauRYbMQLX345OUUwjpq5OPohm9G58n9vIzp99Mr6LUV3hP8pQbUq0
zR99KeXRH9KHfMruMA389c48DxxnDQesuGRjUBw97sxdSsr3Kh2siSyleUKdBn1QKS6RKCBOcS9w
wMqqO+87yqdrfNrfvbS1Znmmk62ysSR7qgYvk86Kt2jAkm8JjQruSSw0f7YkL54KimAcsvMOTuDk
b3Em6wdhtSg1MGIyAjSpD4d9n3TDi1P8SPKxeOuzotg5rj99s/EsVBqAo8kn9daMDq41D0RRIWGU
aFwn8BOYh5E8jlbmJ7iJbvAs/a54aoOiPNcdO+SRYEsGXptNi8S6BbgTGUIaKjyBrwA5smkZv+Pl
+BL70rk4IEfeeLEtViCNq776/N1quHj/NDFs7b8k/1HvzxprVLJxz6McuSCMEur6n7mmga7cllbg
5S+exlnkxbV9d1WLxBtW0cSm0oY7YJqGO9GVTyKK3LWRjB6RNdRC3mVU08DzjjSwB/Ad5JvBS3DH
E67MwdnXgq0gBN2c0zF9LktPnaTXzqMqG85GVUjdrTpQIy6MaAZcGly8qkXC4DSJozjnsRbj1Uim
0aGtUNwFr0qHlN9lQlG3xMearyX49JY6QaokDpliXpEme2RIRngFq+SUOjpckUkXAXkGXLOi61gz
pUONc+pyf2Fe4tsrb17luJFrQOjtopaALgLb0joJxvroIuh1a1Tq0pmbMRCD/x4QU8/M4NMMY1wo
7912Qg/1Mwr1ceDiRHAqSEvApf/bq8yIkRHo9f257/NvWgVI+J4MLU0ODfFOn/wARrzr4mEGYj/3
0WgktqMPLgPQKJeIsoHLSfiF2KICxHqJkvCri7X/aKS2OWau9K85DfMnwsURYSfrhbZCg9IAhJMV
a60XFCnFaw+u1rpHduoZBTjFGWt18lTjAxEAmL9YCZpywvUJVFLujC5XwVo2OQB/E9WBvMNqd5Yc
ul2QUR8cSL9l07vb+JO1EXHtOwg4mWlng3rDXOLAlkW2IlRXk0ZhEidMzxUteJZlgEzzQeGyF8GV
fLdjEhVgNfigcTyw3aMdMzb3KpygQFrrHk1DmogdC1c9TRm926FiMZ81XRruQVcMhK8/zJISkN63
6jgyhi4QhStxNE2hq/TgDycjwBsItzM8yy+ypeOmGIHFOTMjPJ6CT64Nt+00NcCXaecDIhIrTnLW
oGQCw1h2MhIICnPEL+JpNUrOpsknpsUR9VU4Xvyrc5XAWV758zztxL4AERq4C5xr6infSCpOnGti
jR8kxNxuUp1Tek3T8MNYh6KoBVyv+SJS3rhlIiFb02t6Pd56Roc6TGdG+gwJ+m1Wbjnz1daRdohw
G28LYBWbvu2iTjFPsgL0Ix3d+OUwbHTeZo/UD1GPB3rcQ9vn49JCqPMsQTG6cAvRXAtWctCuIG6h
u/hHgvvkNwbS6lqBpG2WgJDG7WJcOmogLPA0yiOUd7SPeWn5756of4Kz0X8rAgnofGXnV4kqsUXo
oxjp/+3N+5/KXd9BRhUuj1hUsZhi+BP+QOqFouhBsXIVTUjA+Imtt1dtOc/6JNsa97W2UKmqCMm2
Zus1o3lc/xoldvZr9D7XjIIPYtNSqZ7+a755nJkgKDKMWQVw+11RauS1NKKYfaoI8Fqk3OMy3NHZ
zYnlJ0EPJFpQY+O+3F9VFVagYvX6q4tLe4tkV8uiRxeY+a+jH49b0ABPEVmI8BSCsylyBiySEL2I
I5W+bMr92NjylTE5L4cyW4MhOlhGjfAeUPtTrllHvWs7srO5CA4NuLp8JDxfkp6xh3riPgJCKr9a
nXOOUSr1EDHhPji63JJaFl+YhdT8GMfcPbgQ6U4ElC0D6XUvee29GC/3b9O8Ln6Z8i60b6Z+oF9l
r6wFKib53vVRlrywM9ROJbLdNYHAma4dIn9PEYLdO03vv9N8PHt4Kd+JU/7gQntfHJW3syAPx1dU
raEk0vO6q+YowsgD2l6ypABTdgsnBbEacH+Wwj0WhdWtkBgsDmGlyFq3Lpgdepc/UEsH28Dn+dax
pN7wvic7sJnJh8FDMWAQgyMOPNH8oBJmLUFrO54o0oIRAuzbc5HIbJHEfvNcVxR3eVr0L1i4nFmb
a/st5uDtrVVvfeXj+IbfpPqGA8CejyX/ASDgFXAHxDZC0Oah7PHrdCCGPQ5yKJ8KVb7rxLG/2JFL
FnVkl9u0RiGknQEqc9LnuuHrCrltKx1x8kVEDKj3vnju26PGy70ZgyF5UCiVRqVUDV7Xuku/uQBF
BFpi+2Mo/WgG9gh1BRxEtKLMAnFHWUR7P2L5Euzt0StYs1/6YGx/WGmyalvmrjwJTqkBd5o5uJbb
cw4K3JXTkm7Hkc2KBTFSq7YS6lLnCZZL4eTvrBxXIP5rdqkEOCYH/+4OgX9+a4zo4UqOMwgTCzNg
c7sHtsNkQ/IEXWN06wbTdKcZi10af3iMMfbjBjSlRGYbagX1QvekAu12TLeg7qOrCFmLz0h4LLDh
uMUPR3zpRzF+K7Axz3VVkCdajsWDlUysU1ZET5bw8eqVvHyvo2pu5hS+/7OlRF4VgNtWLb56IMNA
ZbYFMiik8AoNd3RFsC0m+Rar4SU2p4+pcaZTitFX7XhB5ucv1V2PqOTFSMAuQlFEFte3Z/xfdeYh
5n/QXfaWO0gTALYwW6AEInpuu7I+NLl/olYino3KY822RjAZ+TdQ+QFI0xhykNdmMGF+jnQyBAOM
GNAB/jiQPXOS1PNad0uU1x2cbGyOXmM1l0bEuyhL4caywSle2gyMiJNXC6XTyayj4GspHae90Db6
YNaCUnLMg1dQkA8PCm66POiRxUtLv3rUDLlrpjFinoLMVjNWLOA+AvyhLaNTEm9Rmgt/pVFZPfvq
kKD5pRs9vOhIAyhBZI4JOGWov8BVws+AnLUPF1QfBSM+sjwRWsXLadufIdRLB5hRMinoFfFPBGNW
WGvVth/9tQe/21M5beRjEKxRtvlLmsbu0jRmLJtpW9d/WP7vPGMJAjrsWf/+D7/nxalVrfsKfHxh
FyKcErY9wivBI6k75Ez63nAwGtMMSIpaW0kGKII/B2ogf21ujmLfB1VzUBUguGOoZJhCbnjB5YFV
4YORTOPWMVtjoajmNhMgFO8av513gT+sRWEDoZn7qAFsgyMf4nAbO8lTXCTB0ahMz4oRrmmj0cKO
8e8AvFsVoLii4QCOH8A1jvQUTafWIS/VwgMNLdJOCnYRdkJ2OD+ksyGn7xX8vM+x7f8AJ5q4VnbX
r4YitLc2uPcOrusIZAxH9UbJPljCG4XqrYaducrVJVXFOs09+eoVffLIWvgGjaiRr4hVizWrShfq
dRhpDGbzrSdVe7CyIl/AJ0WRfy89vOY9k4eoWo52jZTR2rI2OEoAQCxHESw4hgEER2U/G9KuWcIz
7V9bRc8Ogq3f8g4hFC1REoLUIFCWOoik/4cF/JdyAf4uukYhj70aVYOgBgVKMu7Aapkrkr9gL/uO
QpHwB6Vf2qatTxkqi92HkFcRrk6KwXuTsVOfSdCbw1OyRNEFeyPKWgkg0X+zreyXBX56sp2Kzpbc
Q/iqVm49F3mKI/iU8guXOrC9K9yVqUKSC3JOYyAf7W4pcqFoo8d40I+aRGUEF0E8a6wa9aB1woDc
0dOfke0e4GZO3yvUBc86pMK++qos5jiUps9DF9uLEL/MKYuDZlUgdXzPRD486AapLGDEE7tQM/kg
fenv4W7MVkkFSAB8YgBlcBBQHqIczIE4g497pxxQG0Gls4mINbylGnuA0gF85mG116g/mBm9G9bj
whEaZtPCpUtQ/P02I4DhnDXTCmYNBZ7WsF9maYoS7zT4ia09fXXxJwSIQvUlAtzBMvN88dgkZXXI
bJCtRijQe7eBPBIR71tMiJyPTRogMyqg27qpYvywtHxNZX7IvdT7lmfZj8Lqq2delupvR182YRX9
uVQFtuNSG+40AvK+zyhVjU5tnrVyuCJbJzhX7ovvtFh4AZexZV2AioEsLb/kcaJmntW0x64vnSdN
bUBrQJ+O6bIb+oVAHcbcUTrdmIuIEeOafRTNqCebXRmrp2D0s8cQhOArUWl1zqoUtM3wdnxx8vEp
Nnm5gb9RjJc/a0+BnyjzXy2UeM5z4FtvEPz52TQ12VmkRvCmVcNXwYtzDcSgSzXpBZLxF5HrDF+7
xxK0yMeewPVubvQyHcmqH2U0N/d9c/1HgEvvY6rYxsu426wZuOlmJXOSNc86nCxROI5YpV9Uv5zp
vLcXyJbuHnlSRDggEQ2+9UkOI9k/Rpq1iEqAR/LTgDHx1ESuagyboNLL3NfXxvVOJpPQ5B6iyj17
nFQWigaehOIZICb8foGiStBmg+R6ycl0GSJEAQIk1t+bGJWrIOv+yf3ynIS+9QZAATZPk8o+jShW
x/pvwxf3ezpYIH9Nx1/uNt1jkfuzirvz6AzRsXVDkGHHujjWKCuYycgr3qoqblY+9/K1VdXFm+De
lzZ0+1NcjvElQNmsUQ9B4T8APAEQP9OkYsDtz6VV+AiOxeY1lg+uE+ZvgVTeDlHiam5EbQ0X1N8c
kwkQqKjCA09Y+Rz1Tbab2GgXRh8V0RFJdeWzA9bsIhjtGcnUym0aHMFxkn9E8vjH5q4jvOmBgF45
YKaFyX3AiMgU7ZeoWeKLoq+HhaZ59hSUQH7EcYNgo4y7dZzkJch7B7lJcSzc5shc2Dl4QR8AbtsC
IyS3VyTqUDKRjKBazhN9Bg1aOFd+UV/TRgLF37bbNyLqdJYng/MPDacYsJI/KlWvhjQMBeia1z5D
LurMAbNAm0ZgriASQZiQN9/aKL443VgkPzskU2xMxEzXiAuEbfpEpmia9ONtiPXtyYwhonMbc6ai
+N9jJib3v/OCtBKLrgcbaDRVDwRuDJ5EGYgHk4GJ2lhnK5VAcdZUI91E3FqB51ch1RXfyPYSkGiD
Y3z0E5WKGxHK+P/QdmVLrupK9ouIEJNAr8bzVLZr2rVfiD2CmCchxNf3Qq5TrvYZ7rnR0S8EUqaE
y2VAylxr5RtiISYeFEN6zFhmbwmkbZZ5YnmPfoMsNoc0y6+EBrj7vZ+NWZPZaBXGxTfHctVhMbAd
IsglRTXWm7WVqbeyjnYoL9sdWpLaKw+RvBkCn9FvQE7zwrF/G1X3ViK5/OoJ1NOufTE+2F6l1qNt
VRuUR3eWqZGh/HSS8WUWt+bObkx+IF2dLQD6Sl9tmb1AB0D8AsplKVIn/qZS6HZUVMUnECPwpKmL
eB01vX324jTGtthyv3vyK5bMoBtkhS0PXNMU6FDJ3ZSfRCXd4aANQAS9nzmmGqBvUI4z1F2jp152
b00FvbjeV2rpFQ5ijRMQqzOdOREGe1KZrPfgNfGAdA7/IsoEcDX8PNa6ycbmgKqa8tKEXXeWZfpo
TV6stLN13imI0kxNBO8Q+TTiH4UrxRH5BHwVFchIN5DUyFHQEZoyiOV/gK2U6OfQE5cPussrPL5u
sniFXIG9y9IBhIvIYyunavFkIJkxb00hnlI60BlpevkVNSTPCX4d0awyFmmaogp1kVQ7ZffR9240
QeyPuPNMxuN1YWCkP/Cgfgk7x36tOnNci7yIF7rJWC8CA8V0d1cr/iwUdqP/QW6S/undR1GLDix6
IPhNRv7E8DblCIo0rY0nyQpUIgptO1D12D8QmafbVjbhEnTJ8ikssSxxrNz7WQEXGHW4iW++CrzG
jUqPWBbAnVfFU1XH2awqbXpzzwkUqfTUGQiu26vvNLU7sUnasLOCK1G7GAUg9Vm26xDx/dV05nYQ
Zfq1a3sn4F1SnJwUxTVK7DvWUWkmpwisURSRKKOvORjZqBV/HYSSXymioMBpjMBNWNOToHJz/uRF
ycyasvMxBK+eUonk7/QE0baPlkrHe9s0DigX7z/IygAyd7/6AOPEhoYBAZyOQFrlDkaH8E3oAE7o
PdlI7c5TodLqNXPDGSBm6QpAsXbnEwlupj5tBNKR3XS4WgpHsUB3yqxFJnJUfhDlLpCkdDxonIuG
w+izO0zMXROlcBXUIzrqrEGWgjYQ6oFgAd77j55pYdHp92JnGrW371KKIqCQ1niGVAlKmE9feF7t
Icbg/tSDcoNjkJeIJbGx59eD2jTCbRn79jNqgWKpnz1YVhX/FFIufKvFXVJHZUAVwDBg933zOjp+
YWaHIjBgflyISkGLTTk9dIljrME/JJuUpPHBBVxg6YzS2LLYeYlDBNQygGxQjdZlO+BDk6WRj/Kp
ACcO70qpfqF2X9I5+IEAjwe8R588y5S5C86a90EIhPPrIGxb649BSiMFGkh1NZnFr4OS6UrTtul6
pdAy5BMJKVIkAACteofliwLATv4ydtE30/XNvbTTZDtWCcNiF1HGNsRath2GaO1MMcjaJtD+rxW7
xiAhLzWbgEnPVebOJQF+0zBM+qXqf7cTzr0T3bBsEE9Z+27iTd21nZSnyEm/5F4eQh4NXN22tV4h
YxgedZc+6CZDAVkE3pP9Xb/TWlYgctksCnVJha128SSAiAwIyMTT2e2g+9Kor9ZpsccTyu+xbyOP
RToBjrPQ3ZtTBNmjwNNafkH3Vk+tZ21Vgrj7hj1GzdBurDy1X9ORLZGko49k8OJzE8vHbCKBlU7L
1mae0rkxWvbCENADKqumWEvE3+f6rjV9VayZ8sW1qa2oS78JTbVyq+63O23NBgD1lwjjUHShaSTm
oQb+8xKWP23lGfuWKe+gF7ixueQeqQ/XNa/l025EdN7q5whOYzmTQt1NkgTqaW0MdDWWathlRnPI
FcT7KonzR3dMPveP2PUNhZs/Tv6uyNmbY+0zBYR/3oFjm4p44ehPxPNqg6W/P5d2T9Yo2ol/QB6P
s7zr/EOXxuWz0aF85+SrClFtcsSHA5la4lENcbWqoBO+1InCMM3tWZ46bJ/iK3stklNFTPUC9NnT
FQQDrJc9H20DBdiTxtvmoTAOft9he5l09Re3S0/RFOvsk2pL88J9k+mQACjO+EMNFdwNM9p2xSPm
XLIC4sE+sCo/O2vppO3vAlyHt6K8IBhcgkT4x4lh3Pd8NhVAL0Du/5NPUXfeGwG5T6ccgH2ZckQe
wq3Tz6lokTKyuBkttbUHTbIu1XffmxUKe/UQ/84AVILumHEv3Qu35NBea703kTeLNuvMH3kpyIyZ
6XjOsEgCEJD6y4xL9px3/ZP2aHKODSvPnrsqq1fCL/jGzER9EVPwTXtAG3tVub06VHimzbtJb6SZ
DpKATEPi3Jz7Zqywr6cJOj0KLWfhJc/5wI+oCluf9MunRAsDqpP+GU+2W6uzo0+tj3FhiB/iP2d9
GPH+/P6f4DbI/JhI1P1ZC8l2jdaIyKCeRrZtDFOKDc+BSWLMmdSzE7rTxAh9FokQGyAHHKd50oYG
sGSoNS4KyP6AnAIePmITu9oZfGTPyVPqpWxB8ahaKadLljQsEBWeoMUaZJxMGjddCX2iGoQ1DlGj
HcWT9cVz2Evhp9aDbpFogMZ28pRyRG1MWoRbPLcbVDjz3Dcwrn96AMqdK9Yax3Tsh1kOhtkR9TVq
xCCGc9z1Lch/4qcLpdo3VMaYsAu9ek1swQPeZKdURfJYJmChc98vjw3zwnViynbTYHeaYw+5UKLu
HweLjPuMi6/maPWPqi6sIOn6aEkZsgoV3nU/GW1nNr67dWomxroOu++qgQ5c7uQVvo/InkuTNd9M
3O2FVXmvjnLCFejAxYrWlTjHtDpkgPK+Zbk913kl0kGXSMkyPnlJfZZGnGyGgdNdWICLog94fQKh
WNaQW5t4QhOvqv8tLbxvkaFBme0vcRlCaNMmzc73VPeAlBhepYKrhe0O9bJJQ+cBBYKjQIa1v/Ql
EAUzsLah2iRS7+KH5MEGDO6bCcDMrKxQhyP0qgobHrUsif8au0X/3fd5OUOd6HaRjCJZ0YaYAZ4A
8pVRlD1rnLj/EYEO30Q1pMuF/dQXDvvt9sYZm+J1h+z8XHlgLEBGPeg6s5vJPPZXqdOxXTm0w5r6
KJY3lsXCVGCxZ20/I0BXv46FGJY9cHHLMhTYgRfdg1UBv9cCdPhdpPLkI9n6CyknxGw8FkRh7C8h
F9RtM8BiNNsPDn/QAgs19qAtZPshipOzPtQ1MXdGCgjf1JUaRhPw3HcXFYpwHKSnwD+Q1ZfBr041
LaonAG+fzIZlDxBRIs+lYb6UkekdraRqD8ptTiACANKfJwm2cL8SIoo94dGFgde9ibycOyBil87e
QACaLVBdKH+TFFHjSpBmqZuGog8o7mhcqNXLo6DdgMrKRfHmGAmfN0TEO4uJA2CaPvDPUBELJyRl
zHBWQ7MJJauiVY7CQp+ExFIEMRGumVy0M9TGvhpeWcz7UD0jM1I81FnyjNVJe1RDgjtplOZWyrZ/
IT6e1ICG5ysESX7ivSvPud/bh2Hw1m7moCYWBLUQ0HMAQZ+MRIXy3A+et63G9DtyjPBAjSO1YRy6
ZNc2hyLuTIE1OQuHol9UiCy/YBkjFoDe47U2NVGYmAWEmWJTQJ95yVmlAtm1BuRfqF3srqeeI7BN
worLD+TUm0Z4QfmWEcTyWMmYbYtWnWqFWtZ+3q2w+1w4DBXVpIkVXtJ9l47bn8YurwKr9Jtlw9/G
BkDfBDsdJZL2t3Qepe/J5zaN2b4OUZPJqzPQKlIBEkmCRzok/MI1kTyfVbidT7khqlMxnXmOeULJ
wXqnu7SxL9t8JaUdBboJcFN+hID69xQp4bL13KcmJf1Gtih9o5seCiMi8pZ+S4yCPkFbWF5ygZoP
U6sqwdjkUS8WAxmMPQosG1iHF+9nWWr3qz6m325dN7ebLwOjGKkNXP1jpEfbHVC8v+uw8rdD3SYb
X4QMlNAhX3PHjA6S83YVN3Z6RCpRLe3Krh9Gv0EphxzSHlJGJ4Y387rMy3wHPeJuG+P2Xwte+nsb
SqlLS5HxYai7coFSFuQixhTS044kT1V2bhoXqAN/zM/QtU7WvdM0myRi3YPigiPulTVvVlgcSI07
Pc2ALTCL9mvSCDsAUi8/2Ui7rgGkIuu+EmlQlxbodoiibkyK2aRrTK8MWQe+Z5vfKDYWFmnoL7/K
H02sIVDAh5CTtI0FxEWq3w5IZTGehW9Rj08o47Q8uQUX60Z1Rx+30iq1fLkaXGBliOcjtkBj65W4
7XeL5snvgh6A0oTAAm7mE0Xu+c2L7Sqoe7O9QO5FLGtUT9n7Q7NjCXKCYWS0JzCMRFC0yATU5RDE
ZZP9IjG2WazAmoT6TrEEvbDcjaPtHizgSOYxk+YXRyrUqXN8JCqZiUf2siW0/sZjd1xIn9RbhCm9
S9HKX+BW4EGJrD12xC09561IdjaPoOSX9+qYs2n74rrfE7OKQMvo1NqMO7GiEZZIkCw6C6B0fzDA
5GYmylJfVO5IIMwbsmyKXrwiPIEECTz4tHD26zI/W7ItgQNo18SLso03Mroxx6Tc43+ZrhTp6ANz
ajbncpKrGhK2VhZqCxcV4PgDZ+GT6zjtyWuGbQpmqrTlzK6R7o2GLjtwCPCtkEHuFhrcFeG7nFPJ
642GfgkImwMp4ncQtQL0qxX+TEDT9ImQvriQsETItHN3boOCo7bTy40QZrQYfbN4AxHjF7Iuw6lm
oHaUdvyTT89cN2WzqjeqgFuIwypG6KbnvVoNfVpcIksyxCtF+4OyBmKewvxlIGVRE+4918QZF6aZ
vvmqqeZlYbNTPh1AsJczK8EPNaSGZcwQCDLnY+NVizhs2Ek7MkadlZ84qBb20QdlN/BbXDxYplm0
W+YO9ORf575OllFzFQHV0MvxVRlRvPDLqjgYEQKA4Adi/dzb2Z4l7KuX2uzAbeyv4/ZxtG0eWKMF
wVoGlnsTbj3mm4cKBJVghL42oCcQxWdZa22KPlMP1XTg60LlxRKbY76usFOYO1RYr5A7/WY3w/Ab
+bkRSGUsVLDbbowsn7UdKxcSsW88LrNo3BoZHtSO4Z4HPEfWRBnJPKup+UyTyFuHqVFApLHA/Wpm
X4CZyeajj8o9NqnUfgyBHslt11smFOUrpZuWS58ob1/WQvRQUhKPbunla913O5it/4dL61uIq3mA
f2E1AkXCtn31W9nOCs/hLz1E3ed97tqnlMXYogILATz3KrFHUARASAC+B0KQ0qrlbOTdQTY2toCI
UD3myDPNQMoeNrrPzG0668cOpGLDPyU2934hF4UqCEEXRv4lsrFK5hb5RgxDbYE8HbeOAabJLIR2
MldTaKI2JBaC6Rej5dmbJDEA64ADTcBlHwHweAtUeg8BNJsGKYpuLSgw9G7MkZCMcr4n1VBs+Fjg
fqiIMa+90UJqj4UX5clLRKMDuNFRDHEgAwGWVKxCsynPiKeBkmzUBXhsHWjjFKsmUGqbZ1qq5DAg
roFQSNc8p1XpH1nqPOH3Q59GBTYP6OB/MMS9SS3mRgWrsYub1z0SwJogrg1J3YbHrvqhGzSOyaL0
ZDr3vGY8pZDGmtlmN4CZYI+nax/UPlZWhsJNuqkN2C1AI8WABgwGVTJJA+IWWABPAmoD8+q9QIHO
61lmV+kCspEuZL5k2yEPC5/rKZ5E+F1lpF9CMh+6iC4kJw0CandusvCgD/gZsI0A08qGtsjBbShe
AHly7mojxe2PxyJWsN7ZHAeIo+Cb2biN6511X+eXWyttx3WZ+BYEpsDsEhlFFn6AGhwpoKlSqyOy
TvaJKOUGdhhH5xifeqU8la0NbC1rKxrBRlNTCOEBCNZ57xIHr2kgN1llgYuTOG89SH2HuP+p7BKJ
VqGqJfMRuK146m3bsMVabDozU8jnXDt1Wx8674gsr1r2gncLhE2RoqjAhJRG9hamcfoVxQQmRRSj
e8Hz3gy6JIwegUXhCydpwgdK8KPg6TdsrpCAFw3A+8LFq2Vq6oNkFlC1LkN0ALw2mKzBo9tCzg2Z
WSe7vXCnBbGRUEivhPiCIYkA5WTCmmwTUtQKLkbT4EE1Ih7gpG4256Nhn/WhjkEJxGpLLM2IvPc1
nRBI2Fj1Zsga5+onTfOIhB7dp6XLllUy4cQ909l2HJEWBg3rJzOm7UW2ckYggvvkeP2CpcQ4Twv1
ULTmqw3E6h4BgvDadCvUgE2UTJa5VSUNtHZRAaOC/P8KEkwZcrHlDz9MSlQOkHKLew1lqDpnOLtQ
0ggUy8aVy0J/lzbGS5yU6UWCIemIpn2KlGpQE8cH6akzj1VkNE/Mlm7QQ6MaT1g0UYUlXJk9QjNh
Fx7dEqAqULfCY5HQn+Y4Jq9RnjQbjnrX85pF6SsFW2bhyJavtRWMCGh3xk4F9AqsKDMBldvUeCS+
Qy54fwDGgu7B68FbjEs6o9ho7jxjBGCwd+21a7fZHCoiFIyptIVgE9Bj4IHT5xyhBNSv8MkccX1Y
FTFXVYnXu5F6LkIsMfQ7ARNd6LEW66NVZVZicR0rADrD2x5xvskZK7x2WY5Axmtr2iP256ixvjYB
08ILSw1kqZ0LmSG/OTiQM5yuS6K0WDQCgbHr2GEI5x4S2ivtbPedNW9iP7xaM9oK6Fvk9fo6lksk
3nqkhPSfkI6xESDDmq5QjGfteqx/6CF9v8z5WO39dAf0CX9C3bXeJPLJML3+KW+GF7Co2KF0imFd
9yBvGvYgH0QHCTreM3CHDE6vfZ35DbUjq+O1q4dYwdFBsjkkFXRuE+yYATSPt7705YOeA5XMMmie
FHzlF0OQe4XEEo97c8Cns10UgfgN1tuPAsGpb1UVoxxEabsPeegmaz74264b85Nw02dB0ugVfGRr
i7oWULxmQ/TapF23RKxdLbUV4IE2QI6QbbW1dJrHvC37U8R9+0V8a2uUCLTikswrifJ8SU6beQve
6qpNkORETQvIILEK1UEWiYuCxdfTbDp1zLy2gk8On06d3KyWqUL4IHIvIUiYLxR/HhKygPEOLHqx
8Ws7h1m51S3Dlc5DEqmLbiVjAQnUQv7QrQZ/NOjbvEa6tY5fxgbaQf6AHJ2eNelGexkCmTJPqGE/
qJC8Hxxj4xkyerh1Y8FfbVFe71k73fozR5iLWCFTfGcoo4TM6hBsgZuzdkE8Ansd6JjJj8uFPTaM
bmOaz+DDL7ns1Js/0nA+dgA1K7MgB2Ih3AXs9NyH1gv4700c8KkKij7UU1EUfZbZro/bu8A73ENl
FN1nfpxlZc4WQw9CyZ1BO2urFEb0yQqyD8qvUNkiKoHY63XWtkUxw3YEcE+AVIwAixqLLeTC3g8J
lgrbbDros5vh5ncz3Pn9C5fb9CMA8elMz38bp5s3n9uV/oXL3VS3sX/7Kf/2ardPcHO5m76NJmDe
nfnuSrdpbh/mbpqby3/3ffztNP98JT1Mf0qzV/VSxPxy+xN0/635t5f4W5eb4e6L+O+nuv0Zd1Pd
vrD/6mp3n+C/GvvP38vfTvXPnxTyDg1Wh3YZQCAESzs+3Yb68A/tTyakojCqyPz3Ude2cNLyOsu1
fR3wadhfXkF36qk+j/r7T3S76s2HIO88Lm6WzzP9X6+PzQy23tJJsDq/XfE66/U6t+t+7v2/Xvd6
xc9/ib56Bw6EW8t+ebvq7VPd9d2a9x/0b4dow6ePfptCW7LpX37Xpw3/ou9fuPz3UwFTL+YKFX5m
TqLaoxhib9EAER/oZtxPkgFO0QK5AyswWm5Aaj+cG35bWqusRVG/tmFYUU5m7TioCJg4gFf2IKk3
W6tEzaa5Nkf9wnEydgDmFww63dWPLNvVDKvAyqqslaVsb+4gqRSA9xcgzQDo5VSu7VrMTdd105Xb
wNmDpKc+dYcxNYJbPTfLex9467qVggtDO4HKcZt9C3lrbBxIPgdFnqcr5KQQjyJ5eQEqc+3URXeE
2FJxMRB92busO2mb9qpx5y4ZbYY5aOHFRbtZKUqJxQi2bLWLFRIskQosTTGrdsiqEhguJwFYcLqI
NvzLq1t+f/JcK0QQ9S+uzBSUl6zwe1TYiMAVvjyMQGKpGYX2x0G3UWwyDoaMvZtvBufDhToGXMoB
LihGfh2mx+qD9mMfs7h1Gi9LB+RdswKjxW4SZAH0qT4gSgiR0lv7k1Pq+wegL9Xq0xggT/9w/9QL
ccXMDwabSMj0QcMfpd/osTe5d9RnGWpX9H0hDnf9WBDxOdan+A3dDRi6eN+nEdQa/phDe+hDhe0t
VKBov7r16bM48/o1aJC/7vr1JFXr75pqpFtt1F1eJpc5UXJTA28PzCTyhCjk5OIr8oKCNuzar426
X5/dDoDX0Z1ujloAT5/6SKaETfI+Vg9rHR7Oud10qHmWD0tAAPqAJ6PFUAmdtadZbSJIgqJGBn61
gFAjbEeHZcLK7iQj0p0as/K2Xu8/6a5bP+S3nty887HXgKs+5IAjL6kT9YGaRuq+6zX0TLdOfR3f
i9T1OtpAqvFLXjbtStN09Rl0oM7vfN076i5E+BiKHmsu7/Vcc3Y1exeysEA7dHMGXc4YOdwt6Ww7
g655nbdbozYozkODNP/rvDPthgTaPeyafth1pkVnUdvn8zax37nTqSGYj+gG2NG3g121EOtENF93
fXK5Z15re5T4oGN/crWNUOrhmogN+YIZh84/CqchZu3YIEq3mU938QSKQIVI8jUvoQ40VdK4ecTU
NCEaLPPA2tyBftIc4POl7vSmaqHgv7oIgMzLD2wQNI12BY2QOZoigLhTLhxZVAhXQhZPHyDInqOu
XNfPdLPSetKTX4ds2NUPUAu5gOpJC+m4qj1PCgVL3jXJPIbUexwAKVgADpIncxmy5lxJ1Zx1nzn1
CZC6UXIIMdqlbmvz3TwDSR5aEUabnrZy3xO33zOJDPFMtxOo0O9861iKcijmVwOCT8ADDJ74HqO4
DRL3Vg/95aia32YQRfI+111fPM0XWse7bkq4sTKs4Sw+qoR+eq+8VxFtwjFADMH89Ia5vnaQAtxd
fXT708jrS0aGnAQRQE8BGH7QxzWQMc0z/irBC1sVU7E5fcg+zpQuKndra3Mv0+uIu37dxA66XwH5
/6WVwh9nCHyCNcVAYs4dbhxuhyJs35tO1M0EYCJ7bdT917E92DhBNDbj4jYMUfVw3le1GVzVbh0Q
DkGDkhADdGzOAQI264XhtW+2Enm07QpP7oukwMaUt/UmGbN6k9qZTy7SReyADH4RaJ9mckw1VUEx
IKMFsm6IQx51lx9bZYDFqIQ8SGuSPGAWhV7x4I1rvObMB5BZrQd9lqMOqDVycbj1Wyjdts8tF9pF
cGUEoNqZOVTuysPHBsUPnbcDwnr4S4D6nnMDItZXM3cYpCo/rqa92+mSQ2kgJYOr3T5A3BTtvm+d
69U+9RdZDXQM6uLJ0dqMGa9XiFOTRybyGtVEQvrTQjmPWOTyu98VMmhA6j+FH77c9sY7X+l9aXCZ
rIaecmQiBSBaiKNlrEU4qYjWNvSa5NVcU46IJJAO730liFXlUKPCzjTiOljPI+MpqFfH/qydLA10
zMy5npEO8Vq73A+Z5ga1lkP1HSO0tXTreWZ53kAfgFkvFn4LoWH86+hPGoMnYqb1t5gm0PVw2+yh
blLU/kUxw6ULnsuT9tVyLf/bl/SjizQNoA+G1Rgzz8QrSXMGWlQ9ABkmRXOCERMbumraqtkG2ur5
ADpoqx5bCuQhCbMd1gQh5gkc5MlnzVTlAPF6ROBr4KduTW2tp0pU2pqXqCrTOAA0tSZUfpmYOWHW
PkCoBAye6exmuPXFkxUIDnNFE7AVtJ8+SKgxXw3gbvwckeEbpUQS9TZAX+JuJn0JBbUTKEJjYu18
u3Y2fSigr9pDDViT7TnVgirA8TgdkjfwoFAOhrxF+AKQLOSQGpbCfKtdEyCrSj2qUoKfZ6QZMuGR
+eYVxEPyk4SHKBsJCiDiBzsN17MWXdFsBsR7/92s4WBBG8MwUN8Hi8eNK313ZYY9mNnAZ82gH9bv
ucWj17gaN1GNaH/nJ+NTWZfBMAmjgT9XHi2BslHR5AXSItbOFDVmtJWlVo0/BVNqq54SrDy511bu
kE9TFqpAohhz+F35EymFDBkGVgJB74kLgeD4RvgxXaLYFX0xRn7U7+GbRwbg56binruMWxeiyw7U
qeSsGd16pdfJY8LtneMVwd1aGaRKrMBHQuydm7xb3/u0hbfNJ4sa8PqZXZfqSPis7bJ9TKfyjXaW
QUXHabcdkYY8fjSRFI0O+jAW3gbk6OpADdSzw0TlujV9ftEHBoBHlQKLp1vQtrAOtdPt7N5BAZhc
5cMqF7LHQxYDRtz/Fy/PumCqv7UqIUWHIjEd2Vad8A7aRVmhPFJ/XN0GWHRM13iCglWvB4DK7AYd
5NOvPtfrjulDVZbxdRIb8o4PsULiU38KDzB8lG0P3Zn21QegprM5sE1y6UzTj4ZfBQOqIjwa2Zwk
KJxSilY+qqixAi5R+Fb3DUDc7oGK+skmvVfdVZcOpIJycvCmLgl0+jJtKFaRU7PCpu9iu1+0Tbs7
CXikLAdlpyOhs1V5+AbtELljUSR3KhyAQten+oDHu2GgrsWHw71X/WHRProZll1Uz3QbUmd8Yblj
f53z5pOXiQqD22g9r9uo989xnUK3q9x7IrKJVncutCV4o0bsOXYbVFIRzNn6vcGBHRwJTvXh1tZ2
7anNHqSy3j11m948rybtioSECswIOiPaSc+hz26XRG0Cww7+8mraE3vUGKqDQCYSqx0ePAgMzpPB
TBe62bMYfb09PPT+6M0kNCiWd4ZQZj9j5Fs29/3lsI2r3Nw1RZNRlFPBJIP/aKlKHiMr6gBOyr0l
w87yDFH7ZhY2o9zopj6kwr8Qp0/2ulUniXkW7jAvUEDooZxazImiM4iZtyE1VDgOQrjrULUjD5jo
oDLA8m8m6N88gMbLiFvEgtifHj5deHBiuWx5DpxS3QSA98hz45H4EUQA4CrDR32wE9oBQeSG22zq
81sAVcfRQHGXqYlsvXgoImtbO+x9gNUDwuCikKDuAhUtX3hjD9nYyR/Y22Lfl97vmz+ogYB3UVS3
mxzqvlZB1MdqrZtjVwmA0SgPdNPwM/tSVC95mr1fDapINcKX1NvYWZcCdVPaCNr4U90yaIkm+MuS
aA6JdVQsm/p46QJEfGs7GxtEOWj1wyGcHLSXbuqDzWkCHE0Zze8MtyZqtzjL2KXACL7Ypo86OcqO
UCrFR7JpgI69C+DjvJPtuEQWHtL1Po/PhPuzRFX5n6x6rIOSPNo3s/3oUY8Huf9+vPaIIU579bhd
4eP62nibA6BgaPkChM4g9b90Y2h4pQ1K6M0oyDsH3+gWYGZEEBJw5Y+mS6JtMmGsZ9pbUO4FKraH
kz50UE09VGELWftOnQoKkkeehPlKfyZITKMkg9vsry0fabTWcIdZqr+OD6v+dPlfWDOExD6NFdNY
OX11BUndNXLVERhOGag3adVsAReEthQAsJchDjI+JfynnpIkbEuH4rc2XZ2aUCyy2ueL25hIltlM
9dH7PNoAMeP/x3lu1x7+8+cR/UgC24VCWZ259r5srVWfWO6mC22st7K+t/eqxjRYemX2PqN2sh1A
AUZZSHuvu6S2Xn20ew1SzsLsGLgk0xDtqefWTWNA9Yh5HUHwqUtrtdCd2ny9onYfQEJagHzVzLjP
0/endKWA85lVjq3WqImxQPU77gQIajhbXucuoNt45ncRXnkoMYE20893bUcsR/mLqu669fu6Jhz4
BlE+44gbJHrwReYvh7JDubCPPjIZUP8OzJzGuvYXUN5BseTJBWXJv/SWW230eN2lB5j4+czxS4Es
yjReG2Sf+3tqKWOZ5AP4HLLaAytR70fTrfZ/1dQG7aKgak2bEdTa/+yrZ8p49M2jUERr6GNl2Eag
zxyAVq5nxdRXZQaK/31Y/9kP9WANoIIRzPSzxZ02lm5agPEaBQdgdlrH6S59aOI++lSGOwO0IAtt
yLbl0cH0IpDPkF92nBwY58GxAWBOHu2pO8xFulXYSwe66dag3kMjyQCAeSxfLRNBeESBIDg6OWNF
f51jxJrmlHjxYwSy0isOKW5bB+sYVLigOeq9rcrKu7QhRTXJWxPkkE0fQdBkZbTsao0gVnZOqOPu
IRE+nEbIpLjKFjuIoKlT6ODQcgMq2DW35l5f4eE1JDTdj/77AD1KH3w7uw7VLT1+cNNk4QFKM6/8
OkOsU6hVaXL7XIFotRAV4mSO66Kk3tQXGk4XVCVtry7aoDDBDMpsxbay1C8RueYWoWH7DFHTLUli
cjBF5/OgfFXgip27yaREZxxMOqw722MchbRztU0N6/fV0wFZC+h0pwz0NW8fJoug9Z0AFlMBw77T
/VnHuqD+H9berLltnYkW/UWsIsD5VaLmybId2/ELK9PmPIIT+OvPQtPbcpzs795TdV5YRHcDVByJ
JLpXrwWJj8281O3DkJs+YOJk8we5LVc+My91dkXCQxAmYGNnqP2kG2v9FlB/9G1p2NIvbkYmJ+Bu
ab9I4cB8IxKk9XPMbYmb42a7LQO1n2Qx4XcKrfvxCSm0ZzRUao9tKa1N2ZnVts2b7BFMft85gI8/
fg8YYwheNCHSMkQFJHX0yRgg8iIyQD2yDd+u849DUw0pmLwUfBuS99Pc0gY8vQXGejl0lnHKU+CB
xsB9Ab6VBfuQgS4dTTxg+WoqTSJNk5gn5HaNE0WLsfXTxhgOZftPVlrmPgLF0wGdpPivqjXoVKIz
tGxAIgYrdMzHA1JC5JUqhM7o0Ag0Sc2ez2M7bo293f+ApJmNvmgVR8vRGEmkDq3Q9T6RIejaw7TP
0QaNgzGxSNuONRL2E54jy96qC/efLDPzA9DAFVKfcZ4fBBBRy9QJ2JImCTfzVnHXxXi3KhzNPEGr
GV3rg0QHoFJIV0OwRsmLFwUdRMi9N6+l9811gjTACQ14z9h1li9dnkwLVsbBc9cBjsT6Uj4HdWwt
vFYUz4ED2cGyDD2oKAhtoVno2e0MdDShbODtGdRp5z5tM0mCeciI6gE0NB+GNy/11f3/nZtlYbx0
BmzJW9X9aXSAxxhNzPCu4DknW7GdoHwGFLtEzfAwhPWKbCMgl5M/u9WUvC/ZqlErmGjoWnmMNyu3
0aot6FPcVYq23a88TZ4EWgyuel/zy5DX2YLsRd6bfq4DRu4pUC/an/Fqxl6CqW73+AMIKJXk6Vd0
t4mFCL3gDCzgdF9p7ZXsIc/rdRaYFhJjuEgs2nVnAk7UgmfzOX41omT8OUwh5ApwW7v2VTttoX5S
b3UzD++xHQSG3i7sn/Erb8F/QpGgN5NXOwEtzNubNfgm0fkETUcfFBYZeqDe5efJiFaDbCWlk52A
xnMuRa1pSy208DR7PwsLpErJFr+f3bzzWTKWp64AOVYc2tcIb687fBeNMx3QxG6erSSAaiOUAxef
HDSUSXCtqtzdUewtAjzvyIRZwJz2WXgPcr/igTVZsgp0wP5LgcaxRKuqpdU72Y92TJaTKcfXEOpi
q6lJP0YIVSL5nxHEE5Ul8TKPI6iJhhoaPgpQbW7AbpPjV6Tp0SVQGw4ReY5v6eAEm0WUI9qcOGob
Qv4gRH+DFlsHD5yhne8pB3m9zMWPJmtOUqsaNIWoPc2HaWpt1IDHg2hOrZLa5T0SvkbtVfcSwMTd
4Gp8PU6V9oQM1hxhoOlnkUsQD9kJWqIK1IeZ4luHCvg3lJ7ZAcy67T14FOUZ3Odbo8DHXuqlLNeW
5INPsXQw9OwbKOzYgUZ1F0/oqey34HMXd9hcLvupQVkygJgbCeW2Anm40kB2ZBKt/OLwwqcWaNCj
YjsMORWfupxd7rCFa9v6CQ2KyyxivfYQB1KuwLpf2uiUAS0uHSJb1/eapQ7Amue4i+AU2FqTo6Wg
+57j3ohKgfJQuOpp/6/TIoQIZIN2WPS91nK8xup+DbIvCzWczMK2Ho0Lxa8paIv1TdJzAu4W6n41
tAKlsyX7Z9VPCikSYzxkMjIXE1g4fAokx20pOgtTsUnel/oUlroXzWO5iDegXOGJ3+aW37Z2cWdV
GTaaZppsGt5mvuAxdpp6hsb5TofOqNl8H6rcW/NenyBF4ECBWslWk631+mk5aqO4kuM/bbqaiw4/
tKbeYmhK1ohh2cmR+VR4vBFEz2XLD3XMCOpF62AYvlDVcnbP3NF/ns/lTdOAJN3MOd2Vnb3uy+6L
G/sgv1xYfMxOg+z7aJVqaPV0ij+GqeoyLgZk6LK+3dDoPbRVvciNOrzbaUUakZ0i3uPJbiqBpPd4
uiSFeq92DQKmSrFW06GsAnsl+mZa3Gx0pvgzT7z0QGNLMZYLXkL067/Na90BTUEUOaQ1pLSG1FmV
dfox5rZiC+K1DapRP6F8YO/r2jrPfw8agvUKbdH4A9z+RaiyzWFkcgsHVYD3qfOQPJ9syPh+C8Km
XjA+6CvR4s5G7AKVMH4CUN9fQkCLgWFlC+IgEGGdH00TPKEURZOcsAf7gqIy/3NSK9LTW6mExQxK
32aBdrcqldCQgjzzIq3s8UTjEPI4616ilEg2TcV8DETX9Qp3K2eeTW7khBkqi8i/AXttgHgo+WWi
8rbTCmnc0WFqe8d3BhGubrYG7XUoIerhIi90E9tiSLUPSjiMDshWg2+1Qc67GAMwOCrhsMhODYhR
v1LAB3PXszXobPMl2W5rICcH3JNwnHkNctgF8048xKumulT3fj2ggLL1NJnDZwfeOX6g9NrvbovX
Hn4Gldnhy+fxLRiUQAmjRFtBathcDV6iz9oxL6KACj3EIZurCiATBdAhcT6aKFRNBFjZmif+vtZt
+d/XkmX74sUJ27s8Wji29aYik7ASivcs6N50bdoSpEh88sxdp2ftfd/n3l2fRypHBS2ZIYS+aqAj
eh4jcYVafMHeoh2049yV2Mp8jr5dj2boan2ySXP07kasT6OuYs9xHj2PaexcxwGve3VqRDsaUuuO
NzkHdKGJE/Xw5IkXXhN2oAEFRWCmRy+j+Rirvh+yIzrYpD1QU42FZrBlB+k8nwn8cmgGxaAD+e1S
t6XUpRwkcSG7jQ/D2jK6Bg36/NQaOjqvjgMuk3uqsqUHxTrUI4AsgNO/i/L+3EyZPJCJDhVYnTYQ
xeYgc0QYMo/gkk8Qp1sAD6SaU+/r0UwcKAlDdntLW4mUHnF0SgdwOAZ+yxhb0DaFbLQtobOb7Tbj
k40WMFH1W+hu2a0iNIACMgS+sA+kYWgWdXaNnh1mOjG0u74RhpWyWVkWB0VmD3HBtYb+yXWjCqRT
WuVrtBmk61pVU29eGfIfIwOCBiW9eIk+JWf1CSZPQ/JWKDnO3htMnuD0qNJG89xPjnkp5U0nfJOh
bYjsFrqIoGn0NFVg6goYGP3dnllPQcdfIchUXMjZtXwBkjz+WOeNdy95tCFzlEOIzxjQhzvy2H4a
S13sCr1KffJaodBWoZegjqYuEED7eL7AvOTofLoAiokfLhC7wl2DyhSoV7S5tEcrSpcYIu1Cw9wC
oE8yvszSfg8CT/fYBTL2hRXH32s0ckwc/KcQgjPXAy9tkFqU6ZdRa64UAAClA7KL0LjcZkIeMPpe
M2yCvcB8yabcWkPcBV8rC6z12ZiDH0ZhVnoFdrkdyFZAeAX0tsXmZvfiZljXAEoizwVxsE9TaagR
mFLNRZ8u9KLeF5b3SYwvk9WFTbXolD4FHeyyQ6KKTpsEEKxWHW5usskpjPxpQCKIHJ+XmNepGhSK
kYX2Dd6AR/H9MHS92PcVoEvvphBopKMxgmjP//cULYf9JD7ElG08btLW+96HY3kGVzI/NdqaBqCG
hsyzjdfx2V7nG7KThc5aNWdIBT/h3eZmDiEoCU47FFl/W/TDejf7b4uGEMTqCxG7zpKjc0rtKWgD
YgWuvRnH9HXeolDhRB0+7T/QKPwC0S/gaZUT+DK+jpMR2eLfYx21Wh3Fr/MOiLzzfqavBx+AJveQ
GHmNlE7RPIgMDXy6NqEZJa8d8AjXzqO00ZkOwpp/IGHnfmG4fyKHx4LjlDTNgRsAQkK/yHjA33xY
RFqr/9TaC+l8qTlWzd/mBEwLjiKMIc2dlnLFBrmUeYldMTLary3uz4seJC6XRvSg89BD7L6ifHoV
DrgfwBcpl5kAl6MzyNJHRSW5AHo87mxXahvuiPLqMq/Gzgd9WIYHumVFHibj4W7sBX/5NIm1jQa2
VbO8tg14D1zJnZ05eDKH6gReINEf1Djr1CqMp7QZz5l0sx+pkaKTEm9v9+DXbNBjiohI042nZujP
lD/7W8T7Gv8ZgSY2d1mgC9h3u/QLeCnyOwI6dCsd1a0nS4oGDWDRIwEqyki39yM4tmaYQ14ZgHpC
DWNtjGCv6sC3u6mMol+WpQm1bYWESIp4XpTmtz4tKoGWpEUJQ4HGTmdetGOyWyUQLQG0GK8pujPc
hXpdHKFtgB0IxMnmIYnUE28sgwm5EzCsqNcdsitTk+jFkZZ4X4dMEPRcOonG8GcGfb8N0CMar0Dy
ER4nm6cXoYT0uigqfnQREFOt573KSQ/8DButOcJq9X4RAaTjAWm3tkWCBqr3fCroAMSlrDIGB2Tk
JOVPb0YLPNiQudSwdaHZKNrUCw7OB/VADm2/HCek12SeX/IKXKKka97VyQhA1Z+Oxtawl1COEBm1
eUbae/gWK0eYVOaRG+AhPo1IVeWl0MXDW35nMJx8PaJATXp3ftBL/VubPkMpNP+BTJ++jD05nRnw
TUc0sIMi7C2g6ONVk2nA82mJu5Ftt7b01jnYMrAcH+mSdF2ASBEoI2jMkzvWuHOI8e8B/RD0KjO0
3u0yjiZ2+pcBZr0ygP5/7kYwfdzs4MZZmVkaPf8l3lZ2HnslkI0CXGQl6D2ytMGvVOUkaay7YbNA
2diCoB1yF17FxoVp5y0kY2vjWaDy0rRIQiI5cI6arloQyyZ4VkBppYHvkIambf7vSTUzAc4r5AlJ
qhL0t+qggacS8ELoZ7TTvzblSCBTBkWYAbAn3V5JsBtXzK2PiZDyGqlDMVorUZVgd1cjOgDwb8YC
L53K4uWdfulQK6YRKB3BxwFkHySRw8PNlIxNfhh6/SuZ6GB3Xrlzdd7OM0XcRLuisX5Boqc7gPsT
MkbdmPYQBy27JYjQLdSYhgr5dmUkD0XS2RxOYzPMfxWZrgMvk45HbJnYqp76YUFYSzag+wbv5fDQ
mGLojA5gSQNvQXq8mUHfCwBn1XVvExoBie160i8pdyBlpLWeg3uyxvGX65pgJevQ9ZPUkI+ij5BH
tbwr14HlisYK7KE20w7knAZdR0MlhNbJ64L+aQvR6mBJXhePmpMtnW/oLJaPFrigHyAHUDZN0y3L
RrvUA7jFKLK00J1dy0Lf0Tq8wU9HWINckZeLbtgz9LuCDROfCDiO5C7h1Z6WpQggIUHYp9X3NIoL
EFFiy1kfaTXkrDqQ2NcSNFo29EZN6OFZrMc2bIr4lwDNrCh4xKCJghLpdsAXeWeARveErmzcmpuw
eqxBjrHQByizlfijBUj4hJALEr4eJuO2CwsALlROFdtptozjqAYrHoY5LyNjATRDesJDCXwtlYlm
G810/KRN2DIL8t8CIwciAEGdr/WihgqwKsFpqgQXqNJchhyQ14/tmUzktAUIbHTPHNYUQQ67A5ET
zSfbbRFmdcDo5t2Z7LrQBkjSQDML/frs2HR1sa2i4BpMmgnqL6K0CnMOIisGjtQpSH7keJaDXEV5
IuHhFFow6dqGdvCCjOBuRjidzqGgrixWXYeyFOSpfc97jspWXm4pAKmZaAsIYm1LiQNyxMIcIYQt
Gh83WOOOHBkXqHmX7BkEGdneKcsCNz6Pb8y8885VC12D3IohqBBM01JvnOS5Hdxy4Ux58K126/Mw
ICG/GKfXChs+/FXLFh0kff0rNfMna0iL107Dfy36l+UX7AdyPyoyce36EgkB02InNxqnrQydbl/r
3gBVXv7HlcvR/HhlS11Zi6pzJUvkWcrsFUX7j1fuu/QpqXJ9mRRmf5niYg0SM7BxT6a2MUupfTMG
fM+9LuUgw27cFSj+vSN6/vs96uhsYwyJfpeC0GzpiLp6sUT3rEDbmP8PqI1Q6ZzSbxrT9Oewd1Kf
40d/F2aBtkH/drKP00ScxjaZVpY3lY9OFIAwOjLZdwhpvH0Mho+hBWH4vTOQBPz0MeTk/fExYtMt
f/sYDV5sTgbek5fdiN9zPUC+AkWI/BFUsOXVaHFbUSPT03EAlq9wZHEmE962hO8Jo9vQkKZHE7BK
NGyNcZ6Ovm5HLNVUNAagxxykyM5kxn5vRNZDULL8iq0WgAmt9QA9AeuhD1USBiJIB7I1YahQv4rr
CiTHD0AY5Vc7eJsOSTDUE2ML2QSz049da74dhDpLAX+3tR7oUjWy435CbiUzkDhVHpDzQLWH6Tsd
LJU+6TqYDNkFlECmI9hgoamn/yAz1EUhFaOiSKeGoopJymNV61e8twTLuKrAhykHszn2ikGFDrzt
e7wfgww6Bv3j7uaANAKi9fdoOTarsg22kOvslgbyZzsq3mUpuK/AMOGCDBU4a/KC89rbUeEv5xPk
eF3Qy9pBsJqBA9MQRYsgGNxNGbPG8EnvnSkjNBXcDQm7k1g8nZGXg8Vt0Spv3QI70w0tVNdBEnaZ
IuORE0utGklbfyQKW/Kp0c2nIvX3yN/nQWB4jqyMxkAjGWBhwWDJVdqCQ4leAee3QTKOcQWdEPWy
SKVyOszRZmugyxel+dvBk5pcyQpvv0NkbxNTMwBSiOUrgF1+lXnps4ybCq1+sBM3bRp7YLKos9nu
SsUw5gbyVdlv8Yybv/D6NuAehtzLqBjb6dCmHN0iQxcj3QbbzRuquNxpJ4AdaLdYZHl0DhkeXG07
oNNCOuOL5wWhPxo531N1xynvpkmK509Rg5Oo2uI+ww7+quE/rTNsFC7c2DF9t4hQ4FTCrIMhxmst
8V9KZY2eY89G5bXR0JxrZurGA1h2VhqeN9BMsbqjlmG/Rko1PGN4neMRmoiUjg1kXwpA0yNxIG+b
WXsJ2or7MIxMWoPMPaRFj1GONWhJA3kw4JHSfJFHZQoFqy56qGRdg34HQKXaiKOHEsT9IGtxl9MI
9tllbfTQNAwCZ12b9ps3xbaappLpb/NVBDkdNNitLGjSoHegcdpK/VPETGDulGZ9xD9FzJzluhU1
R/JOqjJOXlTHERyB3/zmpV8TDSOHf5z7t2D6reGulh6HQxE747KwPe1RC+UfZ3Lkb7bh/exTnJZA
y30UzbgRRWocotEF6Y760gIHcS+rUT5YfWscqk5mUDXEl7MB3beB3csHO32Zg3/jhwRcoFNfDra+
qmwHCSKQmBwmEfGD5K3tQxLeWJDt5vjbELkEXi9o3s1tFJPttxEUsj85mFo/wxPXb10DEl8aiy50
yMvsEf2rDhCP/5roDLxu3hKc8tmqJL1MMlaJAG2K7YIC7ffoOALYPbO/38yGDOPbFXKnfLuCYwG7
pVjjvCUPo2xFM27BtpY/hEO+0zSwbKJ7KVnU+ZisW6h8QkvO5bt20uuzriq9WpR7B70DxEBVevGk
FfcCOSfILNTQbVUR5MiFuWPoIZsnob248wXEzSSbgjPkSNuFlnnV17ZCOdLieXTIg756hh7ZbG8k
VIogSGSu6rSpv1Z4V2WsLO+NIgBbUS6BNFb2Xk1HB1R4m15DcvUhtLsniFyUPrT30odBR7qFzsg2
KJtUNjr7fxOnlUgvFDq4pscxYkvPmEC3r+5o1mbqZfti8kgepA7MMlnTLGfLccAdpYoM6Fesugkk
2B5EeDQQ5K0bkbANCV1MjnG2WKnfp/mY3sWC/yQzRbmxq28K05QvKkr3nI2RAw9TauYD3jWLA7Nw
E0A93nogWxlF/ogmx6thGdZDAqFm3wHqekMRNMGUSHcqAdgHsqkJvQ321jkP4PIwBogvXYG1O3oG
XLrZBX3DV5FKfTmwW6310V5iW/Sq4v9mH6YM6rN1sIjGqDunxeCuU96Xq7KI8i+gLDS20KX0llHQ
5l+GqEHTshM6C83DMJkCJCUq0GNSMDPA59Pnw5mcaZVM9ylIyEK8Og3Q2fLzsOSPvBvi6+C0w7ZP
bVdHGs5u9xUeltliYGGwM40Ns4Tof5JDK0F3dcj52O7ncMj2QW8GIlRAT9VgYZmq8WzGZffc+vZo
Ds+6JloITo3ZgoZh1SmGSQ0ysMoLVdIK4gpoZaFhPkLBLLSGB1Smvavb2Scy468LhqIQIPcqbbCk
CxW0HEIwW/I6TL4GpmzXaYb93e1xi+xIJhcxMiTQAvjwGKan7e3hG4wr1dT7IYB8ESmwwDlB5mV+
VtNEjhx0DDKkowl2d+wh2bDuVZUt78b2Pp6CddtF4YVMne5C7zhqfpKPTLdJN9vvk9pxqg+sG35S
/P/tpLgDWgxsD/honXCRJ3XGi5eEgHpUYjDq77IJD1qCt82HImjLxyIN/mHqrat2mnjh4mXyBDpB
Yx7avw/JewtGxkqcbsMhRccZy8La97RdYKrO4tFwpzuMQuoz7v86MpyiWAyZXd8DEsKXVh7xq8uZ
XENWujmCCK7fDwJiOZ7jigvyy4avATDxZaohpCHLuvnu1tFOMOBtFyXg3OAngFBobnyH8k70YnOH
L1OU2+Yle03RPjrF25LDBMBSN1hvS6Kl/Bjiuxu3YnjRSt6DmhFnEj14C+gcDC+FwDXpbFC2v8aV
xgSaWA+EpcuxzaM1aYMFSKucbAcUFzWIk1c0bLoGQuFQ5CSlMNIMq3LunN7tJC1mI4GBh3Ga4F3w
5BaQDV7gxAzw/FlAqmM++ej6HzE6AD/7foqNddgZnR9NTrCLPU++OJCz7oayehKsTE4ZGKIXI3Q9
XigsjlNtB45g6GyazqLivbdNUh5sIjQr+mhMNlfxUOH/usqmzjfKDLofNJat2YFWxDRXI0SFoAtq
TytDdzbAMv0MLBnuiLceoKv2Qmfv9puJ7JPF5niiuCeTpQAjI+x4qoY7spOJnP+f9k/r4zv+4fP8
vj59To8QHe9rD9xae+hqWzPNNvGF/PfQg8hW8u7SFSl43+vBRemiSL43hhOkK2Dbkf9pOpCMqAlz
jDElEHpJHKjCJLhL/7nUzfK+3Dw9AaWvPeZQCFdqCGZpqW+RqJYec7M12Ug7oQPz6XnI9IXRc/Bi
41FqmCHboTSqz7ixwc3MhSXc7uSAZf5LXBtvD+CkegubYWQqzGvL7gTWEPtL+m/Y1I5/rPZ7GE0v
gxD/xTa+/caEjTEUmC5tZUGT3qidayxi8wq054D+YXzRS/2YtWC2oEhhGu3Wtg0XXIkcmxIV30wx
qA6jBly3FCM1y140Amg6jhrLHKOuAPZl68MVdH8Oz4ZgOoI24o6iadnRw33LmItDuhj3owPUihlo
+TaDDuaTXqEkEThBeKIhqP42Td7GDxoU6R5yafhS9bimmcHR9STKBQ2niRlbkDHrszcbIwBhxqLY
kpeWjCC4caKhWlJm4OSjJQvQ62Rd2J6sMAAtiuYhWREtOeVN1EE0OWDikIM7Ui6lC6sJmnhxuKYh
S6PhwHVoFvV1VDyGqBs9mNmcSqGApgbl8226ELW+9JxuxVoDKoVh4l3HGq1qXKmFVkMP2gmnBdC4
68H+8GfE4LaHZsSj/lMEkFNIi6uSx1/WcLB/98fYgD483llyvgISBykV2zBxnBTtfp9oayLSn22z
H6T6INmvG7DAWoXGNlZtoirBwWqKOlh9dGiIksk8JIQNYWqiwZpNN0zN+yRC61DUu4lGFPo+kaMd
4RiFaKVOeHnpsvQA+UHnAdBg58Hh/AltXM0JJLEOJMtrd4X89rgiZ+to3kkiZdUqJ5mKIjuXTsbB
SovZaWwlK7TUN2ua7uqCYSfafJ9nq0mQ0tgA3h/fkUl3e7xUgfh5Q59g7N3uEEEPeEFeWoOjBlfo
vL+Saag0dBANTrqljwB17XpvcVsHAOTfTwTSH6h+afdkafUcqk/T9yCJ+x0l4AQIcjdT3VVzAm+I
jfaMB+2VnPQlQzUWou9JdKUvWJS2aPv4fbrIq8qPbA765iJ1dzGeA8DuurvWq/NHiyfFY473JGNM
x0tYG/iOW9xcWjwSW3ICIT1tDRAlLGnC+3Tcr3KQuEpn5dplcjaMBwJNcDyEfEB6J7DvgO8+rVFU
boYx/g4a3G92B30fEI14uzyCGqOTZewVE8lPE2Wlub6VADRT+Jqe8J2lIPhMq+UWZXGmoBfiirqw
tQiqJlu7YC0YIIP00qWxAbbTDBWMTClJKSkXZQeyln+w/x6PmuGJe03U7dC6PALCmgKpoDJ/n3KA
lRNXSyNGQePm+JAsbCgT6Axg1Sxi3MP7vgSXxhBcoeIVXG2GKgtej71NDxnbKzgCkPO30fo1uN6R
IniQsLux+zZJy0qWmRfZij78V+AMdrK0FDtwo5akWFqDlrTqBpp96gp1z5G87aDeHfRoelM7O9yX
bMj4he2Ohg3X/QissF9i7Dzw2vJnGD0qegsK2l7e/jWsVqsRkPk9TO1j5tXIThfVOlPcLkqrdT0Y
lft0AHACwmSbdkrTA3TBskPONHMjgUK4REMJGHvJ3IcuQOq65lb5lcfR1zgaql91Ar271BmjhTEC
At1E5a/Oq79KLSq+5nWRQBondR4kx4+50qLsAoGKt6vUbPx4FduMkxXqYA3oj19rQ39jjYHS9HAA
Zos4Yj6YoQ0508r8zUaTFAWHGzJIbHjuKkPu7QEiMeXeQskGwjyW+UC2ULy0g9nfDwyPA8+C7HAz
gQvrFg/pK0AahY631IY11/nw3LcTREtL886So7031MuqDezGmqUyQRl7EhcU20egXX83zuLxZDRU
ZLIy96Nw3Z9lqh91sJzcThybzRbv35PfYsrEk09xW7/SOzK9LdOLsuwhNi8CfUf2wXMvkeEC+5BN
X7sQsgO39C6lgZXd5BA7N+1wTZ0HcniqQihVQCqC+THqjJCcS6azEQh9SQGW95S2tbmMCjSrNyLM
lmLSw/UUW+ZZA+J2PjCPR0dPmKs+D5DeIgeFDJBbWhb4ka3J1qP/z9etOIQwXScu/QC6kNZKx3VZ
CPz96lJDAlLIPV4a5QvYcx1IVFravlNDzte1NzrPFchrDpYL9b5IaUezfHKWnQCF/+RoBZiwql+V
NLRXdeKm1dsJAz9uKiAIYjFUFwuWsafabVs/6oR5GRi0BdImzvcoGIDRIZi8VcWhipCwoFhmFch3
QiVPV6izzgXaG0AejHWGol8y6mz13zEUSIckAdtJpKJvi9FZlH8ritbDdss40pazL6PpjmvTkWTI
0oTLO+WjHSb5Go5vi9qcvvv+1zzwoYDlfjRfG8gyLEB8FD1ERuCupQuMzQAawxNPvHjV1YI9lVr3
LS9HqJnH4MHDW90P0D0bi1FN0vi/kwC+HU9o6EnArKnpT9M4zpMgqzpPakoktAA30YI+PcS1pS2z
aUiWyDmlhzAYQdJOnjZI5NspuaZURwLFyqe9MaKAVqi2ylJDI3jMILwOLbD46AVg0NBy0dxrZlIt
y0pErzIfLo6FXq9FP3zrhdv+QsvUP5FruU9OZoCH2R3NS+roKXSfRLTHX7Y6pdLgK2G6zgNPxHMc
hJtJ1Y/oMJTSA7YmQt84jTMD5eLUGveMKlAfYt7dkRvJPY1aHYrzrfSmDUGCyhE65X2DjN6MEFLw
IVCy/N0mbDBQkCg1BVPc+D6XUEe0HsX953pWg3d0N22P4N9Ae4ruaP4tw9Kb+iNY0oG5UUmawgQo
sLRsUJUpdLQ60KQA2k6rm21KvDPTXmtsu/ex61XYJevaiL9h6M/DccjtixzyBJ27sYd0AYiTYnUg
B5jsgoVhFdHmQzTelv1GZv3pFmw5itg7rR4+hEHIPV6NVt6AC/wZBDHeSZSVZSxa5AN2nhE8V5wH
Zymwb/EBv1/bBhjI5hD0XE2LJA403F1k7gNPBFGD2/1p5FkFMusV3ZhaspuyM89F1ub+oILJE2So
wC10AYBgIubgTzc/Wj3nBgPZItrSFduhregRQ16gL5NOdSI+vLnIOLDEBKoP2Aw1hTTwPsRFPSsj
nwKtmKE9yKgcY8fNYbbNKxiy2jaQaTOjRV7lkJtgzLyL06neWnGb7QrDkpcJQpDQiEvqryPkHh0t
1H65Q721S+68tk4+LmlSbif1dsgYmEe8Tl4MLDlPynX7RHcEs2i3yBHZ86QAuLY7L5ErDoW+Ra46
FWzVqUCHaqyXSFp5J8McGHA1amsPro0I9FdoPQAh41scdk1gLhFVDbw5Uj6L98l6GQ8b6KNB3hjl
nAsww+MlT4f6xG0o1Aue2xDfAQWKHjdyX3r6lUa2MtEZeEuybWer9gQ1lRYhR6GF6VqvAL9zgqZ4
W8XLstbnHTKpMXODeFWY2GiOKQch4e1SqC3h0wBBs6XVRplsgyQRZwFShZXrDvGKflGl+lnpcfEA
JTd+pFETeO2pqDvw/sFHB6/Wh5UNxMUqKb03GzpXr0GpufNvEV21xamajAvF008R5PFiFUZDvbot
NATizoBs8YnWQXIY9BvSSZBkAqVKpfivWBr/I4bEubN6iHeLAKz1ZBe25SxZw/ihCYvxC0+iTStd
9jUbGJSsi0ZuKCxFCT1j2Ng3U8/3/7XsxLVqYQ+g4aJl82Ao9gbBAhutM7boGgxWuTW1a2Iho2GC
3PqHYaSGRFmmN3WwunmDAUkJvfgnxGPhSw9Nob1I8a+koRkhW17aLhoRlDexFEdkVAGXqIZ6Auyh
UDT9NETJID6lVZvOw1AO+imstF/zSqh4nJOw+EajUFjWuW/1J2eapi9tIdqLBh0x8kXMiO6azDuT
bwRy8a6RBjgDcEUwatRXvGBtAxCsfIm1SQOmSK7Jl/ec3dsgDKR5ndU1D7KNl+SrpjB+tPN/Knzz
NkMCrHsXFP3DkBcpaLmy/mArcifAho1tws0KWjrgi5pD0E1TG5Z1pVFSZBwYwJitadgzYLiL1DvT
iCYVeEFfIEHQH2hISzpud3XS5FEq2pOsb9J7TWVtiyoyN3jB6CF3E1W7Eb37ZwpBUSY6Q4Nid5vQ
5kLfoBEACAq1CB26PBbzImFe9zsD0OUFGCY8lLIre5HUHtDMlWlqC65ZEUS2hOeb3RTcVVkZ3KFb
MtvGkDda6BRTc7TZFVV3Ji8dKFjuCy+07+agtMHNpcF3YF439cCUpFtpuL1Nul2rUJdhCShsvbSw
fDRcAUPihTo/WPjj/B/Wvmw5bljJ8ldu3OdhDDdwmZieh9p3lXbLLwzLsrmDKwiSXz8HSVmUfd19
oyP6hUEkEmCpVCSBzJPnfKwFchkDrU3tT2//Ph6ytXARBC9bfZuIrNs5qBa6DyP2FiVj/p3rPjIH
bvGYgy7tbw5p7T76Q1FODnjxdrtywKZLzZBhs3TngkdmETvQtOdGWJ7dTLOezWYzBnn8XFZ9denj
EDhtZRZcRtsUwPENklHW8zzovYnVeoJI1jgWx+nN2Js+7pE4KlDeB3mkTwcRAPAWdQNUftFRq3cr
nUHm3b1gwxNbvb8ii2+aWOekRbENMg41PGb7kHXNmjVrzOSxybEUjNuwfSsQq9JM2/7ZII1VukPy
wloENTLgs7HTFtgeYvl9MMoaxXZqeACxm2n46On1I1Ie3TrJsNqvFRbCUfiIprbxunTFhVquDjaF
sU2bpTEYwHeoXuHJ994wRLl8xQogptTQj/G+1/ON7oPBNAaFNWIBKITvVI1KZoFWBTfIPfL2Hrii
sBfoXFP/KuQD9QfgdluZlj8eaWCmBrZU3DL2D1UWDwdXlVVUrccvTJ1RM3QC3KdBdzJGaG2DhQP8
jFUhT+RGHqMWFttWgCx2D/CRWHosr5DxHLSpNiDIkmIRG7q8Gp1XXoB90YBmRerUkWWB32epxEl/
jbDC1L8FISA4zDP7u9t4zZFeTqKO/Qtk0LZthDf9sjbDbgMmvXo1L/XUAEdm7ZFMEjR9G92zAJJG
eLRJnP5rkJV7EO9oPwxmnCBcOr40YBZYuqj3vwFvlrZjQu92KC8FalMNchnqFhO92o99VNyMgc0X
6cCjc6aqUtMY8GgJSaCp9WFnDePNKpf5gVvgUpxJZgALha6PJlywq+r8QB0Zfl7rIrOR4zcDKLkK
fThXYEh7Fj9LaYjn0OxDcOSCFc2vfOu5Af/XJjFkvyEnsLa+jzGdyn42vtthtpMVj29FZUX3Zm4B
GJ/poK+qk/g+a4r6hCfOC3WOUVSeQVF95r2TnawhzVZQxoXAomr6Am/ABZ3SIdASPMJUz9Cn6HEh
3KmEepw1GTv2CkhcdmsPbnXJgB9dtJ2vf4nqXlsVlcn31EyRsYA6pnxMDbUFA852EYEZ5kuQVD2w
Fbq3dyMvOaLq1FliObQQadM8jXkYnXVt8EGgCxgAhGTblVZ44aFQTeXWKDc9rKIz4pXQRAtrJMOA
wlqByiY6UPPDzVCzASwGbjQCFYz1Kyo7wLBVFt98BzF1FTFP9FoCaSW8S+/z4oSKOGf14YGUBEoA
EimXjvIIWlDKkwc0iYpvYfU+B3loUJwDFxE4kvFA0u9aJNPWY4UakL6ojDuU0ht3WeNvakQpb8gj
jxMLiAO/XyA6BZ5dN3HGBZ42w56cbQs12c1QA3OFoTSiVnMiHFmv7UKO+bJ0tE3fsRcTmlr7FHRM
i1Yxw7AxKI/UhEiN9chE894M+yHexChVXvVV4+xKDsEw2qs7+Kt3TSHjFW3kqZeatFufne1WBkcE
dZIFZbVauwVVcMK7TVx7GkDKuTg0tuUddaC2puxYGoCSq0eGlQaQnVJn9dDH2wEYoGmmecCfcyJS
BFXCVRph2WNmALpFeZde/RRvtH50b6uAwwQMwbE3va+zqUscSCLYuVyGbSaSpRvlzSrR2nQztctw
VJzlsbWf2kaAl29V8AtNUeROeh16gf2hGgy83TR/hhJbkNT1hyw+5qFMT1jtvB9GLwHY5892VJTd
Ma+PZKcRbeBboFHViWrGurgKbD52AQSDXdRSWoFmLsjGVAf+/cWSAxS1nmlA6AxhdKRRgbSL4vx+
ZAN76BvAZIb4RjQaeyCLpY170EeIa6NMnaVXi6QU7pE8ODISq7qBElqt1Q5WVCiVbCpwSNHQCFKy
BxRj+QtqoiTWuPybK7lWJa4xIC41svC+yBgqpccqP7bqEPcW2mKIcmCGxvxIZ9Rd2KIHObHVg7fx
Y0xI7tRPnuVYgs/nz1Pq1+quWkNKK97aWZiuSDd8n6vqsBK/k5VZ6/IsAMA/syxLV5luWsfeKX40
QSpOhhTvhzCxxYlsjgd+PWZnR+oclYcAWwPiaB8u1NOjgg6UzuBVy7XbOU01dm501IfqpfmoLLeR
ZiATpanooLWgqFRe1CJXGjhG7TRwymj9mmue/ve5yP5xxXku89cVaWaTc+uIWmw8PvEwqlJU3hKC
1/toYrtjPiYtHitzL5YTn5vUi4R4lJn12WaaPPdmE+zxaju0ZgLEDtmmUw8AlX1iGAey0YE7JeqZ
1QFlBiApfY5a7CDA29W4w6MG+L2XaM9lWxWv3PKePfwQXkEFPZ0ATzqd/NalB737BKmMg+rmauS/
meJ/3AcSYKjyAn/3mgnGTlXv2AsiesijLNrU0Kmd2CEsF8ouZamzS4s/+cn0HuLRtJ7/NijwzHpi
h/jXQX1SWs+hZccnyVF8KXKtv9Khjd0MWpnL2TIiEHd1YrUgTyMl+qorNkteGlsjxh7VkcbwaWgm
llpQFcE0ZWeAq0PvVVBCXUHF9K5VEBnbNAARLNlsZCgXdetyUIPyct2hpn4fuE32NGjjllcmQK3K
rlupP9tlWLzbXTC27Svg655YgT3kh332/91eVKhfo+zVlPhS2StQXkKTeZiSZRVoa0/Crx/m/FnW
mdW2Y16/nPNnEilMRGFjbzMnxYQdvmSh3R/JNNmjZRGgooxybqMWpKfIKh/mSws8cLZVFQ3LeZo6
6D5PTR2DkU1T00Q6qJyvwjGXo4EKwcYZERjMAEm5ZKXjLLW6yVEH0AeXqQdPqGGPupbHXNnIrzYD
KCgCQbKlGaaxNMHHLBLsPihoUpN+HLA8nWaaTfOcVZxu8b5xj9QJHNhdwjJx6lDGv+pzFytutZCZ
Vh548ZWDjdSsMnngmd4V2QCqLtWk5QrjIXJtMkiPZHM8EBwAFH5DnZObmtdBKnwz27j5c55WG7zP
09IgX0MwK5FNin0UlkE0bQdGa+qkQ/sxbdBgqzCUWFX1rcb2ZYuVHa1nvBA4CGrSeoaajtdJFCIh
NTE3qRe1bLhf0pMXYtfToYJ4G/TjN7/Flih09e4EQnGs8ajtKiOd0SEOOCRi03pLQwOwrOO1oYZQ
e54hKEDwb3X13R/2aeZPFxkyP164HpcbhDi6fe+G96bd6V9dCLH6AYu/5yLplnWfeBcI/rYn0Hig
nHAo/G9GdSYHBlXiZeGCU77qy/LMoSOyog5na0Fj6hXKztXKqWR89qMwv0QjsAdIbcXfHfOhK43x
m4Wi9BV0bLlaNgdbpIgRe2gg3Il37vA11+1mEadWeOXcsS/UgS0AaitUh4YSu6mj1MC/HJioo+ir
g2tEoFZkCgLVN/KObLJlQNkN3XBXITK4sUJN3gRZZN4YtX7bqEVtglQStWSrRRsNjPlQBIbIY+i6
5gFRlT0VtcyFLtSEujM7gPx86iR/stNhQGrpwGJn96ddTQt2aO1QGO3uk7+y0wXSUYuOKMiZOv8Y
jupd5I91OX28ud6G3ACJ5MexzLbztCYw9efEk8tKa/qz4yCh0wOTf9MFeF2j0Cy+a1IfsN8Cig19
7fOlYRvls9vUKOOTdfbV84ACkJJ/91OQJ3FH/BQ2X6Vp7kI/9A7JoAS7lKxZlr4V/ETqDDDuLH3t
4zfU6FWPthDDOsKj8VTpvDgayK5uRs/GohLkA4sw99rvlhkutTHLf4KD+0mwwX72tR7BfUTeL46m
6/vCRum+iz3ZbcK9bilb3fg62N1eOkb2U3fHgxj86itAmxDoAvuhK5pFJLvxXjd5sg3sKj1UbpPe
2F4Urgy/k1+BpN8OZZr90Ifoi8iS4amT/YDdp8FPviHsE+7sYu12bvHsCoQDlavVjvvY9aJjVcds
WYaJAAU2a46xZ4z3bWPcg6eDfYVGM9ScArs9QT+svANN2yvZ8ccgKtNV8sxBW3dbNxGA1LG30nwU
14EAM7xoOY/PlRFhs29Z3WvN1k4S8+8A10AmSzmYjTNsUUMZrRMz5VcUv/BrEaDACwGHEvF6ll8N
aK95izLHJx6zGzKhhktDZlr6VrTotWIXam2ykQr0gX+1dmt6WbxA2FgeLPXemzoCVAuMQXGlVuQE
xTk3o/M8KCvw1h+iGCSeHxNxJIxXuJmSjUYQESyo3ycmHzcymkXu1d+J7G1UfJxlKoZjmy84U5Rv
E/HbdCQfOnxql304HhtgXYXhHSBhs2AOWDyKzLpMmIUR0hgIDiQbwjiE3GzOKNB4ok4yOZFxNq3u
3b8Bwh1pspAdtdpjS6KjsIv6SxHbxp2JoNnpL/au4p/tidl+YVnz7l8BALQk9gr8br74QWLe9SGq
qaZIFg+65p3fFUmQk+uAG5QwCVSqloN/oa1bcE8E9hVfTPHYQZJp16KEe9MOlvFlxIM3FG70ilcY
6FOaVDsNgo03UKn2QJSBgmQ1Ejnd4rFXI5sCgaHQKaeR5MACFIHRSAuIihuRQHTc/TWSrqm7gCjS
SBZ5+pcG4CNywEoPtRfhOg9r+w4I8WSDf4Z/kmkMvmGIV++sxiqRF4gsqIULHXrUFuhVLTP9Dumi
zVC6Y4iaxGgNji7je2KjshCI2eSJjbpc+aY0bwoZattu7NqDU7XDCXl2iI+7RXVX4TGP8ryOv2AZ
8RCkAPcuortR1GAMK91SqYrYL42m8+XfPtsorH/5bGGpf/pssaZBZFfVflHpVtQ3+bKxovYwFWep
JlDz7YHKvhpTu0MdSbMvZZrKBSKroJCjcJ1Xu9XaisEYMBkdpG3XXh9pC6SxOXatrbvpIWa2jPoA
3zoZmyLGOzpkp1GpePXqwIXubpoQYudu2W+t3uUHDZCQs3REf6YzOoikAENZ4DiruaOqgte40YNF
Xrv9xkpCa++5ZXTnDaqkbQDVL5AnJ5R4ls/kMdiWifym9YjqH7mEHnt46PEosea0/qcY/3RKTiOc
KAXgJjHbyD7Cth9sdAOCu8z1UIMSZOtKwYobq2kXRgtkYAdY0IPDAJG20/ELuQU6aE5ZWSIC12Gv
Ecdte2mVWxeilk8N/5tbjzt/ywFFhIyVKx7rPN+ilBt5Pdx5G5NF4zZXTZmVywS6Ic8pr/RDajqQ
HddG/UVn/Y8h8b0rEs39Ddi0UbGu/C3Dd5aNcJG5UtPmgm/Jf0jc92kLxI13Y47KdlBrg2F34wEz
tkR2Md7T1paapZ4k+2njq3pRsRF/aiKWGe+TSkcmukJ1qUfA1TBm3cIwOrb2ua+fGKFd8ZLonA3K
M67vV4Q6zTFsEafJRrM9ocgE9BI5iKpPEOgMzE1Yoqi8cHu5oX46aG78LXFKc9tzU6CGBYeYh925
aKoCpfwZA4OM5/QLMsZF8+5jOUIsy6ZB9ld5U4dwwx78l1BaSEskb6G1Ls5CBgATQl9q2RaQaJQp
0PxI3eMUK692A8a3duEhNNkvyFirHjrzgJTZF5V7M9tLwwT1x9QrrJVRAmjYY2XA8Bo/NnSj4RaK
zm1q456j08i7L60sgcIZ4uZ0QI4qkwjp/mq34Bfi4PUny6eR1B7T2IBm+ZLmmsdASAiheHUwc9da
233mZBfQg7UbHVzgl9IIrLMuHg0F96IDmelsjKS1dJKBr2OsVFzsQQLvNIb5klxSsg0+r6HfE9nr
eYY61h+xO4lA0+cJvtCgSnbw1YHOwpS1HEwKDozYz/lrsrZjbQO+q7yYa0PpvBl25EMmmxW/RtOU
c5t8qFkUObOXc49juMXKcCAoWUskjCSP3w8JopE16uXRznqvAuFQ+GOyZdRD7qx2i02Xaz8pAvkp
SJnGMVR+IpCnt0Czn7B3/BzN/CO4SYM9Fj5qsfYEFLR1NjXwA0orGqAUPyTnasg4uJeEdosiNHNZ
tZGJGE8WLsAYyd/6MF0DpMiB/YghXMOC6IdIqtcidNov9YC8veZE+h0WPB64Jxsd/8ci3eOl1YEF
p0Y1v5uuHbxccT8wju8ikcNpOtUsoR2MGmsqnlaoJFI9dHAkkFkDaPF67Abb2ETRHugwXgC8vIVY
Z33vjaV/QrFgvSS7JkC+WNRRdZMG1nj1WY/1ixoQgSsAGaOCHW3UFz94BeR0pc4fw2KsFz0Y+U50
GKSWn3R1mG3UFFI0S5aZm2IEIFzy5tw4YfHoAwV713jBUjfrCLiWVe3w7JH1bfGIyCvgjaW4I8ew
yC5ASXk31KqT+q3n1TBNAr060KpmEe5DNWehNrR4EMk9NbORjStggewtNVuvRHoQAe4NNYc4aLAb
q72VpS4KrtB4j+yGtaReZOK1Q1WA3oJ6PaeLz22LFSr16r1Z3yBkcEudWLrGi5IN+i7XNGsE23Ja
oyCjPrRYHCCUlKfBGb+t4Exnmiy/gC9b7kyjYOPCrIIOAfgBTPBGjo1hDmVmdUaHEKoAhyDGYW7+
zW8eRiPIhYbNzf/+VPMl/5jqj08wX+MPP+pwGyn2nXEfRBBZ1qASUizodD6A+IOtCqvsFxBKyI5z
hxuDkr4q8l9DqD13e2rGuUlnf14ga5GRNFywHP7X00TVxwejq9AnmYzzVcno1JVdLBzbuB1FjL2b
+hDzEGpOLnRKQ8oyeYbyZrXXrLi4tpCGZEgFnbhi7KRDOTCgQLSgXA6m9W6TdJakGw2iRudB3QHA
RotmU4sUtRIfY2lEkQAt17vmebaPOmq3xwxPIrrq3DGAXkc6Mr1wL8LKXESds07L2F9OV/yYGFEq
FG6Dw1vStTPBsUuujGQ1TUWDI/GSuTK6mabKhFGuo1irJhdf8y8WSIi2YJgQB0fo4jCduVn3fvYX
G7n0nu1muLExjg7842y2OWqaeVbqmG0VWEKXiY07HvRu/l3ZueCmisCkTs2Apf6dMCGhLVPzJlIe
FeTVdlHLuiV1Vrbn3xWIt+SV1M/TICmgFIgiHkS+ABHlouE3nmVdQJNSvZUju2iOXr7Zwr1ELk44
LF6QNCc3zsDN5OvB3q37RwKkEww9VFh0RAIm+2wiD7Ln1XiDKvOFPmBDkLHkCgI9+zaJE/eCB9Ka
WnTQRrA5Z1b71g1hikxfC0Re6VfN0nMCsBi4eXisM1vt5yvnpf04SxPj3UZnXWY7L1E0ZAu9yN2X
qTfc6oZ/nwqR3jLG0lvwXjunph2PZII4RHrbAoh/E+BZBtW8PlySW9fdRiBjupIXHdq62aVWIc/U
6uMkva158Vy4HEwaamYy9Q04KxzNDPezrSuseuklerolF+rIRI6iiwJFPGSjOaMKcqJha6er+aqh
K6xt2oOBep4vtDJz7xo98FqGhw+cFKN3tJ32lobRnwRcRAWl0vLT7EYFGt5k+gjzn5BiRynB/nWZ
TTyor73vRqf5kwk3iBcGaBJRk4ovjHwbpw4Wmua4n/6qygwAIzVBV0UudPBHcIA0RmNMfxVN6nY+
RPfyXCzny+ot93ZaBdz6/Jd2dacddE9+mb84BEjB+y+y/fzpes78myJ8obmm/6HflyrqOtxMzbG0
D2DYkKqYRu5dEyIJWpH335KmfTCzPH1IINl4cHUdCF1lh56dpRXtZcQ6HOBPr9m0oDLae3lpPwoQ
3ZGT7pjGsnX0+hxbTFtprMgXAgJ8911vPMl24GepWk7pjxtgRcCcXPnGfe309dUD6VXrpcY9mToD
1F5hHsZHsvVdWO7yuNCX0wBmhve9sQmEMMDECYge1tVdsqfJwYmbHhAVMRbUpAE+fiyaY/S3ZOpG
hBKzvqu3NDmqTfJTYvEf1EkfV4uNI1K44c109daSQJvFzpom89xUXnS7vJA/Hfwk+VakrnGiVo/l
4TZwzQ50IviDRq0Pb4FUWVEnmQpIZC7sOugP1EzH0tq5MYJ15EIfQaIyTh/vyaC50Hjxq1Hf0QcA
rYd+CEWPrST2VDJ+1mOrux1tV1zLUb4F0ve/QNp9WEMRcNiFPZqR0FYg3QJGM/H9U1nnUOBDBfUX
8BTaoMTN22PZxYCumbeTuYMCn6gq8IUgRrN833GDQm034fRmbH6K1Mex4+XiE1DPShqIiRvWnYaP
XYbBM+WvQ52/ikYUDyWSbDvRQOIHUVr/QTlQahtrwFe7+aohyPmaMAAgU2n/TK3sps0G80Uk7QA9
UJPfOlbcbb3K7A9B5aSIU6Q6WAPt/iEdoIzLIdD5XQ2HRqn9M8ZwN0cwGD/RYBNYGX4amY6SBFVH
HnsamC2MFMVnWdQ/QaMCXM6wz25SVZ9nvos0IgJqk5uD2ntyQ3XE+2yDcptni5PvAREdQPJ4AM03
yju0RT685W4EdKlvPkN2uAIo0ch3Td+mT1Vnn9zSiF5Rz5MtS8CjL8I19XNhDEitWUP8+jFSZhCj
oJGFEwK2bVn6SksSJIhCnj3RGQ+ddDqTf7H9zS/UDR3PzTL7lGfTHGs4ghls9ymrN+XY2HCvsdHZ
U3pt6nWRJVszrUKZyUeOjpxplqxqdmTvk2zBRyR2L2VXllsH9APPZl5OfFZO5hnr1PLqPVBIEOfN
ionPCmtp2JMWBNqmrz0pfw9xMlSpAabAhgI8ymYpzbXCzi8jxwcPdhWl/0lbLhOxCGIRHP0UsiOA
yqTFJR8ZEi6GXFEH8oTFJYaGoLVKxn4FDFVwnN2CgUWbIczcZW+jmlMCqHEUedc9RNLka7CU9Zup
OYKIzXZqfCTT7R6ENEYQuGYn6qSDdEEYhqKuW2rRbH1qvM9mG/J9ttDSwk0neIuIl2emC+LMgvzQ
SXpGfaFWo2fNLvHzeklNOiDIC2LOsLnYlQ/ApvJoQCC2tJWUCNn+MsfkoQb8PsffrmJV0H4tO3BP
RoNd3mupcSRuhgDqpLsUtVbrXt0U0OiLVSxa3lQQ7b635XjUIf66xsPRPUZNGC1bb7RPTVpYTzro
0ifaOsGLA1goy1UI1NwXcguyyj4Zerj1zKJDUb3zSndM00C4okLM4rbV9fbYhp230sM0fhX5uags
/2uXgnZ1bMf4oOcZv1cDqb9OC2jomIALWXHq7NMM8ziN6byFCPhEUStfkS2Vy872o2vqGQbEXEew
jFrFCBHl9N2XQZFFQI6RrwwkTzsw9IL7w9ZXPZ1Z2KpKLjyEC3A29aozK/rG2h4q7h7KhNQBpJgi
3DYA9G5ZayMpK/AkarGMAL+/O259PGduKxepdcWXNv0zonZYNQ6CrvS/zKIuuYWynNLgujJfZ18z
cO1CTFF+NcdeX4o0kdDSC+WudTptpyPTeSNREr5EXm58qfr+RBzaPgd7Z1zIr3qVQQ4S9ReaTPIH
jtJ7lG7jLKxLyIbikfygJeLdNvfSGdf1Zi15DWYgGw9KlGjkB/rIgZNlJ6eqv02fWP0pTgmyL/LI
I7GDYkHy6OflqSg0/yEB4dMBTxR1F8rhq7JnOt4WZhTZB8cFVcrv9hGJjEVhNNUOj7/+jAV/fx6Z
I6EPbRfb1CzjRaX3ybCgHjeKx0VbsWhbyAG6Zhp0EDxfBbVUc7a5aTbsgG2rbzt1aECsj+wFbNSk
jtlWNG6zqQKzWxLKjfBu2APfurYT7AnfNts1Nxm3OrDDi4xoWmdlK9+qb5Fba9Zc4OkRaoZ5w1Om
rWN1FjrD+xnZ/tYLYCnoc4CV3Cb49Rw8pA42zeiWj3XN3yxEGd/iqtkgECe/GnmQroCfGi7C8xDZ
M4pmwzPXWZp81BaBlxsnjxgRKFBMbYaIHNY54YFMdHBVFJnOkKaAlms5QogW4NVN4gpUK6uCOwJx
kQ0EANC/sZwzAjnFxVePXy7MF3Ns9V1iMzySS61P97au4S1RpdBA75rQhpiOkbwFuCs802HfSj9K
VgZj+cVPde8YjUWz7gUXqPVGvTjUPN/sJv85FF374EVxuw2CIt+HOYNSmpqMPEYLiutxw74htJ+s
AnfkK1f3hh0oBAmjTgef82oduMxcU1OieO/OeXewLbZ18hxw8aG9H3mA0v40zvfIaaDAEAoPt1AG
ebdV7lkLkj2PnPXfNCsCC69a1TmqVLzLI30FyKLU7hFdw7cg47BcUe1/itTVDrleE68wqDyBSLG+
jRCMmWzUpA6g29udtdRcECB0dmc+ogy8O9hmqbipPYQPa0hDzE0HBIr4Xq1zYoVASHuOv0wVwzik
Wp+cpg7vXdZmp25IgyUxeju/7KKwslNhKXkmRODX4PLNIEpYLnDbGq/g2xDA/JvZ1RXOAK4X/CMy
Fnf3uleDcEg9aofo3beLwGhsmSK6iwyQV4sAiSzsDcevtg5lnl4Mz5CLebcTEAMcmZOd/EeeBOtQ
G1Fj0LbpzpZxtEGSA3k9b8RzEblysNugKCTNsp2R5u0X8oja2N4mEOdbYLGVLyfq+VbT++1f20Q8
j3wZqmSY5+9MB9RwkdNA/Yy+UlF/blIvIv5yT99/Fct/6f1j7OzcqakqTxPbMRwPckDSFVLo1bFH
BGDDa8O654CEQeaYj29FcFP2MvhhjdVPi3neo8gM7CzDPjgBBV5PY0Reams+oFKJ7jd9sOttokUF
Yk9qDSTUgkeqQ+aP1lLXv80103NddQkyiX1eQdzHRuW1dPIGAsWDeK/Env2gyYC1eZc/2nqj43cq
a3DT5NYmYwAXx2lVnlEEz9eAPVVPtWt8p9JGzfmOx1b6No/R4zFaaQF7EQ7+mVS1BoRxtZmbftNX
G8gjR5vMDcMTG1B6xfpnQr8XRQdpuigYLp7tyZMpsJGJq8D41qSTg9Xf672xQLagAkIEt0SBFSbC
wnZ5IhmaXDWZalKv1aG2k3qxVzQfqfdvY1MnQuYi5yBQ1fgFywSsKyFAa1a9d6yEjqWmssvaAWHA
0L5UwiusnyJ1vTvo0a7AcBvmt1GoChhEfAJTN7O/c9QQr0CrYd9oJVT/Bs1NH8OsqNdQkhrPKPnK
Dk6ZOtuxLKyrlZRs2TEneulMfpdnhf0Thf3AN/riLap+DXcjAfhGl5og8se7AvwIPkIxfn5ibRcA
PdA/0e1PdtPmztYt60l9yB/M/Ira7iPnEEaaBYnyMmq3TEQgwx0hSDR3GKUNwQ/tCgYbMFGVQO0j
uLKoWCyP1GyH4r1JpYd4O3zuHX5vUm+iozzsPx1bjMDoVDxfgdr2xBqX7321wAIaEYpsXpVHZ2rT
QbkExcj3SerGJwOLT+IzSIT8EbAiujqyt+/0Mb0QGYLFpbUFbDTZkNeQjz9QpRdesbadvMhsDha8
+gxeauX6MRf4KyYv3pTORniNtUaEEgDhvtafYwvccLivg1seNeDjxsP/jBoZ5KCCLkLQRVrnEVBx
iCM21l1bNO2yMHj/JfGtb53vpj/MqsVwlYdiWYWtkp6+OT6EVvuQ6RBkC3FPhw24UeSANElnxOfA
0L5lWmBPC8ouNfJTkUTfaJlGGwQPVa4Lz+rSAy3WfBu/QRTDl2ti8yJeL9EH2Vmr8apQzF9kb3uB
0g5lt6W3nF3JDpnODC8Gv1qAsHfcomgmf3YhL84NL3rNA5RBu+BiuyRZJC8eCqgBNWij1wTSAEwH
94bpxsH295GpEY9XnlvPHCubMyiY+BmrXn7GDiTZsV578qw4PlpJvAnNvLrPsqS7OqkLQIuEMmiP
mMuyDnR9R71ax9pTGHpfp159cN4aFH8csTjCrsWxNUheIkJGvnQAcd2GSa7dUCuufGf1z3/87//3
f7/3/yf8UVwBIw0L/g8u8msR87b5j386+j//UU7m/dt//NP2PctjzAaHBfPBPuI4Hvq/f7tDEhze
xv+KWvCNQY3IvLeborlvzRUECPK3hAchatPCCqFb395ZvmJVQCX9XZsOKMMVwn1D6hzpc/6901bT
PjaUUXpExco2pRWWZKzbAWrGsoszRvnWI145yKXai2io4u2kMpjG7W9t1BFfIgBh5mVGkrJkhWxM
DoEQMBPRIUyDzzZyrvJspeM3foA8MdCz6sB43p8tdeiTtt4UeOiBkelXb1aLLyDTz3es07FiZ7lT
A4/kdZMLjSVnmgBqCvriv/7qbfNfv3rHsR38shhDDtqxf//qQY9XaLJxnftWxsMOSeAQqCljXOe2
Vr3UKZImajkhR9RBV55dX8nDQc0TSrV1wMT+7lXzQDvkkfdpHqkrmg2rFxAr1g6MNdFLFtfmKrFS
eXYhiXmsSvBkDMhNPY0gfcbX67wpV/BPA+OtXPUASiNhNpzoNjPq4UZEiXWwbRPPXJQ0uP/md+lb
f345to6oL74dG9AQhzns9y9HemnlATrP76dFulMy1OUX9hMyFMUtFGW7W5TqP9LjMG64tqFHHjWV
F+Ba/HYooVVsRv43xIDF2mE5B2saHkwRbyDWwFj7xRT12VVrRLwU73iiF89MKyEZVEq4DoV9bNxr
pBX1FUD7DRL27L5QbPoVuG1Bd5AGR7KBMizdtiX4H6mXBtRxv2GKlx9RM6jW1rGNuj0rXyI4lexH
l4O1P+AoeewDcGZYMq2XTYAqwqi9h3Y9u//D1zaujWPuPSh3/LG0J4U5UzD/oDpJfm7sQlQnSQQ9
sPzVT4Yd/6ilnz+06vD/GTuvJbeNrl1fEaoaGThlJofkZI1GJyjJtpBzxtX/Dxpjcyx7+9suFwod
AXFIoHutNxApLCozQgCMQhpa3aqDenhK3SJ70Vq12inqlG9lqxzd98kyOke8936JNxqFJraa0cSf
xOW7xp6fymqzkw2lJoL/8Y0w3L99I0whHJX/TRyzbWjItj7/nD49qXiyaCNSMv6zySsK+zgxXHsV
eWXJMwzLL6pba9/lIsxQuuHsm95wVQKXJZpSYQUZxRfpKru4xErz2MUeVp5WblEUq2Z2ewsBAeK9
U0aYy8TlnRwkG2Tx/1m3TOaL2NvXtQPKZtSd5GD3k3onDEe9k2fGEOvlKgtH0FYkisTBcKLjrfkf
fZYKo2r3/+PZ8/fH/vxhIgBlGcJyXA0hOtf6+4cZB5VQk1R4T/ZQj6RiU3elwl940ELFBfSdqtsu
cbP3XJhbudaVPaoqgKXXGz0KtwjPkkYsHLjHXXGoyTPMz9lqfrp+OkAyunQtXm50kNV4fBB0UgPC
af6UratYRd5VE+mj6sbhSgZbZINIlY8GsjMhUQJk3RWjzdZRUaBl47nJowXO5b8/Fdf+x1dMN2xh
2qqG5K4w9F8+FVZUhp81ifUksMu96LNhBtImMRC22eVWaqL6VhRthuIxtKZk80l6OcfQQMolyzr0
8yDGOkjJS2llzx7BwQ1Ws6mrSEGLO63XEgqYm8hzYIXs35kzYjDy93Zb2G+3XrUFOs0WWDf2c2io
8CJEMULFP8hiO9f1DgylYNT/USf7FXOoaek895N1Y+2w1DaU92qW917Z/mQ88xjGV0TzI5S6rPIo
W8ISjy2vwoZLtn7q7Rp1jUGu4Z6DVpu/AuM3vk7FLtLq6ZCZAFXmepEPFs8IgoqoprDjR7DfAYxv
OquudodnbSaQFBCRSd2yU5pLc1s/4qCUNITlsAgL/Ax55171jph7F9e2CZGZnxrvzkntr0nWNk+y
KufVtUnIYexkUTaoCRQqoX7/7++IZv7jp+Pit+GqmAu4psEufG7/9BwaXcHrbtTLpyBQ56hz9hbV
Vfgj6wEdeoMlHsj8hMDzAACjrxf8KFDEIL/vvReklXb4pqKSYVvhy99HulUn2MCMZzdVQjiuaLFY
fVQRk0KuVhadcNoGRTs9d4GNqoif7cLZEa/IlfyCTCxQ07nIDqM5OPascjMX0wrx0dIxh4MsQjT6
mFIWsULehkDNto7Ot1wygkJPq7fhZDWfqNewxVkZVdVCHCJQNR0TA6rbQr02U4QkcAJTF+o1bnP5
vaebn6jXhT/U27ZP2+US8jojxBxw31psv2ua3T5amuvfxx381wESz7veajiFC5GeQSjYL6pfHr2g
UN9RFWl2PFO9vewWReifF+S6+sYB79Sxg5D1ltF8v02r+xMR4Hm4nLZoc59QfHGuW2MCN4p141h2
wQua6wb4HKJ1lV0fx5qMALQCe436Rfg7y6dslU6l9xp3k7bxlCG5z8CGHtq8045yJrMhA3ibqRep
/+QWA+RkfLI6b1hrmMYRnIab7MwHWW9WzbitTb1dq9b0UScbZL+BUboQ+jKHE+4xsarvHZ8ISma0
6TcE4E/SGbKJmjtzmNx3QIzWOrLHAP4E9ql2U6mHISRgr2q6zh046TcnrE+1l71CZojvBY/Dx5GN
EZ4XGFybefdCnsvHzs7PX/J0qrEJKLq9LFpl0h7rDuC4LGLCrD/UtdhFrZ4/EmFXN7lI7CetzJN7
Udp7dRzsJ1k1hF6z8TRv2ulznWaUNc4dS3evT7KrVmRHGazFNAh1w8Q6yoBRIDNkc10z2GCjOwEh
nMWSg3Tbu5Kpj2FlEtTL66PuVeXPTou/69HkwHmtvTXbdOOhVPV6byS1Ah5oQq4BFueuCNv86d/m
SeLjkBblnoBFty07LPGysHgqZjYKMEhckmciSqbkmDbWScZPijp5MDEOkH2tiaeUE5bk5Ifxq5Pn
m2nMx9cohqDhlJZKroUdO6tbA4JGzot0Fjc0k2IDsWg49VVTkYHruz6+1FFermtVuI/okwZ73SlC
HGfy8RxrROeBJNrPlkaiwMoD5wecqm2S+sZPv3XvuoaMjBwOHMB9NPwg3ANomnb//STUf31bsmow
hC54MViqqvJM+fuDkDBU2WiD0mEYrxJi7T3SS5IygNzUgxu06gGpMCIisq7DOypoupepsUoMb1DJ
t+xCfYy6jPVAX6a/5XwrAZcZb7ceYPh9EtVeeLBniRWps9Iissr+p3O3UlSlnQ1s5RkWjhjjrv26
Tpd1hA76eN0aY3xtg0Z7kA2CDMjDf38M6q/r0vljMAXrhvk/y5I77E/vA3sYwHk7or1+YNptd2aS
8pMXOB8j4kUYQNcm9DJvP/rE1zfGoJe/PgzkiCIB5C9//UGBnh2Zsmj937dsqL+sc2zVUR2Hv5zD
w8P4x84TpqmK0WAYXZcF/eTZFUrofviNmHAyB+VR24n3peuJ/Z/V8h1fqUCp/lnto9u4VAu9Db9h
tXHrXUeNvTHDMkOjaSvDnKnthq+aiZZLnmzHoEY4mJTHJovV4Enxy48zjBCMTd9C88h81diM89mt
X4ZF3v/Yjsv9wy0SYvJOZxtssLHQLdcQlP/+de7HaQiryYwPowfVy1zrmLJ0E1bbNgtNAkj2Uz/1
GOrOhJO+jR8AvVVfbj08xZjID2nDqvc9XBs1qAzhMGDlFCAwnfDOgQWaB8+mSMtTP7fKojz4JIJH
a/DPgSHwqvprfNabMTxhVf0h+rv//g5oc3Th7/9cfryOjUqIodk2nKy//3OhWqQjmSz/sHC49GK9
RGSI7bsXzc9IXKKhUs2HePJrdMCp78YMThsC1avYQsXRbzuE+YRN2NrX9P2IlnPAfgHq7qfyrV1y
wpzqf3yb+SPpczTg0z/GFBr/EtfVNSI8huP8GsUSuPrmdhjU+6SNjVOLXfgapBAItt70v4apiwQe
wHPHrmBKGkO4kvUggOwdWowkoMMs+OqKPMHsyLSuKjmH15S8qOyW5WZ25weEXWQxN5GlrqNeIOoY
sloemuJExuwHYKvoZ1pcWTTyRsp8nYyU57zPUsNrIoPtk+ElzS4VZXluks4+kUTu901lTA9ws/0N
j3LtbZ6na7zw5zR9zKMpKD1aJBOL4qr6AS8QFCS7K0D7i+PH+Unj163O4aEWBSq/vUzKa4XuxlX2
ktWyOLbldID9/F3WyyrZKA9jV3oblWX/ermCrKznKWt16FZtlvl7WffpYo7d7Nsxqu8+1aVdlp4b
UW7MvsRvUg6RlzIhf+21pEo/18k+ilnlswdaR8Din3eNFTV7Qke4e1Za5dEXqCAmMMdwcVThZzpJ
toHtp5nnqNAI18eqh0xeq3R3spw7ub9ufDVkdTtuE6+2cFWb4nGNgDJvFKtJn+02sC+T4d1bRkBp
rmoTT13VjTDxCjFT8je+cacY6c9bj94UPxHBtnm0GzHrRUaSiLOPjY3NspzDnSdCOB3Rgta8yB5G
UsYHYuMEoOdGWafHxpbQVfCwXCl1x106jtNmmSNkxRtN0b1d7cM6RiluHqfVTrZVXdXeLjPkXvmo
4295m9RWp3AD0bPYy1mNqfCuYeKfHFOY+Ro6II4UhTceErFcp/E944x1y5vsLucZSOuvGoQ0T7Lo
BY4xs3bAdc63IA+lj55GYmlnOcp3fOVQFfxN5F3JOl2DjkCu+yr7h0aIOIenBhv52YyD903P6/Ds
oA3HM6bbaYFhPCH0aDzpE1JY+Em428Yyg2w9KPEKx5b0UXYBY6BDYcONNNS0fKtFRrN3O9SE6+R7
0ifJbpiM8GgoWvElmTwWIHbyHQRkvbGaXLvDdXR4Urruh1p68XdwUSwlska9Or4b37M6tVayIbOG
n11pK4+hl8fnqW6SjbwAkfE7Z4Yz5t14RaoPGfuBP4W8SOK95IWro746JPuk6N19bSjFV6y316Oo
vJ2W1FBLXdI4SnPXRyW5h5Zg4JqnS3RUY1vAseYjI/IoVsUQinLt8RDzVD97lK2qFXYbi53/XhYD
xQXPhPHqMlXFd7gkRnN13FY8Y4gR7jyNQJ4sllkl7qE0Hpa+zQA/G6uAfOfV+m9yNruwlT0mu+aa
Xbj6rCmD8ZTqd7JtqclgQqQg3pZbdZQmO7FnwWplvnM9YX+FiAi0oZqXJvHYj3ueY6IRybq9vI82
F8ZZN7KPe+4t5x44cbbc8/x12KFtkG/lVRMTBPtk22TS5wvMB3nfxJv75b7+657loKFW/nHPflwh
2E/e7b7Jhl2vxOa+rdxjQW4ODlpbAOxQOpYW8nRM2grYKjmRIrTNgytbHCWHrZgl2LotPRtIHZHp
+Li2zbiQeY4eRPXOC523WA8wkpZ1AnnR4CxPl9qi08QKqJ2XKfEmCHkB6PFzVJfwOSpU3liCJM/w
LpPnMsWRsncfZQdAA/pWQKXaymIhYu2JwbKjHIIDmLPpgz7bybraIVnchmusUMdj3iXrj2HMWwcN
uJy2RHdb65Jn4ZvN/aha+1uPtBxb/pltfpBztVPjXvhEsm5dFsWd7CeHVv6AHZsY6qOsywbRn0cj
ep/KqT06eplsiOxGe6MZzJOIs/TiDxUr9WHjZcXRiXPsrUSWrpKgGP8Ipl2S2fXPMZl+YwetfXFy
kgtR5WVgwhG+m2qDjaXW+I+Dh45M1mnpN011yBUzCMAsO51G+x6ZOkL8zZQ+ySsPY26eomiwjkgD
7gvHQl5Im+y7Jgr+0HutJE2qIG5pOeYl5K2xMwpfhU2HZfYYl+5aeGAelHpbGghzJKAsvju+uCKh
Pac/ido4Ax9yBFAgCLX8d6X1fytxdv1qDSJeG/3oPdfoU26wYRDQPqaPa8PiL06/XDdsfecRPgS0
uSDov4AShuCsgij42/Ww6IbPl9fFzh0LFMxRP99VaIBsvAQLnaxTWXCPnfodYt7K67T63a2h2geo
xh0EsYwvrmGdynSetXLVtTNhdKQPnXqfhTG5HDmSWKQXlOOz56rFycZMeisHpNl+0iLnG9SSBIOc
vj4C03deJtd6kO2TFRHTVcv+GhSE52E34nc+Xyl1fYS+DPuFn11zHEQQ70qt8r551W4ZqDvdVmun
/KQKIlyY/H1dbgTU7ErJ+OBiNgQXjfzNOp8nBLh0ysM2+zI5wXjQoILv0qZt3+NiXMkOig4/D+++
9A7xpfLJdTCfkpeqTcjbNauGBx8MxNlCAXMjGxSz3rk8Nd9aRzf2DlKl+yAelLfc4C8/XxOJu3Iz
BU5CChfEDx7J5fJx5Rirr8C7+E+WgkONN5sIyxFVBOKHQNJ7M1n+fpiK6oALyfhlyvFZmT/oOEVX
AQHM9GJNigsEL9JWE6+kV5JVr+WIg0cInuCQ+zG2YUvim+y3iXYC8SyL1OUsBCMbVN9+VgbMOee3
aaVE5lMxH5yEtV2pR8pWvj5Dt6PB+S2whnp5oRZpOO1zdH/WcpDs1YHeHVlOXmTJGloX142e13Ce
a3uWueoJBtXKBhXzmhiK8hj7xZ3qdf7bYOd8OJA9l1hkVanAnEQ6bGWrlfrJRiF1d5TBR5CkP5PC
EVdZmmfUQFG8ZvOMyNMhrE780iy57p9k8STAbxJSyBnsqXNuzY7VaVcO2qG323ttboDrBonsU7My
FAce+tZxKiI87MBlOWfP1P48HQMLl51p+N1Xv/WGj9h326UEwVw9Xgd20Kwd3pH7UhdGvMaOca91
jn6t4Zs8TZUILnoq7j86ZwoJv6FNN0tZI14IQ7NscLqZJ6szfEhF9JiEbvJEapyAf+D+0VoJbVrr
pFutqfmayQvVRv5bWzTqFiS62IJ31lHisqK3xFesbaq4OcY2FMseSXYviIuzLA66dgCDxioq98zn
bCq2+ZjFb35QkcmYTb1YSMdvuCU4+0p4H61RMsQbFJvGo2zthP3dyIPqXg5V/O2kCxgLSVk8EHx5
lddJM6M8yZtK5/mhjP/7TcnWlOijvCkFhU8WC3G598ZJnCXKc8F7zsWMBPjKYyeziAXILouMwCdk
qK94BNjnTrYUE7hNtHSSc4ZzJzNNp03Z+Fu29GtgSdEzOJDpVQftHjewg2VJ9DlLNNTYZclR9aM+
iXgpJcV41v28f5BtXuPeo9fl3MuS5ovnEmnJpQSq8q0dbPUq2zI//aEGZriohgsc5smNGP1luYSo
khW/De8stcERWK1WmTsCCJlvzmtzNAvUxLmTrRnv+ZWaGuRpZCv+7/ymEpC2rS9eLdtN1qm4NFYV
H0mN5S+TZUf7WBHqRhb9RDQXp/K+2sIK+RbjU+qPqI3JRtFwqVyv3VNWK/nLEHf5LosI0cvW3tPT
cz3yRFvGNuikOMmL7JpmSJUTqGfhPl80aPtui+NDQvadiVwUGE6g/5Oqr6+JjrVAEqfqhvx6fTVL
fH4B5XAaBWAsRhwbdktlGbg0lbX6EKWdcST0MGIJN88hAIKkevq16oPjMIFRRxwxe1bdPr2WYXAV
iqrkgEUnNmyqjp3Q3GqGdXPnjSDOvLTMn2UdRlffzFQDiDVXhW6Pafy8ERrlBKMKa0HLa56+jB9U
oFNegLmjLMoRWrEL4k48yRo1YK03mkm8k23BGPcPhEGW7rJHP2B43RZEkmTRIeyJcH/3NNnDN6Ry
mrOsbhRgjXxBu5Ms+nVpwDSCLiCL8tBX2oveJMlFXsmdoFeEvL2gLHGj8iDMDd4bG74oyUNvDGKr
i7bb8qQpd1mT2xs5sMtV5an/Y/nX1qU7bUbI5sDymGWKdO0+TqK9FozZs+xuZiRmNTFpH7fv+AZ7
IPPNjfGbWsMXhY/vr3F2Qtnb1vWH2J6R2YpzulXJs3iwdyD5hossLVUYbpA2HIY9hNqP4ej860DH
x26N0sExKAZ7mxjwHEZQsA9d5KTLwaud2XDBO7ltjsxMWiN3NwzZRz/dbftda2Ps5wZFuOljX72Q
z24uIAHTTTwkwW/eUYaZb+3C6P6zXY7n1Zyy+UvyHVkue1OSIrprG7j50h39VpQiOrci1CHkZ+bO
0BTpzPL79dYqx9bAMjeVK4ajQwbrvtbVnzIlbDkBEm1VZe1lSphV22XEiOCpYRUqe3mR/Tr26BX7
ae/uFg8lTX3t2rB5dA23fEz05ItEwhSR7+zsonB3La9OUrKr0YJWCck43990thKlSs8B25Y4DoMC
FNCfXaTGVjwE5QYpnGE79nk8rmw3e0D3MDpKgNRSJ2FS1tDUm8XcDc9vACLFgAK6JRw+NISUg8kA
sptBnEH3T3+VrViMYXCMr0MS9/5u8InTFUqPmqaq5eISxO5WJTv2oM+HEfWLBz8tfoxaFZ9kSdY7
rfYxVNbJg7CUYTOyabs3dbSOQ8Sp70a77l7MuK23TRnUu34uGopqH63ID9eyNTci976sjJNslFVF
121cXaiPsoRfDvK8Y5rf4cH+eTah7kK/sh5xym6elPjSaln/qM72531KCt31GrGSbbLO8hVsrMKe
gNDcX9a58aWpWu3cRen1NtAaB7GSxV8G6plJWpxB8MF6whTTx5XkgCjNvEOuOU5yzVgnILqgEsLy
7YOiZNpd5vXWP85Y4e9U2wP91RA9IpJGlGJmIQAP6MvOPMtSOyjmHcYY32VJHoD8j+sIp/O9nvYI
dXeO/9QRT50Hy2m8sFHmX3e46eoY1e15xiYwzXPfK8GTFQCSSjI8IKcvmvwnRchab4zAcpBA5eOT
h6iq7hJdVy6yNPbwaIde/SJLld135yp3pn1C5uwc+gGOkvMh/uvMDN1238Tlu+yRqOVHD1kck2Rt
GkWELaHRIEELCWjCsnblopZ97cvEvRdzQzo35AZgVgRhoennvXsP2fhjBGzXn1OhQdcxk2M3QxR0
dTIeDdQvJ61+SmeYgs2j/VAXhFFkB1nXz2JACljYZVCdK8aj7e4y+2KZw9qKtRCwdGZc5aF3B2zY
8NDddRgqsaGnIXBmoPM4txjwFwedkJrsJ1sBF750uLIdpLJW5lpYoljOnRTWclU09leyQZbnVsXz
fwPzCf8+wEsoc3vt+XbmK2OwKeY6xafViN3Prbd+Q26eMbv5EfR9+U5wlnQIf/4reVftqSQbKesr
POgJm9XFQQxh+R6wTUqHwvrStSx4kOBkyz3X34ZnuNTcVUCzHxoNxZoJH6c3NhIIoM9n1Vwnz2Sd
bJX9+q4Kfm113P5jbF551drtA22vTDokuSZAJAkl/hMAlK2sutXLs9xq/EvrGPXeNePpxUi8i4JJ
x+/zCZDJXp5gCr/U2BVOvosVucdfoo3a4KRU6kPisYcI5V9OntbuhFmPM/YESPibWvNBNuiTFpzc
P0c4/EuvCxXIxrgFjIc+bbR8aPa9U6ov/CmVfZ/42UYWkxqksUnYZiWL9RCzTWOl4Feh1q51Rdv1
fRSBHWKoC8JxVfLLu1MaXX2RE1dRSWB1LgYWE7sZsXaPCC86waPzgMDYtgi04erO5KB4wCJUmP6m
g/VEKttrDP0NxTAkDeO0WKtuYrwpVka0VslKeG6l/lYV9fto6smDT/zz5V8GKeooNlmuWZcMW21F
iWLWShvfB3XJL2YTypN+2vDGsg6Wbpm7VNGy/QjGm/g4L19Z1GuDndX88pXFBj/V9ZQG5eM4JsZJ
S1xljQzU+FUgmrTuWjM9E3Lp3sCkZQaeCbJXUBgKdDN3+Oo6iPYi+JSe9U6RveTgf+ulK3BBMtUK
iIbE3ZuhXOQMRdN+XFYWf7ksveqkz3el0qsb8ofp9XaIdPTgCnG51aQq7/EVmKx1VZnFWTbgLpJd
Ib+3Z4Gw79cs5bfMe+YVlzDrkI6luYvJfH7tqnqTzJilyMbEwC8a5xyhBHs/dFieL2AmRnpVFL8m
ZfMxUvXSZaTskPw1stRSfRkp0U5YTD6OeXMI8ar4Xmf7AcGqnxVOlKuy6KxXE5WObd714aUqlfiu
UgZt55pW/kykhdyW3Rm/tVO7kqPifHxvgyl8awjGb0CVBdfAILWqmsTvIMHGT1HtBWs/TcofYe+g
8kDmLPZ4oypF/XUK3RLNljq4Ry6yOzpV/s6iP92Ug0EsCuMl9J5G5xsLTjC1bfhzNjqJYb29Z6lq
r73cDB/UxtMOjhNbh1xXSRKBv8emtx/eDSvHxoZ3q6p47y0vhFY13atXqvlLB4VgXeARclDdPH8R
pKqge7rTujCC4qUfe3Hf4JbI7y5/kT3MwTn405g8yCqrcut15DjBUfaf/M7cl6mabGQrQfzmijza
o7yUrHKCYYPVTvsoS02gu/CN8DGRc4dhpewsPJWRhuVmLF/PAcEW32TfIU+raxqaML5DRcdMJ0xf
CF1duyTLv+khGGkDSZ9T5ThgaydIHbWafxu9ETXP1uBLgZfH10L8kN0VFWzS4LCwl0V0Gey86d9z
vS0POOvVO1mNj+mmMaIULkWqHXMtKLdy0k4xTzk/xhcra6Dk6cYRDFn8FOcGvj0G4O7a7vCnyjuP
V2HJu5po8lPRgDIKxg6SV9bHa8uv2gMqXgoJ0rn8/zl4mWq+2r9OoPq4gEZNjvrKrNjQwOxHz+I1
UhEja9XCXMn6TB2mTeH3+tKtyoZP3Ron+dzNYrF0FKyTL2MoLcFJIv4exo27qm0Vv4RmMt4EzrsZ
etBfhHCDe8sqg9U0P0RZH3R7F27GVhat0iQPT6DgLIue/tr5VvMl0CvjOqR+TBqTyTrLhEzcInEY
dSuLnP9vsNk3QssITgBsuotU1/1m6LjJYZ0onhBr6XZD3Ch3nlu2d5C7nZ0eFspjNCL4FsDx/mZ2
7VWT46cYGag+rH4vMiwqBrvpUWjFe7jw3OxqF2N7RMZ6PERe3dyno4KqMFYkX0gQ/ZFGXfDTFwdT
07mPUtVencQZcKPht6fMJLMoKtU9zID21AQTbq1dZm5DtD9fxPygYPc+/FCsGi1rYmL4RXaHWBfe
YVQqf9PUmv6ahY1zKEqCELI4Aik7xEocLUVMTvWD5tbxUux9fqUp1mcbkUfGayIGsuV6lvF+pdiY
0UDRypfONunqQ4mR4tJqVX5zsIkILWOD3GadlwRYDc5jC4vsST2q2D/OdwW9J8U2TumW1tSESNo6
AhXKudV1i/Dgq8q4tCaup+z9ThVL65RE3p4UO2SMeebKJhGCJbi+tJoqTs+mhuC4nCoIhb4XDTqq
ssi7Td1PbY1swTw2G/ppr5kepinzddVOG/bYt0HVGutj7RTNwRuzV7yHhmEFy7K+yAN/3o+zSL+3
62k4/9pDdgugvK5I5CV7WawLTIazwMQ0abaPTA3NubhTA86o8O55+eo24ihWuCt9xE9lpewnD34e
/bBDkKWyJBstBf3JNu130Tz+1jVKiEUlEbmwW508azTxomVYmt7mrnFmvXMC81SHHm882c2L4NyW
aOVs5MRqysNnFcIeT2FZ390u5uXYj5RK/hCzIf90fSgcNSJHWbSVfW8Xs7X4aDp1cb7Vt76SntCu
/iKvfJs7zDRnTWBMXeawnz1bhSo6263IgxLitBK4uGSPM6vsz+okCcxmJcsaVhl/nZqk0tBvQXJA
V9KNAGBxXk5l16ZIlFXQ4McnW/5juiYJ95rnk1qYLznO81h+y65Ilo1RcZAYcbWtGjmszdDBdXvV
PZY+33JZtMzYZt8U5Bdhuv6XCg83Wa8Ojn4sK8EyFvDVV7WGCmbVwJ1BORuvKdEAWR+n7nCcggFy
oJwcWx5yJOAKiYGwoFVJBchD0UTuuZoPstg0ZrkTHkRxWdeXJUlqcvzFSmjCIDIV2ZfIbuxLnNSb
1tWnO17CBrGxucHy7G5L4Iv3SpyxzpYdZYsaYts49w7msbd6eeZ66scwWVzGVr55MnI0V3+USb0f
R005A2lIHCO9yMNohAhWzQd5JutCEkYbcNDV+pcGpMYhIM5jZedI6fajKPLTL/WyhxxKmtzbVSyX
lyv+28XkWLVyfxBAnCNzhH6T3ht3YrZHHOcDuK6PQyENFBNoJUfLF9tKFm99et0Xa+Eq/V6r7Whl
qmaIoXTlH+0iTfZ94CdfQi9+lJSSqfYivhbN5x4uYPT/7uEpZbMZpwZ5WBcFUbdtCF41fnbWhL01
dLx2b1V2EiGOcCvfRlRa3B70vLxAj0nPsn7pbI/C3nQpjnZm2zYPaM3DbDFw7BiInbik+yr7gC1V
vipHs3lYKous3gPom4VcqcvnQ10l4ZY9ttjIaZYG1cY/JkZNexKzjdPs7TQoo1gnideub3WRE9j2
Us6ld9OtSVWRU13JkbLyU7ss1zVaGL9M968dh/kOZIs8yBkt1fmouxX51fFil32crMQRZhdDQNu4
ZFyGVeGPxWXAjZHMTl6KuxJuitADirKl9Wqt3fhNBbeSv/JOVlqVNZuCjHq0iSu0T/W+fipDwbNE
C+2j48aES/oqftScr7JN1oA4jQ42kcf1rc4y8fEIM9h0amxWTwFYgaf8SXaXh0R3WbYLx16uIeuM
QESIhgT1Qcud/qCmAgxMmiYXgnHJpSb2cQhQgSi9XO357jocZYvsA5azAY/doeM895YNcCfVXd7p
SIaliXbKzbirX7wUw1+zxArPdfzn1AyHdzUFs16ZaUMeusSULvEBSGT1eBpLSPUsHP0HhDQxaFRg
YMZsnVd9aoy/Q7RfQ0Lp/VXS9mCNdBfMkoGgQBK2L4pHEq/TK6Q7bKS3RRJHR2Ved8Fdyrf6MA4v
RQ2YPLRQ1led+LjMhNEpwRUPwceWn1+SZldvShFRbYo73dTI49pjUpAd+rMsz+ShDuv8YNQ6Yk++
f7H+OhBag/s+8FhLQ0fbC6d+l423+l/6TkMZzNi2f53jNjSIne6EJ99Wzn2rl2e3uqlwwnOIbPZ8
B79c6VYnbyaekF52cCH8q6uTGeG+tDKEtnyzviAMi1G97eu7wUnrbRVN4PfTR9eGyKnkjfNSZNpD
gf3SvSCR+lK36rSa7Ca56/rUfZm8tt4Qd7H5DGg16t7a6Sz/t9pcdGcv3UkBgiNnirpKxTcm+C4b
TaSCnjx+Lqy5z1VsFtiw+fzU8V7n6M1ytmSgwDLIsjxFJr0/gWideR+D+5p6+HwnQ3+VJaicz2km
+vulFBgEtpzhYSlZ9iGdcvEoS25MhMRCNyDT7Tfw59CG+2a6lwcNIOw283QBRIG6rDQ+GioQlViu
OM62EWZrwfCfWxBVWfk8oQ63GUp0Au4jP9hnSYgZ/V8zQ453t5kO+tLFhBO6U2ps0R6zHhpANw9G
bkeH0bBhlnUF0JL5oBMVuaRYz2seuxFWpdS1ur/Xq2lgeUpJ9o1CQ1tVVghdHXufhxbTpEgZziIc
+01KZOsHKjylav2oUNrbiDjVzrpS2NexI60mG0rY5vh2iveuN+FwTs0fELKc/Vg3+SnFrAERwNtp
BDz7RFq3ntaRr+WnRrXw7hoU74ilAzFnCJWWWRUvQQcMnDd8dSS4V7ykLHD2FVbYG9maQi68VH36
hWB00qzbflo5bVg/FXNSFZWZaWXauDh2vospAAwpbEXaTJz+j7LzWm5VWdv1FVFFDqcgFG3Jedjj
hBqRbnJOV78f8FzLs1b9J/uEUjdIliXR4f3e0GrR8nlIi/HfzZ/KYucY/SrxBVQIXcr6KFpK8a/m
duJ/+rL1usotiKDdnqItXcjYYh0b6ECTEFQ85lyEjlAbVLEyedSsBiVM3dY/28F+8SbVeEn7yTym
jhnts2qIvinICCaoND/rBcvRYpi7a6Lmxv1EtTOom6m4TVKo7SGOUaIVsLzwwxijk9amZEW2evSg
rwd2TfV1XIVsCXB/CAeWRXo7khrDye0ypug/wNfJeXuN7SBsCQk83iNLhZcmzIVsc6wMTWP+blQV
TpsU0kmF6pODHGCER4Mlrgk+DteyFni+tpENEkHz64RYm7nZQX0yCGH6OqHYVn2vQNx06gLn3KJ1
3o04wmtZNM7FRlj8bex/2mt3RAbUqV/BQaoEtQ+DOT5qaF1xwBoV0lFt5Q7xsBmOcU7hZz2x9W1n
LY1tLmbtXAMdtg7wIPSVfHFuXgdD3HVM+VOds6e2rpWXCmrXsV1MfZ/VhfJeWEqwXTCTsL3r69S8
254ZFVB1tugVYkaeck2lvvtPFERnZcx2qXFLbEu/gUiO+zhXSBD5b9/2qElEHaxwxn725gENITuj
YZ5cfpg8dztYTaZfvfJlaxglA4SfQ/o7TaXz22nmPg1Zd2ehiYJv9/Wsen1+bFSD386Rc9hObG8l
gvtAhE+Myfyaiu0gxVf6VrzNZL7fhkqLfQr6AM7NMh+cunXC7TI3okRgmx7z7nr2//tZ1iDr157w
JcXQhwfMiYYH1AhYfRjkJFNJuvvq72VBoXhZXLaDXLadSDNVvQNiPW1P2vr5fzF96MYV4nKMG9Vu
EPbRtb+plvq+meok3gHfAeePErfY92tu9ea0ir0bPPh1Riy6U0ti1BFmlnGzqvafZ/OJvsMe/mvE
/R9eLr7/9PnbHACd1ZpGWKQ4yYhAzy9rwO1EN0y3IkvVnZ5pkIFb937WcFXbHKmSQT/EqnTvt9bW
v3ZtV3mLiA6fhV+9KCH8mbZ4rmY9elTyJ0jCSF7Ww0Ik0y6pJ7nfmtBF1xjlej7UyYKxpdvftVo3
36wlx8iSqnuApGo5bSelM817UpiLcDtL3u10yQtyeLazTY6j1wyPazu5daG0gGprzretZUVgDFF7
F7G9KfTdmjedrXEaA4TSXQYhPdiaX3nVn0E3W3tar2lrpQu2TGvVcSe00dr87LrYduoKQaYseZdn
BVUPm4npdV5bW5eq62/YxGb32/UtP9kDMfHMOusVLjSix0GYAPi8mIeYApMNmGI6MTq6vBKPxRJw
YvSpssdZtVk9mvKeupS64w2Nj9ja6SxsfcbNx6kZKsiVehrM+UzenjKQEtC/x53lPaRnm8Hm0UHb
nc0z1dYsdw4m6PredTx7b5bZe5VUCiR9WwkE5ckj5dgTRsDy0YsY3DU0it9dgG6zw6FZ000Djwtz
um6PFAu6UV1h4KjbfK2JMubEt1er6bEXgD8xSwPFgpwxJY9qRNpxG5k7t9RBcdOVSX50psfZW1dE
Hta+MX8fC4y5PBt6swSvukTljX3Gmft/8qGx/Sqx2HuqVCM+xW7+4Q3xD5HE3iGSmndMIwVsi+0w
s6TkV7S8WnLODvbKZnDb6ZQ0Ff8r/jmuJKbYtPwZO6mHCiXiXmB7kEawz2vtpTe0756mu74KI2xn
9hFop+L4jUGBSJ0h/oxxHwwjdw8oQUHmVEdsF54h6oPnqdifUyf09UUgAKIQEUJ6dhCeVlO7o9IR
jmPPvKxmyWWCtuiLsrvvgeNjEPvfqVVgMVsbXRiXWr2vOiX3RxOCqZ4NAb6SEJ3kh2b3y4+u7g/k
F57axboZVaNevBZuK5PTEHqyKXxNzn+j/kdT4L7M3vcPVth8Fu0HLoOHxCu+DTlkEr3qkeKWTzps
NX9sCJfXlW9xkQZWUzOt1B3xY8L8kRXv+H7tDT6ZwiM0b3LaPyrLhJ1lvqEGqM9QjtmdEPbim8kA
ZKAoY6AvRQbByvquS32B8M2a0pOlCLjgAzFpWBVMsHNO2FRdpVdpw6xeYup2VkpGwVT2B9iiP5Sx
KF766G+Nhe4BEdqrAjrKOmG5VhMAUi5Xw6kpY/JYnJ2q6Vf4mPwnS40rE/ACFMnxT5bEzVWbDcLQ
spd+GLRXwzkPMCgDJRIvGrqQXYmzwW5iDADxNE/Ei1/NZTqXQiWJK82vY0fmk4ZEJlxSvgwKvcNB
wic9y/jk1V3o6IQnRmVDRI45PvaabFh8dvVB2pgODkP/APVjZzbzCAvZPGulq/iqlDlMu/7ZWUoK
lnO57PqoaM4iGU9NDzcXqyVKs9DXlV49jiMas9IsIL7C68K2nmq/dIhQqSgTdT1pcQOpDDKyr64D
zZnUHNHX9qHrJd6ZUg1sGJAC64XjsqBjMIkA8rWo0M5sy91g7BWW7lFzAsP2zbqbYXGo58QT6MPr
WuphPdftuU8xTr9tD2t0b5n/r3OLrtJRlPZwaNX+VFYAXbAjedb2Ktp2+vMFYjKCkkj382kZD4g9
CtTOZuMT9T7ho7G0Z+FJfW/16k3Vq/oMkXzhDpMucSnsj3ftDMmk1+c/zFU2MpnFe2zF6ibPysBn
9ovPto65QhEHUeWQQZW5v5/Ic/pIXDZws1NLv9B/6rbzLKLe16npnWK0qqGTDL+qlq9HeMtDZdoY
+FZ4N1OBL4vVJHvwbk2WSvyDCV61xUshlzrMeojITf8nd/AsgajrYJtaVeGiSPc2NNEpX1zlOcLg
N5rlRTP618Lqyj3OJR9dkSmhE7V8eRg74v4z3Ku2GCjhU6jW2vK5lcP3uDE7nAylfUhtCirV2O+j
oSkC3m96yfPp4Ek+kLzCs0XPreG+LvmwtEy85CN1fb1m6xKJQ5rk+wVA+WiL9i7PS6x90vJ1rNRA
rNkw5FQSE0VmGhXNdN+V0V1T4SqRcjOq2vBQRdq71B2gmra5qOw3gn4ZhhDlonVWdEWA2afmKROY
XDRd/VdoZemTSW2ozV9cehJ/MhOiyduMwNT4sSsM7YhDbxP31g4H5NJpn9VMvNWmKn3PmNj6uvlV
Ona8b4wRf+EYbmrj5SddY5GQuul713iL36fuHDjtXdVlvmvPti+8gsD3vHL3JeWeaw9lsYnb7lpY
PWgudiSYqaHD6oSKJ2Xbv4LpJ74YrHejjFFkATndhOodxwzPE7c9l8r8x3Pwv7K8D2vMif80xlNB
5cmXgnIxk/MUzBZ0vlL33AAYejqy88qoruFmk+X1JRk7xmB3MveEZ+h+vyZ9Gpn2hqB7grva3Jmz
6+2SaiA7I0WcKsbksh0GYSUXqqOXLG9spMN2Do13eHZTBBYgS35uK37fNX8Tw3qzxvlXo3fUwKR5
Bxn7UqFCdGZwRNN26x0+CN9awkZDp8hesBW3rhPTvd81WXOs4jZ/yGd4eIrsH0W/+GafZ2HOom6n
I8zCFCsh4Usb4dLmdtBrJCvXujAwBHLTY5O78R2xNBFuP4a8LF5unSJWamchU+2cjAYKTVkslzJJ
x2OBCfId1HDjoAkx3w8yj1nMImuFHlPvh5FgRGpNWlglqfOQd7EM4+a+7pH1mMKmmEoAJN4ZLImL
mpxDiflvsLIggy5VqZubUOItIawX2/CIC1xE/dq2x0GxyRsoEve1o2gfNI7V47Yv8RjuoQEZM5FM
WOSr35aanZNWD+W7UlMT9dJuOlWWae2QvLZ+x3D5PlkofSS6lndkxR3kZLgP8FRJ/euF8c4ERrIi
Uq33ye57MnyFSramRX4GuMh7jCGKz7A+voOns2FL6+Fd86LBz2FJvXsWVkjW4jbvcckQgY9h/Y6E
bMJUG4u3WDHOBA7qV/wnPQAJJ9ptzUQs+rVQUBFN8n3p0ipAl2TC6Y67fW1OTLKmeZY2e+IoNodr
h4nrteV/vUxus4dwxl6ZCWhXeTlSy8yx7llrgyh5D8rSKC9dykc2msFg8y6xGEqx8p5GPJIxhelj
Y0VBcfOBGgXtNyZBz55MLbChjO9VVWkJTml/uENGiRlvEDT+5TM1nXk/4CeygylkB6RhGf6gGdmt
tkbHn0VqhCkQsG9Yw0EvU49M8mTcL9V1SOv52LdJdF34X5TEvoOz+JrJSDwApPY+nlRMWY2i3rBC
x9GvWB5sc2bCLps5AEiAXYdzN4UpdrLqkPQBYoZub6whqH2RBCji05s99uXJW0haxdqRDJZq+V72
JTkj5XKoSeUL58p7gxy865sxQfjC/R8tMH7n2hX8KzbcEAKHuwW2tmOHUSpjP8oAWtsGHxzBw32S
IBkSER5f2pg92Ep61dehO84Aruy8b3Y93qEKPmxM3ALhA4AAXqyRFfRe7vhqXlKIZHroksh+GisP
UN3K921vVP5YAmqUXuzuUgLg/JbKctjKyt7NbjOcMeqw7xOhJfzoFngLLXCZZjKgFiyhb06Z3BVG
DUnXuJuxpgsHa04uaDvqAwt/i3d2wzetPmo4ZgiljS4dtyrmUNUv01l6gtiEdRywopEyAUKeHS3s
uqg8lLHIAjN5bW2tfojnSfdB1L4zelNhHsV8Lix/mIfKl22s3Oyq7a+TPSl+Qbn+vhWjCPBs5h9X
vbMkeqMogXnSrnkA7Ybc0EP8KRscKAuLAG1H03Cmx/PSx5TWVbX0irxxz09iunYt1UZiFL1zHLkk
pubuPUbuhyFWMn9w1ZsJoBMa9jz7WqecO698FcJ27opO+dNMfFGTpRn3ZlUXYTunv1sD/k6DqTjJ
OQ9l3yR32TBOvpLMjj+RMtAx7+MKwbSi2vmZIO8onCPSg8SAUrqPIkLXsO4QjvLHnMzxYkbQt6ZK
BrKfrKAV/E76Ss/PihiQgBoAo/NUntx5IBnELes7PMeuasOWyoAqYhCJqBO5AVmWFZnI7UszeSS6
TCyetGZoD4hsQzkpSNZqsRxzK2uhVlYvXVs+KiqENwy224PTth+ayPTAaDSTOyzj5vPM29JPqOSW
+OTGpBatmGg/yDTEDpoVfKzNO5XdR+VJcUajpFK9Wr63rQFXjmXBjpsCDQU568EyTaQP9d5HFhWm
3zkDWAc2TVOGN3Rr3yiVTtcJkiGeRe0+c+M3B7OacPJ00kxFFi5TbLMZHviAhkHs7ThSQ+FkbwQC
TbsayCzEclUNMwmbsFRijFb06q6Y8MNqI6ao3DYN38ESbq8kgxN0edIFIpIHMLjsnGK9a6u6fWGN
f0fYZYeNefJgaJpyqLiR/Gh+yCBwjHkiHlv2s7FFodlwqZsIdCVd3bJjVRudlT47u8qIp0Ne2dou
gWDjCxc72eQWi8liedMOQQ5Dcmc56aP0xMW23CbssMilbp2r+wE53nFxVA/FLyYnjOFIaYY03/cY
vy+9XWLnlZDFgJ/6PprVsHXcxkeunO0jz2IkiUQc4vL0oeG7E9Z9Oz5rObBQjvqm1nWivjyPzFID
4686SqYd4Y/PfFUuGIv7A/gz2wuFpIvZ2DkZHJkYUA62vtOQaNJgaKdHOTSfSbxJ8Bl0roECNxBS
e9cEA0uKfW3hYF7jBAE7vOye6gwJl0Eh0KPm30ww6LPJnH2VlbTZEw3G+PMTm4XxIpLsUYnqJRhU
LboXrfFhm9Thl6E6J30qTsXMcG0q0LlKqhmVc3HYZSI9vZC9u9NIoQvqWsMRqYyQzkXwlNL23OkF
JK8pw9Mxrv0Ig9WDqrBnGWqr+TxYCywIs8yJRrKtx8hLlz0aTcIwUgSp/aKwU5/yBCKAV5+IvOzP
0yiG8/bo6xDbZn/OE6hTaGqYqR3gdvjth7nI3ANfbnU2MrU62+Bd+24przNmv2cskZZzkrNp89Al
BduruR3FgD6bDjUFRmxoLqAXrg/UfxWa15zTunhr3BwApTDH5rjInC2yh6rZzWZsifv5PBo9XuZO
SxaureW5b1m4s+iFeRqUNRCvOkzzUpyZRQo2QVMUWn35ZktYAd0Ql7w+UEtLzm5uloEiS8leyo3O
24HlK+tQmV4tYPd9pKjNeekb/LJG69AwHJ4bNYW7KFmW+nVTviRp96vtiv7zs9oebR+TXCy8z+do
cXF+6cUhWtMot33G9shdm2s0H9/3rqmKiTfNwZ6i8WzHr4iaKga6UMPqn90FVVnPSd6MIi60oFXr
9NR1CwX3ZaeN6aOmeAlp9vxjFN8sbChxgmAF37ZRFDBIrW+gvg1le00VhgssdAOZzlHuSzWKDktW
H8e2xlihIBUxkaexQ5eosFiDBjsZ5+0dYOZBXdhZXinbVeRVGO4SbA9bTVZsfyPDlx0kSqxCkH+/
lIXH1mo0wWsIpDpDdNDPAo15UDno2Oqf7pL9BHdx+WQjPOQG3XLZHdMmA4sYVClO23dV6VN5btbD
1twOJmYe/MzXr/L/Oh0RRP+vq0fHa/fzKAAXi4NWjQFhyx9sTvqgNXGFC23FxGCkSI9DnXsUdbgg
rsj/Lt0Es/TZb7wGfqZwaih3HAYYf/v5tyBTggrgpCndXZT18pQpOXbut56YwH0vh8ciqu5SxoEz
LtkkpFX5D+zkYoDyFplWT8bsot9avOGBwxU3dNJG8SFGU06Ik+UpqvOCsXvJ99oYPzpUxaL8mdz1
10Z1jcOwwgSqZeXnKcYmsmn0y6wRbXNAiOA89w33sDe48CXz8sXbZJDEDxQxQsphPCmlnXLruPNV
zBiyWY7SsmoCZ/Qwb6iH7BypAl/uTmFZhRjrwkdzwgtGsfyFqrOvTJC0XEP3Uy82n3E8KqoqPXvl
8psvm3waSKsncyzI1tSTbicpkelj511HsRgHQOUK1ViQsIXYWU1b3tQcUePANioQWZX4fRaXNyuh
4oyRFab9xQGh/bKjCuNxFYbPxoSzLRk3uruk77D+m0tUJGZAJHKxa5WlvksxzjC0UnmrGGb3ztS4
p4xcokeyM6lJW0v3a0rFwVk6suc789lxRHngFiiOETj6W1lEOCYkyo8+MqsAe9oBxqjIrorKvqf1
hrDKpPgRV/IVJCkggdv8GGLxiCGq8ycX4GnMC3qh2LcsYvlSxEntNyqxbWZr/wSZd8ECGKMcteuP
gCVPlAbRuPQ1QivQkl0Zt+lJx3F+5+TmcsTFdDkslA52sDSN3aJ0bcjycVdWY3JQ6xXv8ECkCpDW
TvT2FaI/cYVieCrQkxhJKT8ipbJRglNM0J/TSi1X8YoMVcNentpR/eha7b0Yuxp3cgSTVPupw5DV
kriJhw/QWOzwXE4fRZLmiFvTmUEq7OY8u9R5NV6sFb2bofqORlMfvaFRXom+DoVnAKmi2NtFfRZO
cRK/whT8KQiaujcbXXkxVEshPkMdQ7fPYTZapdxnzeR+NODXjefCrW+j+QLwGe8yEzulgQryEUf+
nYuT+4/WG43ASR3txg7AODWVbA8t2rNnaXao3qmE/2mwD7a85HdDIDHrac149MqsWrNHzKNnDOLR
qCOgDUUUv7LqD7YCkhqprPylsb1n2MbRPpYOguF6IWNrSZcbEMPvWe9Oyyy657Ht3MceYwtZwGcm
aLo54ATOcLTVvzPe7HmreafU0jL/q/15erty69za22G7/OvZX33/50tsp+0l2sZ5zMqUUwzyifpj
DTX+fFiOxB1v7e3RNt8MUuWirf2vh1/nvy7f+rbD//Rtr7P1zVpX7Ay1mnz2dhneb0VRMamuD1WH
JQxw6n96jcFkQbCezxQouyF5bP+0P5/6eRQzZUDFUvZxKurzdqjWaXY0S8zHtrbZzv9p417NKnJI
7spZj58sTeV2cHMjgEQUP219VW4zuifmeNj6toOKNl2VY3T32ZXb6UPMMPb1pI7kxpOJm/9n33ai
aJeG+s7qdby++GdforS+pg3q6auPHWeAmb1xK81MC6VbxQerwmq8VGrrqlameo1yTzL1Td2PxtXe
cojIz7qqTOclEnloE0D0WM4L26d49rF4Kz8kjItDQgDkkcIIqmXUiYTs7TTdG3ZDk4GlRMW9XQ7t
nZlkB5c59kKSJ0ukJc1OKMcOKVv+S4Fl6wFzl9eiyZwr8kM1VNh2MazE9v3YTQkrfPU+nbozZij5
hfReQaQORG5YVEtoeJpN6EmOf1y5/BAOtpN80N4zgP590TXqB35rxU6MdhGqi/ZAublni9lj01im
U9Dibngwm5JKj4ohk6YjlGPpvUuHQX2tnRHCaJeuagqQpIx8KCKoYuM9qX4bbd+yU4bQ2MfW2zKa
1S5HO/eUSUwKqqn8CZY/X7auJtb7q5flp621HRAKx/sW6fduu37r63r91bOG5m5rDbJcqDBN9103
e/DUOrEr83R8KkRUIIOVY6jE4/i09cmSxS7kqOvW8kjlvMg6/4MNzT8XLBNW1aCScFDW19gOuf5X
jpZ43F7GqxZ5Uoku9L8uGHriHkylyU5bX819e9cp0dVrqeHP5Q6/xPhBW3KVEM903jtuvMITDNtb
X2zJx7yggrp1WeUA6zYrf23j+tYlx2UO1ErTD1szmdvyaQYV/3yFgghsHaLSxnndSK7QQR+SKnGO
Scv4imXLf0i3n5e0C+tzLfr21f+/1wHxF9AhDX2/vd7XhYMmnyeqcexs8jHAwam8xzLQPBnT6p9T
y8nf+rbDUKrlfbce4kSBzqnPy+r5hDTnvye+LtbSxTlWuvrw1bU9mrOovP/qc5P8j+o1rH4a6flu
0yb3pU7JWBDW+/noq89WOkgEjXferlCoMH1eVsR1dlR0yDCdjut4UpmEoah59xoDBIURa4b91tRE
mZOG0KO7dqz2VUTRSvJZscL1YjmK/JgIAal6bY6ir0gMhmeCVRN7L2G/Gl4Gv600QZjXpklR/ai3
MPe7sbdfp6IZj0JhxbadzaY2PXZNNe9iE6380NnOOWpYlNgp6JyqaAKTtMx+cYaCLZgn3raWlWvp
81on2FrSjewXw7RwSeryx62r7GNWE3m13G1NGFNmQIbjR43Pw06fau/FkoOCJZhUQsvz3BeNpdFR
LVjUbc0Sqxf811jkbBcbDBcPKBgu28kIRsfLN52f9RCMs8F9VVUP6vqiacdyt/O84m67kFhi1nRz
TzISwYX+1jcy84SixYXKY3/vyWpARMOUN20T2zY3uboTAXeuZZxuQC4SGLa+HJ2s3QtnyOB+xvJQ
4BbyEo+PVdXke08hGDobV9/L0X4GJLAo/mp9WMLKelXSAXQqU7/1ccrsPhf5q6VNM+t8RjlCYzLW
4oZzWSRyZ3xEs9dBmSi2eNEbdtBEcEyYP3u9edhadTU2L45xYnSUoU2WpQMr6Ozouod8K8WKuojE
azuBZGU1JSlkNPpRK2InENQEVpTPCQaYLqHMzH4PjLViYy7L+fx57o0iMPU8Pnr6DvNR98Fe82C2
g54dDVO5GUXzrdcVonjcer7xprHhKCfw6oy9i2Igi0woHgexXSE11PEQxDWr/NEVw0MU1eoLSYYb
48ZvTC96zsG10pq1uqrUfD6zBrtoPWyPxLrGsEvzPi7i7LNLmyJ5VozhKWmzX5XtGseWGIursPCH
m1niXvI6f2ft3f5yTXEdplz7Q8zGPvVai83SrZ0XnwV5QQ2766BLWKnvYa78LV7516Jo/JhsjFcz
aU8SIu8vLccYTnnIiDF50u3ygjNvsS81cNpCSYrQHZOKorf8xqKvPgwuQgbReQJ/+rR7MIeyAQiw
5a9G/FDjxT54rbay8wt3N6tghEUiSoKzXUBbFWasveiPSzIWL2OfrOrCTJy3ZlbjNwpp4g7lvf0Q
9TN1qH6s0WoY04NszFVflrR7WMHJsa3xCLGU4kjcEyEOmd0cAf2a0Fxl5ezMjSeW/vz5hRokBYod
JKgwUSj0U9TK/ETvJOCN7Zv6I6mDT/HCCGQw1O7jSC9J+y5gfSla9ao7HZ61efFosVt7HRZXe+xa
fb+dw/rUu/RkaPuT/btncH41heM95xX2/ERkvA6WMZOiTQjzem7CCA6smVTTtaXit/hUDyD3a2ug
WPxUkMS7tfADrp5aL92LqLJeu7ImbLfID9u53rPURydqjp+tyqwfu3E5mWqqYmuhH9M6W675eujU
8bIknQ5cQ6vq22E/uIqNl5FuXyddc9jzzrkPooNnwNZprGcSizlmnvNLrjf2VR01zkZzt4SmlAOG
tWt7O7UdKGAS8zRct8bnS+V1a1FULYFR81EcxyEHlmwFgWmu1QgEQziHbc1y/QMUAWyevdKeqVpA
J6I5dTpXL666nHoxv3w2tzNaUw1naaXXPBvezTIpTzmI13UY6n8OOGA6IblydfA/J0bVm+513srX
tZ3haIbfTlrtQyDHWmR9FdkBBk16gmGAGcU3I3WnvRgQU2qZGt+4kxAJ2MMy360ZRlvfdp1LNNBt
a7q1+YDiDpRhff5X/1K32Bc1toIvY9ywlIu0nZgjgeKUQ5F0BQRjJJZjVlFEXvukyeiJEVAMncPu
XnKreK2iWly3lufN0UqtJJF8PTl2iXJQRjthI130L6pd6Pc2uR8wRjpIL1xRQ0tlc/y8NURDjQm/
+uVua2odVA7EeNlha1ZzkZyi0YM5vD4TG8/8tozy8w9vXbY1B7LJ4qetZeUjEOuIJ8rWlGS/h7a5
AtHr04VtVWe0GLa/NTPdsR4aJLhba3t/XawfMztvHrb3nq88r8lKFPI01/e9EotmXavCrVkRLs9P
syDtZntvdo4NUoIR1NraXk1Gw0NWAfFSWKa0ZmmFGih125xtigUAyXPNWG2W7VG1qQzFhH++OlM5
+0kcOz8gEF8aHpFJx/3UWstfcIu3GST0o+qRi1CUF8/kfDPVszT0yeisrjA4smNV2tG5MxZxiSJF
HqlDFscSE8+bnidvGfZsv7vZeTJn8todt/pd5KVN5HI6nbWKUGM3gX0D9iN/nyjEtyD4bAy02E2u
2VQkMHHi+EKJ9JBMy4u9FIaPHSf0jSqz77ulLxc/rzV+3typQ5bftoNi29kNNBSL7OiHg8NjMKQo
0N2xpp4W1wOEK6jnaOhUPDZ7VCxeN10gyy+npq1/EpupnCwtn1+svuZnNz1o5MG/kbv2q1jcgAI9
zt1VtBe2+FP3eXqTicS3NnOUPTJ99a2yEo1Fa7fXXN1+FfaBklj2zViWcW8oMgldJbvEiveL5bp6
Nhv5x5Tlz34SJuWd2jlqMEapsrkEZ2E0NjVJhgMT4gdPGOn3kSJRNlsuVKSaYqXDjZ3Wk7fTBeWl
GiLAU1keQOQTSn6EnndFQvgL7sRUCbRv9RJ7R8uj8gnxPQtrgT2m6UBWGuHCt+0Q3VnfXVTf17HQ
ngy1PSNEr32qUPFeLUHELOwuAV4m8F6VtXnjGLdp+q6TeGI8lp3tHue8x/5wgqDcBOCMylFTqKuh
aar3aOd17EEi4/wLqod6zUDAdvgr2bvCLtYc2eXE9IjFph1/1LnbPC86kzZd+s2hcA+52xEgphwU
cxJ3k5f8mgtCF6cR71yiFv8uyGCqTvdIA4zbwBpE90jxVjtYtSXOsVWAysvK3cWFarzB/Pw5Wkn1
18QFk1rQH9n3NeJvAVhfVphDjF3vq5jUnUjuG5/UUpMPNSyVrbUdaqvT9gjnAcfWK7ZDVOkwXSbv
EiFWecJGRYP2lxzhRoQJWQy3QTPV55nSaujp1Lq3poWR4jVP8IJfTw6wC59HAzH2ZA93W5eB+uDg
SLvetW6qPXuD0cHyhEC0trYuzbAwfOuy9Lw9YZ19TgYzM2sXeSy1aHX7rPrnOYLSasrqcWuRSRWH
mRsRobOenNjZUK/uzlvL07X+WSoZDAEHS/qtTycj5DR4hY2KhidsBxYle24N4kXXJ8SuModpnaqw
EbiCVXXy0OtUH9aTynqYRoA/BdHAabsCqHs8RyUuUF8vGbvZGfPV9PM953IsA+nNz3MC3DFbmv7c
RkSjFY04Z7lgpiu75K/d2fhKs3Z6coT9lI2/KzJxX8A0g9mwJqJJCuOlmqpfIsVoYjsHRKsGmFN6
Rxij5outkWeoDN4YbtcWhh6fa2Jqgu3sqFLpIX7dOkTmA/N9BRmmmfOzJ1hBIEWTT9sBc5QyrNOo
DNP/9umzzP249jDvtnX5NMcTLK/Iw/vbPPw/xs5ruVJeXddXRBU5nI6c7eHU7j6hOpJz5urXg+g5
8fL+/13rhEJCMGwQQvq+N8R+oD3bWaM9R6PEoA+m5SiKoeQ0R2UEHiKaKJ2pPfMBG6wkmNunFWnk
HpXWgzmdXnjlDri7iyA63LZCaqwnsYnCitGu6vqj5YXWU402+q0PJWjmKgC0TPdgR+NIsxeNiQj6
d7TkWNO4dboG9VttuUH9FmDz3+uVzZ8skdwtzH6AUdimPMGlU7G4q5q5KOpqvdyUCt8zUcLENNuP
BQC7uai6nDUmexfgxoOo6rWRdF4Tyth6FN6zqBtG96SkvBiiVNZSe6iNMqMFPyo2rTk85IBDrnMV
LEgcrTpnpVlp8GjZvOY12lnmoOorcrtkirXOexIbR/b3cqaNN1HqXbu6BaW9z9Q4iNZjNUWBy8Ja
iaNZwFc+NlRCZ1UU7pY6zYl+O7LMR6/Nq7sSwCr7beEt2lfyk9jQj1DwaMlWL3Wu3r2WgdxfUPSR
n1rPDS+lYr4vDSLWKShvVNV+qbOxK6v7+aJV2yFYgYzQ2ujN4aIG4WPdO8mNb2ByI4V+aiFBnEQJ
o0xTXoldJ/aflFqvjx/qxGlGlf0oa9fbKHmRAPJJrbvY2CVRQgtCAAx16nJZAqRLLqbsNhEc1ecy
dPNnN8oJrzlhsBd1SZASqwyBmPtplq+HwpVX9H33KBrrGh6tGSrFmg78J5exw4oZZrdeE5TP5Zg/
1QQKr+i9ls9ZhMit7kvuWoYOitdDd7YaveUGcNAHPrUhkQpSSjHLZ3kow4cqtI/ioKjCZ0wheF85
R2Xo8tug92ez9FueZ6e9VnqXn5y+bEAFDV5yLb18m+ZbSe7yTVVZ5UYxvBHgkVvtdEmzrm0ERSNs
3WiyH9vi4/al0twMPnx7cfP2arQeiu0+OSl4CT/cJtwZPoIHkcFKJ2MG4ORKcegD89dopyDYyqPc
ejAnJB9Mt9yqm5o5yLpi9pE6+AupyWoEJbzuAwkiqcvXXGT7wMfArtfBoMtSdwIx8aqUVrD3+CAQ
4JaBpANSblv1LI9ozdWKpJFcgJ1kS/u4V99YdzHYgF7Y5Jp8S5r4iBm1dCmaHHps29nHpIUAp2mv
YdWFLP9s1smgPZPWt5/HxFBOAxlt4h01wUQtWyXpUMOZWsk9TrqoE5O+HXADcPI2WtUj30gWw1e5
vSt+5TxOInwDJAZzKHR4j5520atQ3kkYo6yy4G0cxxcyQpugVvJdZtb2uU1wgyEQwO6yGToU4E2t
OCNa9gWERY8LXd3ucsvHx1VV3Vub/uIy/gm5FW2F7nO3tnSNzG0mKZeEuWpi9PJdi7lyVyTj2UBw
1vMBiSQSlouRCidviA6V0pWnsnHLLfaR3aayLO8S2+W4kWv1i9fjHwBiqtl6IxQNeczvBvCPe6Hq
r1IYFIcEtcYLMongSvimbOPKqi95lhElUTv4W6O79oqhvQAkODQlgox1Ga3TMt87Se8cU20oNjHz
BpZWur/ScNNal21zMIoJEeg1ylbvzGgHQPgHUk3fJzPRg06WfM3datfA4Zo16mxE8Og3ZiUB14vq
+qywRScBuBZaEqzYG42vvWbCtpF/FJE6wKvTy3MH0OAoTQEPrbqLGbUyTauZotCNGvIgsY8wSxoh
GRF0tfyqJt9bU7rFMTxfxFHWcXgHvfxntLXiRP5N5ksYlWiuyachK5QnHYaHTrcn3WuWXQT+xirW
WuoHlyYtvJPXM8NIFN7fwceXJ25y5Pa6qffmCSErq0WTwgpeMeplghkRQzWLstz75vDD1mX70ttR
vSYUWPuEQmewA95q5JZM6+i1Po4QHmQaJcW0LCunSMkXiADpuguDX1WS45Id6Ae+5W0EYgV5q3LH
Df1TxljE9IThyT5gylEXxiOBEXUVgi7buGH17NgVHDO7wv1N1rKjXzIOhpK+Hru2WucNMYEyfUTT
VL60QaBc6mlj6RhWWpAw43Tlq5671RuQer6iskKRrIax16i2XhTZa0BZuyDzfklkHlBiCFAUIpTx
szW6/K1G1pyP9qFJsbGzbDhNqkcORO6hpzpMj69eBZBnvLMiqdfkPYtcv2FrnqxwA3iNQ9nn5y1j
glBvBsjFD71DgL1Um4GssPeEsAqfz7oAoeTKDTh8Pbz0IC9X2GYxq2BR2EQyHB69Jng9xt7OdCb1
2aL95dlugkCZBrzRVmNADHoK8NDd+yNWjSqE+VWjQGWqf3eQBgNgv9vKAc5XmhZRZ2ulp7W8Rmg6
28pZA0K5kTBgUWQJ+Uj0YjzPJbGQ289DMTz1vlldCDUm67EZEEVL6gfYy09EmquVgZ780RlUUKCq
axwt0z5JbuucpMi1T8aE0ynC5ntlO5c8YJjVK4lhLC6Kw4jCEhaq3zqAqPuiab7hfaDBCTa9rZRH
w7XDq+hiETzOJgKxF6vPsWWfwT8MzLJ7lzvYfetZtRPd8IAvheFW1Rp3VWWQKJKwIFBRezpZt9w4
FHaRrYzIrPdA1zNAcY4B6IaPwQ4y88lKSUqpGZpbSMc+50ZjE+XJlE0Uhvt8qPV9WxbOe+y8wGVq
5Nr9OZrlBs4731JngshIPwOtXadG4p3U3sMfsZCrDSt159ACPNsb4EDBnZCSklwWbw2Ee8vICHrI
+oY549Xpje4x7tAosighJhNta917SRPJPC+bosusuWgy8z+aJRQxbL5uhsvc0ekMcIx2AtCzcJyd
67nO2ndQX1MY+tYsmVeq7PEqurp2HsuQtCmzj19xqm5TLxpO8oh8E0JRdyX0fhuTQxRUnQu6xaIz
sjrjQzxtJvEcPe2Vi6yX9b1r6+FWh9PITcnJvfpeBkx1izLe554l++vY4jGCCTtKNeuPpo2ZeRjB
WxSr6Bzq2aOh9eauTwPW39PGta+j08BDq5VwWzX32Kqik8/y4BS7VrDRMggAsLGDs2Hqd9XTYG84
PT0Ku8cOxBXxvXDbSeV9xKCSwB6Ls2YSOFOSg8CAmVNGGqowsETdmLyuQGD+dyM15ItatE0zB7sM
zUdSy81BavSJUxNmwa/BQvZ8SgRIo7pVXWxdMdyCI4EZqAPH2mtBYw1eN7DidDmX0MgFQekjHTU7
V/rwKPtjD7XDNTc9qjTrYSoiUzCsW52Hpcc2QDPLj+GVNEhPjgroIkfPziAyDt0AIwW40q3Rm7tU
4/+U6mG0UTHRHNcCM+dPBH4D/NnW6oYUTsFo3/pYUZgKNsmDQ2ruFFbF2wjc6BWvDdCG2Xe/C+JX
OcUlxql/2ZlL5xZRAmsKFZSjykonpkNZjq1cxWbgEwbAypE2rmiNBjj2arnYSoA9XZACQ5nqJ3EZ
XCtfgtJLj0mYM2T3jbXBsBt4CCkFQHDZuM5QTAuszOS9MNc6Q961U6D0lgAF8F/rdlHF7yE54l5D
AqyHaPTffKTgEB/dDVjLbSyrh+A+4Y0AaG8ihaeL/m8sreO2/MO6pj7XXbIv+5LPJKjAyMLSWo4g
CdXwOMvyaPlfszTXviAhjyJn/6RGnnGIO+lpJAgw0VvlfaFPxgPhN7nRDqHT+2TrN044Okc/MG4h
qbR1rCKrVMspwn8aiHHzbOvqcFHi8KWXWaX6hYeMog9leDJpKlx0baKK3wMK9DYrQHhJ2exMEt5g
uXJzFo6Ihz9NZynPwHZtpLGlgYWAzjitTLj6NG6rTRabziMsAOtBHl5GEHyPGmAEM/WqXRFGX3Im
BshXBkArc5KpojjGasKcL08AaErSPmpsn/mTFgN/MTap12jrIs/aA+yI7KXRy+rQwxZZi6IaWRV4
49LAL1SqrkyX+X/qxtyoufdrMKVhn4XxeEb447EdAXvrthk9eEi5PHiVUpIZRgrTaq14a5Rmsc+h
gWse7AwpQmIu4c+bmBp2h1Sw5ZNkzLyVNfbJllX0g0acg1F8kyQPjQ9Y7HtqvmBaVh+TCTOTT7g6
H4TFUbceggk3WmqDfAQY4U9IUrEZ1OBNkjR3G/63StSL5sn02pWn3OO+OjV0ulWSxWwF0LNSQU4r
ZeFt3N2AI+TB8F/CCqSA+9xXXrzzoPOatQa3qOufESpH3RDPu1lXQ2CEBG4o0Vkw2KGFkvckuCEO
NG4MSbL/MdiVdwKXZYxbJqv8JWJXvNFGAZfsIHajkQgSLCz+va7MQPvatYqCUC7thwlSyFw2OWUt
cGuvwuvBXUWSMsURqPXAYm3Jqny1pHQTyR4Oub/0tgPFPN24arqi2FvwiaYSyeNWQBVFZT8mQ3IQ
LQOr5s4gi+j9Pb+eLiJaKb48rEwriTfir4zQmiYBi/DZ5Oq39yp5LxRGLGcNyb07guH82UzPr9cD
65CiRi1ywGITifsvdkOWyKS0ML4TxSQp9n4uqfjPTH9TCu7TwzvjIH5S/Bk4L/tB0SFO0hZbJ89/
ifPi3oNjPj3G+QmLSoGXSl2yLsZEGl3q+lxt9kit4MkE6GPG/oreAO2WDHU/xP1WVsvvAg8sNh0w
6qaEX0c8FcmRpOhMzIgKK2aMt6utSHrPOC9f9r61MBe3TuXzRE0kRHd1VD2LZ29G9kNH3Gc3lhrD
utEF6O0xdSe9lZ1ii+Vf7aPZtjw0sMMqEOrK24jHJZ6G2Mvx+IxWYlf0AsNXXfLKzcrJ2vSEr6MD
+kzsThuICPQNaV/g9c7Y0kUjQARgzlgNYwT6YVecbeFIARLZ1tLTvDvGLWgoMziI3+urihh1tQnr
6MvYqydx5+a7BLV0lRnxsBH3WtyVqM5Y/9cK4isTBkA8E3GG2BN1c3cQZbHRYhxDqsYHoonoY9c8
iQc/d01xa5beII6URD5XBRj2jbgV4o9U25L7U3uZuiaCzizXKH7Uk20Icpfz/dVTqx0BXmm7hNkA
ve5ZKdIapq2/S0eIzrU6PKnT0CE+20loWvvRG0ECY8e3kqFzooRboSdkRGn2//zwh79B7GJ7Bdld
9dW55fz0UJPBobTV1I0YAsT3vUFu/GACyOqfYri8882d4RQf3poPoIrPd1AjjZcFsCbHaqf5qTJu
Q9v/JjWJvF3uMIPgSbVsKN3L4CK3jwkmljvxt7Ru8RCbo7xDo7Ed11XiX+pOlYB5TOPQ9FqLM8Xe
v9Y5TT4iHOBHG9ET2jDeMYVh6TJ1BLVH2kmHY710n6mBWYw00NV1hwTbQfTgvjG6w5AaLEuKbWp1
GB/ZE7jyX3/XzOKj64MVdlINuMIESFn63hhebXUCMGqZWU7yNgxv07AsepIoLnUZ0Z9pRDLU0dq6
VtGBWYkfLU9ijBTtxWZ5Wz900XlXHB8Lpzs4lb4WPWE+BVuBvfRWVyQIxFjIgr3ao9B9XN7wpS+L
OlH0pl4ot+2uAqS3961gJ47porOLFsv5n7ugKIunJvbmc0R53v10XBQ/1c3dNi9M8+/Qg60cCf5Y
P3pw5VYx8JgsBuTWmiCcpw+H6kA09VQWqoO6w4eCPD3zAvHEO1PFGNR6SMf6bjE3YH14UYlYjHKG
x3Z0TwGldGVzNias6tjn97Szm52uj0wlKlXeyF5G7KZFYGZFgncneAdDOtlF6mNXbrwgf7AwL14e
vPhVUZxfp6UsKpdu8umUrIvrQ4v9oOiMYlNOw7XYUyPoS3oI50ncfXGRDDzjAGaFbte60OrX4i2B
1U6t2P1Q29nae2ogoiTWLQOuwVtIdV9NwaXwuWFNKMVH4uBQQ8IJ39BH6mvQAndHxmQr7rHYiMce
TtMThHJZIw/xj3RQT06oJTt57M+RniNQ5jQHMcgojNo1nN0c9dyNn3nzF0Crf0HKT47iguLJiz1G
+npiw5hB92vsnEfM4uwZs+xG5rOL59kuFT1iGQxkRbaOnLf8fWrdK5t2gHi/3MU8sRhJo+kzk9iJ
sXEN6EKCVAIv4B1cssZM3EF+VDQhtwblREMXpVeM7axjJiZb4HWL/WBbxwFgDvncPfRINIoDc53g
GDbPruZVVKB4GTk3VZkHYbjUt1KLtJ24vvi7XDPoj7X6MGppvZN17S6e6vJoxV7aND9DbQhWfZah
9A+F/O8CbRk4JPHtF+V5YsfyNMeRhuUDGP+tkpgp7Pw67a4IsusHoGnFSbB2uqApTvSFP7mfJPPz
FU9iGWOWB8MH+ncMPVMfnHJjQJBGFsPScDjJeAlsRvANCoHbnFsmnozo1p5M7NEAHuxm+Ib8dzAX
DZYRfXmSc4eexvvlJixHxZ5o8v+/FHO1HvbSdRnqxR8jivNcfCmLvblyDLD9YEKLMIOY6EqNeZDx
WBRNxM/OUy6xi8Mmr9q8S177L6x+/lCKv/PDLGM+N0/tNbCACwlB7DH40Iv5K8kRQtfiNRkz5GDW
3qB/Q2uFeLLfRoes8n15K5rPu+70BQ0AgzRePM/jRE8VM7pls9QNY0LKQUEpUgEmNk3CxL+zbGaU
pCh/mMvOf30+9jBxrn2GrlvLfgU8fWeSpRrX6PVmJKF+2OIP0cuTaqvyUUzLxKRO7InNfOlpWiiK
JILQvPYggCyNRZOlKPaWzfIYl7rlNz6dG6SvDUIdjGGMmWLgbAACpAdRFm8edzxiGT8dn//4MVey
VSB18odppHiEc88bv3sQ7Y+iuwYo6QKanp6B3zRIboie8s+74ux5qAKUUx3sPN58poJ4MEWWJdwn
ToggeIijy4FlDSgOiM3SThQ792enlOlx/uunnjyTPZZ3Zp7PzJ1Z1Dpq2pA/+e97J/bmVmL3c1mc
NF/1Q6vPP/D5LEkhsVGbL8qI1KwYV5bZgzj3n+qWJuLoPM8Wu8tGPI+lKPbEef961Q/LGdFaNPz0
U/9U9+mqn37JmwZ8jObKxofRN73ieDiTqyjGea0qXnixIZQCORMaEYv3Kcy2bJa6McETFPodbYpa
Y3duJIZbcfGl6YcjYtfVPRBCpODnHi1eFvGeLC/L8lL9a91ymnjvRLt/qvu/Xsod04ncn4Wg/fqN
jUMb09ppLiw+XMtmXsku5Q+xin9q/qluXk9Ml51/QVznU5v5F7rIuShS90duHH8thgaxBhV7yzda
jCFLUewtE7Kl8ae6T0XRzm0RDGh/KiWSCFFmQuTj5ST3zvRWdOF5V9SK8kgom2V1UiQ71cmel+Ed
MBW08aUsjRONXJTFyM9cyCOiZCSGPYeOXM+ox7UYHoj+I8laoQz8l642DxqmTAxBjC5ZPkLCRPxt
80/D7dIVLLHoX9os3WCp+9RdRFEc7b0qJmRhw/Tq5FHfNJYaj2ux/o0AGBAuivoXr+6C3fzGi5uy
bOZhdSmL2/WvRXFgeXVF0SOQ8nf4FuVPVxB1YxKBnVAiXqNlsJ8n1vNx8XyWMyu8Sli8JUeDwIg2
RUg+rByXZuJcsRETg6Uo9j61E4PoUvfhHxdHPp3SOYW0HbUrqMDHEioFrgGiBZFyTQHJMX24chzx
6mcxdLlJlCQHcWfyqE2TwyhbqyqxjIN42ZcnOr/7H4KZH6YKS1OxJx5vkLVE9OZGc5ArtRA90cIA
mRQVrexudHLSMai5KMNNvKJznFL0gH5Uw+pdvMh/o1ql7G2xziZ1UpEcTNPkGCERDEsc0prYlBXZ
ytVSdg1PQv/MN1b5pDtsjQYGZAzIS+TDUBVvr6vuWXC2DRIAgYx2jbir4rmUCVQmtche8hCeieCT
q9MDHmtEd+o5nvnp9oub+uERzUvX+a6LNYvYnV/zgOTk6OjDVtxl8bPLRvwBS1Hc2E9186pOHPlM
5lxaisPLv6T6vro2sdZbYWOIVZyXum9NFvZ7DSHArQpjliLUMwRIsyM+kxw1VHJnmoVMz3TUcYB5
qlGEd1PpPQdKslema8hRmVxzr6xXotXYJP1BGnN9I7cJIL2uy1ZVwKsuNk5i62vTAeCpgCm6xJG9
kwPfSLdIBmG4zMp+S1QS1PBgHSvVqx7gZJFrRjQW4nli4V4UypfY7V8mRPuThwzsE/ybcoNqXI8q
B0VRlyB4lESkJ8oeFYjQLOKn0LFQFtSb6xCihWABW9ip5Pb3juGOj3FR/YTveGh1JX/rUx1Xrdj9
luZMyUt84E+uJ4MUT6qX1hmN7w7RejK7rkfCQalRx+m6lVeV5ZdyBNPLkjx/VeXYXKOoA7wqQLZL
ziZbAJ1Q8pgaBfpNsrwpkAhGGSoHx40RY3HrpyOEkjAT6HAU8CNlX2VmfhuHqLiJPbFJssxC9yxN
ERYmCG9kobfJC+SH3KH7qpM829fyJOWXyIWGHQlKHJspALyyXVZuYRaiei1D+NRcjERlFAw3dZKB
CXLqjvVwldknkBqk1xyC7TWqX0M7BI/dtIHoEjy6cvQNWU3pKKryBJNudBdR5coQPtMMsjWW91ih
hv0okwl9jCVFWQ9977GC4EBoOkCrYpN7mWIpiofsaui65qZEjfMwTpsyAbZn0rdgV9NiOeCrSbxW
cgtXtI7sjD5gNtf3Krow7u8hCsbbXALNgfKvRZ9bzi8Cw3lAZSZYF369QvdU21qKoW+GoUrReANM
n2mKfjItoM7AWpWNaqpRvcIKHhkMHMBzx88vBVS7SzVtliL9cx9lxFA7pI1MuGm5ekpHPdbWiq4p
J7HJBu8/lVlbSOvBgeXu+DHBZkQNXloXwKht9u3XqEvfNVLp4MKh+/Nu6fCZQSaCVsgKVGLa8Tfp
zi9+GqlfhyoCrYAgzovXJ8Cu0cF6GBVyycYQGefCTtuT2ob1IY7D7MYjUKD81/JT1Ut0riTWr7LW
vpSoBl3tIHrozKKC+iqVT2FL4shC7HEriuIAqdBX5NfTbdmvWow7VsPUPFRiTPlCsFzTeWSwqbIk
aLeMGZsPJxvpNyse9bO4VFnpys1y/APkMJw6E2TRdnxwis3yF9Re9Mf3x2i+bqmN9UPV1NtURtZm
7WKx3HrJM0aFI0H7rGKtbOpniBbVE9zz9kbo+ChKGO3WT5jWQYZKesSaphaiztLyzydF9otso8eF
ayBAbWg/RCymXQkG3QX9tPZSdoSV8xi1E3HAQsniiAxmBJqNW6HqUr1HbFNZi6K4PUksT58qC0zY
dH/MvgfoUkwTvXBv9n/mfyeOUndvZiWcs+n+oToNIi8ZHPzp6TN9p6OcInbFpvBGGO5LWfS2vkZC
8kOlOCyONJA7Nt0DwBkQeF63AteFpUJeMCip5XtZev6hNTsPjXe/+JbnO3E87PxyF6uoNhWjZBGw
lmzcwokHHisv8C7NtOkidE9szd1/ONC2MXYyb55rhlsoDOE57xM8DKeN2BN1OqtsLBtMFNVCJajw
G/yXhuKUufVydtNjDvh/OSW2O/AVsrL/fJm6yRC5vfe3XCYauP7014nW4keGLFerS1xPPArSjrpR
w4BFkfIaTJsUgYmrKA6ui2Jh4HaQ1+WQ4Pp0OJdRLl8tjcQeDnpnPnwNeWRODm2iKn5eOHhiDJJ0
st4MoPgoS4mjn04VRfHDNaqjBwsh8PlU8WsfzkhUfdvkADQ+H5j+qiEPITvex8x8j7EnBbk02vG5
Hor4bPcBgBMF5c0mIc8ok63YRpmvPMu5311stfyR+or83JmZ/Kz65a1hgL2Rm4bpguggX79WQ//L
Kmv1bAItebMTLkUyJ7/GqBm8BYX0BT6y9yAO6rl3dbPQfBTHQApvYwh1T+nUsi/fok7RXxQ3yF6V
6Cia8M1JnuWqgn5588t4uLSeEl/7aYO4n9qt9Khk16zGFWM2aLypKNpANCWR49q/5ajDvdQmdglz
KX5LnBIdbUWr16KotVV30HBN3eS6gSL+yjSa9gkbK6SLjF7dBhAq36oWWwQZvt5+4le+AQXLN2bi
6ocey8zH3OxfgNA0X438+2hX9hdDsutTkgdIJ5lq87UaAVLIlpE+IqKDlq7f/vEss/4KZEvdjCEu
4mblviiAz9CwrTvwnuyFfr0dsYaFL/yfKmiRfw9+qlMNC1RsMl7yzim3+LXlKMxZ2UsiGeapipsB
ze02e1FhTD9h/b4SByVgbC8gML7A5JWvosp0K/ILdpfvRbFHTeKoOEO0FsUytPXHkSydKIkrNp18
ldF6U2FEn71hBJeQGb52LtGKgRZduqiwmemVoHvYbMDiIeuJtOy2cDvrJI60tetsdaUz6He4nYwu
Iw+CMcFbKxftGo5PcBJFK5BNYApBexZFEyMifCBV9yKKozR8t/nm30RpaJNHxuv0UQvB97i9d/CD
TrrHSS1fAxcase9iV9WlxSNAny2yE+09d+rXKKzlM2CF7q6qNa9KiKp8EdkX0UDUo4u4y6UyuYkq
sdFROQpMCAxlo2K4muEem5jeXTQPoaM9pvq9qrKd3dgFhoXlFhnz/GwOVnYOGshyk1hwfpZkNlVT
2MjMysMmdFpEx82gevAVCyvwwXhBISz+KhuFs0U3Mz+IIhwdIPVq9pbrPZKUWguWYGqmtIO7QtMP
VE3a464s1wDFi/grKOpkDx3f2qnkPr6ahnZObcl41v3EuuaRAcBialYP8u8BtOSRT5tyZVqn4EbE
nj1tRiV210TwKvC7/6lbmog9Q6p/F62q7P/pfLUGANOY4UPZj9Wtlwrg0pmN9B2oLp0v0e9Udl/1
vjPfKqtHHyhVs0viaybKxkUMIq4bv7SFfRdNey2+lIHmvJdVKm/sMjSuce5gwFKWqKWgC/sKHemn
hPjVNszWNrChi5zzUtl9+L1RAIgZml09OHrjnSTTivZB7MvPqKqUK3F5a3yXc6f62ZA3Akakh+gw
DtqBmG2O6m5u3B0TzXFedwthSyVdRUmZoYyLRtUlZ0y9mLm/aV01PJWIk/89MLcRh/OlFh4J4Gdk
/Dfy6MnhRhz3wT1exNVCy6bSLKATFpZ+nIvisOooUb/j1Q7mlp6i3g09Mvay2cHdXi5hWPrZBF5+
snxD2sZKpmJL1VkHA7zvEa+b6qJourUzo2R4HPBx2bS1XL3yNspAf2zrG3PnO9o80p/KebG7iClp
nxm7+7NZZ/pPOImIReqM8/Q+XtoksiCpeOO2LIryFqp1edC1ojsFdm3g7uvm2BI0FvpYgFUZ+GBm
qjmyWG7rfg29/jUKdOm3BNJy/qEkVZCKy4xfQ9x99yXJelfMKkHtWBmffRNtcKYo3gMUanufTKLi
suTG5zYOjT3hgPjBhgoExrkyiJ8xkJnu6H9lAP4G+VD6pXr4IINOYobNJDzybP13gjKy2rQvHtYc
Vf3UNmCW0SmuXpyaNWHTFsoDuI0GeA4OS/CurA3BNdc9qKqGB1VvTZIGcoxbnNIkZ7FnWSUpQCQQ
rk2ErAv+NU+K1Tkvaey8K0MoXfXWcbgHyPeWflyeRLHRUJ5LrbA5qmGLMJXCvOzY5EDdssp2Xj0I
6aui8+VrW+Tua1COX1XDU2+iNE4IcEs1HkRTR7HOgWK4j6Lkt96+jvP4Sc9U99UdySVmRvWca5b1
6u57N7G+hnwq93Uv13ur7rxvmbovu9L8loPIwjKnKA+d12Xv2NytWyOwn1hHXjB5yG6lKyGe70He
aFpfWc1104EgI+OMs+7EZOn3iB0NvEQIr2mB9lvYHRqIqfmW17wuDSqt1DaF2Ri7DkvBWzNt6BjD
psIbeSOK4gAJ2+xWjbhtYVl9BuzEL3tNAboBw9EVsbvspk0bEynesy1p19QqxieiAO9NHgzfhmAC
etTwOdCBQnIvVt/DsRu+9WVgrPupPpjq/3d7G8mlpb1ru1wHeNq68mwE3/5z/aX+367/v9uL31WL
Dua2o2/11AjXHQv2e94N5V21dHVvTnXIZZR3cSBl8TvXiSYIRVb3fKr7dC5fTuSsJGcfqnwTxcaY
2JZOUck7ekbyt07GPtpJ9d3STBzsQ8dZlSV8Ay9/kJLagDAJ56tXys7bWrzrmxYdm03SK9mD2PQ6
zytr39SVUhVb1Y/ki1dAxGOQEgUU2uVLPW1E0dQkSPdzOSk2Lcs1tB7/c1TUL0VxhqhD2+6cBgDa
lqr5Sks5ZtAbe/sh53Z9b7H/QJHM+RrBZ6JT5enRceGSqr31NJit811DgI5oodM9GLaN4WiE3koW
ywHZV9jEEI+PVS7tNNUZv6DI0O0brioET9+gZR3Fb/gJcL62qI0rTtjOzW0UEl3TtTGveFC5a6/g
RgxcBzRtp1Z1f1JLH83uyXBHOOrM5jqGn0HOZfElDohNi1b31gZkBRO9tY56rOeI69TuPbEi6Y5A
dLNRDw42YtE4oumioR2DCLmlr5iCwIsJ+3IvFUm7Z/GHLL72p9Drb0iMdF+CECf4qKnbh6BqlYMc
1snR7WP95nsqnhhSPr7FfvwH0GHyh5N97OBPkq6jjoX17x0/mb3WN96tyKrqnk0bTWZ66GfIJU4N
NHWiIlVANow6vykxvHgkk+Vt52TNTbQXzTB42mIaOWCAhjhNNHmyA5nHS7aN7h5iHfiqVfEjokMY
RBgYo2mN3O/wQStvhtdE+wJqzTVKIFVovT5eLBtkMex482wlXXDMkDI+O3pgHAl7ZCdnGLtTUvT9
UZKD/JxoGcY+bhtcospF4qmz7EuUD3i9lgRJgiZyd2FdyzgwyOXOdrIeoiuiywhAtY/kJ/JtHFrN
3UXtCd1gsIOMOKCBirZ9HhusfjB37l8CA3nkRl+1jU9Qysvk14oc9NrvZe2tt220vNE9/YL3TLsq
gqG/uvhQIUGdxpti8AOUsNCP49sE4cONxx9RZW9d/MjeyV5X6NoEE9d+DJ7Bkv4JTHn8IUXaDwK/
0MsNj0C5Z6u7pObj7Hb6vp2uYIf4d4ADy7F46FlQmQMinUBMfmTgEtVG/+6ANWAJmHRntFH7xxIj
9UmNf0R0rbw6xtAghcwbwMooPySVgpAM4n39LUSthUl5f0h1KXhxJce6WQpsWmEE7+stlDvD7Q5t
3A3vusnaSVG8FzvjTVGGNEM2QO7fAwCAWy/v2oM4Sw2jY6l1yim1lG5DLDE7wQgKWapOyGDDwZDD
rVdzlT4giCiaiL0PleZ0RFR+PrI07xOhT8gPLNcRdUVhw0MjgbdOcAy8GXmNlWMtNW8NBpan3pUT
5Cu4JQl628QtO5geUxFFu/9h7DyWJAWWNvtEYYYI1BZIVZlZokvXBquu6kZrzdPPgb7z152xWcwG
ywRSkRB4uPt3Pmc3dyU+l+tTTc6IlqRRnranQdaoLurExMXkAZGcaTEpWBdaEeH3VMm5Ok9OWuNg
waNt8bPP9mhbh9M4e7caLUpjQTfW/8frFoBRFQL1/+O9t6f/9dEWPgInIiH3v9b9vGT7/Cmulps8
e2vnKHpizA3cMrGMkxagrRgK/VFxrOCgj5HwloK/2XLK5N6sy+P2bHuR1J3Hrs+dq2GII+ii5dbp
WySFXdG9DpNVu/pohZ9dKJ4QFDnfUlX3hc1wAAfcC9VCi9kBKG+fJ39JZtxBB0l+13GTcNtpu7fV
7t5Ljb66kuc+K0DcrwgF6muh1tEenOniplKprz8btq0EWP/ZT2LJU3aWp/QvtMjg3Ly+w/aSbcef
p4M5Wa41NtQs/+dD/q+3FlOKXkgLXjJ6VAFmrh/y8wbb02xUjhS/khvfHoV16acQAyKsQ3F8EUOE
hESz7iUkx/vMXEdftaTDQEb2v3UofbFUyuyjRargaikYlyQKqP9/T9d1OHWP13hdbOtowVR3+KJR
BVm3/mzY9tvW1Y2S7+WIK8D2tDP1YheDhfH7ZCa9Xze/Y4QLTqk072o4I38bqvnFqpi0N3MbPBZL
Mfi0ig0PWp9Aw7Sm/M7WgaokQNyuszGMx5KuWgiOMT372FadjMyBCbKO4qOlxLdFptT7nLnuvQJr
l4wB2evMaASJ9TJ/5ttFHjlv+zU1IaAYi5QfeIq+BW1mflVGcKOQyAwh4aBrSpuUUPq5rDoTfB9J
Bgoa/d9pdi5BUZRfept8CkmWmtGSBnq6hgxjwA1LglowQHrmSz4+B83YwjRnArFtnayoOkc5UsBt
a4GF5yUYltbdtiZZlON5CVNu2zp3ZnbbCPmRru9ExaO4y5r6cduWSJucE6AlYvL4ruoUcZvgJMTj
0Fjiu+3RtlDy8H3RlPr0s2p7hBtq5Cf4+Px71c9WxcqtQ0Ihyt3WWW0EbtJu0Z0CB/V+9vv5HGXM
r60szZtg0dh3SXClQon0OKVORYkooHiiZurZsXv1rKCjQrMeq4dsARWzbdgWkw01yBPrPo0Qc73/
eY0aiK9qqSDb/c/b/NcuhpWgIdve/OfdBmw6vMGaK//f+26bgyzhI/5rz8UUwsMOS/q66SAEW99e
jA0SQRSs//XCbcO/j9y+YJQrwd6R8uXfOn37Bj8fPjspp2Bg9cqpjTr///mbfvb+z/uq33kIt+Hf
d1iPwvbov77s+uX+fadty78P7av8LgHsilT8YHS2ci7X3bYdAtmQ5tkeblu2xbwd/u2htHvQDeNv
h4rQVfTjnmgDO7WpvbZpXHsNBhZhjNQsbItPo2xnGHr0NA7KyYyC5WA5/R/acmc/A6yoxF+DlmId
KU38KBz4YM7Yn6Ks+27ywNkTM51tEKZxrcW+as4rytb5MgUW2UnvioaBHNCsBIdvO+QYW9yt7CZ9
YZ55RIT3LNvBcQcuO7ge81MT1DQX989qOPFmyPwgYqe3g9JerAT9ZU3XEwmdXUZ2q5TaZ1SOF0HV
cy6xRJxBMFRrwa8UFB1S9L5HdMRMU530HAv1oelSca8kTHkr/Izu6+AsiUWwl1tXjdOATCpLr//W
qZi4uEs55qefV4Vk8vy8AbmEb6q43zagQfvsFhRXdTcg5Vwe2/qxzeR4PxIIdVYDC71gSj4utIwA
L0v4IuGzqDBZwSEH24O6tyA7dJM7ITWVDv2GRnY7qBMOYOtizoKHZkTHn5dnKxwNuv5ZlGSLPTRm
014rYY1t6woIDIcFlzUSpv97Xb8QSIA01Q41LnqlbQR3+boAR+FUVn3fmeCasg4uzkQMc7+sizjT
q6M9W7O7PWUE0e8TaBQIhtp/q37Wt6Z8jY1Ov9lW2aLW4JJNC3ahbbnb1m0LXQs0ykQwG7dd/msD
xDx9bv998Lba0Erqu3NZnLYP3tYF0eiaTqf73dxQsV6/5LYxTpXibJgACNdVBmn1W8sS/hhGyUNZ
7UoEwfedqsYP1Mz/TnEdnEZVvwIizy4TZlX328JeYP2DtTL2P+uyeSgwcYPMnyoiEUgaAx3P6/4m
NVLjnmS/8e+1fWzuljLA/SjqWly0bCZtQYbH0GJU9uHfcxyS6n1TZtKjz5ftUWVo5zV4Tlr7bnGI
DoalplZU9/LecVJxZ8TncH2ix8l/FpPRvPdkLW9mma3TQvQ+uP/RmPGz35RCOcoWht7tjSylNPGu
iO8xvOtvq3L2/51RSxWH9Bp3LlTk9q5s8vBBkiR70JLysQrC6bztti0IyTQXW6DquD3d9lWhrPtG
Tef49qptHYqKDElCemUON3mOEjr3WaE793C5lxtd7z/CoIESsq7XrHzASSpxg8RG+b/tBgHzROU+
um57EPndK7Gqn+OF86+c4+4oQse8Ryxq3eMgVu/UyMbLYFqs+22D2gH3VCqKM9vTbQPAFHlbZwSM
OG8IyLFRRylZ170hZvxNB+Pys29E7hQzs9Y6ZFqd7O2ZjglwltFDhRrCx54l3ekWZDTP6upgrzs6
5HD4LQ+gnuMH2bVoQ/WU/MFEPtTWM0yFVi+TbUHssuCWhZuntkxEG1WIHZ7ALCRYSX0B4OH/PFqf
wtd7LTq8/PDWcOi/W61VAsyhb7ZH2DXn1K9vulUl1K8tjNujbTFujZLrgkktjZPbStC1/cHRqHhP
CcCXcn6K/jVerX3eCmF386ZoC2mWjlnsKnz4WRAjI3XYnueb6mGQ+atchUf9qqRp1q+ANxHKI3PT
Hxk1YDdokCQF4O7ebAut7qYFg6Nm5W/8z0Mtc77iVIOB0RZgH7fNw7CgEN0eJmBnQP6nCWUOwPkU
7aDs/Tti9owFSQpnJLFNSojbUfy3GdjLec3KHGCfYHeAwgz5gtyJWRdI7Po/cy+/A2gRWVkfJuy/
fEN9DPF1vCn74c3isJ5j7MD2nSo/olk6u2ntqk15m9I5M+Lku+33/hzt7dH2D1DDinYy5FgJXNLO
Sq/5TRrKY4dR242pl9XJZJKQ1knjCqU/jNJ8zvjVhjGh0EfUofAPcwqoDTG5DZB+EYafNIiYV1Fa
sXZcW+uftT3KgTbsarAg3HcH9aaFbBHWJoUuvYLEl2bT5b8ODBJljpvptCAULdUTIg/I95NwqyPj
S+aR2OnGpRyb6aaNzPHfQpfxdBNo65HL549c1eobJL/1jVPUQMe3h4XtDOpue7hZr26PtkVqBTXd
Tg40jLV3vlztWCq9RqBD0PH/PLEqxypOcQ4IYNWIrj9zW2w/+Odpn+uQZVR8M4NVw7SsPYrb4Sg3
zen2sFtIeBW5Nfs//8x2nv483R456oi9FQJeBu8STiALfW37+1kYvYwOvTTO6dp7v50H2yJen46U
OPZL3F62VVVgYO4Q2kQjm63BsDkamGLg/x3K8lemtg3uo3qBBmxVjf17aPXaeEqBfCGS55iufIha
YmOwLbanSQyFWI3F34aQcjxjDNm5S2sNuKKIZDpbdunr2HR15TS7YY61boQ/ta/YNbMYTQkO5H6+
nWx6UqsVrEs8gm9sieEcUvqZ0vlOywd0o+k1L+vIhVFGoXSpootJL8w1DHqPenvrjnN+m6vcIgqn
NnwHyupZqTuPIaOihE5msar7E7iBdWq7KA+o77XjMuIgZNp40lqvXdMVe0kRhi72fsCLpQ33cYcR
pSxcMeTUR2gT9LnhMmgkd1JTTW9WZ7ELRIctzKDtYf+Dp1uedZmdiqoif4clUdzK93qs8Sycsz34
pXhnIPQru/4ShY3icnNEmRyVpd8iyIj6C+BX+kkSSrpCofQaJiRV0FJ5QNni/VivHtGdThcuKQqK
095SaSP+xnbrVyAqWptc4zD9bS0OjD04WKXw+mVwLuGcJl6MwVZQJApcUyxKY5V09aAAvtUT6PiY
ZtbD3yRAka3QSeVNi2EfAlg3ouqOnRZxEODQxdLkSMsIrXg7SvpixhfHXlOXGEESj7XfFrfudWxR
Vdgxlnkq0oMuZoTAgn7/fhQHIorFo/74QfAc7ewZ/X4lzBQ2EW069kLsKdHm2ODRaN/kh4eFMx9T
+2ECgXSk4qlcaKbFPcPGgUEp+KMrVLpo5vsQYLAd2gpeW72EOYXqKRJ/uwBvmWa6rmeQlpjdNYuW
PwYbvaLlRlkzyRZWcFtq/VedQ0fSuEQ9dRwwa5pH6o2RhWOOkkifhOilTFsccE10Yii4/Yx0gi4R
hS+pknlmtyJFYC27k9a9BtwvfCivLr7M+IPmlHBsPsusnRgmxDJ4dOXMEL2Ma1+LfR62wcMMcX2p
7d9VhqteqISf8yD2nc1EcFQHfw0AB1OPzvTK7Q0n+hZwWN1ywptYnZY3pyZhQQJSFX8sLBLhGunx
SVfJ5DmJ8gBxwfb0OfODaHiaVXuPES7tIxGtWEIqVFuZIYn0K63Vfr/UU+/PUVbthf0SiaJwjSQP
dk1WkJ8Zir1hivKyRLzh2JEZjFX1LpySDjTlfOqVT2b+kefM1rDrm8c2xaq1wa+LfP7OdKp3tRvA
swBIsnVMj7vhhY5cHdhREnm4eOYu0aDqLfBXXQfDVLebp9xNrOhoSKG4A8guM5EvgMRqSZMkmK+M
+KhW/CLBfcWGGKqo/VHVQ4Nt82voDJ9BWDdAncrvZHlbtBT4WhZ90Zyb+632jIXi80C/JFUXaKnj
2QGZutY2uqm3fXJt09xbpMxoAjYD7S/pGxAm5nsyGrflRNE+cy5SY7dcHa+6QvTPmJ7sBlyHu6q9
BEuPgWwxH7DnNXGXLaLj/BvnbPLVT2nRf6g9hvJKN9/LhMi/X1Zcb0kiEGt0Cn2SEboAMtnTMwzY
MOSc8JqyBwiWfA4cJLepMAUWujhVE0FWJNXa6w4ce8XPLBL+WAqc9Wrf5EbwgLdht6O0k3hTbT2b
U+7rRc9AIMDQZtkbHveZrzoUvNumi922zV/pF0Xk2DGHntIYvyS6N80GI+HVJ5bO6GnXiuwFmP8D
6DTbbV8HEwJdHafo7seTHWvfpUi/81j7amsds8AGMr/CHIoM96EY+3lv5xQLYpVedjujjyiawzeV
LOiUA/sb5/JRSerbek1UFfNaiP2jtxbWCyNfOKJVth2kC/eu2U3CXOXO1d0QJW5cmmRL1kbdOpxO
pcpNIadHyATeB+uFUdMMvUQ9NXl8Z9GI4VZZeZun5d9ct051bX62MROvSd5Hdpb7UsmONKqQDwo6
/FrGAF29Pd50uJmFoKr9mg70Xa8nEHnGIfVNgRu9JrrZFUYx+YEuvmzIRlEw0Ige6zuJqZTWWeZh
nponbN4oQ+fyQBbgYCxkMqPiuZiUvcTVe29HJv3D9KzEBqeZKN8cpUxuBi+M7JUh9mvQI2jj2cu8
dJkPf+YpapavcjJftXJ+GExPy816b4bTdQHNmZqQ51r8J1XTvJZgrO2yhTNYalTUZHtKg4A2bfMw
xsK3Y7zu3+e4+nDC7Mms+stk0tOojC9Rlx1benDSiXMi6do9SDbQNMMlAhxIQxtgtCYz/LRiBi4a
X2+4PqHKG9mxbsuRJO4MMw4+NNAAvCtC42Pupg+8qXPXysRzawOy6WLtvc3TrxGcnl5P7+jL/tC2
S1+sfliG+NTL/GlGRu5lSvmr6oGXx3CYhpSOao7Ho8RE7FBSBqDnTyd31C4HCpDA1NpT2PcPeBrh
IWiTHx87608rW9AU3GHx2MbqvZAgfwEou0KOWF4qBdim7KJ1xUMKmsdVl9HYScc5TKZzes9bAH3Q
hk7lZHTw9lOa5WfaIyJ8NHFjP2OKUd6iG6aFzwKbrnFFVgGZHbLCnfGl5N0lVca3ni/F1O81pgkD
0mf24jTizMj3SHNZ5fa9xaEPb1Wc6UtDO3TJeJzKYN8e27HYtxwWBglm/tQOJ5faXkz8P4ICtqrb
mCzVscNPTWkxFpucS1rC+uz1lHpKsR9jrt7RDv5kGRbKKf1pxdS8mn130ZzuvrczDz+Hh6oLP4yc
eSMSMqwbxuzdQlMPn7QcPEozuDxIrD8Xzg0qAmDjC8KGRh2JaKadrSs0GPcHyTzj5DBbLvNbrEcb
4oBYIVfF5dK/mh1J5SWzJxcOz12WTK1bWxABFUnDkZ6HT6WZ/am6qXHzLhv92ulxjER02ETKaVCc
X5ZOEDlHkLOLcDjrLVF21Qcffcd1t/Ta3gTmbbXDVSd7Bzkl9UHcmSKjGloHoETpnQK5+wqDkEan
kBSaTu6wGXQOssVhxPJkYUBXc7/XLAfBv227QzLmfv7Y5jCihlQoe02H2dA28S8M4LsAtj03OCLJ
B+dbmfr+ogIiYzZmHO2gexJyBrvp9B+ygzQ+i5i+l/6jaZ19OIAUbWM8ip3U8TNSBA0FjozGeL9Q
BBcPQVgtE68OyQj0ipKTsU6P+TLYJ0wmX60YeA938H6ovtWO2HgeuTxL+DpJfJGixGFuhKGYcLrU
8S+V4cdHnURXE/49S1xfwrj8i8lo5Eq1p6ykPwetjVFJ8VuFXGcvDSoJFUewILbx5yyufVifTYLF
sCtuB4eiIf4ioK6uCIheiLVfbIoWnhGuXhHa9DUbzABSe5hubYdbjTn7qd2vDoPczU0MpJIWjmr9
mmo1V8fomc2i3BlDPhGMZ6krbWIwM6NvI4z/DuSzu7NRroQsY4L3No3PRjnuVM2YCKwwzYgt2A5m
fy/GqTrFIr3XQwJyPGkLzSgOOpmpul5GAtpoOCDS1lsz90kIPZtR+Bu+FezUlJ69SK25AjhpxF+S
fp9xmZ4CU59wBu6oVt7mFRgzEPfSzei2PS5G2PgtRExnTLxkMa5N79Cb2v8xxA1Wy5cYY9aCJDTA
R3rv0mqHlPE+GaTcK0X9DmThpi8WiM/limj+qCXG1ZOjItYvo+dKWkRC9EDZJAncWgmJO8sYzCQt
6IV9oGnJwBrSGr3ERNxjzqhCjM+kBwE5jDOe7aa2l/r8pCnmpU64AiOOcCoxlaAq+cewgsHPOojD
+S5SzUNsTh/LdEPnzHNGR6qLL0i9y1WOE1bitygxaBtZmK+baJW6eU3BG68CMt/a2+ZBD3nT2rNQ
9yaGR65jiEdZyv0A4HYdpEoXDipSqJkG6sNKl8P9I2VgE/oZdOD7EOm/NVPM+0AbgCUjIYVoyPQ0
y8DbEREaDmd/KdAOEJhgmxihXyHG7+IIRlKq/9XNrnDNiXS/ATWJcZMUogFeUFMeYlvRoMpZforL
qSsczhLL0D5JuPzBQ7k6DylVa43C/YxVUaqpvwD25T6tMggoddVX0tJYX7CLyRH7mkZh304P0oBL
q07T0VIHmzggqTxQcy30lO4tUWtw1N1ZxJxtZSPdNquek6xAjmTeAMb0l5L4eewcXH1JUrhmFh1G
HMehdi63Ji3slfyeVeerypfEp5Gt4jTtH6xifLfa8QuS6HGZZ8/U1I9yig1oySOIXsQXwdQY8EnG
wqMOolTycUith761kWUk+XWwewootUIh23lPjA5H+1x/CrpfvVRAdcMQxUEMxx3FCvwpKq6ZIS9S
Nbl0ww4/J+oYjWLdVcw6hrIY/ShW7jEcedYGXDGdvtiH0fwrCoyBXkDrgYIKBi5JALN5ebOdX7Yp
aBLRVhZf3k1e1yUE2ASY4OtCP9FKf4Zii825OzQ99YboIKriWmTPYPMcip3BkXPSa6pI302Jykxs
UNlVi4ud0Ezds2/aEGAnST96F/AGd3p6TgprN9bKm8gySi29dggmmHtTgBleBgattnovHLqvqKb1
3tBPxBdtkRFgjJZrEFUy+xrvlPREJG1AHc5wqYodTy0Hk4/BDyFzhBfQm1vUuurZdvI9W9FbRJ1y
nvvcEwNswMTR5pM1v5YyznaBdsgkBekCHSoa1HBn4gNTyv4tLcI1Q83MP0j41xyz8bghUCtpVDKt
+NWJQ4KIdDbT52ni7m3g6r2vRkKOwewoE7aUhyNMoh3LgaH8XQV4ZKRRdduF0V7HSGTvzNO5SrXf
mUCwGyWQ31feUN190ZH0TEG83At6VNyaK37nCIu5ocOlNI7tbTHvHSjA80y6nX6u2g/SEDpbiSyw
RomQUdVKWrR/WUAuJI6/yyC7KJYAap5UOAsFBqWnuD1GADZcmpYstym171EHO5U9q6ZVHMJS/bBU
cbSWifyJQzePXn2XJahTeN3f8GY+iajHfa1FtwvIYci+aerhBguFYLlrIixc7yfuplyKCA6LT1pi
aP0e/uJveRs4WCzHjFEqRuf5YL046nSeG2AkcObwktebu6GRnwV/FkiUhzh1tINYLZejar5khgL1
PS76fRwzT1OI/atqfOEapQ2Epvp1ODR3TTgfeB1V8D4EfBudsBV6TlVN+DhgHV4QkgbuWAd0D307
02tt66/ktp+svCfapDHVWOg4w7oa6cQ5Sx2mqQxRgU7Ay7VJky253rqhveZdMbWPWqWXKqdngoTt
r5KD5xaj/iCylJSh1N8G6pZqOA4+7j8rT8UJL5Ehn8LFPKoZAboMMeVjdCICgLTHHNbWYLfWvU6j
MSRhElb3ThQ+VH8YeAMqPyPKyikaHjLJTM1s0NMkI7YoUnmLGowaZq3ED2p8AkCa7enhuk+s4UJZ
AaGfyG5lFnY+k8DLuJJbZ/1R/QwL+9Pq25dW4cRMjRe8Lx41s/BliE8hFsBQwDGSnW/ahqsFWRcd
4sdWV976zvgtrIG8Mp1urY53XaKQjEm4/1tLrKOYGE51f5vWcMAZAGiDW+HN6nuwTl5tEV4WSIUg
tS+pZi4k7tqvqp72tSVeMiyJXSvSR28sCbwVg26GgLOFKKYvSgepuFRcQ2Y3ZdD9LiQSiqhfgFLS
/tT0j1Ymz3putp4memKqgvZ7BUD1lAjhy9Wft3fUHVJwrOiT8ivKoyPgipsmjvZKanxHdkOeqqEK
iJMqVorxQZur29TEULSps1M1YJnaK9WOrvDPVG1pF9Vw6DbiXZJSeE46+t+CAnCwseMrnPvozooL
moTHSyFU+E6mGrmIHoNR/xV0SCiC4O9SiCcNK6HJLKMnkX7ATCyMRfNEqNCNNWq3M+wxX+/UL6vv
TpoTP5YjlXUUgN9dsB7sKPuY1eE1LdBV47YA/arkN8fj7ZyO1zKhPS8IPwkhPjFWjVyrHPZGNX/0
1arLU7iRi9yhI3ApYY9rdNsRm6+ZyulAFS/y9ZnUrBJrGMBrZBOiD8fAkSJti0ueYadUGr9ye5RU
0MX7Eo4XpQYh7RRXjSFcWvahK0vby0cgd0W3i8f4Lc4a6f2tjerL0LPfQVXRa6mVDzm0xs7KGVzM
BrclowOPd16KcRfgH0+XE1pttTqjM3rUxEBzOspfVBbHeQRLGOENmiQKSb2+GDgb6TlfpO4r1FRh
cIVoQYrRU7xumRKcEuN0v4TWGQXlpynrj2xZ7gY4X5TVzCtXyKuZQmsTve8UJT2YdnjQmsSzxp6G
Y4FbVLLcIl66gVq7HGpD3xngDbj/qPhRZp6tcXUNizIc8XSAok8b+GT3QNb5UZXu/JoskjcW+RRX
J6LjLC6uevbSy9THQPW+ibq3aKAEvp6Cy4zFFI0lyj40OVHQT9wuWXAgI/4WWN0tmdu7AFA+swR0
aFmt7nAhOmcyf+wi7T2fTMlELyKsRU9lO1CeZMeNsYgft1aBUCEpQ/K4OjIbe8RU+63qki9mv0+o
QLsT2Hw8lZfAR/fyZlSXpgreCQ/ox4gIUQIS9RdBIadRMVvpZyPd2bl2pMuItF4y64QMdYg/pLiU
ViVumWu+Tjm53aW39vhlF35pmCNz+snZ5wsomkVm6bForkUpKBDwBjs7FV/Me90ZLYSMA/s4LQLd
ZA6yEpOscLLDmyEemTRCTqC2L7wqMbAtno3D3ObqjcioYNUoEahEWEzU7EhBnqEe5tmpT8jjYreZ
8WCaVD3/JeYWaLyVtoft6b91YOgTrss2C3wLCQcg/krjXtVhNm7lJV4Gq/vT9GbLGBg3BhamNc1e
7cyn0kKSjsjpwySPrEr6Ty29F0d+z35RCVR7GZDpA2LP1OZlyZr2MBChNyP3sKEhARl3j/gLf/Zd
tiq7uPssYjxJdXAOVvDXwrPTmzP1kz4y7jUt7W6JIkN8jrN30QNULXVCe3NU/wSFzUVDhJ0HwW89
kb1Hisj2wQZIRwfirBT8JpNhya5v4nEN2SJxjix6+ALrK3K0r6GlfXtmEA764ASJGUA6GavO0V6d
FOi3sa9mca3Xj4vXCoxu0j41Qr537Bf4eWAPC5wllsIb5uSyKOavvLqrEjm4STY+FiHV58y2T00l
SWlad6mGmtyyv5vJAOIf1vezkT0ka+nAETlpw6k5SyUcvbbRuSIcXOBRld3gj1H4dVhP1PA7n+B6
5LLWT8UgMdQxmL0d9TCSwCbo7FBMiASqVcFETXULQmPY7BKjumuS4W3KV6PFKRkOgZ7/HeOlvXaQ
NkLS24rBTFkPHW6ws059QNd3TqS8xbN1dcK/WqtTk23wQ7OZcFaxXTA8Jo/5+BLoMXQhmzlaFOqh
i8TanTpYDlM5ebaTMHe2jNGlpnpIYkV9TR1Ga9ixzG5JsUw5/lBqfJY92RdzkLfMsZ9MJX9tczvb
iUbGNFqEbzBGkLDb2gE1k+LR6MEwuDYdWtgOkTkkSdV7a9pzN2iI1TX+Y22tti4CY0gjTQ8YmfIq
7axTC9srtvm5oOTPR1KVwUBxBYQKEncq7mM3MYcT+C7ZRWZ7qWmqKJqGJzUDCKjoIF+GsqKtioSV
UX2nSQ37pRiP2UyeWc0M56TJU5d3vTuHFKbaheSTZaWfPUk+7jalcAuaHtqsjE5hMqwBtPZuIHFx
yVaG4E6m5l7JcwormvG7XEtPwUdNhsVTU0Hs2l1acpa0yTY3IdLAnmDkITA5K4uSZGevoDsZbgf0
dR49KtXOKQwo6TNlD3N1rOlrMn7x0o/UyzhhICOkhyaCUkF4505N2j/UeKb7LfZGK5D/TF7+Ghq1
l/XkbSaIGupIWpNYqjolQw3xgztCVMvAq/tYuXajss+JKd3ZQjkdLziWS+XOqaR+kEpf7yFEnpY6
sVwzLXaRhmHLEnJzCEPZnkfy7alNg3uSTi9mQZOp0j1TNeP/LxZaf8jIBnGb3GQlaXXmrXBqExPr
lWEPiwGKRF3El86iflo3JO0rfRKIYuFBZk6+Wzqdm/HYvoHo2RXGGn+WSOOW4WSkjKRZXL4U5qIf
La2km1mW841s15pQQzsN9hv08FlpQ1yb4SeOdmMnI04LMUoE2C2JQC40plmm8ZJnTe5ZahF4IFcK
ejlRvVaJh2VbAQBqvSTvsomPSGcuYT1rDE9Kufop1BdDJq+dybEN1M48JnFKAxOXPTKfl8bkF9cG
H4meiExMaDKsUZIx7eHVcAwai9P8AupzOoflg0IKhTOqcAP+lV2UtuC+24bpHp+tVvMeo5GBqjNR
lkWtZ2faVekl4XCUTNyxF86xWO1lcaBYrMOI2TvDtYwwb0Er+6mYsvuVa8FuSOZXfUR1OVjDcxug
9aQNqDkUGNEwRHd3U7ywk/grcQkirRP+rnSz9y27vwmpoZI4dDTAKOFM2tysvuE3c4jm5H5QeoH5
tI0CZrCx3SgQJtQV/bQaGToNs5Eeh82CM9kIwK1xIaH6r65y7hhupkI7ASopF8IKg3NOVur3FBqf
ivZ3mJZv0DOYWwAKN+r7pTUVyDgBeejgE/gWr5aauVcyFBSUDKHXtIhMyHuIcbgdqTGbuPgk0bBr
I/HuNNLe9WqD4Vqcllcqf9YuW2zc8SQ1HcpenqIS6TDPQdxLxMq89gDYR3owMVKf2/Yp0YP5xgwU
ahtMfWRBS44VltNewIKnD/mxE5myb+x7GBcEhsr8MkzqcWkVssJT89wNVETMsfO0sGi9aXRUAsVs
4duH16jt3jOTEpn+Vxvie5vZPpNg7orDMNFqxHSgnyhAR44gZj826MbvQvxIRImZNeZO/tiK76Yc
3vUQX68suKY9vZWy/x5tEvpVQgqe7sqnjqQAfm8O3N/CJPmhPw8B08MEesMOgc6nWNVrkTWfJwvr
gjxJHoSsoOcbM6fcUpVuSSuKrw7M+ayVid9WxR9FH393g0LEYo5HlbHnsEK3xzL7Te8G7pXQT6n3
MjPWrOYXvyjhrIoS0i9GdohA4NJs6KciOeYKhs5NoN/XrZPclC3ntl77IQfZnSuH9kCK4GrtGLuo
G8fbyt7pdM/69iRx2+g/57m84w6bEAXrrqyQzzVlQR9ItZ+TVbDbMe/AtI0G+aX6ThBZMVVIHjXF
CbyoJvUalUbMIxInWVj2d4WJMld8kWsfP0R4pPqq/C/Kzmy5bWVL069yYl83TmEeKupURHOmSEqk
Rss3CNmWMQ+JGXj6/pDytmzt07u6bxDMAUkSJBKZa/0D0k7mdVeTZpuG/KvjzNosJlujqgZY1/Gr
aOq0Dbypvonmg0X0LQNJeyWr7FRgZUTkoUxsvm09W9D4wy4D/ggmV2cuxVjdVTxU/KtuXJWCedgv
tfu4jWL+B+pTjbzEStN1ZxkYO9e2rZU5eU9BFJqw3IhpF3XWryufjUzWw4OIF9VQiL0Y6vvOKaet
HhvRuqvS6wHIGLljsnNGlYotNw/Gxm6boCM8kKslE8cSjjkWlj4yFUSH10ZVt9dd6d6mORc0n9JF
VmrVdeM1JR7eG5eHvluiydKQ3kB17KbyR4L8hBmbcPjStxoq4g5p+bjVHg0bZGFZfy4FSi4wulgK
ZWuvcm4yMmKrcjLrJYvWtQ91sCPFimbObLTRv8bVuPLtrsG+8Cqp2mGD8DfIRf/am4JTYLNXYVu2
SfQyXPZKQjxG6680/AdY5AyvTLmIRznuWTOqi2gTwjB28JiO5D9NnksBCtKVMn4f8A+OfUO7jiyj
WzV5FmyUFGcEobnfHQuMZtY8Dk3nL0xkkJfOqC6demR+NqZv5uDuKgOb7Pi7Y/MHnbL0qxjg1qpO
w9pPwcQoH4NDb5QPVQKYouHPpdf38DgOXgXCJ/DDtR9VqHi0+sLxzK8z44SFOOoktacbS193jjrI
65T8y7oL7L0H5OcKouKDNtuMB6VCtr3gAjjmtzqFbAmPqCD4uhl8F1GbOL33bPLUuoNHEVogV3Yx
3nQG2QPL9J/DMwgUZpWl30/rVge631WnsU3SLbCM/dj5N9iFQH0hFpFoA1AdhzGDcXzKcuu1moaT
abY3rFKRLQ4PiU8P/p0KgKB6k5gt/+55dUYe5caOQ5PlbJ0ROTF2wmr22oAPejbcKeOknVqwQDo4
4E0R7bKKJW7jGa96YrSL3K6flKKZiHMlPAy4bjrMTAHoqXLDQ0MujZjbi242zVHDLDYO3XGjNI23
qqdi6Zkh/5bokqLMsAyY64tqi6zSHswkj/JE1eH3l59TGzsxfzBwnFZeA6t9SczkS1OFE/9+fdsL
fhczwrwQv/WNPdWfA4MgZBzPdPqYDJqBx5NeuMHSRKKMCAMZW4vL3FXdBuATM+xV3MQP/P63zpeq
rLxVQLyAMC1B/9pTF0rPtsoKXod6uK1157VMmyd3rO/IQvhLPVbQyXcwzvJQlBI+2wFTm9E75FEV
XINtE0g2lgfuos0mwZZfJevs+MYBobQvmt+7S5GDE5uzWXkDPZ+dWrrCdmffDTbiD1ejMW4d7qA8
KLYZE7dvK5+MNvqOuFlO5FkM20IF1gb9Paxec6d+wmeKaHRe3Ahzo/k8OZnTUVf2dpnZoX6cf9ET
F2z6sG7dCEidapb4MsA7LWf7GWUEYOdr3xz9lYSmuw4n7zQASVvlGtIIQK8joYLp9cKrwZq0RRyF
p7JQcK00sqMNWy3JRbZtRktdA5uzWF30yza3t1o/BKiNlQILFnGrMzAKa9z+iXlVsSkNYHTi7hhC
vPZEwwy/Hcv4NSzELDrV7I1c4XvjymnaRHFY3rIJmz3Qxv5Rm0LvQGRjOdR4j7tWpK0HJ78Py+ps
tBhBIFPNx4hWfQbW1SVaDt/bOtkJWyFBunwZjSrGVUZyRFPvAvwb0b+hJGM1kMQYMHcCObUVjVKu
+/KmmVTtkGfdps+VYCUSFmVlvStyjXUrMeEoj/j1hnzthtMpypiA/FDka7VsrgIX4/ZAxXYBxJHm
KfXaSxXoyt2ndKjWVVezBGiCs6Kx6O/z4ltAQk/EmFF6gRKtlFF/sRtxY6rNLvPScd1orHfTJrGJ
BxmQhVIUWfz+3ATGl9I8BAazJj6BDumw7x4Yh8K0oLl33iseKS8Ev0zhPpJB2Q7YwMFpORhsSsOA
ZcQQ6DcQVm7CXr2J+ha0h7YvgzTbaIQH7Mw+D7o3Q3lYjpYCI8URrGtZ6U/1EN2DsGQ5ig6V1XQQ
NXL7Op+MO9+Ib03mlI3rtNukmrZeqV35PMkhiy7bggQZ1pTrOCYaiWNnHFULXQzGChglJTdgsVOC
i6kzouZwuaMi3I6dtnGahlUJwUYPz4JFqaRHc6i++XH3LanJVcTTQhO3qWhbbhoof37xSQ/tb9Fg
vbZdgV6/vjLUtNwifk++bERYQbBrt8MvhGRJ2Jd5RfBMuTGK6T60nMfYGXaqbuxFyFJVafQj8jvQ
PUwwOi0PRKt228Xxu2Yqa6GWPDCQhug8c2MJnrBq/6XKkQ1MvpiGiQ9bsieoe7EdInFpUzxNvreq
xsncho324OHDKoT3HLYzIj4Kj0oPkAKgHS4Q2XC0MnxPC50Ad+Y+qKi4tX5xg+BRB/KquxMdsZgm
gAxbOPYJ4hiGdn55m0FkWHjTeMxbbxVNFi5KdCFjcjTQSSHN6m4st7o1rOylqvEqU1QHrX0AaWp3
75mElw0PWoHl3vWNxoLNWjHlkoFGIwEYrvmQYNAJ3QR5McuoXnK1XSmgVAWuoUOk39iag2couoEx
Mfe29HfzI4+8wNOUJ9bCDHO46VB9fGFdhFFfW9XgLsk1su3GtG6hCOOctna9zsH09C7Ix6E56C3Z
4IB0SqV8RckBq0diq4u+QkESXKru8NP25MvTVGNf6uwJwTM3RlrJc23atlr7mKmEwFBFmhnpWwVi
d+3ZLEpYKPawVeY0IHpSEbITajASHGD169efhatt2so8to6DHkqJM2TCnI2ghVMQ0GybU1+azUkr
ovZEAGIirdcrO+Aj/aJWymGf1WZ5G5tKcsu2en4tK4oa/iM6RTw2bR8tSD8MtGVlqfX2RzMdlaFb
Y2sobmQVcADyEJb5/D5I3Acx87g7rK2pLm+Jw4hb4GJ3pYp4h6wysHe9Fp66e+sw90oxMN3wacPV
+0AE0mHp97qyl/0AWw+XQWBfP48qD3BLdiGEStLWfDJZV9t1swRhZyHj8mddGrlLDVGfG9kD7a4R
tEtMQNtK+htz6H4c2NtdXDPvrz7Um6wNkNLpSWj92V8TNioW5pE8qX79Xp1irXYdgDCSg8r6tBix
ngqtM3uRTakL/xzj6XkvfIBTRdk3V7Joe0Uye8BN62iI23uvCtKDLogl5kHf8uRo3AseCMsU+k2z
zJ3h1KtMvvLUsfLqZQBYby+LcerFW4gN5upt4MDvj3gVEjSb37ZKUZ1LtLeu8q1cr3wi62Ke5Dv1
EZaNk+8GBCTo3rci27GdVpayGME8PfWe/pAJhc+hqjeG0Oo7OY7GmYQyKnGUA1k5oD6Re/5Gtjax
tRzB9MKqSYuLPFipqDZJxa2FVFYYLlu7QOuiz+qlbAbRXFx4w2hX4cHMLD73yaIpBHVFUut9nKQe
B/YD+ZYghb5pGiO6IcQebop+SM+k4GfkQFlekKhzVkUQdbcJkpqrGlWFu7ES9tKHfXPP2qtaBr2d
PjZE37jvrP4pnNCzc1LL+ZQPVr5Ilbb4bFblK6ay0CWr/Mnt4uzrUObQBmPjWz4BZE/d4nszsKLI
yKmQ4SiWnVoycUzq2R9Y0SyqI9EqILkZKjSmHQM/wJqY5U5H76nYhuRCXklEHIxmEt/Syrk4IPy/
RH387OZh9aKyJ2D1VnvPOrnbRRKn4yYqA6xRPE1cMJNHVzN1mIJmw2VZFyQllMpJYfHTCXGRDVqg
OUwSfrmWRdlQRQSH4iBVWO4w1Fu/MhjWNhCzlSw28wCFo7vrbnBR1Pv5Hng9F8CnyaNZvSjC5VQ5
6kYxNFSI5z5yfI+c4HYQVvf2UWVDXvvtNq/JackucvxBUcH5dyH5/kKAZ4ORvpu6BLtIUqA3uAVl
u1ZYMZagZXjiNlPWjTLEd4gYRMtKs5rPWapc61bZB+SIL5Prh99FZr0A8Paeelt3sUBuoM32TkpU
xRMHJS+Mg6P37obNa8f9n+nkxY3uU+93n6wCKZfQWsMe4AeakumSO6X9PNh6sQyCfrr1tKjYeHaG
3E5Wd1eg+90trs3+Dbam9coQifoIojBGMCk8CzW5zSddvzbKDKEFw+5JTZALbJNQXPPHIVEUFMl1
wtZpa6C1cEoSM922ApWUNCfBlSX9eEoso9kaOaiC3CT535padtLaUd+ibBOcNE+3t9wozjFJIAIU
TLjcZVc5oJNtCbV/Z1hxeGE1wpJOc+yvQXqFroT9rWEfvqibYLyVXSNrUojK/Nl16OoPXQ1ozrcq
Ht/brrGYfdvkDvRUfMT7bNv7aJuitkw4Q9YR8Nx2ouzDdY9d6KqsVLJ+fn/J9Bpn5dif1no09Rd5
wF7WWRrISWxkUZv7aR1M3MAorW3J1IZxd0wsG1WfYK9HYng7L4wJKru6X12RBP824eaHUBWRfrD+
56b0kL2Bp8Ru0N0VuKiAsewhA8NLuBioCq8A7QxrWdcXrn9hdQ9GH8VNckL0k3VOb6z6EXkmWepD
P7tGomwnS3Ig+GneLsY9DzgzY8iDZVo+xs3cQ+914DkrUrm2vm9/9iP/sdKRtruRVaXn5ki6Vbui
wkJ9SNNmpeo96AoCKM1GiU1+O+wgwzVsRPiYypQQy9LrG4fHAkCAuZLYZLJ8K9eiQoCPOO5bT1lE
OJ9Q03x4H0I2FFbQ3Nik1NGcdpGB6esbzR/VnQzc50rKh+CP+X+pDCxb3SkaIX55ouwoD7IBHirp
4PnkaSqBjyeevQ/mDagIK+O6I/5zE2QCWAuqgZ+JGtYkeazirJcIVVgTfJyiJeFoOPlrrhfeJQog
3niCeLqszxzvDrkP9c6bl7tCQItRwpb+eXEoSlShrBG3aX/MxVrWtyE7or4tn8jiOIgTDdirxqQu
MwvLWS3slUPt8G9ayJfNiHNpPnRImVvKQVZVcUKrLL+9lLXv7Z0HcS3NlO8f6mXxQ52lu9o+E8m6
d4mh4ns1HkJ9/HFQ1foStXzXyQQvnoWO9UmLIR+oZVJ+Jmn3zTJL+0Vx8sdG05q9aRvm1tXicO1l
BqofaMA/moVG+gyGR667zKeBhi5TlUZPOF5iasyECSpDWdfGeHBR2fLH2FiBCmf+y4frUYjsdSwR
9Wxr/VNg1SoI0sJlx94rV/3TTtc6ZEVVUvcLtTeCnZ/lbK0bqF2unr2UnvaMP7lyi2B2cch1ZAYj
ZwKQMLQbkZXpU6eSRBuVVNsoULg+2/6SAbJ1+9RVQXmliSrdqBDE9kUbZI/uOO4JRuYvWm8UsJ58
/5CFXXzrm8F3+XaT7vILiqG4cYqsu/YDsgzDfML8OUBQktOKwQbmdmBukZP8EiNJepIHIx/akzBb
4LWWi8SBwi5dAJA8GXpkDgvZBy7n/BKYNhw48/Cj+HMI2T0ry6csS4vd+9CpASzYVLpm3QqoAcMw
7dFt8a5lKU8goDkdsveyGFegWICn7nu3vnZICDb7mggI6DA1WhZCqZ7GjrxqnJvi2ZnIW0dDWr8U
afYEzKP/ikXzqWU9+lp3NpSsPMDBvpgWhQtNYKGwkZ/D0V4AvyUbQMi4gTnT7TN44g085VlcrnAE
CnO6Vi4irKW3svjekKRKhg8yOMuOcPdN9Kh02IgbCFIfXTsU3qYugfj2g13vQ6O9kiV5kF2suZ8s
ipldZPYB8bLGuUSDquxzF15XBkudXXqHiIIO+WoVzc2yT6X46jJNiYlWlkUfHqtf2dIrV2+n6Fq6
rPTAunnrzO90reEsYVWWc4EwxCA/3+Pt/N7PKv5ZvEcNpOAwlE2/WTbgsG+DJMtv/XnLEakVWJ2f
dW7dNquEEBjQHSThYK7o50p13aPQ4+oIl+WJPbF1r0KrQm/MPpe1g6RsDJ7c4Y94lI0WqvYrcCDl
Ti3BCTadUW5zB7xr2hjBQ+QXzrrsEEfQ4wEeFfROzHM6qG5DZt9PKSgbrwiU1w35Nf8171iSGlVj
3WeMtQYgmxwHywhXZZxCIAIpcEc0cz0w1tmwDOtuqnwCp47ODhOSHXtzRN0Ns4kXstUxyHSOjeMf
Sc8jMBpF6XVZ29W1A2KNFHoVfRFOdlXlsfVYGaUDpyJADmTKoqdSIYAwd3B+P5Ncak1Q3Q2/gBd5
O9NmxlqWY62fyS0RcXdEet+nMJQQ8Iwuse+jG6U1BSmS1Nn2o60fYp4RwGGylox2XByZ35rtmKnO
tcn1WTtJYlyKFPu7SFWc+2GWLEKPdyGE6W7r1p/GRTZ7MLTOqJ1IdaYELlHdmqtyEPyncj689Wsq
s8DbQvlxhmxpxhGH5N70sSCE3E6Oew0isb21jTa8K200KyKE3tayKA90MB27vWVlP7OAEB567yDr
6KCZhAOJgPR732tNnGm74GDnaXXqwz5bJ1naPOpR/FX+1JrxPbL68FvMf5Vg+ojRxXyOi1TRwZzP
SR1iClVs1o+TMacPev/VzN/Oyb1UW+hu9uMcYYNLSdL8AKXKO2jN6B1IeZLf6nUSEiLOg03Cs6HC
DZumXDZ9fMki2FgpbbRJB5G1mBSY8Phw1V3UfHtUnvFRHwNEGBaW6nLM54r3Q5NGGACDer2fINKu
2wHH9ToajGOR68k6smLlCZL8Tc+/8JsVdWez7o0neAs5afH6L139rL2RS1czHM6lF/3o+mFUc1Lx
WC9EQhjxRa9y40H1q/I+6H4pRN2L1tn6W4vm/dLy8ZzSK/ttXfmAUCbR4SxeqwPPWBj/JERVcy1f
JhqCANF8KL0YhUn3RkW361Al835NvszRoFXwVP29VpZRhq+uJoOQtTcqV7kVHKCMmNuUVPEVWXnl
StZDfCd4Kiu1bHDRRZ57k/Tz8oXs1dpaa+1kh1rWypfyIFyLXJnTxosS5Ywf/WXLqAWfW68KDyPz
/Dng1tilA4E5LRP52c+1/CxfsQp9bEimXr3XD36g7VyDxL089fe+oE1/9G3Q7l2gcdAiO+wGJ3mw
EPrkf5SZa0dkaJc0Ldxv+fK9Tz2S7vjYRzbbqoVYS4exTATMMLhXEH8/5HmjEp+eX+oKiC/5Sh7q
gGcX8KRw8V7X6e4oTu/lxJ6STZyhYyZPhuKIUtOHcQhXkqSpa5vpyiVH9ssYLJycZT4OKviaEq4W
cn2dF50RMsjPgRrmZ5GODhxx31h5o5792rBrOgT83mtLw3BWZFqNlTxRHpBWzs/1rpp7yoq6Bx9m
s+TYwtPIcJp5mkg3njBDEAtZhMpUbGsDpSVZ1E0oowpczaMsRna04gGp35eerp+TzLyX1X2Edmtj
4iEXj/n4VGuketlCOHvZqljqDU6a0wWjbPOuzqe3ob3UbA993JboKXESGY9xja4Q+9H5Y2kpaoKF
pRjXPb5KT7qPM8lfP605f1qWYeGGTNLw9P5p5ZAJnzarEWgWsPS3Ugk943GxaYoAXPQslv6mjj7r
qb8XRR3CRPOA0MhW2TANKTO7LKdq/pxqab6TpTETB6ZKKD6ptvZi1rrQAqPojLbbsKqJZ6+H2hmB
MoXZ0keo4LpgKYR1km+RfqiQz5K93050jBDstHBnX4/obCl1dAZvFrC16C8J/hdHBOQPrTK4T6rO
24/eAOvI886iSx7quTr34NlUCen0pk3cp6Ex4iWB+OgoWxs7xhNjTB4DDfR0Y2KxM/SK+1RBGtvk
VTxs5Fm63hOObOP42lNS73GKj/ItXaVTjyi9kgGc38qPYxK5Va5sZXFMxucJ31k0rOryvg78tXxL
ryE3pk04X7ddqj+asMaSyD01qUHGQ1UhF2NkdcIp2zn1wiL3Emu2Dy7UvBvH1ERu6GfzoIBheD9l
mqaRSRSJfYtHq2HBOgm7uyBsuzuMlggdpoBD/YAikjcYyPTjy3sPrfUf+thIT7I/rif11uggWspi
NQ84Z3HnseQ5fZVZSzRFvK1nWNumHaubIYdvzwIAqH2lcLeqiGS2hh18Cy9t2BXf8HDKwAkGs9eA
Cdt2alyI/n38YNn1F89Q8m+JrwN/scUnQ7fEukGZ8Eg00j6VkybwQPKcz7EiVrKrcMnz6b3q3k4p
3nCjGvEksar+diq9biHfz4akmHa2ePFLoIqKGFiMKYl1qCFVrovIdp8ADpxk1ybWnztXhYOo2xof
ioiO/A6F34ulwz7qz++QsId6+w5FxppKfocK1tBDlIsvwHe7jS8Sc5OqybQDHJCtdIQ9HmSxq5J8
pYeq/mA29Y/WyQuMX4pqoosdSaNsA9uZPImhxI8qPukrdVSra8Dw/V5oSb1DNhkdUSVKVw66eZ/G
sXsCAm1+d+tDnSrTayOYJhAhjyGUc/bk+dV1TTyzaBFc6I38pc9EuEUvK0P+Lu3LI5E5LKPmVx+K
LSLP2AybzZJ9AL2F6EfYEdhA+01mX6easfYHJTqSNnKXKXHXtawXrg4WCKJzfjSsYl00PZYRQcsZ
hhdh/OIN7tsA/d5wTFy1tNlez3HUo2mCBZ1LIg5A8RTV+NbYVaG2rqoORYK5QXaRrV6nFwcSCKjo
xySoUALbpFVgnUzimyd7PshimPb2YcJcUpZkveyhZeSPSPo4KFPnMdT3+dy+wOMotLJNiOvNUgqw
w3R9KBH6v4sCAJO1Bs5CCqE7U/1ge25yRzo9fKsvU2fZanr9GbUN2ObdN9TGeYYBf7kEpenvAqSD
tm6Y5ndJT5KjUdTum9GrSwSg2xcV1aYVMo7aNdKpOKC1abQZhFI/Vqr2EFRJj6QORllj7j1ZMR4q
seYkx7YUPR4gxohq/xic2WNAxs6DC7Ty/mjojX2x5oOpg1u0issYR/asKNaegGAe4P+BtazMpNrr
E8uK9/5tXUcbtWHLJuvkaV0ICn+M2mwri7JBjapXZOutq/duDkgqpy6yG8ib9iUVfn3jdsryvQPK
MizN4vHr+zC14YhtM0HqkyfJhraNhlWShj6UCwaSdVqTD5hdR9leFrvCtzd5VIKGUPHG8QLryWVL
d+g9QACyWI9juEapRt3JopMUDw3prjNkKv8OhvqmblrrqRwDCGzerTbE5onUBRL8gfodGJa6jauS
LY2sk4coyusjnCtoy/RVp8LY+FNV7psufwYLDPXc8/WVprrxbT/m1tnUv7TEFiDOYFexR8YMyuvc
WFRFcquakbpSyQ6tZd1bg18+G6OuHWQJKUXr7OVfZHdZE1maumfR+us4cVqooCIaZV05XQeRtKmf
AzhUb2OwuQCuLaZnyC/usvLITMek/rV5AorQe717L/n+W0nOVQMqF+9t3W+ln+fJSe5nT3keOaf+
Tu/JVc8T4M+eb+83t82CO//mPG8IQD8G/T7ox+QEszE5WYl/22Zjt0OOJTm918tXb3ViIGHWg2yg
+3t1XjHTL2S5nrqvaQAwH3+Gk59ZxUm+kodajGiq6GmLgdifDb6mRsMvZdOJdoUaZFdxjw/l2zDv
I3S1Mq61eNbum8eXBzkWi4Ju8cc//uO//+vr8J/Ba3Eu0jEo8n/AVjwX6GnV//rD1v74R/lWvf/2
rz8c0I2e7ZmubqgqJFJLs2n/+nIb5QG9tf+Vq03ox0PpfVVj3bI/D/4AX2HeenWrSjTqgwWu+2GE
gMZruVkjLuYNN7qdwBQHevHsz0vmcF5GZ/OCGprZvUfo7yqRa+1c7zoeMMBrZRd5cDPhLvMKvK9Y
KFHvsVDBJCDdBHFiXleTZbwdskm7Nplar8gNc61RSzKvQeWXW0UL2sV7P9lAzg0DzSJCMrmMCIpa
+U7kbn+y8mw4yVfGz1dzD5RTcpZx4E5DtiYnX9f2TdQWlzICSuub4y8lL1f3VuiNm7+/8pb38co7
pmHbputZhuvohuv+fuUjawTHF0TOtwob15OtZ8V136rpNe4W82vY2zX5jblGrK0RZzJgGwPSIfPh
R3VcecgGito/KSQ3V5mpWgjeDPXFi5wKCQXqBt+2gJOqXQir789y2VZfRVq1uM+EjwK4/k1ENvxR
1R/TpGkfDEhTtwlYblnrtk180nwohrKYaiRVBkNBPH8+x4J7sA7SuoK831qPYC3S5eTk6UG25kXy
y/hD+cv4iqHu+7aCaOlruJ76foNYR92diD7//YX2jL9caFtT+Z87pqtB+TLN3y906+YuC9YgfyUi
0qMXw/WTVzjIPC6qhZQFxD7U8uQ1fm/uC2RR6zy/eusX1i1MYXREr0Jzqo6EdeDDJvzhMntsMc2c
Kzt3xg/Ll75vzi8d/Uev0rJfO8G6SwSlt0ezylh3bjO9NM1irImHTxjEbNRMb/dtZrr3lq+dZXvG
LoeIuV7C5PTt6wp542XdudOLXyf3AzHme+aADwOmwA9uVc8AaLgcUnRLJ2s4d44THtu+PMkSIoHj
+Ud9d8bnGQW+rsz9RWeg/AjMxVj55nsXTm3M/O1UXTGr1cT6ZFfEoDxCpEOQsI+GW9UX9+OgaRi8
dcSS3Gb+LoHyyXHWY2upzyrq/zvAQvZb0R6j6xwO653hYhIUFVaGYSpn/7tR59MrAy0E+df4j9+m
v1pOh1+LcqyiIGw+FP97+1pcv2Sv9X/NZ/3s9fs5/726+9/3//heVP843W3uP/b87USG//H2q5fm
5bfCOm+iZry0r9V4+1q3afPnPD33/H9t/MerHOV+LF//9cfXoiXvyWgIseR//Gia53VNYzb5+RyY
x//ROH/Vf/2xb17S8S/9X1/qhlPdf1qq7YI6cnkkQPHidupf5xb7n7bGdOXZRJ81kx+KGylH2Sz8
1x+m80/Vs3TV0TXTsCzTZrKrIeHQZFj/NF0D8TZbBU1mIMjxx5/f+8fz6e0X+ffPq/l7/Pq8UjXe
3TYt7mLI17pjzs+zX55X/EvE1Hjki1kmeRjUPJP78tGi6IeFCt9jgY7CsXKMeyTrSLYW0K/Q+Ext
e+u05hN7sqXeslowp+3UB6+1QELklwv5bx6oHz+grsLoMF2eqCp5fdP+ONsAtNI9NTJG0NOzEIKp
xzsndyFUqVp6xQt9WehQWBfKCGTDr6/CIv6KxER7F4kMGmeUIE0ExGuFq5d5lZnoZwUMsieb8f3v
P6n1YV7kA6oOISQe+rD+dH7z3y8lO2p+QYv87uQN5XMROM9TiA9LYbNZDyv0p+KguoylMq2KxrXB
IKrsdgnGoGcGPs8NCn2Hzky0nlpzz8+SX1CK25n9lK6LFpZ3FfTgwJ/xVtQvjm3Vt41BlLc0rIPW
gtJZxhkRwsYbv6D/htgndM9ahEAl/BCiLr61gNHrT6pp2/eDiDFqVpOTY47uwW9tZSMMoK9gCdDq
dxRC+pierdQuLa7qwfmO2GZ7ttIuI96NaxV0j6m/U4iCoWYxbbBerC7ENNv131/P+e//619zvp6e
a/BE585hPfXxl58UvdSavoIOXCroiccusHTkfbxCwazOdZCf8719jFA3KpDaMaqs+zHM412skSrz
Y3u8wM369D98pr/+xpphqIbh2qZqzLfO778x2GOti5AeXhjCHM59pQzHfJoey2FqrvtGVU4kegLM
DG67pPwOdQV72LRDJLdQnwpS3P/DalP/cPdyiUymJs+xyD+jLGlav3+cKo/qtstiuKYNQgZOE4an
zI77Ta+hYqQ2xXMzmNPZaDLkHNCDQ5zczJpthDH5fvBF+Uy2XDsYSaxdZYm1L3gquH3vfUJNoV50
bYGVuWkfMHFDeyXAKQehHOy49CTct51ZrOEQggEt6/SQGxBe/r8vtavNKzluKocJyPlwqXNR6YkY
1HZBfvjRdCsdraCxXYCa+lJM6nIwhm6XZ+344ProlyjJAXMTHcgRQspZAaHj7z+O85c/o6uZqsPC
3tWRNnbnP+sv86Q3+jZOUxrv72U81pEJWOtz0mBM1OxsagS1563R37/nX+Y+TXd4BACene8Ajx/6
9zcduwnEhgH21SnyB4Ws5akwRLCEGc2t2IztxK9oNnuk8Fho+Hl3107ERTPdiDYRdP80yI6p5jkX
YWqfdC3096E2Acuz4XH+/SfV50/yy7ZH55Pq3BC6wbPJdAxvvny/XJ581CKIChYoXct4ChKiSAIC
/knTuuc616A7qKVSb0VfElArEsg2nn8L4c+/itv2WVERE8trsz+0k/7k+gn9rRScaOJyRwEHvZJO
fWpW3bpdOzDFI9bReMnNUA6P3qACYc6AHSJlVTyNJiTUv/9ytvnxx9e4tyzb0U2Lx+T80P7920W9
Hg2JAa0rrRIPPxASt41RndHeVQ4Nxs0LMTr3fqbndzUqFUdX8REYzstXdcz0y9w2lFFxF+S6ciic
AkE3I1LWfQh1s64acVb9cSXBEUlhv4Jzi49OhwEbYhikHaruSok699JalYtwUPHJ94p8p9jx597v
IbG5Dlq4w8FP1eHBU7V8Ex/Bc9drZK69ndkiamzrU7D0odJfCcfJ7zLfuPbH1NnVvl5sUOTiuQl+
eReq4lk+uaB4DORZTmiBF8cCCCBxO+C0XYvPXWaBv/s/hJ3XcuRIlm2/CGZQDoe/htZBBpkU+QJL
VdBa4+tnAaw7PbfarPsljMysLJJBAH7E3mszlEj6GtWnFVzzeUm6POMqD8JnNiHhqY0+PhR1351c
p+dkKvJ2pcyg+FrZ16P76mqZYgwLC0uVynrX9XILRAuDc5k3D56a0z3yiuOAhAxVfKQ2PAny2xIF
Kdmo2jGBHUPXzSK7Wm79aKgAvyBLq0nrufpZOxOke4Vcp4twrSPJb8J7y8l91OalXGEiaWzQkeg8
EAFCQiutEkR7lmcfsWgF29axo1vXhYTlwb3edUwNbsP8AjkUFFRcvzamxKvrOfpl9IHD7DAhFDOp
1DzYwAfXsH/7czGaH5pjsaEDo37GmKHvMC8njFUqdV9eStwuW82joBlKwLSRgoldZPofijL2or/9
eI7NbCCqKN09pw5qrDKedfLY3tZd6WZvZtXe69bXj67JE8AUpnUNPNboWF82cWP/yTur/ESkG8Et
a0Da4Y9m4aGd/SKZ+H3zUT7Wa8i4yJWjT/Zs6Wtt9u326wEjjBSs8Nz5ZqMs2R3VUDOEuQnhrH74
bjCg660mBLkN6DUDzHxcZOapCZV1lJ3Z4xbBHqSNye8qs6tntyBFBPQXzKPgJcnt9K606uB5FnPN
svvEMU4Sl0Jk5bOZOEcgFi/E2P0scsv5naJpS2LtutwIrnD9R00ac57H51pPpv3AJTxbczb6Uggx
DZJ3zZdiZ2J9PuSd8S3yBcP+wc/WueOmWxHpu8D3SKH2gHTxuOpPce5Bc++pKtwm575UmEhKPSQZ
0zUvUkdbmNkZMZGVW+EwIFCFYpWn2lzDLf+0lJZ81lzPOhh+4BxLmItnzSneQtWxjaJbBYnrOVjG
pg8ffCzRCE23HxIu31AP/dPEKmlrMR3lP5OfhT6KM/LJ3O/jC+O2+DIGVrwDYehcfC/b140tXpav
rTeOc0nNruQabsI9STakg+Ssc1trnHZePPwxXLv4jF3k05MlgWS6GX7K+SNdAFhb/lVmVOIcWWQ2
MZX9E5puTxqtlgP5ifJNnrOVcPPGOywVg2WaM/xBQr2b0lVq9HBfIZ1dpxmcUiHY3sFKCddGCpk4
MGpzzWrg1Fht+hp3VvoyEEllYy+ySNY4Lz8BYNYXVbe7ah4vpVrHagQS2BNLt4hkFOYpGQOpVZQb
yFcBhkezxrLu4K3EHCvXopzOLTCIy2RmyPLsWKFZTtwjI6d6Wxixu9KCZ0sW4T7P0p9+LmxseuNn
6YdH4BrjU1tH8WUiYYf4UWZqNXj0MifaESvZTXnMimAI6rvIaxazcfTwG2rPVuWHWuunAyGjHskP
qj14yIwH51iEhbxPUBy8ogQ3Fmnfo64Dg2nIbNP1OLziUYKt1ZkGDCxZiOJhKwGOmyh1pE4xW87P
5SPyO/o3MXYgmo+JLqdr2SCYtccABsNyPLpZ7Rwavza2gcxCrJdp9yp9BeTEir+hJ+0e3H0MDsZx
VyLZhIgMASuSZrmzhZsfdKJbV0XeeWes8d5ZGoS+wPgv1p5w0h3qtBFPDweTNfwMhT3sWZbZLwF8
Tbuz1ZHbRpzD0hBnq7CyVbMc8LF/aqZUO9EaEbCRsSHUkhbORzSoqxUGyaoeoE0ZTbE346I/6mH8
F/b8glx2eDdGaIQ3PffqDSKvR6x1bzqFESCR3jwhV+P54g7+wy7BpPWtVb15Mv7p1TzKm2pa56JA
rmfh3AzaHkREUQUvBgQDfRhOdZx3r85QIxY8MeIUZwU+aBfA6vwONXJo+5uXt09VnXKTI2ffSxvv
dWdNw5mA4D3sPQqtQDPIk5o7LuUwKQ19fY2eoH+qE5uxslHfTD0EF97F4B0a96CqNv6MU+3WOxzA
kZXddXqGfYEsQOhd9Rxwom6YEea7NiE9jhAJrJBgOify0ZTXgX4tenH2+iFdO4Y1sN9jVrpsoVvS
hLLxaaJwQh+FAtNlwesYLpGQIgtORVgn2F+9ky8b61HQJ2HoNLotojKsz4AO2qY4BHKATtPFaOB4
6VFusorAzZ0H0DEnMx0OFohbcrwL1NVRfp5jzq+JDiFWxKHapixxr2yGgvpSzC9Cn3WCchh2BoLO
h/CV3OXNIYx2qVYFm5o0i29pVLgHBGn3KMJdx4lv7GN0F+uuVf43ls6T6v1blOFDMXJ176O6I1Ah
lux9iunFCMJ7pXWHDowueePqZ0/xtHbnt6geHGvryCm+IMyML1WMn9UKpnPpp/FDtPYWkF7wInot
w16m8iNklXadEhG5K9z0CuQGfCUn+uucJb5KqyRBmFdAFRwtEt4DJzpisDsOYuSz0q0urB5/BSwt
bo0Bs8lqkYX0ZMQsqckTMV0lHmA2WqnxKBrZo3IzIAc7WbzxMuyKu1FiXU9wv7/EWJwjK87P5vy/
daQwYAA0zb4fau1UC/5FkXolP15oMpqcUjKYWATGkZu/c0PvnLxNH16ov+LYTYEKFAa4qHp+2kT+
cxpaXAfM3N0YWnpSPIbBiZ8nXb60PgD+pRvoklZA2vAp1vuif+prvgRVDJmMRYupbSinN5S/EI3o
FNHGd9PvzqWaygmot0cK3jkDI80K6F9zprSV+Q9kHcVnB/wLArpH+VM6Nxeh1n3BC0H03AZR4B+E
UvWTaSHIT3ZYa5kaOzXnnRjTbeE1WLKg2xpMTC5G6fU7ul0PtFjYPKba07j/+nAf2VBOo/K3C79t
Z1aKq6nLm2jfOZVNDzptujKpt1XMrbvsXKZkqLdNGoL0bD+s2VrcZ9lrPZ9GdYALD0BjrcYHkkr/
DFOkX5lkrs/mf5wLPr+u/9xHmPo/mySHDkm3paKtFeCVzP+/jVAO8wuLyFEed+FJn0A+pe3QPOjy
CATRhu9WPZTnQHNPJZbXTefW8ZaCsb4vL34it42w/ee6rX4ub3gQmtapLBz0V321j5Lpvww7/q2n
c6TN3EUyIjR5av9znmX2pZ54bm/SyiXjekmQNqfQO9SprK85kAlIYt0tdgt/m9vj8PSf3y3j3768
QrDE9E8oCHrSlf9oKd1CBsqUHmBcnIHrvoDqGCpisUKjrdbIaqqDHZAULMELnKNQoSZHce/uA3gP
psrVpZPGdGhdWEZMYMxNAMfnpssqv3lR6O7/8zdr/duvVjnwJwxDCVcauvnPb9b38Pg3xFasQgMr
dofsCwrCiigvcOnS6c5TED9KE0Vc2PjdtwGcaTKZ1vtc5VxA0wJB7wAyLUUkj0wU1L2NgCaNh6Nq
bLV3NeGuEYuOp77ofvdhnb6kaPOOSKfDXVDr4rOSkNNdhG9BPWkkGhD+/p9/ROPff0RF82sr3WYy
TSTLPybFPQ60AcsMHu+5opwGTsr1iDqCnMYeRFdObszifdEk8VF2pqm10L3o/F++i38OBQ2Fc35W
sgm+jDTkPKD7P4OGoPVpJmw5rYIKCggIEbZCeoUfp4vcZ3zOnNfL4RBNylxpTLZhvVb4aQdyLFyn
/D2RQMdDI8z+yxVg/HMyOH9jjsOYitg5xlXL3/+fb2xC1KhlPEVXFZMynHLGJTfb7Ob36Kx8H9Kn
kfxCd0LDl4XxJkHQfCQMgdQlaftXXVr5f3mnGOL/43Fj6qaN1ZsIM4tRqm394wbygxxAiEdOgAlU
bpUjOpxbLypkc2yKjRi8/kT4TL2HU6Z/Nm7xi7Dl7qVuEaIjrM52aKbT3GcAhwLl1JgAnjWWdtNK
ifYwDQSoiCR7zqLeuCroW0ki2ErXibliOqfegiw5xS3WDF+rpyfix/6EtROfysF9WWxYTeqn92UE
7nxfdoRRDuMnXioEodmH0oXR2ISGc4uCODosd8bSaCFUIQ1JcHtMfvDza7j0VROHrhHuQ/IwnmWj
PnlvH0nDWDaH9UGveXYxs630MLRfY0fdl0lDhUj02XQ/dIifc6VHYEwD1gC8kN/r4zZBAnxcmpTB
ED+rAS6EteglsvgJxFZ99DKlXzyXlLmw3OlGbd/A89kEG9FV/92LYg88UrRBjKTT2BYDAS/gSgDY
V7WsN2RCeqsC6OQvJO0obJo/PTjvlY4qkmY4Dc+5Hzf3zuVx4ij9mExtjqxGpO+86Tb9VxjrzWP5
USDkHTrXM0+OyfPCEPQUYSDICrJEcXYbVTyszvsr8Wqcc8LLj5A9klWv9PKhE/BxqjvhcNjIYJfY
hrdLh+gTP23xpwG7rccSOfGYwlFALLodXBJ+K1U9QDeNP5Cx0biErXr3hiZZ+1U6vPawGDYgcZrn
kdybgZ4YC2KEi6YaP/wx6kB9GPFOnwAAtPM1NA4Ydvy5Jici4HVMGX1YU3kIYl281NzfJoU/FUNb
QTCjCGoliI1cop0aMTfZtXu2SHIg8BQdijY8yYaIO1QuDTseVV2aprU33HLD2jKg3swFQBzL9JVF
0NdlAxhmZ8yy+XkOfimdBEafM2zcKFDfyQCgIjN+qcIouF1tgrDyPgXbZ/Vghgeb1YQjjzZ6vsyD
uKQ7I5DPKrploq4wdierSqGVtkZBfI3MuVQCa6fMBvRTzkAbIAi6Ad1FHJJN/u1/P2tSUFRTVBdr
sGPqqR47GsRukG8YdLgxwJuHoxEdli+ia6YONTpvuFDH57jW+22f5H8cVKjr2Av9sxisx9K59zS9
X7t2hzExUKlW21U6iQ+2nf9Q5oTBxICC7lndsI0DvT8C/UL12woY4Knhb74erlPuhlupW++xZWO0
cLGq9wCgUyofDKt9wg0I7o/701gnYuZeZB48v6Kf+VrVExEw0bqPzN8pe7+XgCDzQ9EAm6Vv2CfY
oF/SzuP0UsbvMhKvixJlUbHoefju+GKGcXAlGqP+8PDsHDuDBIaNUfnbUCvCyxQn126+BKo+Vjup
KgoAwwle8UXXZ5k1sNoMurxz6Dlrglin02C3s+tQfv59JaAzvE3CUOs8oJIIQR9h23DPxfy79VDV
YNC95Io0Y13Tr03kpk+cOik7gN6CvYAfn7RVfx+ZU71GZ9I8AgQYa83RiQm1++eh9fPr8lJXZX71
aZdZFSbmUXfS8MXJ1mnqdC/DGEka1GiA+EWxoqVMcK0aZ3DW+n+lLVgEVojmkUAxQfO5Xjpzd2L9
shzLTsNjoh/cvdOhdiWPtt4t33066a9RmZP7Nv8smXuLPbWO5jPT645R5XoAz+Twhr34BG3MxAVG
i48zuN6y8fKPE3O6Uyf7ZDc5zF5dtKVEwlCr6miKRVWflvY4BdLYtC4omHkYFgcjcKjMKp8CxKgr
zJX75YvXrqvtFb/tVQkj7GLpUH9yko7n+qwM3GddRPbJsWEhV6qJDsVYbh0weU96bE88tjwxk7Gv
LrJG8g1SkjpZrmE0cIgdANEDqiO+ERLN7Q4oUUyN+S3CsX4bJ/ljQrJxrnSLyFQzkldzVmpbeHF3
ph7xZyMRz4k3eWdRtcY2GjBIJl6RHwOIA4cGpubaYkayMWu/uASxqGGhteOBZB/oLLoW7BC/Q3Sc
lYNZLmlDlmJkqdTnaU6YWNpT1Fgg5+b6qZA806YK5rUahuzsBv4+FgN3QtmMNWFm/rwfsF50wzp5
1Ln7UorsZBN2O7b5+B0AaYG6oz0Q9agTFUA6B4GSP3Tm24j3UbgnRfyGz9eEv6KsTSYjOFO+k2wy
tqpnRu73pUgK+sg4hGZpHmpy98htnS4g90nd4Izd+UXhPlttgbG/7H9ZdOvPuW8028qh0YYTBH7N
9fRnkxEgZsm0vKgkIi1q3jdZIAs3iuVnMrrJL22skrXIB/+wTDZqK5iR3Jycqmg/TKcnsxC3z6aJ
rA637Acg4NsAWcBfdelPl6voDymVY9e9IjhrfmgwLNvsd1awAtTLrNpqs47Nt0oW4DbCz08MbRQj
s3SuIkdcZNiqBcDpSzKHH1gmWRJOaz3GQ1QO3sMsiIss/NCcDmPp3JfvquXnPhtYXgI/iXeVr1UX
itv8HJkFP3Kv/8K5555qq1dnMvQ2eW0yjWm79tyFuj+rfsgOJaYbY6H/MjaocDgDps8s8l8xqxpl
lj7bQBjQdycdDGGPyDA3kFvVHVoRhj/RRB507hWyvO35mCjqcpfM55iJFGqP6b9dRd2nR+LEu27V
x1FnEUm4KVH1ti8PPR3VOhawOlMgzScDyj/vUv9j4lHIYBU6hZkJghMntjLobhlxG/XzstCxswAf
V3gqawSGep/HIyhXB1J0lVNOqJKFEBL2pIuvzYwh9lk37lLUW/jvSO/tkz6/LCKw2ongRZm63x65
HVIA8DSwVWAzP6AS3lFlORssiM56acV8EixHYjW+aRSrq8AYgvuYuNU9a+wzv+F930/5e5j7ASEH
IOBrHyCk5Yzxo/XUO/Hr3eeYxsHaZij8akrcAFY+fBM68zG7VMFLXnjlc+nAG/oLL33CKU1ByrJU
buwC9+6k54A5m7DYLCOTKHmTDqrbbpTFZ1LU5irFEXZqalda2zTNmbKNwVPmkWioCOoGti+9Y5e2
wSEzzn0CzW8xDKT5MKxkm4hdPD9M2vlba1XDoC551waiDlrRD9cg9K+V1PJXU9QnrevLz5QB9LJ/
M6zR3ziTk18lzpo1kYr9MUNRTaCTJJwtLhl+wNv7nCgadlRp4aqpZLyP5qqmaLmy9La8/Oe2y5b2
vG7/vxteugk6CZstGc2XdP85vDDtNK5soyESMswpXwUO5LlLpcCKa/uoLTOuriJhWDMw9juGWDvu
aB15ko3naz2I9qfGUPxtaqc5Qo3wHPwN9q0Hdnnp5Qdpn9oa5Lv/o9FxHtlk/hjTZQAUSDIX0DXp
O87OH9Pm7EKSOjIad1eV6zSb5dPE7P7+C3pkAiWN5q2FWEoDYqRHJ/DMC24C0IBYJe4ypRQNGzNm
65CWQJWS12IAmN6XQfbalyo6YLDVdGiCi5PHmA8JxrrjdoB2vVUOGyp6npIoB9U9mSnoV8yzxYuT
Bt9D2f7xRDxLPahQ7cQqn60x0Gd9z464vPz6r5cwhQAL8rIELsKIy1JTj5UJ6flRoePIjnY7yl+K
JJQ1gZgEzAAw82jP17V07W+wOlcyTkbQ5hlmhrmrg4WvDvo4kUsxhQZA6+FshVV8XKY2GT9R6PP8
ntTUHTynBhAjW+MV47K7J5ztySDMlwOEi1D1ugmyjila5qQ/0rj2CGzkRbOC+hpqsMH1CiZcwuzq
X28PW6wfbtlXh+UJIMrgUlKeH9MRj2enxu/CjZxjOh8MDnAvK8i3grTOVxXEA0mca+2XqHR4waaX
P+cdkddYPRRB2QUMY/Qqh2WUx1aKST+ZsmkVnovGgtjQTk9jEP2KgVGvWttM7lINwddaiHn4jU3f
3HgPb3kKrgca9deMYBp050Y+z3OeQu/qVQG2d57DerKqTrIaDsK6dImtfa87iWMzib0NsvoEWlrz
KiOp3jIRfogBjISesxxmpckcVXUpXbY3AG4p39tqkNegl1w3xHGsCBGQRw2q0yGCQvj160p+E1Sf
fU330ph0Tj0Y9U2NSH0dMJO91vMuPW9HfxeAWX5RUWEy5YDY77b6ftmU0VFjV9SCtdeObPEDjEvY
vc31FHktHobi5zA08SmY8SaTzqNTZRM5SAAQiUuPn5m+T5AI9lpnju9FRfw7qLgtOL7hxgfrzEjF
r45HJBlNf9fG+FPbr4Yq6BGzolkk7SsnzOgezV8jTCAV8EC8Wsr5o5ykf9ed8Ihcecb401kTZ9q/
FK7zMYUDYq7A+CupSC7Ew4meQk8Pmq4UYTu61PekSfTkahPHV80fseTSIEWHhCvEpr/29ZQIvzHo
djyz45uq3EMLvXFralN91kU37oTWiBeqWWS+8chDM6/E84gH+1001bekCUeON0Pshea9xJqnveuD
9yFj7UUF6fS9EtZ5COPwm9fHxokoMmq7WD+UrFpec5tWd6LKIK5Dz560kSDkuvo2IZ36A0953WWj
wwnPRkNrIFzNJiSz8CDTOeHTMNTqlaROJdONPlX1tO0bvwWHGrG3YWTH0jYKHi3uj4OAfbEZJ3VE
BMqcGsXeVhO+2JrVqFbKUvBTMRkRz2yj9XY9g4uO2ASLAeLG8lS4i+POYfKfYt8DzbBFL8jIjtCj
VdJ2FgKiwwJOSDuLmhGe5sG2awduEEmpwg47bkPE8glkl+xnkootv4fxI05nq7vTv0XxrA6tesKC
KSmfAJk6UFUYp7eyhOedskjyYA3/Sw3NWKLZK+UR0hb9KIaqeTg67pwpE48qTtp9Hbdy1eoaNuJp
Mtvd12FblzX0s7lJqrnHrstHoWmCL7GNr4qCwArzllvgdQZ9PcW+2hJ9Ejy1E2G0yUCsRW6C9ls+
DcFhs+vMuqMR5y26iJEhcd+82vN1omtwef3U9oB9ulg0XGTYFK3l00jkDITF8RhUsnnNLfFzLGEy
OS6p0XrdbEsBP1NvrIwuoKiOVYZUFrLgStcZRXjsm4UaDsxxolvYtqg2q/gjdxr/yko/ZOdBbllB
wMlb00PrDot3Myh3ZgyetYo89xakodwMLF5fPfbhRRF9Ww735cUdWXGX8so3EVw7WXevAT4EjB+4
emtTvdPQJMdxKeAA5UAvrlA+EAC1XzTjcQ9+tmSrPhiEXzYyJLOHjv0iGKttpN0TZWwZFhl3Gk9D
s4M5QrjAGkMTYoXZCNEm0Cs5yLPdosbx8xcT1OKVUnXdWyTTgW6LTsHMwMNESKoBJS8pDQODDN9/
GON75ZmQZ7Xe35guohwn8i8IqMZtphOJ4Q7wIWNwCNhpp+RuBBrYqs460XHYG7IkuNXdoqY0EiwH
iXRZ40aOHyShyW3ul+TEs/hb+WCQMHUQqCZtZGVREZg35mbNDAgk9YIA18UHQP2+qoAufJJDwOns
uH+BJ463voCtFCF18ZAcOL8N0xIce7Ld6laTvyJy01fxVQ9wvHAIZxswv8GpzuLog6DCnR0xltcr
77wMmAZ/kQKPHvAg19+0dpA+lT1hHth4V9rQSgIu0vKToADusvJR5oREB3oE1CNuxKmD+b7sffBW
WduQ2Ml1REz1qBnut7hICNeNNRI40/pnbUyzfd/Ryp3FqGhF6nT1bMc6+WxheWqG/qRAOt44lZq7
i+ikVL5z1cz2Lcp4a5qQTIypN8x7KhyYSwPPlrU+pOOmT4jCGvSR5TvC5d1Xf56wtqOprjd2r8wN
BkZ1Gs3gpVvu4J56BnB5S3y1H1b7PI2n6/IRChtuQUAu5yBozg4d2zthLbuyDcadJGphx/5EXYPJ
8ZpjI0S5G6RlPaHj2Rem311NQzkQzXGHCp8MLRV/mLMGjaJsOkrCcK3Mey4ik5wwHEhbI7QjguYo
hqXWQFVT4lvXNxqptiJ6LC+1N0fq6sbT8llTQokZwvoDwDL0RGP2a0DDojFnUbQmMJGY8uXzLMqn
e2223/O+Agqi4KlGjExZGjaKFTECefrmO3ol7b58VJaehuUPPH2LJGHvTTQO9oyp6eEvrfpUTedq
ZtiMyVRvsl77yDsygNMmBF1O4sN4dQhswRGz1ueflmiE/OGr4Ous5z5iyTAQEiFdZ1MUvcv1/f9W
hcuJ7Iw+OYqcUCw4l/IAIt62HobxYSR1+mSOCaKi/Km3POsSt6b3LD1PPhnlS5vhpvMHhYhufrpU
BssqWQfpiZCj6aD7UQOBHGW46bUkpc5vatY76d4oHFgI7nY0cu9Pk9CVRNzNw6iND5lPRJBq/u5L
LDfT9KZkjF5qp0XyMHX6xq7B1hmZ4RGnBFbRr0LxLFUjngeTcawclE0HZKhj3BU+BnA6s9yDtBgS
nzEhULnZaUH0TKS2vV4S0d1q8dVqhAmBN/pgRVQ/N4MUa+FQkeoyEy9wyU+65/IUm7qC3nz8Ti5Q
hZ2dlyCzzlHTMvmarIB5ku/sa1jznZLlc2/rJGf4wr5274aRF2+G621KrPB3v4a1ODNz+rkhFGMI
ZhlTz720lXsvlYaJwmXzUnvhetHyiPmYjRm9UuY14c5XrXFeXswirw6WSZpGAi+gHW55TQxw7E+g
R0oPNNfXXKkl+WITfkPL2pyEC/TKWSgecZPZ24q/W9Ho32x4OuSCzWPredLZNbK5BH9Bd2jPLblC
Z6fUXKQP4meL8vQMWdI+w/ScA0T1585IDr72MMNR7UNDsSrqxXl5qSNSXXu34GlppuMpLxNGntSA
ywVopcgqzFGLjoHj8iTJuZiQdwdboxb2IWo5QwtNlETNheZBdqXYWjHU/6gZb5MRjrflI7fQdyF1
E9MwwNDLw2B5MRwGc+xN8o0hux+RG5RYgbue8In2U+FNfik5rChvmgcxYLuSjOt7QrajLGLvNPrh
7y+dZTzQ5HuTGJ7Qu4AjGkgJIc+C/Wktxx1hCQw1KsJpKjzr26FT/Taq/e6V3X1wbs0GY0z2A6OB
/TGXVusWE8DaYlNFngDzH9ONov1YeTzByRWzGt3dJE4x3aWW9nOqR49kkb8MRw9AQ0Bj5lWShhde
4LunGdjMSYg4LZ8ieTr7dcVQuWASiaNlePCrPEfz3piYTuhd5hRvrBKpu9+BJSmB42dBMr52AQEa
fQB4S4rUesOocWn0pN8RjUv9sS4NpK2rKuapG/vBHwfEQ5EDb1Adq/ImJApLhT5ZwpyjoCqw05az
nuTvT9FILJ/GbSAPoD/3pUW9axNdRYhMbLDNDI3bkGTd89R3P73Gwc9Hr7eLzDh7Kqo02AF3gpI/
f+pa1ktoi+Ja6gi/xpZm2KAefu0in6uqI9a6iWGR2VYQbEHeBS9mFJ4Z7043MQ93ipJEn5gtVhe1
NeHMo/0YktR+sID/0MYhuyx/VE++2HRoN1e44sXXN0/CWHlOsvLvT3NXlOiyte2oMjKUQkEbbJOe
200aSuwJBVOgD1tci0xtq5TeDJ1YzrBkZbEQJ9kX7z6HK3mCfBamU/zKAFwRmN5Ku9kTu8mdwTTp
Dpngl0KZgJyCC5QczfbUT+ZtGqezrE3nN0CerdOEfzQj6x6Oy8I6xYl6ztM5iiAPXko9OtRqOpC5
82eMq4jpyzylC43eWSvKDp6LjbE3dZ4Ly4Pbnzh+Mh42ML042ZcjE5u+uFDUgFWbF5nJ1InLEL1S
afG4bsPxo0zKYpv3gX1gpDd+DHa/H0VR3XrffxVD6l8dGvA17br2mToDXst27O5gICoa+RiNX0TL
CjfRP4RlkG6TkROj0U0cxP5wT0YtPhg9MT8UdOpiYE5aKxXXPxzRXco0G7+1NaGtInDZ7JiEX82F
DIO+OZykz+4pkLayzvJV4Y7NaXnWYmSgaxUJ4MFmk8qUYcX/vlgsNdaF8UO0jcYBzkiP+3c/GXr6
rUra/jIoiZtThBpUeP6nRmTvFq2xTznGybYL+8z4nJhPbQJH9icdTN4rMbkrcGT4f6mGCCQhE9Ke
ir+soHrVI6d+MeP6ySFNAVB7EZDYYHeHIi0tvGoh6T1YOis2zNs6Ame63AHJfBtAbCqvNguc1vL3
TWl118lxrCcnSO0nVJsB+my58sYgPdqcsR8kz5VqKo9fZ2mI/y32xvza9rRCq3r0yrVp1b8akhVR
lQV6us4NhhOaEQwkIbyHs1KOTANAeoHrbgm+J7XaSQxCHlnzlJb3MdAmr6owS55E2Oe73mvui0/a
CZNr0tSo0QuyRHCsPQdp0eylVlZnUUKvXkZNydj5m5GHMgBD5plN5ACrMhC0UEJZx2U5IBFtgKzA
iDIBKT9KReaXDeCrFIP6c23q0d64XVXunEjKi67fZW9GD62Cqdwa3Su1t/4Iqvzg+655XR7Mo/SI
lcuS9EAgF4FobBaWYrWoM3kg5+OZ4SPhbWaYEslCr8X7xeaVwDLsZeqJS7HdOOkYn78mFXrtxs/9
/PQZOI+O+TiXkeIFh2d1qHrmz4R8n/1UwkIBqkXr7j2bPuAwqye4C10aUwsozctO3pL4FMHbPKd5
gaMl7KsfSRRC+mTnHbZEmUN7/jbGRftsAcxttRa1tJNaa6aBNtEFpCC1ZXyNOmU9WWa9E9003BDz
fmSt25+1YcLY42XyOSObwBNefXAy/Elq/vPOYfDAAum4/FfLH0VkyqMwZufOsUWMpDHQ/Q6G/WjU
3fcUm3abibWflLeKvfoeZTKRHbNwf6mfQgf/hRFlaPydFukd6/Jep97KR3Iwvpr2efy+LGPssbVv
82OR1A1ypyZIt5uJWI53aQqIS4T/CSOubgJeNL6EKr+m6Be3E2Lz7TJtbSO8Bh7Tb26ztUFi+s7D
SkRehHEZypIdcMYV15FPyiKwFGsGtN2m7+JNmlCVLpJ5QB5EAffRd6+2quM4OuG6CSzvWDLvAmnF
4EU0CXWiE/4abQ28aqa5F3x9Tw0izdNQlf216pFLMgXe8c7+yBK0RlGdkHw6Kx2borgv2kdNr7Cj
G3aOtpFiGAfZeNORPnMapf6JsgcjhNM+0x39FcTsUTxEnHvTLH5NsWHcgbL8rDQGM7Iwgp92NrJf
42xk9/6WUXuuMw+mZBbjKCSvkbAMUXGchIx4mdypCajwnNyp7TyHwcuPvO26W4Zg7n+IOq/luJGu
2T4RIuDNLVx7WpEieYOg0cC7AlAwT/8v8IsT50YxThqpGyiTO3NlUMv0XFsrmrn1JWGTxEWpPZlz
jrKXMd8ZbWZ/a3ZFIYqTNZFHj06ZlugU2U51OUwSj3iTQlpz2+wNM2TpmfcqjQGBh79yM9SCpEEp
YhT8B8/gq0SDt1m1u0FEegtouOZ2H0iro+2Jou/I88jYmOwUyeytz3KdQWIpRAUsvWsOW93lUZ7Q
r27Uh8UqIbalOYoUOKBgVfUthsfMJS3/zDoG4LjOHwWsN9JAju2vkpmHrjL/bzP9nSMpxhmKOa1M
XBK5YoR3n9y9r7KMxlF5Y56Bz8HVjzlZyFOalExvJgqhSw/yNFd321NCBsxpYCj0SPScKZdZMsM1
xnOiN20058V5qASaYlP9aB3nq618ESrisIEAHGG8AXqjfWdzj/1V14/WAoV3lvS3gzovGYVM0TS7
IeTm5QG5KdC38YVR65tYmo98CWqlUKLKoPzOpYyCaMj3AP7UWx6TfPpOjbneLxmUe9AHxJNTn9Ph
3laTNk4qpUUB9iDZbXvOIFG8mAv0v0yZaQQown7NjgL7GzpJc1fnlNdUb+O8wGXNEUjSvADmtgDd
GoG28X2t/5XU2l28xNFDRHsk7ZJrjFCXi608bYVDKFQj09P0tM7OFOj5QqkZJHrVzMGxpJM2nZ5c
3ZluTsZNEN9QGyyCIcuy1jlbfZ1cBstrD8wqdgBi/rLr7Fe7LrtwYkqQIgO5BjhNJWP44uL0gCUr
Y+mBsaOPHZF/3uoDdccIG0lk9x4aoWSVUWfdOxBG1oxSP+FLWtzaCw0je5S5KQ6L+t2a7nejUJWG
bcfm1N3mEU2tCI7SCXPG/44qaKiEaH8ylugX5qkRqeUBEkMxhIpQPgsVYnM9cTtPnM/Wrs0QvU0P
3J4L4sSBax7WH2+ADELqSqMnkc1lkehV2VCMITTzkAKk8pDm6u5DdZ2zvRw3y7uI0cNVsjnlKXWW
l6pqxuNic4qloanBS9F5hEgaPfGwuuWHtJ6vyqZph6pa/yWU3q8VeiMZiiDVLcRNZSNDkJgXjfYr
37bM+dacUmXZu3ebLOaxaX3TktNDYk0nN9td4zV5PphBgZOlHeV2OSSzYq95VHDPoH49k2iprl7R
HEZl6jk6MZnRCRlNgBFh3zd0t3KUCSmGwYNcBXbZ3Up9DtexwWi+DuWpbyyWTqwVWq88r113nb38
lPfDeUhZnrre6nzS7U8jf2AMvawMek+PPHrkUaE6TQW4dTbqE34URHRiqwU5+mG0yS9YXez+tFpa
o80trEFq3Udbzyc22+YaUxAQbqr1Y7nZQN0AzoYVOZOVitZVIAJGoNplESlKfywT55kTYA9Mp/tu
KbgKqxkzi26LB216pc0yC+Cv4kNUKnrjvQ9XnfcoTf4w1bAzkgaMFI1y26pVDxs+Q8/0PSelLLCn
rXCrf7zeBQLtPtHiUPrmltHqsFdxTuysDEqGqb9MHYxTm8KoJushRhlE02pu5NJU8fQXlo9i/KyQ
+MIYCS1uwBIpU7M6CbvPYSI5HThD5y/OeOfe4jvfMLBAwCqvfOPNwe6K/7pFVpFjUw1j9kvMqcw7
eS5R2aKXfYSrhAhpcTALlfV7wYFqTM7VLo3nLGmRqrTmbndOhEz0p8CzhiIYp5yOqGwyiJB/Ifrc
tqptYyez8ZimU3qBq0cjWtMdFRf3vEXFStBkAxWqvK6b95RlCHbqfF5zVdwI+PY+4iekPE89mHxB
uk6xmbrNP3QrrNzZhjI0F/1fxVA6LPaGsFZpbrqFsQ9RuvOXTBvjtM0p7k0WOxr7r8Tp2v3ug4pH
5ZvfMnf1TXelWmqFojNnDGy4mtbMRZoam+58UCtUrpZpUFgT1PQ7RyGeKRn8U8VKB5hGa1lvionm
+jk/JG6fovWhxqY0bIVON95VIy9BYsL1TmkCC6cd4mIrtWQr4VK/zoMWU03hdynFpG7jhDKxmEeX
0Zq3MkzoajzgoHFpfMntGyG3Pv1PGfAGUEdAIoMFKexnnV70jnl4lrhxXW2R2Xs2dPY3NWc3Frp2
YAekBxSf2nMuxnfiefeOYb/Bz37FRt3de24NZIIHh/NyqGWQL+zlEbfSu8rg12cW+GUo1IINKcdX
0ypPWWpbkOk+JYtVKFrxWWvUTtQUUsMDtqIul9/NrGM+Mhb22Gkfe2jbn5zevqDw8shym6d6pfFW
kPxFsc79ecAtRE8vzWhCP9pieHUc4jMGBI8lud8qcw3tipmyaW96aDd7mZna5WExjk1UmD+G5IDB
GZmSiW28aEbOlKtkk2UjqXxjwtEywQu3hEuiM9HucCc2carcCa7BR8JKFeVCr/yxL6auLnFXcHXZ
EEVR7aaNK9zciIavKKe9qp480IbvNq8ofjCNHXrvF+/Vd6BWgqDnYgEOkRNfLWMEQsOWnxgAUikP
4AY1oISky3iqAWIEY1F8YcnC7Qt6cUm8T+w8uPbsmU/IE+e+HK61ZEEdKnoRt08r5xDn2o7gsv7t
OuIvT/4z0/0qgidLojrJSKPMqvkgaMnQc85pNfE8HIKkSdfxY+aEdXC5SaJLso1iizL2Jvo2yR+o
UpYBBaB9QEHZjpimubShO86n2kO7wyGPJaj/Q1cwopDSRIthPdDQdQFtV/1pmqGNOaZiFnc/sThF
2eCGhjr+UA/LU80tRqEVmkfsmVisE2CxU85LR2dqCYBRsyudk3hJDy7+LfxMkx1kQzUGNMqB6S84
7lsupELQ/WFRL+VVaRhSjgVDbBrFtKrrTu7q/EjRvqszVVwJhTiKmOZIV/FMzu6kH2eURZKH45WI
d7Ii8iWe/Xec2MjNtZ5D15tuEsyyUfXKX0u+6mY7gCZVHzGta77Ja4+nOu4cDgUZ5UM+acdXgAo2
Kciu8WVP3hM2CffUTM7xUmZvGhtuXrR07+3UYCLSnN4jvSyeOgnJq7JURvUE07pE4YlUBKoqTXeQ
IE/5QGM72FWi5QnrIme/LO/JS+gtW+boYj9d3WPOyHR/ESjAYDUwecYH79FM96RvRc2mUnzsmlCV
zN+d4/oJ+dFF6imq8cbA1aJ3b5g5i6sKUbee9mHyWv1N1IDok6oqo6UqvisVD2arKRCjhBvPs2qH
zLt0v7CzR9OgJHLS7xhJ5PHWIPmNiYGQXw9nbkwe5y5J6rtzPpNmsBAzWEyttedkpPKbbcQjvQSv
VWP3J135zrpIkWEvQQurA82Q2TKGZCaOo5R/u14UB2Rwjl7VyktDqBrLQQdLRTyvnl7Bps+DXLB9
m15GJ56xPywuVYXzfqKuvOHCGVgxacebG3b1IuVazze1BrXaE6JPutAsxj9rI9WD5mhHYhFKjMXY
8RceBxwQR7EtywHrAm+AMOjaK8qTPR6sLf8ZrdU59hrM/15qYaZLQkQb75JWqvaxH8cTidOJJh+W
gnazQb1oMGo9TkjFBdRZkTgJrz2UIfbguwE7O+qFFXujbsRLs1JWR6k6kwSEzxK8MxUGB6FOwdSU
1XEhzbQl44+awRhr6U+rWp0YLOx8I+nfAAkghBlEBRzd0QJvPRgbAXCnGM6u4lihRrtMgRhR4rPC
oi/G59FiMTUa+MK1MX5UXqM8LczQcrgZtvPV1NRqqQ4mpjGn3HEClO4m40QnibAOZpU6gW4JuAc2
CB0HTS1n/JImoNlqKxHcguj5S4g1+0uzULLXqOWhVC72WCTn0si9oAEA3Fio4uMId8KmJTax4dwt
Gs1FKmW+FR48fW1QmLEombU8zHzFBoysqKGyNranJAvIvZ2nNq98msWGAGjNQ+tgM6HK5Zx7AJax
GtZhSwxNLn/TzKTbk4qUqGZlzcCNRHW3fHoDKETKisQh9/5x0MoO9eI8IPlT8ioZm7SAJyGUwspw
tYeBRfngMklHHFaizpJnPu5bVjoQtafk0V1wIFZChd82WmE2RjSmUSySzBn0qQ2DUB+SOwEbMBk/
nYt2sbp43xl5BQsWJsS1Aj2RNkSiNmBmUzHEUifuuwmL7iZWaL6VE3W7r9TVHIkUNFSflEYw2vAH
ZIfP0a8GTCiYAMsw18ogN/Gaz6R/w7EUHwbtQiED0XuTwNYBc2mPRxj3BvK97vI+4qClrOBvQ9Az
5qKCw6ZA8COIHw24jJV1zI9mMgWSnrRocmsmhvwFub/lM7PCUUPBERhZq5oBR3uiIyKjnF274xvc
jnLt8Sl4MJmxegqjDmcn+XKG6dTB4qFkjdqiGS/07tlk5FO1GDcrxcINxd+66AmXkakgvowfaRhm
iAKexvp00OdGPwhbDyHOpEG7LVz2Cc+Q41+Rfm/DkF76eh0jVTGbh3699go5s8HMuG2OoHlbCwBB
qjbGdYQ0GBk02bVj89gSBmJ9YHjiNO94++idzrf3lrWFz4wy18Lezcx8bfrAnpGmPLLiSbH0jX4W
zWcrZA001RXpMzsAY+K+7xhmRDwvNhzzOGEPvo0SoPuO4AryWrus28ySfsF/6B7tSVmJq7hbKLSs
CoZFoGN/lrrWsf4jzbJAUC8r7Lt8G+dg7Jr5km4yLtT5OdFd75rl66uxWWsklEdNyT5Wx3h0Grkh
QlIgnwyFCOyNzyg3ao2cAc1uGE0wmeP56s3vUrfmx06xX7D3GfQEyGdVvOUmgWsHwxUDTyweQjJC
V5LY5RwW9nnGFjt5PiYt6Ztq3fqYMy2WBJOB/Xq3TEp9ZzUqiujanyeamgJMOpQxmQYaWfFXYPaN
OPlmh4piFr/HFgJ2nIMgYewjELa7aslmQrncfp2UJrHlFy+QWwdN56ucKsagM4ixWh0e8MRh+Krb
1rf08pxk0ok80NvMtJcP0bTPHr9zSkNxOkms0PRFWH72VuX1GqXHNgCPrDMXGP+o0AXuyBUfmVbm
2Puyl7zDgmGZoxE3mgp4Bc9obxrR1BlxD6Nn7folwHf11KJGR/38tWGJjbKahGbdNJehpxRtmrZ7
veCN9iC34zB6YvxD+o3SdxrjeMWEm/NIzS+56OzIUZYxWgDw02NYhqpWs7E4xn6uxfVALDRENccr
XhuXavwsutK5UlJCF72It2Q5DTj6Kfb1+ggt4G7LVC3srPRsTzpOq2YIVbtLz7lJ+ypnWn8u+vdu
Gl5NiqXWSuftqIsppqvk3klbheMB1Uu20h2GfHqjglA7tkr5xSA3hQ89GL6RYrOUs4ltTleizZry
58mxz9hsYYx5Kk2tDuiH9wmQ4nky5bdVFf+myuCN8SYuDNBuk4rcej788ZrWiioMz3Quq/+qWX9C
5m1CbnMLdykHj3fxZWOfjus+HYNDZaInbZj/wxH4mEizLehnlAyKJOUZPPdLW6AItVXbh1qJzl9Q
mESz7sQrgK1KzatDR1f5xenX46pNdPJWunUcG++hoBph2mUr25FLrMOyJdsxWgFhEKSEAueCOTuH
zDJKmigWVMJpu6n1dDRcy/AnDy08kUhNXEAZ96hTEYrOaQ/Jsgomjwg9fTcdhNzakz7qb9jqaA3e
ejXSjO9c5rQR5s+rUzItKpZX7H0/nZnxcyw8SyY6ST4SOLf1J0BJt87B8N9vtRas44b9c/XWu1UQ
27kzBr7YCSdLkFV8R1auo1IbBMmN+WvZhruRyRoWS9IIo8Lxr8FUS9wMQhOxet+u1uPIcNcX2viY
YI/g+ExPREE5EaIwoHH1ojoNlTDV1ekqExMvnfPS+m/IqhLXQ3lvT72HqOk3GWpcQ2mjD54GuY5J
HHSGj6W+9gMuRO6UUnC/zQaEL4dLR0ZZL2pQEiO9jYd0Y6Jp5c3VcqrbLP90TU6EdFa6o0yYr1m1
hY+93d4pM89uVo3hQ5sqDhS8n7AEyCpGnVsYLBwYyCah/FsN/VVmih5z/yblRULR7RjwasQRfIP/
O/aaG3fIBCMxzwiP9UeWiGNa8eYDRh3aU6Ej7vW9Mp2LbhdmfeZCaEMuvSGqtn5OaqeeYd1+Isao
gBtQixttBd/R3GGpe7E81Ti2ovjQjRY2zLR8UVZVB+i/vAXD9Do1CpVhxcHgNSzgx0TUr7mox9vF
G0Yd30n2F6VRB9QIGiXJYR0I5PkDwLv/srV/2BjD9tpSXhIVN8JUOh3fo3Jx1F7+VSpxVEHVBzOY
3cg2c14X8ncskk/4rJRAmdLPWZ3No96kJBTZX6FDK5Lpnoqg3VATUKmPpSWTeCgNpphr9ZFD2dCh
QsiVm4ukmydNAAgWDs9i32gPxdRU0dA3U7Qaw00Zs/tJab9NTPnc4zhFuhYewXr9mROVYGHNFroy
0vqbOWNx3/sNw5hUF/ohsYi1dksxByWR2HCyZCyGxTeElBRW4R3DqfJcOfUaKzNdR/s1f0KtZtsJ
ppJbLhcdRJJp/iuU4V2pGlqyN0MS3EICnKv6OYXcXkptuTXauQOOP28WQRCp4+WzjZ9hA4NG3vTR
TXANCSMPF+GBjDD0MrTI50P243SK2cImUVhPkWgaqCtq/lca+WUtK3m0KOyMnELRWON2tbuU+YOb
m1CJcSSNTMcvibDuRmdS+dQmWvh6UaL59HucX6RcfrUp2NrkMysSGQCjIh5HTcR52ewnuOVKXJsO
8J2uvRsKbXvS2/xB1GrIA188lu78PDrocNP6usqpo5oL0Mo6vZNkaK94Sl9tElSLltyWJrnVYnlO
W7xFdg9CHx9Uq+mf+YL+Xlqct+UnfTE7I1prrtObBFbf7inSKsu5DYypGg3uulDfPZTXVtIrNcqy
CEHAsL1y22W9Xv/1iUZjZ2FcJ9zZ1iI+NI+GYiQ7GnoKQG5SS34akQ+U5fBJeSBNCRIyNcjVprpq
VULt2/4DH7E/MvKJ0jWhJ7xOv1u32M982Q/lJdXBzLPBn3QvVkzXwerAGbnpmUGC2gaoRn+4RXFu
N/DNl/WhNLjzYwUECvslDLx7wmKT1/Z2OvXB1mngbVr9o5j+LYgA/pyqGr1oK5upk9EJ0LdfiyH/
y2mDSo0V02nzs6YDxoAZ4bMy7beC1vOUrht/Nrg+yMr4aDLDhU+XnLSeMZPVpKiK6LCUv8FCKw6t
MmgHcoo6bxPcPCwbUT6b2VHHbEFiqaB12JwCd7P/CEmZ+uRyHU8bNZQpEnAqi9iY6HlrKZ84dhVH
qY0QroorwN9mJERe0pmCOh8/jRISiddd7sWYst1jiV2o20YzGoTxb2Ta4GnG18LVkobmIeIAX91P
aKSMKyRn/C09yU5F6sIMxJXLyAKUKlT6hQ1DGJbvLhYm9ObVMNJXU2FRK/q/8EGJP+mSPL2sXxJl
Y8NXDG57k47f3tW43HfT2VGLf9Dwq3PdNp/c7F7dzclPWGaBHsjhafDc/iAQsnOVEmVjcdEnTYQh
+bmaktgEK7pVLS/zikdJ/5dZ4w+fuRY6BXJ4kaf9R4eXWV+ShMvWIEKScgdvKazHymwoRt3ifAIW
snUHRkpQOwc3jfiNflgOwwvD8v56LFci36/bWLR05b9iwYMzdmeSO7R6+PtIwR7ECfXt3e0QmS2d
e/HUr5FcePBULmEqamBm0VXn2JyRWCorKF9lb94oVSlISBK33BCHYu64H8k6wokbP+gJWKDPo+Jt
FtCxZOF+zfEOsF5auDHzX3YaIECQPiL4pm04WC1bh0wYJirmtSzod1mpjwnzIQtNF5FEQln3vcx8
3jxZnV1t+Tu5WR6ldAGjp1VhX2Pi6CXquWPHQ7LaN8Fw64LUE0rMWpGmaTjlhoOqzt0NEhfTsSnc
MtzUToWDrB82EUiNtcbKqpecgugMXNIZs4VvqxWzt6UBEWQRyEqy48YlPlA57+oLZVp5AaPBky6e
gQ02G7GMkyJ46oeWDUnJEQk8w0YIY5AbOHNLnSVSAWeiJRj17FaS84kM+aUbnrk76GoSTxp9Ry0i
vN2t3IS07Km39QOT3SSWPcmFkSNjrlI7XbjDwWxpQCp16O4j5SHZDEwPn7dhYGwmMnli7kFuYtuT
qPZzI8w2sNzqBNeKSGQA2a8PQAb+m/DEe/N7wu3CU536pNX2s55RYm1JDVGVw8eQEM9mWNB99Vzx
1/xtVMUc9e4qmOLyIKYsJ6rkcCpd7BzKvAZgLqM6M9kAoCRQJo+/PyFSn1jo847LuXRqUdbnTQMq
Mbcrly8On0BC+N+xGjBJk37JXC4Aa4QsMGb8ii43tmE1HlFGcNrZKRfn6W+NfbK1kvJJtNVxtsYp
UkTCyadzTwsCABd5j6MaMCyWtPIwVR/dxlNZJPp7ahn12du1wV1GscVKsoPKc8xdLnXRC/GrTlcR
9KjSwBnlY0E1QtcpfS67fejAAQv53E9uo+TELGUeZFt9lYOlB0zC/UlADh25SgX012rMCVEIyypw
4bpEa8uv5Dh8BgRILNY760kh6+sJ9lh3udtLbUNXRSgfcbbkxUaSdFy+66Rajl5NJ5vZMs0fzL8Y
L/BsOlN5Q7yBtGG0vGR13wYjg7l6RCefbUrkPav5Lkigq72rQjFYwUvhaZ1yvnx3nxrhEGhu+MjD
3ljptaIJDtWOLD8X6ZR/aT1SU/Z33v3Jpvu46UpLCO6AO+rRS83k0a4MJtnVdrNL9zosStCqFATb
lrIDwfr/Km/eAtLJvFDOVl9qiDZ12iAJe8pnOqntoQeu5HvEgklFIj3LfLvQifqkUkWJfsQfaO0V
zv9OjhqU7KhEjQNEl0A+9ThEqM6ZuWbr4xz3N6+cTnSv4KxDQxOpi5l5a0zfqb8WeAFRAu2di5A6
QNfN/VpJ0DWJnNRY3Q8rZ2CLczK8CUHWEl7NKHX3OiUdswuHp8gSfzDgXDQ7tSkxABMG8NA5tiDC
eG7c8zoNO6hl9b2CMpA+s0Ol4aidjjQh60TIiyd3UpSYI44Vs8r5QkLAnQyqcpZui3cLnLu6L+zH
7YmYFASG3mBM54nLxopgjByCtdRaTnleHuS6/uMqV/mbzVPL7URRhuXqNeuFGK8d9XKNTMEdREpr
iGr24JFU1HmV2p03dH1cyuaP0ds3w3C3OzFDcUo9OoHQIE91kYFEV9Y64GACbgjdIx2NpynrIWV0
VhnjDKCCy7n0Zrb6OAwjuzHMM9lFXoWlTCJ3Xo6mnL/UqcaI2bUtHib7HsmR8yaaQUgFVRgxz96u
G4O2rayNmGMw3gmIKqNdGMftpWrUj5lE0HOyR0SW8ivzqvoe8NmdKL+Xan5AqpDXzkZCAnJPSGqp
iNgg6mC+ObeAs+Peckw08+ytAHvDxPB9BomJxXYgBk7ENsKO+R8DNQvBI7s3rSU52FT2QqvRXpTC
u5VFfdOMpMPBqSohvubHlOBPXuTiYtZopZWqvUp6stwV1Eozyn9TPtQx1hBqsxf+UMM73BkcKQZ+
aik+mpJJz8Aavdk8wnnFJd0D35zyLh373dVobwaGBcTqaWgjvV//DK5qc5fgXFI23AOSrgoyQgx6
beHGkQNSIgGuNLVaWIPbnyTNgPOCVIQ/m40quNsORdIlsmOmyDM49uKZIDw7UM71OSVBUP0zG88J
cHJ9KG07hsmmxRYYKy7E6R+SszjLq8pkxyctrsqIlJcAkj9bthWn2FPdjEGD5gzqwcoJDCTumcFb
XO3mfTpk4zGbH7VWIR+oGhhHUs85G+2TABHjjIfSwYSG9+LDK6Xiu1tvkl1Uw0biTFcNbXcCF9eC
E5VrG7Gx/FeV6L/69KymgoEwj/PSU/xSqkb6WNoq+sM9PdLrASnuqmJ88TVP6cIcQ2xcD0+d26yo
f3nua4lNY1KfxIQm/GTSmmOrWTGZFPtobmnEgMYMjVpFADDWyNr3bnuq5dVVue0vthK1BXhuBz4/
fsIZmsxaK3WkK04ZZovjt1x6mZxh8ZBfMA73gOzYRt5KroUD54EU3JzCo1/zc16NYGqYILtyq2Ln
DJFnuPSW+qohM0K2TLH4cBqUZMeuJNlePZuTEUtI7Hnk+YWG3ixk+7iM8jYLHTs7x4cOEQoLcHar
k8yjJrG5g9+AjLHcjw3AVGUPkSDo9765OMpRkdqH3AItf54R31N+Mso3mn5ba8BmuawMnLKqRZF3
KZrjeVG7JyOtD5IkKQue8C5LOz5oGh3jvdGNRKmdd47TPe6Ta1+S2bCrEj4CiOJbj7XVF6u8U7rJ
OqemSTLbHm8d2bfYKR505UGzMmiPKjqbMbhHg7OTv3VKyoXRVYm4AQO2lm7l13C9+Jdz0aozVi2R
pQ+EfC360Ftcfh4Eij3YBymIrwNXHNYk+DoLD5yxbKB6M1BkrZWO9784rqaU7F0Vs08UPK8nsw8F
2b44lBwixChcgLz0ZvSOTQdunfqN5cgDlydclg5WzpphP6LLn19fqNawdEESMg/gz/GlZN4lw0kf
pDjEGeAj6f3+Z5wOywsuYPd/9Vi7drXzlsdi5jHcBhJ1OdZnvGov2JMA0IJ3HQhPIQrCkOdT5GSW
FxGhqoL12Uv/tMLdTy7yawExRM/gQeWc+8i+NTziwdYR2TL2y1oTwe8HYVgzkuuGFRDrK5xIDOsl
tmZ7Wm7UfUYbBqmTwPH6Qvcra1Fn+osFtaJNiFmmGXSDDCvvCwAV7gOb+iRl8+TRPnmvKzL4/T9r
dK1ygxrkNWkLl52jJJYps+aP9D5xM3PwXNrh8Esd4NychwBPrCjjp2jkfzg1M57pPeOvaFOB11En
cl3QcvL7jdl5u5wh8j9YFApefy2psErM4BclN2OBoMTDoOtaWWpgSSPCNz7fe2AS5j1xdhEmUFmI
ZK85TkcNP6XUCz3Qe+v7f/g1+iTNPzZH5l3K5aTDaZ5kMeEyxFI6O/ccv4OoQQdH/Nt49PtDsyHy
ZKNx0CbxsDFLeV68w7AwdJ7prjtC3T6plJA8tQyBA4oqmGEqxILtxvlfC9JUYRHwDOfVWsgspviQ
DKU6OJxxJBJ79EuOcVaYRnO7wGoHWPT7p5XWlsA0oTdp1hfCh6ssXghzQgrLSkymv1Q3VRLEBMVB
HpeNmjNpZYUF8tfxt2O+5QwB04OtrJXrIVXotUhdq7jOsvozD91MiNUbSNgRxCkdQn68PFRNiYHQ
nOj/sEa+m4NKo9mCiQobiPdnaE5ij9lNwLN/u1Fqql0iqkkTDkig2BFpOr+rnRXzdHnT1GEJTcIP
F7N1wNOuSxLkI+vjjB9Oka31s1QGSTf03QmU1UqLW1wRFA41rfm3E0Au3R7BI4ADN2JbCzyi2XID
LH7Ihi6/w6WI+zSDx29vVfk0m268Fhqco8151n5DlEPd3zf83SBw5bZJA9FH3wJHtcTXlKAR41bI
HhttMbBZ8dUVNuOWJR+3t6XgxFfPD00mu5cVOhUf0pLeyuYNWXi+zTswv9KbBBvs9LDMzrtqmNxg
pqWrg+l/DJFBq69dsq4PRc8xW2wpoZt6vRB3Hx6FyWHxl56kZfaEVa/FWVvVaWw2mK1YeuxLvf0o
/PNoJS1JQJenCwvHswMJIMwyr33V2zZMEtk+6HrZwpWv2ZBG6UCWKfaIOzlVPHaMsc3OPSpKimV2
n3TrezJGzvP6AIufcQa5+l88TC6xU9kZ3W1VIbWg/iWysPvmF+xq4qozWQhy8GOhGNVP1Kb6vGbG
QvlK9/ILWHfWHORjZdDJR9Mje5fzoFgN64ChVZd1EEHSIN6sa4b9cShMgmGzhmQqVdTwdzEt3B+L
CS4NLKAZZ6Kfgx2LqwoQMzm4M53jxl1LW1xsagChUzMTgZl6xdlqOBKPLMAPBvPiPQP9+6FiTYi6
rtj4AzpYPsk1/MYSRQbjwEBvDlpewKO7zvKIE7fmmrw7Bc16vQ5oVdkO60ohZWmGcz/vYV3Q5Fmc
GKSdZ0fRI7XKuGjvX0mSDQTWS1R5/juyIQxu7xQlo755x2MSBdEWu7s1JMXjSSRMktf53JqW5v+y
ejnYeX4zz82TUggnbgZ8ef//Z6eq+gXuwLkXE2MPLs/VkZrmT6zmp5LYe7604mCiQkZLq4GDBwZ+
xz+IS6+//OKq+71uoskRbOrmlKvWa5uN8S+eS5g47H+JdHT34YwYt33dyJ6XRhe+BwXnd0EkUAn6
oqlim2JfPk6uP9RScEluXTQrAp7zkv4PpdbWUV9L9fq72ba5+U1ls4TkUczXcf9hUslAQePWjsVw
z2jkyia9r+//74fafXf0Vr3v5vZpRkvgvMS/Mu3ku5tBCv3+3WYUDYf3eYqnIzeC9c1IXEHaesSO
0PEQWKtpPCnNEPWjkB/NyBkXM6FxS9s6v+Jh4F/Q+J5YmNY497yOGhYEd1nfLP1iS+qUG2dKgi2t
i7dqchjV2go3C2FriBJ7RUslv2XiGu+501+l+rb0Sf4Pog0+Dg2J+n/UoKG14Kkl/3573UebBADt
Nq+KAkMcK8o7Gq90elI1/ZLGWokLwMRq+MuQGTEI+BrKumH304531F+sVXst69q4ifz1d6FNEq+C
pDa8OaJQA9YU737pEn4TTfoATdF60sFYzKUZQdhl05/75oap7BEmvRKa/8fdeTXHkWRX+K9s7LNq
orxRhPTQZdrANTyJlwoCJMt7X79eXzW4ItDATO/qSVLExsTOznCzy2RW5r3nfEcJuLiF3ilI/tOA
BWSHAdLf5CD9XvP1+mDYj4vJLSb2fjsJRnifT9bNBIT9cqqk6L6LJKpsRgzQffmHyuKH0/iit2PF
Vn1m4W41IT4zUZtfFGNSUnvD1T83wJuFHtxo6Usoag1iU9q0HtdDPCTXTcli3KhUdCe+dNt40m5e
2WjxAAEgCBa8SrpGIgKN26dEEFX9VVRjlRck9AaLfWfOxbPXD35l9hZgM5pVGP2Elp8yKiKuaMl7
fTj4pQoOxTxrOwEykeYGrm3QkE3e3ccUHVG5jcLZGOJYQfvbnAcqEY1RcnFYT4QgH6HRGSqOFRCE
AruQVcZE2RwA7fNkzVvqFBwcOlqMRlJFz+AMrg1WrPMK0+BKbGtzK4pJ5Q6DAR0F27kbFPV4UaU/
DzucjO8ax1e4T/LQGl6SSsnZ6/e9SIxpX5jlQ69qFvVbVqNQxRiI4KNylVi6KUnfuTTlWL2J6b3O
ekkUiahObEsDmWJNt9Wtmm5Nq/h4GSaD2uPkb3kpa6JZ/dSOMJg4NI93Ioqqq9Yv6IsvNiB6Seb1
609AVCig9+nLjWIE5eOEOHAR24F1acpyJ8RLpgoq150eqg++4KdrKaLviDYAJh5coRKl/cZq6njD
J5bCEzAj7uXyh4ha2ZMcs4QsFNe6gBEtS3yEJSz/+IjRUtXZiwqNoG264i6oxQskgDo1IJ2/YwNv
Czjj7/KBs5UQq9jcyuY81vPqCtcbZwamA2vJ9AWPNxy25ZoMXFVdL3BYw+7uUS2QzstCdwZZrM8P
3JhOK38hfV6RZIociyt1CDI7HVAx0+GnfaNVVPZKomlC9aWhJcC0cg+Q34SOkNIq6nUflGALMm2L
zOcyTsPSPmBkpD5W90EfonpF6YfW/SdAEWYH/2XQwjWuaTAVtXZ1+CkSRfZy3eNbY1n1BTfsMOZS
TkJ91ojT1y6kd5s1zRUuHO3WGu4hHaznNA6/BWnR24kqUZ+MdMtLRPop8GvWB0xq10eZ1yXKvugI
3TOW2AEJf2SFARsYarzY5X8dWbDP9BhAC/rmxmhsDwDjw6qvheyVq8DYSiiR8FJGoHiqurkCFwjg
sWE7eTi3lb0s24glEI4vJzXEVIHbpFGxXoIjMD9EP0WQfgX6f2/M2NKi8VM2uJBRti/g/d4f1G08
9PihDB35YdWObq/TjO4P3AEpTrdE3gaL5ixyG9WKOZewRdYXrzGkARoa1fjciIha8kS2CU0iCif3
oZy8/lcBZwj1l9qRikp7UExCYaw40jYoHLSH3gzpu8r5U94YdPFAWLEadcWqy3XFkRYEpoZh6cyP
qpdRxft0oE1ONToWcWrh/xamcTs1reXU9U9yGbGkyil/KWXahKHKiid3A02cHi0tRj/PzNR4K/j+
nQZx6Kpm7TlEECNH5V/tqbsUg2i9plBxf9iiIwaJMK3HhqZ6EztE5FrsdAYfJdHhSFCahrglckSY
WySmwyjd5L5KJTWpnstqEmjDw+XQwGmuaj45h7XysGqyepZ5J9MSPgOjVtgcBEl/G6BMmQWFg8Ov
SqXwDFFv4LQloGzNgJU0CIoF60reiFLws6ds7KVTRnP1kOwznCNEyTYWcp71ZOnnUdlGd1l7zo6+
/NKqGfufWo/uAIIYr+uOyguw/Ml2sXpEc9B4ZmGpNtPW8GqzyXelkDOddOVWBYdSteRiGWH9givz
XBLplUcYua8G3/yJ6UymEKf/zCEV7hu9f5wjtfOgMFIa8FX/riDmsw/19YyQxUYZ3V0VrbAZwegB
AKcTSu8Ip2cawb0OOJBlBMH7wApWhw280BJHclhUAtHka6G1DlN3vgzkmUYiK9lg8Hb34bTOKzZV
k47pWQup+Oa5vu0RyJyr1vgUEHh3ZmizecYamUCAoeeVssbelqxnfjYPd43MIdVM1QeWrfh7lHbX
apaZaEOCHZ21ySmp6m+mUqovTV7bVVLTOhuLznAOX/ulyU2ZbTo//Oapvc3NsdxLdUVtWmJfcEg5
UWDfb+dW3B4+Ztpin65VkWlMaplMTMuSQXL4X6cq+EpaTA/e0Rq4IYbpRkF9U0iDzFM2rZ2WDtdq
Km+qJdaqKuXrZhAwAej9LpIXJMJ8DrKkc1GfZneTP82AIthBpRz/tAUuAuFIobPYQ1SDuHgjQWfd
MWHQRc0de3SF3BVN7Ovr3/8gSX1tQ6IaZckq3PtLSWFK/Z/IxTQPw/UL5VXFq4dCS8k1gUmp4dS1
jcw0dxwpv/XIbWiNs3YJSkJUVemj9lt2FWFu7vQI7MIggXvN41v8cC28mcBczGIsJ40eOuSo0wbD
2EoBua/tXEy34diQKdel/kVnIS+qzKTctwEtWZmPRmuPJRnduD+/oK0EMY1l29aU6ueMAGGbog3k
uxWYnORC5xCHklkC3V+yqrZzjDWS72Ow1ogHuCjznm0O3QwsCZDSSz9ELjd6YjFOG6Ei4m1htV2F
dXb1iiTWVMvrwoSQNUCwywE6qSkNwvlBybQE/0DbCRe3AgdrUFd0VWIylKrqXk+mmCIcFRFBinfc
GGgUHV7Ww/80+d29Bp3G1jKJfC6DE3JjRU9Vn6/TLH3saHFeCo32lOjUBcuYdT+XbtEGDvdaDyCu
6Bai6GEhoWR9mbVUhcVC0++SWLyIQrj+ba5BAc+GbPtvbGHlYBiRYOrSrenfhCM9p0tde55NijV2
guSuwkW2lquaj88+8S8t814S7g35oVYeGvUOhcqqJlzbwHmvKoiq2fPIiuCw3pIiY+9yaUNIsAJi
pV23+cZsna6p8Kw/Tc11010vhd5/E+UwNyg1aews1KtCw+UupDuJUAnqvMHDGGjUPWanYsc14mOM
4I8i3q5+QhmK5miLsGZDsftJtBbBbE0GQDMB26zMVahQ5hgIWaqU5oGsSfqgIeZBxOn7plVv0W26
uLP48sTy7TBaz6Wsu3kBV2guSsFOAm3flO25DEiEGj6/Qo03KV7RoOhB4xlatqJz+YJC6Z5sQp7u
kodk5tpWMWJs+bKKXjcZbsKuXVkin/zYr285VMI+omuMO7q1irsGxwU4sgT/SEvRZXIFrNrInQc/
wdUeklMEKVUy6WxWCh2smVwENZPcQELUjnJTUERSxkweHymim7w+kaUqH4dTyKKmSKJEc1SVdEk6
jq3N66q02jGuqGoXzkC563Ja/pKY+6Rhu1+pU0nzir8YUslfdOPX3x7+t6Al+VK0kMHU6OAvqN7u
lKACciDkKYkOioj1SNOU69e/lOxui4Fjz9+XQO1f2d77V9LsUZb40d/+512R8Z/Dn3n5R/z4UbD4
RfRCR6742R7/W/8LQ8VNELt/nil+F/742/pb9hx9exssvvyZ11xxQVL+oJFt8mYoS+yqrvDQhx9L
sLgg6X+YMtJzAsdZuRRJJ0XlV7I4f8qUNVmlNS+hrxAVUkOWXGqSxflHoo6cwoLzCyealKJ/JVlc
EZc4o9/EYBNipyRLpBEoxJSbmmUehROH/dzqdZleN6JyRzWTTs3AVLMqZMucJitXljAnK4HwVaxr
6jXYOsED2InCpE/64jluksdRlC9FOsDQiNp7JqIjgRlNUN9RJ0AvKoAjN6GXhxqxn/KyPiVBv9J4
L1dWREVIW7JZzSx6rnQAHOqUl6uiLZZlK7rNyJFq5SWBNED7htTJzgfzGZE2FSUEgerwTVfb74nJ
wiYMxC5o6I7KKw4NrXUHiJwukVaZ0FUyCXNhmNLQgttJtAhItlGzpGd6ZtZjqKbd1dCwhyRhNX/U
idCrV6ioymuhxItbDoH/1W8Vne2Yb7E2UVe1i1QY2RLAGohavwdVS8A0HbxeLbmoaZ4dzSjZ5Nca
XTc5HLrBniNCBSOzDtCyZYh/ElzI9+GCDbFqfIElvJxvwaD5t1JMeAix2WmERUuI2wXTo2lfCj3R
niWr5FdGooU8aiQHolKQZkl9gIOetN6zLE3uO5QU53VPbYIDT3pl5jMi0Uq2QhjIwqw9GJRBHiOj
RA1udgCcsFXH4nPQCuFlRDjOtR6VwW0wD1RV8dykHN9mM/lG83mx+mOrIj0Jac9ZaAkhJUkUe3Ac
gRYG0LfO9LEYncnUpNwWNCF6LBicVrQZ7FQCdi8iufW31mjw/ROBo1qaLjn9pN5T6w63ZtSZXweo
Edg4kL8hIFKymeAQMfPCekDjg1NwWxAQoa60DmTJCgsLHrlGGL6WGN32TdjoFABE7S630NH2xSKm
DTR53dVTR1Tm0EW8sarwOASDsp1UY6C/oLdXFl+cbRyOutOJM2H1WmZwzoVgszVrqn99wOclRBy1
Rq1g8pzCsgLcT6qz3MxwX1LUuXGmoV4PaZXNekwmC9vBx7KRJAdVBjTqPOauTkVK0p6mPcL7x+wo
Rb3vxHiRXaHUce3IU7AfTV1+hNvuk92QFNV+yNTqcaJCduunof81Uybtq2LlfFO1WO+31izqMYQG
AvlWGcoWep+qgo0t7Yfxp2HWxqXC64TGnj/Tr7pYHb+SQN9TF05mzHWFpfWXCrqWzaSLpDincrX3
p1FxG6s0kZRQrPCwhWA4JnKFZBzcxQ4gKIM8uhiEk6yHfKIpbL0kI7U7Z2gS4WGo89HrIVav6tyQ
zmPyYh2lykbKYUp7y0qEvkDpBdrUJf2U2JjuTWLdznQRYQl1lnwvKpl81ZWNf5EUmMFS5GlukapP
9UTacG+KZrhpojbaETiv2Kbhx756HqeBSrChv/Hz1pB2s5zmAIiROkEqrDZl10lbCh7ZGv76tPEF
RYKoktEZiQYqgmXN6xRA4BWKLvghGNEXVUwfhtA809rsZ1Eh8FJ8Znndxmci/KpJQwUy5TmM/qjf
Qb9DOGlF7SqsROWWOEZuuknKQdKUBZUKi4S8ImhR2igisBAZC1iWi5fdqGFTNEv8eBh+HDXFACYF
P2AnYowVaXxNWodHrpeKtQ6y/gZnduwkqnjdoeRbITIpzyuNIMMlDcPyGr2d9grVqFUaj9weZJll
2+CAMMj0S2kt22M6YgcIDONn2AA+xdvQnMod++QzQuiYqBOvpSrkSR4lfvnt1Nc+2TaNy0nW8OYN
p8DVhDbEa23m7omc96PYucNX691wR0HvTBR1gLZ4XTsJGqYv043yMp/r9li5WILd1tU49xAbiB96
pdjE7p3IEXufevdx+KOP5iQoBVX96XrsLadEw2u0WwB4LLhb6hzbUlfWJeKwNxuLX1urv3HY2hNr
1jb/8ff3mWofx1zQ/2+iy2qQreEoIdk3rvx+gdUEp57h8v9wtBV4d1OPosh8y58QsU7XkIHQ2j6q
dv4VhaWDOclJvpvxPaLoVeSZJ4Y9dV1Hse0Y51r6YPN1HLmmhaxztux/fVP6pzvOl/Hff+9Sr8of
+W1b//jRXnwr/w/sTdm5vXmHnG/tt7/9yEkimC6/ZT/+4+/b+lv1dlt6+Ndf96Wq+Ycu06iyTMtQ
X3eRv7alismGVeE7CXxGXkIkeLd/7UoV4w8F+ZaOiVBE58vW9L93pbL1h6iZGnw1TVV1w2D+H/b8
wY/i3anh99//+avOJ1o0GUcUZQ6dhibrR9NLLPq2NbuZan+/ZseIXrg9tYAs7/Lvd/3jEEezKYWz
mwQJQzQuIm4ncEdCD7p1cU9Vy1bWvT04tF5BXaJCeH0feZM+v7pDCMdfjX00z5I+DUjuO4ztr1Ef
88W1HPAyHuLaja9SzWtODbncsb8a8miSiVFRl2V4GFLxdDtGE/KM+m8Z9HCZaAy12JXG9amLld8v
lf+40bwYMgoQWRSPAilHeAsa4bW9g6mo3lRsInHN2ugUyhf0bO35uFU20S65SM+y8/oBi7ac2ska
T+JDc67Okl27ogfAxz217EjvV7uPP+wo51XuhTQSxen1DQBu69LWnthVNqarOxhdXQwdsCWIQ14V
kXfqC/b5A/l9W46+lxo5T0FiMnrNHmFCQR6ltOKr6FQ+63J7Pz743+McfSgDf0rEaXnwM8qPreLE
XmITOid6Bff01EX9yZv9e7SjiesTIqETVoEPwpZ4zVInjK9wajjAONdKfGmeeq2Xu/RXV3c0i8Ug
qZJumcVkh+BvogS7IjfcrtaWO+oNLzcZaSc/WNKn99TgQM+CZ0EXPHqlkcxMEsqz3gH05IRfiTXf
tCtcDV8zz9i+WbD3r5fydiU8OdbRWzoKgAZ1RewddR1spovAJcn1FlzcOr04NVWl91/iXzPCMJik
msTqLh49vWxM5bolP5Ox2M/8GJ/rTedZNbLhdkOitZd4agjk6NRMlN/vHX+NaxmmpCuaZZBcwFN+
s7NpujE1NITRh2tEQlpdWJf6eYKfRR6IpKqux2fBli61xOC5Qg5jZqbRsFfL2cmDQFideo0Pmasf
Xqs3P+ho0gygMEykua+vscprnOpP7VV8226UCwAjIZw9kJWk/qE2BSN1Ed/K+9IlE7102tvUM79O
exrNpnULHNI2fv1kwIiQ+mlT2xK6mbBF64Fh7PTW+LOnSPNOQnWx/EU6+rqMgqX6IBmWu0nP4Bxq
NvOBtBP4NitrXThYak5th08NefR1IWs8mEiM6h0B3owPuilpT+TkHt6B40fy9qqWz8ybd6TXUL0S
Dres1pwceSRB6Vm2ugLI5pU/UnwSzomZ99na8mbEQ074mxHHqjdV+KvLiIrX7xMX0erKuMd35Wae
iY7v1ICfTQOdmoehUQFWFPVo+pWw/RTgB73TezqOknbbrJO1cq1SB5+c5RTln1g+Pz42S7Qkdnii
CUaCVJb391Qocx9w8ExxpDWzRfkdAd/RhebUN+jjl5ZxZIsNIqJzWTu+sDgDgqoTCO4Im9YZHc1r
nsZHw+W794KZqdgWjrAVFKfanHiCH2+ohThHl1SKnMTWH6b5mydIM2wmYhRwMHIVF60DJH7sphT9
kQ6cCd6J0T65m+9GO5oEZsGWNVYZrXUGV7UTF0l4u4FkZk8OlGc3vLa+nxjy4yaCCzQUbircDl03
lp/05gLrgSxD2p/LBXbu4riCjufFHorPXZs5wffwLPOms+bEfV0OGUdf3WVYXVWJeOXlOX5vwM5a
fohvk5lBbNoDPRs3cvuzYp08oQ9f8T6tgi+Sm94ofPaxcWWrE9f9yQv17gcsD/7NdYdh3IZRzQ+g
w9o8SC/BJtkUO06ql4YtmTZAyMlBWHh7cop+esMh3suiqdPbNo7WVjkajUQbuOGDLdrhd8kBTuRZ
N5ZNVoYdn/lE0dqnZunnt/vNoEcvVtoK8zzOh0EHl1abgzPGY0PHwh57xiXAcwfquFd8b+3ISe1y
OHG7l///90svhTmNZy0DstGA5ry/23nUxGU38mLPRQBSbKm/9hr6ylJdzzjlVtmoX8d5+fPEQ/7s
XnP0IyqPJonMGfX9sEMsp6Ivmct8IkTUrTDVrwW3dg+zKbBlnjDS87u/HpUj7vHV0oeRVc0ku14R
TWBz74c1WgRjfi9yl8Hts6mrVKldY5luwTKQtUySsphZqDJgDkH/EIM0vCbRjUSSrBUk9UXi2C3b
WNJBD4pN05a0hEWL54REKliLA9gxz4Leo+/CpdK802eSVnXoChwIblEaR9YXK+/IBxNJqKanIaEf
C5do6XgcLVgewlLzjtTBjaxRtotOW4S3YkItXysM9FPlfDsiBfiGXLe6GLQC4VCD1RjTYQkawTKT
cVuN8P5WRRlBse5GEY5QawXpSkTneCvlmR/v/MUH3qhT6qVKA7u5CzrotmXRPQVmXF2VaRRdQ2C2
8Lim/DtT7+/iHqrEKi4HBCfTFPBTMVWPS1JP6z8qHHXcSh2VEXFWmX0J6XAo58tda+0ug4x23zRL
hlYLl29HQV3cRxi+z6BDhufoj/Wt0i0SIb2qXMwP4VdgEE22ClLdL5nsXQeJYoLWMcyEcRuInjei
UWZnhl8TI1UUaEfxauJnkECITXMk7mkvqco5tePK9EhFAKGWTkGCWgNnPJLuyNCdqhBxyOE1FS8g
wZoLvC+QOoKM0qFZgVc3IO321LVp19LA1mfxWUbJWrpj6Gvi2i8R0ZSc6ywhua4g9YwPc1/2g4k8
oRIyBHBqR95ZRWspBKPXxWeGLI8POUkJN1Wbxju6YJR9I/RORMQE8q0Oomcjyl230XUkoT0TFf6+
0V8S6SZ7ko7NKlGIjbIq9AdyY2LQMoZxbUbNuLaCJHxsqbJtegCqriRAnnJxJ6Wbigy2laz0+iYo
WvlSidXpuifFAYGjoO0KM0z0ReaoLNQUazP1peEYSewjtZWMHoNyRIkQB4oHYCbcNioR7brcTXtC
GcYXhWLAZTgX3U4uB/1LK7aTE0UgX28CmJTbaeylm4r2f+Y0aDq3g6SOP2uN8Fs67KIl3vP7KXj3
sTQVawBys+AOSVndq1Tk55WAdBh+RoFGoUMu5zRhGZnbTAd7CX3PkuDSVNV41/tKel4DkgM1CG3X
2mg9jO/FhTtnO/C82m2OXjuwIY1m20SIUlugdwFddW7vIrZ/iBWFAdw/ZDuc7XJYC2DHOlCiicV8
QmK8OBYSjINbLjYGw5EbcLdhzdiT5INIi5sx/1YnJi5YSC14mixM/VrKD7cbdM38VsnM11NFs8Ru
8yC6H+MAW/mox+m9keS1M+qqsMw8rbYVFGdexJzZhgMqhqSqOtpEGDvhCBItCBYrRVWoxTzjc60L
SsLDarxZMPxi2C9N1NyTJSFuTD/H79r6oXnVGR249jIYRQfkKeilkUBQ8uXxA5ADLGfzXjem4Uco
j80VTVRQqHlDD6jPVR3ZzZSmFbGLMid+OBJpSGJ8NVbWinQtS1y1vVoHd4LeNhL4hKgozkSxDFqv
MEUFDaDYG4VXsMvICdCWARsUc5BPO4I0ZjzINKzW1Qzo3gtyQfedshgbshPFtM+3CaBpExW1yTvE
ZFThNoy7uoxjw83QajzGQl372FzbrKJTCyPCU0AQ8r1MBFYffxEkg3+2UMLWc0EPW5lhWD2Sy4a6
vTTbQXa7DtQRm2ErUVd1I3VXPnArMB0jCNCVIS1R1QBJRU6hiIzyn7lSpP2VUpLjDV94FhCoTtjk
EU1lMPrBb5BarUS+iujXmIMawbbSletUGdthx+EV0ATr6lBtAp3yO+FGmlk4s6DB4CpzGpJOIERE
pIpdIt9oPso7iCC0D1Zw0WbVxSsAjDPQ/VuCM8rgh2XWqnFf0WgPTT3jdVBp1Wzq0lp6SpCZgh3S
7Ey47vhk/RRjAXRyR9A7XCC/T2MbSyGZf1RGiQMQdalimUgDSUCEWohwFWrJl1yEQwKIuBpBn1sa
KWET8OFneEQGX/FVLJEpbYM2bAv8hpN5K5VWqaP+ygmLAmhAb0oDfwLEd64sH9lO37QX6lzlOMqK
YnQ7msr42IGGVNgKkiq1eymE6+oTjbSX4BtqDZ1IMH7o2YfsCUg87HvDwFxlm9pQKZ4fzJieldgy
cs+AeMSGH28mTfk8KmtgwLDWnWmcMRAGWLmAOS72wbWZK1K3TlsVbnkZjdp3OcdHXqhGCjB51lK8
JZMqIUdGj6+vsa+bPYgWY6q/p4RRYmxtWhOlYCTloGKroTPWeT3H4ZUENtBwajFPpm0NFjewdVrH
0coI8/i+Uquw3JRTUEyu5Y8xutd+UgAvyKWMVxT3AxIS+NgALINtHVrigLSUv8hPhciEQ8GgkEl3
Q0qnhBTLAPgTPGBnjavI7sW6ZBLKbWvQ6JVY++FRBYHxfcZAoS2me34MPltErB3EgLid+/Fal0g3
rc7MAUP7S9bSPS2YNtRJyQeQA3Eqn/qOn78TcIj5P9UkD60K3nsCsEwh9HW+LaRkHr9i/FeE6UJo
lDE37aojElK7DHoduJsHR5CK+pmgF6WIaU1RK7DCRTGZ47yfYzJhgn0mmFEvkJSGGIGQOWpSIljq
jj5BKJ5lEbDG7jU2+18SLf0/7Q8pnJz+XLx01g3fovZdh2j5A//dIeJ8w/qACENDuoTO6FeHSNX/
0GjKGAZJc5CZ2Bf+7hCJf+CMN2RLVk3Qi4fmUfOqW5LNPxA0KZwf0DqZlq7+S7olhjg6k+iWIcHq
55eoJsKl97t0qbc6KeuG1omqiK8/aafNntgju2/yE6efTyqwOi4/KgiSiiGWI8HRUFSAfXNC1RSB
KQssZI4Fqa/5OTRpu1Ik1ofIznIg1m1hR9K3Nw/ks/rvxyqUoRo6qigacty449pJggESbh/YMHEX
dOeGV60FuyeVHTfCarjr1/9EefuzIS3ZMDSafZYkHh+8TDi4JWt8w/F+kYtvwPsWduC2K8QMhGqd
k1jnnLjKpVDx/ojJW/F7SOno0DXxURoItSCwdE0kDeWEHeBr1e0c2aOo73KRN9qJk94n1e73Yx5V
v2ootbBrGDPdFtKF/A0UIq1uNlLbpr6oV9RP/gcFt/dDHtUtTJX4DFgcGJWp8vE125RJ/HDiVn76
9JY27VIYQkV6dFpXQ5XUeM5HjtatopulUto/9ytpbayjrxDyN6ee3aEO+uHZMQd1S9dkagRHU7EN
FH3J4GicIr8MNA+6Y1xvHcmjoGePq6165y+MB/Bfl5a4gwXmnG6mfTizi6xUNGSoYfJDlMOZ/k09
KKrMqBbVFhqIpW+WTWgxXEyT6PoxkFkL0UL+JRZa+8SdXp7W0YWD8jAtFbnuEkR7VAxK01KAGQna
NT6fvVfJy1KJER0RlcTJ5szHFc94N9pRFYgSEDXjFD4+8ECHI+jOOAsdgu5Wq+q82QK+CE6O+cms
NKgMy8iCFXWRib5f+UiRUUQhZkh8C6QG5fBetyfu4SdDsONX+ChImoF84GgIdqaGPxpt48z+TrhS
bSYhZf0odEp33lnXoiNvTjUrpI+FJePdmEezUMG5EhXAd2nfRd+WZkJfOoWd0ExQX8KNiPfKzu2T
z++Teflu1KN5yf7H0v2OKw2345fZCzZ4/ymWGtOhVkl/+8Trubx9R2/nu/GWO/9mTkiDBWqZMyLr
DHGgFCvWABu23QxdhsShsb468SRPXd/RMoB5MZnYaDZO6/3j+nyuT4XeY1OYPPlyftJrfv8Ylwnz
5gLLnsrSpDAgnoh0G2yUDRl3y3hL7fd0s+TkeEfTHQZjR8Q2NzTcFqZdb3MPsrFNXgwwxX9ivM/e
UpTfskUrdtHBHM0Mo+DoK010G+uyu1RVogB88xrL9YkZ+EmvkwqrytvHRg6l+vE4ckWZB69N5zQp
AWFKKl20uEwco2mTL2KGcHwVh7gSZ7aCW0Nu4N0JMRyUoJMcgMfPrQXLvO+kq3TmLZtIqMBvlOfC
2kjSiyzTt0U1SZcYMoZbKZ12DVlLRQzYU8Louxt1TLExjJ7NNCjlKl8oLiR7iCuCcixH9heuSYqi
lKIMe6tMSS+w25x4cT+7zybSJZGljg/wsT4lSQZhLEBHo/4lpUDtkielbSmX4bI+MUM+mZEWWAJW
OV3B4LFo+t++sGpPhgoWr2WT01VUtLNdN2zLR/kKMYYHYU/20l1IzwSe4+bE0J98qt4NfTRXpHRQ
jKqW+Hg8Qd/aSBv9e+32ruQSCLA51c//ZE1HVsb+A0cVe/RjecTYijocPJXvYpwh15edFGnyX1/Q
Jx/Dd0McLeGwi0ypWPbkCeJ+TY+Jcr0Gcxzo84mBpI/ND7b+TD+mhrWoSo+mIZDQaBgxlx26eiG2
vpHQpHVducviZqxlRzLd8jp8IlUMDEvk+e5fX+lny867H3B0qYma4ts2+QGAClCceA0HANLJ4f07
Nf2eU9u5T2RR7y/46DtVSUWj+SrjpeeE6to+wB8kQ9kWuuFedIi8W8fXgXPqa7WcM48/Vxyx6Lso
2mKUOdaemHATxG4mQQXI4QtS5uomjrG9r1JzJQor3QHlxv5chYT9ZK11T92wi9zW3uhJHkQM2p+h
CzRZ+Nr/IGJlfIj2/4zs9/OHQXtesrRlg33c/5uSHHooJiuH6GuiXj2Jb07DadD75745hx3W0Uec
u/J7vKNNXzXESgp0uXGUW/16qfR61Te4zZkrbeqNcDG7/bXq9T+bl95dXgfB0Zy/fv0+2Vm/+wHL
P3/zkZXytJTJK1zWrPF8ETp1Xnkpb061lD85ZPPWUROgNM+xU7WOPq6ZlGV+0hHD2HuLPhEBV+dR
xmKFEjekAf31RX129GM0U5ENFdf9oUrx9qqU2arUyAzAkCIMgO4hw58FRkU4HLGVXjJ68IDbdXdi
Ff64LpqL00teSid82Y/XxVZO4yTXuZf1vJfB9AX/UDr/qbL042JlijInMM4kbBtQPbx/WthNQYb2
jEDSGAhDgsMI29AK0ILSJicjRczUU8vTx4/a2yGpFrwfUkzJm4kIW2fbl271nWqXTIqet5PpsV5m
Ku6dXbc5pbb49EohYlOO4Tmq2tH7QkhHOZt62ZLWouyaako5fcIcJlX1PpJLR8krlx7Aqffms4vV
FqscQg+G1o4+BoVawsspWaRKZ/TU3eQirbL7M8tddLSkGOJ1AOrknJodHyehKWoalTO6egrF7KMl
mcS+sYc2yYFlIBathhRE8BhsUAS7oehhhMWvh6m/1NXbv54on91lnYa1pUpMFPngHXwz+7tEl0eD
aE4nVBqVWLT0AcONqyX6jUwXlmeguKMpnFhyZH35pL1f9TBMUkvA9ricro+Le3iShk5MY1QWLSmo
Fr7q+26mS7rraMqByVe6+BHvv/k8dJO2o6noPxXyNDgSzV0Igp0MNELLt1ViKnCJEqPeYa+/R2V4
F5j9TW4Nt3VSEuMkXrMvTs+Ahuz0IvfQ2JTnICesW3Db+VmfJUWwxXkXdku0g3BF2wDkoK6n7kDt
jzSYMPgKQKAFvlrcj+BuyRXTMRzLerbKzKzYQStBUx4Q/jUpwouaKpBjIoPP9whPMdCmm1QFqiw3
0a5t64oQDrl3YaYXBMcQaDyo0LtjTV2Jff8C8upSAD/iR00OFhMcSjHshSB+SNWMlOSoIOIAW7uY
iZLHvYUvZgy3MtGbkSCe8xxXi/E6rrEH1cmt7itXppFfJaS9dJJ4ExMiQmNC29UZtUxLHS5xMz6R
iguJoP6a+uIdDH03a7l/bXRI4TsTYhi5fYdu2Tcxxamdj1su/U6G4n5xlPNJ2wdV9l02YCYKvuDA
+XNHIV+H6LGg05l4SubgGxCjKy2Bm5OPzaYPs8tJHS/SIrtQovTC0GBLNN1q6Vb7U/VcCS1HiO5L
bmYvEsmckljcaMG8C+JkWEVjdy322o08Eq2c6NAazFQk38r8oZkT7uexJpzUrOC2B27aFmdwi9ft
LLzQwsnWc9R8GVrzwmihjctwbfQ4kO22yCwk6yWPKoyfQ7IdSXUGkAa1OQD2pN4JJMY6k9Ldt33n
xaBYzVafeBaQq8MFAB4WlVum4m3Uq9WqCLXtNHfn5FvEIJ79PRnEj8IS39wrfuaKY/alEsovmqKe
p2BRIcIr+PlEXPqS8l/cndl23EiSbb8ItTAPr0AAMZARHESKlF6wRImJeZ7x9XeDyttNIliKyn7r
fqiVtVKZ6YCHw93c7Ng+AT7MVLtYWYayAY1D0XMEhSTHw1MyasoWNLjhpFRSmrpb1sBwQ6ru2hqj
6yEDxFQF91qdfzE58OyGv+uEg3WsClivLfpauxkCrNXpyVQEKBedmN9Heez1evmIJbIF/bd49QOx
p9GwvRYMJT7A6QydTg2fmlb+oeot0g69+zUm1okmOPXoK9VDEEdPrdLQOg+KyxXrtj5JRge7QNOe
5RQQ9jCp5oL7x6KBxlFbztICrckIEz2cRWQt2L205QtuyHgIj/Ni6ig3TG0Vb4OcSRjTAXFdYEE4
0NF0cLPd0E/x2FfFFb1tpl3Bt3aFoMMuZnGzlVtpBDRFX6C12B5zXcXDJaj5oZUCiV4+BC5VzYWa
v/jG+pG/NwZWZTZZyExyJckBpuNa0mjl5PWzClRvmHyvMwpzk6pdeUkvuRwjq/3PIuvGTq+LunGW
zqwqxYoRBiC4ypnpnnP+Gly4sBmnAlvLtptdIW3hPrXBnaUJypUJ8fNQFblx4fLzpnU6exBCFSIk
KhDq0rv+Pk6qMQrqe6VC8Swl47Wu619hvJQbvdMmuwIq7ujk0B0TrtAwjAdaYW+iYbJOqYR7NG7y
bgJGnYbO1qOYJ7kKiiEXt967okAa2enz1wzyEeB5hPtztCCtwgGTvaTZRTI3x5IWStwCihc4Muoh
nPVvfz7c5PN4DH7YUqeivsJ866sYou1MkKSF3G10a9Yds1RMSMiC9R3DH7CuI+2toZ4LJ8y3f4xR
TE05HVxTEv5qw4WUrvf6j2SMm1syiZ1H/exaLafbJlOHeyUsNOy5MBRX4Xzuu9D8Xipz7OVGLVyI
vz65IaCrNdAimghdTXOdQM1LYdDKEg2vHEkRu7427DDRQAfVhUWIeKiyxodOLX7GEpZCRSjCAUQx
dDcUjbGtBKW8M+oGFATKhEMWC1/aAPgnUYi0E5U0eVECrFeBFj/OUv745+mnU2K9zKkrEkhxuxZZ
XmhYP66uKTE6+kWI1qS4T7OdFiWjypW2kywi1q4zlUdDbTJMdvHmstpv45x/DweOTyxpXlBnaS4a
HBBE+UusjAhiACwmQ3GrFPqwNVqZDtle2egjRsO6stfZIk5aP/qu1Bl3XEOjnQTVBh4pJG58ixEr
ZL8KZD+T4ndHqe0fR0u6pRR224N/NYcshYaAg1Wn49Ma0jlu5D9DM4yfYkNpsPejVC632LXIdFld
4y6Po0UJQiwC6hQZGxzisZJPqv5rGXbhzQRFyUH1U2ybeoS+PrcCxq2S7MWjtgUgizcZbhTXTav1
T2lW9U/gspXeiaas/Kuq251VpL9IWVW2n89/9WN6NcslPmUgguldAmPzPakyl379nWSkp6rsYYUa
w4/GML4jm8VM2Pf8zryLFhcco4AiY+bqS5G3X8IyX4wzA1zFB32H9gmkanerVgnm8CQ/Q0fwM2Ob
iNlzrMnHxh8BTVVXoZb9VcdYDYuyF6g1yC3ovUXARMdX1kwrl9F8kf3i1MbLmd7a41A8F2Z2MjJL
sSFPPcgYmdh9GwMoGdTdqGVb5DBxpP+sUIC6tWJtxGbpweo26ThvB4w25DDYtz53myhXN+wTOBUU
mC8oW018IlwjTl5sM+9iVXMkARVV9EMuCeJECFMgGDWtuw6Dl9DEEhirUkdH5pm0+n0Gtz8iRpk1
66pNRngV12Ydn3zBHIGqhddRM2wbZIX1vIsQKdA23i3WdTy/dqWRd+7L5j6AieA3fwVWbRsoUJBf
ghZAlGgIdjolsLsHvHraCtfxzpHyA1QA20jHJ5/7WpEPXm/8rMdiK3BUjviYgvO2Q0ncBA3XGX8r
5ZqDkdxNjGMvskxHDDFoFZPYFsHbIsOwUdO62Vi6pbWwnbRtWeDf5X9Jh+8kVx401XfzWdjOi4CN
Mp0fSHYv4c2Y4xtV6de9vCuDB6POrmXrGl5Gjrk5OkGg4UNx5B886r61oRvKaVkhTfG8QA90juwG
E22/jA7qLF8Z81awqq3WYQtkwGQT6quRpjoWbiyU3jxjSU4GWKiMYyHi2I4YJxWQJDZHbQwJyPhe
svoI7cCRMrwkMZbU/BdhnA9Zh+pYACr3Smi/SSjD406PxQD8Nqv7GpW6HeKPHunxtsMkYdkPurJz
yxafYx97ePxFMBBy5rxEyPOoKMlrF6kgdujbp7RV+b/ocjrKdChY40uXFE6N9KlSAXlPJLzKr7gW
uZpARIFbSzuaDluEJZIdw9HFGF7bUMTAPfCK7kExYddNNHLyUmiPdlaSPZS8f5xkzxS57bC8jwYJ
v53vPT6FhTV+KaYYCWy7i0LAiWT5o7E69RUM4Lbea0q+G/3IBeP5IMYopCoPjadryZ2jVeJrM8kv
bWQB15szMGnlU540YEwlN9HaK1BDN+D6aK8IDE/LBoQ4/bfYLHHQ4RvXFMHzy+pGyV5Qx72qcmkj
T9osCwvVDpq8g4rCaZEV513IorkusuQo1q8Npr6TcBriYCOg3Y39HwsA2y9/9FrjVeadWN8CZoQl
ccBMcTMrr6Ds3NB8UdgE4+S7HGsbPLJ2LZ7jVgHn4UcadVeREO2K+tbHadqeutZT4iCy/YlDuKz4
KkWTHBtGL2RPtKtBtr4CDre74lmW63tClqs68lEw1QecNjaTbjx3SwCOjnRTpNq+HG8wJ4R9uICx
6JAwJ+1R7iv82+qtrN4XXelGouAKUobHgv6czLVr9LitVlV+FQbiyyIjG4cOtaN0BcxjF9bBDinr
CY010Sk19fkggSZPY+0vozVuJxG7GPl1wNuE7mJbFE1csPTYm6fpLlF7p4jibTKLD8Cp4TJZtmy2
/Pm3OTLvB6S5c917pa/XeDX8pbT54tSGA1AFH038yjUssKvavJLRSiAyHTetBuKpKrxaRP2Np1H1
FUEj3grjPfLZUvredv4JXCC4yWnfFFySai6muXRTLXC2AXQsq7pqMyf0wexE9Ks9B31wXUQoqaN2
myv5NtDbk1wNP4eWuR4E3HjQhF9naT1sUkNBr22pmJ51x2msjp3fPVtlvQnGAU+yGNu/TlK/yrq2
UcCpjdV0X5nowcwKuHqewnqfLVjBPdQXT5MnN+36q6FtcJ5QN7LV79sq2JlBvhdMw5WJLHcSllFR
DHBlzLeCDA9ZhPCglzPWr6VkHMZiQmmrQquRMTSNNbLAgjaBsx7xDIQ8tJi+9Xigtz+6vNpHRnqr
EQh0ctvvYiF6AOlj4qsW/9SVSPlZVyN3WDWQr/NO8h3QpErnsBlzWFSCLOAQiSwHPYw8G2TI44bL
WN1nMZX/KBPc0adpbEL66oDKDO3aj83reIZzJsklrTnKpLpk77gPG/EeM+jbLh/aIyLigmXqP/C8
SAW13oNNcweAMbBj0UDVNAURkXeWNvuuMq1NAizKHi1htNWqH7bqqFYeFgyvRVHgHdpWy9xg9Zop
COf7RsCsT6Sz3UfBbMQyaiUTJ5TvzWDAtteG4pefxOQlsGGwEXwepQB2Ux7ON6M13JedUG0rXxy+
9JZYbgZxNHZhkLd4LOuiGyoT4k8pGZimpHjFxvTaahdDYCPYhyYeHm3PuT9LcmZuzbaNFUd9a3UI
mOLhF2diqrtDZiRe1HbtbZfNWe72g5Yde63ENbKYwg45RVf5N4U/BE+TVZt3vh9ZIPmV5CoPo+F7
aRZ49iEDP+QodW9CwGgxK3BGkuJ3cX4tJoN0NLoquAayntzCzBtOuVr40HlDJTkKusAHZElpeT0k
xXTHoVHhsOYr+OtkIVQRCwPnGbqSs9Twd51SBCd0+wqw50Fik1Ja0KhO0JOQqSXVgpNLmsCeUe1v
MzGQ/Z3ZTUZra01X35GlwnNF7kXw+bne3kp9659wO+M0rps6A3cvvNIIkE+vSp/MhafRooeZdaPX
Hvignh87plZ1QIVZzxhM5SbsuqrGBcnKcn18iSvtqCnTD2RdkYAWV9WxVYQtCdGgpjnNrqYWP6su
xtx71IPmBJ6PxoZSxGMSDHQZ3OWDQEsVVsw+RrJ+oD31OOPsxqSJrG1cjPWlrs6zTJ+kaVBdqaxp
VLrf4GjvL5hzAR95UGrqKSBHRDfdCCd85Gxhm7qBJ/zWef7b7Ph5D+ky2mL5CqLPMuW1NEoczchs
tOy3sK3fF4flRN4k5G4nAnonPlxK3J7dMFcDLn/+Ln9q9dCGZDw5NjJ5BF39FVbdhSv6eeFkNYT2
cQg6U0Jk8byTuq1+0OPoJVvAXaDJPHmnKZdGWy78HxICq9FWdeRKwkXdaBkNBD2GSmguzFu6cBeN
B14/9L9fEuucpb5XA67v6HBCRxM+9IaKpBuMCQHaALAs2yogMvPoizXiTDslF27Vn46qw38TyQqo
iEw/TqreZ+iDCn63pen+rQsXP4J6e2l5fL4g342zmk5pCgGdxIwzHOp99z3eCKBHRoperZN4wubi
Yvn0c3s33mo2B/q6tOUIoXypHyAw7yJnKdLIdukEFzEnyySdrZV3gy3FhXeLX6NwqEgzg+n5VVT/
6KVvOp6gf04ivGnszgdBF7uU5pUzdIAK89ggN7F80pMrPYTgxq76l3mnb5CUucpjpNjtnXzVPP2t
5/pHovH/bbigpdDy79Xgmzh6QaodvdeDL//G33Jw5V+qJlsmhyc1N1N9JweX/oXMg3IYf3vJWi4p
qP+PsZT/xZ8s9WtFopuSPNt/AYMk8V/UeqlTAiiQqC5p/0gOLq9FfbIIZBP2mKzpyM4pkq2WNk82
KPmo454rpSOZLRNHlEAFGAzCMHos00x+kkjq7rImJ7NL7knd5M1oEZ6lQbwPyjbuN4qkwoVEkWW+
RnSR7Ohm7J18gpjv4gyGo/2saPTe+YGsHGQEWruEM+0erxR5JuwkbKCzSC9YcaaEo51ZzKcoLyJE
G2o63gtWlGHKLVo4Wmtyt1eBHkY7ZJ3dVjJm2JQbn2qQkTpxk+b6Js2i7GkUYuUWdD5dznEjksCQ
ZsS1CmZbNUkPcIF4u6ZDDWGlirPbVoZMKHVpvxWRWOCrHdWuJU6o44SysfHSU+0sFEi1pIYY2jOs
j2NItmCDwXZ+10dKekuXB+htLlD25FuFm+sq5zLBGF7OvezNVq78FKw4u04lHYp82HPlroEk5K6v
1kQes4pxcHw3dlayA6Cb7PCmkF1LQ149xu34A0+l4nEK48LLFUHEaVSemy3Fk/YUFwWaMmGgf7mB
yz0po3wciSk9TRJH8pFt50HHpYwlWr5wiKs4+IKfjjFexUmZ7A1zAGKIM5KNJxP9whrZWrOBkA0w
PfQmo8TeBZI0iv1ceOlKzRrsqhfDh0olwYerYTDe1YmRvMrU7wj2If3NUzh6cd5Ud2UhBm4exOR1
FDOUMZqjNZJ02DBVJ6lNFS7Bgd8QqIYKMEYS+vFuIJ1+ZWqRFeHpRJ1gpLlmI85K7Q59odNyhqz2
L03NKi/wC87oqNdxBrEFMSVubeaQxE9WaPVTqGkxJqc6dcvel8rQrZGQdjYNR3J0nfqB3rkF9w3h
QCdbf1PBLvUC2eruoZdwnzc1ddzKAx1yplXkt5VC2yjY49GuLazSBZs4lksoxdLea5mm+DmDeI6X
jKFI950e5cexLcu7srawmiIDT7xdaFdjLtIEFaTdJrLK+GbGAf21L6v5KCe1/kXDdu0HF3/ppSmt
8TE36/IvRarml6IaX4OMfJC+kE3HvB5vWwyNvopp1TwnjYTX7kwLqUtveaPdzwIMuGuJaw0pMlE2
d5ocqMPGmnTsVOR57gciAaOKd7015KarTos3tKDGuIbiQ0DWppFlVEQFZpF7MR5r02YJt9YCZg1Z
SGRbpmcKnPDFqyZPpS3dzHQYDWWY3k9IsfAeod1ZdkTUiO0Od4EowC+2CATHoDYIJqMzrPZHquTK
Ka3G4bUYLZwplW6u7t5tv7e/T7H37B9lVQdikxPpQhc1pHv8pmckl0Sr0xbKJK54qqdrXnzX7Mj8
3FQGBjLgR7Qb4SfWLl/ZuJAPb8kwbsadtO3yGwzRh83PsfYkrUeVAC7HEe///HDr2OXs4VbHe12S
QjEDHk49di56xoX25G96MOqu4iycwIvKtJUa4feIhiRTjlIQ0awbDbIspgAmdrKNnFC9Cx8WAEJ2
FL/VTwqdOM/aVvYQTx6TFz2wk5c/v+5Knvb32LAtaTNYhDWrSphqCkqkC7yt1YTXeAn9qub2S0QZ
m8r9hUvRKvg8G2p1aVCaKur0emBiCT4XyZWybfb/QfDJ2fs+Pvs9jglrSNcXVcnb6nsXn6W9MLN+
eaXhsLQvILlySjfbB86iI7sof7802vLn70bT+MZMM2Y040Z24HMUziKgDE+6Vz6md5ewWZ9+OhaR
CoRDA0WhuppEvNubuqmW1bmNfZSZNuZICJPCzc9FRpg4eLLhBL7BRlxx6PTxtI2xT77Iu2hjuuwa
u9Yh8XsZ5bGKid/m/P1jrS4WWJ6FWVzzWK1X7nWnOfo8y6twChPHupd22XFpQKKP2GmP4pV2K151
L6D4f11YYZ99SO+fYnXtMNIiqIyIFWaZ265rdlX5UgL5Fn3PkHpvCuw/fzvrGuXZW69is2Eao1BO
RtnelM/ydiGXzA+LWj99WjpY9BtE4xvF0b4Ci/HMiwre1SX879HBmikW7Uk0m6xWnsD6EHW2jd9c
HrJjsV0cSaw6pk2Z9suwu8jlWV7o3a1kGZLmKxGyGQIi1N7LJ/5usXeZacU4pGHp4iJPtXF6nbbd
a3Xsd5UAhUtnT663VGd9+fGiXviTner92OpKkNfIigkAnLHlLTrlfb35LfjOHFqKG085qN58nHbh
8cJv/NmwBGMU0snlWLz+x1fWsDOMDDRkNp5F4X7aTg4xzzH2BBfF2i2kmo25p/ZHdGujb3JS5xED
2X31DcW08+dH+Wzy3z/J6tMXZ18ixORJ5sDSdpqJY1ynlrKbTBmVCeKZU6YwF/+DQRXyalS1OKvX
ZXgTErwGxI6sGX0DkZjRrSDuQ8RpJW3Ykv7w59HObjtvkcESGGiyDKx1vaaHApH20LGPRP4s26AN
blsBrU6OoftI3avAms6eQ24L7XSDcZunqvcVyXRff7BIaCbj84Xn+WTO6d2SoYghiqZmvlrwow9j
NkvftluNVNAJC97v/r5/UQfbvza2ihsfqHRkMifLpbDgky2VTlUVlq1OBYc84seFBwWbJrVKZ73r
lCeGB1gLbtTKF37fS6Msodq7LzrvS5TYCqOQ1w5QIIBqoHOkvyP3q9z/eTKVTzYs3ohuP95GX4QJ
H8caFWJVpWMtLRzm5gTqDpxY44y7lK+JI/pRO81PHd9W4iCS3g6eb1e3S88hflob301u4iN1NjBD
D8WFg2OF3TbeNjZavmWZNSeSA1idX2ZhpAmeK7JtHlVqtJEdXKEsfkrjnXSX7Jf9NNl0T9xfyF4Z
D8HTn2dmzWb6PTy+FyIpY2vhF3+cGT/wSQLBPWJfFZ3gKvyGAWK062+Vq2yrKza5fIeKKQ1g6W5p
ohE24hXVcnQ8d/pOv7oc1XwSqhk6647PUaM5fP3Vi7EcFsh1ZVuU89zRxOxXOQnOLBVf27nzpni4
h+X0Soes++eJ+Cz4RutDpsNSYa7TOP1xItqxVmMMKBQmQrgZN9123mHX6yFWsIlctpfCqU9W5Ifh
VrG+zK8u48yk2EP6Vahk0g269+c3+uT7IhOkmOxmxpIWWv2yoUZ32wCZy06aydZ1C1JL41CSvjRx
MhOzOpk/jLMKfSpz1MO+YZymJgREZ6SPFc5mlD8yuEnDVm+/W5F8JUSto7CDYwJ56Qk+OShpieNd
oSQQI6z3qz6tJtYST5AP/U2P/UkPtHbudC/WEjuD+ZV31UGZlX0s+huJel2PcN9HcprK3RUyBVdo
zO2fJ/+z44Sdm+oVF05E9WsllmR1aRoJ3JzxEfTafebuE/2tIXZ0czfayMgALoKhlyW6/iXoENNx
PALCBs3h4xIeRnHuy2VMNew8s7quEq8Rr30xdIY6uRASfLa6QMgtNaall2t9XOZZkWODqyClVnFg
VUSvkowb0E8XFvGnr6SSzkS+Do5x3SuGFY4KgkpmGkHm4n9tR0Hl0t1pl7pEI+NFDOJnr8UXo5my
jAZQXcdcfRyJ9CpMqt0diDr0Ax2pt6h6cazYusW+PoSHq3/Yw8IODApQU4l0llYt7EU//modNhNy
NBWSnVq7EFK3BCH7z4vx/KUYgSQu+IKlHXXdj1maRpvk6SjZiYxuDUVyiX4+bIQLB/r5lvZxmGWj
eHegqyPKJQE/BTS/A2KX2c2jn39+kU9HYDODISgj0FRXIyRpOfc4r0sIwQI7mEY7SpT/yVxxq4HX
zF3jDA6CrHnSWrVDxhXAeprVk1HMXxS5ujBX6ybIt1+dVmQ2LTiuZNBW4V2exJ0/6YyzwHelTeQu
/Qs2qczoznK17dL8FgeO7wMWTrcXq1bnaTAJ/ON/jb7eMUU6KHrZYHSK3a7hNa+ZA+53IRl/v1Ru
/GQn/DjWKs6TM3r0Q/9tLLwJd8pVlGz6L/6GrOBPOh/oZir620ujfrbkkebhzoram91p9VGljWKl
TU1rj1+Rh8RItuxHnICDC6vlk3s4LweydeHY4DK3DiwznES7QqwlG8rfs76VPMFunIaCgO0TPija
Nn9CL3eHefyvmiaBfbPLLgWQn/2WlGlENn1DM2ABf/zsKAP4JGHrJS/T7kVw5nCyuYc3t/XFdrvz
LAfxBI1TqJU1vM3WIQWtDUKBzkeyg+Qw6v23SrLu50Ld+kG097XcU6P58c9f/Cdh2cchV9HFOAVg
Gq1EItUgOvNG4pO3aUWxRZwdwrvg4lX3k4XDKxIOU/pUqKOtLt16M5UFPmuSXVrJngknCNYPpiVe
EE6sES/L9w+yiaIa101Sauuwv8fWKfNHdv0FpCy6iQspZ9po4Y0uei1AVli7nlwcsqvFGvHWeNBu
zeb3HvSP6q3/NyFdss5H8u/Lst9es9f8fU327Z//XZTV1H8tu77MzRc/QPSGnDG/zQVV6V/cSgh3
qNhCcCG++u+iLP/3byaXJIPrAjaOB6AoG5zn/8S05ayrFim/yrbCE5FlAyu+Xo1xWeFJDEEPbtQd
Dnr9rYUbvRd6/m6gGI8TW3vRiGn1BcAeW1oiqQVwMhHrrLdOuepkKULC6hTxiMXZ10r9WuYv7+b7
9rwOI69CdjZKxoGDRteurhIArQ6FQG7HZh7L3pmEiJALHqVWjdemOOO53kCMXSoBbWp6csUUe2OY
YiEOTqJBTetLmflc4cuOTlAO6QfoULXpOxCI5nSNv7Kq7ZBv1Yoroy7/npcxlm820FQtJgQPh/mb
YYwmBayqgS5Q6IgscRlvLLiImhGi1LQAuswX3vcMAcBOAqQYUQX9yigR18d90eKcOOUGHjiOua2f
G7cmXRsCO1nMGDa6PYKNuAwBO59lZATqQpBaUGDyOkhHMDfmoKRbJ9Na3Y7lxaMusSpuSHKIqRZe
b8XF3PC6BYVs1fKZoGvgVWkGX5bXuygwDcRB1FMDcee2vyYl7Y4Hmc7vwLsUxKwOI5YQDTqawgXL
WqBq2urbmIA5V9GAilRc2gVPhWW42N1X0yluAYaitvzzkj37LJbskbFQsRiMVbt6L86gQIvysoWH
1+MYV41lMdg6JVjSRctD7v883Ccrht5kPkJ2Gmj7sryKYFBcK/3YtVyab3ocfaynwF3837pNfoU7
shM4VJIfpW8XRmV3e3+FXCbVEmWNfCMqMdjkq1EtY8oqYcDROt77W3gqOPjku9nx7fkxulzBYptc
jWaqBrQADXILv6G+OtxbTI87mslqJ75G3stoWkMpyYcZN3kWdkFvKqqb+GAx9IXI7ZP5/Tj26k1z
3EcTerRrZ/65QDm0HQbVh3m3ON3JNMkBUrbR4NnaP/9dGdckNUD7N9qFdcINqcFcx61ROyWUPHOr
O6231AqjO3TMh7fi2cIguZTB/2TD/TjsaqoVjFpbcWJYkkH1PvgRnSa3vhZ2AP9JLS8t9+nVsg0N
qtvSBLSXia+Wep3yjSTC7sIqO9+XPj7Mau71uCgLXDNrBw7RCdq9CwqRnUJ9M3YooBsY/4HH0Pl+
sXjxUvcnrGMbPlvaSZGaQjPWQO8LYXJLVeoeh36gI1Idp0zY9gWldyRAQz3Le6WBu3Xh41oC8Xfp
Gb4tclDkFjDkoYB6drCGXRIGdVdyD9B/quqTpl3473+2pD8MsMzAu63X6IY5NGUGwEz4x8L8iO6S
x4oTc6PaPRKC9q78Pj0ptxd+zfOd8eN7LV/5u2HpVjDTZGJYSJMPCS3Q5nKPzVGlOMUDHUWItTY0
TRvfLi3qT5bR+/dd1+V8SbCIVRh4rI9G1Tpz/Kyqj/CVL+0V52cab8jxbS0pITI1q71fCH1StCoD
iQfFyw7J1jg2+9iONurpwlwuc3W2RhQKfgZRGDe6VVxUyo1fN9kyl3eGrXmJm9CqYtj0Vcdf9M3o
SGz8U26Pj4uu6aCemgu3yeXLW41PxEAAy47MOb6+/lSKTIulpjN+BAGxaCElVDSM6TuITfQxBc6F
9/1k7cC8Bf6w7IZIUFalpoozSC9p4nWmlkLLLG9qBQew/FseYE3d3fqKbgejT4sI7fPQi7T+sQq/
leJMZ/39hUc5+zxNgntIYvyFT/UsnoAtTVtlZ9C8eLcYrQ2P467cJVtEr8x58JN+j0tV/PPwHvwV
MTZxsMnKYlv4+OW02WLQWzUTpy2f63YpSVWOemsd43vFEe3QlS59q+uXlCVMVgjKljZ4Rl1vgokU
G4gmrczJ0r9G+liU6Ltv0IpohEghq20khjswBJ4Wdw+jAtZ/wHYVWbqPFvLCdK+347cnAadI8oTI
igTGx3cHuTBVfkVZ16+tu2qA5D/RHJgq/G+6DlLDHv3HuEbXQLAF+YxuFNWVw2pPk8UmySAU6NSr
im4rmpeMLD+bIwphuHGyS4OmWQWWoVYEGXd2YOU0MOUSueA59/789uvPfHn590Msj/Buy4TVPWaI
KOjIJ+0nh61TNLdWO25Gn9SRHji07zp9fVHavd4w18Ou9jFZ6XDHthi2SzeWgr5MfM1GIi461Wj2
dkTFEbbUGz2a2i5F62eH0zI2aW6Yp3ABSK+uDqesL0ujVGdWXq3YQmy5RSHd0cTs9d2zUdIhA73c
qIdDORZIbAdPgaIuG7PdTfQGB6ajhZdYDOscrLh+pNXB5SeigIE0S9D6kv2lHhC6vzxMp3Gnbppr
6Wt9Kh4oQ9qXZfzrlCgDv5WGVFAURCJQKT7+/HyWgRmqfetodmU6FrfBfYcRT++I1XHxtlpgm3e/
/rzkPvkBuLsgnCEGgumLjObjoFpjctUG0+X4R+FZ/hoPdP862UjR26JlQcKX4OtoOdZX8SIe9ny1
L31IoEXRVpA+WUsZ5q4oAl/UCwKExYFtqa8vCspLOd8zlJy81L7+exxjdZjkLQ2WQcc4S5VfsBfT
ytALwDRXXnRzCcm4zkzyIzIapDNkk1RuzvQpaVX5em/6hRPuoxNe64febm0AcpwW/5Hcb3n690fz
Mh77EcU2Ykf+ugoN2sIvktHQS4KQhZS6cOMGXND+A4PMdRCwHmm5JL7bnSIlFzAi0EqOJQShtgIV
mSZG7mURJqeKO+0wpThc5vl+tkz4ILTlXqSLZ6oyuTJGKB/SMiwevp6/77xq316svJ+dusvrvR9n
tfmaqTVw0Mv0zR+s5+Ce6ug2OERYqhrIFhEp/gddQuswB4AcuZDFVY69j7r/6rebWsWcmzEJuejq
24WPHD/zHTKfALkyFkyyQdVzKbY62+2XQbXFWU3iELPWKWZU7kt9hEEX1Ss8JAxmqKOikvOqjehh
gjXcLFdNKASXBETnGxxFkWWzh0TC2GcM6gxs8SA3AgWso/EsXeOA43LQX6s3HWjf+Eq9Gq6k/Z/3
t3VGnRTJxzFXq1YDHFPT7Ak8wdWeo1P0Q/0uH+Wt8rwA24VTTZrvfnE+zpdN7rKW+vwnNjQ2dK4J
S+PUmY5Hl2YVqIBOFU8QHhO9u5Im9aea/O2s8e87Lpel8mEboPKJP5ROPlGRdBbWx4+zjztLzmPF
fNNeDqellU6/afbtcdhdUhi//bfOxkKVhF/cW8Z7tWyrOuqizpQoJrm6O9+Qa6NF/lYo7OzEUt5Q
hEVxeK0dwlN83zxoB3KuHsmcw+VU0aezq1IJN7m8fyI3IFmrlq1mUs8DfTHg4PnXbFyoyVwaY7Uv
ZGKEb0/PGFZ1TKTSrtLHrPny51W6/DfOZvTde6x+vdbP47RcxojU3B66alPDI/nzEOf7GyuEEh0F
SRHs65mo3xzaMvXJQfGrpRnE/u3v2CJsWgR212HjiZsEe9BLq+Wsb5Yc5YdxVwEGfOJ+aDie7aBy
FiCy4Ih7LDV8fB/+OatcRgXATY3zl5QONRJtFUMZUx/PSizTrXVNCwuk0Xbne/FXkoY73xEv3MtX
P9vZYKvgNYo6Py0LBkPstMl3PZ1tl360N/38u6XxNgaeqqZEPpvyy7p5wK/xPogAQdqtqkw/cfKy
OBWmUomA09yX4b1p1VfhZG4n1e/3WZ/ujEi46iLtSzEr90ZccE2yCt3J1QwzpD49qb300oJ8MQd8
l8w+D238H+8q7tYG1Looqjly1PbK0ga6ujqDi4cf30g0iE2dRsuWuOm67KqJq7usib5TTA/dMLOk
TWhaJ6Xxv01KMWwA4e30ObAjawo3tAreGuIUQK7B2sqUA7Z6IX+llQu1pY+HllkicMzlwtHy/N6E
vUSLX3MHv9U/loX+pYqWNjDLahr8VgM4S8Kohu1Ng7vT5NE8LGNCERUCxEQAm24uCFq8UVtYFNNk
AflIjdlNZlP25CkCsDNbY8BxJ5sIk0PT9K/1Og1fLDNXvmSB37oD5o9u34/lIdXz4iCrc+zqYi7s
Bognm6UF0/EL0d8pk9j/pG9NOglq1dxEXT/c0FeGFNwPYswiwP68KqFadLY8TZpuc0jhdt+JvqOp
k35jJF+lTuzuk3aSNr3ZlveJBudGn0RwVvl1icYyrmMdfTFeG3qs+F9CZM+nTgik0Un7Qb+2/Owm
JqjNtLn4WnXLvygVVf4EZlH8WQmSMdlKHardsx+CIjxUoZq0Dem3KJjZYtoC3Ac7WlxrlO0bPZCp
HgiZVP+KEvqwOlvC1k8LnTnNepT0EBpDEZVVRMOf7nWpXPTHbMy08toKq0T5ArvGT79XFP2Z26aw
wlszz+se9MxYENUXM854IpWLTdMkjX7Ikswky4wNM2FIaoRTAuhHq4rvgaU3NIu1UlR+C2YYLMwW
WtmNZAhAuWeJk2fv02BTj65JsKb9P87Oa7dyZNm2X0SA3rzSLCtvyr0QqioVvff8+jtYDdyWqAWx
z35p7EZjK1cm00bMGBMelSY27Zd5gGrk1lqI/1+oQ398qjGHxJYtaH1VTe0pTpp4PA94AwqVa+qD
OFx1fYXFWannWrHwnbT+te0i8AxyGoYCHF8oUUTAy3SW9qFW68HXMS/x6Swqo8vh8uTUsdqFNhMJ
cIjl+HJ5MitNL//IPhOdupIRaJq6z8xoceoOyizY1QiG5AzYIFaLk87oTBI+kDOaQ9RE6F6ouPPL
/o8gdWWl26UhtfqdNJS6gcABAmb4LAx+pld7YlKt1bt5n3Rp9iWtisTogVvqjfBzwM4T9NCwDOEB
+mcdgbfpTQEzgSa1CBV2CrNK6M36NbTkGGTUVAMUQ8WeXVcxhAiXkEytHDohBxupT6yyhI07S+M7
OSE+QbLV7/svhVJnv2QzMIlLKUDvbFns6m9aP4/DF01qlfKJqUA4SaBWr3KLEK7uTkiqQHZ9JdMo
xUnjpvBSTZAf43wqS3dOfQHf75SBoerRNE4db2G7MBqsLLWcu3BlmmBbpZemF+WHFtbYvmaKXcEm
zk+lUpduwLxz/HCQnDrovhqxipE9NqVuGyP1CY1IPegpSlcIfrIrCHpz3zToBTn9bsJJCZi1QurU
ZTfYqYShIfeN0q06JXydLPhfy9FNvYUFQzFp5tPI/do2dGgaM+vakfnwWOvhgYrxqGxnLcXQeWum
EiQ7X9mxDJ8mK83PfG35roO/dmVMBRKrVATAOQ4prKMYeRCW1i6fzYTx0oyObyTnWDSTGW0jpoa2
msBk6KgYtqiOTKCUCan8M8OP1B00CTp9GOKQqWlTeWpraGwhUTTQYa3uxHWgODnpDzuLYmVfyLg2
6rNm4FAv8F8MK1fPgQR5s0p49sO4QeButmDReuPkS/ouyPyzBDnEybP+VIS94AaJ+qUSomulUU4C
9qjdHAV20/fMBYNVrTvB9MvQOjwT0baW/W8lVnZG4pO1j9wsKI7IlfZZF3sA805GAaiKk6SKXqS4
5ECDYJQXgi0n8mPmd/sRsHBdg5CltLgOCm8efdGeevmciYl+FYVl5cwFZUZDixciD+1gfjJacSF9
1V8bCNKeH4ykLdVqH4xF5cRSfMT43cPv7LFpJIu9D8q7VCKimIZUOBbzTEgRrkHewdulzFkAKzUa
T4ScHEEVD/0UHc1emSH8UpJtjPJTW7z4kNrkkvLiWDm3LCHIJ7mj5sFzUZuQT16NhALboMN21zSq
e71fMGWWPtiCL/cklpTMNsN5wBuVCuFO8Y0fiWC8Foreuf0s+1eAVC12kIRHaBTdINRMYO60ht3q
A1coThM37vPcTRqjtttOOcLoZhyiwinqtHP0QS8OutEJZzCVPttA/lLp2ZOSdnt2/2Gv5TW2X1L5
OHWm10JUE9shukuCIYaShoEhvsuPmUL5fhXGT0KWJ9+EBu4TmwWtDHN+x71EOE96aF3PSmg5QzNm
+zpl0+1LPzv7mvkQK/o3HvgTUgMEhaO+b/X53qjyvTGXd0ovvcZol+2oEDnJca+0iQH7Tqmnzymg
t6hIplNYtz/xdY748rD7hL66y6vhJir6X10jip6uNy22jBnA40j6rlWhFxvFkxCw5RqNedQKkfc0
qhVl/C5p+RP+8SJmv3xqIasedPBfYWE9NJp8H4c1fplFtBNnvefwE2R3bqBSF7L6VHchGLEYCHRE
mtKZ5bi4gxpMZYaaSliotAKgcNm418RpssU5v2lqy3fmrGjcrpHSh6QgZB23abKzhBADBSXs+aDB
nyppIKhBJAB5mgl2UUHQsppC2SeB8gMxKDewoHxghT6aJfzmCM12I2D02XEu6wL4JhXj3DoMnqQ4
/CljZYu2dM9tUoNGkJ3U2ASLVB6aJLs2suAkcMlxhkyhDDIoFC8K9F8axFGpqRKnzwPJ0UZgg3B7
9dukseTdMInNQQ+Eqzocn7lCFHaVMb46brRnZWyqOyWGU2xqT1Pu7+WOF6EIDb8KgjslEH9Ebf+r
7VIPFCG733hMK/ncxeW+tfDezGqvUJuXmQuahou1VShOk/d/IGodh1Al5ROOADN71mht3c1NcO76
EdaYEfyShCl3St70sxw9x4n4q2vZA4Sw8kZdv81T5b5Uy+/5hMNOmZxHsb6tUxZHqhMbM8TKySZl
38vD49x0T74p4Cmb3hl6DHN9+lrX7HBxa1IwGeg/8M1xVX0hU2Mau+NQ/K6k4j6F4grXCbsMgTBJ
FudwDIsqs3FRfexG4RqK3LEGAFDF4cG3QPAJOYn9KYKdOieHhXdzVQQqe0QXiEcs1Zq9LEvfO8X4
pudG62rjfANr6DXtkjt/BMjXlsM3aMy9TfUb/CqOuh01dneqL10Vc3UHQ+RMNdwLtthE64tBA4Jm
fWtD0vRddqPmVWu3Qum7YWQ8R/V014psd42BD7GSRZ4VsAGNYjg6o6rPhzEwKBuWBwy2c3jCpSQm
thEp3+N4yrm4B3eiAPquZZJWVl7jG2xQESRb6W0WgqPrmyZzqNYZYSEkImqqHGJxVwdepqdPqlU+
sZNgq54PpZvpAxJ6LpYAzSy5NH2W5BQfCj/X90LfBjdpSLV5wKR327oObLUQaFPCsWzUyq9pNRT2
JAq6m425G2a63eQ/szCduPYvL51IPVlT/Tyl5uLUfNVIwpdEyBVgvQr+1oWUArXWfvoDTwtiZb/D
vO0da1SmA96W1IHJ+m4YyHfIWnIKQ6v83g1kIxfOig2zTNrXQ+QIJuapC5n9GeF86sZwJhy5APOR
a1NjhwBbxUIAXupPxQG3a7y+U+mXKfVHsZWfxy5+NPtyuhob1Fey4H/Fo/77OM4eNrBf9Wx8aKv8
Wg86w/El0l5JpOxNXbqStfY1MmKHW99oT03wks4mZPsMsHa55MWAxBFFEKWrZGp+qC3U1rQAqM0r
h0PSghEvKjmx2yDlEQB0X23SP51JmX9Tln8MCBC+ToV0peXcZULlwe/Vb2mrY8obVx6uGrdGaU22
Vht4ARWEeg2hPQ1WuSuCuNpDzPdB50rfy0Zvzo0oVWC1rR+4dkZ76vxvzQQD9QDXaEdX82tjmO+R
7VueCe0cU+nflZ5fGa30bGHyHBv+UZamc521r0pKxgvsLPTgprz1e/+Au4mnKNFdWysnpTV+WoN+
K1ZZb5cKYAm5gBHX+PExLIEwQVurWlD7vGntqO6hoPdx+S2Iph8C2hfPMvqTMKYB1jfSizhJ4rHp
2gPbqmLnQjrtAqnuHHDJh6Buz8McnJi/j6nsPyhNuNfSPHQDNXnUOMyY9eqNJTQ3gjXWHqVs870Q
onboNeF7NxJWxfR83jejpDy0Vp2dWj0nGxEh4urZTNS8uK7GCY1GFkGQkbN9mgaH2LeOy60AIArc
eR5HcM3SXZ3xLspNK/IAARsvVTQ1rtgPQC076lCTJOpwTM7YdEx8evppfBb6TIQWoT+kJHtum5y8
fTsbHEZQna1CeMHJ/gVXOXfSjOeuT67lRi7PSQ//q65mipIm4L7lfORKeaSi6pxW9XMs1epeEZun
NDI1d6z0+BgpSHTkZoS5L062pIPWKdV212TRMYLf8CVPRHb5wVL7HTpM6J8lKrbO0AS3iIf+WVdH
ze1hE/ok8UEgRlGj3YyiGN4G5ghXSs2b89hJ3LqUyoBeKRolOWJ1+trNcXJI4sj6Vfq58FiDWlh8
0rNmx3kh7GToNFrc/NJUWJFyLltOrvnPkYbgMwuIVHbpIQt5dfjCNOwyoadkXBdekto6SVmkuIYU
O3U+wNrvWrtqWlaeL99kXfOnWoxsovxk9thJjy1RJrFxrDwW7VGo70W8/zqIrWNQz2cra5/EuTrF
owo4h+mchlSLG9IX4nEPSsHLvXo15GnHge2I7B3LfVECr5UCHOGulQHiFUQd27YcfnMdVlcUXwEO
2sVTtgumwavr20CpAfVQzSedYIjaeCg46iRw3TZwIjjqwLSN0DXkLy00xUbkxVvQFbG0CqejSpkc
r/EKtzxxCwuhWyCeizD7LoGLKTBHiIvnWjrMXXTlJ5XbSx1X7q60Z+S1BZhueZxA+0xOWPugiKfr
Iige8rmGkx84PVjWRVAgdZAc6zvMIFxR/t1rlVdIiPpEON5dea/q3yCsdtUCuUy9Jv8TlqdSt46t
4l+FcXXIrOFaS5FoiYLbZ9G50YKXuhb2Iwdkpn2BxPsgtZYTYJ7u5KFsXBFvVGC7TtbsAkaSzrke
jCBrYl5Dkeh7lPOYrpimcAGQQ3yZrFI4tHVUHBsBdYNiCPzf4umLORp3pKJvS5MomZbNZ07n6ClL
gsUUPu6dUVRBVQ1MyVHWH0R/uqdy07LrrL8zjeHUBKrIIPlfojydbcxQ7GyJOPTCdBqbFtAwV/m9
KAk/rVA9VyHnvKBq36TMf/DBtBo9TsTcmbjSp/fdhMwfWm/nKEVsnPN0aq+rDkdLqSu+d1V3Dnvj
oAqYBtdme0DBTkhSlifbLPKnoDZyRw8qjSu13DogCw5R0+x5xN1VleL4DXCiXCwnGNElKMi0/TYF
4oTULXZbQupxp/Gs8hVgCkLDjSJX550vEhdsYnZyAEhPo2SOd6OQjjeET7AZ9H0xpoRIxjxlMZ6A
hpkQN8MeqZ5G7s7Si4lKlkdu+0CJMT5Urct2bJs+T2+EdooGCasBh10dLZ8TRLqeotvGOhih4VQZ
j8FBvxmVAWcY6SoUEQMoN1JUgd3VWB6Hfkh3oNPdPgYKnMTjta4Yh2wKU1s1h/2EaYqes8F2g+SO
VLvNMMOIh50GiGK5iQ1Ihb27GsbukLJ203k+q2XwUNT8rQS8qVydBipZhVS9S9g/La55mRh7gHCR
Udf408W+wQY03Bf4jrhDCWK+2cVR8ToVitv2X7TpNYl+ZIr0DPzfSaqHssHHIDk2mvgzlNFXJjCt
hgmFVfjcS/UNR6JtoX3RjZ0gPOmF13TBIS3wQEr/DM3esF4r/YXcFs+S2MvH6TbLD2mMuUJsneYI
041BIiQcOsVwVQE+NcZidmb2C5ZhaGe9gIRLuVNLv7Q5yn4XA6H57MhSr7rhXI43Y/qDiY1pgOa1
/kBiUH6dRutGTa0frbjHtx6ROg5eA0ZU7QLgFxRksuK+Qbpvl/EhmTR++R71Iai1Ijv55djZmnnN
KnLl+mEONU+QM2SAAq85CkUDu5Ma12rjPT9xVn/JMv471WkMxRtieai4R4+IA39St7XqpRLqnxW3
OzX9apTpFZZK1O22SCUKL4Lx7vODzJHbzwifN/mq+b/0FrlamRVOI7GYggJOtgXIAQK6wI0IT2yC
5HFyknG2Q9Jlpk8mZy0Vavey1HmcNue+qfb4Ht1FAoxkasbyGvwn0ZJUewLX6SXD7yqDb0wgL5rQ
53FqIVLb52C5HDNM2LSuosDrpslTTIkLAmdvwsYpdbdBCkc5b93KvOr7B6ni9bk3qjMF1Nz1hVfB
+JNjYNYI1zkuDObsZDjgWNlTUArcwf192wg7QvhsVkCykFnyEMn6fD4OEREHv8MobOjtZiweland
EWqy044Xba5DFTDdIalujIQbd6nZU02NmG9605heRxm3Ms6TssupDxW/xN2vuuPsDU/NKBBnIiYG
7p3giSfx69OGekHL4Jsau7q2dmGI1wTwbHG4MxPOHuRMRXOGRubEwh81zaB5HyPOAm5VnFjyQ8hN
JccdQ+XtqA8gvSG6lePPiRtam6CDsUiOw81psJAoemLeU3Q2JBDXbX2YeRQn/Bkl6O1IEuxxzgLC
iXNlGz5PKUJGvtXepEpy5OFKsfs5LfXoJhOs7E6LjBqCH5FFZepTd24H/VhRV+bg0zIIgJ918bfq
k7o/GPo03hE1TYO94v+Wgxi+o06pcdfUwc+em8u+L41qwy/1b7XL+9QPtxiqC1RKqZeyiVWelWSv
VeVWhy/sUXRwVHBU9OiyN+/yq+CwQMgwRcIY4Pe003fg2beT1+uEPcknC9En/6SuCdW7scp9BhPc
wICN7W+ZnX9qHEwiC4VCo/pAfMfTHO5MhextKcE/5tWWZmmVit6lNHkltYN5Y1k81tif5T9D/lw0
+8/Tapf/PgoEdGeSKYsrhVerdNjs5KRbg+ZObFO3LrTd5y1cHrmlgJuMqiTSl/f5+KCdsawZhyXb
Wo/npUJRIs/qECNFZ3Wq977X77Zt71fajn++17+trgt4S1Bj5RDTqlz99oPXEtajuYSqG3Ejm3xx
BEn/o2rQ0HKYq+4RwCviSROxDC3+SGx0SiRt6FQutoBuS2Xs0KqsJamzLFdVEDL5y+6rQLJuSQVs
fKOVZuKf0TJQbKF8A6q6VnSmUCDDpmjIc1z3iG+Ga/Xu1+yIV9vFc2sN2oemlt6+0U71RqlkfoYE
Pl+sRXE6+Dqgxneo4DuOzxF35O+f9+3iRHjTtZWgoO+502oCQEaczAhUpF7daF9jKwWGXtx/3tTf
Yub1NsU6Qj24FD1TU/a+b+nUl+EQQ/huvAW1RvRkOjV708VdpXCjZwmis3xInwtuVFvavpU2YxlW
2tSA1CCwkT6IsyfWnm5R4WdLWuspcnFQFNH1K3VjNV9qBnoG+m+KvAhVrEQFqW6YpURaitjSsQq/
LcY48/g/DKP0tpGVmGAArmzhgwiC4UrDbIUwF/VH7E3CWXdbW/rDnean8ifksrctkVyJCP+O49u2
V5/Q4p0fTyptJyLehlHQaE4+Uu9URdhASPnVGA/7MpoIxgunbNxSvyx/fTWB3vZ8XbBBdDGFeUrr
2m19BHR+DI7T1X8QMG58xnUVBTpX1oVOO9QgyvYCR4yxtUaCptqth9Xns+njKbopcf7QLKWIOuWB
CmwKkC9rGECdG2IqTqlmB6Yw7SSS3odqSO/qUoV+3Dbtz065q+VC/Z3KVnwjNjIIysZPFw8oDF+E
6VCXiehGBZHPz1fuh3GH2cicNvCjl0h4rTfxXKJVyeg07hcLYL49LALc7dn1YS9ammF1AiNAj/NB
khO0vRgQuMCOiWz/oCW7fsr2GK7YhuWfPu+RvNwM3k0lTZaoT5EoYlh2o3VldBDIQzs0RIP9H9FL
TsD83rJVBL+CR1jTd6fvlWt5xn10R8yGgOgOvdN9+LopAl5EhaufQQUHGitA3ZSN/7X7e7PdE18P
W6Ms9b9gMdVRXMJxmcMqPum7dNzcBtcaK7ABS2Xtv+2tb4pGNVhp/bc90VkmdnDKz8YeXxvgXJ8P
8bINrboGWxswDTAsurZ2Pg4NGPBJHhNgKI1nrTDBJk0CqAfxCxzQXSH2p2SyNibqSnm8dI8wJ2VP
CLou0L9CS+3yOqQEqJzViWhBOOwjHjEHpc14EIyF9SuUa23jAvJx2i6NEvNW/irU18s2jYXEHxVB
s+ckdmtksnN/IxCkkA1po3vL4b8eUiQiMJqoekVBtGwgb2YLdSSk7kocRrL6JZi/av3W0XJhOi71
RP+/gaWrbxoI9WaIlJYGhIO5Tw7BaeHZGUtNx3/Y7z5ud4zbm8bWh6VvGcCrl8byJ23+I1henm9B
Atcq+39mxJtGVodlhdOr3DQ0soiYkUQswL7QcBflO8sanFG8XZa8LKLPPtPqkCTT088I/jUyR656
WpAqqG4whNkvDLwtuuilZcYWRgAfYJdJSdb7T+YXzYBRe0g02hjuwlS9VeZdF2rYCakULpAeycT0
9fOVfXEawh9RNB6WvLtW01CoKKCjTgK7usG6J3F2SIlvfd7ExYX8ponVREzTglIyyvftoE8pzKwD
nvrz+Ij2Hjvf1tprVrT/vMW17PWfmfKmydV0JFKPEUFO+HGB0haBXdzku2zfQ/8lLZR7iYtV8v/W
JjXsEjUZlBOt3q8zLgCTPDBTeuqVnMnr9gRABE987BQnPHAPTqjkbvONDevjI2PZJnmP8el4q8vr
QpekUFrshEj8L/gmxAGcApQsn3ybOsrDlrD+8sC+aW115nDjj0x1ojX/uroZH2OXsjXPf0RB4CwF
+t3XrcqFC1DK9/1btrk325hQYGZGEknjoTF42u28U73kB4f63XhEROeWB+PGPyxUZ9FNTzgR2OOv
7ozFpyMf6tM2/vbjRkflBhc7SF3o+j9U+sjYKTQtSnw78PUm2M2VGA/XmaXHxnFEoKxvHLwXkKAK
AAbqjdFHSbAo1+tTb7VhEDjkRwyw94upDEA1VEEgcHtPtWcA2+NePISUHsV7ysk95JEbi+nj9er9
T1it35oMqkX+Cdu5XxTI+/vM4wbtiPkO4yVoHmbsbMrHP+5KNLlgYQydQSPm9f6j42wwTmy9xHzh
FzrTfFsvhRvpI1BrYn1Hel3dtJuGQZe+7dtWV1Mtg5wVYAu2mF3y4CKAbVZHGd+Ez8fzUt/gsIAP
YZsHQbBqRcDSvOxKGCzLA9pRZQLKYqNvNPLxJKFUQ2ZHUCj8IdSxOkkskqB5r3dc2Mi61Tp+pX1q
F/XXJPhWZg+5qW5Mko/3pnftrWNQaVMmRZeQR+0wsMZQvOn2hX9bTi+fj92F/ed9O6uJkQ5NlPUB
7YRX6kl1+tvsfqmVpGr4SWFb9282p+JWz1afq24sNVRxo2YqyjXSkN1ChD4T5vD8CBek9Kahgiuw
y9EOdluNb7W9OlIEY+itvuQrdrLZ2fhmQ58sAV/KZVXulCTq/5evqP41cbNw41kvO8GSgjmReUiJ
kMfUvD/qJg6tZgp4VwyLjcYurTZV/1vjQJQF5vD7NV6ZYifPETUOc4aRaP6tqXCrmZ8+nzDy8nne
39+YMJbCM8mgQARvifetZIGmmF3A5qXZnRdRtOgN++KVTOXO+qZ6Eai1aA+V79qg6nVB77bOdkT9
4mf89zdIq1pUVSoohtHZw5GGiFdzIfS1DVQk2KMCKx5j2Lgb5IZLQ8t5AYoOCqdE4d/7TpcY9BJC
YM4mEaBy9aUkRSL0G0z6rUaWXr85mNMKA5gOOYAtNQUmkK9J65OR/vX597twvcE9gFiCBByPS6q2
6kqnGkEXhrSC1uQwa8flxjHeL8cejlFYqM7uRoPLDrKeMFSnL64WQHtxf3/fLfiU9VArbM9GHomD
YyizH3sD7rBoskaEhG6A6lp0olHFvUqLJiVzcpYNtUdJ3v9UpGzrCnBpnHWN2iZLJWgjr9MxedTF
SkYe05bEr1FxlZm/ROl5o9OX2jBYhEs4FQcWa7WtmqNYLaA19HQQSNu7+q57jgCi7Q0ISLMX665R
/AfXko8PAx5zYL1lFdCUwcPn/VCPnTxS7SDxbZFotd0Xpc/2k3wl5a+juEWmudRDHqga9bYcuh9i
RG2LxxSYLj4rVdrzZNmD/6K3W8WuW62s9jRUeSNlTrSid9oZOeWNmMbPWivdf/69Lm0oFmXfzAkK
P6msfT9wWPUk1Fg0fK76qscjy+pi1zKzk6F9+7yhv1vTejW8aWn9uhCiWQOuRksoFXBsD3dRVzyT
WAlteVQPYmXc6pX5klTZzy4KN2owL/dS4xLD7OB8WAb7zQaTacSUsMzV0dvGdyq+wWbbXSsVv6MO
tkKIFz7cwkyFM09zBGNWD0YUXLNsphMvb0w9tHCfoftUnUBEPYIIiOIrJOzuUmgPAcQVmh2T1uz3
ONSL/j7IHdL5v7LHrUTHMltWg//uRy2XvDcD0EeW7MO6ZgCQyBJ/czXkaJ9/4I/9hppEhf2iDuJ1
si5Gr9Vwjpm15B+6k4kNsl9916ONlPaarcFrnEZMHU4ewTzjQ95wFpPErKaCBGXqTnDU4qu08fKj
6lHb50aNZz6mZ7UjtYy3+m4rpnKxh/82bq0O335aTkjqo9AY8UrqqKYTflKTtft8HGF5rr8Vlchs
nDIbtQIIYrWXSUo8VbNEUioqUqcZgPP5MzQPrBwSKsYQbWAd95SU7V2Zac7CsC1rgv2LyT1CLD5r
VBfHXv4ZGdmVoT4jSVXLzq4062BpyE2LEHFzs2t0fafP8TVyoZtUxClDL4cXa0iPBm7Yn3fo496s
q1Tu4LoAHJoY/qo/yL6akPoAcr2mcbaC5kqsjyqas4ybfSs/ft6Y/HGmQ7JYsKaETUgnrlFTsxBq
IxdPMqX6fCua2W0vDRnKuOKMQOGWcsX5Ph1l7BcpOfPUTtuFonKGXZWgwxkZ79hCDdvk35PG/13l
6l04GsdgDB4lSndQpQ4FhSKTcmASRnehbr1+/vMv/3oFHthCUvoQE8An0m91kykWFq0n4AvXNt3G
je7CPYgR4ovomG1Rz70ODcrjLAtxmv8jysCI2EWOce52wj7Dl2QLPfZx56Uxbo98D0j0hPzfbzxm
JSNIVAZy5ME9ZgtnST5O3d7Mu41zTLq0ON82tDovjTpqgoag2d9kVH5rnGMX7ePiWXXkDN0lOzOz
5++ff63NRpcf9WZbHUWNorCld4t9FIy6pVXhhuoKggsL9zyId9tAkwvB6/djuoz5m1anWE2b2afV
BOEZwm3HkK50rcLb5L4eo7tYx8zkJIW13XENywQ0+9OwsRFfnKfk6hePWZbZ+r7lN2GZj/No2r0s
UaOHsmyLN/C3MP39kUUv3zSxbJNvehnxltF6hKv2uEOjpntlhcUOgrIrbUdBgvgy9C7688hDg0ba
EUKG2p3rU/PU3xunENBZQBHydXuPEl89bwmMLq+hNz9uNa07PZ61TOTHEaHdFaVjGQvwyMO/aSdN
3wnnb+yhH7VcHHxvR2M1vdPZaFJ9GfDWTSpHAu1ZH0tX3y92gCqgS9NtvfRhiDC2dRcQw7Y26MIF
7v1PWE32yhjaUmjpMwbmN4ivMTBfAE/qecvE5vKyejO6qwkeTJFOtTed5UAPHdExdtoZhipYm/RG
RBX5n/JOF6a0vhCQsHvB8uUD16YXiqocDapf5P6FmCGC4k1Q2lYTq37JoSCVpkQT6n7y0hwOY39I
O4KfC39RZ1LDRZI2vQwvDadukXRVuZaRSV8v1nCiZqqqWCFoyY5D6qnUMLjKYQEFzSfhJIpX5s//
gCO7cI951+xqAUMDoAp8RiW3ZE5CIIQR2RqHK+i+3xvft8KUFw6aRa/E05M7N0+z1bVbHZoukwoZ
xZLqOz5VITmp18XZDwn8xq5/uSlu9jKlXcQRVou/LgB1tIG5jCeVJBE3/T+YE3uWV3tZzw3bU06z
tzCQtt6EF+YPffy34dUmUFhJQ4U2H1JpxhejSVA8c+VyN7p34SR918pqneepELYm0ihmaWgeSrDe
QQFQeNnf2GOC+wxbRlyl4ZHt/+/PFA4U1HqkdxeR5vrqCx8s0uuMkaUa4Cz2qkex+8bXu9g7hfuP
uoQLCGy9P1aKtO4DCzaRXejZTjcQ/dalPZTjbmMUP0iioNDTEUyySOFA6l5NksiE3mAGwnIfaa+0
wwhXLXtaElubZ9Fyf14dlO9aWs0KasJrjPX85SzKnzo4XKWX0NL/lpvnXYeRGqJi2ONoN98PXt02
Yy4NJhGq5ttcUeOXPfrBxqXqwgd618Zqk/QFC7XPhEhfrH7l83Uj1LZJ+dvnn2f5yqsxe9fIarew
0nbKppaOWK10nRhsTNXrnB/FVjuU2U0X8T81deMM32pz9QanenMI2DYYPPU3JXPuxC21CUGmFtRk
ja6m17bc9N7nHb0g7cFzQiOty4OIubjWwYLOmOYGnpOdxj/qFGNvuXeqhdhWzQdq2zyLGn88ZR1J
fQzTLe+mC1dVAp+EW2VC59QsrluXQGGKmRITI3PonrGbDzrUaEzJ7zRHtLd9/i41SCKMYw6yGOns
tf1zgVAtLOTBssX9vDNTm5pjwryUTVl7ZNPO9FPfYDhdCEngD4dGa1HAidqH/FjQTsYkCbPFQqeq
SNTdKs93ipucMkd6MH8lSu4NxkNhPLTd1T+r0tyYWBdSWe9+wjplVppEloeGn7C4Lcr1l6D0bdWb
D4tAeE5tSYipaL3eZh5+XKqwchSRjAjIUSbX6mU/LQ/xRRpt6yJEcMu8bVJyxnFI7dTGLJY/rFda
4kGMOm8JIaxLGczOGuYWkJqdZziIPmuGD0q57zOcmGQl+KpElFXo41x/n9oxaL2Aczs+60bQRO5g
yfVsy6CftiI1l7qviEvMywCMhnLw/W4YsRembV9bthQ86IJlG9JTmSsbXf945huIjv9tZBmZN88g
sUGyoFQ0MlOvBnMJZvJGCxdEj0sTJLSIZSuUq6yOxCk2pbQYqbYzr+VTfxWdrXNPyTSOT7Ob42kq
YML9j7BTdMdrc0eGItv9349+GmejIE0vylytVj8iFYcBfgTWuINPKjv7Xs4bEYKLX0sHYUCUUiY2
uzqQMb7oBMSH1BSm4lPQiF/Soj9xn9oIr3y8HNKPN82sTmOrVdJCwXfe7iwtoJo0/oGh+gwqK/vG
sbZVR/ExOf++taXTb2YH5Uk43PYFItVGuQHWdo15UOr2VQBqHaCRTarC60rzy+fL8eJQLukWHSHJ
R0mA37L9zil9bEyWu3Vqs1er+/F5GxcOLrqGh9ViJ0csb32Bygnkm7JPI+Bb7jJEh82O5+1i9779
VrkQNaQxvGV0tJokktfaGLmZmwaXQcYRlnD9COufCunqtUhsVXVNF8HDsdhBF8X29DHGJuzgf0sx
qk0SjPS2UvUf46XAbKjaooMof4mnr76pOstJFkaWrWSCl4B0BeEyC7ErJTgTFtZGvuJCKMNc0qEm
VHKeiB9OTGOS9XJc6o7FU3QwMHq3eKMNruJlu3zT6u3jbkZjBnlBljmecusceqdGOHymUDBmH5fN
npppO039xPt87vz9XO+vd8SaFYKopCBFxnA1hIMRan3qZ75tPPqjPZxiChihR3IL+CbhY79cC2Cp
AIyeZ6e02y/xDQW9+YxV019Ub775Br/U7zc/aJ23l7t4KKGg+YAoImdofw3mvPXgWPr0SZ//rqc3
W8EI3YxCE5ooU2feiaArC8xzn62fhbMEhxTqJtnFY89yxQfzZrzbGPKtHq7OqcKa9YGv63MNEvO9
5Cae6bSuz9tntzA7ufSB8ANU9LSohhP+HQpQdQTtethUz3/cFN99/fVOj7BuRv7KSERfoFYdm9Su
XsQv/dMSbkFm0+wW1+LHGW+s7Sf6hQvoYm4umcthCjv4/3H2Zd2R4tjWf6VXvdNXgJjuut0PDDE6
PKXTObywnJlOBoEAIQTi13+b7P660hEsx71V9eQMO4SEdHSGffY+tySczBokFNjhC1s48jnoEVE7
FcJmbKqdsTeuvPbL62YhKgWEEFaSoGHubKerkgjdCRCRSX+o67A1iulr51K2A6mfAfKpzr4WQK/t
M3CkOsBRIK1/IR5HgfJ1qYHW58ovQEYAvqjZ3ymQBlIOEvEgjzywmxQ/399ea7vLB8Ul0lgA8V9I
WkBh2aFBmmLQHNz95g0ZrmV1VhcS1g/oZSRYLkrEWmbamn4xnIFII+uDrRvcesFD66prC3htpOXz
3w4q+B1rUAkVILsAn+CiSIKLJzQn9CX08furdnlPLzLdcKcQn+BeOy9Fl41WRAclrA4IABX/WXGQ
WDnO9v1RLu8roCHgOAIZhVa6C31ooxYZWs1xgXCQXiTFDNIa155ASzo2AGEUJTJkw5Xyw8rEEFAi
3UdcbPsLmeiiaV1S9NiDvt2g8dwHGcmJ+6Y8UWdor0VXK+8LIomIZaAoA0rg8yNmVtwZiWGDvyAa
kwpyDnkMMiQGt9gDcf3g7/JdtUPisdhcC+xWIGe4ljHyQt0Lb+DcKTZE4PKAgoByQWSDMgrckxLh
xhi28WJcusNCnw9SMz1B3dNmO6qA1TZi2wivOSXnOg+YPB7FcVCWXLRs0Fj7dtca2VRS8DItq2Bu
FghtHrtONNn7ScfWB7hH4H7WBFwIG938BRflzdiLdfjtxJi8ascCGkahmyYOlPlwt6WxF/UaWqYg
grZ21yoQa/sLFg64V7gpQGifRXYB1N1BPYsBzfGnX9sASBshs1/ePzdrnhem9ecoZ1em2dheOo8Y
pdpDYvc1x7UICGPU/UBTQdRciUt+JcDP/AOgn5EdXxjtkZM5m5Mjc/QRehMAtWizBf7U3nQHNNYg
fV3suu2v7jIk6fsdaJ3J1QVdqUGgXf630c/nCjY+W6TL6HWSg1UJsiiLVEE9hmTazGALTf6lkXB1
3y5f/N60z/ZtM6luMAsNUD/cW0gRnVr7roXoepWMu1zt6muVupWbCpV1SLUSRNRQR1+21m97tUrH
jHilSsPOAzrD7aOMf76yb9YM7u9DnF0gdTsVqVNjiPqnRree+jG81lsvGmNUfO+7G/BjI818nbd/
dWbUdDAvIAf8cwvQ8RYtghV4XOxZftBl89L01pUYfcVzgwYmbnkbIdii4PR28fx+9kqwJUEX0mj8
aGFxQAkHpB8t6OwV8yBs4Zb3Zif/wnXiekuS1APU9SI1UPkN6xR6X0KnKW+5KK2wM6pXnfs/3n9z
a2YFw6AFA93uS2Pn2+mJ1p/dHgytIW+Cj6m1MBsX4Mi9hsRaNSyYCUooyyV5UQszaGkFvevBsNz4
kP9iSXZoE/m8nLDrGgor2UfAlJBeRqi61sfS0Xmugh78i5P7zQST6WFhq0DFKObswM0HsrFiEKpe
cTrWlhLNnPA30Ke7EHG8XUrCs7RN8R84XbKHIss+566TFHm5ef+NrWR3l8mBewY9OkhzXpQVi0xD
dtGF+Xjo/cgF4KJrX31IS+76rRFJMNmEvPM3oIxEVS5aFJauWbDVmXqLtBPe5ApcJ3MmCp7ENGxm
MN6YdQBGtjY/9uKadtra4fPRY44sK2qamPTbJbWF5twlON+5z/Y8eNTdhiFSMjoQp4Gw1jOe31/b
NXsCzP4imgM0EtzTt+MN7UKdY1WLE2ffyiG7qYPsCu5zBbOA4AgaLjhziFToOfxImGkL4mRkFetZ
FTG6ZLJFm5lvvJJXcavoy1SJ6sGCRsePsXD6+1yBAvH9aa5YaxxChCxAz4OU5nwHgf5gmkkGtw3x
0tLf0Ykda2UQA/OO+LjIv3gj2b0/5MrKgvYEOsmwpCuJ6arUSro5Erp6KL9pxh5hQK8MsbJZEHWa
CHSR/b5UlJxzM5dQd/HDCmELKloNwUFAK/V9WSswjDdGfjRrCQCjm7fUvLKka/NbyqoUuaSV1GDR
od5qEFQ8i4CCTnSWd/ZUXNs6iz905jggpsZ1gJeHDpbz4+BCWK5JRxRwK7AbiA85SDQq5MWqnThd
M2ZrJvTNWMtq/+Y0SEgCgjoSY9GtswFjfvNVD3fBY5uM8QLxTMCRVCGhkry/TVYsC7rHfPBDQb8N
cMOzA5/ZUM0oyUJiLtTRn/qTM4Gbi6TltaVc2ywWNN+B2kUbPq7Zt9PLTafkhYX6VAfZmKoN1b33
iWNFQRcGr6X+wlTkb8S2OtFbJ/4Lc/xt6DNfKWjAKjxAkh4Ya+hv9B5kIFoDYVLbg2v8LwwFdDL4
ruDVI6f6dpZBbVVkpig9KlDDQhbFKjg75kyALHnMG/eatsvaIUB4Av4l9CPBspzdgKzTTBcVUiKO
O8UL+93sfX5/QsvanJ8AmE10VqGXA9M62x8NRC8KhN9YOw5wknbSIK5kbUU+S2Vo+fJKmLc2IZCe
gXsUgEKUFc4m1NYFnZmLWrFHzQnEkizNv6eCZPovWA+EsMvRRkr2Ir9uOYVj1Eg1gaGXQhWurR4p
N5/eX7q1owXSliW8Q9fJhUepLeFOqnKQ56YAZio2Jh0z+9CD8On7A628I9Scf0VWcBAu+vylE4i5
gohfSEEgH/E+b2Iuex+9PfLWatn//RWhmcn6VfRFpue8ui6mCRTqJrY4NcqD4/DYh9rk+xNaS6A6
CFIhKIECPrSfzo6RMr2stUvEAJwipVECAfgg5TYosigoQftZnrz820yCY+omKYW+O9r1rmyQFXMF
CoOlYwt78VIVzJwKhHdLgg5GgkRSdqCDoWD2zPV4KGz7azv0B5oWmysTX9kzSKriHYInDzHWOU6+
GSu38UAciEsg243FTuWh0Ufzt2wLPuJYfQUSXBv/i57ClUobJMx/G9h6a7j8kRkN9CSQNEJjXPd1
qQAtPYzup79EZrSMBZk5eA0LBuvskIupK1mXz2AfvAHbVtjukU8zvxnJvzQgMxLn9sa4qlO/urSg
uIFGLEqWYIF5O0NCG6/NuYZ4Z+d907q7K0r+YPb11/df4cphRMyPQAFB3grYnZQprlMbk/OcjN4O
wujuA+MzJK3kowiq/Pv7o6009C/O1wKUc+AHXVS5Mgu67JxhOGiSTB/ZrftQVb+KDmbYReB2dCL7
5D1MYOxctEOvV01XDDbqGyg/uEgKXFbUx8aRJMuFEbYsO2nO7i3eXUHXLNvh7Ap6M8TyCL85RjST
ZaaxkDgT6dbeqZ1IIEp4tV1/7cXZCysR9iUCn/NuZSqgGD14RoqrO7srWwOEpOjntQWaBsg1+7ac
pvMpAV+8BASQzL245iY/T8sB7EBgNL1Rrhk37IG5Lw2ka/UXEypmRV2GtrY3imyNsrk2+to7+230
c2YpLXQJKAJG/wy+1gQCVdsmkgrNU8Zp0bjz1O4aaHXl7IEk+T/zPRegm1STGv5YQATMz47cKW+D
tP/i19aVi3BtYhSNttB5XXJj585KBwUzl5sQURHFR8iE4M79duW4rb2430c4c9KZxZ3ZbzGCf7K/
/yv+/w7naNFVzlHsfH+0lekgFEe4CCwMuFjOM9C6sQynNZw01DZL2PBF0ezKgq2ZjzdDnJn9FI1P
wqqQ2ujhlff2KWU/7PHWAftu7O7rfXOfDkfeJKLYORU0QnbqBDbQK9Nc2RxvnsF+e779FlivKsUz
KOLELgObb/YyQsLk/cU8F3FdihcYBrk91FKWQOTMk53EnOZlgNVcoOgLxeQ067A2jaT8Pu9kc1CR
Sqy4vjPnz3p8nhAkVEOcjc9Xe8LXX+ufD3K2hwCaASufwoOAkZrfdSB8jiCH0z2+P9+1ePLNfM9u
WYD9+5oMWFaILKDLoDvxYmN9AetkRGKAIMF2jHrGNSzS6twcMNqgakJgQ88WWVtZp7IpQFo6kHdp
EyR1Vl15kWvOIdRA/xzjbP06N3U6GWCMZc9yUIR25qZw7hflYSCDtlTeOsP+/cVcHvvMXr8Z8mwt
i1QsEsvINDLjZmb8tinEoRIQp6hI7BQ/3h9s/VA6KOQTiKyC/u/MU+nNztGyQOp2OMibOjE/eY9l
DubHBATecb5zd+g1skMg7z/a++buWt1r5R70gL3D+zOBXL+AQY0BmF5SE/fgDB08jjarvrSeCrBo
55peCSXWvE6MhQZNiyyN0hd3bgXSHrARQdjEilyUgxpQviqNiqqM2ObaJbRWf4JTZqG4j3K4BT7q
t4YG8URXTj5S72U9TeAXbxwWqqGqNsjyNNuRsWBfMts7GjbEK3MIbcZq4tkGslbmZuyr7yOvrde5
NcaoZq66shZrVhDJZdSNPLR+XqAbBod5s+uC62Z0PncS0MvSSJyrfbhrLxcCsMtVDB7Ri+pD5nMz
pzVKcMR8Uv7jZMIQErHhzpf39/DqOCArRYfpUiw+twNzhsjXHSHm0VXM26V1AyU/zOgZAHHjcW7B
PP/+eGvlDuzVBYcM3rlLrjvodjFaVShAFDkk2Yw07gf+YRr5o51XZpKl+o4P5DuY8s0IrdWLfKP1
Mc2C8P3HWHuJaIpACxIykws/xNsdltKazipD+nwwWPYJO76HvhRBOY605MrVvToU4OZoqYa3egH6
GaGtkdmOWqBeKoSmWgQiL0X15v0Jrdnz4M9Rztvd0dZaEt5hFGZmgoS91xQgzppcKa6s3MqGgcMG
DDnFpvEvzqZINQM/Jno8gj7nN1SLh4EJLyk6K2k6eYVrZm0wE8hR+FRwBS6ydEbm9zZngFRM9jDH
qhLkEKDi9zjToB8gkiyqKy9rZRnBKAsTZ4NdI7hg2Gg9ZoCifljKpreGKWLudfH7L2rNvUEvk++D
MGAhs6Znpf2WtjWlLUD/Y+TAM83cWL9OHzoYVLYwIZvoDA4FGoKM2AcAcPh0rUS1di2/eYAzV5IK
Mox+jwcw7/wtv+/A9wKI34d6vwSe+niNiGElQePj3sD/vh2gI+DMmDu54efQuIJ7U/rZTem0aTRA
ShK65LZ7o8u231Hs0j2rrCl5f6nXbI2/MBGj3wEW9KJBv89xZ48cMzV28wa8gehKtbfedmlJvd7p
vbpXkaT0HMgIoRp2ZlLy2nBNg+LSkp6f5O6rVixiSEkJVB3fn9eKk+Mj3+UBZg2APGoBb42XBwFm
uzE0/PCm8bYkI7eB2Z6yppVgLmk8iNBdo1pe3tEbtwo1W0DTAsD9HeDtfm2p3yJ7w56DumaTF/q+
QeLSDu1qdpOyJ95nhlaojcpq+w76jgLKtbq7ViK/sKC/RgfPLGQxVnLAWTlXVh4MXjgOJd+MBiRq
OtHyjek1wf79pb0sIS9jAacGct5FNvOcYqcoJ8ZAQOOF9Cv05HQdL+BYtoXwUeQcxM/gY7sbYor6
x/iNXOvtWJ3nn2Ofk+5AfKRSQYOxO9tAaR41MygiAtCkLH1NcOFisy7TRDkO0FB7IQY4C+UKf0LY
bYweYADWri/KvWVVP7rWAsfOtTDgYrcuQ2G//uLGhru0fP7b3snmsSRdj1kxhhUl1vzVgFZv6DvT
bS/rh3Lsf1x5h4sBu9itqOkgfbfcUee5WZn3VR6gKxFAPBLZG6AAounood/fTsqHax2dq0fjt8HO
rKlFC+zCAUejsp8L0AchVZ3ovI5svwmhCwKOJhKWxXwlFL8wqsui/jbq2fvzkG4wJgOjji74uijZ
t47cjwMY0B35g7X0IwS7kveXdW13BkurvQV6OVSYzuy4LkER6HWzF9quPJZp8Vlq8tqN9MoNvDrM
ggDABYkU3/l2GWY/owSGBdgzFk9t8QRW/IRZxf/Vs8ACwqL8Z5iz2DSrgzYzNGYDFqQNmB5/QCr0
B9RF72UDifj3V27tBGD7o7rkwaO4uIZcXPgug1pwKE2BHpECyjApux9ls4FG140wr7ZNX6YUQNUL
S/0LqgHW9nP3tgUzPmcBtgfFBe/dqZtFXEJ+AnPe85zQHOjXqzHb5Tl4O+RicX475mUwO/bsYsis
Cv2tcBOUwBVgt1kRAjcoElC5R+JVeQn4BA5NTOR1YvzLdQbnKTx6eBkIyi8AuK7XI0eHbEdoHHvw
TdkgY67IZsmvG0kP2SeAD3Y6j5HziNvttWj8cnBY7gCIOxwRj15EFIXMuAO5ay+sW1vdZaSFmqFO
vQ2QM9mLGpxq00Px8YozeXlYXMCplpQjkA9wJpfPf1v0oAFFWzMuHTq4EG/AmAg5V5JXR6gEin8N
9V/fp//OXpv7f9nP/p//g5+/N60WRZbLsx//eSq+i6Zvfsr/Wf7sP7/29o/+ede+8g9SvL7K00t7
/ptv/hDf/+/x4xf58uaHhMtCQkPxVejH136o5K9B8KTLb/5vP/zb669vedLt6z/++N4MXC7fBjV0
/se/P9r/+McfDjzw//r96//92e1LjT+LmqqpvxUv53/x+tLLf/xhuO7fFzidAz8TLwGxAf3jb+Pr
r4988+/oKsGGQ5gJSBq8wj/+xhsh83/8Ydp/h4MIvQi0R4C9O1gqa30zLB8Z9O8o2S6wSlTAUP9C
HuSP//9wb97Sn2/tb3yo75sCpeJ//IGHeHsdwl9DRwFOBBrl0LMJp2bZub9tkh7AgLJOCxYTMVp3
4NEtcu9Q5nZR1Q9gBhIQQ0WWwZh44uOi9j70rRrpzkoN4dyazJhk6GXqzmy7n/Os9ranfpbo2zUe
JifIkBFtUzVC79Atftb2DILVaYDwiYbWiH6EoE/mRjY0IvmeZVAGYJBEgqexmU2CTgCjz5hOuC2l
ekLvJfK3AGV003Ptj1UvorSE2NSL8hsAkzoWIHJ2SuKOSwM8avWd01bY6HMB2GkBJk7xKHKVQWFp
ttB1YnGV2t9UQ4b2p+p5obaOXTAKbAfzAL83lB6gSKLaKknRaMofVVvONOK8lI+EYRWiSgZdFUEY
dXQ2xDa8Pqwrr+6TrCEMFBRzqaytibu9CnNkgzywkg7o4EJmyoR/LDq3iSgUKY0DEMbAruDR3Gqf
U+hnh7mCBmOSVlmDQGjqwK/LMm8QWEnFiYBHZrCiTnQ7W23cy0pmh7Iay/K2lIGen5uckSL7Tvo6
+OpxwUuQaLpoOOZdbTw4nQNzC2AXhDoM8E29tKkDyFc4NDzIQzsnqFILo/L8r1lejujqstSYfhVt
WnAI2fZ00psBisHlZ6rNojp1wsmzvaSUAaeggGiM0Lha1LuK5j1gogFFP1Hq4w77JFy7hNvjDkET
u1waUNwOjK6ZoWiJnujHKm3MbBtYksxPw0i6LwWRyiahp6GdmXCqajtBtkvkSQ9WmC7qcmnLXePP
mbmrS03LHhwjePrbqvdrdaxNkoI50PUhY1/reSDbAXVc3DdGlkORhGY9+umzumB7Os0lPSg378YH
SrvJP1raNhf1P8/OTwOdoQUMuFOAbjffcCGQXZvdLgvQ9BjbrQPPbSZc/xylz6a4lip1nH0PdEF+
wEYp0ebRFw28S38e50fu9ID21NBUQtWzAkoHjH9DOiSDUfnuDZuoAZnVGuci7h3mNE2YCz1qMJqo
gXg3UksPeMOWTkUk5laxQ9BCS3TDfFfnyZgLoV88j6TtN7MVXRObShXdcTY7LPusjME79ojo05cM
4IDmyUjnstzIoIAWu9c35qcBWibD57w3LZWFBTaAenBm4pffdYpG26TvRwuh/xhAiRE9Tqa/B0HB
6Bwdpxm8WBtBU0AZRXfTHPbEGWXiIv6rHpgP6NSeS54698Y8GZAM7gv8DhL/QbklLvQMkb+rSdGG
7QDu0tj3OYRyQgm1bzcGx+XQJGSeArIvh6FG+Ar6cN/td0Wa6vFGDvCSHqG/q+24qojjHoY+7dDc
Xhklja0G4IRPGcScjz1rsXY1VRW4FLRlJlPKyxHitd5Q7HvTkxXeri/00XXVpF5mUOLY0TxUvEsC
sze8GC7b9NP3cYAhQFwDazq3Vb0AwaQv+M4fdIozZAWs9ra5ie2YEFvZzkY1eOYvFtOijWpoImcH
4k0+2XdeLiuou5ct2qpqVI2OmWOm1YGyDLul4W3bJQVQJd23gdhT9lRLgYY8NVG/hwTuWHOwSFaT
OYjHem7b/rsnfP+JlFbVRjO0jY+ZCV1xbNvW+ZRWCnnSrKV1tu+5C9U8s6uCORwrMaoEkpaGl/QN
hTiF0bbGF5bTgIdESPAxWBLNtqT2yq1iTvcYwNRwbL20lJFDswb4SUmECjNXWcc6N6oxgd2CpLzJ
enYceJb3Ydsq/4i+Sn6TysniKJPZdVJ5lfkjp1R/cyYBhU/ltuqGynwScWn04wdBMyvRKp3ue4SN
SN+PbZNZoRzLtIeGeOqiEXJgNnQmqrz3YqC+pE5MZrE0cVkm+5dKUZ9HILOY5lhQio6cwmp6tvPI
HLDdrGgPOhphgUZvW2ZumaFAP2iccJGmtoaN8Fp1cMei4rs0ddyvY21ZQDM7eQANduw70f2UXWHo
jz02gUSnjQOWL1HOeVJL+RFN7lCeDu4zkj/K0jxOgdtBEmE8eDhJ4dwgT9D5j51HwSCtYP7AwwFH
l47FZnIML2KLWpXbt2RHqFHsssbtDigxyoQMGahBG+ez5M593yIv18uHErYQTeTYNAaZVTym4HLI
cPRC6MeeDGresBosXZ62x72fgZ+mMZ8Fyz84JmjfTF29jsX00M09ms8ciNwqt3/NJuMlc9270sbN
VENPNNe2PJh9D8UUgCVvyCjoJ9sCLwbjpjqIiu24yvMjOEvI1kFaAnbYhww59Hhh/Lo8sg32YWyD
o18CpmlKhtQlNnjiTDL7TBxIWPt4J23G5dZhqXeo2jrYAjeRPUgcUYBceMtA0I56zd1oujmc9VTS
LcnbH5lT8yg3Jggz43QkCqgLSPFmN/nUN4mHw49vDlicDzXuMSA5fUhUyTud59A6rvitnvQUCpYV
jw0YHcAt49yidV2+wJ35bGgUU8rSPow1ezKKHM1FeNdbHNg8TJ38JWg68y6vJ7lNmxFd6AWtQ4Eg
f0McYb1KZIju5mL86ekp3wREl9FQeQejzh+tuQ5OgBI+KAtEyazhNjShJ70VDXKesm1fqobRR52P
+bNRD/VB5k4bNxNzPmtpsCOfG2drcEl3Nm+AHTP5Ny0EcIjtcDMbHQCxZs3j2TbTqJfQgeaCsG+9
IqeqQuuIWd9KyD3f8K4pNyptEfQ0jpsE2n/JGaR3XK7K0JpFEIG6/OhlM6Sse/R12QUwJUHV7CbU
JKyhuMfSjTcUe6oZpQ4HdFDUOAnhaLY7wX1Ip1fPYra+NXm3KzsKiaweAsLOfECtzIlBenYzd+C2
ZZYAl5bDNyAvvUcadD9k3ncq+31P1Ab9p1kYpNNmXMp7Vr618rx+gQaXgF5O9oN5kBTnU+1sx6mv
t6UOPqsAYGdTm1tvnCF1YzfbSZVb38uifIAYNBv9MYYZeIT//QEC5EenFTc9iklhkwoWQlD9OKGb
oBpgQ60yMxKJ1HwkcwXeYYORnWHYOMKqdecwo7W7NTnpNuhjCp7oDKr+Ji/7T+g/VB8yW5LXgOfp
h0LzoURLpXD3qmyg1GimWuLW5ib7CJkPeEng99vUTenrsLfN/BjYE71JNVxUJYbhZVDt9NErfPaI
XwFkQ/oy5q2Tn6BGYod5NbUbuN3+a+uRYmfDydpxyHzeDtCD/qxkqm+ZZjJKTe7+BJcgu5dgE45d
3XXNLXxRhqbPwTRRGxYAfcp56D83eWDku6YC0vY0qVYDaFal6B8EMq3po7HUs9hUIg2GPYcf/a02
4JVGNGCyi33XyMBEKLT64OgcLQStkp7e4xhCzx2FWbfYOqrg5cF2h8n52lSFB0FpabolrARtvhTa
cIdXvyIF5Kyaips07nTGM5THG2G4EOkOMj+Evie6g6pFcrrp4L6FFvijwaKhJ/Rak3EgDwMZxIl7
gjzrQkjcBC2kuXTHNRjBhD9gEnJ248HrUyucWxM6GVAHh0M+w7eEgno/SBUJMWAZaFZB8FvCJQ12
E/wa8DUPqfmtMdxPINjhCbWQyYDcKPTsjX64G8ETaLgyD2cbShEKUUWMIzt9rCcBjWmUGHZlL3vY
RYYbeGyNTZ3VboTs8hw2zA72Y9qQ0ClL8wCD8FRBdf5xmkR3zzNtH9G15MAQk3IvFNk3A/nMTRAF
Tp1VREUJQoSG2s9SOF8p1KzvLK/5UDe++TW3WnFoaoLrWYomdpxu3JmG8Rp0k3s3m+qlmb1vo+qn
pB6ZPpRFkUe5S/idI2t5rFuQ7vc4sqfc8ntcp3kRgVF6/NhqDQaKuSk28DDqn3NQ6Q2M+ByVdZFv
sC+BlrfzwXxo59LZSTqgXYwK4xERBTQ2AkhrF4if4DrWkGsPWgaeXQ2nDmEPMQ59BpcyBKlgjSui
N/buZJMTHLl+yzvuRTSjp6oDcLjzPHVjeamIauGb4HUhTf4UcNIcnaFFI6pk1dZCi+PJd9MO9w7U
2GUwJtqfym3B02kf8NqPIJH1DMuQY2L+plqui3QabsFU+8PrggglwJ2TOpHSFVJEZvGY2farqekX
7qgPgwkVYqtAJxXcvilMVfBFppSHRVtUuOaHIKk6h4Lgyvpi2Q7ueWiohFQ0B9eDnRlzNUfcRVw9
p+7OKNzbqbVvhSGf4fsBy9TnsZiyj0vtK+0VW6h/T4bLXgar/0w53AYgU+9Sat0E+Edpqj0k9raj
2YzQT9fNzg2y6oDWsKhrK1wsFjXCviqdjc/G20mzJ66GH5r0JoAh7Qme10loIk9eASfATpkduoz+
DBoDXXCji9QcIyeATPbMA1alZrOdKFt0AADCimb2ts37LkS71V6k5ElmxXZAxil06YCYMwDWWxgL
XQFtvufm3G0GWTRximsk8lzEiFkBG1i6hR0WzAG3WYaHNibLDsH89dWe3Fh4GjflWPCItOJjkbkf
Zd9D1A/NEpFshqdU1tuBBSq0iWy3fPLUXqIUFAqY2H07Vg9ynmLBZBUx3A6JKdJNW1owGgagi4o3
uDOCKRKqDJKeG+iprPVzWQ43RAor6QIDW8lAlDdaJaglqychuwfi9mTbNKB60CO3EgfMhmg56sPR
tx8Al4jMiTzRMrhXVXmw8v4OwKAo5+UUj7zIHlpht5ty5HJnLTo9pWUgbfGLT92s2H1HOUXbtkDv
eGkNY1gByHpTQesA3wSRmoy4+qYpXMj9OHwOyYDyYVoVN6r28U85maPBILez491R3e/tieNpfEhk
ObrFBU38YwBtc0o03Va6qPeANAeRhRAN9D06nk3v2emCJuK2MYRg5QPN3XijsuqkGarOiCl2pZ09
O1QnxLDykM/sK9IGp97RnyrVf9SsAzMsen3jklgg5an9HWxeu/NFQRJvSJFghgZ61PPZiMwRXqqG
eQkhJswXltcM5lSO/NRqJA1YlT6pZqqStuYfgSu6qTM7eIBeTgq+cXxlV4HWo6GViIcsgMgMMdo9
/LgOALKR4sLxhmd4q3YWdqKs4Qj6Yi961faR2VGnRs5hsjfOrFiLNE7d11EZtGkWzYC5fOt0q/Y5
k2a2cVqtwFFltemLHNg0JH7Wzs6O2A5uRYczRZIg76YJ6FSz2ARFqh6NMrWOdO5NuDAGspfIVj0V
Pg5RWuifBl7aVhOF7nib6rvapelmMBQ6+7xAQxO2aOmwyWgld16j+p3jyvpnZRrOASTy3V4S1E0r
1wQnqDXg/FnFrDnUJ93Cxx8hUAsHBKdRq/CajXnMtwHxFYh6qpTAzJC0dg7BHJT2kdWsP1HLGD7X
piuabclMmGzLQ25jD8Frc1sERXBE8mYMTpVZZXtejQwnKmCp2PM6lZE72/0d6S1yN1tpcJ/nri4e
23Lqp30lZ/tmLmheYYG5OEy1sLZdNpHb0oRHszXGIoMgJ6cV6qbIdCFToE2oojD7CBdiAj5VTj/z
1OMJwipzB9U1E8lDG1QZviMNmAPPCg2jfHCMWd8UZv3U2dZ8bC0ne67q0Y1TWhZ3ALj0H0yRPTSz
OurC/2iJXuwbC+6qdgXdoBvkKS/nDd43ImnXftHlaG06wy1COmUqnHzzI7RUHtKsux2kXUT20N/T
wSzDyfH3U2nd0qneQGExaTzSbd3e+VGV7cFEbKCE8bWeIBMnJ3GYc4DtSrf5JOryrjUBv/X9Qkcm
MmaxCyHKyOrqAeHexLDLQMILANYms/MELHB2bHkD2cA5PQ2FDx/fLb8IVdwwOJHQLAAZHN7JztXN
yWXBwfCcxBATSGN9pTcC1c2oToPmgTq5RHJPsdjMCMEtGYBbHH2QieEjbijpDHkd4dkHZpnFXYDI
4M5BE2EJ3wiCflJDnr4QFE+HngHQk/NGxl0wVDcjBF+Suibk1iC0jCymTipAnGYgW4xlqZ2Q5cbW
rZqbgeY7f1YfltafLGsfBDjgAKkyoMZI/x9757FjN7Kt6XfpOQ/ozbBJbp/eSpoQypREE3QRDNqn
72/XPQ1U6dyuwp33sFBIbUcy1vptfQR1E4kujYudDa9Or93E2oTYZdBkO9/QPARdtzz1vtMwPGen
2e9d+GjjIdLb+zBLvHlL9kIJ0hK7tv5iKOO+ElrHPShLMrjIOlrTPlRlOzPm6buxDTjZsua6VNwD
zX50E9dzkN0FBSzzYu9Qbx/ydX2qZ5f23baf4ibguT4K42SN9gdCswtQMdY83/huReE3CxfkqSqr
jlp2duFOPGRrcLP6663OzRN2jvdlpu4zr1+H2j4CmKbKHk40qxzabaZI0Gx3VaiO29BVpyyz7CQI
5tvVLX7Z+XButuW2ruTj4HmPPHYeAyN/zQP5y/PqcwcGkDsMIKJZ76Ut2kO1sZmsgfo1iZDaH2d6
47dNIxVytIc7Oxv5LFP7vobVo1wh193WOLn1GGdb8TDp7kffQcUtDrffsPdmeRw6anMjflsys9Oq
a9BP2uSJeDkTh3qyDckGSQMUgTE2AL5bdQ+z7T7XpYfAwxuQJgv/YW6NO5C626CZKgJpm09hmF9q
v7hHAXIch4iD2nvlmT+kQ0ee27ZoRL9z+N6P5BqFmqLOZjIBWwP/3mK9YxtZyYfJDCceMmEfdGae
8skgEAEVT9JbQf82aOB2q0Nl0iuGRdm/8g3eh9V0Hrcx0eFyrDrzEk1MVDJbzpVf70O3v1BCs3Nd
sJPNCst0kxSTLyviDe789+baMJpTiLCPcqpoOlWcQBeRdnbfh3I+MFS+5qFz2Kruo17VHZDYTV6P
n+Wqaai06xcBza42d6eW/r5Szr2sy4KDb0kBCFNhVDfMp98qv3qsqyypN9CXRn8PZg/nrhdx49nF
dYAbDs68wZOyR9WTvNdF8R7AfHdClfHSypwCG/Wzm3IgbhZBxhkrxYB5CtuaOtAl+iD85kMLby/z
4sUZou98UAJV8+WuHLgwr5OSCRuZjajLzGRpjD5xapc0t8KgN9TuX1o7OqCg7b67jRedx4b2uOE6
s9izxa2J+2qhYCWNyp6/9pZiN23jQ5ABf9h291DO6741jCgxy3pvZ/2L8Ic3t5u9nd3JbY/Q5kfQ
+8aBbl436ZXX7V0jfwL9+WyN8HY2LBJLK0Kddbhdysy6VaHEjzv1jx5oUbLK8agtWnRXb3wci4Wr
o8tf9Dx94VYtjmUfHagteQnL+jRu13DmxZj3RbBN4X5ph/nsmVH1kWt7vbU3XTTU8ujSTqUdCn6S
xrkds37Y87XYZ9gUIAEoI+YhUyaQAuLTnSYrIZxw/UI6uHdaezIfmKE398YHXn6Gr9me3G7dbp16
RPE9+IANbhaOz0Y5WidwrOWm8U31WYJm6WSWiP+YTrJpn43m8lXXTX6ULP6XaFusr0q56juwysck
12vz+BV0mYoMZsTjFC9Kk/8kASdbywdV22VcDMZLODntoeU07gKvTgKn3OXzON6GswyOLKL3HgFw
oOqrnWwmYQlR48mdLOfUMgKQ4Soo49zmLs1MHgN+BFAecZuAdkwxK8GjK9yz5ahneD8u0yBc934r
nAdslToGFzVhnSTVTsKkq1X6SyzA1ONGBiIGkX0yup7g9lqm0Ra+rw2R0qEQ32jM/eiYjxPIajxv
/SShGrP3XBHUFXY0XVbm8uGXwRcSXYwv3kDjpuzUznS3Y6PNp8yyPpR0fhTBQmDPRnxWAFLgTuJ9
XRYz6aFL0kqSNNVnjNoWLMfJuy6hi8F+rkp+vmVyThQYvgSFQTRurb9ovAJBbt8Pk3WnpY1QoRn8
Yz7UNC/k1pD6HOqEfjd1bJRDGftsWlbbX4KoPHYGFaC23L6AXdw3gfpem+Zz6ckttsbuY/NX885S
0xFzJdGWWw6WAHK/OPWpcPwTgrvzsko3LvCwvjaZqY4eQMVudLWdll5fpmKa1kPg8vbBSh7ctZPJ
ulDeEsEgfTPVFWJoA3cv7cb72cmyvQmd0YrHZZanOreLZ4ckruel3aazZ3PT2+G83Ic6q0F7e9f+
6XMhp5BB1T20ETaXQfmdB5NJIU3WFNXzJO38jl6I7jIgtyVA1rTpp9lcWf+EqzPbeDYy8yNS6JpD
GcH/cbXSGirnB78uPCDs0d45TZO/5Ubp3OiwKE7W5nDN+83S04piDf6dByp7MoLOfdi076bzvBXC
iBfRsGvXC0VPbjXXIOy8PdvZaJUpfQaoIlx2AFmgMx35jY/2Mi6A9JvUPc8IJ+hBD8E74tpcrdNS
KmBOyQbVLFH1S0Ulh7jTOjfSGdqnemnbG2fqgrPTrfaREKPmlz07+WWyVvmYUcLnxUUpBl7Uat3+
dp1Cg5+pCF9EmC8nsbXyFDnFfLYy6e0EYbuvAGeOTnkCWl8cMZpJ3SuqX5C532m7Mw6ZNc3HzOmG
g+UqdeksuLIhbwNM+1HjpFnf+/smWKsHY+15EFeetnXCtzS+Nk7nvPnXnYsoX77QyWFZaDcNgGB4
5d009+7JHfW4m0O/vABemfvZgo2KG2fq9+HG2CvMoTp5M/WLuGtt0i67kDO9DAg39PusPmVGbiSG
HTZzYuaze5Fr4fxqSC6247XWdF66moQLS+fM4ptXR92TVQ8rqYjcQLHcGMVAe14t+JowQV9ffrMm
s3jDeyowGPl+n0KeggiJefuRw7imo6ydx/YK7DZWnqehcKr3oobglFFl3mL/GJhlw5AZxfXu7SqY
HxRFaFta913l70yQr/06UpEtBk/x6Au9p1XdE82REbEQ2MO1LSIKVwEbHsxnWw/50Vr0sc3qTcRZ
C14Xo1yo0gIusn7ypPSafaYFOcxGPrU/rcyxfmRDNJ/XPBA/8VDQ/Tu12fAtA4l4mxxB5aPuCFWK
p60Mb/vaKayY4vLqm9WK5VtbmJ23Y5zR3sVfI/oD3SZSS4NTh3uZN8DSEE+zP0ygRQ2D+NqrGeu8
oyzOiWBysp0lgTcBIbe19h/yoOBZ4Ge5mo8b8ZcAZWZmBafVno9eeYULe1dMfIuFXV48XF2vuALs
Ll3d2kFP0XLg7MYuG4yDla+Rvw/GP/jgdmaSmrUWh3ocV2fXO5HGPBABAMaD17rNrlQtdL2IZsZQ
tcLwxc3qdXmSyyDMj5691mcLr6zea3fSHwCwg0gba4ClGXVEmk652vILyhVOmNIjQTPJ+vral2bn
Tniuw764Ky2Ov7QMpgMIcGAdg9WotieEKNerqehtkkccZ2sFeEZr/ehaA4YyNFqetL4/jss+b0ZQ
VJzcrLL8T7Qbjq+uMFS2MVGOmSPcnUUmokqHdnTRLpth21wKjtwQmslr5K0/5WF52y3gwN89T9Te
7dyNy3I7CK/9OlTjvPCu7RpuBG/Kusa59KYkQ6rRyEV3EC1Z9NNuV+8XDsl+iDdQwuESlUvzGBaT
0SQDYFFSKTQQiRF2G5gJapGRdhgd9gfP1O2UDlkuup1ND21/GiNT/3QNG4rD3MyVlvtie83mCBVb
2EOjRu7GE0OL8rNZ3LHfkVI0RiAIrYMapImi9cnSDNRmp5vxMiLO/4TkWJcE8c+4pGOWIcAxfSM0
98rMxG0eTdsvLRaWfh8PjEyNDCXYwWyMq5qd4KU+NUx4jliXNH6m3dz0N+5MCuvNdJWMHJi8sa6z
mhUsoxW2jcvYDaBlXEPeup9XF+dW7EfZtty4xtgFz8GUkXk7L2Vz34Nn5Dsf+7iXYEPM1f1YOrmz
W5HA8guOADyHaUJ1cqO0EXmXUTT9A+GIGxletnXRHLMzG9a4EPfNzKdu7TGfGGg2mrMZqjMuQ4g3
IhNmrw3RIy0m9WQ1CAHhNmWBcAQFHU9iy2dQ2FlT6zT7KTCsBa5eNtGurQbjs+jRpt/0iHNAPqwJ
OKnDpPZj2YICxb/fOUnoVXxQ2YWPtFMhIEGp409IbEThJFzBwJCijKCVGjOLsqRf5+UZadCQs3at
1Wu4LXb4uOZz/VF527CdiMUu5EuD8MHaa2oZmYuGvC/iiqEte6t9e2lurWIodTzxrywQZsXIGb1k
zsAYNLXNVyzyjECuUVBsFwRDCEBtD/767inPJMEhnAtiCItK+UlQF8Ubs65DIRMGrfzRb+3txyzp
skwbO0N+o2mE/SIq4lOSNbvWyA9ajR+W3BqBB74AM9Rz4Kr7Pq+nX9CfFbFIBf/iro+2YYlRbTpv
m01LXLwEksO0B80QCbosY/lpwiLJfY66BjNDNOWUiBWkNnCDFRMly1FV5efartZfboPa4eSo2g13
HW4qUrrWZWsvgdm1KqnnHi0VnnWis6dIF0RlNpX9Nrmzux4kbqZ1R0dU9r0A5B2/eYg0hnNvVLai
+M8jNUQHao4SzbgDYGw0xg1rednGPteME0dTMDy1kzLv1o5E4LTMjdZLh1V1I7ldNTobHuas1MhV
6uOCGGrP09BPSnOa+kQIu4IJX9kLmfUax7vx5SJVWhZmPZxrJ49cHouKxyfkBiyFrgMLuh9Ov03H
yoWN94rNpVlvknJ8h8MMv2cQjeCqVm1/2k1kvGfC66c0WmuXRZ+LA0agj9xm302L8h5BPByRmN4q
ipPMhsC9qWZD3btV31ZJWQ4bBei1q+xEG/PinXjSaueiIxaIdEZiNqS6za/JOFu3ZWlt+eOacPPq
4qZzMgdJ2eKJ2zrnf1waZeGSFsQdwU+HIclAYT/M98x0S7l3BgehV9katbrofgMls/pu65g7HVHc
DMAjW5yFvv5sVtkRaC+zfEiGenW8ZIVIkYfVkW55KJhRNJ9mmz811w9p2phWw4NdCgRTRZ4v/cEi
j+gjcnNjO6CBasKDMboq2vuTCe27VYVEtaWWljlsLDoy3suGmPm6mNStjEo8/LLyvIkTcN7udTDZ
S1IPdVDFCrsbQpMeIQobdGeWZ2U3etmhmuHJ4VTaHU5bp50R+EtFw87PxmBNGv7W27mggkMSzJ2e
DlTe+wsbdw0hSAGOVSau3fSlu8QSvcCr6NYrbmSs7ko422Ct57qyPXKnQ7fOuZkaf93urMCV1cGN
Zo+uKjOz8YlQ7lP5/yOvUchIQ3C4dXU1XRtu/6M1BulkYbRNYbNUZYq7QQ8WjybCNtzRuLbHSHFc
5eFPAtt/a1j/rFn9q5Sc1yQ9mUYgwGgHw0H0R9DynwSrluOWQPPCSd2gMZ+CENTRkRJJquiGPbB0
tm9zd00FX0Qye2ob/+Ez/1VV/cfrU0dLRrnnUIJq/h6CAYpXbKvH62vZbnurLMjZsFf0Emax/Pz7
j/rfvRTdEYSlB+iASa78qzZ3mxk8+6J3UstW9R05PGVsIJhLRS7Cp79/qd883NePhdUVPTLCyGv2
9+9ZTXnJ3T0BuTJmkALNChyvuWTA9NJMGuZNNQ4AX0IxAmGdyXsg+Hg0/X+KVPmr8+iPd4ETFiia
NHAfEOE35wrTekOoKrBjTjrZh2AwnZJFGCS9ybp9pLKMZoe//+B/VeZfX5HPStJ5SHweuRL+VR/9
p8uJ5TgruSf5mJ1fxF01/UR8Y6aIgL8UynyUOQLBv3/F//xVr5115PxgquantX/zQqhmKVw5zV4K
LdOmjKQbhjlEQmYw6X+4V/7j6ySAKvR8yjAJxMEn/puPxZnQu82jRsdsVfJLsYTVeRvJcAxzkISu
jozj33805Ox/8lbxZfJi+MXsa1MUjq7ot48mnaKvvLxlJQhpK9gZskQAt4At/lPYyH/zQgH+LS5Z
/BQEgfz2QtEyctwsHUIBZU7PaGKLu8XFPvL3H+c3p8z18+APw1xMI5RJBYn72w04rojjl9ytdm3j
Ofu2q+yDsFzBkTBUWDd7keQq3GLexNtKjO0OJUcbC7elOSEsrhvBAkEdZP9UqPtXf9d/vq3fftZW
ZHzYyat2a1sg/hAIEbaxybktDZF4m6dvRZ5XDyQK/s+ieXhlnrfXjEmQf4vkgT++sD/dLX2JnsBx
RA3I4rQ3XbZGD2tpBv9w2f5+h9Buiv2KykUes1S+OL99PhO8ooZks+DuUUiosFzuO+a8OKyy4r+M
K3/xrfz5NPn9QuL+Cx2MZBiCrvFwzm8XknJQt7O9V8DOFkzZ5guFaH/pg/kfrqXfPxNXKv4KTg4S
Hn2so781zg8m6pdBjsXeWogUvPVoHn1y/cVE3HNtR/6vj/X//Tj/i+/1/23H+d/bT/Xxvay+/9XC
gzvn+9V041n/sgKMaNcjjmBPQnX/rx3Hdf8VcFV7AalQIA1/nOr/duO41r8gy01iVTE58+fXP/q3
G8cJ/8UNEdEYF+GywsLzPzLjYO75y+OTazC0SDXhaWb9Uc/w+3lfj6UOgeR6lspJfkXRY12scBFf
8DusRaL0ShG66sfzwn5wI+dAvs9sECBmMlIZoAL4oo1KN5jkg2lEdo54rWq6iw2BgHANT8e+H3xD
npAptda+dTO6A4phy9fdMjjaBGbCeZFskfJX8ndwQe9nPEgUYwFhKkjtoPihxBTaqZMp/QCOMbwg
9Vf5kfkZujivsRrtWVIDckZ5jZLQ6dGtD6Lfil/1Oih4NBn24HVYYo3jKHzfZ+MTXpagYUF/g3fb
Bpqh0nZIVmskPmUoMtHiEoDJ2buWCNeU8jc4VwtBPO2oXjOjsm27qUlHoq6bozZ1zTStTC87da7K
Z1ivFtcEE3KpHqSat2YX5T5mgqkDq9irQK/LuS9qbzwXQ2iKnR2EqFPY8q8Nhb2XN4mtyrY9lMEY
FHuTVPsr6M7GRC18QaNuOkgWqpM3jAGVsNkcUGK+jPNhCPQkT57VTAxKdT9V+3X2p5X8X5PFv4P3
heu2Zp8Yh61eWZzbnDwXQ1wfEaGfM737PhLveN3s6X1CUnE08s39FVSyoO0ZUdB4IwVGq5jvXiKr
svyt/RgHYX8lT8SKLqBFm38y0NCFR5iQRtxUKEb5RuVW2A+bWVbZ55LnXi5SJzfH8CAYub/61bjG
qKyzO4CEMGlrywbAVkYJT9Jn3cVcKn+FLumm5xZQ1Evha4FR27LM3xC3hnNiF3ZzX69NF7wDrQxf
yZEicznYnBakXHo3HdTgs8mn2k9LUB9Zdq7GrsX9NGxdc8Qa4kyVWneZKN3VMQ6TLduN/ZBjOnGd
h9ZVxs3Ui/BVVmX4FNYl1EBVqtTvZ7RizTANH75RRrfhlHVf7f5aoFV6810Q1PDCHtyv8JDbT0pu
96vMUZ/kreuU8bCo9nkNy+qNxofhQVtOlc4V1zNmoDI8575hPedm1J+nBe2jsyzzL2/rjNvQy/yb
oHReG76H/D6wdfNQyx40eZvmi5lX0z1rKd0cADXevVQQMKa6LsW6CunAQ88jfBMFec/s8XXuwvqz
bxoZKyoUj9rJcItlWbVvK4Amg2j+eDWk9UVYWWkmqFm3CmIfvzVsELu0AQ27VwzKKXTC9mhGbcQ2
axsXY63E7TA4IH2B1z9HoHsjoGun76ThomRt7JyFPIvWPg3bnHxboLzXebC256YuqNcwOjw6JoLm
x2Edore2FTVPgDy7SPa/Le2QGCbRopzTCilxA8mFso7bDXxVoKe6WesaZIcfLnrTS9E+GIWnHki6
bWEmrABWdgaKR4s9e5MTBy14MfkqXXeXd6N9lkQHzBRvDNFLKCxguGVYz86ce+eaSTY88MNQDYsi
u0mXyEUlZ4ZXsbwIenCRPgweIFi7W8zo2c8MtPnJyOftq20pULBtDtMIQuqAiLM7cV9bOxenQspK
4CRgdn4CI9AusRPWOmarpa3eNEcExJU82VcieR1AB9cW1s+5SoCvqMA+zy3xY/VUhwy2J3HfGWuE
PgFh4P70ACIKWSdQ0kT5gLKxNijr3cKKbSM0bsRU9IcNmuQ05Y6Kbasw015a0JAg3E9V69r7uTPz
pPQ66F2HqwFyAu6S2tS7QTGVAhnMN/QadEQKNMZeRd1G2EBopIXfh4dtwssAVJ49uLlVJ3ndfxFr
MaWl0+i9NczBrgWO3gsel7AqyJWkA/ScDUTrGVfdF641AB99dW3ka/6kpXYhg53utNagnguwA6H8
NFaGeRmlLB0gEoCDVYo6F9/xJOlhrLeXRS/mY1uJD8QH8kBXY8fpIiHGQ79CSaszfW1InMxYF66T
RpOq0rJW40XIrURrJeydX4sOERQSULbi9tcsm+np2jy5b/twTfCXVMfZ9UHUqzk62948pqQd1GcS
l9WO9JLlpKPKT02B8k/6pf3CMIq1KAMtjavaNfZBS4y6Vc3bJZidAR/FqM9eyDezAWKliKEwg+Re
fSFwi9J2Cwfo2mAzwgQVPWUraDKX6ZKu9ugdPCj+hNYu59CGJioF3ynDG6stZJpbFqjuaIwPbmjo
b6vMuuelyZrgmPEcf/HDbSQEA8vlV1stqCzxZ30igfF2i0FJ3KW2evNhbWY5ge/qtj42bh5dHDVD
Q0+VE6C8XkccQ6LCjCVlf5Y03Pap2tb+ZXYoTt+R6D+WVHqFJQL+xSJtS7Sec7R5Uu8XbsgBzbnI
Hp16tsCgixZNe0mIDghaSRMeEB4+gGBrEGf0Mtrlllt/iwgfPkp3KkTsh7MeYqYZRagAfrHXsOiy
1yFEu0dEVPUormnNsSuj9R5/nHfLSdaoC4r9CgYhcw6EWeoHYhHcBF9uf2Nyk8dbO4RPqEnzw9St
MB59MzfXOwUrhm1brziV6YIISlgVFJ+xE3QFNk98btZWVogM1vyi6DY7IBJB3e17y4/a9M9B1b0v
Lk9cLXTAzUzv8PO49MNruVUapZScB+BYo99ZocP5snpWeTCcxTi1o9GczYiWBLMvm+8jOssvOZbU
01CgCSWOZtuNG7lvPogxSOy2pbmzqFhNYJnak8NrsbU55l6MGUc2h+pi9G102LDnJ+WgChSezcCK
rmfFozWTR+1n024znf5QUw+I7mKLOEXkio5QGE3/OMslvydgITport0nxU21ixaZ4bsyRc3bDdYy
tgRWE4DaouWjoNhvkmWhhGsQvneZXdc9GotAiQiGXZwrEdWHdTSLL0EbGA9clTU0To9gzrILNIRt
v/6q+FnRWbSIOsvZMX5hDJwPcx1C5xpL+MWxDYHC3BK7SkXhSSza2MuKmW8q+/Ew+Ja8y9om+Dn3
yn3yUYxUCbSze0Ie4t9WBgF92dIvx2jW3Ow1PsTPlQf0vZp88bCgw9cJJBLXeetjYU4p3wEQzpWl
7gsS1LcEA7ebBvCZSWHN891aBPyik/KJoED7vzwEZYF7vWNQiJexjU61T5z0zsn74aHM4NFj5SAj
KfXVIxTZ1F/645ZffCivBDUZj9BWBvrNoW3wa1hirwEnQ5bt6No8zsQAVoxu0J9Agw16zEp9+lW2
RCkMXPVud555mlY1naje9U9LX1s6wUFIKv/UBnMMri9xwpohOu7JEt/lJsvvSHKdJ0KYsFtzdSOB
Q5s++7JPraUIJVZJ/PYW5tqvKFsZ2n0X5RrqefzrijamS72E+YunJbJPIiE9BXau/V+rB2abwF3o
zwrZw3e3Fm6a116hkrmbtkfvWsmBj8mgsGkrp9PI1PQ2mkGXbOGqD0JDgieM7dEDSdrtO66w4jxF
yr63Qq1uFgzuL3MYyptKiT8EfBPOIIEZFxVaVSIMh8SoezBiI1D6OZLWBwxQ8+jmOV42vcpbUQv1
chV7H9ZZ2ufO6Bm8GTdVubeqbrjSZll4V+qmfraq4Nfgc6Bs/DtdQi5ktcbGhG88aDfEG2s1cRWZ
5k3oanU03Gw+Gbqn/joSI5j8JLmjxsDPjsIhpyvvTVzCOPh2lds7547ohgcs2/PFxX6BWqTFlVD3
UAXrdi2aqTIKhKdCGp92Ns9PosEDCW5Z4SUMm4Y4l2imFtKIhiM/9fxxrQFCXOoF5amsyM7iMS7C
xJO1Oo+t9VlOEawadNwxrHJ0k1VgXcJ24IHR8d44YSxjP0aGcdm4mpJtQEtuhxB2ta+8xA6kqUEV
pDoF2CrvzQxXVqxlk12aAWt1Dlz1RcjSjv0pyI6YQwSqJI0MlXqNX8uU90ymAXokZ2iQA/NB568F
jhDwfdH3D53X549IQJrb0VEBtl1YzcSYgkrFBmcpfsKy9KgZWtszlpPwIRPu9mZWLJP25jJvTJ2x
7arAU3d9J9WFMrv5fvVdGuyKa1ivQ4oECk8bVmPx+fkCDFqslIwarf8yMNkSCY1inXVxwwRJf4EO
RlScrGr3JBBFTxA3drWzbXR28bjBSPnL0mKKtXy9DwxpnBY1en4C8Z33MckD3d7v6uBO5Rq1NmMd
IvKJkP6utY6lYU+Jr+v6BLq2HALI0/uIkiFUlTDDcQ95fILmQYVdR82lLCtGwtzXhwpWjKXc3ZaT
mfc4TUur/oy2WV9ITohei372PkpznHlCKfEihrZ4wpDh3euxIjUZxcx9ExXG91lM8y5ESXybzcq6
ctjFmBBBWdyqwUH7FA2Z5dG5vHn74Y8R3R4HpIEId5qTxXl/7MMGrcu2fK1VtOxL34ZwXvSHUMN8
g9Jy3ukxK08kLDanjQ37JJhvb5s10DtjHNtEW4VEaXx1UVJM8akax3gA3l3okOKNUilQS2Pk+s4K
FydWg0tkdAi3SFryJB5gtpmBB8My8c7J7oKYkRpqtK1IxCUWVG0GX3slZNzl0pg5pCpCo0P2R+eq
xTWqxj6X88IJNBXubdZE3oMvfSzBs5s/zx79bwfhapwqFZpDvFiTXaID16N/9DQuL81d36aVJYlV
wn1e4ChEevJGaaJE2TuWixt7GDxSbEzYlAtryT+doOz3jWHzhpWew5O2s4X0UdDUdGuC7USMi8mT
S452XLQO8pxwEO9hZYR7/Al9ugUYpUr6oQgPtBf5bGPGB0AwBveeQapPNBvCPiuE/T43UFvw38VG
zVLh6BswgBCTcnQ0N3DIBZXH3SZd61BvZXErHFl9mYUNwFwUbbwwv58GJDyvflY0520uZ1boVu0Z
Z/tv0Ob+vm+dzjt2cIx8IYIgzNprEPQ3NQn0aLLyhN9r+gfAFjT8d+gKHIz+mAiEExLgPxrH8t6a
qdwdqp3sjDWdvWK+rfy8OiPm4rJDMLDCSq8C62QLjWqP01s1yOKA7Wq7ctSo+qR5XbZ6n7oFJ1yX
R/yF3aEQc31GpLOehaErIAQPOCQmFsd781XdfaA8XJ9zu29YNsRqXLqwZMWyfXs9TJ7PmCPs6+08
gXC8RhlBlOgr5ZxUhfK/CtFth6qKgiRz6+pXIF3jxY2M8G6l4WxN0K1Wu0qSEOzWQXtbVFejOTKM
He5hxlSNarbpdPvJ9W8+mi2OD9I8QU/m+QrwzMHsfo4gIDeGXvs7R/rIotDkbT82pPfnJh/6c5HN
1aurvcJCNrFiqurmcXlVhP6emrINXsTsyoPlLIRJjHXHwbCgWOkXN7hpIyEOI3jOvrVratAViRzY
t8v8GUPm9A5hu4IRNVEKaODemXk4qNTESNynIJxjv1f5RFRGtNU/rTbsbwenDrEssuUjovO8lOoS
3OW1u+2x2G8XiDoObXC64FIjuIzRm08731Ekkjuzs0f/wyAytyD1RuefKnBXxi7mOF0hpuW+w1Xp
rcYzAx57nWxb9drCwCdoX/XOxegJRb+tF3mVsZgekNfAizyqbQGtknPVftWUAh9Yy6a9tZnqZ2BX
05dO9tYh9yKCTNjM96vRNadSD9lR/x/2zqQ5ai3d2n+l4s51Qtrqp6nsM51Odxg8URhjtrqtvv/1
3yOoWwVUXYiKb1oTAjjHTqxMbb3NWs+qrXbTmWP2wF06nZzKiM5OlhUN24M91pXxHluuuHbmNGx8
Jw7JWxIfhygE9cLPiczeVCiJ5gq6oh6DdlSl/wABQJ2THBNs2HNj1n7uXGqsN/vIgTHZlhLdlSGg
ijVckGMRV+X9NIRY8nEzHmLhtObKKozwXZm6OlhGbODUg6RYpW1/xXjEGAfBsotO1hzFS9i3/V0t
+fht/HIq93rkGl8ceqtVatp0I004snsarWFjY/w8GQ20lxUyrqwKfAzDwbLxiHEndigxi1y94lCO
99gemw98ab1iOmO9lPNk7gplRMT+NpM4u7pST8moX32Vh9tscmdGN1N8Sss4PFa9xvGXevWtYBAb
eCli8aDC6X9M62h4EVGSkFicSeNjhCn3Q1m142pGOXe1cHp9Bi/wNfR7EBvfBvv/3XD8zwIJ+79X
HOt3VbzVr2389rf797L7nPGb4uvf2uj9bww3ZPEjiWz5Tt83H6bxlwnyj7yeJbOU+S9rlO8gMkP8
xVqKfduyjhbiG2zs75sPm+2GwbnOaARdwLJ2/MfmQ4NRhnWVrQgPJ/JCTfs/Wn1YzrLY/06V+wZZ
c1hTuw6LMdLHdbaMv5JVey/vYVZSgQsr0qD/p24Vqq/mHFbpeU4qTTu6Wh+/Re1YFW8WsoSc+0z5
r5Mt+27fU1hQkY19wtgdzaehdM4Sd6hwFMdVGFtWMGYMUc4eOhs87rps+LZx6A8vtVnUyevYxobA
jmo32tcIh1qNUS8bdIaXtZjTfQP9A4gDCsiZNast2pSRgYI91jM0kpqrX8PGLGhxCwTgI8IzEkZQ
RDWGhcaxkqVZ7BTyY/bFljBak/m/bOIYcGU7VFc6ni5/7iKB8QddoA2tZBj1uhze0zTta/5kpbTN
YBXgW8nABeqQ4MXQtRwbn2ZX9PSYRyRAJXDooGLKTTV2emowFZ07Zg78Kyx86UlDiYstOxO+fO1G
RK0DgaAO8UkrB/ckU9fWd1PrPRpE7l3zYUzhHvhGpBnVKsctxdy/d/MGYZnO+Hu49EhTxi/sMWMU
1QTC5PIeF4qfn0H21EgLhSbJMqdtsKwvDD/NIpiEXs5vfQW1MKb2TJX34vY4t99GjXlXg9hEWeGm
jVq3wCI0tvNtatMJnVOJqfy5H5II04sS/GxfosmOp7cwDl37rWmKEHRZ7BRac8InYLR3YTd0sKxC
fBbUAAlLrHnjc94Zn9y5xZkKuneq3Q8zXJ/mzAYgbT/GddPIdYq0bOfDSzeuPvjkIRqo4YRhnXsR
Td25TCcwT4NHZVauJCc770OXxtOeTr8wTxYz6XlvD6XhfxxCLYrEit4RNjLekETPdtbspUW2SV0P
qXkyRTqfrC6pYXkMRupuLMB/GHM609N2VSv98G4ajKwF6ZSVAgHqXBfYZTofjpIH8Q4aqTmP0z7M
6yHbRXPHz7/u/bKJntKyl/atFlsx42MN6kdxkFStOZyuqjLTlzHR6+Y4q6zqsTzQnH1U3JXNqTQH
RosBVavuC4abPAfPqEgt3nQpYzt/LJBJoAoS7tzdVb7qmLXOTs14P3NDZ0Wuu84V1q1xp/V2X1P9
pb790raZN25V7A0+cS256WD8MB1Pe6b1y9wrol1XPhRMQ1OgPqywQisoepxJthrdjZMrMhERd64Q
s4TGrT0NmX2SSn4RuqYUO4gU0wJkLc+m8sbCc/DVjIaU/o8hdOBRiJPCqSMN9m8ZzLYF/J14TJ50
kz49YKBVF+cq7qRzNQAu4f9NJPCrY5TBRzpi0oanHVih8swNGsjKX/NZa/Mz/bKfb+JJGmwnTNlo
YaAPU8oOKQ4BnzEvUugoVklVoe2Gt8VGayfYhMEI6/UwYnKldDtebNThsC9zuyO0JtMYZ1itm6Vf
u3Z29I2toNGwoeq92v3csOolOzTh5uzi1VCC8u4DiB6md/Bm+CLwGgw60nQVccd2RVB2wi3fFKUx
RKTMwftDR4o5/tTOYZnej36mD2ZgyahUj/TWC4wYLWHVWGst1rGN8sGLnG0b4jZ7ZSlYmwPIIA5v
bGIM7bIKPIQ91xcEvFlD5TK0JcPysJ16BwcWurWvKe19+qKZuZZgqTSyOC128ZD6MYbYyI3PRZOz
oVplhi1tbFQNEKlnloGORaJnW2D35w13eN0VyvgIabkylHA+R6aBr5sfpZQEstMdFha9jYgdjCy5
UTusVYZJGUzfwlmBNlmrzkHBzhyZo6LeG5JdABGl+cxOfFXKUiUUT9jmZz9At81In9F8PE0fSBBh
/bqK46mEMsUCN0/h1oYYTTKsczNsv5WDW3NcWjLk4R/gH3v9Jyx/fnP0xdT1oDMygwVVV+PW0QOQ
lhS4/BO7seFy8IHQARQk5eQfnXLSiS4a8zZ6tvg9mCe9bPx3BVYdFXGIq/eKVr3NaiAFZXgHAWKJ
QW4HfXQ/qRQ0AKJTs0zvJOJ9965rG+IWO4+OYmOPYbxnwRiB8RZTCTIZmhqLB6LYvLvW6HmkrDnh
8QpEFQu7LYC+ZRzIrNnQsnXn1Qx1a3/wo/vGL9BUQKnlHwW+Ea0+C3wDLyIdVatp3Tr3ZtiGka5V
i6SlqrW6xlmiUatj8tY91wWo5TO6PoS4bscKwn7Uas3R60bHOJEPwdN8pRltTx/fN91QBJ2OLuer
P6BQR1NlmmP6NmJXMrcYsPDb51UZQx0DBTocKy8Gf8rN7A7wg+2+dILRlZyU21E3Y26hqZWW3E9i
9kbgN2nupGy8YmhXGQ+SdhchDOT5VDPeLzawRkmOAewVG/JAnKjt1eCkaDxeJ60dxFk6ehrdkDyt
BuS/aa9d9cIPMfngVC9ipr5ZDi3pNAq9KXdeRniTCdpEC8n9nbMUV07Xu15HHiZ25+6N981AqVV0
dssIQsi8W1WS4f1rXJeCIGZrUJqXsha1rO4ljn2ekZsmTXP9bfL7IfrSihhWCDdeF7IWQ8fm8yef
OT5uLE+jl8H+HvsVMyOsvAXYjcxLxKEYI+nclDELP/b4mYHpqNequQ1Wvb8eN16pT0/UPeWXOooS
wicqHsd84CvdD8LKksGoRcCxS4wwvgqcoSniiw55P8Nml1XWxFO6jiv9pdY17nUAF0Z4VyfJwBCX
waa71zPZpz1EAky1T7aAzsm3dDyLxJDa01mR27VyGfNmUZp85tNVV5QgZTcPL1NRl4W9shl7YskZ
8XElsS1wejBztF5njqQwmFCQYgCHKzN8HEe0DyBOUw3g2qrqMza91VTp9Qu30hgdUIU1xnNREPki
V3WZxlUHNBRf0QVgyKCaYBwA7CAELZltS3twoSKOPUr5lYw6wzsAgjSSQI2qxZDv0qgeRmLQPXAm
ImmSdTK6Cc0x3z7sH2x9NpDeV57eW6zsEc2f9Ajr2akexFgEIJKWKi23q+halgPE0DW23sq/YzVm
5xcX3512sWvQr1ce3LVbBYOVd8M19JTQT20+miV1zVBzEE5qjPMH6ZdmukbMpzoMU0nH/V2Zqq5u
7F5l41uDPTV5+G9T1k5Lh7JkIPzfTRlFaVyUP2Ogl6/43nxZ7l8LXpkey0BhqP8gOzPFXzRerkcu
IDNLG6TlPyHQ1l/s/QDtEP6uI6hdpJb/KzujL0NixFfyHxAvG+Z/woA2v2XK/LP3cgXnCNq3RZxI
gUmu1i+ZMwk+Gb11eMw5kUBnwRShApbCWdc4DzibhvDM4etONUKGcY41CoQhEawX88JoP2HFSoFH
w2FkzZdJ2K6riE9q/jRqlGSwkEGZ7SE9VQ7j4VzXb6006+vA1NRoXOrSzDAPpCzpbodeVMlNPHuN
feEwEvJ56jpL497GG+qxP4XHDNCy7kQjDDQjonHjnWnY4cgSoRJaZN0yI7IoFmnj0KsU7mTpD4nf
m9EjMo88mY85tC4HBiTnVmIBv8f2rXd3mHciSFmMOQgWvNgKcHEJs0S4VvMFhoifmSkVSUcozoJP
6Zzp0sWgj9pjGGYFW99Zd4EEOJVZnuCDNsXeRS0nA9vEg0QMkQN37spGrEQHBnFn2TzVlrpGmij4
xqrNekeuwEsmCZk7EsrjmtqkbF/80TeZShUDppM9+wDUbTxtXW9fs24bNpasR/jx0obEvWrzgso1
81xdIvFosrUdJrG202POnZNp9JHaTpYov6Awd/W9znZNf5YQ4KxVafSqeR5KCNeBcMbZx+A3JuMh
KhrbOyph19lD3+Fj28DWQbjUhx7Yq4EntI97dmh0JwtqQ4sKnO4za9bNwg/SrpFtopQCS5PoCn5j
zNw/nt2s3KJ5KagBMAQa75qg33hpB2MmpsJrMfvUQTU7kXNvOlEiNghlqI12WjsCNMRKXWGfHSoX
+8Ka4eBg3th86PpLVCkZBjnsQZbbgz3pWqDXrGQuGUvcZp86vpe+M7ryxoCteR/eamxiryppixeX
cvPdGVVfwJOr4Nrw1gBzs3ouRND4M98QiA1zSKtSgE1MPGQkvKQyQuUBfDlfj1CdPlWjzsYL6Oak
tqTNGtmGQYZyTlnSY1QjNdxISTbMVAnjO7acfGMksob9TKddRLC+jKk82LXbLDYxjbe8Lh07PHfF
6Ben2G+s/kGfVRgVPKcoIVbw3nl4FmmZvGtla7DR4h2nRCK0LNuX4ZiJre0lc/LFa/veu9LFhcyr
MUcSMtaFLUlccSLjC8qnSn4dS9iSO2TuvbOdJglBCWCw6LxbqzUwPq3iMIbszVbdLFaz0yyc9baf
KvhschgKUCqce/ZOR+HloiQyS/1D2ufTO7e91weACIEzJlMtRxZpkeZHazuRBD54yRQ3sG5Zowl9
ZbijP6ytMM3oYnBkK5fnOXKOPQVZXDwSrwiASA0LCaXkMzpdZKRcyn7TUw7sZRd96RqIIe5dhV6F
uapglQhXs7QWsA28aZPToKubm0aP+3LnW2ZiI1jocaEzArf5glDKfg+5oJavyFZt8TFnVNqCS3L8
/s5zCpEs6OveMFaNT6j5rrV9WbzwY7XOq9MNjTomqBcwGOpdzr5ZWSh3yK8jCJAfLLSdN+LzbjAi
miG0uBIagYxLrd8WOMSTbdNjsOTzHyEFzToJMTHquLK2PrGmygqRx4Hd+1G6wS3rYaGf2TifQdkK
49LZqeXARtDc6sad8JwtJs76qVcMQbashWdUUSwD4C7o1dhsYxmnJhgqoJ6A6asRA7cCX013FsPI
m71s+hCPEbDvgWo+Ww/9xKeravC5riKZ6UQNMl9cd11dhLvJt+ryxs7YMd2WtcBpOk7pXCGNMDiz
8wltz47iSrnbxl34C0bF8N/LMY2uUmZq6hHUG4JgVdSZfoshc9ZvS4rCJRYHWtuxnmYZ3tPID96m
7SkgD9ZYTNbZMDC1wSGyCvlhKE0L2WMS4TBmTq8xFYonOtNIFCnL54FBTAUSuXGzdZpoX/NZtuNH
W5Yla3XDlPamnRhJrafGHYEDdROiimYMoww0hFkhh24guoONUgYap4MFrmbYMPljrGHr7O1OUzYz
Im/b5CPAoBZFFbJ+p+Oht1NOAT09RdLg7kofSd86kR3BAGaVpslusqHbaysfIBtsjKZ1/XRXNKAX
HrSmoMU5u3Cux2uWk4O41/vKswUCjbLzi0dldSD5Kyb80MqYd3HD0grLJL+ZS1/169DJK2MdlYZ8
GhwWLStu0eQVeS2/5XnD7bGyAJb4WDaZmq0t1fjddizpiO7yVDOijQQW2m3R+chXfRagBl2T8c+h
gBUybjFsDtf/FozfC0ax1HL/d8X42NWpes/jpn39yavw7cu+l42EhziUgLpn8ERj0q7jTfk+s7fF
XxZCQ+KJkNwxRFjm/P/rVhB/UWc6ZHYx6Cdw5IeZvWn/ZQisDD4+B95l1/5PqkbjZz8LXgXGBkC0
LR1nomAc+Is1aip9hujUOduBnHpt5QQ6TTcL2m0cOCsjaL7Qfcv1n8yXxmKT+aFWXV7WJSrQMdhm
OAxEf6lVySZAvtwl0TY5AD4+qR2Yg61Bclfyh5W29a8rbUfnEpquh10EQf+vjshEk5VASdXAoI7D
DKVjuJCDcNuHHLMmxcFOxxwGVKoBXkbtzN/dho2euquisKZ4U+elgkIJQ8rUaK+dFniVERUbs/JH
8zbt9eauRktoIyVI0aIkVmP5H1g1DsUG4tLU33BAMAwLea9nemWvbu5wfoO5pVqs9GrD1Gogoy32
QlHA9UVtuM2ImToWNYEO+xHtdXvfF7HARN545Yj/mxPqATWOJm00DlZCumqFefA2YWRkrYzZLwu1
MpNUG15V4dit5LGZm35KQUIKyhWHaNjsm8Zo9XVXqKQGbKmn1vSgU++i/PRyA1E9G9B+JxBgAY5R
FM8fGi8DLgAARYfhNEZAv6Yi0pNqBd7RrAjk8MmYTpme1ivDr+ynKGqmdoMtD+YuI9+SjWdUMM8s
QpAXbjLG/sGxwX8fHdnhjV5oUd7OBSuXw5VTw3AWeNLzj45WDdEaQTLHYhT1YwR+mhJ8nqw8MFm3
S8arTQp3eUmuOGSjcFFSljL5kkr8G3kwYkW1sVDbGiRuRkozVWBk64VOOEto5tT3xjza2Sa2ikTd
5cxxJuqZSCPKgQvEitbyQjlQMOgW3fYzcyJjqCCL98hule8V8kY6/QyQ1qNAObu9FqfHNBuRSQ9l
7FuvoT139iMb5IGNltb1NSpbxcPvRleFZNapt6EKOt+y03XZ0l4gN3VG+7MpgdcdW0MyIYxaAWMz
6WINiuuUL3nXc0o6oT4a48Gv0jrZYjmS7QMCvLa6ZRAHu1fn7e+B1HGMPM+p8nUrGBzHQfcg43rw
9nYyhvbeQ2JWHHF7Aqcx7F6Pv/Ry6rV1RpzRudRd7cEVfnEIyW4h+UcB6V43aAzLm7hIdfOiJ1nL
ElziyglGxHxDMPZ1hmkmSiAidFljqMDtlH9Hab2szJ0itC9dFM76KhMdoCtF4sPzCJnpAO1p6ul3
5OSekspKtV3E7NbcZczfcoMyuYJO3WhYgS6ZXZTJmiJzuM9S6Kcf4yRu+vuQ3mq6M/VIpt2mzGiE
A7JJcvDjrLMEw+Wx6QCeqGbYGwV+Gnj/IcPthwwyxEM9mVP+oSQwoIG3k4vwRWN6Hl2EPwKpomQI
jYMWCcs7YpaU+UmWfIt9b6Eo3xUyr5BVOoXEaOUt1XYPyYBBdNKzbBzDcn5dlmsH2xJM1rTQrxk7
OQORBmEZYQib1eTAf3HdaSEbdHMO7WiqDPib1vwMDi2D4EHsJvvIWFfPUxp7NMqh54L/6rP8gP4D
WSlI+4rAiDAZyzQH3djCOmFihFwPUI2ndpYlOWtMVGn5TTVbcbtPwoQBq9eKrD/ERm/0AXs7F8aN
S8z42qv9CLJu3LvtZeB/QRnfAIcNvm2acXZ47WhqW5g3fusHi/+kPAiR2BFl8GS+DYPW1NuxSCIS
rbuOsWFt2y3hM6n5SL0u+Imq0tUD2Xn9k4dM6aZHaQuwp0tneRnirp/CoPYGAS7KcfWRIpYia/ZW
8IiaXNwOoc0Bdypt8iCmk8eVbbxbM6oqAknoWVUAD7MxbzLyKGBAZnrWjsewTVCsrjSP5IsNzAGi
Vfkg1leCZHQf4FOaFbvlDlEsVz303YFGm18COa1IsdjS5WHeQszZhwnhNy1ySC2w/T7RupPCw7so
nZcpvcUc1r/vEuFlJ3dqC+ecePNkQj4ZiwXFagGn/ohmdXJf8Uc5kkwRViCf4SJW0SNZ1Zn/Ms9C
1CdimSAVNZk1ZQgcM5Evsk8f0oSPFB2KJbo2pLlr6eQZ02qztzr5SbRT7SUr7Kipc4fpBeWQ0fiw
0UthGHG85zkHDkwhzLEPpEcM+a4gIc54ivR2UFjjSOSi/Tcn855adBy2Ip0x9YkZ1tmpKkdHbuZY
tNZhsNlmhNCE47ZFED/3/QliPH+3irthwrTBTqLnAecPxti/DRI65W6OwohkLbuBFJWhC2i3bJ9G
iZFLFSEoRbHMNRVDKLD64+Q8GW3cj+e6cSwWHRGJJ2pqu9sEjAUuLKu3smfoPdhoemp7cyd1pl/v
C765IXbHHKarFtPBrOtxRkfEesFy76ck9MK118Q+45iMfmgdwURMPk0qRhxJs1ys0SU/ljVP/LNC
09nvJ+WDGpPCYIScQfpJT3NOzsB+NEQBMZzmqd3jODHt1SI6n6B2ZmlnfyH9LMYiN8T9vJFdYby3
BctpSEM6G71iTPxkL9p6nlYJ/zG6ZwWiijWpaDzHWGuk6KB8L9dWVl+52S6LUXDSQGYRhKp21OIH
V46VR9MrmoRjou06nF5Bm1oN4cqNPshkzUxIlJvRybBQzLqIuZOHZRvIrtCvNygIzPQhFWPu4sWh
e7gwvnRfB+mkw2aM0H0/22MadjurNyr/EQtVTyJv1hvj3owcdSVvh0FFxD/9OdU7S3C42o7M3xDH
SXVIk1bZewT7jnfDWWIYF0mIhX8b8WwND0ipVbL5oeS+fi8bfzR/U5H/UkySsEd551s4fimNfykm
h2zyQt9t5dZRiPGOtSrxjHXncXFi+PomY17x+xf8N1Uz8xCoAuT+ocHxv1E4fvDPd6hIwgH+4bZd
g/5L7sVm3rsb6It2ugeBb27yXUf0N2fPH174Z33NUq7jT+ZVTbZ0FqvnX8p1Fz0iuY6h3Dab6CqC
KIg34cE7uzuxLh7kNgz+P19vufQ//KBRxPYFlpvcirv0Eu+rnQreQHHOgbFZwsvLP1zY5Z//c1vw
84/3S/wsQ5vB6DJezkNzURJEg8NnK5JL2bmPaHj/8Gq0V795NQzlP/9wfKJgRykuJlD3HQ/TdZjc
//76/ekVfvlkstKL8Pb6cssa6tHWpttymJ5//xL/2sBxyRj8WxaR5C6fx59/CGJDIMJRSm6HEq01
QUXOHK1zZDi/f5lfGBp//+T98Dri59fpGFdpBk8LPvIy3+mBu9U+xxuoWeDo1JoiAI/z3v/y7VX/
qw78H4YBP7wBS97pT4GkN+9j/PaTCPDbF3yfKGie85crDM4Aj32UQGvGffL3PFLDAGbgIi7THdsg
IXdhnfx9psCWijBwFwqR8HTh8on5xyrKsP4CBWKRW6zrkJeE6/4nQwX75+4eYbApUP7oOgo9Tn/d
W26LH06NGrMTXvuouilUaULsJM6BEuxedWN7nzYEy9fuNXKt8cZy4+n7L84/fmdCgA3oWiFGz/1u
Si8J2M03OL4Tmw2/u50zUz/6pqy2OrXxh8EKn2RWQGX1FnqtiMUNMoDoxEYdS7Kq2wfPzocrcA6C
piEaqIzIB1wC003Ik34/o50KyKK7ZGljvSfZeGDuXb5gQDwyhDvpblSrtT25ETptrJ8SocwthLFy
yyY9D+Llj1E3/uHYML7dtf88CLmCvHEmrCj4FnRoKOl+voIx0XXkV+C6jp147tbMhKvbXAOfzIFC
PJdo1E21ACgHE6g2sSkKf046XxTqLFTySQdgIo7So+NQcG29LyKMPkd6lAO3F+oKM25J0IQVQPF3
Lp14WpOmUQVLLXiOrQ6uspvkpwkSzymN9Szowsp81gnMC1p3ZgdRZB+1+JYatvyUM9c+VLNXkyVQ
0aXaytiJ1iboiTyCu77Xhn3W2uSVAjo8tShlzk0xEbHUtPsO3NkZx8p0hT87XnU/xv03inlDZn0A
O5VanXLwToJ22CG4649UEPmNyddv4sE/yU7oBOSNI6ddPdx/+13MJuo+xzSgQtx9EB0+tNSaYK6l
TxmKg8zPXAxR8DyZXQ/HUPPcoCRV5xbl9HZOtPmUN3Rhsp9PSeqqx2+/DPAIazPxbym7F5Ss2+wQ
o5anBm/puivj6aWX8pBUTxqd1rtFRFVR0w2v4M2uOujqX+esuXqoTl6zlqi5inH8h34xV43OOKx/
OCX+TSn0r7ee9w2npNuuvuCifv3gUCDZbHwy42zOCE+CGss38W5m9NA7bXLbzhno2w7xfyj8+KQx
jPmMDZbiFrTq0WfysOpU3z8yVjeufSJ23/5kIVdZW0mP8w33Forc3nOesl58MqAsECtM6b2ysl7V
q4KswlMPfDxx3iE/FCutNsQjClA2NmSeMul/Mh3skmbog1y3evGUVF5/GCrbCEgcZZGGgy4+GpSd
Hh4S1z2ByH4bXNNwA+zkxOd6LuGzVg6bcJr1M6IJ40zkze8vors8M3+8+3wfjTVuY89ki85C/Zfz
KwWcz07TLv9+9xmhY9/nBlGGVRhaN3OmlzciomRH3yZwlLTxuIPyQBZJ7Or3HfpneIuGwmmmjPtv
f+d+HoF43rcZZ1gy57d6JXmHBMskfK537IGLK6ZeblVmDq9+n6qD6B3xlNqYAQlmwH0NSobTrLUf
a0v/GJtTxiHgx2DjNf86WIEXu/VduPxS5zHVWTvzzXJvoteKEW6l6m2eU05UI7nvzVg/FaKwNtnQ
J1ccAc2qr9hUjLimD2JK67XpyvK5S+CCsIoRe4RWwYAi4kONMbaz4/izhmQFNLRU7FutfarL/oaF
8ESsQvsul3PGX86Zb78rvP69EHIiabC8+f379IviwQbp5S+CUBN9+2JY+pVTZhSTYeHNME6hUVen
qZ4+WQN5Oy6yQU9r0i/JEE0rz1P2g4YwYiVk64L18sst7375jEQ2w/YWT2x4veK5rbUDscQCxevt
0EgHIP5grNumcLe2VdzGk6Hr+CWik3I1KN+e9WCzTT3YGOA9M/xUyQKXXlxNFwaU4zGSFjk+xt4B
LXJxkBrefvsl8orkTAezd7Hd3zopTrc/XJOfmyGuiQl9yAZ45i5PEX7z85MDlAerY17rFGdf8s6M
bxypY5hlibiuvMIBP2Qz7Dcj+wFjcLwZe6PekpWi4TKZix2nB1KuInqO6kZduQOnlZ915U02C/PZ
cTdpkn9pfW/cowgrmALaoCq9si9ukOlaB1ZN81Pm2OXW7+3maBSqukI/QlnlpA5Kt0+urLLPtqMl
a62J5U6rGRIwnRtuMrbkhPkW02eFM4/xqXopSwTGdT30R9Mu/DsNk+9qaOzxs1Dzk0mi7x8u3FLA
/nDTLxfO5SPEYmLpshg6/XLh4MA4SP7ak2EV2S04Dg7DZsxybNStgY2q8laNqSHtr8booWaUFHD0
k5xhas39JLDzssuWu2qs23tkP8+DD/HIJGTtwsQO4oY7+E8qXiJMp2YIZtsZOEjMgnV1aq2gQ+Hx
JoD1UQFj3zLJlOeaR+bG7mymu8xzNhAMMenn7Xj24RqilknOKPvN577zmBDL/smZUPtIqzE3szWx
shFO+Pn3l0j83H0uny3ftui0F8CaSb/xy7mocisnPGeoTo6Xp9uy9YZ7z3XORZFoz2LIigMScbEW
S+BcNSq1xm3cBOnchW/x0bTQ+9djVwYhicFXB8Uy57wct6WTPTloAlCpYukHgFIcJ6qROShkom9/
/xNY/+Yn8HTb4Fj3YYn43i8NpjmVLOmrUp3YpPdY9d0NOsDqHkqleApn6DxWUt1ndnt0LL+9IAF8
TOdhevGkL9cZZrN17fBxrpNxvqt07MwGU8lXS7pk0LV1fkeoeHZGJ4aRlNhyowMWrMzqImJwL0T8
XP/5CyWLFyijdDeRYStO/7WJzPLyvaB0myfmduHBn2CMoFLEoI9r+RK5mba1lUJST8jIRbbd0+8v
j/kzlJXrQg/AA88jDJsKlHbg53sAAYXjSUuMx3wYjP2ojc0d08CIKXyGntdBTMOhsUboA4Xd1oab
pjPLdSQJ5vJ0ghBbgqg+1GmMtbhI2kctD3NGara3RmitcIEkJJMmJuMx5yHJqgkUAvAgoSLCMOOM
FZiftTvwJcPGCLnP6sT6OLvdtOWVFHCFQt0ZPtGEwj0TJWo+5YqH1vInEem8ex6i+d9fDvFzb83l
AJYBUXRprQWXxlr++w99jOaA1PenpjqCJ0rGHY9WeZksNCyafV8iyW08xEqsDBlaFt5AHrNbF5d5
rr8KF9LJoGcmE/Sx3hGY2N5neUcL1AC377XA9bwSHZDpfFEz2uu+i96SqcRA3GnTExT0/A8ffOPn
ycq3H8Vxae0clMOMSH/lFrLN4F0y8/KIp8a4QwM56Ob8CUHBrYmxcFdDkH6Q8aidLPTrJK0SfZTi
zgjKccA5MXuiPDgcVyhN3BtnguK97nAw/GncZEBJ++UY/mZEMxCg4FbjQfjtB/nhmjdxOYaMYfud
veS6jRDebR8VxIqa+iomYx+1N13x4OHyrmIDIhl0yTkH0Y9NOs0uvXCOESg4oj63rV7Any1vAKbt
gT+tkrl9qE2ofMtzRJz40nOL+CYiLhSZ0qpsupciMp9uI6N5xSF+K2R4iER7kwzeDcEV6649ixp9
ODHLn4ay2xSpc8kEEROV3Ca597G1DEqteIe3DOd6uIMZjwWFrGbjxqhubR4n7ImPaTtsS1fbxsQJ
iH44Ru6TmRKBZHFmGP3jLCo++YqLza1BNsieTgzFFinopnsLVWTHUmyT4m8Y0nc/+X9Unddy60jT
bJ8IEfDmloSnlTc3iG3hvcfTnwXO/N/EueFIHG1SIonu6qrMlV+Z+VWub0qKU/cwKqciCrTGjxen
XY7LiwHy7xe5GCWcpPIa9Ti/2ltxr/ljE6IwxddO+8vA6pBQqCcRPfTcSfZh9m1R3wUivC0ssj9F
4SXCKD0SAj+FtHbtnnxh/ZhrDAn9Hm5AY6McM2divRYMHbHlMhuy+2Nar8wbeLNwHuN4dpdN+Jja
PCBsDmqTGDQqz9CfsMv55SY+6WTwwRp0tFp5jvT6ddKUi7SWXqNiU1CDODf8dCX0JCNvky3PT0mG
Fo3+CScDkLaecyryltR4VfEPMo8l/S7nZEf4Zt+7zXTq8epoxncsoGmUAQyVn03EfEjaPCsbn+JS
tZtMdXomIJhEzBcRU8m0+Joi+12OF5fhLxWljGJUcSGQMzjqKe5Iaag/rbo5MngG6x1L32xv9NsT
RDp3pIfoQEHCxfe+e8dIeMCkdhhUIksIRzHT+ZO2OFyIW5GRVDwS3XVHvvYeE70YJ+kOaZ7/FiOd
Dkv/mcZTEJvqQYiJpCUbTnYIsGA+UBs822brXURRMJ6w+vpGfIre+/jDxN6haOGivmnNDdkeZYT8
huRfUX+UQoLGD0zj+nsE5lLqBrloMIwyom0g9NTS54hWbRtfJgUvcmFCq3MUzvfq69B95ctbZhH2
/t3r92l4JYHBfJ/jwu0HdqanVEjcNQ2HgUaAk1ihYHUEcF9l+RS3b+rGySIqGeUNnmyc2kIlszNg
dj6mocGLSYhUFX3pX3Ucqsq9kL7YL7ryUH9PeJpqb+7dATdmIVlHre+omzATqdq6/y5ROdiDQTMc
wKHCaKLm+tiRdk1u8eAE3xF/g/bfEXFaAjdnNiR7zfwu5mCQxvxo/pGVwVuICM+Jschk4fg4ikWW
kzGsipXUJ9sl5L/8iSOTwspJRkwBFk6U2quYL9HTcvqNn0odWRGPoqDaWrFHbHMZFImXT6o3UEji
9AkUPv55RLsqe6pbYCnt5Km4W+FfOAtDeDhAbk06t0DopIGJAwo+OrvsZGQk1UoXqo2gz5orGo27
HukBBIZD0k3nfpBD4AiuOqgv8VJ7a6l6+6F9Ltm7C+asXNqEGdgkWR0ZGB62+Syp7gh3ZGkxIcIG
vJXJE2JW0rqbOqwTvyUPbwRjFxDbzLi+i5EDYJYIZa6K7ZxY33MHMH99l/NfqSSF+gC/qWvIUi08
TRHsCasuPbwL0Vfk7rQd4uLcXkvQzjCScNUUJi92l72XKIHsnmBIApmZQEo1UNJ5Jdp0Hf4UyyK8
UsZKLstMMWtk2bUllXeiP5VwVyBFDAe2qNxDMpe7G9l8JmnzHfE83iwUatBO0mhjbvsJar+4Y6Gc
X6xlDtqMI1iWaKwPOBEDySLuCnZKqIjgq5B/6EQTigRKbUYgVCY6nywRfYOm+kSH6q0w1PHWGlaA
tt+TJrH9LM12cXvCAbyutvKg6XrTVoTpi1aURM/uZkEbdInybY4phtCk1TyZCdvnQK1MVCsivq7o
+k9Rn7TD2holwpBKfi9IH338WGNORkhMjknZwL+Kl1JEVdvTZQE2eJgISDlX6ymTk+Fjrjr5jHcJ
b3E2vyuLXj6hQyThACsL4mJ1+lSpqud+1t8Wc9su9QxCHJLS/Dlbi2kvKDICenrXRZSWZ1y07pow
YN7GaXGVlE9FP8X/3ijZnrxXZpfH/fVmkQWKGp35+NbLhmeuGvVQv3giimgV7U+YxdnK1YlMRPvf
I3XaLjuWecX6/BvumuiYQiTZkUkTqBvJGdfj/EeNpeafJ378w8fN477/vn38Wv/dt+qmV+Lp9QYV
nTWwUpFucokyHe8WxCIQGVUYa/shA0NCsSsrCVs0CKdgIaxMqEr8r/R/N0lV8ps8vq+G/XwC0wyV
C+QcgFAKEWpCIRBKoVx1ofJasriKcYDIHjnMZYKse9J5cMxb4aQLtPtQ1GmE60iLS43N6YN5ejTY
ebc4IPMcHQdxHe9yC4WNFcF1RbKSvALiUVyCxgKxkgNB/hr3GD/pMhuGNwrStYyoQEYNPI9HAqAX
Jd9oDzCSqe5UENUoia7Wqq6arK91qwQz5AcNPc3WNSyc1nNfb2HdJ15bJZ4ysWBYsi2uHULWPKwZ
bo9y5/FiAqehFui9fbmqVQO0qGyXAEv0xjhmaX6Ru9rp1VNhJudVhssKNJ7oLhbB3hUG1TME0s8I
jY/pv2PguIh0hRly2DSgnDrRmTPn0Cr2lPIRPqDmwWb3ykzySB33msZy1uOm5kHc6N+NNpxKyK/W
2NoN5Dgpyy7bJgR1K7CvgshM9XujZiD0VGhU3WEhkYfa97ZaYzgNbVgK1UUVlZdp6360HLu67qMY
2aei7T02tp9a8TYaQEpMRqp9700mv4cs3RJhuABPvaf6GMT1dWkLD3/v480bJ9PGaOJMpewLmXCe
e3aNnu1Gto7rDstaX+F5uiU2MGYFDqRjt0S7v05E1UKat2Tt2DQCQJLcB0Efcu3fYmoVdOKfVra+
1GSMS1XviaKXxJpnWezITBxmHAp/cnEIDa7ZfFG9pCdTKxLdfFTORgffsYg9cTkm5hDSXAzSogkN
FjQtb5zVbCkmTVfoq3BOND6p0Acsr6gacH+iM4D4qMoz7m+nBz4oy1+Angio2zBs6rY6djZ2gIOo
iM44TR5m9UO8hkKl2Jos2Otq2qYYWPUYynHiYUD1UNq41qCEWs3a/DlL5r3V4ffxDseYqQlgQu24
uOKcvUj8grPIJYQCkrharjJPJlBGQOhD3twZK6trJIwqGpYGqfZoNqFJ4ldYNqcy30UqDKnOHGus
HIPsL7GTGEmktj6g2tyrVXN2JbM/6cpyqnXBrnLkZ8bid+N9MxvYvKipLdYH6m8g0LZc5A6uhiPp
iW7DmW8WOPdynLVigYgePtYZWWud15WxY2wzr14e6HtCc+SJ1C9WK3qCvJ5BN1Jris8tUW1dW58n
8oPhLJL7bXkY0Xwq1ED9ztsItnNzgeCNl5g4GE1642QU6OVwikTJHc3UYZ12tlkM8WG5uvzUrF2I
89FBGmi34zfmtAMHZHvV4WhHxnUVkxdOFJ9iPdyaOnkrkZ3MzU2PKm9SO672+q1O8Fm0qy+q9SWe
+JUn2TPmFxImfQxeNiwJrxQEr2NaFkNGkNWaEl5y14FePj7jFE9YFx2zyThOG8l48ZMgskz1BAvt
e2wienVRhBpxQ+04O1gtQ6Lcn+uhOWvDh0C2ajZfe7l093mPuhmIfvisKRqFjxlKI/kW00rRox8R
Lvps9t6arWdaT6/E8JG8DMC5ftcXELvkx8Xb8gtiXmCN6am0YJ0J7mSU7hhpNrrXoIEhTiaax7tJ
FJzxhLEj8uZcuoO08eR84W3tPEDgFzgQdrnFziRlDgAM/vHPvc6X5can42vL6uhFoFE32uti6ras
v7EluAJ+JI6rDpQGpwQqW1IglQsD/8qB1xgULIGZ8cQoAC6G8KO1Ih+zCvjJKJDV3tULrv+a95G1
eS36o+gO5IgUe5Z7oYbLAeP+D8YmX22nhvW4kmQrB2RzsZeEhb6BN96cBUaujghOmFkRe8/oEBHt
CPLiU+EDUlbHvjfsec6ApK9hPSu3ar0BLfszzy9qld13EoraV89rogUpwei6As73jgLz3Kxi0Kmz
C3nbNsSfmLH8tUdxygSmhl1BA8HRBs1rIaCLZm8LOIWs/lk34ltegcZq5oA5s63p47NmNAfwRJnK
ocBPZSYPKpMDN2JkEnUzNbGLXwvPU+zFJR9gBiSYy7+7yM1S2eFdB4jYcNyWQNqS040PCI/fUceS
VlWGAyaNAMCBUKeF0RTo2bEtLtYCn1UUQ1lVzri4jghKj7S/P6YJqsaivCS7mC9SGl8FdZ5dVwoP
lX6DniGALrNX6sEntVWfUVnfdCK2a+uZmTfAmYJ80Wsc4UphP3Tl4VuEh6cjboZCJRz5jZf8ZnZv
1s9ofso4hkqa12WvkXyqC88U+4uY6tD00zO4wTfBKJ97MB2VAX6k2E4syAEW+1Adys9CMn5PRvyF
WwZJVxYmXeJCvzrv+9/SjuHea8C1eGyswTd0fhnwepJmPOMkPi39S8PKITgAXZ2mFmBTF0ei9TiL
aH7/ogp9UO/eO4F0gG0ItLl4xuJCX2MOxgQVk5m86v2XRACnMK2BPNSBKK50QAY3JfFxgysYaYTN
NkNQlg45x0eNzMM1Som0rt5XebrSW3eFiXmDvLMWtnApn+J+8svlq1ass7TVPvJqXyPYQBILcpx1
Jy8KMpI721Dei1doJXaDHtqUT1Wxly5QGOO4fttU/bbMGarP9LJgySyx6ORz7k9Reskk85rz1ODG
rtjyiKtLnUnzKSbtKWH7LOiQVLJPm+ZKUMgzI9igS6bnRljuDahTRO2+8YzpXK3yixDhvW4V0RWb
yKHxG1YiBdua8smzvKYtL3qeczwXXgUhukDp8Jtt8AHn+JpJWm4UvYI5fgezd2fG8zws+i1t8ytm
NRrIOzOXwHhheCpL61Iqib8pQ1g3ui1IMZDQzCsE6Q4I+RR3oot2/F7Ig98aeOWk6m2Ntqc8285I
lwthuBuZ+ooG4Fxo1HAFiLaZU1DLBUajyuwBi+qEeMXPKDIvqVmfsQwHW3c2Jz0E1ONJteSLUftm
lcO7Gf0q4vkQgxyHaHeTdHtaZq8Ul1NRxT6+qlPLpwCa0VGdtCMBK+z76wdUJx+v34H4oy+Akh9d
sj4RUvbWS/Vzj/Bw2VfKVLyUnBnXWvxipXy3qOoQL9ulkNs6gwQr6r/0LbrH8RhIQ+1z1AcbHMLv
eRIHYKkETlTzjxQVyNaM976CPTJRVyTNBWe+07S+OFf2FI9EzCcvI+PPtlbDPM5YCEi1bo1ndDI8
SvcOjOgqj6rDLP5QZMGg6v7ciu6Y7RBU087X4grZPsT2CeKgh1isOVm9nhnXIR+unuMqIejVCKER
XPePuJjF34U+BSBnHWk2nsdWPS1KIExMDrblpFvzqSiKu2nop55D4bK8iWyNQLzdikegS/gLbnQI
d/YuyNFRAC8FeVji8rJaycXp56KHPaMiDph3FeN7IxuBqcbPs9b7Y2Sc6CD3c3pmC6BKBwBFN5WU
ZAHSuvHVmYoLq/DMDDucVPk0rgXd+aE+kDCLRfFj6tNPNVdeDCg2ArgDpkW3xngtTO1kjGSjmnIA
SPDMiOcyacZZVKMwImEqWr1VJNtuEY6jKQIg9CZFdypJd6wWqOqvpUa2OivOYOjHKcucLt9uYyze
My7jmKt0U9BHKJc4YdwaVYemBoGt9wHzqpdRNE5xpWF3jS65IBMeuLqx/lHrRgibyrMGjvgfkrqd
oqX14GVdEFeHhbiFOI+vMFGfRg6ynPGOWUa/Ts9O1roAn2TVzrxUpGjd6H6k24lp3LvA9TaPsy20
pLIDXwAVSp0zBPBhmSpIYX6uiLo3NN2nh1ORYsIWmpIFPkfOOoBxrJOAs69gSHdjmI8Qh9hWxovU
V7cy5yPcx6cVMQiEnd9TNZwY3TzntCl63ERKJB/rVLz3lngzFOWtKCTW6fkP+RkssNgt9AJPMqyX
90JUg6LcbkzMLmM60YfbQ4CT1ofZ4sxl/SRs5pthGM+MBO/SLLirlD8XTPcnxS+L64KqehryUEC2
rqR0m0vJn9Zh72Se1Wp28kY9GCW1dq+GWHBOU7k9k0994yx+LeLkrI4Ab7sfS5qcp0hFHr2+aqP8
yxhkX1dXf56ic16pvjKNYU1bdkrH07xqYSZ94G85miWLGH9AozD3GBFwZT0r1XAKGos4dbU8oUxm
3mHahtB66miwrVXnrGBPEJlLY+y0tKfFrL62SviE53QXotiht4p/HDwh7a5lod5anObvqC12s94M
mm6KqDktxUTLspeu1EAq7FhZ5+w2XsHi2ejUdqy330+JWyt/SP/u1daOoBiQ6EKBobl6i7ebcxCt
DsEgGKD1lqh3JRnkhhnh49q91asvCfIpf4Ki8qNN4sAUaj6FFtok0a7Td67BEwvUXR57P62lZ5zJ
+JnMq4jjArAKMi/6kYIrRRoga8knwtKXF3pIFVuRTomBGzizJF+TfsB7vxl5eYFefs5nipV140zG
ob6jgVIpREEKi34U4oTfTFPtMb4JEzT8R0vkv26IpY30Kx53Projj//z+PZx82jd/Pft2DeFDSxq
ORgVAqn/r93T/q/x83iM3CK/PCIuUaRrPBMUY5d7vs/BANhEockkoO5TuH77DWEzwO0qzFuZ0P57
3+MrsDsWivj9Z9JcpQ+ZxiYt9QnxSr5uVdjGOy9nlIjsmcwlpAhvwyFN2rAd6SeJfcfWjOE8EBHj
EEvd/XvTZEbBVPbxPT2DvbD6v/8fMaJHlLiAreEu1UqbcDQafvq/H3nc+fjH/z7Ofw+x9cuIRbDo
7cdr8Gj+PF6mcl4VMOIZK/L+MtXG8KFUVuqKgiKFj5sMv/hBZYeE+VfSfMqikvmqVP7zVYHCj5du
bXES6x/j/oIM+0v1+GrcXwoBlHdQRJSae4ft8ZY9nmqtptZhMve7UCNIgl2x0EGZSAKnycBr+3iA
St5f0X8ea39o8ot/RQb9+SRuectaiMaFagXd/oybppX/PO3jq8d9rWQa9JcwcQdZwUmCh3g82H8/
+7gvQzyx/vM0j/8DNMfg6Ja/9DmvNekHzB3V/bUeuqZzhRW5Hs6hw5atV5TRHsY1d1zh59E3iuTB
myGtZogG5794FQOCYh1rmo4CURx45zy1b51SK51MWrxxHh1xAB+/rK/tav0UmkskOdJkHuJbt0c1
66ldTn9Ret0VuedUNjs1PXFx7yvk63X9O0RMADfAqGN/KrPRJUDTJqLYMPNQIifEmEjna7QTIzDg
2saT1NU3prOeEqQMQtNe4o2p7vUmnxoxOWl1dSk60SHLg3iJo6Qcp56ietWDBBstieV+PMZh3EcY
ndiC8vxan+Ym9guBT6W1b4pYMg35hIvrCjnzlXbKX01wiSM8TZgZDzj2X5AQhGPD+wb/N1U0v/OK
LLWHKQOhvx6TaTwA2mDsXHsM4k9dt51rigexxHLSW6EqfEWT/qQQ7jFPv/eXgcxdRyfsmE8kagZ6
dFvrQJewcxGOQWt60K0ojP/0Yocj70R/zc8ACsPbdsbxrE1UjSSZFkApIggMCikjIsXJ2pccu2K/
0YRjQ+mRI8JsWkKPiRrRW+e3JLRuDuZCq7fzCN0o2YjbIitgWk2vlQyueyybQ+6gjzqolnIwp9pt
aGUOxurF+EHN7jXidJVnvVtTwiQ8xSRowWriglWYzTfPirG8iuXmq3n6Sl49rfrCXjfOton0lLXp
eT85DgURJSze46QewbenB1kcngFCHaQ6coxlLyAZnWyMtNTB1qfZV3HDDlbBjiF5Oa20pt+1Nxqx
uYuXM2gVW+G4YUAVYxXbW2vnVeUm/HkTVsddOMnIxteFjx5sQEU4Kgv0MU9eJfMZD5E3VeTtKBY5
7JNdXrKALvJBLGVwMPJxXQtWUUj2zwRdHzgz2Gn5O9U+9eIvKc5H2aRwXzp7ZxXnlasPjTuJst8o
w1EoRjtF5xYB7pEabMhliwuIZE+lBtU822iIbKN9qscCbfN82Men+hZzbs6OS02Gj4FgFaecyV8G
ItOu4+Yky0pgLLrTlpwQc5Bxmk5i5pUpYWLQycyHexW1X7B1vJ4nywg8SS2omLn2AyqOh7DSicm5
yCL5YJC7Bi3dTtlSYlp64/ajpd1kMPsixDWXhIMymKhpGzfOXukhCAmhuaDPIXIc85hYJqLwoPfQ
Z8YIZy1AXpiLCxpCUzyYoNwkyJElOS7itIZGYvzk8IYUDSpn3LwbqQFdLw61iSlBI6PvLI7WIBwF
FmsJHaAwksU9jHSPh2NrQDeKNTv3st8rGESju8gxqO1oc5pkZEh5waHmZCJvltbRk0P9oyEDqM8p
sWxzJLNFz161Wu6mR3fmcY4ycPmYFDYzf0R2RpHpm0LsJRZ9SoSZOerXgRPSOP1SeFDAK05CBxQy
WKhYVpgAIsxNrLVD71mMWYxJs9eRxhVJ7shh88wh28rFTOwv2EsJkLC1mU8bMgm82piQB6cH5DNj
saQvZ09lS4fgjzj+LKXxgNGK+fqAeTco1TDG8CsRipxqol3QCR3ixk+z/Gjko7+lQwDi5igY4zGO
/q6deiglkc4ZUJaK97RYQbEJ221bS7/OB+jsuWMwUV4geVv56vT0ilWNMor1OKNfVBR/8dg/g5/H
ljz4RGbTwuvDqafgVk5ygQCFNmZSFiERO9fY+FSWxK5VmAVR40fRO3h8BviG2zDUS1DkFmwZ2qQf
yC456oLqQi62a6PyyOwAfQXk2wKbRNifJUyYB8og4vDSFpbHCTuM19ozwW6SVT4o1mEc+13bc0Bj
OrbOOtM4KU+DJr4mokbfWwzb1nRVRqnjEodSP1Dr3qJMe5IMphFt89LruMrHtj/NrXJYYZCy19C9
yjfLi6PWwdkMw++9FjUXO63TkDSzL56kxEORbY9TgyK9vaskNjT4ECfyfoQVsLFFJJk1OzRpWHPr
o8nvrm8UKaXg6Jp5WvXp2HGyJCTtYIw9NJN2j3vlM0CIGGrYlJEPkPvjWsd2ZdxGzqHQhyFsZk8t
K32qJ7QNRBu77rXNFAeKAS1QlWNA4xcofwAAHnEsYzdCM048AelzdDClJyHVvGSUg2WI/iZ9kKwv
SjNh3Tb2AZQWjonyrimDU05QGXml02LnFPb880usxIHECkI01mczpm8LaFxFrT/jOvlWhi7MjCoA
3/nJeBbuKisijAZ/PxGT1E63TkH1j2maP0yVr3XCLI0tXR+004TYqZHuG3FPUjVe0vJFtqZLlq4v
iTV9wZr9vXWcgmrtDRLQUYNHedg27ZzI4nMv6PgsymMKALrjdKc85VJxVceMwoaCaVo44WEDXiOv
qaVLbKUvZHncuij+qgXh1ZTYW6rxta+y85gavkxSZcQHIdLcErK/MYw0qCAQsIauCBBQXr5srhbJ
93lJT229gRzanLqqbdKz3KhdHI6cdkTDvO7YLrPEM6NzY7J1qxhda5q75EUCKQ33lwHUfyLSrwCd
ihnMS+WMsTN68e7J3JRgMoJ4pEKIEyQPzTlZ2Sym7GKp6oXlcL/s3TJRWR7u9MGOCiMVPLm+MBo3
8kYC8EOos4QA7nXY1jRNMD9v0VsnyyQaGKeqkcJ5htaYmdcsiU6dyDgMx741Rl67fS+RFa413A95
DExIi2LMbqeYTkc7fKbxnWcWleQ5E75nRYRGhO99SEDiUF1w6hlzstxImdwx1pBq4+bXaL6s9d2Q
3ksq9Iocwt4R8Xkb3acuvUrbvUSXOB7Q3aybXdBgyU6R8VRPfzf13vpCch/HPyXnL86aGG4hbI2v
CgQDgoZkPvdPlfGOzx067/ouRQc2zO5VTo+FFoh/ymN0qz8BnW6N3SN5Fo/WT/WH9cGaUoIdPxTX
5qodQQ4dllc0ARQZLW8bg/aXkaVSBbbtjsw+Dsl4nP8C/1fon+fsTxyi9axjv5uHe25gIR6nXD1t
8J6utUCAG6J46XXM55eUVLFYECvWmHp4plXchtpSIkXVJVLbYllnkoPcjiciI2iFRZCuxojZAjeI
1CaVPyTFeHyYQ7CQr35X7fmOhXiOx9H43dfii4YV+yoYU/urTUYqr0ghT3klY/MA11cIF92cuBgG
Z9Ya4dTO8aW05nFgN5UHWxU0itQqNVwiyMCadXnFUMJMIjffIeLL7vupFgbq6rrcNUMVnKkixDGL
84pVT8jerU0mhJKe20x2jmNOQMUs1rS3fIXJxQItnS0AW4eazANgzziXkv/dCKvuyyWwqSxaUanr
Vm2n2mZQbDX15XFfXpW9H41b58HjJtwjwWBSt/L6LedN0G/EOxaL9EpaVP700NUQqvr6uCuHYbYO
VcRlxKBa1AlN6kaxvqboYtkJhZNM7/L6uFGJUKIvhVRIOutNXJ/x6a3XLou3K3Z8UHhGRBelVb8f
dzEV5hxbpldi8ZTbJtDA3d+ox7vFeZKza87FH2+r2+42GpHa1MYGRjjwICwvpF4izWSeloLotR//
8nHTZD8g4itPUa6RU7WKliu1ZneOjKI/P77ShO6sL8W11XMpfDwyIhS6DNLYObrY/BEyUXsZh5Zp
YJ0MdkndeFFTyuzdvido+XJJJnw54AkoG+qIc/VmnGZMCK7Q1NlTI4LUbmbG7IbSQHk1qeCmPZ3i
0IF0IcZiSJnibuX2I09+qPoqfLXitrliZal+1szRG2oHIs9KJynL5llUuujSqaRqFvKifAAkecFk
/wc1yyHOc4BfG1/Vc3ehI6+rdKqsJyApYE6mun/hkAVDPtvKX7MZPasgEekjggjo1SkUulI5ZxM9
e9hA6j1XuLIgWFhuv39rrVUApUe9RwbRdtrQXwt6PweqQrjUqrp+JspM33pu57MxJtmHQIhil8sX
UBATuphCD4j1IP10JpQ1ro3shKVQkkb999hqMhPfCOnnNpe8Jp1aBblEXtCgP62blp9jUbiLe4id
LEzNCR52dq2jubeXnnjPYRZRz6TLHWG+8lcZgRQyhvm9JCs9boFrK82EUBLrprSNXs/IWSHbL2bc
q7XK73rOL7WIFBYS5wkopTEkycUEe3fZWvHQlAUDf5xHpQ2T4yZ0lualEFdOmt4aNrTm9GfT3DbO
egz55dx5fExa3bWWrHhRx4mrfLGITiPZ/kKDIb7kogw78pmeP4QRhNvnjm78OU+63Knb5FtXuzFQ
jC6fgUbMiNFoosHY5+lNi1xVC7iyvrCSRZPyNmP4f9kn3j2AE29RGwa6tKN0tVb/JpLs0UoyfuhD
Gx2qtVTAcE7MyPdrBlh/ZiKv7mXljR75XM7PsVI75VbILzV94iWNtPcOg9o1tixiB0ijeE/I2ggW
EOZHS20lb5MUk826YsytEtlWjtL0GleRdpNruptWMr8OTIAO0gp3ps226ZUK847GSLtaqzC9VryE
R6U2YhoC+WTr6RKd4uecBSQ5NODfjDiZfwCXwFRXju2bUjFF6+CbujuE9DiqKntMzCe4h/65jdnv
ev9E9qM43/UegZlGVOgxApyEuCCPX1UR7XC+TPpvldMCne/kZ9exTZV9BV1FyOFBRDP4rUkqQiGu
0ku1EAK69WL/AqgS9TICjYE4wAsj1v6GjUO74JbFFDP2tzrOh9tYRulhKOoNtE+1OBaKN3qt3UzI
eW2gltmtq+O6IsBAYTyqFbOTQoAfIcUmk7tVPGS7KeJxI8YSGEN9WI+riTBM6SZ6J7xPsDIAG+xX
z2aYh2wtDAaGRUzNjLrZbMvkggsN4yEwm6cYpUvcjMU5ezyzIU+qXYty/Q3F42jIs4YLp2VeMZt8
HpU1vszzgkh3W3GaWn197YcEBD54mNcBVl9UWRgM9xsA19VBQJTulpC7D6RUpOGaDdnTvMkf9TLH
PuT+3iERYOKQzPCOYDL5IvdUFA8/B0ba3O4GjtWs5p/trKkfqhHXdpMa0k0Dv+abhfvPCiAPET7J
TcPsARP/RLMH7cKoXrNtW2y5o4X5MF4VEGY5dJSuuXuvHnc9biZT8kGVi2dDi/KwUsdffQvjEFn3
kUozDauKdZDOyYlMQM4zdB2jE2nPuR0p43iczGIaAFMutc2EhapEXnLErGkbJnpUnLqtxi6TVcNH
kcaolMrsdzaqX9MIPPPhMy7JCjl2qp68mASWX+DX3XVlTF4eNyzk8RGTo+APyA2JXNKrI5HDd1FU
0ZxmJgMBXeufaVZ55ZqrV4V0Ac/MpMyt5bVusJZatOz1TXV0sCqg0lfd8i01O2OCZ4Gz9Jmh2cOK
Ka28VmDM1uvjRpoV2kAavrNm/feuZSTMtAUi5FLxEauwdt+aCn106vXyUiABPfO8uo1HxmIIG0k+
OlIhm76ljsBT5jitN8f1+o1KqEU8Oqqi4PARk6tQi1b8PB3ZgShqtG4pLiLT/Us8VwWUW759fMX0
REBpKfv/3TViNbEx+ai7g0A6L+oonsdB/fdGUGpocYlRuYJqkJRq9Lv+dZHaNezzzO4Mszo3+40k
9KanCebT4y4dZ8Q/9z+++vc+2TNJyg4LKWOfrIoYUYwJcVVrLyiUoEw12tQymub7QahxtxQRwjAC
gIe262/gmf69sSyW9qnu6CD9312PnzD2+2t+/nG/0lV9MO+ksymqppcG83+e/j+6zmO5cWBbtl+E
CHhUTUErWnk3QUgtNbwt+K9/C+zz7ok7uBOGSKmNJLBQlTtzpTM83J6ZxM3W1LP026HL4kfhfue5
WV8FJ8jJKnEwLQ/c/eyVbDTj32vp8hUBX9ETK6ekWpb7rGLLUZngZmmZ8z5iE0EH90JxD7bGvdYS
flK8fCLsemOV9/mv22j2rov0+tRPDZ68McquodecMOZ4+8ZE7jLYSj6q1NAfh2VDDWWqP8zLa1ZU
FkvSPUwZTYbIZxjjOCbN6J+uU2cnKx3OUWFY97YyxB12SZABoJIu4WhuQjUHD63F3rETSX/nRUyz
bq9FIqtOlZzOtx1satTGKW0s3sT69EPUupMkDEJTgwFbjefETF5JEtjbmpId9vdoItje18NoC7Wy
7dd+HNXzMLchc6nWIJuaphuJNnL04ka7d/R+9I3A7r7jZKaeTG9f5AI0sv+YKb0abp+Z12byCoTv
xn7TE0FtcD8fKJ4DM9pWC5qMsyiOJIsevvh/nsZrmgXyi5eDA8nL/nLLuUlDbhwjhO64BGb1uPhN
DNRsyjyJUkX5M5AkNiqCvj+WG7NbJXPHEs9BGjc1FPJRARbiOL0ggMf4NbQHzku6Ge16fHjsYPPg
buK6WPw66uxlZrlFMlMomWwYMquYX+iagaBD57tTyD+0ha84HNp/Ywdooz2MH/inKRcuZzapQ8eU
uUv6Q1Z1xTmw6YGj0OcxBQD7VlrIkHDHg2O8PE1VsCvCGPtwMDdQB1uThoX7ohrm51tkmyeRbb5a
XhY8ZHmAw7HIy32Nf+cVOMs5W5SgoOy8QxzrySPWR+WPFidyRtd4H8QTI2ivsKZ/f5kM7qfKEDtO
djX9fIWzMYuiumh1k+2H2A2Id+QMnHUKiMjKV5cMd/pGSRk/ztAUKeGBmBaVUjuLqnrSemHeW5oz
vFQ0Id++t7QU59aczLtuqbemcrV6a+tC281DWm80Onjf0vQTq625TSdkV4/SOa7zIjWvxnzGgxWv
ask8xzPz8lK3gnaD5aMwnBnhSCyOSdvDFzA73J90vO8T7nd7eHHjkQvCxDPY1WDFCnNdh1iSdZlC
iFhea2RVAdLsCRw1yVOpwvr43wdBpODfU6PuSNrkORbW5Uuqrol9Dhn2dsiNodxViWFtoCx6fjEE
YApAaIIVEsPxdlcIS2041Ko5lcuNQq/byvS1ybgOY5jvHYjBx9oYmPvQ8MwJgYytt7xmVA05Fd1O
n73g6Rarb4vGWI3CGC4BJPxjqh0mdmJ78PwgoJxUvFEhzsxZRd/CBmKtB2s02XJnNIX1Upl9vikh
/CLNuOZLxhh4FWlYq11a1TGeIp1Qa/3vwRVZcHSafGMzNdDalQfiGDR2OOFqCOEjQwtFrneWOiMw
fsn8KstWS54rE+6iMwPLpKM4ufSWs6WRonmYjUQ91LodX9r/9dIsaRuuuCJ6t7zYYA8fEm3pj6dH
eG+PYba6vXZ74Af/DAAaInFhw89cDk/p8uBFdU/PIG4TrZisewfI3rGW+jkrrOFMJ495asRlYBB7
5nAw/nt5SvGMdx1ewwR9Z4IT2WxCvRp3xJC515czwdcudshUDsWwn/W23xAoqZ+Y3D1SS43xViDt
lMv6SO8mX1bZ0XlU3m8W1dkbU6h8ndJMc69ZS/zCC2LEwfh3xqeyB4sbP8DGIFVlxOVXJZ/1lADS
KNOrGmT+HGgdJ1husxjUrOLBXJyOxmCfVVXs/9EbKk9h+dYsQCt5Jo9Y90omXalV+aPDIAiGlsPF
TWCVw2FzDGzefR17GU+Z7o9iUgkJoPieW3k0CJGiZs/1gelN/O71SKNFPT+zHg+YyPS/ipLcd/4c
0WLgr/YeAlmyHiPrkb/B3etu7nBHogd5F6jiN8IvWPsD6+vRda2HvsUYcXvG5iffzZn7dYPB5HhX
7i1SNbtY2fEqWugNt9dqj9xc0cSPRvhBoVL+GEVd/5QAQlzr4yy2t6ezLAQ2oeiB0wAMXvOtqsNp
xwC7x9BvhR9pZj/QhdU9upGor4ljFVSMifZI3kIxJYGjYyfI+Lcf5O1hmvpiLW0x+alCgL4dAQN4
IITQNMEUpM1C1NnlsCwtpCZzHD1gdcFdOEbVfrp9AgUJOkwENL5Mg/n+9lFSV/r9GMW8Vofv9H26
e4/T1aGsiReVUWafRRP/Yid/Vlk/fdapG1FcbvCWC3KOKfAR1qIs+osn6N67RcK5CcTMz2ut2ZTV
o9sa+j34fU6nOuWey7PRMfC6daG3svrB2EAngh9i9cW9SWic9Az573rumj3c02aFl4obOfjTkwm6
80RZ0YouP+/esSNxPzbezp4qdb69dHuAQ4JXvIKiEwSFc2rq+QV1mQgSLcWnaC6jQ9hDeR2Tejh7
osm3ka4PiOQpd+o0T167Qi7SRLAO2dJem1KpBztnUFDklBq70RSsm1BFl9LOg42jV85DJq1wrepA
e7FsFFX60szPAmkomVzvdzD7VTLC0qECIXp0ErzhVZ7+DfvFu1IOn0NP1YfpFt2Lm7EzDIBo3nPM
G4gpmHtwrfoh6apiN7a9zQ55wVISDvz30by8Fi2fDUfHPv+fXwdaWGmzsSduYr1RePeI4lY8TA3D
trAi6h+mdswBv5pJns/xOqyM+anMu/98FP3Pa7fP/vfrSlc5h9IluXn7knn5C/59NPXJo91PxAGj
v8rruXnrpt5vpgaVvWrK9HGwApaKuG63XWF/xbXtHG9AGKYGzonx4dNgVIzD8SytqQU2/JKsz/62
5FQWhtIuEBaOLrd6IhNGpUZzlg4SKGgd6+X21Fuetgu4ALsDW9Y0Htd9QG4i4gTzrnV8l0mDSW7g
jvkeOk9NJ5y7egnqaWwi6BDry+GojaHerQOjxt52IzHdHkbU7AZprwQ5fCjm+O9NSyQiXHupwuuI
Lpm60xIDgpwMSGD7T9LLTGaAFhTaxnTEJwQaid01sZ7yUc2bSOTWWcu7DhDM4GFlE90lKwcSv92g
P1d1p/t6KYKvBmsuFelPjGzKl5YiGL+KneCpMRr2nXQdnTqROkell9izWBefIpoOyIG2/as5ua/Z
Vcud8EOjSeUwg7Ja354ONd813GLjMpLDfDId54x+HQGojdN9OyXztjf6aVelTf1hmMGGe/r0Asi0
ODUSVT7MZfWRNxFFgG43MxCSxrrWI0KumeOeRm+ct7NhpL7d9u5pRixdOrHIKNAav7VaKD/O8lAD
DPPbMiUiUCnvnFVat+0ys4q2dlapa5iOTAUdeq06l4WNlRo7eqWX7PpJbPwTNBvP9UMTUdnqM7wc
iyhtB2Reikbjvr4o1g5VhvtOpszAo2zaDQYThf8oezbUp9Fiyhc7ADFvLw6zFWx6NeGsXpmtgiE5
tPUR1kt95NuQYnX7sCntaGcqzaS+yzVjcgwoyJyI1AnPzksxdPru9tLt4b/KsmlFHT0x4Mcr9tu1
H1upfkwGjzh40OrH/seSSXdEPOppBVteuX3B7QFn8QSINmVMOOf2yWLAxoDRonCZFQ9IWJZTGe/m
S1Q6Xz6UQlin2/Mh5FyR4+aeRefspS4vLbt+3qVDZp5Z5YSPSO9swtSKl9CHDaDHA6auXoMo6KJV
mBjFPc/+iVhOVN+epWOuHiaRt9uhjClWnHqEFwht/5R48AD5tklEulXLsYgC2P98ttEFfKvls7cv
bkxmDBLM5E4unCbyVivPa6srrWPq4faSAiBKhXl1vT270TeWr0rMEWdtMz+UdppcIoOp2BB20Uca
1JT7qc7mxCC7d/o1YZqo+zE1vzOQ3LiDdTrWPU1nNN6md+x9i/VkTvqrTYHallGNwTto+SzCN/UT
BhEhezgkhRa/B7PLmUwTz2D7yquOpEOj2fK6yx/C0YdwHW7+/ZAou8g2t+e3/7CYDA9rPzpCrRPn
p1X3/3/h7bnS4w2oP42tq+6ebg9OGPzno/++1ljRWoe4tJ0xvWEroCWG8ygbR4N4k/qsu3xrhBPM
8dFEj6HSZ5iQGErmV7pnRqSpET8llEoDPbnQY58k8KtM552IjWqjdXL2i/lubNh+hzbdQO2ARUNx
WDbchVsHJAr9d6u0P+wvmX62sF+C5ljayTZX8w5TktrMjXHfaVR42g0xKDkqsXJFfekq6yGrYDA7
UXGyqHUi71i/wbHDehbsF0Ediw1HPDxOUrOu3PpJnLJ7ZxGmHfaLaJU66abJUKk2X7oEeJtWdQwR
qZMqse9SmsDwOnoQNssNXCcmVERodEy4paTko0i/SMo8MkjemsFcMoSsSAMmi/6B8x3PLQU9J+o3
G7ITxaNDMRXtt87ZwVPIr4v5TFy2nLeSfh+46DARKn0uXnTwXbzbxFOUjycKndDeBurBFP7gmKXG
p071IygbetuNl2Ut2emBXOdt+eaOsJx6SkkcLj/Hsld5+q2K8H4Mu+/lV5pYtM7TQr9qdFxFTABD
/51eBsi5LlrGNHuXZNDIfnTmaRKSISsB2JTInkyC17k3nrMCqjC0mbWXjmwQ3ejbrPt31rPCN7Tx
gWw0fc2WQdMNhyLb/LUi90cr38twmvy87sgo1o+UKpG3UivkvZ+h7H5qLTtVDQdLOZOIEC39O72x
dUPkFC29U33CxZSF2xTlyW/YavumY1prixG3jb0xXWgYGkk21biHIUtWS+Q5YB6eNfNOTwcMz81S
MpY9lrP1FNA/j2YGshXtqq4JfrVj/Fw35lssx3Bj2NOh97BRt8vF7eXuvQkUug6zfGuBJEyGbhsP
+lUk41VK65qVClfVUK8EWu1EugCzDlkL8coETkztl+rlb2U7DkYckuakvgxP91YRvcY+4YUutL6F
RhYyLKgXnDTSySlVb0YlII03E5vAdl+P5RXJ6MuJcFXiruQ2R3NjOGY/oQnuiK7je/SxDtdNvYmS
/r1yxJspNRQ2JzsySqbUViR3RtUeNFbWTZJP+Jg4so2LH60KpF91XbiuFtw/hV+xqHZh7YZrL+RG
OevGsdSvdZXVG5DoOznmcERGSbwlznfwwVu/dygFjpMTEHAKLFuaRL10Vr5qnDOZSOqRQIutkzVb
0XbxrvQmkmZ13xrZs3RiYzNRkOQjsa2c0hbHcB4gGUE891x4+gP1IURz8VW5UP8crvWyxs43hr+V
sw2wTa+5e1QoZDkrGzMRmF4H3ssViweHFlU/6iKut1Vasr+XpHVlvxpyQts4Y4i9Z8kCX49RRrMT
/zWWn2UCmGLIrNoQi34THciqPySN9yeLVbyOZ3k2Rv7mAkmtmH8kHjYcFiSS6T7Y0VRRUSjHJeM2
GyvlSDmRZDSJMI/GfnIIm1E7Yqwo9bbq/BpUobUqPfWmRc2vYOC6YB4G/IxFXxar2dB+NVd7LzCh
lCGeKLc5TIhlXXPoRvdYOsUduJRsXbY0GGE8cn0qwz+clNUwM6fvUAQWwUTd8ckY0DcdcTT3bAs3
oq7xzc3ccGW4i9Gu2P0iTM5pv7MobPFtt2VRndRTnbVvbJ5+CR4+elHww853J+jHoqhxWtmj2XII
auTa/SYf9Zi2yYtGmqvp/yJfcsbSHAOrCcGSJFpbJVYbU8OxFIZEf9OEmbJVLuMO9dk1XbodKn4p
em36TWzwDUYzKcX0287VFzT2X5NQtdNpGJWM6pMwLtdCn+EWsY07oJ67svlxvNxYFXn8ENhAkll9
PRdHZ0qvxdZ067Vlt+2J0dVX54GpFdGxqKdsS8M8Bq/iuZ/Tn7BqmV676s1KaXnupPULGMJZFQRy
x4m0pKSAcZ6Nc5+PTxGNv24BFWaw9jJVuT8FrrVJvARGEGgB3aNjIiF6Cu9OW2UBjT5xEB1lig0Q
foXlwmssnF9tnN5wsqOXGnyFAG5Xq0j4M+V6edHdzR2b1ZBxeo+fQxvmTYDwlNrr7CJL8dFZUFUY
9l3Zch4sz8FlCLGB4rf42Qj4O0tpABulkVEHTSAS88cwMGVFhN1pig0Ye48vQYlrCez8Hf55Uhy0
52jgvFpJE6ywaGlz+oa97uz9cdwRU03TvtA9txFNK6gQoLlLdM+du1Ipk8TRql7qYgqJRiU7w2un
Dbx43bfALNP+5my0yIcM09MBLvdeZ/4IhV9XsAARUR5XE7wmn/v3qybaa2OIv2Ee2D7dwJCdHKuH
2GIZhET7+z4b/g4I5cJm2Yyy/J2txitXT7c1reZhwu9nzLpORr37NVExV5UxkLZL6UXUM6yYGU4+
pk0HDPXnIQ4uBd7LrMFpapQHze3hvDXTmlD4r0mL+Hqgx0eraNlgv5EVhK8CCxAU+4HrEG7iEUhR
XdOZVqtPm6m8n3bGK+TBfFXyxvDHtvvW1cxQNZhOzZBcw47AsCeqBuseVNAt2PDKx6vVXIyCOsK8
QPTP3EdPi7oL/W7FZkKB9cG6kUUmMgsBihoOT2ACdkB3se/BrYPtA4RICFN3zoqL6RJUT9JxRrbr
nnsMEXeYtYbZ5v8gi3OlcpLgDTJBFGMuc2b5xuUJY9TamyaVIG2FtJTE+lvaxckaOyZj2Grg3KBP
5POiGXs1mIjWpDWnEJHfesGIc16JZ9Sa9eCY0cXL6j/RgmQuNIn3Tc2X5AZoXh4Y5sw7DBmtn6SN
ukBTEux5L/pY/BnU2DyHzgU0lZ4Audm3LaJFkmt/AF3lYdkhvs0QhUpu5nFtccbVJceoNko4OVBB
PVc/hUyqe7M1qFtISqw1EAVUWawZyMfMkPnh9TGWWPBbbtR9ydFmUtO4DCk3cTsMF7PmCrXciQW3
kkdMR2AwWFRpJFk1SiYHFVj3ucd6LKpsn2L0jq18qyon27lOlMCVwc5PJeRjg7uFAFaZbon+Bv5Y
Zt8ZK7fpgE8q3GHv2J6+05v5W0X1r5gIgJiciv1KGgsjifRnGpkI71FbY97LuJyBaqnIm470wWJ0
H744zhH8DiDEtcp5sUXrbiozwyCLvj6E2nOdiAw1nPZlp/vJsDj4kX5usgjomqM+RqX9NJjGw8oq
6FWCKOYl8ZX2Galx9x4F55oWPXnox7eEOqyVlOa0tvr4vlXWX2hqmdd/pHJRBdW8lWls4hNsuMsP
2JX72EVvZ4GwIeF40twXnGyCKXe3SrBRz/RtXsVPYa3tRAiJoqTOFgKat4p1soN9X8yHCTM4riJA
jCVlSUbNFGQO8SZxrRssXXhPMDHLfmaGOIs/oL3EZtbaEhodJtpKD8RGjdEnpbqL+3o9UpDoUcF0
yZP5MlWV2mgaBgQ2G5Vtutuq4u8G4vwl+HP9POqHzCvvx4rUclE/zKX5o7NDa2daYirjx7X1a0UW
iUj0thrZBTs0oWOuPmGZWxTjEFNGYUdwug8McvYR8sWaOivMPWHRb/KoF3sZiFdvmLUV27V7q2Vr
SlvrTzQhcFN8D5sEnSPaCtEdZAc2yciDLyfXZn/Q/k7xHGx01V4Bd5dLcIEdKc2vNO16/YtNDHVI
pjcqkzaAlGEcd/VXRVPXOujPduQU25HCVbwfO0PDmOyMiOFpiFtH5+K2TCYHJkI/xaxodGY1bTU3
uNqqYaDAW8vXliGnS+U32XagdeWDrNrxqKf5yYhCbsGif4OXsJ1CF+ZSCtiqcTIBDgE/ZzG+DrKY
Fs7HjIxgYIZ0jdynTuYtcuoT6EdrY2eNA8SqHklPEPQ1+LdLxY7Xse7coYLzWYE7pyy9GFWw6jgu
rupMvMabokWPIBkR4vM4OhH/ZNUxkujsjCCbB0C5N9BIvYach6N0uTFt7nNwjcjoujMZzRh4RapI
VPR3TolDuXRYZFkiyQNAgmotij00cuJ9z7EMPPeS4sFO601APuoiPpW61ayU1W+rxD0ScM0P9Lwh
68UqOSxuSCqB0YlYrjcifGGaCFo2JVUqKL0dI4cOUFsdsaVx3DM5/XppsdHrxOMMDc1Y7+ptUNkW
mB/9mszxefZMb194tL2i022bjkA3WiZ2xJ6TcM+239Nrup/Is/mtg1iHN+E0YFVH5T67Q4lNXrGK
5TJeT6xrD9yrcejCHgks9qqhQjxk7jv4fU0o2EOzvhMTV7LT4h2XEcw2nKHeqrnvdYiEnHYpI3Y5
7HHpdQ+sONhT1EE0JoZbk91V3u7hWIBp7oJPAICj6XwbKEQrvR2b+3mGz+u6cOXd0vzggALMPSPP
W9bBFpeQ5nddw3G/Lb6UPo+bKWXj3+Uoh5Z9Z2aOJIgGS0pJJlBZUqPvVz/2AECqkr4ejaRfciY7
Gp6vzHUNarWXy0JDNR9bGlpbzSThBIhBW/ZnxdBmax0uoyHcL5sFbNuH9jEdM1rYmnSna+7FqrT6
YGHkHUz+FEQll/9Rz8IKXCil/TnGz8s+26VDyNNX0EJ2Rk5wYDDC95BBzrrNBdqsnr+BiH72evvi
dByG4NCg8zo7F7XRlylI4UyWJMd04y3LRrIRDgY8mYycGZZdEfQqShLwElOAOAiM8RpWdG7pr8wW
n+pYFBv4LCQMZtzLysJZHf5NJu8cQHSNWkkNTmEjHLGvgzxbEU6jLC6FtBfP6qxZ+V8xJgSEcza5
aA7vONGvuLKaDdtUzzc91kzekQQa0ohgUhixDu8DnQum7O1fuBt3U8MIoZpaZhW8hfseZksPE6nk
bb9pG8ukezekhIdi8QDhmbGNCaDMyR4c0hRqdDAQeuInM7lRht6VmmFQbuKuDCVZqwqH4egRl5qv
hS0evSI7kVUrADDjOfIiuFLildXedplMJapjHGlxVRr0+gVYM4L00knzTQy6y8A0PjFCvKPZkEAj
BY2xNP+IwPsTe1AsI+0YezZcSFFjoy8uFIql1IpBeGCBn4hxwN23u1URBN8enjSAdHCmB+O3Wv65
kFS338bZR6pDdtQVS2jH+J69g/ElvIksdvDXMXrJ9TTcJS7n0r4F58gx/otSqaehmXYKRxxDVTbp
nDV2tnJfVU5pn+hs3hPgASWJZWF12t6kvA8Ngoyg8D4rL6dNUk53njdCtM+JJEs7xvgyvucRKpOX
l0xZW/jZRWWeRRYzHFFZwDb6b6jl+8mw8sfbQ8I8YRfiOFzdnipOWmR1BEbeSdZ3bC53uQAlFKWE
6sCChNsw743DzP/xUE+gZxJnwvPKSkp4fuHsjPAFsugQ5em11vP2ru2jaxnlcg/F7rlazKWp9gev
O0cl7hFo5EwkgmSfzdW8attRcgi0BjwFMl/rRNNBxM1raelvlVdpl2Lihhvr4UmfCO9pOsF0CfWr
n5x0owwyWaFkxG+EzYmcsu5D8u3uesf7cKsTSJp3u5hpH6tyn9629o5JynMW539GBKm+HZ9gb1d7
OMYNO/2B/vMifpKosBsJk2oeqh2UEu5lI5sRBOaP3M6fKDc+OsokEw9uu4uYCpReftXo6xPD/N57
YudmycWWAGCShuykJQgTpgU2Gfa/rFP1e5yV94C41nb2auBxPM9E3y2NdvgJhyV3HoklqzlkCphs
zOwiG0GDeR4kF9F7am1ExBV6skadZ60a6IyzKNhhd/kB+8FFaAWHYXrsA375tSKsEhQLaAqtzvRg
5WRvLkP0JCD4EZnjtS7Lz8pMv7TGOWrYo7ZqHoH48z/BMBtW4Y5ZWQDB17bW+uBhE0n6leX1xaot
xVttEm6ksCvcl5hCYS+ixeVPOVb9ozd6YDS4vOEeePXRa+Z2u3xTnZdTLIVgFhj5Q27SodqmyXdD
2QQm9ayBTDrE72MB6sYw2MuCX7TJ6ltE3WJOMtRTMNwZTkInTpu0NqslBRFY6TKFM8kpYibg0Wdo
mRuWgEOS5wuorozWoQYTsTNZk0xCIm3V2kQJI3KHOlDxvkJwlHb/2RNDTiuFc8xwv7og/OJw/BSr
7pyW3UUNxaq0GpKGBYjp2ejfRJR9dhQg0JeFhjA04Z3phE99qO4Se/ozU8GzrgeTsnW2WXTamSsP
JhndHb0Iny3wkHqhPecOdxNtST8O1mOSXikQiKjH5Iicyu5klYCVoysJ1qOKnU0cFIz7rW8c95At
0M42PSO4NEUaMswvrnowoLI/qDq7w+40roCuX6Z4F3pduEUtr9axINGpWvOnjukZdkhaexrKaPan
KWcOArVlbCCS/U4JgoTecCII+UV3eeP4du4qgm72Ebv4k0ycNbkUNBO7fxjq5hsP5QE7qe73RSn3
JrpfEaizoZMkX7KsAps+jm2W4XqQr4wGtuGg/qiKnXrc1CeuHzT58KQ1zFVVa3xEM3XBZPR8wZXa
dBfD7O/EHJPgS/hpN8aAWZgAqj7EwHm5M/et861X03stxv1gZdjWm7d8OmSAPlGTJzzZ4TlgZXEj
98lxzNdWB+TaqdfQDb6qn2mynsbAXbOdOlEcDi5QI2km6RwmA3Sao/h+SuxsC/jnuRY5xGpFdKCe
3qGuQhEj1wlFAU03bB/s2Th1/LBqe1P/BlH4ANrtvitZD4rleGgztBDccsaGu1MAwYEJGF3jOBWX
2Ezo2M+lM/NjoJJy4ywXSEJQcqyN94QD99rrjAegL54/xQ1I81rjB2G9Qhz/tD+axt3GY4Q7lu2b
b5b9h1ODVEtJhBrHNuD+I5FvF14ch1Ti7EXYPceD8Tamb130A/XiwaEP1r9PGnunwhGaoxxfwCPf
FTO6MDEiX2EusauJUyfrAQbYhEOh1r46OnexKJ6+IzxlW4f56caYhtM8wSWdHCIB6G4YA9kdNfZX
ZTX0r3jVaiadyvt7PHap81qRjsTBeebM2ftdU1wCTf3F1LRNpvTLNUEFyO5T3KtI7ltrvOoI/rXQ
eNeGnL0nocHNKcGtTN1XP8U/qJkOXMPqZ5Y51wy5NZIm+9CaPkcW2t3Mz5h+xmKcf5gRe5wjECIL
q9731nL+Voxv0xzKYhFkpyj+Sel2WmsapGc7aBjm2KCJaIw1CwRes6AdZpoCza9oG5ybLVI8l01b
+E5msQHNPBoCS8mPzhrK7VQM4JnqPwa9plrEOhNNcp8N83ek9SSXnHiraHgTeXGpUcxxTv4ZK3Ew
CkyvKAOwrUFTlvx2kZAgSE6clgmWxS9oCxfl7eDkpnLAuC+gqqnJRGlCF5AC7UTHIkdur3t3EpiC
QBMblXInhOuIBLGzYX1s+gwuYDfdBX1ncccgqi0Vs8NOe9Pz6CdnVVhJS757pc1+XgF4LAn3hn0s
V2QDV9CVKpTGvdV2V6Mn6I5e5nEEC7Odsalrk/BmQ9y4/hMuVtMCHY+8F+7ukhU5KkyCHcnBFuM7
RaveBm3AXhgzQ8UqGFYY7e6SCFGSDF5OfGCK2emxf66ryNpAYmQ5ZyvXmvLAL5aIwlktdWFNt3Oi
GGHWOhROsaYBWOMquK0tyZFbwrgq8Sz7nqtZvicfQTu/d31CQ+YyCBmcB6nr/ToM+kdKQ4ttl8uX
wB5esI2SJykGrETR0TKda2wwEdDxy7F1af3UsU/U2pwNL1iTEiXZPrN1D3DW7PL4sdb0Z8uqIvz2
8iPs2aRAdzjPSX6OURB9L3YeVGo+ic5XShWrnMz+lsoWcnfUFpSRtMFCzp80ba1gq3Kxtn9QtT8I
OjwMEUqjkZN1mzT3jyx/sJy9FwhwHIV5LdC2tpqXHSuwE9rIu3VDkFFGzqFo+XHJ/KUp8Y4kmbxa
xKS1vLrjnPOuy1z5JVskWl4bjuXZsLcchH+pJzu0AwylDk3FjgnsM2WYglXTYEe4irEorRPTeASI
K1cmhPmhLe7cBIyGpJiqKPQviFZwnr3FKc4S5dIbzk5gfoipHFqx1YUgI0AWOs0vkwi4HKn1t4sj
UligXiJ4Tm3DTLjSJrmhORUUcAMUYPKwR+IZS3BBBRvaap94Q0EgiaxvO1IfJmfBYw3yo5gx2wht
S+6MhQsfnVazCNuEWRk8ETegc5v6E3weW0sdy7h9LxMmzOEYUPHqvDl1d27GkJsQSTU/GvOzM9iX
zsCkHFQ1YBSPU1pQqxd9PCTu+Mnka9dTFpogmWckCOUU/83sGGErqgaKTHIqru1TOA7PAxQTNgYL
XSmBf6ebXw0ihtaS+6UZeEXJBnPoguy4nRyZZMV+w1ZYtAWzhyp4qW2PLhxQo0bDdLWxNUD6ffWp
W+UBce1xahKWkfoDFDrc8T68X0i0Mxk8Rn3Tmi7yDd7xkzQP9HP/arlH7YpzDoal1lasdCeEVZoz
/wgi1Nei4sxZk4mJgBy61ugnZXrXjc4XIzRqq8+xUWcrN61rwBd9vfKi8NsUxQuHG+69GjHgqN9h
mBtWXi4pFJ6KnRiGbw8F3Q2T+3Ckytrr7pmlzKt5GWk5hA2RDIaNOQ4vgQNP1i2X7Vamjs0GUevX
g1LIKZuqLjdjQWQ+w8IzM6wEXGnWXD5u/RZGCTVbjv1AjTR5AvVlinEtZbfKRD9eZqdofd0c/7ih
MfvS5bAcuMUr27LXlG2MKzkRSOK/mL/dgQQldufAK865cLc1BjLcFJgyIm9GeSm+kcQvmfVCbCZc
0XbMH/Xqv73dnP4fV2e23KiybdEvIiKBpHtVL0uyJfeuF6LKrqLvu4SvvwN8zq59zwshkGSrQUnm
WnOOaWTZvu0K8LNG62zCCmlngkJhirsHSyv2RRyd7Rgfaz7ydbfJhfrTV8k1aEVZH2/EWz717rHL
IC4KkSElCYgMpPxcU4paF0I7EJ9ebRqXgSOkBe4B9RigZlHzsk99iiRh6H5wSY5QKdcrg8vpNCD9
aWT9TL3dOlhWg4Qv6c7+lz8N7i2jnGm3z6ytbeyGj2QSzdBFGDAZ18D8aYiHOXYUe3Nv0FEjZxiv
oEOLY3SGCBaTCa4FNIEXOMBWyB9e9c2b1NAVpRj6Kc2m0ZmfVYdRbiM5adymvzhZteMSZOxYkG3m
EpJsaBsVQX+aQrScrqmocgvvsQnFMba69FB73YthVPyqDOYDrEF/o8d/Ju87X9ldAHuExHQW8iho
UpdzoqUA07+BrGY6YPMzDSG/4ysjmgO9CKinYz22e5abiKvUtmaCyUQ2fCMey14Jm8mvRPPZwg1c
5VHSs7qyAaGG8UfvhTkSgjyYO/A/3A53DVV402uvNl/6lJZvrHwJ7Jn6uyF2fwejGFYtIRgZ5B1y
pYun0TvrzWgTcIKQ2fXSQ4+XIBr5GJXjRj/iXlMrRqlunVRMK9sh31FmK3xyNdRBRhKkS0etIrjv
O+fMWMXAmfSEhmgnfUxf4zKhMFK+MTPrjqkY3sWAegxHuZOc6pKin0XQdFHg1vUBGdZpB18bzFoU
RTsHkuRKH5I5hYY5R+RSgpty1j+rttKOluftjWmwtmkwY1m78tb52bnOBYldVLHgybAiRurQtwlv
hDxSmrXNRDXO+V24ZCiVuR1vw667tW7DH2OZhbYn1c1uU07ohC2K+3ty0p5ABUOTiTRkEsiOMlE8
TsgW173MnkUfHYfApA4KTqWafssKxGmcvrRZ8tlFxkfr8mNzU+0lbCjLTq36IQPrh2cAbo0HG9rB
iHKsKYaVaaWHT1lrgLa1epOWBmRy0veykXon1XeW18zoWZJ5+tTsBMtT1vEfVIkOiRheKROtnJLf
TZA+R1P9Y/wp6oEim7aJ7b0oHJ2ee3Nkmu8QyEX1EMQVMm8Xg2KFmA3eBC3mLZniFxNEyG4AAVKM
NzREb3pgfBZj9zxNVCtzK32tvfi5bRpcs+6KNUOm4ruBy/QonPupSj9EigjJ0onFLhQo8rJ8wShA
E0Du3TaTe4u0lYlOW2dHzt4ah5OMzK2OBWYP9PKsmdpnYOeK7ARyzOhCMk4M+Cbnyid2UhTUA+vl
TVcDencB6g8+6Fif/PlIZ/IPmRfBCEHEtD6vbVRu68r+mZvO0fCqP1Va3LuNo1ZNRrvJO+osqtdl
FcOfS2woWrRZS6J7qkAd8WVemVzD+yYhR4jygekMPKiWugyqZYp3XJUHQs1kAybPy0y6vNM5ygCd
xtW9GvktYTCjyhrBWgjePWTFq1in5u6B6WfmTJgVaOp9zxWNdjbYshavvW/Kz1JLvhJbfo0g7aIW
d49Nqbl9GxSeByc2bq1GjWYOCmjQca9I3KAvr0+bTCHotttxk/a2uW6b7I2ZCRwrZIYUNTtg4ylR
rfn8gklxchS+88l7gcDBnCWc4ABlln9DLhI1BS4txz3XMoRZso+kXq0rRVhBgFWRuFudsbfX0bXE
P023Ia8mkpCu6mFj5N227nPi3SasDhqYa8AxmBXpyjDV3+jteDW6HGKXOfyYkuI5IlfkF+a88EAQ
G1UbwloZcskoBWQ75YyDDrghKfhKCNy8YBsK1kPqnYtUvZnCvO+E/VGkYuP4xp+koHc5jp2zboJ1
hx5mo9u999MHEz3Pm3QIR01+8qrwBZMWpnquD2n4KYxkYFX/jjT8yzApLiDG+Zml45samEM2IZcN
Vw+ILyiB5QEHy1JW3bVEFIi4AeTu61Dpj7bUBOvyEFojqy4/KEB16UowWFX6Gj4NPwNKXuvCt8w1
+aCvYoQ9J2nNGy0eAtTEPl2htmYYaZPqpa8xsuhc5yo6H734mdfjMZi8Zmub04NqaRuKkDxbpBwF
xLV81xAltrFjpPkRUm64Xa9TmJY7UaluIzyn2+Ht/kx7rkiapO+psdKKAIxOOuDSsH9GPrURLX/Q
j8VN8gZg/pjR0fUoHRvMZuTBr0aBtWJ6LxVcq8Cgbs4U5AusE8MD6w6lm4iJ+k2HZGQ99SgURPCz
Sin2i8r9NeksZoHc3fqKWW5nXXoFf6top57SE30gnCDyx0Qp2c8jOC025fYoMZhPtG92ZtRcJ2mE
ExGF2UgmGhjibGc1jdo0NgujpAGcR1HPErEk44dl/DgSqmsMM0CF2vS6Bje8Lo3us9Mc/76WP4qG
KrptOCnTkuk3o0l7oXe1axQwdcq7kfan406+5w6faUATug90cyVDh4VludNzBAousJNx7h54jS7O
Y8RMNHVvYe6NB1PmrIbHodxabQq6XB/22NLqXaXZCcfd7NByfd66fvKjNwLCQDKfGitgTgnD6bFI
9iC2VWRMK98HtOhG16xtvtpKFBi2wU6PzvjqKYjpSlJjiyUQuQCLb2eEs16nbA+0aAFFgHMWTMIS
1Ndr1E9THb5lJnpvsxchYSHizOJdYUWMqUamjP5jEtN89M6aFusrr/c+WgeIWdqrP607UozlpNLw
JYiSWiX00TXcFqDgrXlQlaxYE8hopyP059zW5wstPocYfF5eJwUlgu7MaksPiwLx0yybCPCVlG13
tqFEGTTqtyV5PLt6qO7iRn6kgD0oxNcXKdMjOakvWkyrxjB3BH7OBU6wcpah2+tQjx/KFoC2QTEk
QD23n6BlrPBtMSAFOzU3YdCZ0mGqW3ypzpu0mWGLgWWjaxsHauLiNgpaqAgtj1bS+jcD7wtidshk
dg6g3ausTa6jI1Qj5TUse2SiMWbGfDDFVIZnPNd0v4FVrMKESyWn0KT7vBmRW6tsoBPmUHUwSg9U
U6qec118FYbw97pLfAYwtJHrJZ9dVzCJnMjwAn1Egq4W085unJ7gElYAjcbs7WRwSiZRnG9lM1Z3
tYR8umyWXbusyzkX79Gljgxv2qTpbc0RO983cW7VqNQLZDw9BgJsdqhS635kOwUufk3fYvHetAXy
xOaMQE7bxYGBm3U+tGyQjrNkk9bJ7pD9yzku5+8mnINx4iUdh/zlA7bXdTejQ3FAAwZdbs2I0L+7
xQy6MuE0cwVU2V3JLzT5vilm2ug4b/zMp/uN8ZJVKmjUZaNF/7217LozOJUY0RaI3VEruN6UGfBA
Js/cXDaEQZDvIYurnNm1yZzNE3NxW1G0JNN37qUum9bP6+9bmev1+nY5iMmuQcg7PyjVjYoXNP7I
5h9dHdoDLHL1n42UEYvq4WxmoYbRx/j0UgCHDq+QZYa+diiKMUHwgEb6mqh5EXbPV5Uq0qbojMis
oNraIHr0B5pYtQ2SyhgmggPmT2Z5w8stpjp8CG38IDQLrAGW0ClIgcLdJdi271C07mxLnbL52+3l
S90gGgsDlHijvXbMooThn5hgAQJJm4ZwROj4p0HjUxcRyRd/v5nl21o2zfy9+S2RDoiPiPD5sZwH
0Si9bafLH3GDDj8/ab9lQC1C8SHZ+tOIlHWTFRX9Odbipv5FQfQ32XUaXnOMri1/ZdK65g78FL6u
aqY+x//zuUjaZ6TqHpbP6vtu+ttctCyPSWDVKnrxM6S3Fhb8uOXmkBiAbqtsaIhOtD+/j/XodL7v
7pabQWUXd8tmyGb2c2UjLFhowpHTugk/svmEnU9Ty5gcIt6SN6Nh4fl9Mv3vebWcXH6S+TsIdmeu
kX71vpySba+DvC0gvugqjhFchccAgcN++UjdhcC7fNjqn5/G9+/jn928yZCqIsKw+VozUAF3y60i
mCjb1fQZEUZQEq2a+u57I7z/3Fo+MboJtHtrOvhh1U53KROnu1El6JjmTWJpLRJBpiQ5uhhW3EAJ
+6qKbu28oa3QrV0IOTvp+KwbR0kUYZVznQTXFN68MebLNaqYRjZl3aiiNCLV5GCl9OwrPSTrPETj
XZuZ5rrzwhY1E7iXetlQ3w9pR9//fbyOTm1ltHFzXJ6+3GGELvEQOWWC5VnLHeUYtYd4InFaj3Tz
ZJne1ReBd60cgzYtheEs5xBJaKhqHKCvppP1D8sjQr/2rtLsfiADnyOU/vvMrIMVHpSM1qORbkrK
zjdLc4ObXQ1iS0mo/T426Cq4aW5OzEtVGGi92V02xOGqkwl/ZnnW8nysR83DyEWi++dR3w/FY5SX
WXcfZtHVFYV9iqtOXkm2xJiALZp1ciyv4XxsxAe9zWh6byaZhrBxmIkzENYfy0P+Ps6OThAgtYfl
Dw0Ti2NOgGmL5gP9rrpGpWV8/5PlAbhwJCmJEws4fJKMgvw7YZXuXksDwlMRTKILCNHEi8Kn1h7Z
21SQV7VKrcS6Sq27qybfPI/zcxnfratGBsA6w4y7X44tGy6/FlMcCgF/j+ljnJ7n+eAYVf5RVeoP
tcjoVjrJeC3LraLudXMhbtrI7+7B2RpX2x6f4kTkp7YNzetyqBvpCjqkRG00pB7LoeXOGOX60TZY
DCzHlo1njg1f9r+PaBVrvoAllTSIx/n70HxooDuVih7+/JDljtgii6q15dvf/74ch2m0SmqHEJN/
XpXH5IuSNH355RHj/OKztq13na2BByqd6gp1OXct/6GcN7ULr1aSPNdPGIDcYLCueuFYV8GIvC7s
sUJ6yDHwT9YVxrmaSaV0wuZjy8aDFHGas8FBR/w9vWLNSu9t6dFwOw0UplZJ1TlbbQJSWvWkQyKX
f1F2HJ8U6nm6wogHOof+sGImCtt7uLbVkwynp7plvj45aoPp72fTJtq1mjd5rcJdaPjhXDr3r8sd
oiBv2XCQ7VjoaHE0qDS5KNUfl4d8H6v9U8Wa//q9F2v6jZyL02BIY09cengoNYI2sBtP98gCVlNB
/Mzc6YqK4RzU1k+uWK9NQ8SWzzIrVhHK+4Z2enJvocVYKU2PNl4zEPNeb6dIf457w1sVFb1Ypbsv
peEfGoCpjc8LZtRYWbW9sh2UJI13GfAnjTjdWhV8lR6sxqh0ok1T2KuKjJ0m871dlLZf/tAdYx3D
WBX59aozknrlFemnSggZxdWbG+q3XaUCEPgxyE2qXnZPurpf/pSebh7MICL6A/E2v+gLQ7V1NzFZ
L/kzl0xNvwKNPFJ++6cRDUeFSZeby8ZuXcH8bnC09XJTzvvLPVZagBaC/NwmD1OjGDaWB3hp7P/n
sct+qac6UFOeVf9zy8+n8W7KvsgnIW5sufN/Hvt9z/IMN24Ij8/EsdI0qOt/H/39Tzso1Khp5r/N
u3lNy9bfLc/71x9f7v1+YRPgBqeNiSueXxKFTXNVj4bcjK7/35e9PPpff/b7ibHZlpu6jPA+zc/8
+3r1v+/9+1/+fcdeGNdYdr3Pv4f+9cb+95OyxOgeJGlhaLX5Dv4+R0EHW2O+A6Q5qqfKsuI9KHer
lOpWlGX/qEXKOwSj76xII5gZuxLJKjy3+GjGev8oxVDeeqox885yJHZqtS/dkDz5CCMlveqjk/bo
EhpGkMvYd+OpLIarOe47wjpela3V94jpCQSOlfMo054ixOyTPVlTPdIFSkaLZmhE1dRkGT7WHtIj
Hr/R5NQ/LreCHP0u3ef4hL69psrudTthas2jzQqP8hbgGRYaOsuu3O6fPFSkc7x3nerYsEqijHV3
8NYTUtL98qxlo2X5Jmnk0a0gpNrE350NSXfGc6w7K+mTs8VveVXpLkkwlkV9O0cPFkoChXpPTccK
6MSyR3rCRAMBrUneYFQLgA88RDC6d/mYY3Keb2lFEB8H+kU+vT3Xo73UPaaEdT2B99SJfJpxhaLD
lIcFg0vn+KP0h48w4827OQt8IZCLllbjn5CEEAVo1M5rljt73Kuk1UWKcKfBvNByDdbQdZwP16RP
TB84u5eJrd203Hsf6Cx8VKV7nxnpq+/64w8ZIwOivfHksSw4pZZRUmksvXv0DxiVCu2Vkq5zq6ax
euDJ+FRSijisByizWdO7EWTYgPzKfHMYgUZNRo+elpOInXcz1FYH7eDOeEWNZuylSIm6I0CmonzS
JsAru5O1nANpROue05BiIpb3B4tZ6aGkrAfUJ9wtrxIiznoyDKJxuumgKY06PiUv1LINlo5c+M8l
qIK5STdcAoJJ7+xRBGuZ6V+JlY9Xar7qe1MlVOaITN8PqvkDDas20asr5+AISjA5odn+NHaAy3Ff
ONq4r4Sij+84MfjepsWfgBBIQ2/vES11/3ejzbv10FyzIl13M8asBViCGyWitTDv1q2QnFGeugLB
pKhQvqRZIP/gdnqBSdG80wSF356X7c6PSEQo7D2UBqdZh8rFRE4Y7dnAvr9qR9q0BPdgu9dZiZ18
2/RPbd/537cS+SvOB+0cJmNpbipkbEQc6eWjNaPokHm/1L7m3Sp6LPyEkPRpnQ3Zs1I6NoeYuaXv
uxbUGgS1fexmd0bmDxcKEA1eOn+HZqA9ohQq3/jA4F4TpGhIrptlImGuIf8etLS6NWb56Y5J+AZV
UW2QRccPnY/Qzippg5ml+ozQOBBJAGAltI2dHMqK4jnA1SGkkmg09AekjhkmaqiDjEnnPQwm66xk
Ytom5t3lGNiTO6+siMqYhvFHxHVDNu3H4AG4T5ng7RJmVIwpYUjVrCYoCRPaQPDQ9V+btH4I3NI9
SY/aZKYkRNt5GKkifmH5JK6pHZeXvgoeiRAgGFLQ5jqNJlBxkzTYB4KRnTuaxNGuh+r0qkXFLYkQ
I0N79EENde+61O23Tpb5pqwM86FuLcIHggS2gwGItvS7cx0rVsG0gHbEOhMbbYbWkxsWwQXHDp6b
8Zh74Yfpp7OlJx1p5lRSLcc6YV70FsbEjjmnews0xMYWBmSFt+HsmdStpOUad4FLLHg6I25C/zd9
F/e+lUxRQCSFzIQcp4U/RrFeaq315Ft1vXWR4u9Y2znnMow+0XoXd5jwQLNoIT9o0Ig/XeUjx6T0
cTNrFLcs6oMfYgDoUPgmhUo7O4UlV0Vhi58k+OL80sL21suncnI5bWWaIDZxmoHVHd8alhFMv7p9
jM2knQdF5rVt/6In/sjE3/0cSdcg0lTvENfw67ULEuW5ZCXH5Rc99kZ9wHzWr9TM1TQyeAUZPNqC
Xv1mjOYJnOjrmzvzBoqsp0za++iR5l2cH9Y9q4IHL/WdS6QF5QvDNNeYnkmsE4gjIGheZ249NZMj
n0y/+kNQUS4T/dzMXAPLgpWtl31+qeZdZ94NRaTWGCyIJSrs6B5MEqauKMk+rXyftGP9a5zRqCF6
u0q3vQ/U3/cLuRZS9VoDEvuk8eFTohIMaV1e/EG/Mov/EOKvIiumhoBl7ex7XbQL+0Z/8qbEJC44
6NZ+owgfm2mBpTIjCvVewWnKboTm8CTIYqswkZ0CTV/rol67ljUTI4UT7X2hvkzXxnhZN/R5pT2n
wHLVhsiREik/yORif3BJq+qt4CWsdacu7oFMqJ0TITiGX6+G/ilqQbqUwgMGzl7Y0P7UAvzPA6dR
VCdP3+N7DIz9CGMtAORptx+VVV4cmUChT+j/5nnPu+bMX/N7RGu7jMDZsvUGoicGKqPfoyGmDdTa
qXmbRvofJqFq2war4y0wnXOFRfWVnDKsVRmO3GUXZ4+2Ql0JFSvml7sMg5UE0pl6xjGOCveeRN3s
EI5hhreiP+NFEx/gMjz+i7QfptSiF2A2VoKacrKeczwP9Kzncu/sfrCN/9zSglGtMf+BYJ0RUi7M
pENt056Ix5Im/XKQtKq3SIT7hHS9wWq6nS5CZr1K6eswwGId5k6+bcwue86RCUMHtr8Gl1wgPSj1
LYqK9lqiV0KJYrwse6Ly6CHvNKWLlyGrs7NtUZEsZoxLq+HjGQzczwNSwIfJHtdovsb3tkapiUi6
PEZShE+xcAhgHeNdrMRe9g0y8OWKqrFk7QvqE8sx2ZSABYexvvVJ6O3qkUwQDUzhUGWfem8/F3JI
7yTRFLtcYKSpahuCpW2b12UDOYYoEYpNqKY4FiqMDC5ZzcukTEjTORh6WK/HuMMpr5OLF/YpkRkY
s7dqfsmDXSAxTJlI4W/Ur2aA6Z5zxv6yR1CUffDZJi9pB5ig0N3wV2cSgapPUfFoTMq6g/iCN3C5
Yvr0HUh08+ob9FJvt7yzZVcXMERbxwNRiqhUsIZ8MkPzzZK4e3LYy3sNSO3N0V0KTuiV1xE/lWey
gNt2sJ+i2uqf+adfRlv750EjajlKIrd/HJKITJTAbS6lhwstLzXn2TOIemijvHogzBZNr9M95rk3
PBisyl902Tz21qgeli+49YfHQp/qU5VWV5C10bULEqY6vZN++iGVUZnrH4Yd4m/zovwUCB5RawBo
CRsH+dTRSNAYzcjG67tTYKb6r9Zh7R5qbo+kw87f/RKOvHKL5KDVTf7ecNV3JDODxMvEzUn1R2n6
2TsXEW+fVenOtFGFRUgcCbRrtoVkmI3y8jRZxW7QfIIXi/6zt9EFtT2cqzwfSEmrAnkvsD9Sk8GH
GFXN4yjyH55HgQ8xAzRIv0juYRi/UvrQnwFXhs+gl7R5x8Z79QDRCD5wekJt2D71Vd49oPGJ0SFc
h7pOf1fpzcd09NvgzzDdNtwXKKYbWw6zZSkq34JIEC6SeXSc5t2GWQD4iJaeV4UN1morUGGVl5xt
ZyL2MMXn+T3sRNKz6d3Ayi918rnLmLXIsrtsFn4++ZeYL93aBvUJFrqtlXPRSs+9m5glBojVYVnM
x8gG5erChfbS1wZepSTRoCbV5EfiQd+4IyTclaY9wWVxHvC/smd240sqnfTkUFq4djg/7nR9+kUp
Ey9NWcOnni91y/WOZmAGSbDEgcKFr6zj5mRWwYsQeXfOhlmhO1+ajP+/+/deLbwwx/nTq1g9NpNb
H/WJDk+Jpo5qOnS95TR0lKDRH+uE+0aRc7a1iSSzyLg3StpWxXJJb8KSS6U9FltTUgPL6jF+9WPS
oWF+xK2DJFQ0IXU4JBC9FRf35lQazF87gzkpde9VUoB1+kbXiQLJfe2KnsoB45ROo+096cd+g9JW
HM15tw+sA9nd02OePBAv5DzkFqsQ1ofjezYkVy59Jb1ZZT1Jw3xTiNFw8AW/UehXCELBkjVRXSBJ
hnpSL9SyNoFD0dAr7Een/IhEAt/E7N8sy3DvspCmeabyaquctmfyW2gXyud7IA/1zY4JvG/yXUCC
231UORCo7KlhTsHCED0qunUJ+FMvAv3iCDrqWh7EzyHDFIE87g7EqFirhjAv2iHsN3Ep1jaUr5uW
cd4tH2zRhYhkSZ1Y21hkN0FRq4ujEV1ChekXwgH0xM4PLfZ//3ND09SvyqrkeflLoy7ecqGK0zJ+
NaivsP2m4pIkMsBxj2eKYI0WNkE5/ECnzCj8mIB13KDEBuDl1ozrcf1cl8kzC3UifOdDg0OprLJM
vCbznaopO3g02EiXe2PX/UmSQrorA2SqyUxAzARii0H3nPMEk+SFNK/tctyaB3lI1t73bhBYb4Ky
AZXnjgxJBKfLo9xJFtsCUCZlzbba1ZFFrHMv3wMgq1/ZxLJfny/AJHfVuYVcA3P3IbIz67Poks84
05MPOtbUDoc63KTxKI8qrtGPBB4u9K6/Tw0+CjpDO0nuPK42AOqe6rxfPXmlsXSeEjd0P/vB22aa
kyOFA43sG3H329OAYMSt9U6SQ0lgGIJWyhpMiIdg39pajJWxG84z/AlaFI3rFG0C6KCKuA94NyDT
AC2ycTZAZAPWkX75PLwZkUnhzXGbB0/r0MLX0qXiWDSXogS3EeqVSwKtY+xmolwKijJMdP3Zs4cP
MuT1y0giyPMI8WDNmt0/CKfcTZzb0HxxW9mK0zNplP0qEo1luIyf/ASDUTYl6O0tyfLWMolfWh5C
Dvk9Lc4ATWNj3KWVCp9wGzMFtcfbsgd2BP+KSzWzJ6tmOSQrL3yS6k8wP8hNxHRtJgNB9H+Xp7wF
0K26Dvx3Xq1OyJ93pYWiOE1KcqlMm0lW4ds/KaDSlZgZf8Jx7a1W2zgc592xQg/kwkJNsjz5CJ3i
uSMHIlgFwGmY4P3xiuAdf8h58j11zpIieVFLhSU1mpr5Vmfj4Qfq+/3DSnv3oioC5RiF/fem+xVG
nf7GVJCFN1+xl1TRr7bTHvosb198wxSHquyeh97GUVflaBanVDzkWSjWrTI3SZtaTxACLL4RXk4g
lMYqJjPWE/l3V7xTEP857cCx7NygxREGZuGnXX3GFYsAgGD6ruSSh0M9iV5lOKy1Vr9MzNxRCRJr
g/DfvLgmvQmCdMkvQpYAay2ckQpkmExEnkV9kCNaDmBoiSA69BmicDihDlE6pbr4BZlXbVd6u1Rp
zn2pudRyDOOlrG1sAJKxXnNmzVNWd1fcTwgOnYD2L85++gEonZLK2DPvVVeNufpVeX1yUDmpPaI0
5dYPXCYbVtdzedcOON9mkt/Ut+Kgpv6ztG0W0sFkgIxe/hN5clvpB6RaRK0fHkxON3BReOWVHxIc
bebFO/yTojcRSjftLmMo4BS1inu9HUw6xu2T0Mv2CAXM2rlFbN9RGZKI45rm1ouZcWHNNtDpCV9r
s4VCpsGgsZrH7w3Ad0y1BjigQVb1rog3MiJ2om+j9nHZqLQkQDJpp32Yp7+CJKsfgySFumSWv8FE
fd+YjwQJxNLJiHzk9MW4Y5FYHARO0rdiOBSux/rLhc8RlDQn9JpbinOqqNqHpnaKhz7JWihcvvg1
8D4OZKUSqhYH5wU8S4AGdDHbmCAcdNE96JALeX3hnLRHQUrjowLpXesPEfIyu/e1++/qaVuKdAPH
BS1ED42MdWs47FDL7YmEmsHWZkNdURV4NIbg+P1V4H0et1EAe6RNmLq4mX7mvE2PA7MRqIfMfoPu
Sq1gvDVZXjzO7wznRTAI+3O+Ubij8xkkA/U0SIWq659tW8z1x1buzdLxXkNzPIom/+qn2Lzqepvt
Gw8SUNpk7vqblqkFXH+cvHyoGpQMC7TTLD2oYZl1Cj8RV6p7lIAo/We/+Pfpk4v0UkWaRqpAed+F
ekLOZ5ecoAB7pyjAZbik0ZQ+OMcu9cIT5Hh0HDn6m2ToAYLoBVmaqk4I2fTH8Sp+pxUzAtpV5NNW
Qj8sp8E4AlNAYBRuEdlQ96Aysmx0uDdouXF2mTk8Yfo7u8BUyaM5z939oMYn3HJtMyyDAKlxE8zQ
TCOr3X0EVWmXEnpyAdWHNBttt5dWIf+Xj0YhSqELcgsTy//dDn8wZoVfuYYMq2yQYX1niMTodmsc
wdmmS+LiQOrRTenc+/fFmRnFewJev4cByIFCrIeImlPS9M0JxCTreiuKfrn6ydRQ5tUJHNBWRI94
cPVHeuQbzxqye9dVz13W98+hGfXPCdFD8JeffM+s74qC1RAhFCkzUNNonmvBlU+3MahEYYdGcv4Z
0S7X6YgBb5LNLAyXd32hiAKsMBp0TcZQIZD3Bm4n7r/fmNmZ4R53o4Pay1P7CpnLPvUQ/MUJpo0i
td29nKfuVEMqEsAzeWkJ8EFuV9jJRQyH2oGKCvLPOhippb11CtMUS5fjWM304y4FBPP/7kwK76c5
Cfd+wcjWTD8uFYrhBXCZDlRRUSSdnb6t1wVYL5BIKVrOUaTkEQTGdfmmYxCsrUhCmm61MZ7Cohru
9JjFqYqG38svJzfpMcVxfmwC17tUMnYh0LgJgqzuvc0K7UDkFl5zX7t2oAE+UgYlXLWhd8WDZeyl
Zl7LLpw25rzMrwRRn55PG9iYCdoVRdcFKs8kFvLKMnRBMiXRwPHuGo2KsacsvFB5N1VHyuN5081M
BioW/TDjRDgSJLcwczhjMZZvNEeOJxUEOA8TXOcU5KefLpWqVTehWtfcFONxa2gn2ZbT1vWM6grU
kq8Qv0WEJQcgcVHojIdu8vvvjWQb+gadxqR8j/0k2JZywjjuiS+VR+M2RiZwpH5fMcRl3YESUfO4
rN7jOVRpMhoIRB11NIiWyLWArK9SDBq/jCDaeeYg/3CO3Xl2WuxtIHlby8vGC76rYNXoqfuTyTaR
N/iOTqFbygMzioJutEeLkSueLtFlem23/x5/QAESbJBZ3atDsmcskumHbxOJIFVCVdVXPk17gR9f
WiZFQI+4iNzA4GR6T22NeWKYCwnUXzvUlOOxnIsjJGRs6goMRFJPgCcNzmMnym7LYF9Fwa1odOue
0K7ZElxnn7H6LYRofpboyDdwode98keIhcykBp3ztyQeBkRSs1l+WwDJ2schJSVVd6IO4Q06vBl0
zHLD2KRDPJF3qBEcSRC6tCKqCaMIaa7Dx3IsfbeMFM48lg3ThMEd+e13WMyk1B/BuHiTQn1WKexv
oIDD2g/HPZh/5jtakb513mufudMBXgbkT8NXd4WBra3NR+MC8AD3oTa8ZPakvyE20jfSDap7CJsd
NKvq0qFZwjcCPg/HelUDvwr8tRrsCXtb8WyDiP9T67+o11k7eKbFVoHAvVBU31hz6pIqx+xi9mhM
B1KLlk0zOt6Jyi+ZvtYaREH00FjZ5/enHFbGZZkPNCb61aEFEEEF6It5ubYuOjWzyHv9PNop6XkB
gSNw0e8ig2vQPMfs6btfGmTxQgCQKUtNXHvyFO6SXp7ssad6XZTR8AQH30KpmtWXDHvpigid8eoI
UIAZgduFkzpfbmgizioVZPTMh2ARlE8+KYe4o0BKjmipUHTB5NXrfo37OiByB9KNga1mr3JMrtOQ
EmyY4xB2Mcz/H2Nnths5lmXZXwnEczOL5OVYqCigZfM8aHL5CyG5KznPM7++16U8MzKyq4F+IUia
XC6ZaOS55+y9djs26r4JBhi9oJqw2g3cMctmM99VIx9SmG5OJzesNfA4NuJvX8DZcSb3cSJwBU16
/6hYbriZr6LKaId9bPfIIZkAn7+eqzl3ytMQM4QALOWeJ6X46VKXUyz34CKzmvZ9au5tArQe41x/
nLN/zByvY+LGt8pNbpFgWBPYtXv9+oZVSHfED6u1RjTpMrTontHcECvTqmjKNhEDnOJ7FPoHx9fa
XWYb/onOlUClS7GCSewhtqL60jrW8NC0HiYh8oDsi+NOE83Sl6ItSSSYcstegvBgjiaLKafn/kUF
QyqglQIl8YJCo4trYwsuy9egywmwCcNxCepEfWOt+iMymKXmCaQorH53x6tdFm2QiJM23A+a2SP2
wmuXl2GLd429SHS/9oJ/7k2ITQY1N57/31/bg6LHO4ZLq+KGNEw5tAAZbsAUScEaTL95DjWglQwT
0XmsM7EZ2lTf4eXP17qhxm8hIWL4eLuPrNUR13eGciodQf5IDYKNvozwtPh7k8S7aGBlim78lonE
/2bZ6HkD/IEn8vC8NY3Ck4dxfYd4jtlp2k5ns4E+HtdR82QEuRSCgLMaFaJOaSCsM6mVmuv+eQN4
kXEJ3VFoLD+8Mucvm5D0Y0awHwwF5DC6FRa3NX6X0VBJ9ZI6nEBN+hU91WoVkx1EGDSbcir6nVUK
p9wEkVkCd4bTnso1ZtrCh2qqCdd9WsCDDWmwjDpNIubA+kPAWhJIKq4hDWTtPkkzHF1YUV66EfUz
1hV/Mx/CgELIxN89ZPVKiJYHMdpmbKyKMfyIfcpfR/n5FVuACara2rne0/bHQzhiVDqYveMdCk8O
/dGoz3wz1RH5ad6bNx5NUsLNyQwLSiNc6QIonpgMda9jiZ1/xXkzpi+MzfJvkTYdbPncEgiaMzjG
HwYYqdEH5LDO9N5Yqp3gCeolO5XgMrz1vn7o5GY+X6e/UuSyQFhrIoonGq4MbrmCBhYfXFZzQNtc
vntF+22oCX424WiYsZFccW+Z4Ixb3GuxjwNBhxsRMEXLPRd9Tm7l24xm8XEo0ZHHClYDMFvkLsgH
zXyzGAL35esnFRUxT+QEOhAbEOe2VXQYzZTn5UAXvEp0CF1scNdph7oo1FUCRh/obmzeFCx4zNeV
l8AnHBR4NwRyeYiX0lsyzjZXg6cPGLhCgS1uQpm2/Zr6AMnfhejKAazUsIDseWZFcFVIXHIKMKmB
9ZnTHfhTwWHwSOAH/T4LEXTw2RhKgGYFQ5HeBiNGRjFSdpKdHcV2+qQ4ZrAMxgSFekPCW+ga9TKr
nZvSJ8OPv+74lE6TEnhHg0wLBr4YL+fmlK7jPpCK7rNtMQnw1fTQVZZU8GuwzEwVZ4kyz9XboA43
wq/GbxXegsPXTbLUk6/LylYF+q9I5frIvGD4uuqyqR8WTYU9a0iTw1AW6XPGG8WK17CJLnBuRHjI
/gXTarsso61fYJkIAoPFB1GhDyEezHXmDMVl7lEqeaidtZyhXVzvDDQdq1lYQpG3EpWjvHgsoXcR
YPcF6LwcUpVGm51+oLcDr8Q6qsysZWTbr9pETT9PcQTF+DWsLVhvbj+sTHkYB+perXNzn0yiXjk/
MhuasJDlk+0q+j0iDq/MxG5SOD0GWvXIuHA7RIV4dets3Ad0FlFP/SC0xDvotQzoI+uIXfyG4JhD
uhokSdJBSnIyJVrUfrPSo5RmCT7exNI7IIky1fHXVhY2J6+gT13TT/JlnQT6sN0pJaNEFiFASnSJ
VtUDXP8gtfZM/3IiuvBvMOHtaeeGOjG4yrimx0iDPnNWSs+IFtMprbKv/DMRchtUmOcUUyYuOp4k
6i15H5Fz5691eVCkNu6NKHvy23hYN63KEqgUKRE7mb9EXc/fqKkZ64+qCLaD5R7NsqYeIRSykEkp
JtfWiZvGIaujHEKzCD38x/BrBPguiBTduCb0Vn+eD6vA1lcJGAOvKgtvAdjjmDGX36IsLDdZXasn
uoO/9rjIf+1lp0FAo3SVmLmuiuoEq8SbYSr4FuUmc0sIU4mUaIVldiTWpLgkZfykqrFEszUj7vfA
61e9fGJiywUbp5KO+/UOlXzRwtbQRwBdUZaGGwTHrPcNViN5WPFzRvHJkEXe/LhPAnrvRYG9twWQ
Ehta+4gDOJfKrYiPxd3UnA09tli+O19vURYYR6PrD12RfBujUbkkjlK/xOZuHvegHmvP+mHy6p9a
G3rYBhASMcHPtQVe1SVJlhA+lFyFMZGG704aP1rd2i604MOsWPwjHk8P/RCLG47kDfpxplEU7aow
zgXYXpYf4SRobsXxk6IzXTPTBv9ba3f5xtaEsSNP28ObGVqLRq4UyjZztrWX4rmcKz7G/ScoFOWm
MXWKiy5SntuiWWC3pLs7VQycXIt3mueiNQTGHmUEcrGBzgpssr7EjRqrH5JsFfgr39bVj6jN3mYV
RyN68Ui0gmMqp6/FYO72NOS9TDm62GJdnLI1pCO3C8Tdda1mSy0ebVnXZTR+GAB1CsGWXjsstWwx
T61Jdkyv814GIc/RVs1kUW/HPFeKiiU27T/z7IfFM45680VXDfBFqYE+y6UrDtKg5Ta+7siaevYd
7ROd6s4XPAuS6gpRlB6eyLi65lVt64TN3k+ietVQdewwxpTYDePNLBXR6Lou6GNvqC+Su0bkwCK0
kvEtmuJ7Y/v0gqORmiJuV4ze3R0qhngz6BhxI5cZp9vL9QBNnvX8OZk/NvOh49BcH41sbQ6ZcsG3
GVzaPkCKArUISintSLm0q+TI28m9ZPM1H69GzIK+cfGyUt/OrffeHow1JqZ4NR86QWnvGyAcxJvz
bGjHn+Q3EZEtdXNuFKHo9kPjEnl6fVNV961IEOqmlfLOE+DQVww15c44OeOVkIV4MamGJ2fghJvI
Rf+8iZcgcbcROuwPv3KerWzUXobK0lfk91mHWBT9qckmHespZHRRMKpSNNtdKroSnjyzz47AnO6p
ijs8pgv9pJAMSFMjIzvYK3ZDHcjuOiqICs0PYRMVGq+eRmYc2ySbRV190/UOoYZOsxJ8Fx1YvssG
RHC6bxrjNj+E4xylTi0ajQUqdswszzsg+nyga6U+oM1OLgYjNujbprvUZW54SJzLGSUm/PqpDFZ8
MrOdEVRIvFQ+tip864tWk0emDmrzOmZ0NHX1WHaKszON3CYFUcpO0X/QFFJbUqWM4OCIMjjPz8kp
RRqFWeW1HqCyzh8os4TwWGNvePFtQcoQVtdgAqYZzx9P+UGtZDvl6wZI+z+8m3qrbVhODov5b+AM
urvMpKRvAgq4IhowQ2Rk6c+I2M0jBflFa0hrHpxBnHqTEhnbgvrCSNPlCnMNxNnycGLt62sIr/i1
QoKcm3ZJptxE59CmSy1X7Tq3/U0lWpzess/WGOJ1VI1gl0iNn1ZV6d4Rbb2MdW6Zpa1MF9JYk0uk
cv3NH575BaDaMEFHCJI6w5NTo0CLmAyXlg8XQ9dH9nOj8MBIU/giTsUPa/sG3X6pwSAg7qC1EA0D
p8W4byOjE9JiUSBWbDFYnlrKYoZj6c4ll/TB0aqSuG0GBsj+xqvZwqCZ7IRkCx2MHVIDXpUqGW9i
M2aMyPP2zXdjFTJ4r1wb25QaDsSrg/KiKfl9fg+y3DIfWwDzkReVu9HyoIPjcd15quEefRtlbRNp
9b0taI+E9FS/1ZH5SniC1Gm1Nphwi2ayMZbOCVmPVZWgSORNtRowF1CmJlfMgWLbhaPYqloVnIcg
X/VRqz6YASWSIH5vI/uB0JQK/1UIt17y2A53atQZSzJkolVFjvVZ8fGNuU6/+6pY4VliEkvin2Mr
GuzgOG6F1geXPzduwUR7VNqff57CZLUuw648Ogno1LlUy3vGmGoCBdWnnFlmTthtwtnLK/f8eW/M
mKREEV42Lo8+r0BKtDXkvL69FXSkMUwb3ZNGO93VdPteO3W8CzunWioWPt7eQT5NAPjJNqELyyMy
yAjw6DDbtdUJcN70XpuYsm1Qc/ssrsiez5RXk3jck4e1aGH2dsFvOuhL5BRYFnBaHvqWggjvuvZk
9K4DWaAixkxxHgpWv4uBIMeHr/rFpvEPTevvXzqrsdfCVaz9Iwa21wdn14l6K+R0KaPw3wK3zuHZ
c6iZTA5L2j4spIqRVROb8Z97kzFx52/VbdS4KIxs7RsVINk8RIWAbRVRtImQQH8bEwubhRp81HRX
UOg5S9G47atmaS8NfLxPxFiLIRnJMdUy9NoOszGBP/pEj6Z4dWg+TjS/ni2bxrppuiX2CGXzJeJp
fP3mV/425Wo9JQ33HqmuK+XGG4VFLkq3mW9dsamrS90jKCcKKuQbFYYRx5XtAR/PM8M9tF/oHJm9
GOdOHoUEXF4THeQD+VuMcuTh/IIfuQ/k/farICZ2bP4xHEbV6/lQk11kSfSgSxpd0kpCMuRqCHJV
ckob/ft8ZHJ/ZQGNfimjfb1W/Km7/LmnRLKvTjbusqgjCIGF7eGZmr7l9APvfhe8jk0TLfjclUjx
2KP3zGNc7oXynNIPv14NO361rC++vnY+P3/F/LVZCKU6HuzPmtbF1nSmeKW5ifEqIoMeYgJlts+t
66xsiHoT8ef40guw9BrR3+u5cCrJq12rTCOS2JlkRhSgXNng9Nzx0ioEPtp2mO/mL23qtqRp3sZ8
pggs9PQuOIRjER9sHfxForAaGlkAPHdNrixTvMJnIB4891K4MoFaf5hhXb8Oghuw1OuPnQwKL4x4
R4BoSCrw9Og2AC/TLkiuQTV2R6fMiPNR7fSlyrW9gu7YVJvyXhhR/cKIyk5c5TkJhf/o0A6Zz/od
KF5nbJ8tTa9ekj6ejkheuoeRLPDnyTj7tCDW+STV2VZn3zWHOyhxcs4HzIfnOgqTZ+A1ygaqk7KZ
D4cmep6/oHGlpMq0bTJ5+OfzN+rLfkJkL2FsnfMxOPjNfKfy164TIBfUNO+oDAWyFPJW3kPXvQ5T
2DxlQV7vhwYZZQG89B1tAQAXP/jmYkHc2gpuSzL9yhczoBsVoVlq+jcB3X5HbCljYXmoxM0TUSrN
PWuG9tySIgnxkvOBV4/QGsr0ONJffdZSmmRId2m8+qdSTn/bSVd2e1y3VMQFUy8dtcauzcJ2WwEk
OxpWuklynfcGJd5yvj0OLfVgpZCYaCAvYm3X3MfEBDKkqfHPjogQXW0+eW8lCaBrnqxwIG0oyJvF
EKmgqhr6G0nremt3j/CTsUrrV80jQEL1mKWUal/Hio/nwYMjXrTDs1IWtPKp/q9qMNqsNJTqmMWe
suOXNbckAVincaIYKwf/MNcWSV5FV5/Gy3yEgwz3V9PZB/JL0Y1QpPc6XgUrH6t7bVfalivf2fQT
d7CCdeOGcsze1E7n7HTDyM5DDvMq6RXtJRPDjxYix98jIl1YvH+OaFoeYJAESR8890aHyL7k4aPz
dz5U9kBURpaQyJzzLJqMVv103wbVmFZdXCpHqgBq2Vatbi2342NGetayEqJ6TzVt1xMB8hJiQNvS
R4URDeUCSarP4p7LQiMtWAqEQsdElqMXPESbJHhjOE8yFtujGkaMykxyxGoMIIgZoyd8jDKUygh+
wmWFtx7WpJGIZ9+k4WmWWErAmw4PRsOEL2Su0aAXa+HEHJjs17BHOKQVMCw9RG47kroatBsE27Ye
fDdMPcPWkrWWZtLjKi1kO3PZMZ8rxxfHhegQ5Gay1lQnuveDOu0MvKdEDzNEns9VZfm9CBN0fhl+
+I5BSrCCvqEx9OIYzqiUtEnNfpsV32ZXUas3wc7pla0SaHifqlTKwXSZmEMR0wJyyxdNkRzK0hrP
BBEpTKfccg+2B8Ndm74UnQoJPSrF2oYk/yaABuV1MVzyyJWiZYqzuHSMzawIhgO3AlvjPVuWzF6w
me76gOvzOruldqzcrFJvj0hL7pWE4syb1qjwjifeeQA79cIFdMoYDn9kDkvW0E8KbLaGfQhMBRRJ
5qZHJR2JfOlz90FHGCWzSNW7CKIclyXsvDLW7gyRtXscozpC1IsHzy2/x49zhUr9TGb1KblPhT+t
9TQWr5mAxOjFjkpCVtNsmiFg9oFVc9wQDhloyHAK50hGMQqgNCM6OQqlYnBLOmJ55FJiHtJUSr1H
rP1MDYJccSzGc9xQ8/mDY28NvBTXKNZBH/o8WvtcT/Zk1RPgXYhvQRd6D52I7Zf5H6A/tF9YiXkP
jOCcB1EMxiWQFCE/Sn8IelgLuxPNxYkbeqx1sK4m3zoCaVZXzM3SheW6z60dDSeinbunRnmsoFU+
R1R++zzMumPiGzdRONWBHwcHDIykblmhqlimc3Q3k9EF1Wh/K/X3VHjwrgZf2c/1jwGsozFRJoc6
D6SY/LOlnQQG/A1no/cCbait1hvN9+5hRXWuOyQlRjmCoamTWdyiB0GJwnGpDWH51haAFLxOTy+J
fJL6sXYqUmQWtzJMpP4k6XrcXGgrzb54j0NLHM2avA+CGINt11tQN3P7OaaW3uY1qWTzXkgPBDeD
XW46XG2bANfLdwQtedsv3MkIoG+qv15qFe4WFQI/qsT5/gYwL4b0Jdprl/vBXtE1HVzYGD9BhAvi
vZndU30aL4mSZKgqBrDNk/rdRk98MpBIbifXvBOcmW4d9MMPyGi059wqP/0ybj9NnQmVWYuPKWN8
STB7cYvhM25tqpGaSK0Nn+nipuYorlXSt3/q0zLPhfVzUJC16f7oILBFjx5D2MrhMa9U8KXv1SeQ
qOKdSEF/rU99v9NbiV7uvGwfCriYdpFm760BRVkOBPLIWKPG/M6QebynRkfUGjgawmDc8VuASjKv
e+VJNxFTWuP0gr62Pka1hvBethCKitqZR1V7ciGlkeZlsha00Vza2AbXYQ/OeEHkzLOj9Vv6bOpZ
1V3nVIwgGzAghR9lgno1V2+N3orHrGzDFXY/Y9vK0ZTeNWeDm9fdcFCCp6l147EZLLA+5vt59Z4o
9Coxk8UGBW8n8BPFZh9jC6GRKd1ZKRIMXACwsDLCpoHjTi+K3/tkDFbqS+ajLFTyd95ztMLWRDqJ
QAXeaXisC9eM7popu1r6zZoSbqui8vbJQKOgDCkkM4cWa6Iv6ItLbqGVfGMd5x9ir3hx1cQ8Igyg
HpZzwqwmaDlCTEGKiP9c0mU7VR5J1kAfloZqH+eOgAvxjGZjdS6GqrkXE7c1a9L7JdU6Nf3gcvel
+wA+whxp5hSTus1SD6nroLnyUep9vV8VH3UFMeDd9a3iphXiMVdc9Rb18d3Sa+6+hEaswzbEyZDY
n+qQ+tfKycy753knfJBvfiqr4hITF8uPt7ikLRDHpri2zPkfSh0xSYq0CCcfy84iJK0EIq8LW1cu
SuFI4MrOlEOd3Nq+EpemddAe8Vd9RlIH5t4xjI82sWlXVtn3uVMItvKmBTXZG6Q8XbzKE5suTIND
miC77sek3rTeGFwNHeD+0JFMVAJRW+vRkD5RV9CY9PFAzoe01PhRBdQYC5DfvJLTBV/756EqD42q
TqHsGO6mnRoF0LxHVCwmv9V8MYV0iWmvuuCwGm339aZrOvXelI/KZjbq1BO+NZ/Ix9m7U/EsKfwc
Cr1M9SpkjovdqURHK2aLs0SeVHHFM0ooyJCUh7piRRdaw6dKFN6vThEUT7LV9f28FDOKPj7WJLgV
hCVclTJ65o1VXki/0fedRy5eaeIr8lsSJ52k+6DbhU1kUqvHpqjVczMlR4MqtFh0OplktaVme9rA
1aNPLbXXK+iQKsnyOsrpc0mfwIY4Faaw1uNx+3VMRhjCGKKqFoVJrE/UIkfXgXkY6yqDtwOkROw9
HrIG7iukHEWyUnLFeNQLRzn7hGi5QEXnBeDXJlZYCtrpm6XYcrDFwnBePzr54K1TF6fjNMBRIHQp
WYfYwsK2gTXWuq6N4ormXmwTKCvC0HljMLi1wxAKv1QR6jafarezMT52qyBjis8dlM6BTRRondTW
LkjUajnfQvycLkMShMWhlncUrVO5/0bZHYknvV6vRNMUWe3WMWpvOTfrB5uhWk8S9a5z7eFqN+Jn
HoyL1qrNVya2zjZCwb3+6oTw5AjKwDl49ZShWEBTTAaQsZ0l72H6NHJJLyGymC+lQVpIZrnabj6s
mcSA8ZOdHT20XqrAXFVqeyjMIdxrlOknnZvigAh1VVQ8D8KGICoj5FbhcIGjpFWMHHtGlSX7uf/l
jqhXoIUe5iNNdsMc+MZLD5cqMEVjP5c/8wao7b4riuo8HxEc1+wnVkVg6JOGpyelUqSJnEatql7y
1BvIhK/KXVlryq6qxKOhyoGnlO/1Wc2ny/FeY69OEQqUAKrkbKaMFIjPzIdvFpS1PZMJfGfycN4g
zzKIAwQYZ4wEBrs6c775o5TU4yki//v89THrXf5ny8q+Xpy/omWgbzMbOc9HfsziYmxJVAgnZrKq
nmGtGwJiN3oWRRWzyXaFxO7gDYwp9PLXxTdfgTk2J+axU4YC4x/dC7JwMZIQ3BGrmNzMNHMXQeP4
94RskaNdAJ9EoHufT/ld3W4YT/Gnl18xv2AomYrCaco387l5gzriamCchXJbJMA/9cbdpsDwhlJn
ggmcbDnhzRREqaXemUyw7MDlt1cwTrFkc4gP6Uib6RnwPAMaxygH3O05U7GizAO0bjROc69bKsz0
MaoOJjxhHIPlu+nqwG2lhQT1VbIMq8jbd0PQvmY8P9qSvIQwc+6z8D/N+oNXMTzgo9Q9uZVJGSlE
s4Kp+Gh3AIepeZEEQqfJoc2gvAbPvE89a9qWVoVknjY2tEq5ibr2114NNG0HkB/jpLepPL1HLs6T
eDZLu0R27CezfwnrtNw6pIs8lHk/nL6mp9IsP+/pZXpXfaZUJgXh16kwIWR2YrG2aoxSP8ufCiqu
d81mEpHZeFe16FaN7obn+fy8URQtZAVKBVtoHkCQkBGEqoUuzX39JYhzZcegUv1Q8qHbEJ6OzDAa
krd5j7iK9Gvv65zOnZdGzYOaVfXNDOly1xR7a5xb4TesyLtSaNWWEY+K1rHbKGPWvk2h60kp9HjM
9Ko7Cdtpl7FRq0szLlEueNN3keGwmG/oXYQGBnY3a7rkFhZIOHt7n2qes+9bU5xauZn3MPGkJ6vY
fB0MkXECD0QQUYjETZ/ds6FRuIRx4LKcu3nVGH+3qz4/mU7ebGBzdyvSABnPTJq5pPFXMK8X6sto
ufaDlzfmIRoc5ZgWlUZrgRCJMWlfpqgXOxHW3CFkUynITPo7ApV9TqPfQ5W47SymW0EdeLgIPqrO
oZGPhQY/je/ujPDCjbl4NRG8u0xPvmz6VmLdpinx733VronD0w49pVq51keeCrX6zkqAqBCXBVIM
PeBBa2zEw3JjsIA+zIfATLnKBhvmhZzXDln83Y+MeO26Jap1HXso2FlCi+U3V5kWHtqu7XcdE54/
TwmXUMZ5IayWFgY7WfYhMxe7PqQjOBd+87k+dshIBVyBGIe8MQxDrZ+LXRoW0blLiEylc6QC9rOM
vWdilh9I0374GtDNx9y46NSq/KmyIDC3miumo2n7Ec1cZhp2wjMnHft6b+RJfzYhZVer2mvihW+i
Piyb/goDLDkhdL46YyJORmcs/qXAZcoYradrNZC0FoQuDBU5g5obvPNe5ogRmwSqG11uRpKrl6bq
Su1XIdU/aemziPFC+xEPrf7s2NKdaLqPZqaK56n4dZTLkZKhdsPRyn8yuYK8YNv+WfOnDDARh1Qp
l3TU7Lsql3Bpbh5wA3iPIi/9fZwhLMw8CYwsI2eDLqVaxFWvr7xkwkLS6TIATQ3NtZYoGCmsXKPQ
S/GkGa3169ihblmbhdkttDZ2rk7Kgi9VvHY50NO8zufgffY7lVYKsWDyXO4P1PTAI9UoR7POI5O3
9G5MJZZmQ/W3seL+2ut75dNhQLFlGlQvaQm6bwHDaC0jwIDCobv4UXEoeiN/H1Pb4XkZTo+hM8GH
GdturSCVpQ/RqRcEr0gFSh31qgHvOXGta5zGqDHRehOiZEUmoUElquw2WiMfhG/TFaQhIS85uHIz
H86bKayh40/eFahtf3Qbr4MrzR6pmZCbCjEcvAy7KqcDdeiPimcjKpnZGQohGHFNkLZaounPvZpM
lH9umlgopxAw2rFh2kSYJLRIib/LigHwPHJmgN/a8uvOawX5caLX9lVwYQ3iGatiE5tLrob83O0o
BYXU99oCBZm1nyU0pUZBoLGaMwj2u9Xk082n4y5jtcYqw23H97FkXaLYuXYruL4WueNgIjQH9Ta/
YElSnlE29u7Pc4M1XQ3Hb+lUEuSGwEhf5INdXQRkuocw0rw9Coh6EedEKpIvJ14DjwlznPZPPIya
q5WSZitPV6Qh4/LBEY6wei14mr5C4N3pIAI+GpOG0Sgc/0oNZSP3yewl6p/4o65RD/EIDSIUUANc
GEfCRRxWt5syb519ZcnbvCMblKS/Piqi5G5qjc670fhE6uIKsxhWOinRSEE/MNw2DUbPMcHhQ8kS
0DdwgYsyvmq2HASJTAHDQ2Vf44D9mcdPQdPonwwY0XimQYU6uLBWVkMTGnJOcSxZoq1I+OqfmW5K
D6Grf07dG/AU/6euOdhWivqbl7LqTphkYnOKp5sgtHgVGCxnB6YrGz5F7tGbLH3bQGLcM50d9sBZ
lC1hogMiZavcRB5BDyzFHIYfQ3KzO1Z3QT3Kp5l2Y3oN4DOo1bdK6Ey14+bTjcjOBJETPBiA4tHT
6Z9pUr4QB+C8qaFHR4xJ8FPoNPoy89zgSvcMlQTF69GGoLfHcK1v7e6U5Yp3UCIkgeNYGMd5jzJc
HH1Cgzbz3p/nwr+e82PT2tPMJAd3yHYdHaytGVnDeRxs4mwmLX0OmHAjBvDiH8DXGZQMUCAn4DJ+
PGgfLHqHB10Z8ksprEuEH2+Jpqy7iIiBuLBxs/Chcff0y/0teBGHDGkg8WPgBpcSw/Fo4oh36mbY
0+oCMGxTp/aIW7j+VdxCOI2awvXvasmlC50h/Zr7serplVC5/f7bf/z3f/0Y/tP/zK95MrLK/C1r
0ys9uqb+43dT/P5b8XV695NDE44kNmHHNkxDJwjFMHj9x/s9hP78x+/a/zIBJFdWhw/LsBuwAEoy
3CB4El1AzPh3YRknl9b833WdfKBWr39YDkEbrukXT2bP4sQpCJ8Kyr5Zpl3GYWhnT10VQCIy0/oH
Q4FlO5TJMmj94mQxgCbMqqXLkaj2JVcmCeNu6ve6xLpZ5yUPWAMzFB2pfiHkAg9iT/Oe5zo0Vd/7
RJZ4HcIoYjTs1xPCMzDbDv75Lwt5hHwPrfY/DgHUi8OAROfrVdOuMW/OjuU07+HQS4XWLNPqQpD9
KO0e5vf1P/7yxtbzG/2D+BPU4rQq/nr435vP/Pyeftb/Jf/VP7/q375o+fi/n377e179dnpcP/37
V/7lH/Ltf/33y/fm/S8HpNmGzXhrP6vx/lm3SfOPK0B+5f/vi799zt/laSw+//gd83HWyO/mh3n2
+6+X5BWj6+q/XGHy+/96Uf6qf/z+2L0nH+/Vz//rn3wCLPzjd6H+zaSeFWR+uKZuCcv+/bf+U76i
qX/j4sPx4KiWyejPNH//LYMOH/zxuyNfUh3TcoUgV9PmlTpv5Su28TcOwTroOKTlC//4vX9d+V9/
kf/5k+Bof/kk8M1x05j8ZGCaXFDcBr/nv34SVA+wh5eX3boHNTOlprqfN5o5TFIKlZK27gTtPmSK
VacLVqqj60qvTJ9feJBrO8steUbkhrFJ0LmcWz95ZUSwLcxcA2PufCPNJ9/SGldP3Qjl+iFpLXPX
juptqsWw6LLhIRSlt9fUiScWyrc1USn5crD6p9iwSV3v3PBq9oq7SkjUeCAHtQDxFlasqZTvtp7i
QM1G+4Byea0iVrp5LS2YNgpWWurb6y62sqcsNvcNkw7baba50Zx8ZjybMIV0zJCUgEilLpfCi+Kr
UG37IXAr3IrB4O5wAwcE0GIjnjR9h50sO+RIXxcVro5FF8Rij2Lu1wZ701JBZ7rTSDA46J4aHVod
zmQVoaoJBXxJyC6o4QF9HKjJq4MNBHupRgI+B3O3+79cfP/D7Y2R57/9VQ3D4tIxdEOYQtOs+fV/
ub85DImmzmzUVQgUimpUg6xgqyu7dQBRPfiNsceB5XybrAFVupuVi8FV840HkcAjMbccOkbTmExO
tcPi+R7ltJtzWY6YsRKuRkAiKyfQDjwC/cfQRaxEPEawRy9vIR/26FGbYMCjWtlNGesWCwjcsgEK
HEpSlDoswPN2Hx5W9QqsxEMeG3unCHqD7sb0EKUtYMvIocqu2t5eN6p4iYeRTGuvtrxdYQt4DXgr
Ojc6zsyj1O7MVUyXaNFnrbh5NMHaFslzP670tPWuHbHkkKyhtfeEvjI5CpHvau2zY1XGxR1SBh92
cJncuNpmY+JTfOnGd7Dbl1Z2+AY0VA9+J/THFpmDBmArc/J2pTLd2eiobh6SilgcDZnig2X5DBB7
xFSHUoXDZPXPTWC3EmCdbQtBlWW3xjIxGvvG+LBYuExQH0s//CiQ82zUFB0dqA6g2YYt9u3kBEtL
4HzkJl0rTXhuAPAwPzDJrgOngVd6UPcCUPGCoEvi2wthLOY3erYr1yWhV5YRR6tGc2QGsudZpB0M
wbXKJfmiPbb0LvgPim8iBUUUDPGbcHp8Eh7uoV5Fsx3xqDufHlItCpdlOuZr4EHIxNy6x8UMawry
nr1A0pIuK7t8Uwpt2Lm1T/KRWTv7IAjJrKj01F1COpStPDSSY322W8i+lh/ocDueErqn51LRm+PI
fOT/8HVmS3IiWxb9IszAAQdeY44gppyUkl4wqSQxgzMPX98LVGbV/dIvbiHdW5nKSML9+Dl7r617
aeUzCHYOmd3/qLu+v48WvItG0wByjv0tzhzHBxee93A5lSBMINcIHNCJcR/GoD8EDCo2thcHh3T5
7eit+3tOM/NuOPJkqOh1DCr1bfYCBoptUb7oSMfZ/JK9ygQK67avdshJmn3qTtMjgroKvKZ/z+rg
FqdRtzdz8lSUtnfbBJOBJsLXsOrGE5M8E/UMIwSnJAQpToKXKvWc3fpFhW40tJ49eUyNtjtjfECt
FPQvoXLUdVj6NYFpfK08k9B1vtYqAXIE/PIggMhUQb/jvggzhUwgyBH7fiz1x7rIbsi3MIjQH9E1
21ednXynhtx6LY6HWTXvKgJxGWhRd0pBqW1DCJvHXtENIuKSUIwABb8bLW5Ud/i2aI5jAOvrqMXG
8niUbhzfI6ljWDGDqxiG3zIw5WZgTH6kx1JcMREhQe2r+JKOqBEhq9jo7oBWJQQTzdELXTuDDT6A
UtuDv95Sv8C81KLMdxVdTOJiP2wVLSa8q0bVffWWJS1JmDbI0d55hadfEcuEPh/gjcLDbNndyzoY
qnveTZzceF6YBAVNVt4c1Ze3MSCkax4dgpNWw8DyhGped2Gms4PeKB91ZeWwL4fXOetP4Nq7N34k
4yTgluxii8ZgqTLj8Bfop5yR0ATCiNrYt7XavkEbQX63vIL+EfaDPw6FsenRZ7+RJmbTk0/Lm96e
mWr/0SKHg6pscKBwnzCOvNc4B6XAVNPNCQNTRhdu3t7Jj5t9HO8zLUd9OlhN9iOqDNt3O2IZ6EmF
MD+gJ3VVUx3WN2TM8k2Xm4OPkLw//P8nhuUuNcj/Kokpgm1pm5anU4sghROm/L+FAIN6N5xmFcCB
GDaGZgJGigK1D7VYbW2nzs/DqH0kIk9eTDy3L6R2f3JUYmiZwmaXCVu/eZXCuHluRMn2m9ELoL9B
w9VM/1RF4p6UEMHdtpNht2Cod2MRwcAgOMmROGMTEuS2E/eXG3W0RkuP4BGzk/p+kG13UA3e4s62
vw4MDg9ulzC90dzxWMe1wOFijMfAwtdrCoG3JOOp7CO5VaaLC7Wrv7qkeLconl/OgNAISAn5RNRm
vDA3mXBp8KwYA0GwT+kvpqDKLmNGPFOgiUfSRvpV05n21TmZpBQJ8pjAGdmZ/2gqLW4TVzWfh38r
jYlfIRCRnRnO+G/xvm5DtO/vEpHgazzkm8z+hyShgP3OjJ8cOx+1aaPDScxvECpJdNZLB4w67ZA6
NHXSaqxs0b6nB+H02buYHk0aJY8gaeJNMzF+imaJBEnDTWIPfzCaRzejGZGxupZ+Ju6BznYhFLqr
Id3y7CY3Ox++aG2V+FVgioNepej7YNVgfJAfglvZHc1Fc7YzvmIiw5/8G4L9nCaxr4XdPRVR4hda
MV5LqyYTJWixZ8TCl9J9irowP2ICDvirwaHRnkaHbCnaemnmh2yRPcuYjBHb676IhBAIp7KvAT2V
jYByzJFqNacxKIHvUtMV3ZBc4pyPN3ShDOpbb5LU7ro7iIjpEQ+T3prvoTsYIH07psGpDK59P/zq
gz66Z1r/AAuTbgZLWU8rz10augkx9vmkX8IQFbnX5ruwKYsPqaGccDVOE3gygWmex5Q5GG43bDWh
+4qPO6BZ2+GU0529kxbaORzLYPEwvJtamt48JJPRNLVQjqtDKobpXOVNeOU/E8ifU8oD2qtrV1XL
3SPPW3WaWx0lbcg90mgLflrbiB+hoePJ5l63w/GoH+Eb5/DR5pR+JQtG/KSdPSTEOjYXOzLfcchb
ldSw4TjjJe7IgO1tEicySnd8uyq9sNeQiZi91WUwvjUqHzaBpY27HK3d3m76GMGkQ8BYrtlc+k1n
S0NgfIIirCHwTyMdo6A+aJPxGZWZdwboxmYA1AebEdGOK0xHn9VrBM6MsB7v7pnu/F4zvkamUYdH
GSzGj8gLH9CmW2pdkNOWQsc51+47ipy8q8e7YxAx61jlXaIJ6uf+U05i+N55mLkyOll0uRrk3n17
iCsSXpHZjfZY/1qGn/V1cNA5yUTzbhOXgY2SQ3uW6IoPQR905NtzYSmKFBpnmZn4HQr3Phkz/jBw
ijtJ2475QgIVruB4j1ELB8EYbZGziZ1tVGLfmlmzo9FRAnLoaNfmtnZUfd7c0iZLtzUa9x2TgfRK
vZdeUYPVOg44s+AbNLBol8jomCZMGl/BV0P1tkaUy4OIrrpNhOEmB+q3l4ab+7M+5z7t2GA30BHj
qeMOI4IebKOmro0rP8agE5dchOFL1leLW0bblXFJlu/q5dBH7+lol7nNI8TatfMzle6nVjrkUqSG
tZiZ+XeW8wzNedyvvmmRxLdqoifQYPR87xc6nPTYmVpSOCtCx7faHDUPLa+/tChcUIuTATTp9Xhg
+ARLE/sHc2G9+QhA5je9+iMUpJPa8yDFjdMCT6KJHHgW0MQg/dMhVtiGA85IIgRfaDVHL5DaSdhT
jR+SI1m34VZWaLsJL429Y5pnYH+ouK94mTBIzNM/CZLfTaG+S0s6F2/ySiqyhFQFMm239RAwjJWz
fZLzfHcrj2Dj5XM1FF8ERsqriPgIi8mVyM2IC+Sywr6VNVCkdOcwmjXx4+w81z7pN31KxK4OJA2Q
QygveriAeZLmeyjUyzh12mkdvSXtyIPmxt2+apzWX5eGWwEHyTMIcNm0XNCPxmAX+5mEpquh5V+M
cHA38SjMWxCmcrea4NlDIN1Y0aP1fpZOt5Q/+r5qjeNfAGtlj95hfbCILIks+4Jpz71MA4LFv2+W
YsISmKHue9RX/pTLWxJYwSXvut6vehsYAwmXpde/tYXh+U0zamcyn3ovmy6LcOFSL0sfmGhGbLPc
W1Djr5K4xZPpFleanRZWeN265HUF3KWzUK01Xkm8IIzmYpNn+D//2nKSiM8c/Q3vWmBfZezP5b+q
e/HocmPfy/o37lOyUsYJN+hKxatg9hCYR55iHcUQtKrI2/V6pyBik33muQC1Giz2HVGRO440htTz
eI2XpYYV0JkhKISKZN48ccTOS4bv8cDBoLhY3Prc++otsYH6cYi0CGmute25eHFRQDIrUoLnmCAE
CB0M+Ju6u0VEa5CG7rxqWTTjhG6bZ6np1iEd8feRbKMkW7iYYvTbRXEgfTgTgFmaCfmE6frrghWd
e140PIox9lHPp7ekcC9qANu5sWam/qMMubmmoThnU9bCFErzk560S8YniomtdDsy4BJXXNdlKDz3
YMnqqdViO3RybCCzKUDpKK+32Yi9bwlHIgPJOWZghjCRxNldOb1xpIGpXdrY+TLRdzoRXLHR+6y/
6b2RP4ppOgY9TKRmRuXmRUpj0uPVx2KSzU10X2Q7gD7lLJvoxp4ixvGa61pnE23UplJxu++LUt/g
4dT2hkJ12MwcSAzQyAn/VE1UnjrTItx4rnDeqQZB0AD/bB1ct9bU7AyjX/zbi213qcKRLB3xl81b
HTDEydTM/K1Aj1xr1SFp2+IOcb05IdcRryRJH6MIjQ/Nykddp5pfocbEOMONY7LZL1NO6rmfXL+a
1H3u3IggqX/0dAm3ObplDDk/+pYFZFwLbGD7PkzCD9S5dpHdHeUURIEX1c0sy2/IGA7ZwoYzOy9/
A7cVGgbSt7xDfLnYMKIUJ1syTT9S4aott5tDAYSQRzblMRByXxoWvrSIKYo7mc+FDUIpa5TGeBMo
haK4ti9Szd1Vt8hYNigdTvUSPUPHJM374TyYQ7JRcK+QoxnVSae/Bos+POghk1LHbBvfdU3rZDnp
yapHxpxJlt/0qf2ZqmoCmUc2sS1max9pSveZ4Vn7qvboo5XIfZFXTPD4kggoj6g/kb0Gh3WDq1UV
n3u2T0+33atdavJECPx1Dsds11AFbiy7RErnNNEmiekvEN+FjjGpu3uWkHjfEUy/l4ljXZllOptu
JFZo/brrUhbZNjMZf2y4l8/owKMG8iNV+l/eFQgdA6Okbd4j8nDDKHxoQl5pDTHbbql2U3Cht9Yj
D4my/JfZdMOhFW1P7dm64FfY4EfQVCevwgZUcddj1nwrqOh2f788ZHPu4Lk0nrousIy2Zr5TbWae
stQLN6UOa4m2UjlfA52BOQSEDWqN/kxg02WFvBSVM1zt5GT3lIXrYimOrNCdb2NZEs3dFTVeVWK7
+T+0iAHAB9WFhBSl4tdeDguFCS1gDJ7o75YmhBy2bZsSzSr5EU02gUME9efe4EjqDEt/yzQSMcE5
Rcc8MX7049ywq9r9nTtaf9eIn6Sz0hzAanPVCJxJbGQq9LvWx+Wuo3+4o9X5Hf/EfOQHwQo5NeVO
agHmzNJka1mW9VXvYX6LS5JyiAKwDhncLch3MXhZBzVb1/A/2K5MH5qeOmd3IYPkRnwzXT6jbj/G
D8ehhGj4sJaJc68Q6N8LGT/0r1mSVV/bWdeZz3oDLY73sOLtb7E5vXBv0jcMIrzdFMvPFXYeKBE/
COc6zVbjbpVe9ZjlZ3VDPS03SA7uCVUZ2sC6eFCW+k3NtM0y8bjbTf1i9sGwayN5QOqpPz03MY7N
lP/soqL/LbihXlyIjXGVn4SbeUetid6xbRjP0AieWm6pHa5aYE2B7t0sCIWSG+wlI+iKcUzrHoFj
fOQh9Vala+JSVKM4h/bPqQ+4QZU2+7eJ+bokTo4mV29+ZimIbJtTidjlEQTdUm4YKpPgIhxwmFkB
pnCqkfgkzpHUeqjctZE+cwIlFVa7l06LpxNPIq5bN8fSDCqyTtsbAwM6XCVEKwhrOvxEvn7FP0Vs
9VSWW+nYAGi7Kofyn6aRX0W4iwj8EbuuqzielU5OgAlJ7iD0KTyGVv/HGkCum4NEoGrAWrSmzrqL
ZZEOKM2Uk2kDl4yQ1pBAOqG4kAnceaok4IioHFp7LABaeubT0Z+q1CoGY7SL/mreOdplyScmmhoL
2w+125x19zjPjdMsCl27ZBliswUVkYnPDpzOpZ1iGpxD+QVLYgnKmUWzPWfbxzERqzWxA8OSB74s
QZA+naiu+UV2JYHPencFiNecKyzAt2QIzBufiZMu5rs2tPohJkDhFs3W0sIU84E4wZkSj/S/xAgR
OpemdnAiLpGu3mvTTpYBEtyySBVyD2yOcft1bL38GHgivy4FP5gAPTp4QZw8ESjkh5QpBhpWLSYS
p2nxeZtT9Ve5SnznnyEw9EvXkMCcmchEO2dyX5vaOdfM8P0Cuw+eWeF3ynltx4mEt2Lo6fyQnq2V
UUz6y4/lt52muYtEuvsu+UztnDCod9g/yXbJhXUqVMB1ggwzgp5+i0WLMhW1eRMzgkZAE1sD+4EK
ub1LPWrvWQUkjWa+e1BlbWw5uClBk6nexUnWH9ffFKEeX5fi72S4I7Q+xcwHCUx2C3ra3CRGw6zK
yOG0EdOfR216n3SBiG/h0du1eXWYLJ6BHNwtZupLlYe0PZ++OWOXfu/gA9ixe9BJqz1yA0r9Un0G
WZXD2fsrt8AgA/OlGz+VMMxLsSwJ2eGwlMQ74FvG2pPr7gt4A8sVmfRMA2FGpPV3nQ7yzTBfx5ob
Epep6hq7ZbXIyFJfT8NNC3DUn1NJQC8Qsb0MbNvPKPGjmmPFVFZ8D4p7qtkpWIOaj4QmcwYG/LGF
VXOPvc//xCTwm60tMEucHmVxVG2XfoBZAep4sOfkRtDL8IsUpqWuG9sjSeBoW4y0em9jd3gVhB7Y
bF9ORjI1RCvvmgQdXdsowKOHeOweLwsavJfKm6MLRuzDVPIWrrelsSekTB/rmrueKg80dKO9KJOe
lAbvxUvcwR/mcPBR+p8bzYgeAr7vwKN9KUaZcZSyhIBRr9VoUsmS1nJYfyhkPPIQVN3v1PN+GKmZ
HmHHTFc7UKjKRgW3uSvNF2ENYFPnkfCgnOhTL6pRE1WoHZti/gBa9HDC7K2lwfuE2Q+BDwvFLgTt
eepF9Q+SjuRR4S85Yxj5GPIwfNp1OKOdacWGuhsMpcm2RNulu5UFv0nsXN1tBjgVFNAACSxtqhrS
SBQxfagH4pI6SxxourmHPmpNvD0QuOzwUqWSRIws/pHKXL5O5C5EIWIkl+SCL2Zb8XnRz9Qs4EgQ
DJ6QdiQ7TqyHHjNhR1AGHHSMSY5Y6rvEKBLoB+aPOQfDrgMg3RqoaBhLCnsjuaI5cV7dGgW7fqDL
sEG/4p3w5eHRVw/XaLwjqjNvJ2zrt1ONxVX3ooNdcM11FPY5ZpdvqcboUBrq6NoeWQNVPW1MgnvP
id0e6rKHswykZF8tJMvGToxntSxw7sFndZ/YueIzD3H5RjxQsOcTTJhLkZhIKKpnxWXTX5ei42ol
Y+Sza75VrPCCEnmV7ysP1swsGVM1iVn562Dl7zIc+5z42vWwW4+9QgruhVDsCtX5harT61j0zAAx
Zg+B9lNrSvMwkOSAKXTUd8yN4ivApsVYNDogV2X+GPuseKBhC68WnNDQKD44zJ0fZ8ko7eouKeph
JHdW2WlfLYcQyMT05oMruV8vQnAjHe/M9dKXCQCd73nZn163+6vVnVRGzonJI771IqTcdHVFuXF7
PT6WtfOGQKq7YqLqrrYVAbAR3FixAYN7j+udJ8lFk6TPIJhl1AODM/yaw3OHM4dq2QpapiuzrFGr
JuEDkk+zs0W2RPzUztbN1UxOlokCvvJu65L14ENiBx8GXPVbH+CCtZBFb02YwLtasU9ooT3cyfTU
SVJGZ26o1PFx0PFMuC5MBJexeNsf+dTAlwWXtInazjyucL1mKd8AJPxJEHxsQhuJ8fqGYvjMHzQ7
O5+BzaVKKDbrUlLdrwaecclcQoNOUFxkVThveHw2cITm/eJ79w2uvn7DHuk7oP2y5bnLFehUFHns
TIvMhdGjQkXotp+gPvWDF7K1OMuC5DUk3m3cQzt29dryI0dHZ7eq6pZX3iK2SxEC7QY0xEhiqc37
ofYubjfTRLSjYd9rXY1EamScNlWMv5Y/Cln/CN0CG+Fy9dUR13Ybu6dNE1RMF2u4g9cQc+cV1f2/
r6JYorOXqR8nO1Lh/0Pz8NZ9b0078Ivazc4d2Uvb0VJHgFnaifkumu7Boo2a0Ea6wncatqgYvVsU
m7/1hlYo/R/vTTPKB+bh9LtZohpsOCrGUeqPbqyzUxuAGVSFl90KrfXryXyNNOcaafXot/SAKcS4
NtQTvak41autYas3uHfZOSu89ySzJTcqKg8OcLlPC/S8kslgo2xafKmvCNN7q0kdo+3YySNk/eZN
HzY4pkGtzBDoBnFwm4k+v+W2cFdG9A98tPbrSLeQGtazDLqNCEv68gTgnbOISLRlNjUXnrXPXFqu
9GTjmy3O1Hy6zw+k++urSJq8Mso/jTCLgzEHtj8vS7yMnOo+eRCLnh9jUooQLUpMLdE8XcbX0m01
IOUyQZ4f0usRZMOD6hQG/obR0bnM1MSy4keyZ4+WCjZDzF8GpQXeA+3UWdSEWAJtQB2xh75xmE6V
FzQbugDOrezt31nU2sf1Tw491yZK8LEosPhxlhYn7BDzUxbz1XOq5Jy6Vs4gjsWDxExsbfSV07q5
FcvSNsRSeopeJkL/vW5P9juIfYj8Fm4mTufkpmpbv9LufrMjm12j550a2/SbmE+kIlRfS8JVNlme
fYGTn94zuG9mpFOOWvxp/SsK8nd0FLZEHxAsOVI4IXIHdFPhxQdHNvUlIqbqalkKZFNovZq0rhhe
q3Dy18Xu6pjGsuEd2Cia5lgk8VNqnTqhOE9GdbXAkeBL5VUb1Q8VzTGa1TICNOJE1/UVwuCM8B7x
c9Rkfe4s451Z9AjWhM2HPjSp8BEKTryy3k2rB4/j2LqufzLoRWzRucW7bNnuW13InOKI06MMrWJX
M5v29URYCoU2L600cjfVst9PS/sMwvm/i1Re4IN+v1lW8GWYTNJjDK2Hxl0PnNzGh2jm0Dfq3HsT
Y1/j8dCwfTtosLu4LzdO1+bXDA8dSg47l2cxMbkgXtMvlsXGTkEfIPmZ5NoyvIot3wws0x+8fkuf
zTxHGjK5jYN0apu1+G+TNqRzuRTu2C6R7isGG+uYdF3IgNev6fRzquncZQszaF0UyJFz2tVvkddd
M6gYL+PYZF8MeilTX12mhBwez0nlsKic7jzlm7ZIy+P6FoAEVXuT6fZ2loYLhbYwOtSNtUbnPgQ8
IKVzTMTQPGylnCtASwiMsR7qe7cPvb/dw7WFyI6Ju0T4HPBkfbFPEuDgUiQEsIYdQyl/Xaj22MNV
FuyjPv1TNmHl/7c0/bjA6PvXSmcKVubp8Loupqu9d65JPqgzIELVEGNb/UvWDPGmZYwMqddTPwtc
TFD0jF2TKWLh+Ey+OzbMBPqAr8i4kfLmGyuSQ7HDF93vA61F+A/b5WLWqXOBF2ge8lF91fmOd9ci
KW1d6jE/dob2Xa+j7/CG6h9tzRjUCcePwoZ4IkAN+64gCXrEloF+YsadoibrpXK48MAR0V56jrNQ
IuaYO1v/ZudoJRwMLtcMp6ieyMnYhQXmPCQh9oWrKXGLNVwn1Sn7PK0dwmVBGVZeseNvGtM+s0Pq
TK0RTbQE+1DQGP2GHzffxzpyEWhVCkuahckgtvCUOQeG3gaERCUwnfFqXQZy8iyNy0ngkajGThMa
TXKvBbNBr59awhWYec9TdI+iYXjVXT04JC5TXOW04lgOTDu8yolfMsOKj2NZm2hPpn+bv0UAeiDK
XQLfCr04Tyo7/3e4VCjsTtkw+/HHWiiFWSGfVVo+7bBWPgaYEfcUIyIr/124lTxqhimO8C4ihkxt
eOGQqkGKgvBtRxIPnY0z9VCSB7cG8L4YBNMaR3OQoI8m9k0cnFwWx3XAVNplDvOCUa7eVxoUn2QT
L/e/PLYYh0YFQ7GiDk4V0VQY+7Mdqr76V9yhFc8IfcwY+Bf047Y5minfLPkEAxb4JNYJHWE/xc91
NKwwe4bFDxN/7BtGY/rrgChdPIp8T7q7onN/2dXs3tM87zYLHPhFeEjIOt176ZphviQ2aR6yoWoC
3tVLx/XrEf3zBvabDrfWBnqwTvlk8mbIvrnQM+YiENSCZuAc7ae4qy5jbSaX1tk0LsDLjRssNwg+
qBvHoWcbL93rVeWUppIJektg+FqvrYvp0cOnWqIDPrs7NxIT/BojoFs7BW/xwm3bBUMEWyCKdCJy
QueMnePnktn5tLDc7HJcoReNiaetLYa4zqjOeYNNuM6Dn7JpaXEMzKLKzuP05z6pqqXpxCT7R9JX
dLkK+eha/muxOGjTLpQ31/j878nhjZ8ueom2bmMPSf6VrgMV6ehHOmHDRjb1n13u0aCXPBgZ87wj
yplXh0YaQTPEikGwEPvi1zo5tIIFqxAkvNlhk/tFbjPaiMrmPI5M0lvciucaGgcxCU1zcyq6xpmj
BUeisxna1c3wrqtyW83S4rPOWzEugIJmKn9CotROLiO3Y5TiX13Pf2FMwclg6LLL9fJbPYz9Hj8t
o2Xo1VeTcPsN1uLxMUbjHX1f+mKAOx7jtLvQW0pfPIx8e+h04FM7teXL4+gz2+LDU4iVgEDS89IJ
/kLh9vCEo91zhOc+VvlN0xJzREGKRXgs2o2V63/IxGh2qirAYeKgh0vs9b+HTnyaMYCUbmnk2xnW
9lwyAachddHpwF/WV0h3sq0Xat7WE+dgETGtS0gd5CcxIr0QJHejk/9nMe/6pNWxn+d08C3K+l2t
udCXQD/7JaxKv3e4v0EwHzaxJtRthtx+M5bF6YpD5BbFuUrD0cfIN/hoZ794YB7ktmev3wfLSbsu
sq4LMHVUZYDPzOBYunX91Hu93WOLq7ahsF5bK5iI0yq601/NXoX89xLQbLwmKXBIiJJ3ueTTNtjL
kMnATGtrXb0oDX2lkZXNqUp7PnQFzDcIcFm8GyQ3iMBOuc6kmr6taDp/kDTX+zNb3wbu0qZHxHBe
S+j1qVUZAEfAiDOQPp6LuUPMuw3ddFfSYriERnq27QDg0cCtpq2G7V81KHV8s2tS5i2Itzbs5bMv
l9sDFkvv6lV8RujAHKc2N5kAZzZKVISKi0hDEu0I+qyGV4OqEfqc5rG/aEi/oPdklRafwtZsvhRf
enaHIjbIWTFGploqjf/Kw+CWAr4E77fpBPewuG1dYmD66YnkyThAkZV8NMuTqaaOapL4nNAxxz0u
QOi9juFuw5xZuE5EhcL/h/auTLVhqyrdvLai17ZToLjRpWl9EYqL0t4NyvnS5oP190FLZibHTaAB
1RRssWIpkioCRRj8RK+dY3e7znYAtIKJf+3mp1ZO8jItQp4kpHFL8IV7M9mmHyaiKHgsm8kb1bek
xORY4YXuglq9FQIW3pgF+RZ0LkxDwzl7QlBD1FBBJEaxIw5+6kukKveJp3BnJP94neU9LcwWwEQ8
7azPFN/tzPECZrs6t11iH7PO7V5rDGF8IXnStbJlH4uJTnDzDRKb7IRIFcyDXrRvqofUkpki2zdz
bSBtot0rapKdShvoWTl0i6qyR5eyWKzzikmFHWhvXWi7j4xszI0hOD3XEaQDJnnL2WT+1QV63fsA
xO5rYNG+EOyObguCnNjlT2Z17TNP4DCmKG3fBhIQNwlW+b4OfwWciXjwdP0559awV6h8Vnrbwo+z
iJB7Gaq+e2UeecQKu8W0P7xHM0xCAfup61uXblYgn3WX5zt7pA5TxDTt5+WSAvD/YHEZ/vuTcAWv
/vq5UUW+4Jdpb57mmFuzAlHetQLLXt0Vv23R/qI9slnHI03suM8G8UVnp1cVgkvIp/zfVw1mMxxq
KcOIzPxldoSV9CIwHuuSSr5yXuCgrvTo1zyVuI+UKV+V0S6/6XzTzo39JgWOIG4l7kcsqdT0Gsx2
C1kVgXnzaYB06lChfsCr8HVntu9EF/haVTbI3DrnNWvpTFfjuEurDnJfpIuPGH0poVfN90kS7UoS
rvrQDe91wPb4c/C0Z6m7v0asn4f131ibHV/EKK96IBBGzzyzIb+YVxqjJ9Oj74gSVOy5YlQkVCfF
rU/rh7VkMnc6mtAqFFulMZOZ80HsVqEa0qWCscNUI64QH30hQBfoVnd37PY0TqgBk0XKG0A4RiZq
7cwRRXtJj4EbbJFRT59Mg9i7ZoHVacx4nMiK0UVz/itAiy+ZhnbdQ1KF/W0PeaP9NBXpE4ZHkBbp
I5KWOqQq7sPaXi14UrIB5L7KiFnTgKq/CD0lJiqpDrqLWq9yi1s2iOEVT095IW8i3ZrdYeZj8yyW
b7bk6GiVc2C7aIG7JWhTQ+jIzAWqFyXUr57mdL2k6ZqOlm2HoGK6Iczc94qWogVJ2rmiE3vuZP7N
QNm7tfGO4v+jYwX/M/ezVvuhYjyMQc71wRuK4l3L8z+iMQf2KSu6FFQ8W6nhloh7bL5yaLwv9Ai+
ZFYaPJIavb2dsiRN/+mA5r9ORlESWDSg9XSQ7kKGwP4xRQSLGlX8ornBbupI4So84zRmvPEb+K7W
UQ2Y4lNHh8EjOg7XGPgm+DyA8n/vBDyVCNq7jK5EZAxfowKnA4Lr7mlXDTMhQg1OU9e+6WYL+HHZ
K22JNsPVorOVogbQDUGFEtnZdzMgSzROE+2A3ZgDGrH06xTNL7RKFFTc7vDf6Nmjit4UWVLTw0JN
vn4MS2HLoz4hsUNEBxTdtT8npGukgpWRey2mlC6hiH+Rs5Pj75NIltIsOfBJPcfdAN9+mXSWSnsk
o+1gw0foFuGvXD48J3sKYor96U/R6gFWOi14MJbKtn2XmYf17xQDQoQb4gZ3RD6UBU0HdQHjhMx7
d5g9UdSW+QcDoHk7wNr+BtXGrV6m7smhNP+IzK7Y6bFSV0VoljFp373Ok2itcvEFLfIuBqNyyXo9
JYVee7hukZ5EMkxXfVn6qMlPU2y+8c0mfTOli6s/5+4XJjPJYhBYN2v5IFPHOXacvdtxdOyn7ZWb
YbHQrAs+NfNS2ZN1tGrQe3RVGFCzMOnUblmUfvE45stxUlASeWfGXGmL9Ai8TIZG3FsW3RsvHrqn
i0mf/RAKneACas47GXvpex6W+YGg3RkGOg8EQTsNqZiG/ez17BuDI/2CB8h+rgtRlLcCRjHUkqvR
9sTRurQgvDaLPzuicPgJu9iXnRLHLhaR7zlTsUvmCLAg2wDl8WLu6fLx2KRxDYWOpk5SODkIv845
ZVktMUyN1Tly26u1KElbRvBEnjVnZyklq3UollbFyeJLZORg+wgthb++0ga95dJONy3Jj3at14Tp
evp0XRdOzXAxz6vdem1lYPLvLdYc6Y+HbstNvHFp6PYULbexL2ZYp6ByQnRUAYgzWizHtU81L4hW
2sBvk9eKc4OT4kpI8xlKpnxERrZZzNoNFfVtkYJvBtf8J/Pa0V+XNMGFvb7Kl1dF5dAXNXvwWUyJ
t//D15ktuW1s2/aLEIFEj1f2PatRY/kFYUkW+ibRA19/R2Z5W+fse+O+ZJCUbFWRRCLXWnOOidrX
GVBMkTN/GJoyfOm50F56YSNhW4P3kNgAkjrilxElB35amOHtSo8Z8cjOwH5/4w+zp5420exyOF8R
F+MtDHJq4wJwYb3lSuOhF/3UrH90E3CEBttRv4HZON5sUvPMmfKctvlPr12m6wjfBn5yMmOubU6y
iFe+CxRQS2d1BNqr5414R2LQXZrATBiQxyMcX0wPSY1XGqS1nd68uSrVwINbiA/1iawkMKwx4KS+
6P3rqBZUTv41sylBy3VqD40twcRZ6zOEK/eMUHw+Y5rHOw9uAp1WYRG2BsBQT8ZMO7cftkcCSUBM
RtlZCDSeXrMsD6CCs6wcgBQ93m6QKifXHb9gNHRPnuW7RHzQ5QnZprx01zd9/kfpm9Gx7Oq/ihbq
maMwFBURwjhvA+dWOXhU0gkIQ+Iu9dHpGA7rOYSe83RO+0r9aR+9QTJywLbNm5hPlw7NDVCiFe5A
nZaUzpKxpprkm2rR3f80qvzjMqeY86oMxch/lnaMENEtRYpRwqSoUQOGyUVdG2GVVk+sdzQhBimM
ShjnkUGZVwmJlZq811txs3eATG2Har4Q3cBsmRPaRS/wUpnMWxVcK4gXaV/ti3hiCOOYN73MwDJv
vZKCWjPNHLu9yz6oHo4QydbysgBpJk+LxnE2/YQwNLR7B+hk7OL54usajjI4Bxl9YtUb1W1R/QjL
yLIBNJjt/+vSHVBtbpnRoqL+l1+upUfZkv+Km9hBbA1TLWRCdrKA1ZLWE1KrB8NfU4FSgKbyO/qr
LzFs11talViEW+/N6Izx1Izq85U9iMrEpEqyQhtyBgfA3+fBJCMfLKkFREluRYWN3TFKSY1rW+c7
eeXpQwsLQHF9D0znTqZufoEKSK5hWEEFVRaJYGCqpTlDJNWzBcC6ObtTC2xIlOW+L93kOJtZcomn
0D7lkW8jj+qLre31ziGeKhRsQUShNLvmzmmh0tMSIdUMxYIxeGAf+jXeRsPiPzwQIIDRcOIdUXYN
Pwt6xw2mijcjqz28nyTmlbyBLx1JwLcl+lUTjbZBepN8tmJ35hqhw88dWN9wIJFkR/Qe8Y6Uoc8w
Oa3v+kGemruiiioOWRlvGrPWCZha7Gwtw6qp8siGmKdpJtxuvtFy9uZ7lwCG0KdKh5GkaYfE9eVe
vJdA7/Hu+O1p9pYL0+J83y8u3tWAfbogY+dDERLEJBwvHQEFa1AGbz3BI7Rh69Pig0Lz8oaUYV26
2wJSk270V9FaXWpUXyiMVFixkg3oBS8k3ex5OdhMU0TljecymviQeo63+FaVLiek+CUo62o0XEM5
GjpsVNSU6p8pYCswLcqMu6iM6ZOdtIcl22rXl7ZWOT1GyYZWcI/veBu4BsPIrrT962tGksNZXzj6
mqlaZtdem3Ybv27iq6sW/WiScXyNCzLpAYBJDo0tqa+ln55Whbcw7ay5i8zHjWcnhB7VP7SAcWZz
zgTvmGLpQA8dSY7jyBI6ZMukiReiAWEhOy3eOU0e7uoZ1FYdjPBRSuhzE1SgT8Gcf76fpaLV6AXj
OlpjP6cub8edVTNzpqe9you9OqdWKbn1EtdYOHI/fDQRlQZhC051nUxzfCz/LoUAIxZD2OwTUlXL
krKRn+cZdcQ5B8FssAW17tOpS+MCO8445XRSYamU5hlzzinpcxiWKDHQGtGl0osFaBOALOrkoiAg
0jQzWoCJOb8MUoR3Yk9/0r/2Tp0ro1d8eMYr3urTK4xB1Jn4Ye7T4Nr3PHZKaDvzcNb96PQWiTC6
WzLkaxnkiN5T4hnn1Mlh9nRkmmcS41sED9Ke5lnJ6Ol/6+aFGlhAol3gvEiSNjCKMNtKqvDSgeLi
yIQWgOZ3Ktj+Btnx7puh2PsYgD/aDxgNqGL4vR0lWNeLSY9y/slBzXwnKqLZI4N0HkszFoQ+kps3
Bf6N181729MfM6rPAJ+mczSA1HfmBJAmMy+9ROppSiWEvRCQPqW/CQnWmE5TtRZ7znVqG3B/2LH7
0jghJUpXyE+NUT+kPTVvvg9sfUK+gHzXDhjmeWLf0pWDqO9faqqhTaa7fgZBFITk2afGtP+apOG+
BgjP73mY3fQzsvdQUIj4VyVabzcUo437sLc/y7zkqR/aR9/GLsPooVRheVpc2edE2CfDYUGWyZu4
zN/n5rHwTzStqgWDd8Y94uwP7BVxnRycpaYDDTtl75jtUYPIKjO6VCBXnvqZlITTjsAwXdfz9/qz
7FGmvfTrSLdbLEe7wqUAuKTzt20Wpxf8xEio1Nl1WrvlzBZ6SpCPH6O2/g4UZlnIU+/HQ9CgGran
ZBGAeAq2ZvRDkXptWazgoE8Y+sxBJBCjQvTmcUZyQMB95lT4IbvNwjYMYsQ/GKCpwRaS28cf0Faf
yI8rwWLs8fUwP6GTsRkKBwZe7mNsXfrnLCZ7K2oyx7pqTH8GMQZOdR2UY3pyCy/n/wjF3Ijxn1Az
pBv1aBkS9Pgidt8Nt37zhyj6ZqO+4K3uNwJX5oteaMuGWJHiz0OQnlrd3DfCNwluE6Oo0z4y1fSQ
v8A0EnKv1GW98Wdp9cYbipJk04HifbdD64/KR0I1jxgDnBbLNR75ab8GK5PBxlApjuNs78wAkBPt
M1C5iJv2Sf03eajete5tMF71GJNYNbZ/dbX/OhY5dPXCOeXLOr9VlLMUSeo2qaRAlm21h6nhlFvw
nXWp+1+ppYFiGemzd6vqlGSge9zGXv4wPeIB7F/4J7xvI95HkpNGccps8r07sb5ia/7hxH11ppJZ
r8Zg5i+mcuFBil22NeLlF/2aH+TXmUPHqYa8LzeJaxeXGVKINGLixvOl3hVNG70XddTe6hQw6krA
l2oTDgy9mSoVIx01KnKrld7dYt5y7+c5R/VtzQdfdo3KympuK0Fn0BTG+WAnTAvqII6p8NvuXgbv
ucR7MSi1cGrTy2oWm9N1XO1hbpnb3+Y5aTlgs+FmE1zbLvK8yuWuY0sSAl839sjXEslrfpG+FaCm
Xo2TlQtmf/8O3YMkcHa9GCEaiw7fe7rc9FYrvCi/wUG7ITofdmnXt3v9ej5ssdWQmaKgUG1SGtto
4XzA8TjaEpxn4N8oSCEUa4Gt3ZLIrfn8RIn/0CUUSQ8lq1xwZxiWv9HzAhhSgoiiU1OECngB3dd+
Z3g0MnJw+SQ9fLVzDzk3Xiix72hub/SAKf+QaLOfmA5AAoKT0bKp0lAXiZCN3phhi4MxhS+MHwnc
HesQJhxxSNsPhEGwtM1BjwZSNVBIiBtljFAqa32UHxO+wXjEup7MKcM/Ae9A6UohdFjTqiAQgxuv
VPZ70zbLnbO0804/HUaiY6ahbTdJ1i9469IFZ2jBCBdGRpXRdv0AvEFNbreWZLKUyKI8QmjC1gft
/kb5490GcKsW/W+1aK9D3TPlWa3sNS75i/SBabaBY5oQK0QEkyb9J2HI8b6kqzj4fZbtoIFIf5sa
eXGsmv5LOdB5CQ00P+2Kw2CcTJcDK9tTNbl5zRtSJzsjs5wzzppzCa6aqzz8HHdpSeverjee7xHB
gGSe4U+NapUu1x6hQ7Ybg3y5OumwXP2kh81jwytZlDYmUSqZIkqdS9uBL8oj86BrvCgqEFnVzkpZ
fJzQOcyzqN5TwJHvaMaNrVUWnNV6y3pfcnvcBZmZ7om3+NsYRudtNDPzRMxuRp2cOW+LyYzLsv9M
hZWekzG61HafHuNw+Ik5ykuPgluLbHA9SeIpbtkS/i0EXwlXNRz0UnqvBTyVSwCtrdpgCxK7yTdG
hACc0YphMC6Q4J+u7qBDUoqPUG4PM2laX9osfEHZUpxrla/lO+HfLTrmA9G70SXgIjsTgIXDyWDa
VHJP/GizAwDnt8A8mnYPS99SEAogyJq4RTUFroUVL/jWMG7tKKydjbngII2i+FJ2EUIVKD8le95L
PI/nuei+DAFTW3sKEJyqxSnA9Upcc43FqToSFkYoFLUfSSueJf9i48ouVRd9hnBunBclSaRyZfGt
cz8Wy3WKls9olsdjmDXoGyNjuHLcrrZVhqtDe3VGJSYso+yHlwzvNdXHlfDzG2Fc1tYij/cDgD3D
ZsgbA/rvlPwgCZkhWS/bK4zaLW435w8G3ugax3lnE3a4nTpiGhLJPc/vuvooVuSPdeIhPMfydLbg
adxbPDq9HAjMDbCAQkYL9yA1kPOXQHkAeAzVdZhqez/3y6+oXiJ376RltOWGT/m9phlgCEccPce3
LqnSgRV5hibN6cAnekh9WhNXQ6MWgFxUUDShIXx0Nvo4ZXrARlwwmKKg6RPXuUAtY9QrzBHBcege
sP24YD1HSPiOae/LBt6n0EWTn7nI/oK/kfNalwJBw0U/EhTIZzDVUG9m723s7PbAsNPc9W0+ksiU
mnRbUNyvofeKafxvQaYC95xoIWckWj/wsQ2qALezXywQIZsIJs1BS3z0wmxUbt3MTPa02rZEV6+3
Lm1GC8GfEWx9WB47bIDWvSca0u9vtvtd26g5seZ38kLkxTKcFyoddKwo/fg+d/Ej8jLqHXsoTlR6
p8zp/ddoWtwzXeSWU8YBGKF96BrvczjgELNlKj2UU8SJStSV4K67zv1uiRgAaVzKkeyG5bNZDsy1
lQ4TQ1lz/XgUHXpb2gCLGeAuagnDDIsZktAt5A/wdXYxH5tY8HPwk3JMRsEDoAszQoo+A9VIzXZi
jAGJ6MVJ9IycwKKIV5p7+d7z3F9MWeVmVMO70Jnypwzcc9DEL9KYhkepbuZmggPPaU2u0DLcM4Vj
+yMC6ui3dM4/Wul205K9odzJNc1Hv6idz0BQCX4uGze7GUP9h+/701uoFgK8YBnDdYm9q7T89DlO
q4P3hTlkSXl1+70k3oAbth2RaPmlc/29FCimwGoixzHCtbzrZcS0f0tSOT/hYn2KJyPGGZjZr07A
V8LAh9fNyNJa1YscaYZf0EC9zAkC8dAyjTeUg3RBwJKi4DfuZN3R7VE9nk4tRlf8NBC1n9EfVW+t
N6owB2/ex7iwrjZHcybuznIe0IjrH76J8oFhMku2LuvBLMXfyRpiTmJQe63nxCXgF0ucwL5xg91r
0rTAkf/WjznCfJCpfOuxqoWYqvaT7FpG1X73OvT2Le9dcJyeF54+jt7mzFmkl+aWe9Z61VSQJGEc
tRTJhbEXd291C3crnD+15XGxpL1xrkvb29XMSilHeYrjGHA1GZdsHJ17qkmceGoqgHDGNww4xpR1
98x2vhBYIC6/l74LxKXM1CjRr+4G8n80D2L6DK4s3mfj+AV3/YKCx/wDKe6E4D0obilYgEcrupHZ
aPM3o6DgioqqZZYXRIeR4d+3hWLRDAf/gt+y2PH1oz+boyQhl0J+Fn9GysKsF29YgjOW7u2cpEBT
CzBhR2T5pKkRi1OMo/wiiTZNUN4dirRmyu4Qh+Ahan+fqFE5pGTLH/QgN9YKd6joUcK7XZiTY5w1
6WNqyPwS7jFJfTIXoe08TbtAMKMeMTvcMM6MfLZTYRxzZaYtjMa4iHIOkB/GQ7kVGXMZrRoUdcgs
LV8q4iu8XZkGHUpBzgFDkrzZKAwPhHMgdxTBi2uHBEf3NQZEvt4dhyfS5EOmv5hx3OQRqEU/EvWn
rosxE4Thnf2TomFx+5ean+PEYRG2TgWvYrBGRGv0WPWzKresOzMkXE2JcfG0T1ktuPFRMXGw38o8
+jnhCPukbGGfIB55McohI0nsi230IAr7ZbsEg/ulSNsX2Qxc2VX9WLw0xvrlErxqiuZpHXXTOU6H
9gF6UKoTLp2oMxOQ/OQB5dwP1YT1sWamqaWWvob15LQnHMYyLbOgDcEpwyvm7nRHywdym4fAMx+z
5kQd9AiU+1gvcy7f8xGqjVWb096XDjm9NMftDR/CgvNutQEPhDYZxChpg3Q17v8MyrykTdipHEIY
KtrSXTKByLHLGetn+Bn+fv1mOmXzIDcdexl2z9A06WXFUXwaO76HbYzG3+0qeekVRCayHFoilbuc
yqz6y8ui8i+nPS9Tkx8nK3M3FHwpNyQ/PLWeg5eZlj3iKz7pU+ssj2Ix3NMw2I867/zNQDPjgMeC
LdsrZXGarbqkxPUDmKxe9J1I9IXuS4KkTHV2MgWCR3CD69lF8RUjBkNugIR9Mfz+XAjOukp6IwV4
vsXrXwLZ/PgoaZnEjOdVWC9aED06aQWeaCjvfTtbm4VG1SYz3BXXaFwRfcNSm6Z978qfa4/+tAJl
fwkbrO8gl8rX1hf1FRSBGimUiQupoMK/Qx26PJgEzo+57ciyzfAVI17gPgSHK9lJHyd70M10H5b8
azXH1rLLU5IBOII5u6ZcbVQf6XVVFV/GLmPkwXyeckm4rkrvdGPhXJfwp1B1gK0WkjQ6uBhSMUDI
h+iNiXiGiZ3g9h91w/StMei3/xY5aH3DR6O089Bd9/VChGBpRfJuQH3Bhbp+gvrFNdC7ztVQ9x+9
MKLqaXlQ38Lu7GkT05q/AQMsb6mxfi7hYh/tBo5F7TKweVo9iGUESt37sFrplW264n4jiKSfm0/V
v15+bW1YRwyIgAWRcjkiTj+tKd3JbPwLSgHZhhUfsObbl0qV2a8cZsfMQ65brhyt+kR8H/rqz1+r
t95KBVTSS1biJPNDkui5S/5e2o7kG4/aKEe6pqUhyUQhFSR4M0pktLfWqcA9BKF4pzGA6oZvdAm2
tZ89NDLYRcTcXtKxehvUFE4vfE+LW9dmD44p3ourBqRG4uUvxOfaBfHnXuSEhwJW5KNa2ohwgM7n
LlfIsx4Ozw6pJ5wTYYqJ58Bp/TEiZA+0ytnPKprWcf3zwz+AwVycY6p3RyHBiI7Pr55RrTWsguKL
F3P6SJQptTYM5+ZlHnJW3zvQnea0i7Z6ZzJ+xvBdT1+nKjM/6lw+n+HIl+4ltcgaIQFixug+f5Yg
WA7ONBbXTDFJ0KmQXxlVLZPTKK03YxHs49kLToDi/vHNTHQUzoCoID/iHnQUiCdu0wkDKsd+TGK0
iYs2fqeaPi+Bg67OnjGaj+NyL6XxkxyG6iI8qBYNJy8vJgaO7be5AAYcnRGvMSipMCkftTEyO0SN
ztlITPELQSu+gAZX0HtGgoZwcsauOoYdrEbobwMT1HfXnftH6cd3J5V7jHLZPTfK6ckPMD1XDNqH
3sD/oV+b0cF8yPloBKH1/5dfobXoKGjkJlY+S7797UbXbMRWYJ5SS7sShzliv7QLDqJ5PX4TnQuT
Xk1LJd7364QKYB7Fkzj2bp9gj3xEbd4czTKV92H1nrUT5p+469PTJHxwk2cc89ewKR8DkUFbTiLx
wcigNmzSoez3nAH6bSst+T6W60/HHIoN3SSkdmo4CUH6gXPRfB2ozmA6i2K/+rjeLXeqyeGejZto
aOFpWaNNaPe+DSbovDafWTrmVxETj5OiyXR9EvawbAvOJSXknyn8Olnzuh8oSze/yz+wRVh3Mgxq
Y4hxruEGvy3QklF1AB0KlSMMQspB1tLbrWY/PnCs2zv2qGC7pjPERV0LyRHTWhlk8T5XgEOnLA5t
grvNpi+4HaxS7mNnbYFcsxRN2N48M/oBe8o+yj4l+KBQhlWZIg2NAVu6QIpCjP+veiky95yNw3zd
lTkwMbaqkRQQIM1KN90ydbxSSwbXmqPZPrPwXmYz0j85dej/1CO9BIpCtdrTuhNKTG+rhYyA8kT8
m48wrSqO2Mu557qI0M8fL472/HEY0scgIubm66jaVWqqvogEjxgkpo9HDHySvcHH7/lYfbJ/zRf6
LLWGnbMJMr9YvwQVo2z9a5jdsF1GN7ppRBwOrHgToDw46TtXERRyY00RxtB8zvhQ7GtfRdNDL04z
mmcUBG9pWBEjK2KH8dsU3/RizjS/R2LHKzWpQy8SXz01q3LU0gbtcMktYlUYGodxZ14CH2TRxkc6
sqN/hP9tjFdgyq7PTLtddjZTVn6QkeSAFa2m1wQZWIaWjY2dD/cRYCYMNDTizpn0d+EyJ1dfLaDJ
cO53RufDXUw/2T30SmvoEGO76iFKHqEGytbWQ9+2LVRdjgTbgljG4Llug/fUM0nudWo0DP/+oX7k
9155+DjGJrN14r/qkehg5JwxbVzDLn/mfdsf6XjQ5ppmp7jS0fQ3zhSB/lc2NlctU53D5pK0pJ0G
tURPng5fSOJ+4JY8chunS9km4HBiCebVTmA7SIywHv2zz4wd/K2HpOjdaGNrt7bM/lc/HPYfY/8y
Mq6C6lIJARLb+Qs5UnuAcw0gVy2C+PRrOsb5wauSHxnxdREmZOTQpEh3GAgkURRqYu1BScYUVSKm
Wuf86zSmVMnKQ1xxIHYz4AC99hZncXL9uKnPafKyKLO4XgoMNbdEOcYhw3vHeklf1yPyPixjRjOs
1xp+ObSq+NU3mvSo3Yy+IkvpR9rhaExefsK0dGJQ5F0CEMYfi4NlGctUhBaAX9W2zX8WtAnAdFfx
SZkMP+5v+ianb3fG2m6x1kNi91NoKllLDiJXq36WKqTCGlvwWjkA5qqzopU8lTKleCiL3EZOJ63O
Nl1PXV2G92sGuHEaDYusCIue9ML5/AUUwPiSVP3yjMMnQjG5taDX7B2RJbfRHejRuPCyLhA9Nv8l
iJCLzVeEwdbu95yULHbjECbenyPQw3PoLl8T3ZVo6TsecBs7R2J58730wENPvm1/JJBDAiY3fazp
aPrQo5kAnnukCfTcxXpo+Mgd5XaqZ7v+WEZleUILQK7EaLODcpbdwTdebnpp23U9zX37YN/K6Gn1
3AJr/1rWKTMTujM7/XSSg7E3qbw3AakId/ucC24S9VC2qL3J7LwYKMEU+LPZOFnTX1GHcqUAWrpY
GUitGOAS8nJWuLbfOc8btosSZiJDDwpq/hDK9FSLRHUru/itSzsFSZvucZDOcLDISloXBI7EDpEW
zSj40+i0HuekpLyMLg1/RPT2ZlFXZ0GZ0tBI52plrx52wcqx5XePXz8yWwRlJKyZ0bey8BiF2fl8
5eZGerdSLXluJc6Yo7FfmAX3/e6ZATtAZlFi88eM+NphEDkiLJyZpAGsn1PwQi0cQdwy2M94v076
WezbrzMBGoxtyc8Z1Iw5aezuCqFwp21otbP840rLqurJbtujkbb/jOO3OG0AM4f0A0+5TFDuwS3b
tXlgHcduxH0cXNDee29S9QOLov7BLVvuZJP9mde88btaMgOzAzZXDnLDmyQUOljeYQaMdzKW5/d6
zMxtRcvoZA70Tg2BvA0rv3wRwiengP0SehXx3SX9Uz3o0COPVTVNwgyjBK4XK41qcJPoZhb/SzUw
AHFWQdDwFgnrtJlKMdVHcIXOGfjTuVY9/VWV9qqIuWDdMbfhwA5KtiBmAcjWhbrrRn684OBI5UGX
MoTeLreg3cc+Fddqye4Qd1b/6Hp4ULAHjUM1LOKGDiY5LV+Hfu73PkXvM1SLoFOHadvN9h1Z3dwv
M2Kp5HyqA6g6TZocktBdn1PUteATGb5BDk6edGhYGlBkjVWSnxR2z1oJv1t42NzcQET43KIeIYPd
3Vp2nxvXEPy/BzfarMW8raGAFl6DiR6C8b5pnPWWOiQdCevrlDMLFuproFUGWm8wd8OvJE3l2TA9
onMZYB5kD88ZJqR3zyeEOb446HytMO8/dYtfvYVJCugzMfFmdP2lywT8eM6CAPvIXwl9w/2YregB
y0igBUNexmRMAeAeqp1O0+r0saqk6qcaxo2XaGC7WnrbHk5zQC999eCBNAyvosrhgM4zKTr/XBkh
VhgRESRGgS2ersFE0yRUe2ydb2jp/c1EtfhA19qf+hGtSVoUBLjXpIgO6Tfg6J9WoXzo6KBffAGJ
La+R+yzKLs3XzcBkg+g5kRins8X6gfbTPDYyruHTreYzbJ0aEiIJKbrThOwv/eg5FcRHbFKSoA/x
3B6zxCku6xqmKGI8NicHPyvYZ4WI02Iu33QrlHrrJ1P98voNaZSmswIodFmWc7cG8IKcHFpbbQlM
75o7B65UXoe8OeR+//w4uAGwyA5wUehO+2RH7ZnJIY1VGVB6cYaFgjueKwZaUp5cZMwHRg+v4Dfm
My4EYHzECZ+RE/6ZMDd/0siVe05u5kk4tLXafOWcCOFEbGcm71s954tridJGBkfRG7/SFPX6GIXt
q7sk/m4szXnnQtWNPTF8jTiOaJJdoTpw+lGp2nDSB3HZMBOlWh1PGlJhJaGxmaIJSJI6HXFxHGQ6
FSSMUrPoEobRp3turfy1mAhGGhNDcMglGmWTGDSIc5OSk25TtQEeILYNYcPbJe0RBs2jQ3id66OK
FzSku/i1hK3w4nsc/Omz+pwoE/eSrKt7oZHrK2maaW7XCE8zrBW7dJdP7G3XAATKlno5eF8SJ3s1
umkHxCB4j2kf4H30/a2r/NMajKSX1P+WximTvXz8Cgc4OEG5npiA8mV8eOW5rlUjP3e+yQBXgR7c
x1T4xDF0xSb2MsC3bbIfjDXdp4DpvjSe980tunWf+YLfo8oJzvKgiTG5Cm5qmmS3SMW6YEXMRvf4
NHNe95zReOrFabpwE7YyO+De9HeT7fAVd6D5wV1EWj9ZUDGYud31ozqXMP8md2sagrvJSuQY1ifo
b4NJgp7ddHii4fEdBxcabceYy+zL5mma4Uuf1Zg8GSx/3DfbpsIgG6/rwXMI1jV9LFghnbWXL9MU
odGpp+YyOyQCbhq7/aZGHo91EuIx9mO4a6aNC51s66sGJD7sjn0V8apQtki9BPMwnaifko0xJD8b
M/YOH/f7xCsv/39+thf8P+jZruVg/3AtQcnwX4EyZBTF4bSIcL9UFMTkzBRPXPqfymglnpkaA4O4
DwxRD0tJ1UB/gr6EoiW4cJx296Elf5awcC6hST6yOSRvFmKQB/k/E6wIj++wh2I+ZAu/d531WIbA
RQ1WNZdhwIBHynIeTmKrnYhLix2R6QhDIx8iNELM+qoXAwj7zq/bZKvDL9auFLCW2VDFY6qi8a5D
OpgOdZzhSLjQLIKOYwvDqMXYVTXoArs2/+jUOHEFG3TxYU8eZ/JslqL1X0zn3HuGeYHqjNNyTg3G
/2yR1iT/sqh66ah53k3iv73wUfWEyDo7PvRiT4hjedYXhBDv//9Pxf2/mOZou3yb6t4RruPz+fxv
pvkakDppAYne2w1i9cIf9yj+e2btLJWc3EMcMREFyPDPawIyKJfOREKk+ithlwxP9V8VBaC6Mo/T
bd8Z7ifCqOCZjnNxGNXTnm3mlI2G+PhT25+CW1ySfmsqi5ezGOYdtv1bajN/3WllcRxlKG3QK0FH
Vy/qIBP9IpL5f1/EmraxXNCMdtRywVFrI8puulc9l//9mt5ce7XD6tfsdmxxnjO613/599/Tr+m/
rF9LTK/5iP/5X+k//zNWyeKC/K/rwA3dUNiC7mQozMCy1HXyP4JHHCsdOB/a8dEA2HvMXZBGegkk
h+rENeK9vpFn84xgBmBWEuAJtrHqaHuWGX1Nu2l6Uy8kdgxfIbDI+oisFvxViuAu7fIdaqH1RSAZ
gikMxHIwEWn7hbx7C4biqkx+rOoKaFEpnKdg/qczwzn173Xl0PCbHzbRp9i0Hg1CArq+zi2AJc9d
y3PlFD/oRS9vlpl22wC34Y3PO4FmMBIkHfVAKh3jLcEd8p/4xdgA+C+t+qLPCJUabNppCbwlMSEX
tTmCalhSFuP7edM0Wq5i/1GXDmVYNwD/HFyLoXTUMeDAd7QzFxpKU9TPj7K+0IIBVrMw4EIoE5Dp
sHxN46R4toMPMRTc5p5Twko3tJYgtxh05sC1NeuPyFDs53ilNqa6WjnSVufUs7b6KAbcxt8HU0o0
SGqtF6GWGBc8dDSXHYL4kOoUTPVwbEN4EF65epeMnFMvzr1hhy21gem2H1fTx36L+04YnvMUgSAu
nMPMnHTjk6ZDima7sE78o+NzxW54Dkzxa8WhecTzZiBZTpenxb1V+x9SCDJQq8z5WEr6U7QTpyOh
2gxgUKuDw0Nr1rhcHGEJ51YqkJhfpcYBnlW+sRWReFgLaHmDGZ7BHx+R4sXXvk92mTog2Eptnubi
GIBwOc4ymg9rNbZ3Yhf3lhDLQ/qyPFbJ98qQhIjUbvcEP5JtIloJzy65k7KztbNu+BuK4Q+7atJN
Cr30bLvp8GScwcgXvWfnCEi0tpAvkRfhV7K/Lo2ZHQPVNwSiRQuyETLcjrlFvFfdQ3VhUt5IyLZN
TkzFQPY4jvPavNRN777F9arnxBFUReOe8HmhCZf1EzTZ04UKffbszrgNKLpuWTgVFPgcd5MZIXum
ciLhXYH3nhCFL31HFxaBPXOQiBJlMqv1OIkWOFlOD76LU8Zb7nDu4356HxKlSIj8L8z/D9Kv4huN
mBXAOxdASAGhIxqM0Fl2nJHEzlRM8raLhuPQ1D/Xkh5i8B9MT/7r49YN0hCcdLIQHFHNLUK2lJEU
45AA48SVGfh8Wubu0ipelV60bAIX+rdwdbyDNxfZTdoQqlvLI4kcC5z9FHw2LxPbOsFGX1oZ/WJc
+uK13sq8oaEb4fE2JHP6yQtx2xpVYG3dPraPAb/6hn2/hJBdfMuVvqVEEHRcRSh/0NqZthqm1HsE
eJBpG+8RJdZkkECDRt6cbZi/OQ+Pwv1AhhS5xD6j4s6WN33n1IvvjfO5Zp4BCiu6/F4keJGkrpeT
7nwVfj4eBaJgS+kOiCjBMpbRcDa8b4pkN1C294UlnwAX5l2ctstR0DDdRkjutyjyk8OomrzRAGfZ
T5TB1e0ImrHKFA69g9Plkkw/p7y23pzxUz0iOAYsZt1FIoigXPwNmiXJt4fJIijIYhdOpJ8glnj4
dTS+jQJ6DVK8O3cxlhp/2lSSgSxE5hCAYfzqW/J9fi8yEZ9r014O3igwxv27IPu2wf8FFXamqLH3
axB8y0yM3afQMcId4aXUr7IgoiVvJ/tkMmVdGXIiQp+DAuUy/NYvJCgOBws12UUvq8vNYCLybjM3
+IzJ+GUJ/IQK02So22E2btlWqGFhm6mn40r4lYPdcocrv6qxGc04UOsFQV0aPBdpn/BKyFvdEXPZ
UWOfBi8K3laA90tWhvAusiu7Ev1mpflg6Gz/H8bOa8lxJMu2vzJW7+iBcCiz6Xmg1sFQqV5gqQpa
a3z9LPfIW1mV07d6zNJgBBlkRoAA3P2cvdc+S65fAc322ML/YBFiDadePqo9hEP41w86YgluwTCx
8avfoiR6nwu/3w8SaCSk/7SnC8l6zPw49v47kYNaqiLKsygR80tC2XEPpkN/6ePq0UrmrT1rXyAH
19tgfgn9sN+HRFjRQI/Ptj1bR4JYV41UaGkS4e5Eq5Hz/OwbxAwkUSWoRizBxsCtBi5o6mIGuqxc
kRQRUw9d4l0jA2YM1yD/AS2Jgz0vA7dcNfPF5R4BI7S9/oSEZbpAk2IU+yXaV8H40sQCl0rLsD7o
WnP0GtO4kBGCkDDFz1OMxofMCL7OdLKQxpM3pBVWgjydSpCWeVcvzed10I3QFhrRncsSHp/ODXxb
aK236uBmLsvIvJ8bL0FgDajSwn3omqS7O31PJ9w5ZHEEaxsG8S6mW3OHiIw2HsXVBpThSFsu87AN
xvZjL/CQOsI4ixo0fWdg8w2Lj4jC5nRNrMg71SluxJjsVOPY7uv3VYQOZkmL5tJxsDYUG3+0YMwu
5iZM47AqH8TYGx/D0vhUF9DwKchfupwCm58SdZkWG4j90VGtHKeqg4MdcsESzXoPFuqAEKSgujW4
STojx4YzchMhbmqt7jdqM6Tdu8Dyq2BTli/KT6e5jrsrS+MrSiz36OTtHsvv/FAXuXWJM8H81Ehh
w41YC7wYhz55rhD/RrIvauBra4yz08al3L6mIeacmFPFG1tzsv3YmjNIDjs7i3G6+mT6PYyxANdO
52wXStrRaMiSsI7RoGvBjCWmlbzRCysZIRUm2dGWQsWFnv56lEO04itT75pog3rv4wLptvJPZa7Z
rzBQCeZYnbdfuJ2sh5AIdrjW2TGgeWOHbX6fZ8xnugmkbFyyL3WHH0+xp3wqxfWEAs+aI5vsdfdb
29GCkuHCvm7dEozJYGuGE3kcXAhDeoerHRyKgZR0M1t2lGiqQ0kFfJ1Azn4s82g5pV3xkE/LdFzI
+jxPchOx7jT1pbgor7Fee0+O7xh7g0DEI363zU9uZjvUXyFCY891sQ80KVjtSabt9YRnMPcPVq5m
co3KRMASYsGuHL1PjpNOl0DWVWqzoNtubFzspH5nXKlhNbcF1fymzNDLKzFzDojuQD1fgtv3wgcE
UvVpAtwQjXJfMK+0EtJRVxPcDLUk9DKIV2lSrlRPw9Ljbw1V0F3Y0TXva9yCRNqT8mfbjwNJkxsb
yPQOdWu01jRsed5ShhdPn/c5OP73muWioY7L9LWNim8wKgkFIuSjKdwAs0xbbPGfUfOX4pjKwTGJ
XOp9Tn105fXhSbPn8WjS4sdAgOOdabu7cSZLf5wDQ9tQRt7HbSQpXeRZrTyMCbnb5Y9aBiQoDyeU
RGV6UJwqRAiwEU1zhRkxXuv+qN8Eqbq1QyPALG0UcrcEpIIU77ZoWbA6TJBeF9or2mCBY6dZuq4C
gx4eZfBDSh1jZ8P9JGQvHihL0f9obaKFYDxIKAK95KwKv2rIdtYNM3NmSGhnUgeCuKh1LDLEfmSJ
Z7+LjeApyoNjK1uucbEsDZ1W6+oXYXrww+IDmlprlxAIua+s5RkiCNz7JLLXE+2brKYu3Up4T+FY
u9lnsaIwfXrp6RLTs0A+yFPILpw3Alwyfnl7V8m6PU07IO6F9tmCb4PYcT7oTmpfcqe527ltHnRZ
TxzRVp9cTHfCNIZpNWkfLK7Ynd/YX1Siod6hJIxhXmoyTySVGQIoWgm6ndtkpRtDBtGqeVyoLl26
JE/Q+5FkNtWTvR9mfe/bk3dNSgsELHWHLXptlVrXwjEZzRQUGuFGm4x4mX4ofgd/lsKGfYzcIf7Q
1v2Jhlm81VIxHPpWm9YEBMMamRydIa2IAbybm9LtDZbM6Anttt8GlWHs8z4/cwdzr6Ksv9NgYMmC
4GCdNzg/8kH8nhSWuNRDyjLdHJ7xKVOIotq8rcfKevXQY82sDi8i9/VtYvVf40kL1wbYNUYrOJlm
SdUQn9iuLfXyGtoMmKYGbiUO/UMp2UWlHiJ0n4CT+sCYEMDF65xW1bmYx2RjZX1xseDGI4YEkKA2
GPA2fWQILgIanFlKeJDEhcLmweYz9O0KI94C+qZ8sBxERoFNGCE9tX1Hv+IJFvxusJp+VyNa2Wpe
W2/7iv/IX4x5ncPpoTedD5dK8m8TC6W2HoRH4pNiUBavOHZBdVEx5j+DRb7A4jKSYTk0eqGfKIou
J/KysuGzhZTwMDqgyOpySp6Rcg3f6d0RSkEu0QH7BnlF0pZv+9PrgMz1OR/R8eNbywv7QyRe8AXe
QXBslL6BmD8sO1aC7oIu3FBUn20UEKiR4+WqUQrdiMEDNR4My9l0e3TeofUSg1q5kj00A8tJh0OX
Oz1N4CDbUsBEZIJBIXeGZ3umFlUCUQPy3H9pQLqsvQZYwxhH2XNS44zS52JYr+mqJddebtKWsLwk
aVvU8Hq4YvDSDpk/gCGaavtLsgh+L4r0l6E1+70qK7sDyG1HAwcqpHWik4kdUWLFu8BbUHLq5bJN
F2HfBonEdyeHWA2yrnasHzZN5bSX1uaOK08T1ZciaS3BD+49WO7HejAjzif4obY0EmHAwDAR4ibs
5CbEc7a3dPsLLW3q8xPW22Ugrz2c49RdzQQQoiAxaRikYcooRfE+pdW98dDSQ+3MabokdnEif3tC
pVHXz8KNv5pk3x3yYbAudj+8phrpQfyOHW/yfbrQzpex9M3HOCx2TYaaVwc5+xjgPCCz9m7bfrIb
LZq1uk2YBHfo8sVaQm8TV+aTJrFVSUcCWtuJKyYU49xFiStz2/Z9BMUjl60b5u7vOMD+rpWNWRoL
yWbplmn9Zol1pS82Qkk3ZXW36XnDhTpHcyFsSuDw25RGze3RPGgOE2HNy9vLgKBQukHVhuiReUdi
NlIiqShUm9AiXiu01pzC2tDRQVrM8R52GIzV3IPRKqT1h8prqXM4ymwqSv+MnmRTeP4JyjsC7bis
rrWHgGNwY39LWYncnDg1g2MuEwLkOgMvPNNiRzSfJ6eTxEPNIEIXAMJJl0sT9Sjz7/yB1V0rcozO
WAlCLR3XBRMDGraY73Im9Ct8KdauN+nRExRHOdKL0bgV2aMOJf/A4g72QEOmG9iBb7UssqqZhib5
u/WynIWI6lOf62cbysBD1vuA+X3zZXExZcl2sGoMG4LUr6Sy4DBI1fgQ4zHXLO9F9xCT1khpNoND
5o+bJvoRQDZKU7zJiyMN1W76MXWrT1E5pZfSauL3wotP3xFgd7fKq1ksNOCuPcFEy9Li3ZIHUBfs
9r0aUwoNujAzK+9J0BhcvPYMzTI9wVOonpA0ufhbCXQszkOTdlfPfYe9xD5GzdLkXI7TnYRpchoy
XE4McMHJMIdiPRqYvH4iT80y7dD3OfdI2CwO7WV8EzOkCZoyTWaDqUknNEnaamo5L5KAeA2a2UEi
piNUxwe1QOvK6mO6RMAim6nfE5p07ZhY5FKHpcvVp0f67wx2UsHk7B6W5NziFUiNYWDCGr4qFnOT
IgYc4D4Tz0XKy9iyQqAsVWwbknp3Rp9697IkwdEhx3ODRCHboGyiVOZj7I8ZEAIZNWkbTg/QmSXG
Hvpku11kPRF6mc+f105H33sl+pJ+TEZ5X00GwDOiJmmqa4/AB/eAV0JmbvSN6YeocpHxY1xrCzve
VkiBSQXk9I8tR0o/wNwNlmiugUY5ratGDnY33T2QjduIX4xv61M8Tl9qo5tZFGKPx03zuWtJ2OEU
TkjV472tY+q3yRsoLXmpto26Fm8dJORKmz44cX6sosk9xr9TtAnONrxO6JhwMqFofU18QnQ8j8JW
P+r8QcBKkFgsV9cfvtZWf4yk6qUwnBXW/uqUpFa2C8XvUA+ay1QWhbatcy167PT0SzNyEx0ZkVaL
a4Q3G2NPDTwq9Zz4LJaEe5s1gP6fHwqLPjBeHwNgTzFzrTWgN3Q7emwL6cGjEbxLs/ToBBq5ISBj
64rM3i4fyk3ncNhqchmbYmn2rPyHzaIlp362CaCMpy/8KuaOtenWFxMZKGPUXvWm9AhszvckiJbg
ujpMznpHLkXciVV0dOT1KnS/3ZNjwRRLFWOpDp5SYF9Ij1qyH89JTZUiTme40zrAjKR98MChMTvq
s8vEnOeiN5Ql4iCPWQrz3jGCHDgKuoqstodzUQqWdAdl4xAsh49Mnpd1bUOww1oxbL03LSJtqits
5Ve7DeerZY4fAj+iSlMv5taT6bZl3z9rZpcdzKWPj3UYnNUiiFTmb345akej0fUNPQ9SywnuzuZU
+xghAQMpz5ESKCN1Pm6JEJTFLfWytsOdVXjVgjS19fYkc93rYAj2dYpeFDbZa2tSG8HN+fvsae17
u+zfU1GlGGLby26RpcXAWh5KRCNHM2UuYEl4L0ar5eSXBn7liN49LVF/H6MduKlNwTe4QPcgNSJf
R0ltPUytboLLAUmV6XSUR2P+DuMmOWlZbd1Yl69xBpVXMDbGtpy41HLEA6uwGgdK30wp9FrfzZJc
O2p4Yny6wusmktpyBw6jLeVJqRlePU2fDgC6y0sWCWs7zgJ9qkRBNagA9p7uv0utbrxqS3GITWZW
BMAQRt8MOXwFI33Kc8FCMYyIrNHxOGc4aHZUWh1W0k9uC6xMs2YyIKbGfj6Q8PcUBpglOfzEMeVU
uGfwyXheiL90DGmVT9AK8agwz5PbjzeVO0yn+4j330AsN+h7Fgr0Hky+6HTIX7D80cnHJpkkhbN2
o0o6klFA1EZ1JNr4BcpbuG12lNMipHtStVfcAj9Hf1bk1T1zyqtHHo2UFBE/arrwnXTD2gSpyQqv
TMbH0MtfPQzxu2Lhi52ktLPp+s9KeYYOah/oNGZk6A7QdJKENHjFlDy6k4lycu0nUBGksH/rmf6L
PkRiH0OpwCSCaB/ZLY6kAPNcCe6cIHGEmycFEe5UiZR4rL0+swKx0fPMYFaRoJVr1xdCrEPNRS3q
AJhAjcyINaKeURsUMc0hBXnysxyjHulOQwRTgMa9cYlNHGliHbJmIekwecp83f4wc+YkLC83w/hD
jwZQm5jrnEYeklJxSjyPxgNhPzphGSdf2Mcel8V6LJnG+h1MLrWpE+JIqwHxsdI1mH5G3kzo0jPV
E+bojZbiA2rGXTadVCXDXozpgFG9W+GPnsD5DCxyneLGMv5KOdKCdDSkREC0yX4uaEFxY71Ocd4+
UJW090IYd5yA8IE971ZZk39zvVjjG/2oe+CNbUpIyPGFuNqa+UVLMaoUeR6Am9LEM/Fi6wLA8wbZ
BV6DWgIq5cI2lUvcYQperEGf7bXIvGo362N484kZ2BUFhOk+fEZszMTK1h5TG2lNHi7vJElwb4Up
f4gUCibJK5YDaBW+ll5a5v87fw6KixeMwBjE8JgmYCqHnEtj8QmP51usd1lefqqkvwWkZnBSj6bh
rCt5gmyRQP+auLdjG4I9eWyZkTwQnpqByVzqMwk2wzNFeY5yQZsOKdBIziuJ1VMQozXv8fa1GSwA
qzPHy8i1d6oSd2sjgB2Er+971wwaci8Dl86c/qGZo/zc/bFZ8HhyDWcVLqwUb9SbZdQqkEBos+ZT
sLPekTJl3QlfdZ6aJFu1aBsXq2xuXhvUN/WoM+xVX+KO9uEv1oiwRLRCDGHvAkdUkDum1N02PgVw
AdaKlXzQ7omaCbioaKD8YWlcsI8T4ZrffTDAB5MAs8kU0Fmgp/fH0iJ70jMchEQztbk4GtP9FI8v
I/a/k9q0I4kfqZjeFYBKdqF0F6hN5FC3rbMMfYp8zpfg+4SpaZQk1LXljUPdPQyp/vXt/OYV1JTR
VNjon0SY7EQAcR+XOgsBJnhrJY1WIukZPhMrWky5+MVtFB+Dh/pHPGtQBTnCek8Jsc/TTcpynHib
IIkPyqdZy8I9kjRyfq203MDs/WHI7brM2zNFvTHhFPzvUZ1fo6z73GRji+motkHsFv5t9tHD9fZ4
6nTL5oTGSoRaJVpzIoxrhZkMRWnsnBFOiNrtOQObdhlOReURwKqWPsMal719So2LGNL8FFeBJdDH
0GvtYpQdppz2/dwYUwqTaM7Ax9CjmuQxH5Q70sBtONqmu9eEO/d86VTehc8s0s4Oo99FTwJLCE28
xWN5130WZCzsp5bET4CD7ob2CgQ+aYynRJXfmv4jX/XWIPr5ISm6+onm+e9Fm4p9wzhyomGwLcMO
G9LEX5uRYLNJ/KwA79J5hKWwyNng1JhPfgsqr69HiP6xRhNBhfQ0RoyzPMO3lUbTZqKiuWX0Gk5G
1GZ7ZSOJcLQz2U6PEzMiqgx0jMtYJ+Jh8E+TapxliSYDFloinLz4UsqN01dbB5Lj0ZbC3VCim3qD
mFum9/h1qDXriUDXZUEkiqSFMgjR5ZXEH1ZoW1po/1eq1Gs96cfzm0Mstwwq4CnjqozxYJHP/932
x0lHMdwXno+lUDQkwk3L3R1j6xyb+kPrxd4GfCkxcjoQ5UZqtBaYGBvEst5asZIUIoScbTopGZqk
yMxtj8AdtzoDoNSOkzkO+UG2cdSKtJe3Bxa3jNsRH0O9bzypTZI748lZxqcazNOfmmBMHP01ljBU
PHJ+oUnFX2JRmTPK6MOYNx3ZFqa9RgWyYOXVxG3w82kXIPfeVjYgM1iHdFM483ZhhRmplbhspBY0
keUmM91hI7CFcNlXe1fOCZcCwrxjUatDhDW+w3Qb7CBonhwjC++e3MCpA74RLvqhWCjhZfhfN6To
eA9J6rRretu4MyfLfeih+Vou5QLw6dE27lA+KLuzB2KWrqeyP4fuuE+d+ckxC3FJ8sXe8RtFK3fC
vJlr5lPIiuzspyMbd3LpCb9XUR/KiWoDpCbps/a3NkLWA2uHVeSGyYXwKWufRdbzDF9+WM3yCx7l
JpgQ18BiyLckM1AxpmOmXDmGrLI0oznSLgL3jkjglC6JdgwyMMeSiTvQeHho68Cno+4Wu8LiWqT7
UTwh9osORT4W6yBy3g9m8wjNviGj4GLSLzsrZzkJ7vAzelItvTL4EGuesVtqhJBuiCsdq2LgAfgE
lWfLXqraGILftSg92isL+lFT2iUVQCW2kJC8DSmNSYZIVeP64w7qdds5rAkPHmK8buMSGPvAGO+K
t/YzRlp487dMdlcomPUA38Bq2yGXgdogmOH+NY04c3tGii2tBZwzGVHoqYvmHE8FSciaZWFcsPzz
SDfzbJEyRQ97q1KXf4odQy+hxBYs8TpQwnvmWM4mKKnjRlwgDODOAuZAZB+ACNGRsZEMsQaSOssO
enaArCoNmk8BY8Oukv4zQEIjRZnyMLUWkW/cNaiOeTgeCQrR+szZmiYySreuumuI7YZ0DhJynUEQ
TeFxq4FMQxXQ9YhmpKr8SmKku8srqBtr0SPE7+AVFSQrZtHXDBkL6I3YuY1lbL7J2aIaTVvaYlqu
Rys8GHEi7pq2j634KXOX4WEUNgWp0Xw1WVJeBocTowzM8IHT9rUL6g9NKIwnxzYLiDm6A3oYr3yH
NmLthbG1t5fi2zxztg4k7aLErtESz7X0cjXh3tC4NyjjdNbrpPDpXKVqIhJH4XQJIw/j9GiKzeL3
WLtpTW+XCjfSAq4Mia5bYRAfJkhIekF5SJTNcgjceFcJxP1q48h7lN0U74wehUPeRvKPzPmxJW63
dOH8SwvA5hjE0VHt8SU9JgLcmBVA3I5NSZKjUtItWB66jIs+0/rqbmh98OAR+YRKEUk15fKK6MU1
E6iJsi6WFDOhLiCLt+BQ8wNJmo+KNNOZM5naerl1QVfc6h6hbFglwMWhjDcDgHtoihEwFjoXi5xP
CFQTZ7e2ziH1/4NC4FiyojsZ0/nvVYXC/l8aN8t0hGVBitDhaRrOXzVuSMD4dZs621eYAUd6AQeX
CKJ1T9ZCP1ftPRP6tyJsXphnD+Q8h/wdC6CkTeRlJFbX9Rn103xqS9j1/UBFuR4AnmV6yoWNmyJK
xXqcqLezggl2rDA5pIJlWRBhV+FUd4zpaI3Mu1wu0ZWDhhkzOihyBEkbzYPBTO0Gf3o4ZKc0OZTS
LpL6On3XyCHZm3zd0+SyBpA+GzAW7dan5wOqkdvyvzlM/i+HyYF4QAXb9gGYeYb/q/gy6XRQ1TZL
M50EohUs0M0gZXpqk9vDj0dql2nmTC7fidsqWYSyW6E2Tml23JKGx6ST9eo2qh7sQYgDhR3u7nqM
14meAANEJbt9RQaPW1ScjohO6NuTz5AgqqlzKOctmJ+wQDiWa2MDWYrBmkZmf511RGo+iRxbtUJs
pQHkkhha8rFjzjRop7ZNzvSq7Bc4z7hvKXNz+voU8JigdKr0rbnB+u+PnKn/qqJ0dMvQbXnwTIe7
+a9qYsH60rSTfNgL9KjY8uabIzcVi8Xb4nDLwFag79QLpet+9Fumi47mtie16Yy0e3ukdsUfL2Te
Qn2DGvXGwOr9liuOqhRLBeks6inxR974z131CLGZvZnKvF2rXbVZ5Ie0yUGnNX6yyUtx1nE4xWe1
yQT9EyCvDKnSEz9JQPPPzc/njIfWxD6qXjKSDGOAgfTE0tsnrgrtAZKFuzEk9UXtxjAoXcTQ2Sm3
QDSq59TG73LvOBnVJ+g7KyehXp61Gmc9XTrj0reoYahb4XwgraDean4c0la4BC1QBLvBPGThfFQR
w+oplTOsNk0DCdxNjfe/PB9B636LIzYNQg4heaLn+OM59Vb1jiVpmEdSQd4qJHGEcvwk/AwRXo+2
fpISbPWcevXnLnYsbNtq/+3hL6+rXbXJF0jH6tHb59Rjecz0bM06MLl6ZIDK6kazbHT8AGsajDTK
5GY2KUBt1MPQlOqgjN75IN/z82dMySf/uYsr8zjYlFXDRqbVSD5CT4vrAtiLnm6gAwiVuy63u5ap
b4b6MMBKm5XLdKEWM10MZPBreHYA8eRzP1/4uZvIFyLbHGBGmtkp0bzoZmbNzSwLBt0meigQBTG2
Z0xujY51qS0G2SXQ67ds0lBO97R4ORCfGR8XyeZ+yyyVj9Qui4cCcKFH6p7zjZt8fZ8pmKFjZPVY
+FADEA+3qE3nBPyJ3MxdxlIk6KIdoMozSHlxCAFgnFWTy/aZtEtCoYg2wcG51agJt0GYWJuM/MN7
LnMaSImEMCNl3Oo5amHDw9/fL5xfByTH8Mlkt13bcJnC26751wHJgN9k2DmLNyNr7jngpt+1hwWw
4DMT3PBNI4C1OWDFz0UvFQNqA5sTcGSO3ZzsIzPYECr345VqqDFEkZGY7OiFU9NKneLAghZlwqwb
97GtjDtI/uVBN5/Vjok//zqW0daQxW21aWUHK5Sl6v/v7ohzeBVbXOB1+jJ5TvY9shAF4syXAjy6
rFHnOzcCun5sqgilbwcLUD0F8/zH8xayNqq+9HTyynlwJLFPWcsoD5mYPyi6hawp7HMGlSUvbTQf
i1wX+3XGQ+Yu078Z+ax/8X0IgUDJc4XlMUX45fuYRZfQnbHtfcxk85Z7nvkYjhgHUzgqGZqbR/VU
BBzoXNjN+59PJWVgHOIJ5WQq39TqLuAJZv6M7rQpB6lQUF3LgDPuOC3tySzydCKrmhfqXEz9JoF7
vWoF08U/vcQI3e6IYpj2dj4m2xpcE7174JSrqCALzm/87d+fkUIaK0o80iTIfPvnb1IQxT/XNA3L
dyzfM345An7KwKV7jdgX8z1qsm/6AEdKbWqRpTIycf6xr55004iwCLRZK4/VxY4eQIQoTs9eETm6
e3Tp8OPUblxqR3DoxIIxn9YDmu0ymbAMY1qZudp66glnGjFrhzu5IkRU3ZBcqF7408+oJ//0epD7
AfC7wtt2VhHvaxRre5F348csTzG+RNZrJkz77N7/zaGSh+KXQwWvzBAG+j3dFMpZ9CfHRGDPqeEP
jr1nhEyOrPyyZ1ASJETr2bcwaowShDYHprexsCZFg0SioD0JX4U5PwAAhjhXY8LrwnnFT/OZeSCT
uoIWrZ9ZGH+dihjlKdxME+EIXBv2zZMba05sJhXJzZxYb7YTQv7OLqUISr5qPEaxt/zpJ+Un+CRq
20zZH4oseY2ixDlG+ZgRoMxTamMgW1j9/dHx5Fz6z0fHNQ2deoPp+jqpssSr/vXWVnXolIcwQAfe
Fcn258CsBtuZ/XWkUXDnewsX8soZz9XPRFGU020YPuqJjezcxfAbzp8Ij0PtkizDC6G0kGXjpL2o
XRth2EZEVb5Xu5XReMAwUPGqXaOal5v8IEyKw4t6qgs/qw/DL/KvPyxLxj9/GAi5Hx9GLNhyo6v6
qD5nIiNYtmuD7mjSw429uH2JgeXvR5/VxFQP7Yuu94gDa+N9WjsjYon5VtpO86x+tG+9dJU2Nanc
8kfDBCPxbIZIYuUH5Vi2EPVJvbR8VQxAxuvR3L99UGH6B8f0i7v6Wa9CnRtlk3FUu8s0kxuv98FG
7RraAMIB/9PbJ1maaz7TAVev6fSc93//rfu/3j64c7iuYQndtbDS6dYv37r879xpCmvimAq4yB6C
E7VJpHi61eKPHUsDalRojhFrpoh7SYd/qpDB3soW2wQnE3wlpytfhyhgad0kHzzCxU6YX511oS0H
Hy6wYwJ2R7xM3rgSMahHg9PS1SWhwkxQ46VB9oxeYnhQG5g/4wPtTLEujAwCvnyBaefw0MhN11Zf
Y7fexLhSj7WMv2o4rW5jLU4+5T8Q1DxVmWXM5Fske1c+R0xScY01H6KJO15SnY6ykALRn7s1ssFN
n1TVupb23ze/noYlWO0a8pHefuyWes8RS1iD1tW7ebCRRxtttemq5ZnAlvIylLW4oTtiNdEFzXsW
hA3iKWqC2UTkVy2G94iK9xLF/pFij7fraQ/t24Y0s6FAtujKtGNfbrwiokjl1UCO45GcxBgNzyo2
SZ1f/KKjYABW50S6z49NESNwVyfHf/7FZdb+93+x/7WsZlD9SAn+uvvf1/hrgyr/9+6/5Nv++LFf
fuqlzPn364/85R188I//ePO5+/yXnW1Bf35+7L8389P3ts869enh91L+5P/1xf/4rj7lZa6+//O3
r2VfdPLTwrgsfvvxkhwvTTmD+M8/f/6PF2+fc9730jfp9/l/veH757b7529C/MNj6LBd4eouy0aT
jxq/y1dM+x+Oa7k6eESmh8J1uIpYzXURbzL/wfrStigiCdvWXY8FaFsi+f3nb5bN51HX0MmAt105
iP/2/36x+9uN+e3L4ED82P+zI1Ddn3/ev10csdy5feFxGdtUASzrl/t30w29azk9YfO0+vvaIomW
ETsLnJJKRSyTKKu0+tzaCOxWmY9OucOzGcMyzcjc0EOiC2jJCcK0H0wTpZ33Wsa3iAbthYnOdMLu
Q/pjY0zmSUfTxPidfjEnIdAB9/3J70BWadG3xsuotRgtZdkyp2VJZ7J61vN+y0QSadJCKo8SxDSA
Ha4RzFA55EY7a/AhkXX2o3oxaGm35Uuzrcr699H3y8dYY2lQd/kBsHhynlNzOMyYrbdDBvg+bHTE
ZYUJ6yogkErXvxRjev3TafAvji6FAP0v46M8vh6jOjUaZhA+Ho1f/JZpD2qiqJHVkeQHMHiiWqSQ
So1pBjfLq7DmNQ3rs378EtthdjMoSb5Gw/gFbg26MjqXJjXuTYOm8l553MnNOvdo2AXo2Asw5Ks2
zfLLYl7UG4t+ES8g/JRZczLfeVXeneMpKLaVH1vvRTTdUc2QPyerUtOEvpODZR7Ve9Vu7oPrKVus
ct70uNBa2GblJB/pfA0sF5HLxnQW/Polrd7RYCUCJOsTWANh/Ez6R34MW39tSXuevSO5bt2iGHqf
iyC9RmEwrvQA8GprQu/1l0E/+B04EnMqpnc4BuLd7KG/E6QJvZb5dkrTiKVmtustSybPtN4tsqn3
rgohVyVD6uz0wXwbO9BBW5vSlh/b+fGHuPZOJoGGEblKRypBoPFKvtx9WTfQZUYCVTc1ebUg4Ib3
tgU1frRMWmJytwwmnJvj9GhFJFAKi5rdUOkkndlLsvajfPk0+O3O9jAhZlRgD0TPpARtliXGn736
Y5c0N2+Jkx4Ljy5Y70Z8r6gu7LYlkm8QnOdJPYCgmeMtw1v0MRFNfeDu5mztNIw+UhM5FFESzxus
RSl4tIEp0yh2o00FJM6p+7qS4UKi1aFd7PFG+kFw1+toXfVIAPLe/4hEYLhYRk7lH0PW3uwW4Ha6
6xvr2IybTeG6+kl9lbj3uo2rl2iFQu37OKeviV4jxEM1EeNGuVo4DK6UZ59NzzWJbLDts9osLAnW
UOjnjeFONxEl6bGD6HP1I0LAxn5nSxdezswcWy5z2woEwNhlcDCkgTbQgZVjxhUlEnMmadp8KVhV
HpWAvNMi1mSdXF7COHkSwttNo1s/qD0tG6RhR3gQ+1oAp2jyNvqITr62AfbCb6w+Mjz2a4yi0bXJ
rBs5vx8Xj+68qn9Pvfs8zFp2GzBNS0PLmKynr1ZkAmfBu9fQer629XRJxqa+9kabH/zcR6LULKiN
Rp8+lOgFVXz726BjNCud7D21Dv1q9f3BDBLQJgIdNgnCz4injkPWfDMrv9vHRuOsEaHYDzR8yLBI
P9eT4941j1+CWKLhE3THZzv1VoNd1teqLrsn0/C944JZrJi/u0v7wa59nIBLR4qv5zpgJfzXwfWb
d0lLe8AurfhMKyza54n/PNZW9IxI9dWoxqcA82hQkbNJpxvl/GLN0PKTtWvmJdAJelz9jOyk9eA+
WR68vqYq3TuLHPc+2Y62a3vStlsxHczIpZsoSvdKBBO0ZDguaxVbXiWNcSPco5K0zBgdVmZCBmqc
wL33Bo1GHJTFVn1ggsd6kyDokcrmeJ1F0XzUCyN8qWwONJJIB96A3iMnnD4hDPfvQwYreSkmbw+o
zrsz0MCmKM1mO1fTsvn5XJgNPkRexFLqR1gYIiUfHWL0ArQuplVY+7doTHSIRyj5gBgk9sk3+FNF
mu7Ui9k8R/uy1cjgiBEAgurJPi0sRd4evT03EZW8LJZ+s0lC6+24/Z2SFTh3qrta2RlUq3Ervt2R
iTks11pjTlv6TD1oqHI7Ot649xsTiXScWK92mhvHJF7IFWWxjTOlqZ5SEmPWzdLn+46J5LoMQW2U
3C7XoeO9j2AgbjU31AlfAeq/mkRi0rIjj1Vt+rH4iF6BBjmCBZAjxAi12lMXejesFf9D2Hnt1q1l
2/aLCDCHV8YVpRWUXwjJkphz5tefRhdwUbVxUfWwjW0b1gok55xjjN5bJ81KfRZ6q3Rls3keuyMH
261pvb51lcmAKDkXoUVwBuBiqUeDFR87RfZidWGg9tIwM5VGIbDU1FkN/qjT8Rd2/lKtdl6CNUNx
lZgZN5UQNAJJH/lHP67nWcxfK4uIqdIy/RhdPBaY3YCZCe+NYyq6t2TtgTwvu7A+5bT1+xBEET9K
RgVd4l0m8BQSRORpI2ppBSAhBHYAMY4oE9U1NDhApL0QGfAA8EflCjuW5hDQFuDgPUxsA+JU7Nuk
uIZ65zHBsYsEn165WTMF69om2T7ULJcAGIJwHllOfQVszCDybAzhXtTUM+ecWx7h5QmnczxWu1r1
1ylyi5kRZ2KwXy5nDnq2TB7MHCE+rshRjeEOkUgLs7qN46Cvol04dF5mdp6C8BibgIN3+zTiR9q+
xO2LWGlBIntxhqHYDSHZ5YbuJWvlEh1RGZ7cvw8WH29+0+AH6MkLUxXQSVgI5RBGQAGQGYW5VLuZ
QMI7ZRS1xTmnNsgzyWfwtYYI0yUKFiEO8GF7fYowD9PFtI5unvN3yoy7G3srwCBDifZgG/xBAE5r
qed1Vh9DAfnV3Hlik8F8hVS1qTDXmetA/ROTVBqWe5AYfksOr9RMBJqL7BvzUVjyFwS3ODKwdpPD
OCyMHbqR4O3SS4Gt4BL0QVjbxkVOyBGfYVHS8JMZnCnx0Zyr/RB+E22zp+fpF2VCWRM6OeEIutWi
RSpIpGk9NKisea46F2g/B6cTTJRWa1DJsi9Jjdfn4JEj4ypGnddHol1DnrANy/yIeTWRe0tEoUQy
Q+4bxOXJI3NeyKVkfDkMKbQ+eSCU0Ufu5yoCP5wzAHBpdxbhAsbgc6LxUTZJLASCbBI1RHLKrWn3
sYzgjw/2Gcs64QfmWTcL37QWx7LqLzz6IGJQNm6vaRFCOCjGDvUWurVuBxQuCBOXG+y3z7sP2gv7
pYtPddVCPrG8EDxNvBMN4Q8TbdfEJr1Ze0atPYh1HQhkFdNRQsZi+oUgXJJIe0mj7rz9lOSpXdNg
DAdPq29SxImHOwdvO6tedB06hGqW9jC1867HctLBBqxAggx0/6xxdLNU9sNIuI/1d9OZu3hs/aaZ
3LBQ3bZLgu1+TrrlXPb9C12dY5isl1xOyeXEz5o7nHEh9yOmChObgtUJQZKPlR5sf261xjkz0XSn
8r7Qe2eowBYh4UiHAu/flj2K4ItkG3wZjygTbXnuEQvSBAMzmcwqF28rVM5Fae4VAs/Ddj6EGqET
VeaQXO+0XMrtGnfag4jkttYpos3lINFK4m/CJN+PsMdrC0P+FJ8UcD6ZrjziRP775rYB/TzOh3qF
PlcXL9taWFj0dCgsurd4y0bhpGoyMMcofs2KYTfI4jtDLFsmUrTiOiwPk8G5VPIQCviL9Gdbz/Ij
u9tVnXSvXa09yrCTZqasYuid8O8j2nzi0OagZuQJyS4ScRyijhBXqTHtKRdNA3SVWW+Kth4UEKtr
zVHzrd2y5KAfb1ehJxdNiviJtClXuJyhtJBgkbh5i9URyNP2nzbxzyrUELEEt6IW/rDRBlM5v3dR
+FCCpu5y/TlsKq+QxJ0pT8jjh0cWCaco5IAMLx5mHpyoO8ym4ksLpFBjfNRYMCMyQYyI71+/zRq6
yZLeTkwW+TSG5yEVnqosCAnexdReKhM6YADRQrjPUyAAS3SoNb6pYTmn83SrYXxFBHeFFfratmIr
V9cXTRz3mSQdkcMje1eQZmnv2qgD30bT17syHC+zwEHGsQZnaSm+ppkAxrtJPkA2ugttWpZ5E8n3
8mwpz12WXcNwJAU3p9Tly5yMPiBmJYXsYcLPl2mqQgLrB74r/Q3zCl0+MiYYmb733L+6WL+Vy25J
1NqpAaEZnXnvhuQ0lYDSog8FRXxkvZLWgp8iftRJsMYKi7CsYoxI7qpVHkMkliwF0Ttz3mdREPDe
dugo2jHQhJp/rX5WUvSmjuo5w7IAIV5kTGuJCDCfBNLQKSN3eZjtInKhNHLs9EUW7dU0nusYVBMJ
zXEGJLeNDMOVI5ObVL6OtLSaWERtFFk/nPVPyKS+LX380EhrGJcRiS/Huk7mKRTWjyT1FZFvWRF0
vv7s+iM3CM1F/QvfBeETYf2HyugkqKQqLH2AN+Kqwh6BHrCSJ6zukYyyu1zlrKPxqSC7REz0Nc3h
vYNTr9bXKBGe1KG7hK10G6Zd0ulPkRk/W7HqZTWpvK2K00sc3/DNlDQz6xv2IUIfiDNkSB0t5U9d
yh/V+ras0otY498Y2/ajH6JTG4ufSTUGujq9KIZJfiDuMfSnqDzIV4xTP0vqHWV2gPzTkzSRWC3l
szKiT4XLV85VoES4xhLkuKVwSFfP4KZiFq8cUSO9idyEiEVRk8gPcdPe58R61/W0Jx4Hw9A3iQ/H
ttb8sp6pw1yrpcyulJes5HlXrZs8pQ/kHnaySRwFfiYrBwuSfo+oqYY2/BUzePUCm2uVXgga4/xa
HxLWQ9BAV3LmoMcMHFKkwyw+aWJ3TaXlq5yLxyaybhrr3wTdDSPi9nQmq/jMGZexvuRaUv9NTFeD
U/TFqrMNtm8OjvLQ1fIrKDmt5/CQA+yVuNaV9l7lTmSUezmdX5O0fgNPe+OeedncWJLAeXyCu1Xl
3ytQFFWIRnyh3U7nwSfr0R5Lqmk1mx8pI3ZJ7YgC7dnwQ1r0D4LKD+1afU+dgKAyXB8yCb05eZaY
WogdneIHxDdJrT6awAa43sJ3z/nBVr97JZeR8Upko5qC2+bin6oFPR72KNKxSboqVwot0pNgDAAz
4lMfsphJ0XkAI8PBcf7LzpVpHZWPSWqd4R/EdmIJu2QJKmES3ShTvoifICQHJIuOnDAbDXz4HUP4
AVOwLBxWWVXtaqge60JlpaUAC2qjdqDfuX2vik5tzIkNS1/AGNbbAkcCWxQyKqZdHSc8/tbrmlo7
kSWGrM9d3ZcYlUT8SSKo/JqjJ85V1JXvi6K4Gv7vpqmQIBufltBdKlVzAYW4DcctpCb7TkIFNPrr
OBwrVv1RWjypBnuaAtEf++dIlU5on191lDhCGSw5tI0CpkX4YUA+6rHtjmQVNGO504uKjavC9yG2
5wSneBOZsjtAOUV6x1YmWGMwzzXRWiydq9h0di1iWGyKiSz3pHRmlT8yGkhFSkpvgrXT1yPI8JVO
2ktXKAijdCCyZmyHKTHIGQeTSZYDQVCCckZfWNTA6JCSYM8kB3iJdLjcEb69TDnLtUHqVMBM/7K2
85XpAsf2bPiYy7s6agEzTDIyzB35OYkdThFGj+HPmkGHjqs9LY5rb5TXmeI9KNPEMUbpeZS6L5NU
NSssHfKJyaFEy4xQmV3mJi81/G7hYcVMmp7HukKhyMVipuihLfrtaJDbYVZ+hERqKVT7ajNhkqDx
w1rRC5mTCsYVUPyOO5Hkn+g2JOOjVNDo7NpjHMl+NCQ+MQGcCMR9gX2xGl7GQXORYpysyQjqwnht
iFOkCPdjAAuV/FzV1qHPQlfLNE/KvwQ2IXGpz0kuZ2gtwrNFxRMSTN5zLLZlQfTrKdmrynMbFV43
xfu1/spRTiloPSwAqiU2gwJvzcKBXmpzp9Pne47uYyZ+y6J7+jYkJIH0lFVid5TQ0gdGLc+7rBo4
1hXlHu6+11uxV7O2e+WkPiLrokexSu8Usfe/FveePN2NxeeRAkWUqnEbQxzdWkc9kp70FTbXyuxn
7gIGJzPJMU2sPUP3srF08LAVD9ZKRiSANLYagLQF26xsV0IEO6rwG1O/R0L1SHPXT5M+iAvrbIx5
MG+SyvBXZd8vlm+TvDH0hgce3d7Bbv4gSqo3z8SBlxMIjMRVF/1KiLpf1a2XcgBcQ+G3rEO/zaoz
506x/awE82WWRL/DkNJU3c8E90UcFUe3csdCHAKcEKSrQa4pquokbfFabtWXKJxSE+LHgESeyKFK
Tp8MaPDAvhxLPgtzS6CtcoLj8we7NEnDkldAS8njxNGLzLKTJHokcAHUSg8wJA7CXAxI/PIxSr3U
1y75mhgKzz9GOx5iUld7TdlpVr2Dokf8tmy+q1G3m0TZGzRIvSLkTzUEpadTGcIpx+Ij0JwfWytI
Lf2GKv6Ak37FcEyrbzKiL2wxBb5Fxau6/rcFlLEU0BMV87UcM35PdHiYeIomXYRsZtGuavJXRKqk
AoA/58sMp6A5d/BJrcBqzN+sPuvbbsQcz8Ap24kvWTrvrNo8iiFPyoTuKIwf1b72MuVWD3ogJ8tP
IjHiXkfYpCL94MpXgQik5JmkunAMc9kfq/6iGdlztVQnOpKXLZdznXjgRARNSEobGToagfP9+CfB
CRnPob9GsSPWsCAGAmM69INp9gVHwG3VAhBeQ9Ys/CE1OuQ1ojip9VBv0sJg1ZbqxCsq+VWAJ6tm
HKCt+hTn5riT1upr3MrJ0XRnlbC8MIewNbnMfZZTrIPFSCOiE5Ehg63uRycSpdKFlOmoRfgegrBr
O/w1iQmha6gflVHFbZvYufIxyPkfYrV9FL0qPY8XDTfiFIlBxFq2aN8dsdxxtBDSgsqgGt1KxZQ2
6r9cRb7kgu7lmu/LtvyatE9jfq/F0G0N9dsEW95BJG/GyaYr7Bfq8jZO6b3Di2A0Gk6WXPUXfDtJ
JNg01O3QhBfXaDZhRq8V2dHRQJk8WzQsFsW29Jl839WpVt3PlOIJV8uBVFgiKCWaWAoGM/YVCTaE
NNzhSbcImrVzXQ6O1cKIFTR/Avk28VMNmss8qTYkFqcpqGTID9UcGIKXwaIcyJ9C/bMEnCwfGnIZ
ZmJvo5Usv0kbX5BYBpUyA+axDsq0Kxco0FCbSJYiECYJllTAlqFCoSc8NtXWKxhXt42tHSlBh6QP
j30+nTdmFf3Cj2Y0VXg25W9I/qnNsRdDMk5uYX1Z5zSHRmcGbNGHfI5rJyLgr7IOw7gdpZnaajmF
bQMn3+Q40kROJ58yQF0CZ9xQj+yY5inE6j3rw73Hdp0AfzV5hoBBsQSBPxOjXQI8UdrMZ4YUGBjf
RC2/Yk2acNFk/gjkVKH9VC5kBJRYtlOl2medq0Ec9OXKekhi0tfgULWpZyHdZg+VLxndAEPqHqRC
phlSbjQNe5G/5sbwMiuSH8r5qdiObSRBfzbD7GaDclvNGCG2+jStP9iBHTWN3yciuDebOA1Xivxu
XzR0d/NUchjE7WQV+a0WTE0XDDJpDWiFdespIumUs/wnHNaTFgsPDEeCcflS9x2FBPhnwYZ6fGvV
0Lfq+kFc0IVkP8M0OSR8eUZKPS7I3lxT6NLtgT7yrA3qYocKbIzYUcbJlxxyrwhNqcWftIOeNcom
+zMSa4GPanK3k2UojSY8YeFT3eghoDNdPS5O7Wh9JIVtzvle6qVdmQsPwoRl22B4icHAtEWrOXft
I3Tu/YQT0m4I1FTMe0Y7MGFSBJaMOLACz0PVOjGkpVKM9unCB8IjlKQk+ZpHFSNUBRWZRNWYjoBG
Q7Nu/Zw4lUR2ZuS1FBZOxAJEzLmvkxO91ojkh5bMlHz2se1eBB4tKQUM0icO5h2SroYD1e6OWFBn
mIRLKnNILRmeafVZNrDDVgI3auUJ4uqa9X0h905Xe3eWB9cYbmLrZQlwpe6PFVZeN8DtTAgAiLuT
0X/kywGhi9MzdqvWcyFpnvEnq771gdJDBBt9pYB31oIGL7DwGjKZuS9IIxfLd0F6AskuZp8jH934
xoZ0WS0Yk2wFY0jSeyJ4lpSA6ioCc6+3y4GleBVhpswAiVtmUpC8ReNzWo17qhie3oxcBpVWHIC7
eMN1rHZJouY9jfF8z9Bp4mcgAV34UqRgrUrjPHLegpBE729lRrsriIn8KrqUVtJwMKeDECPlsFqb
+CVHKeGmG2+MK4+b4ETpI0+HXiX38iUqP3rhVW32oL2xEmJNWF2j/0F+Cp267Hdooh5EY29JEvO3
3ySNWlvt3gz8+NpxxklqaMpexQhSZB/aGLprLTzQzZUN/SD3/VtOpl2c0LcXSftNkPUzqj6YBraT
bk+4FKgNEHjCa6sqJ2oxTgBF4kyi8IVU82KuJ1pvQ/taLjSrwNZjYXzAxsTAXQxyJoopmXjJirtG
1/2p7HCpExiTC9c4T/dIBGwDoAGdIa0GMyH3t7SgyMu4/IuEY5mW3SJxdiENJyf0TcYslNTm1vJT
Az1aToqIR66YaS5V+Lgjfwzp1E2jhs21W8mbb0SwZJPAvZ0pF+yAmdRIRLDF0knprB2D6N5Jt3S8
ePuFQDkFQukVmpfpkBBgwfiz2lPLmYGDaRvl3IqL8fiX4yzkLbRdqGnFCqEzo535NxthBs92lIll
U3SNo5c06aRnVf1+jKvebTZjvSgRYULEUEOJJTz8K9qQSQljEYLvBKXcN/MU/nSTgpC5e7WEaNkJ
SaY+iGosBUjsfxlbLse/wsZ2CyD/+9sWIbudFV3Nqe//KSAt7QOR3aveSu01nbTiYggv0dh8McXT
juUsu41qmY9/f0mm2HCUzIzdUmq146BGtpVH0msuZTUGsQyOVHbi+QaZmMD+tVRZDUwE2THFTwjo
rgvFmwQn30trKL0mBK9bjbm4XJZml8CIcP7S87oVEQXouZRGbkng4RbQly9sGlplqr5a6yvK2jZ/
sPpQu8OdO0ZTGL0b4/O80J/D6ohYmBq3dfSeZUpisD6HPbV81z0Kklg7wpy0X1b2rWrCRD+R0OFm
NXXPNIro8Pf/Stq6QSQXnKYMZgEQR5lxk98DAql4qhH6Otmidk4/jZPXiKb8THDMIA/akxlhPSSE
qd1AnX4pzsmbEM3u/5JZ/H9EFuhYJRNPhiWa2j/UrE1pxEjOjcERQkIPByVhz9Ws/MVIe8GHy8Mq
0c2/UR2KXzSFyrrNTkqtR6cVu2sVVKHGgFHOL2DDOBRlYeGlfSfRu43lJ4lC3v8fb/c/qeebJgRG
vq6x9ssS8+p/qucyAaV7JE74vZQIj9QEy32q1wcBQ44NSdqDzF1etAlXeDZso229rR8zhdF4HhKv
qK891fqCTH+TTADzvP4rU15Xm+92SwP9a3BFnOCCH4HQyczZ+ysj/vsLWd4/hfT83z/RX0fVf6qI
LPTUIgJZw7JQA/yD4x6VsgkhMhYdqnbz1CEHeGw73mZVCTDymSYolcD536jotep1AnnNaJ1Qn56z
oqAXYejajQvrVOoyX5S+tv6HXlHaVEz/fH+yZhgb10bVpX86wvC5awQwtSJJIZAMcmsevVLh2/4X
njFb6X8kEn1zQxXMUzw+rTApgr9JkH9/icbwfwiw5f90EPEN/VWDqaomKZqpSX/J+P+mKpZi9JLW
1h8FDYyDE0WlO5TVQCt2XE9lvWOwNzylGXeGSHq3Lsj7KBZhFUV5xqFlqvcbQl3JHyLkiGeN4W4L
dYCgpUZ80ZqGTkQ6Gbf/fpU3Uee/f4kab9RiHeeIZ4GPN7bb+t/eslx3XSFmGjlk0ZWxOiklq2N+
/ffXkC0ehn++DpWTzmNlbrAWBRXcf75OVc3gTKwyBMTtGCkzZMlZpmuZEym9axVuL5K2RTvTXjM4
gXSapI9yIAKOY3gKO+mgCW6t/6EqA14P9xJv6dA89C2UWoo+RYvsrPuJUBRFoBHNHaw02OxBXsC+
DROH8Ycu7dTkV1Iecah6vdbs+zT2kfi96muHdVSgReNoyEVFZo7RR5l8bZ6+ZvZyDvNGukkjas+s
ZieZyTDFRFuOvEKvXhWCYTRZdUZwrkL0kcTycQhDf1bf7HbgPNyI3gj9lZGnk1fv+gxZ7xc4z2Ew
6RO5TPtDICNPJdTwOHuGYCZZX7ix+uyU3CQSta1rxhCjXwsX2Sdnmfm1LIcRUE79zImnjuDBj4fZ
yv/knXxXwh4tj3C02vYZze6ztD4QAh0NN5wjXtaHbm8wKSaTxZbKdzg3fi8JZzhJJ92MnFmhmuiF
4qI1meSWIvQTsyWCUUuBX7flLkIDlDYcQhqVscUGSVFcVb5mw0AS1jaZVPYiMDiV7s/saDj9BFTz
UxZSWy9+qcXg0jCcLl9dlQNx0FPcSs+J0uzm5WUS2WALPi7WM0fM1CCtOleOM450b6xPm2vcIa8N
LZBdcX8az7r4Tiwiw524fC/oNPfloanvgs7kVezcnonz2GW7OMEBqpfXalXCO7s1oID0XqT1JZb6
exG+CuFyacT0sKpGsMQ47B63oqPgu8pn8gar3ipsUlV8LXvSposol7YMciHG/hmuTwVNThzuNuHF
1MwUfPXENH+XWQ8hU+04/iQDxqqhHzWP9fyStpgvlJ3flZgY69YhmePQEOU8FjAmqTVX60kndhLR
ci42TpKF2Mvxhsd7A30Fj8xWjvIdIUMgLYs4S/F9Vuhpt3SomydZ/uiy72EB+EDinD6cK8PyG3Be
He/Rl9vfMC28Ij3nVpAPV9Lq7CizAgUOQJg9LfQwCUxp6aOLEKVmW5kudcO4ZOhtpB6cAK4mFOmO
cWnkaCpyh01QgTo601+X9heM15Yb7uTzJTIqH5O47U/LZ4HtrS7f5rq1/XANOolSh/26lipXqkhX
Q6akVnsGtJn6Rj5tFF0NK7NFOPbR7xbTrN7xfFhk3TIiapUXtblkuKcbkQ6WgkaBSaBFoZASQq6D
PZmgp84GZ/CV8PNMJWyJLw7tINReZ11eZEAn4Nnmbs+qDHKbG4YyYdBbF8gM4iAIEhViBvF55j0Y
hm6X4Ouj7EcAdxTHR13aM/lhu626D0GVj9yY9kwYcde8C9j+G+MPqI0QNEcJWpV92viE+CPVBLwn
nGkPZvMN2s9YLyUY+Sy9M/d24/psLK8yNjdSFBYWmlokqAL9bWbsF16Sjk7bBFKBHAWNzREWL3KP
3Zy9L83iGrwVlZaOoP7GAhHtlgo8q/BcZ+TksOLsZ6ermd0p6ujq7MPx8mM1sSt0LbqxjwG5ripU
O31+GHggrRNqSrtcmQ5y3IbN3UkDJIHWXuksxejP8vJNio66ItohygV05hTxr0WiOmQ8Yff93u6R
Ltq1BDUI7mw9N7qfzLVj0YVRFdENNVhsbekM400tfhtqqQW1mPxrIdGPdbdsuYkuPso4njxLvTQU
6mn4h0ykrmaiAXfiSaK5FjdEXSf21nUMkbiO8uOgyAgmUt8anocotZNFZJ2pnGwcPLF+0RjvN+El
o5cnTrdq+Ognnqipxg5fe0n6YhAUQYQBfeyaB3cIVPOl5qkVQF4oWFitrwzBGE9fTAJPJiNdOcnr
m1Tmjiq/rsRDOaJe8aVdSKao0nvFEEpfacXCg15zfxKf3ETubYwKdiUB5rnr8rvG9pIPR2s67U3t
YudJ6ulqskexv+NOi8bTFJ23DI8BnDA0NCsznKj5M4MRr/JXw+C4CEd8XlngukPIiSEcfigP2hVU
oPiaMO2TIZxyJ/aI+1g9YFTLGtPD+S37inBvn1Mg5ixc7zE+tQy338wivowb/uSnBFswbdw8NGLt
sJzGvjnq6nxb9T0BrrZkHmKR6GnfEpEJP/TJLhUfUWrG+klnBKE2lLNAKYQIume+ZXBfre41j7+a
+dnq3gTu4Y5duaA9udoiZY4aofXonDXbGRTEy62diHstrm3x7EOltXPY4qFyMIWXbKSLOp+J07P1
+tsoCZQLZDJqG2KM6oHENsNf+CHajoQzG4rBcUOAoQJ2ejYykSubW3edruS8aVrYwevx22wuoAMd
k4uVZ6Mt0qDNlVNfdY46qxyuNAippm2R+UpLq5o0sjdENwFlInzHTcZUonGA1NNhha+y6rAea87h
ZN1YnIv3KBxSKF2IGxxkpNdx4BmsS/UnlCxyq0vi5GrtZij1hwCNrDaBXnKavKvQkHeiZHgS8fYk
Yb4kZAKqvDHOE/qUeb3BZrzQXpnQ4es0BhBARoVdECzJx9IdfXyKpj1Eh0KpORYwXb2tjNKQrVm5
z1hvy6uLmoUUWzILTsgF6uajTaWb2F9m6UcfwZqjzhbeW2kA/LbN9U9QFO0W6o7E0ackuypcPdFE
IuQqq+YuWrqPu13d7lUjoyVJDFpqPAPzJJsFvot+JcntIOtk6BY/MixQtbEeU5pZcpSD2aU3N5sQ
ElU93agJCrs9EjZ6BFI07NqmZGehSZuQCSMcfBfL9ILzSvLjtkdIiEpvDV9y4aasJqwgRfKwzdkd
QTuN9W49dTsCZG4mv0d3yERFrCbwVMFIYHvxSZKotDNo4tJdW0XLl5tLk3mXuEDIJD3HYsrJ4kpE
LfFf3qQRIzu6+Aca0o2rJbOj/I2cTwUwUkvSxTQtG8yNDZMgkvUsru+LSVuROaDp2tAB/QQZLKSQ
+mXQj80kBHlCfC+rezFcwIR7FV55Hpsd5RPcnOh3zL+GDJY1bvsqXmwNLBqvDKayp3Q6yr0vMHRC
wdbs8vpDWXtPSBja0XbomYwEIzKCViAQL2fm2UYHKTp00w8Dr/W7/5Pldi6T5PiaiACsvpEEHHQx
3S/y+0I8eCp8UJIuZUpiyD4vRhMfERDqXCO1Kyy29lUYsCAyRc88s3D9Wd/FFiek0Os4jwL9UV7r
cleK9E9/rfboV+q9jgBVCa7CIbvNxke1iN4Wpnvq+J7R5icOmJ7VsI2997AvvllL85r9YI1Zp+m1
RT/9TofApla/yC1IjOA5UAZtr1AEdQ0PBJxeQfDF+VFk5Rijl9LaRwWhM+Hnuh0r9GeGftxfXQ44
Ec1tKNMG0ne9+oYYwbat9DrGMAbhOjO7fpostjurdJTmrpcLdLoXaxWeyu4myusVo8Yu4Wos+t2Y
WBCmLMETr9giuzrsETtciDep2jcUYPYwg+giOtQIrQNmEpcPTxt2AMBPK3g2drl2yi3FVrQXUXsV
mLMJ8VFJ5Cvzo9qZJtpyEZTBUmg9wjMVZjXhBtGMn4ceMSSqufQYZUcaZqiNsbfo3dPaEN/XMjTy
zepxsAK52tf6JaveZlS1S5p8q5H2Y6aAeRDXj/eZfgKx7ysBlKC6kAXDgHLZIoq5+kp63phUmrbw
KHwVo0iblbTvurrH2nQXsNQLN1F9MIXfXKN7fWvHn/6res4+mp/4Xm5BYuFZzYgLbF9nHRMPUCzP
bVnMe4a2GHV2eVFDHyidvCOnTWFIreFZK8lbNIKsOGLgGzY+U78zmPEPAIh7ud5HUGFpQzbAhfOv
UZ0iZuFEbOOnyefGaWT2W3JJnqYN4KPN5UWlek1ilVWQwlva0mZZIBXBqVjeNdIycSszS2g8q8q9
KhVPZoywhTScUNUIQ2EVSxSbSWQR7Qu6FbNLjtrA6Ks0/uhyAMfiBu57e80GExLbtds829ZRfpF/
i7UKBB09CmjrYjgxkdzptU2IZ0u+04GqQBNYHz/ax+lheRlEHBK3LKdthYNvZNPpV79Iv9G2eHS6
3Lw4d+BDLbTAGmQmDoAh0dl+yi7Z/UaBvi/OGZje5mE6a6PNyRCx64Bxq7lGlQVf6EFiJgsDMHtN
LaI7JDf+liHqTQU37cLYIT+GL0370LbvfXYj6DkYHfmRvEN3PnDvXBVx9JgtPWj3xLos1X1udYb0
PgpIwninDPUofIb8QE56HQVsQroGQwTzgSXOhNlYT2jHmdYHqfkld6iOVoSiG59NcqX+TUifjbfl
BUq9I5deSGQMMzOMU0OPF16+xTp7CyqQFAIYhmEOkqRm3c0IOaHQezCHnTIzv6W8vErx+tEwvhNm
7WSaC5vMFDCZclpjmRylIO8XlHGF8q6aYpLetywyRiowtUC89t3FKBdIAHjZjQVdlrUvx+U+TCzu
BtNEgyZCGfpdTjEZTX6Y5zRWb4m4E9NdmwSJ6Y8pcIo/EokHaDJZ9ZgPqZ67fYONu5qBbN0Fmtxy
jC3oLVGesuY7LDhXufjhQuNh7R6LlrrmgMo0L5w8QZTiKF2Qgu6i+qI7azBXD3Lwqt1u7L0w2y/S
o0xNCboo3ipUweAodyzNZ6l7a1Bj1o8MvObIy6qDpp9Ew8+qByF5ltpdMdzUdT/nlG8gxDz0zFN2
N+ePHEnxeCiNGdTxbl0uISJTM2AvScsbeBI6I/NbA886P5VQcJgFRUGx7CcFAJQ3UkKFgUrSaWgz
TVzEc7vclZSm8xl9eAXicbNb+JsUabZr064r4l28PnHpwKvCJSruPFfxdBjYT3I0rdz+OH0cRmyp
ggr4Eedcmz2blOfWfg0P04hs1e/Nz7wPNMnWCDnoyCneQ3RCY6rskHEVOYNLXxF443QtzrwRzI68
cc3aY0yS9WNW3AlmmkmNGA6Z8kQzRIlvSXXUrMDESbwF56KaCaTMxyPRx17W+XxhW1oiEHNsjx0Q
uq9YcSXd88mIktTfZrzV4VcvvuriY1Tsmp5gECcXcen/KZuD9H8cnddS7FgSRb9IEfLmVa68BQqo
FwXmIu+9vr6XOmLuTPfQDZRMnsyd28BFp+jmPnhQeDYC1vkeSUYk+ozyqSy9erJhRUyzi3NGVGz0
Gf2Bu6lXv15fLY+T6WsGAzsDmJssrj/XX3jv21P7LrHx7eafKvjkb1YFhqSfygFm5yEuvwwSEAev
pYH4pQREhc9EyD2S2VkhluEEnFhWuqNFw3AY8ts8va7DslVv+NUwKkFEwA+zFteefl2lobvEtmZD
0swIH1Xw2DE2n8p7+wbzevU/r9/ZNQ31xodqvYBQQbeI72BT7lo4cKlD6O2GmCaURxmfCIHon4NV
bdTE9YnEQXek1Ze04oHweIBC3OPMtxBKcKH+GemTgI5JffAIBPJnaxy4iXmy456O/TGtrqTYGf2+
HI41JJTFTmIXjERQ71nPc2eL0laUNzXfi3xUphZoFD6jY77GNdvNJ5AIP3/B5G8lEJEGD5N8L0Ly
mS6RfOTFalD9OV0H6PJP2hIfMUBdgciQ04hv0DewZpHabZ/saJJb1Z+MLyX4qXrWMISuf4w0xYhG
1k2OjdWlHR/ggUikpRBSTDLD5Fjf8heXSpJsIjgi7QpDWDJIRHQZs8uBBGg/tzyI4g0WnYg1iP5r
vTHZKtZbpPHa0Wmht4CMwt2gtM7zZYHiahJFsIskrIePOrIi1FbIX+qNhRxAdrjWLteE3fpgbeLo
ZNkz3/XVarZQzUA26n+y5kqvag4f8YK2Tkf7ELs+eQ+95mOxLy4OMhEBzuN8l0svCCBHsAFlOrLF
W258ylh+/3MrwTYZVRePKA+W4+k5PfD2cxnxZDaltUSi8NRMPI9p4rd1cSgzktPtFltONMg5rml2
DM+MfCcT3YcbIW2nhIhEVhJE5JWz0+CXxFY2gkHhU5lgouQFaRNHrWEHeZGGjQwcZnrgJzhlBukL
7QxZivSmM40sfJdvMEluBJksQJALkVTiJpmAaHleI5iIpzUzrna6X1G1KccQCvDE5Jpp8BhnWBkb
8gMk6zQJfiJA9Hb51PDfkNABLWSOougOE0bl8nhjF5iq4B3QYBHlAxo6nNIpw5rgZS0ZGQ4nKcw5
ZlqN3guREXRuIrzpD2FVUg0c/gN4msgMrPe0/QaD4slHAUF1hFkwSfdSvICqCD8tI0pKUcE82Y4+
5rP2DRcDCuaA9gGgNHUYG9HQMsmiQkJ3nc12lbvp4qeoNUs7+pZWH2nXHLyYbRNrvzt3hFNilDZ9
56/9M099hcxKdRnAoc24Ps3NKrgy4dloHwxVteAJGAy3O8iEGQD0sOmz9fGdslPzR0/aRY5GJIzp
U+MnTjl25orbkpxqOgtjQH4c62M6eqV2bXCe6q9NtSeyE8cENq7Ne/A5hN9l6dgdI+5BTvc6Trff
w8+kX0fJq0I3hJor02kN3M+bq0PW4g2Lr1K/LQ/odzAOpig7dUyGKPljrLkJ7nYkw4APSrxPY+rX
pg2TXSuij0iMBGNeKLDeKBLn2KgMRDDCRnlLIuMU/wAiizNL7cnMzbvW6NzXLl22t2IqTNg4/NcY
z+ZZheQctPE5SwLBVRcSApiJ0SucIgxGajRx8/xM5kMpzdsy3Q8dyZuFnYoIuXoWw0mxSblmAZEZ
eoDL8LTrnjMamcHRKc3JNRq2BL+KxVYY90v8qJd7poLmeRLplfNNVI9ZmrhS5qwJ6cNLOLpQGsNg
2Jh4RND5KBV5bARSwnYqnaC9myWBCMF1qU55/m80z4n1tRKuykbfuBBXKywxV4LpWdQYlraW4BUI
tUq0sp9K6OhbQMcvwpol8RbUbr7TNo76onmpbEPKYkEAds5KuX6tbk0Ite9uCEjCSTQ/9topVbdu
dxKN6jyqwhdSHMGrJFziRKzKyWNE/yjeFHaHHUV2sAPLw5KnVXY9UunGJ77Mz/nKOxZMjBZmvIOS
PmpI4Y+pwavl8+bXIuyK7WwQ8HQwFHdit1PZ0ou0c2tfvgMfZR/QSluIz9fyMvyzfqFFpI/up9uE
l+BLu3RMnC/ynebPfMJDW36WF2x3VFu8K788BauX2hPUGErmkjmLsIUSrN/1g2Oc+FW2FQIFLviL
9ssvpJ7RPSZv2u94C576npRUCJoGyyduAYsFRmw77OySZI/W0aEqBC5xTpBq3GGEXOoKJP5+QHCG
VV5ekbj89kB2MAwsiK5eyTTDwGt6bAagLDWVD2CANq6POgzMQ+F71PPXSNJuZPocexUztwFa1zgx
JmCRRppgxyZFiPdiOP0t8BiGENwnwHV6pEw3Y0aBQG07NuexOztd9khzY59m2cYoafMNd05r6NqW
Uw4P8447uNePMXBa7LYTduB4TPukdRQI/T2tM7dtmm+iq6E8MFrF0FUr3SgVaaFZV3hpYjzANr1e
gEGXBOd8Id1l/C2NpylkJ7jhCOpRVrTCdXUHitTuqSn/XMgRTlpDTrooykFKvVj80TiKGpXEGCxf
uPuVp/Ttg4ihu9RLe3zR8dP+06bJblJiaWOwxZbAECZRAG3cfIEuvUyfb3JZQ7+agG8FRT9YjJum
QGBG3ThLFXkaugEBW9agmjCSPdTCAe/rUnKYcuYvV3hZriSAMoEjP+0+c8h2LSlJnoyXq0+TlNG/
kPZZeXNgBx/GX/iDMF1lFSqX70t+iaK7Vr3SmJToAARfV57dXLzl07yrhweiCP+gCYtH8Ktbc33S
D03G5wGRbmX91RiIV8NZKTqO0vyIdDNug4ukBK+xWN10AXpmG92gCe7rQnuJ6C1EvMhk9AjmQLhb
qBECU0v/VEP/l87LPhE7autk/rbjetpPFmsupX5d1MiHmMA5mW8Hy2J7Gvy0pnSrLKRpjO/iZNT7
mPO7iYbwFLXTaEuRpfiDqaVHseOsaUGdNczvQSVFVgQNqdiz7CzjjOEDlO5DZDAILW+p/iqGYFrS
sCL2X5X43pGQBUHCkbPUVfRqE1dnMhj8DlBcpUsrlGYLH+rc5tqhUWA9o95Hd/MZhNEzIZC8R55n
TJVXAQoErG7k9j6x/8EfljWDJP/TTeG1Vbo71DwofM2b0gefZdu8pHgJ0TbVVN5DNjOG4UadjwA8
kzZtCbth+bJs0N1rI7YqiYEnXDSXLlIT7vlumcRPi0NWTlTo8cIaTKkpT7YNzZrauYo6up6ZfXHL
GSsLJfz2NQ6nGmyZfGC7Tzk2ZgrKzgS8jbs/eFK2DnK4gOl1MOQCMLgi6Z26kli1fq1f0rvIluAU
ZeLijxJANpLLMYan5hnWKQA7Xmq2Kp1JfkVzzObMC1XayeZHLhBa0PHAX7FJNbBhWwDMtrbGomCG
dRAar/SBXUVuFcv4KRvKw9rFqiREvqjlu6y/4mYGcqGG+IlrBMAWNHpNZ/7mhC6Nzd00Xtrsr24z
O11Wc/BvI87hv5l884TdjlbaII6Aw9O1Hb9MMAwt5nQbF7uHt4c1udtJFftKsrBDi24IIojdEN+g
YaCBCY7MWyD295jUPM5TGX8MQq5xqrSMN5MPAeeHZ26vyrWyyYtkFwDLBPk/FFmyxCiu2GNDl1QM
xl7rVth8EFz2Fjx1HQHPDdYshYmsiRNAIboz0EbP6PGzCflBk/bdSH+VltgSf4wO8WpoWSxJqZNh
8a+WSLza0bpgt6LgKg1Xtd/RBwNyJZyL7QajbTqLfTh8jA1ClEmBTD0hQlHcPj4tRnkUCYBVXkDh
e/FbUd8tjuZ+fOh3jgmDcKr5zsGnSuVZZ0y99CiZ9Axtp8ADUCevIYZRJYnpA33uyDpWZbkytbdu
IPn5KCFdMvdG2f4JKq1U+msgwJrPRd3jifVs1KMvSqiIeLXf6u7Yz89e/who/uSb1dymGa2n6ZTB
WZ2fqnQjwATlhJ4fSrgCGX654Zda/mYjPgjGd98huf+ajDcDEGJp2dkUV97UfL7EnPcwvNXpMs5b
EnGl3xQ73fHYd9dcIoIpRrkMx2G4icolyu/1vFsTKbGCB3IntwRxGllrdNN+pD7CfC/GMpaKLoiF
y9gP/NICWIiqyRPKOWwiL/u1pCMFAmq0VwTMS+vUYl4QUlgsvlar+IOW34vuovbwRN575ZIoZ55t
RfuGb4CbMn3gE0sArX7VDQoeYP0pBSaM1t8ifZnbe7jsCrzGsSRFWGSFj5Q1vfllNWxQvyCvgAdl
1IlQvIh4eJb/JO2nLX8Leq/53IPaCV9t+BGaH5nxQ8bhOgkwlJq0fXRravxeKD8BwLwm/45g9+20
IAmInYX31k3WfPrWDvGvEcK3tH8k5oOMBzbBIlLTjyn/SqIHonthOifNTumCT6MwtxMFTJtKtxpf
ChxEeDlQTlxC6dPA7ti6tN1xgV8zze/h/KZlb2S/huY1N2r2K7dMPncsX6YgJRmnsl0RrZ1l7Fri
qxX2yQ09cCFtO+3b1F/V8YcWGav+9oKQSrQOQGS7oAJTd3Jj9CTxLyN7Jsm/RjQVJdkyIXO7qTzD
djxRrWnVwoeJW/ZKXmknnBfhaYsAa7HwXrEfTzkd4n09Yi/E1DpfpOU6FNOXOHw1UCayNHAC8SQT
UkSacPuhaxQ5Qf6XBDicjO+ayPrlK+k+i0g6lOvoLudwHPglSjQkqV4dxnW7rZCCpZEnSHqqjE46
ndiXJm0IXx4H8lgnwn6JlI1R4FFhodgMRPHcZnV0ptGT5r6xD6OaUWntHtzsrPAmCIAo9bB8jcke
k8fPpgazpJ69SXXmmep+GhFFXWusQoOoxDTUIMpCY17RP8gWAKvOcRksCCfDrbVfw6Hhol0DoUNj
jWmfl6tGsJFTKXHSWOZ0IAbcwHx5zU8zb0z6JAs7UVmj/5bnf520+jPrMv07Rgbzj2r2lE/WrA1Y
CEFiZEnEQMFDlztixBKrNAMWDgP3btZIBtn05bUO3olKoAaIZD1mkJbuBaFo6jWIX5X0Ox58Zdoo
yVkLedl5ZsIXjua0uIX1NhI3RvtIzXs2rNEPd1KWjcQbx77fybW6GlKc46oyrkFEHGwG3FKChQTT
cSr0bc1yoq/xASZorp3Izyhrh3hS16yph8TNrRZ+KB53LeVsDX/x8BRWPTngCBtSgPDQkA9FIOyE
Dhgx+1iiKv4IU+5Qzx7PYfOISA6EhjOV2OcKeRTm8r6Rhm5ZMV5DYCOotGdghN6PRNXXRQbIt5H8
emFHlAE8TZSVDHe8IAlEMtangqbGq1aJwT0DB9AK/JOlvr0L0BBAbKwnQt5FfUJKs3BQiZ45IRKL
FoBj4MExQ1I28nYLgySlbwoFjdWU8FCbe5gucIuaV8yk30YHetVdJrsKKLv3yUU6CEW/neWKFIjg
LD6nnuabnMwRBSO0cd2t3BLlqU3WAyQPvxL/4oF2B4Gk/jbe2oG5t1X2gSE+rQm5RkByvam3nzE/
Wsu1c5/FW5mUIJxIHAWmapWPv0qHHkk5Kc0FHuJG8GMhT4kql+HqGz/K/xkfxIw2EnohTrFMpjOn
k4DXF2rVN6MLgBScpXYIvyITzwlTla6yYvo6AEY//Oq8eXLEUBMJAV7TVvRppimgRsDIlrwNZnMN
igJ1y6+y6J9lQAWoelWxhf61wu2jWTrIIgQaFMNNMR6D8Qjbc2Lirdqf1QnVdaGfOsT1pibe2Exe
hhx0Sf0YQ5mdpL7pJhI74PLSD6PZEwfUP/o4oZ2FoGfLG3HJOnuJ5V2s9jsll711r6/2JdQjGqO4
Pek1xbGT5X9xW36bbbgryKSt24DVvFjfTAnxUY2VaB8fVG5qKrRwJASnhVYwZOWFpvMcNr0zGMMP
QbCOa6SujKAlB5kBsVFEi6SzSxYIP2hiW9gK8ibXWmhBhB8XHbmwtbKaTeXXpowgAY2AH2vyT9zx
71rxa1vzcpYzkhL+sbaiwDaWbdA9IQ2EPVQ+xaZ6J+W16FRvkYXT2HCq6qwIQTwdakoIbIQYZan2
BiyUZpKOJXYKoZX7MX/wS9xAqLGYwEWBpHjo5SzKWoNDCx5gpr7oiUQfT7TCs694yLo3vSaa0SBm
VRyvdTu89JG555nFehWzqU1Wf3RvsOMvVt1vtaOvsDjtKKoNOl2LNedBnJnNdxUQB0NH1I62W/Zf
I6MReZm8/mxeJj8hbkCOU7Z/EJokDDlAOSSCN5o3WOKTkzP+yxw42MqhlIzmTwErO7f+09MAfwEw
wOwvyBhGYU8Kq/VOm3wMBTZj5B2KiNzsBSqQroPr8qetv4sQSUPCHkNb7rgu3BXhJpPpks0BZ3Lc
ZPjyQJhqKldiDk9pXUXmAHI07Y4OtMVrTIruWfoE5hGqUyL/KbzlFVMNpkM2xsEQO2morAtyu8H4
xqfdluPBzYvOtcaa8tRtFviI2IuTyFg7eYJ1KlpTXmgsekO59haoF1W3kxTxdQ2oIx4U+qSZfRMT
5KdEQcC7hV89AzypC09qP2n/Vj6dHKs/LXyqGbs1KRp/kLADc7iYEt+FTkN/VR5mSJJ86/X/59SV
CYDLWeFgTeOkSCvbWXgr6+R7ysS3kDNS5yEy2pvaMP3pKpOOrHS/VeslFmwA4pqwGkISx+XBbcGZ
KUoRb1q/pLcIX/GKdLUScQJkxDeh1TTPiq1zFYCTzF4pxwckuNeohKWXAqWRfhhc5fJaTe8j7ZSi
/LWPfPzSsZtTlEedvQ/GD5gddVX+61uf+SMu3GU+LBZt2PKuysQbbQSJdvVZZ1ur3fpi+Sd0+2k5
q9VDkR+0fiz/3pUEY6NO2ctUy7DVXYEqm/3N43PhCyYiYXJI+ohlmPCmFtGdTuM6Fd1HQG+bRUxK
ZfJdJelBKF8Lq4PpYULCVHC2St+XBiuSBOZQDC3UlQ0SNcScZ72xItMPW/6qXy5VuyU6/kNPI5RZ
yFEBonpsFIm9FitQfblAElu8TkWzRw2rBmtQstr6BTLSbjXlamMAHHpyY3hZrcpYOVKcEJNGbGCh
mKlwsdmAh6JDsrVD3hJqOYYJsiJfovHFUKKHSNGUmtkhYoLhHWjVnC5Dbb1pzL6khn8160gO202v
GmyESDE1TD14YNAm24oevFti99SbeJvBfZ5ekn6TY+lh0mfI1OCc27qWrKX11neJdiCv2QqVfFYV
rW9t4Fw3WrYcyKcihkjLnw6zoVG2djJfj6pV2H6FGLwBydbV0J1NzKWWl3m4dyCDEBngTbAh4FoA
QUTzoepkD3sYRm7ppMqNjz/PTVJg6iz6KRzKn56xa50IdOqnFTSvxawgBncig5QuMKmM7mL8H4eI
CWrO/lrPvCf7YlmO8iE7EYUosNzmBhdH9htH64DD2onWdxyl9TT96epSoL/K36VUfLQYULZEw7d8
MTasX7lRzu3qZ1Zb3wr8ziCuL2GBulpjZZrKX5MJj0VOQIQ7v6nH9zyABlYACNednbKJDxo40mXU
bNBprRuLpcc+CjYG0kUJX8OFcm+qyFo5SmBJB7+wHzwNWsjAdrxkWgHo4HCEIq8DqvTSsRlhYKUx
bMTY4mQZn4by0+b/ECmRmISNBP86QMFmRR3CAAZvA1MNJISFSTnm7CZY3LQC7lWWF4/lZmBVZHF8
hjF0NOPVGkqDxxy7zG2ZIXhmJMo4GnCbtSMrekCh/p17fixt0LWlqnDTzZbE6XJkw29hchW7EQHc
TRKeYjnwkbNiml/voqHbJREPVboNsg53uX8DVbUX8YXI2QeKF2WZDg1njb58FqvE+6eBuVppP12z
S5XWMxQ6hXBkkYieG4xCgvqFf8xpAOOdmA17ghmkdGOOpLlhdSZm//Tyfe4oBqpjEUQLoJqp1zi6
xByCFVQCqQNp5fcnuGdhOnlWuQlVTcC0HB9sTPo+oDCk2X4dk1jpWxJoEqJfh/9xmpDFNYLjM4Hz
Ob2PALeEsJZD3B0s6yGVYA0iJXYEjA73SrJpBKTCJ5OdWHKjBwF+I84TQSfpNB7hz0jAAHCilbUO
OzGFdVrYAT9WAKwRi78I8nQt3zoUT4QiLkAbHtQE1meA+NQ8kmkXrCRhFHJxpr2UbKr0gB2+s3DM
RIXMVz/QzxkNm7sg/yjwvsV4lyMvJlktwao1Vj9jFgYARuWnFuxLLCRkcGgUhy781Kp5XWSX+V+X
TpP2mNtf7jBHzS0f76q0g3plLH6DUBA/mdavyd7GG6M+rfQTtyoRYL5gfWWARhD51hjYl+gslzgE
Gw17NRYbCDXVTnbIO9pb8nJR9dG18DUyNxo9PBsRYrfwIQyUDwV7onaTMpbw0Yo3qXgTTMoUl1CE
eM69HdtzWmxVEa7XdoEKNyAlxUyezotxyx3mq1qch8xpPlhyYGZfwRpf+4CGQb3HmCWgp1rbpk79
qdujjpGideI8WdjzN8SuiBuSs9PkNkLsDIqJWnLUXiXjsf7wXGC3MRm48XXu2gzHQ3VCY+dhbeKo
EK+t5HuO8ejfq/cpTq+9VV31xvwTCLOFPZo4usqHJYzhalTJX91NnmY8NOt3aj9bJMP5KBbe1BkL
W6ufhMUGln1YoCDtrab5X4oAhgITtKDtGPCN4jbLSj60aNIEKLsINUyXT7b4ldYvesCpiKuQIy3K
1l2MZl9kxc432bAHuK4IkCDFvGRfAtphMujydmiQBifLemqQlIcOksppqrBM4HgTJXSs967bdPVO
nO4YkR0tYtMY6glMF/Sjarm/hOexKiomv0vJy8W8ADtFHEurnwwwtAbKQqcPgqWrH1L9EasfJRcX
CgeVWsx/iLi0VfBHI0qvpPNAGzV4z2iwBn+obRP1O2nZU4MxYXcuGrO5zzIMmHIoPmYD44dR/Oln
bPBMRi5VGCHL9GcoCgWxAum3mPyQGq+b0oHoyW89GP4yudmGkuabc+loUJjBdht8kkz6WmMBFx+k
S21ODyEIeOa/VY7EKRVs14CDKUp4MtB5qzS/ccVT2OSoooxPzFZZWhPuV+b5aydLp6xNUL9mJh5Y
GtQiHpnQZYaT2dTL5b7STUxfY4AsMWhONT7Bjj4P/yTWTGN/n63wQ9OAlINyU5GmpsVN5Flz8x42
JtCsXyT30jgIFhti/oLqwxGY/REvEBaxW+bsfURqcYsMW3UTIqKy+CmIkT1k93T8IfwpUu6jda0p
jqGCe0CNWQ5rwnDcYMXq9TQY7J7+b4QzgPgchbAGL2wuYJt2zyBhBaFHstMO8D6S6h86669wmhi0
ADKAz2Bx0LcF4j7XETHDM2XxZAGZ02Qtg3KIyv6MQnPfTwJYwF1EgFx1iU/86rPRCaKarTehFCk3
hkf7eVBwNrU0ZiNLwgKXjY7LOakZ5qmM8uuUhtdS4iO3KkOatFerTTQgAjRIVZ56bxx6nJnwE5Ck
X4WgAiwU2KbQG7lzGel7rdL1o1UhictlSDVm5kI/TPFs4a0LV8qGIMOJM5WeRRIvUwkt38CFSRUB
zzOkIwmybqgMya4Syd+C2pXHm0Lrj2XBd8ONWo1p99lyQ3bBzm8ViqEMiTGPKovfZEo+iFLY6/O0
k0L20lSWkU3pOCIWKUe4KWiFKFhy9TOBSkfUryTJ9iXyHDAe4hEAPlSOTygGoOYWZySsUyCi4b0y
8tN68TIQbNB010R5PTI8c8jNow4ATM+QUrpmTH6MlbHdAShFtDMBuaiiyKKaEmzyLIxhtUuLzaD8
jZNB/WG9VRiAyMCEIyNRpwr8evlmxnBvGYCEQvElDKa7amI1SEKmn2NgGNPMVJC4Cm2h3yWdOHjX
VgtQ0WDoYrZrq+pRkOqD4/Ollxp/mbWtjIXNrMUHNxbKR86nbwekOoqwGYnLGvC5FI3eCzrF1+mW
mhxvVDKNOdHC4q+XPtedRSp9jsvOiO6hBOXDTI9B3jwjBpWqwjkuFc5FAMgte0Oy3BR9eKsxL1Ag
OZjWGTPro9X0+7BNPuO+3nJIIzh2jAkaDRQmdRgORgt/D3dAkebHlEW4H5Od03Gp1stEE6Zb57J+
ZPO7Ul7a+kGfJUWwLwWnHg074cVNd/EdlaK8PK3lnCu3lKfEXC6a7Ka4MFrQyk8Jt7ekT4MksVel
DSjGjGr1F4Ij7x17MX3YESJtYkt5YmX9WQSbubGcUNmE/1MCFbfbCT9J53G+pmTbky1vrB4MOBEz
ycDBwD47+RLFSyCdStMlZyP6hZdNyTY94CxvxOrjYc6cQcsT5ZPDqa2/o1N0JNhfV4vGDvseEC/d
G2sCtpy1USOV1Ia5YnIf6nP/xefACtMNUCg69DnG8sIWq8RN7hbE/bFdoLXUySWGWDAKKSl6SMl0
bOA2Uay+63l/MKry2ssMATGPnToJKPwRvk0vUTFtR7XBxmQYt4sxHzHr/NPq3E+yJvGDaT4EhZI7
zSQDLPBAtwYnpmnhFCFl093Kso9UwJFarPdkZ60CEJE3BZfMWO3yTRNoIM9IaLUBUpU0GjA/KXu+
oMXf1lIekiSFejuNa3YfDSkeMYIsbwRgLvZS+qbWE3rdEcekAA9dZ9AwU1SaqKIlWKm8BUpYq6WZ
RYY/zx2qxXvH4rnrd51+nORzi7ggG9FllRwSU/CXFmNv617TXoA3HbHDvhJ8sK/rrQGIjGwJOAhy
3jidVPpHnLudTrwa4lnpdvrixcK5ra/5SgqkEOhYGBqTn4Y+vAIbDZueeXFzqGkT6B9M+MoBZnKW
TwnbuwlGv3hiYzQi7pNo2Yms+IfwLg9IeFTRFZThEXR3k5D7GUbLxEI5JPSr1lghBuQshvS/3Zek
fUuLuK9EVGtjdhKI1BtS7W5kiBAo/ydIHXoFbJIPv9DISgRuI4tfBjIGELh+qydld41ZdC7D+4R5
XgqrNYWVKXT5Q9HNE9ljngqLgtBoW8GvyYrfzJth7JblWmNsY35Dwtzm8zZHRi7FFWftI1+HSaQO
dNxuvF4KUccHgrmI7Z+NZQ3wNACgiOtWQOnKyTtD4+DGwPGSCN+0O7UatoyWYHrBprRMG9Yh2lxR
3/ZqcFRlE/8XspFhkGiItObgXFbiF/Hu70LNXW2b9CvkQeGywQCSHAy6fnBBhiDX4TWivlYqYLGK
KbAyb80q6m28n9ijp+ycU3JBjZUBkeSwmIhAG5oTiYh2ioEylFQA1nhGuWZL73AWU+4AWDv6QYxq
2ZbEu8m6G9Ydi95BgD3oRpE3fBB93P6ld57GQL/O0oc63kPRw91q6jYm8qJGueeNH3xRsiZhCzJU
VXc5g1aK+JSzbQeKQc/EegDoZhkcA5dw/hP7wvswIJlEsO3W7XmIrymUwx7y3U/fv8nlOazOXBuE
KiQuWApztOZW3fug7fTpJgNlkEXhtTzNFnJ0zpYUwtLkkYiKylYdQbQ3Sf0ZCpVjmihmLNn2K+na
BV9leBL558Dk2idUoq5+huqJvZQZvEMK4zRCM/ka5jiEvwkYipLIwWH7sigTPSWZdfI+T18gTazr
EOVZo2WuILb/jvIe7XeRPyFsh+UmTd9TvMobKGn3dsGkHJ6s5fUNR7stFyBr8acOJdEIXgXhE3Yh
rIAkOrQTzLp/cygfNHVxiexARWCj1AV2KhmN0ac1r9pROwzfSh1c0gbc1h/v1WcwfXGxpuaDTZJb
4RqT1Les3cbSVtJgb/8U7UvSeI3oy4uHfiFdTkkQXytG2kHHWHKdCrYjOgB2fpsOMCoSToj/JGvB
J/4SznedCAG2L9EHnqgAEiv/ad9xwkuALSV+TjVNJ/DcEc91/L5eIPhonZ18+HzqhuoNtZVkFnaW
2B6FNH3yTTbcpvNSkj8tP6lQkrdH6b2/teWmj8CzyfBt/DTw6moDsIiXngxBzs0xf8am7+oLzL2I
OZAsoK/pdhxUBLZCFiA++xCjf6ayQtmBANDEdgURp/PpdHP+pseVFxpRsFFUZ6FuopSg/LH/QkHP
1D1PXoh5WkCd+2tLiulGKj50nIYqCezem5TtiBaNyOORDuC7hmsYAOtw/ga5dJvcQGwRwR9oiz91
LbwWufSu6VupUBB9186CTH6F0LrkucwfjRl5fdxsZRl6aO2FqJFMg4CK06zPrqpozhRYB6SCG10K
fLN+5AoExldMGgBcl8T3V03AJ8cxROyVKlScDelFZxBcl2UBwKqVs0bW3xokiHr9W0u7av5tyd1W
9D0xO26GrVlCsxuKTwYpe5k4E/Rr0Wa+v+gXyPxD8TpAH51fTUjjLM6MC1AoUJr0o7OV78Dkw3Bh
RjGzT6UG6m4jNhRdx5b4T4JYMkWu2X/P0A06Cbex+jEiSlBm9jVJtBFzC6vyDlY1rtIr+iQKBJzN
dpSCw8p2QrG2WMa3xgdUqBxtEAF3cJuTYaPEC3MJpgVrSgsmLlsof0b1bGOLWrDt5nNNUEPkuCKR
xupfqYObdyVcFWwLOg1E4EB+tkOsCx4lzabWyEfmctGc4hur2bTDSrs3PvM1zm6rlzLeDBUrSBqR
kgUkWrpsHen7dvhGV77s6jbdxOP0lwV82HmLUq8WsFT8V2lOMXxOuLZC4mEgETEyBGj+wd35Pqa4
AbFTfAOTvqgoDc7pRC0hdgMqJjZvalzj2Jqm10gZrgtLQkm8mtFJSd9yGr+eA1qZJjIkfg0YEQzh
Fe+59dYAw4wHxpYJ1vlnz3gmzjsNWHOULwRAgVeE9jDuB9ih+Wc4e/AZzOaI2NIY9wwqIP8i31lS
YL+8ghuZ8k4z2ZeRmHjhhFTFTSztY/KZJenP4hE0k60wUdgP44wmB5LfFlhkKi7C+KJqH3kEhqx6
Q+NCPgLpL5ddJvl5hCfD2VB+M/WvqnBjqi7VapzIuKeQpixo/3F0VsuNo2sUfSJVieHWsmXmxHSj
cuK0mFlPP0tTNWfOUKcTC/4P9l77ZlF5SOqEyvYQIVFHKs+4etT8Xah9aBtkSmG8OdYAY2DVeY6R
r03SCsrEJt+7aJHKL9sKldpyME6M1ziXTexanq14l6lhVfiZO3IRvwX/xZ6fMYQc7zV1nv+hBuT9
Fme2Ka9oNTPooek6DemsdqF+QmHhW8cguAcccfgvNDI+i9Yzlrz0CoEQqENY7EV3MST/0OuBqbKo
q1hmCDyvj1i9QX1FYjIo53I8sIhmJLB3GeO4e+y2LBuYO0+TbGmByrUX1mFFaX/Xsr3MMrS9BvqZ
dF/OM4aegrxrYDKQTGusxZcCOLAD3LnJ+6XEBXAXfD9MvNH5IHbS3FXYApHY3cJ0ZwnLQd0X4ZUM
DxsMQssGJCxeCsd8zSEEJbyB3/KWcu6CT6Rtyv7h9UcDPy9Oo9bEI7zvog3RGCZ7W2yx1B61dzPK
Na/1luqZhoVehpJuppLhw0t9HmsLGBXcAXPsRNjrQ5FF91JE3Ur5Q4zfcOnTSx//6PndC8pF0gAS
WOGCKPWVymkxnDr0Z3BR+ejIF/Cgtiy1bmNaCFn4bttrbC6V7pq032g7YXKci9ZxtWVTLMIWmtfS
c+dDne9pOyLgsmudWKCaA3mtZ4ck/Qv1nxSsrryW5VWa7y3jaCk0vPRNSFwXOQ03cRfWlraxKJat
v6pwZuv1Ps79EsU/GoYcP51lVj+weJ3oxkgSYKsi2zDj2of0QBfUIMb+BznP9xbsMwhKDBWbLaoK
qOntMc99t8RlSPMOod2dLKqJ9ptGP8yB1XRdRQ9EBG10gAQX+I6VnelpPd9xjXOlgY0FcWUJ3PMk
nxzqiJdoRfmRFT+hu3fbF7HlyKU3LGEV9VSSJNAsKbHndeaga6yTY+PeEaLm5rst1jz4jbKWwUtK
jlmdRO2ldGcLs/fLQ78oUGQRXP2NTgCvB47mI6pbLLa4s0fZwIxu3fDyomBi9cWAshrnPi1TqeUl
g5Ngn5XBK0RN5ucPQx/ttOF5KVWOOJq03pp1HAyd0a66Vl9mOXapgArPamnUg4WZF6uCe4LNZc8i
MslWEs8rrSTMLghj3cwsu1WFNQRPG60eg/ehYk0SyylBjbL3lolcWaSaXhOLVT1SeHWU9S5CPYGB
3GBa0taz6nMTJtk2CzSYBgT2YKmSGQvjY++0pp/YAB6K0O5aq/A8azKVwYsT98ir7oK90paHhaoN
0PnJoevAXhbk6hAeANXLLmldRhOXGyOdPECFP4Srin1MiPGPqaTViBvNB9DuY2GtEn85fbm2lFh3
wB40BpuLjzN5FcreU7OYuKYjRKPGbRhaoi6NlXZSBhbQX2gfiGTgBIe4VRBvaRj9Sm3wU7IuzHdu
/5dLhlPoLO2rhqMUGEXUSeta44LsRPx2u4GmBIanjPYzSGrGCai8qofEDBdzlhcgqWd4mHAYMFai
phxnrIFr5SKKZ29cCWyhjRhCeo0cwyUyAAUtwUax9qNw7AAsoH/LOKrR9ECyCXhNd+QvBesMGmgh
lUxr7groDYUxIORnCzwfr01ueaM+RhEDVAtj+Y/Y63O1+k1H+BLjCcYyMkORirp5+v4nSpCj14cM
nVabNbOMZ74zt6kqoBarj12IeyZyDIEcbHKg0MaZJjw/ZP1NspAQg2nprpadggCPcHx41A99gj55
H6gvvfkE2saqwkUS0EU2o8o8l4ts/IF01yIUhyy2Mf8jl9sP2svibNWIQSSQjyYEPECkY+KKuTax
3ebhxbTcnd7Kxja1fIUaedSQ1Ty63Ox46Jcid/63O1qsO4OTAThX2LNZ0Wru2+/e+xG4ccw9dajn
r5EX73WYmbKEJY8mCs+UcdEFdEsZorDm5flsq5CVmRV6sYoV0FVBtJelDCpmOM76Zok7EyJkqqHv
2crDikKAbdMQrjVvKTWPlskxRTS1jJvPgtaYDbCsNXZpo7nv4wt9FfJ7NkZePxIBsp/uvTp96i1j
W+mPqKN5Gtwq/QwVWQl7m05MrvCOSX/d+GQ9yopuL/C5J8yKlWuVUO1xYCTityH8iSrDvcygruRJ
uGlfA/qvSQWe8/wLxLf2cbdmvLeNamlJ1seqN8lQ8kHL1gu8pbq0pF3pgr3AaI2Tx2KIwGXyi2NM
qkg8jQiOvBPHTre7sCb4pHSmm9EUOPZNeqajbz6jfqNy8f2PiPKXvx+AJRlAGAT0vvyyScESkDhO
y2F04qIuui8DaIVDLdubK9yRaV4hpz9iqDOFExcegytpObNa2Lj5iVmBntzz+mpJ3krzn279atRZ
w/VD/INjDEbdqNGAAHLXL6N/MQtHQVZEoS9YG4+yC2hNLes003NTfGpsipRPkv8SYzwzsv04HPgE
Gt1JeDsiPzSLXSl8SfUZ52ySXkWwZCmdv7rKvD9LO5rZ2wTeA5vJJCIgIYclPgGPAOVOsD2zhl0H
5JsJ7owrQXPRcAhBQ5BX0/dRMZMNmJhm+b0fHqL0ZrheNuy9UL4lUAz0345NvJJ9aWzGpL62YSEd
Rv+kVhN8gxsq/peltz5yStYZnkughk8iYHQHdT/L/aX0RRxpusOy4cFFsvYsh/T6exoRtf43/6j0
50gO0O73b224g1qhWh0TkUoH6Ei9RzGL4g9Ix6lpfjRWmNIDw6LsLsiRtLO3jIN8pvxSrPkUMCX/
y+AZe/gJ/jf2DwI2xRUNlYti9NCcDRiumOtvOrxcmCOYH2qF5of9J4/Q6BTn4tzcvBvpFdXGO4Rf
FDvSp0FYhlMnBtq/DhFoEH3wL1klG3zFPEtIwnRtGqe5LxrQebTJnXaObnuDvNSvF/lu7q+Fo/yv
JJNKsZnkdv+qqc9ZG5McCrf7ulA2/VePrhqZPsJa3LG2R4G7yr8axouA2lHLn8UBvy3tOmQolrGw
VJjvzBhQHhFq7eZMYlflPF/Hu3w+2PS/zJSiFRe2octVb90yWsWnZt8ik7OTW/HG/333/hFXBXeI
YE4MHNFldNR9Wa4yGGsK+IulBfXPcAQk/fvkChq/lRyCQUGBAkKOFg29JaYhigjGdoGw5Cnlw7fi
lZBvZXWHhSC37PYCIPYVkeM051k1vGVmMmu4kYyZwprvzvIPZgi2TLpDYJDTHzlplXw/Pqby2QBi
AI8CyihGfofLJPJ2kZLjpMJiOcEELXO834DmGiQWK8GF9c/GipNgoGwnp1ePlKxjFLYUJ9reGvuH
0D0AifMxP/1gmzQ3PwAiutHarw67p+JBwQh/4rTzViTDzbVcKmd7Bk58lPIfgEGOuGjrVDfpSqvG
AjUw5gETYDe88gSr4rfVb2hKx3fwW11TeHzGrHJPqHfz9FtLjqzdLHVhcXu6c7Wd8wqQEJUbi5yZ
naEj8LAZVLCpobrzCbesl2W5xiZFBgbr+fwx8nb3HaKNsCUyleXXjr9FtCrpp8V/xuwIzGgJOu4U
fg3ZIZ+PwpLhT/ePTT2TOXfT7oZFwHeOXdpPL1G6rvul8IFLR4dS47EO1h7aUcqkYZq44Wh5Qne1
kwMrqw9O2urGnWvtzAVDIRJAipB48JPSX3UPgcPaGhxM3LgCEdHoRKrx/lLB2rA6ngECdpBy0IVj
OObnD7ITZlEBKVTJbLN8VAhrp2JzScWXe+sAdaYE+G9NqRTlQH4WNHoVAGBpG3b7UNoOQEXkDbXu
BG9r9nW7RwxdNk9Xe6nZxvJWtXKgJRku0T1/yT80+N49fijH7qxeWJExQ8W1SZpsMptbJ7Z4tXmF
E2QXtZHzhkAUUgoGeu2F/OLzaJ1swcqthTqh4KXaK2tCEnuytgIabDv+82hMGLgCtaRoOHiImTAt
29l2PqkUfrTPcGZOK7NfQLG3rLbZT/UjPN0tU5V69l0IwGMIU+CV6AuDPaRSuvD1Zl8aaJQK0hvQ
CFDIDSfOgmH4n05E4tiobL1Pe+AJXfwDtwM8e64yg7J0fiIj1dGPc/b8/xdCkWJ+99GtjjTu4whr
JdCDbzRVCuZ+/W2yz9i5dfKbcY5pQS+ue9337YHxNxJPkGsqt34YeltPYBTcxcXV4EGNvDzbdYN2
yKY5CKkaXGVRRYSj3JKyPMnUoYD5mn8CAhcEQim3MFc6mdLPYgXRh+w3Z0ufOA99HS2FjsocZPSl
+CpURXI8hQ2rBI4jKjz6AAXIhcf6xQoq9VBIwgd58ppEkY3AXM+Xbk16y2p3lrNmERCJpxUQl7GG
WZCifXnNZVYu1U+pBm8NYYeJXVr51xambe4l1J5jtfKKcVEmr6w85dqthsNjHhLrmnKsSN2NuVZp
kNu+TMgKHg9V+hc1ESL4neIyLaQwVR10hRLDDdc9xCZkkduQnVr3aJa32FiVw/RI1CLPVsdQp2Jy
u1L9K7OLAUZFrtGA7RoDgTyDxsQCWL02yLTosb/XF7YSWvQ91JcBFoMT4xbkywt3nfWmOy1uqOGj
+jdnpNaYCdI9Jm3xlThhCrSdBilN5vIRm8hFow+hGhs9qBjsO1KEBj0BCXpxK5lS5duqZflqYC3a
o6XiFYktRph6H/NuTeJIui+tThcpZX6Vn9r+BDiWETiqFhNEf0twxxY7NCukHfHDiOKnnAzwAhhF
9O983JHTaeqcBoiMQU8WeIfVAPcK4ybra2x06jGGC+RYoPO1G02aFdGUFoYw1L+yAw2iv5aRGv+O
8BWnshtL+A4lqDdwi56SNDm8de0Mm6MDhpI9GZPjou8IguhfmXlAoaLrgLm2DLkq864Yu4DElItO
jFZ81sKTNT50aeH1Qmt3KWCVbyaet5bqpbGuE3UmIZxuSSbFP4rmku1MtkwbJDkAUpy6vzc+xYT0
FPxvfiul4xH4xpBD0lU6Q3aEdK4pHV6RwyvhlVpb38y3lPgFfbJn/9LZoukMzb9B3fKr0aea/h2R
Dbc18ygES6K3D7Ff8otx5jMkYRSYhi/YGkWyFoKDJqzpp4aC9GOniDclMFhsKMMid49e9w20znXv
Eqpe9vLoFVCs35Ih2DYtCFJkVI35MJHoBWT1at6PCyNI67YmYzSiED1lVTczQD2HsD7K7c0j31eT
rgLv/FaGnxHT/M0NRnfMPkPUrJMGsAMny5MjD6+a3qY8e/KXPOypFVRWi+23joNaMNetsEHOlk9y
VHgGoHbABUmHCL+PFL34SXG9qeG1rY5GsouEHVr5VEJTsY3GL4ySZAOpArN8G9Y6ajJ8YeRxrSt/
nyln+HxtdSaXVezWDISbQyvxatDWZAGhqSjbUyTc+jX5rrWP63HR8aMMzpzRTcJLjZ8Wr1yKGsld
aPTHVfov7u6idXe1MwcVxxnuwm1R7hrAGAK8Vig0zK6AY5DI4YeXihFrsEh/oQVVud2aS4bTC7PH
ZM31uVoN40MMubxMaCRtGB0I5kI0ViTnyXMM1BB8WKdXQCRHlOIHN9kH445PyMaQTsliqT8VDr50
PWTgSg+5vO4L5sKzcD8NUDcyigDO9BRo+yLJN+hAXHTbowbTYTnJQuW6IXL5yH8z5TQoHzqqvt2Y
wafD3tOvgvbZeJ9U2BJT0OrHUX9BuoCGCuYE9S6TYydAWwR6N3pWOOE307AaPEe0Y/WTADXprzxi
+MFyYeZhzrauNVFX9EhsKWhzvDc3uy+e0FBaxsrswC5u+eTEkXmfU4xfakv6yBZaiZA/mdfwWFB1
ML2ThQUZuAZaqJnFUPHdxCdBXVvxOSp2eG1ZpjmSeGB0i1FYXQoe9A8ipf+N5bmS9oa2SGE+5ltE
Nrq0mU9OE1TjpEvCuaNY08ejX+7NpSfuXWNetXOLaAgqnSbe9sBwsWepTqjvBNiAhFRJc32YfiIv
O8HpkOUnP8Ion3jeSuGdxWujRh7S2CEQJAw1vCQSKCldfVLJEMbTucFuxbtErXZF+838thooG2jE
j36zUkwm57saAxitUJEdYmPNrL0KnpZIjMUGk7ycYqfaMI6Kwx1SdHskVMJiWnvlRR9E14aigqFD
4j7ggKQy8wgAabapI4pbTJP2im54xZHLveiGG6RYPHOueMTUFQD0w08OR0CfEQlOITf3mTqGpJKo
nw4RWW6sEKSI0ap+KLiXWe+q/6A8NcOC5GRbTRfa4Aw4fTN96zJnUCAWw3Dh5YqoOZ6mEiMdWoOY
PRD3ZnqYmj6isxEHa4sRFJz3iIytF9jwzHpoOu7SlNZqMIFWrJ/uTYtDq1iganjCU0oIujUX0LJE
/Ak4M1GnetEK7Y2GIkvkPc3vhHgzdignlQ91HdDbNnNEpHvl1ipWEmI337ro1UnTF268pBSNLepw
B/0U53AfUIQvEUn4+iKNdoTWdPpM9FGxsODYNxR/4lxCHRPTmSESgvJBQFkg2J756v9CPFYaMVDe
20QaEZB5ZI8aLhREebs5xw5qBtcg9QkUu41Fyq7Gz2iij5fzrRsl2T6PPYQDBju/bHir9Y/DHo3h
M/oea5NkJ1CPZDBil69n6P31b088B64794V+tfF9Aj+BT2w5kKr8V2enGNA2aTWGJM5evn2m30OO
1GjFjoHRhF8qAWS1Fpe9JsEQssXqXaHW7RYauh7+qBkTsZJdUNQG5sVt3Rl+svzLAExL/yTu62vM
ueUuq/huknw43gM8Z8HS2Fm0M/p4ESEYSQIrmp6Ro2Rh6K0Ctjs+Zu5dpX9FtBFqa1MmeEPJAABF
wlapr5l+MNHP5Vz7njloEyprDTU8tticwWZAST0G6xBiaGdZjF/+OfUnU/a5dCmHz9h9/PqgyO/Q
fHphDGb41bOGzhVgQDF7nV9JxKP68qRkIbIeFqWj4e16dG6h7CKQb+Db0vbSTKIq5XvoDPKIUmuV
ZEhf6Tv6CKpsijOcXiBtaO582BXDW5AvFowq/ylxt8fpCwcWWi4LyihjIRmkQNHb7gTMonEs2V0I
TI8mxHmJYMgH8Y7Ga6FK3lxU1TklsY2mdkaNAUG3TY1qLua3jgKwad8jIW1dHt1EtG7lOOl0GKQw
cGXLVSDdZCNUFz6H4i4likswSIbCA1kUNyIylEC0S4sxzZfev6vuAr89HSYMzbyq8EfBoGRpqo1X
Vzjl4qGsHxVHNCMxhOSpjeaW9wqfBxIVTFHk8OJqY1omnijI+LNkrXSGiIV2poA1i7dR3scBlvTw
Z4LQzHp121N53zlzk16DkrjkGvOer6CPV9JDqq/l8C9JfmXehJNKRrZIBWak82zVcaMoq8rnwPUV
OybyQ2MXXuETMHVi6hylnqHflRQSX24jD4Xs5ZsOpYdQ//V0vC6sLm6dNjw20DkTVPA5ExbZ/eti
ay810Lk4hz81Iqycflq3iE07ZjU1qX4XvWuawwXCS1eMAMcgJinVRfVuPtYpnO1evke7+IsqsHdg
dbjub6QcRPNPoL33Cb0A61iqRzJFlOQhYjYNAibP5tPNXlL/S14sAvMXjyhGhn+9jFFeu8dVbVts
yqC8DO4FzrgI06LGSTsW18H/nbZR3C8g/Ge5atlCaG2cSLYuBZqTho+z/wAQLi46yyUVv2DKLT8g
gg7l3069dijC2upLgYglsS/PkVX4xhJSh1hRJXeHHmporR+TeBULe0U+6WQnxr+t788TDOFxDRMc
WSCwitypNYwWFsGNzF1Mc+VGwixExU3ZJCq0o4NHL4f/Ezc3piLUAHiVQLBwFQyYJCV2W3VdRmSe
QvmAORruRorjsX171drQHHR5OaV74P7VSmYnLqF6JrdSgQ1bQqgTLIVyJ8N8Ujrgd/pBRBIse+1K
DSOnEMDx1iSwl4Xd1cqSU48lcwoaNUWl4PpnJ0IuDW0w3CXpdrCuIaz67JHGEKg92Ea7cVhnzd6A
T8yEZMC5EdGQcUEmqO7Y34aOEV/MrXGa7omAJtuv+3kJBhiQwlCk81b+lnh7cJ8L4s9YEVKmIWVB
9231N1DbLgWxshiyH6kM57V8A04f12uTvl2/pwOi2PERVBpLm70RwfkQuXx5wu3xNyjXFhIN7JE6
XbW44wOXxp6Jc8gJGHM7iMd0knLSmXWlcjSif5X+XchX1ShRKid7HXaRak0snwHBWMRuDjAdmkG4
Wo4bkZdG0h+yU1EfQCGzNq/nGg9Jlfw0AsLC1HMwg7Tqb8jEt6HylTQeYtxFwrCS9H8lrzLDgkSG
Ippg40Vq4VII/43uj8tLzI/eOiwDN/r4xpvMhrU4mMwDYXOJHz35ZQYsTAsszM9ysgAhu5ky4RA9
Dc0UPL0tBiSWrLqQTnJIB2j+vHnKHI9/Gq9C/XeYtHqtdcn9U0ME8HBR0meZPgPGOuPTcDchJvqI
aOBz1aNmecaJk5HDMb5CLE5oQwiaKN29wg4McF1zavxVoX7REvD6abtrpzs9igPlXCW4nz4gbVNe
aX5/Ko1LkG5k9zqWe0U8eGB8YRBJ3RV5SYJKRzi/+L/S42tuEoMp17r/uCYXHw4jNeFWhklneNuc
QMchvQtMttw5nJ+jVi9KhLIkJtoKMHrWfW69c5kZuzBgENjvjMqmuWHwnE6BuNpFY2pfGSSIfPct
w7AVnE6IQSKrZJ1OEeYtk+xtpq9EA2nDLUuPpIBWwc1JhIspX2M8SYU2L+Cs0DiumP6MEI6lCyBJ
hUgW3ATWXGTdjRxPcZci4KB2WTJiJudMNk/FFNmNHX5h9NAiHUuZBCmFuHTrP7SMM2gFfEBUxlLD
HGIh+LdKW3oqDfEeNHYRrz1KggHer1r8NcGKxAdTOwSZM+irUvwmI3SMqWoJlAcrh2ham+MZ1+Fu
Swuszw3SOayF0kYz93PL+mSDiHBnlqgUnOxxdN5+3JX4WkbpB8cMzyp272PAfExb9glyiLMnzTWU
zhYR9iARfEcF3s/FbegMjXPRPQMqbLcyN67WrEXpLGNqKER5HoINFVpmvMycG9RgprQaij+XJqhb
l4DWOUjN5D5t6uRmF/M95OwRRfGldUCLanZbEv9BeMoKetf6IPsffeAu0V5m+pMmD0nB0OJhvouW
6LgLXv6D4M38o5UUJyGtSIQkCbjUZplQ46X+Gb3BnqHoivtbDm+/hQIYxIZteIgrzcFWXAkyHSdC
DVtUA3jdIKnr/2pj31sKanQs5yOOhX2Hh6zWISfCSHPjZ8at5SEMka8h+azllM249lmMaWZJ6/6b
j38dAOhW05Esvy2DJ3fS8zNUT/JJkszC3+RCoKkhIYqbRRmvpoV41zxx1qQ4BoIzk7PcPXe8t4rq
FvYaMBNKUnQkGQA/vYZoummIi/mtsIdZbJ3NMaVjA/zNsBPLWUq6o1Z+VekJr4Td+FgMgrUuLiX/
22h8PIVsa7Gp+DokQ463kQzzfqYrXwObqhABfq5+JHbGDeLgvNojiZJUcBkNvw+UB0/coVjMqMqE
I9uIXuLpAJ+EippEv8CO0ClqdHuaYEsCpARmggXiHnJaJ+4iIi0TIQRmS75FjM0+73mLttYH19Zn
zCbJcxlIQW+apYhaEBs22s8LArdpTQvfgprfXcMPWw5yxXr4r2yucEcbn/lFwZ3NQAzGmBkzBOXC
5cBSITBPnCryaCKiU6leTBYfUyJKI9B1Et1QsAWLfpIaSSCOjksT/WjusxnPTf+sqlcRbBJ5K/fn
TLhEORY6VjccbiFsOnGiqNK1Vm+ftrTVYTsglUwIFBChwZTGCOZ7beQ4RLXADlKVvhaKWPKJvg1G
debCR5KsLmv2XG2+7LFjUfTlO8Z7ivVkxRp5HwMMEU5a62bRxns7I/nqRUfNnQhMXTiZ6rwqL+cu
cxOhpHePJXMZYn9MgOkghyL1dzsiO1lpKauHau5bAFYds96AZ5mRrGmwO1145q4gdZXhbw5upqtI
zm2WBeIwkfkFNTjVoh/NVEqxhDqs52Ct8P7oIkkuJDmka89dKWGHG96JTPB+sy7f6WDBKTCVq+dN
behdAg0RHiV1nQFOV8bfHO3vUDKLQMaOxnQ+VxFb5DQgcuiiJv1UIpy5ELuFxiOhEMQAxT9Gnrvg
mCXelZWGwWoTi4fRGi+NK+B29PueHYEhz3Dd6lV6KYqHmAOArIqN6E9HJaZDl+KoQicnbInym2Ul
RX96sVpER6e+ulfBR2imKpMfeMCmzRqh/7EsHBlkcZRghx5q9o1Jin6Fw5sFSoFJVgcGU9/T9hPE
lI5IPUzrUpLwgqmBlSbCmu6sEy6jWTIbR+xH5kZql2Gzqq1VxKlAkSf+zLJxk1Z7YdhW41MhShGZ
Lbkj08uhRMPOX47EwBA4K0Af5XGi8SEqQr20gAypZhqwECFdTkz3ITF+1uKXnmzy8pkQnkKYkmSt
mfK3hF/G67E75PnKlKbco+eg0ZhupA6x3s701lXAUJqjpnxNr9c22ZshAaUIv8PfhNWJ1f82njpv
eUGq0WGojwo4+3rrSyq7z+nNoHjBFx76WcQAN0KiUFUas3130WBhYUTEa7lSfpP8u83v+RizWEXJ
AFi3BdpLMBpS34bZSjpjnZ6dQjO/DaeMtarSvbLhEXj6XJwiNUtxADBe/4xWgroPZ7NnrNwWnTUf
vQo7NjqzvI+cGnC2GvRHVeD9Nb6a4mnH+LU0hoBybGu4TjXzGgnwck3g8LCOeQZlAYQrxhj85dBD
ZiO6Im8XU7Va+GEL2seOOCuWYC4BqRmK2n9+0S708LeFUJQNX77QzDrgu53Kqm9r6G8j3mHJG1Cz
D1BTa9Sbbo8sk6lV9vGBlHk45OiC8ju4CkbkKMAYBfXNXwGGZqCXqoOjGd5mVbKxcG+SKI+K46MM
1xSZlBR9l6CEA1VfK1WwQUjMgChnE+kmV62jBKYEj7tbUzSkbhWMqr6T/C0qjEQ43k18EdRaXNP/
73zCOFsdUUKAKspsvsPg0qjPMcUhbL2EGGnsVJmexH7Pa1Yq9ikPGOs/IURNizs1FE/MrQknoEgT
hzdkQqHemvGnPpbkrWF8ZnKMYTyHhAdoigL4JeFmCo3vFDtSuJzcsDTO8H/5SJWn6Ya2mN1MRoze
eaoARf8Ki2fea/TPyFh4HHRKw+JU5X89ih5V38riUwrYEL+6+HdMMxB3u9S8IERhDuFlmGU3RLeH
1Z7uqKKj1b81VN9jMkVP35Xxh2SQNHshldoqzSaw2B+1m0Y6Qj2ewEqRePbVPw8Hh6Bkk55slt3a
uKUi9ZHr7313nGmYSoToleAz0H/A4kgGt9Acs+a87Z0eIRFhyOK+694GapxpYLXueBkr10yDg8rj
llK27kjastnCTPiAlAmkmzN4P7C1J8AerQIY7sHQZk46bsX0iug0VW8VEWka8ZdLD/f5eMLwSinn
z4Ryzbs0i68t53U5WHTkX16DcWXPuLTpvhR2DxADhIXYXZBJdME/VOp+vpj53o6Bg1vdYlxbDRBa
FJmFpONcZHYDstXcOJkJxtl/kB2YS8jyuzdIAqJJeCG1AmMD78uKj6m6CwkMdA9d8w4A0yXDi8/a
1ploNqT+VemNGHBHVrELk4Nk1mw5K162/OsCqm/FyqahesgQXiiskQb3PvI2qXFPUkiP6WLAMJww
VkmHe66DsENeRA5LHb9K67syH4ZQHMRqhLmNXIm6SmLuSaShRwqcRwjcCqR9lJ9BQSiNQxMAu8r3
GVIzqG2EXUU9gccD7Eg8zyA+pLsq8ZyA10aG30/Jzy3xKQwqk/YtIX7nc0e2y8LJlc4tTj/SsK2N
ljr4JrDt6ngNIu+Bs4A8E1ncImrC3eRMbYIFcazcOVQxVbODYtJe9WAht9uOOwY1kZGcxG7T/WY4
H72E8dQhdnleNqW2dtUrlz2T1j7m9+RnFOZpfR7GhSNXOwFKvo+DVcZKYWDx46upBSDZEAxzvflf
9ICwsOOs5vxDp07stUTQMZY2Vfpios6Toi0q45CpZ2YByXTs5ivOqlT714mwOMxHUJ7YRU2XZzC2
ErBfpf4yMirfhLFWSlJO8iO2L27GregeqNc8fdu5jEg2YsEntdPV/f/6v2HNnqCJrzmPkSgAoxLA
qTVLXEbG0ejkJbTQa4jT2ejgGcr/dIiD7kQSqSjyieFUQYF7hjtvC9EGVm91j9y/COrNki+dx50U
yrbYzEHKgcAX9g36TPzfTpJFC0W1sHa7iwQ4o0uT8RPnALRN6WSaspOXcABbFx14anedssDOWZof
ACObEZ998JVjcEEYEZvfJMSAobr46mlElqHLbyumVtqI58Y9mTKufdhCo3WRXS7JBjaFzkyJODP2
5Q1EQv8kMfqu/V/Zv1s5cy2/2srCLiy+YjdalgAZBSIqC4zvC/wxFqtjg2WkP9ZYUt4CDTlfR5Ue
sbJQu6Ni0lzFtxYlEb2CLsI1HK68RXXAjUGxNKY5aovi7p+so7H5qYt7Jz/ylOjAo4W+XfauBeKv
1NG6k14T9iAtzACYXuw58uDNLfDOKrFdon51Gk9ayw1B8SzQgua3LFBE8oJNxjMpDqiLl/EYztbT
AQMRZh4SKIhTwaAckzCojPU57pK5xJxHxBicbZqS8JKzwT4OVyMBAFMjfJgTfigBanM/DTmOwsKH
6TLL/GAfEjVQOxZGXKkBAr/yZKiAgmZrTXMwInPWSwcDPsyI1ssvywXjpGVs+csm5nXDUd/Z3V9u
GNBLYPUllZPk9MX6ugv+THbpHRC2pLqJjGry8qvmcudfXXRX02iuG9tQNBeSi+O4WxJnyPhT/SR6
YiuQkLyUthQ12NTpzwqEMSWk9oDuTmnIwkPPBiGq5EDuKqJzyIWs0Ip12vAltuEaTSfBRIJ71Btu
pqz/TpSnQgWVZ+HXJBXsW201aSaQLyieZufWG+HjJHGflAl57+/QtEXlTffsYjMOO1aQscddxKyq
SnEebnKcED4T+LenrCOkBj6m26EhOzA747yWEByf8fGJ/VMPCWsD3iks4BFCp+Nm36McpIfriAzh
wi065tVCeBHRcpp7edxgrIt0XF+UzsEZE7pC9YxiLl6kIij8V5mv+N4N74c0rHF0qtJupd9K3gtI
vwM89NEGb6IpbXJ3IxWrfIBlydIGi0XRfJsiLFTKLbDPu9YOyUQL/uPoPHYbx7Yo+kUEmMNUIikq
R1uWJ4RDmTlnfn0v9qDx+gHVVS6JvPeEvdcOST3ioXCpxwsNa/ZTyjxtPI/SZrK2a3ROFZtgjmTw
B+zU2HMIqrLaloxsNOvVliSe2mG/qwNYK5h9vsaP0j9GMche5v4iQl28MzTBPbKYgp+f/BILIApv
UfdX+e/y8NA7+Bdms9GyX0nbtSUwFU9T9x2pv6JGdAUzGlRmeEzedPRlaC+y+L1Xcf9Xd0H4kHCq
haeRicFgvoeQboDxMvLikByUjyHYJvHGHcKCqNnvmdBKmV39TIpKqRP/9GxC05YzXBElDZeCMp0q
UwI1vkBy8/HP6i/ZjL4EDWuYMhPbEyfpCjSFE7eXnwwg0hSVBQ1PEOruWDpONPWgWwredHnTYgnW
ALUHENiMEN0yV0Oh/UTIsuPPwDr2FWzB6M0nek6QX0XxqpubRRBN4+/aGlcEA3fzriR/gnaFxEBa
2FbNfXL7lE0BF67TAV4tdkIisRhy9X+6n4Lhfw+Ry6TVd5a/Yft+KnxLWfCllc8MqbNFeR2wcWWe
3CbaiiN8SpVtQSZpSn4fyhY+fCu/lLKnaUQ5MDyeSN2cHqPlddMjI7luvsm9E2pHzdqn4NzZ6cQu
s0PmOp3aritEUtOzw9k+o2g13/X0S4MhZImp1zJ/HyKiig7DS2kuI3SF8l0uzhkVVbmRom1WX+vu
JsHiqZRVx9Et3ZXwKYznWHUnyiq1dwYBYEzh1iwSTYTvU/g+R48las4v3sTsq8eZ39Z32TjkbGtX
gXoKMGbm4z9jYG/SMWuCBtfvCiyVo/isR99ZxeRT+mQpkztRXVXWp2GPdInZ3chJO5S3IlrUTBOg
IDbREYo77cIv6ntmVmyW+Skucvyk1AL7gJSexCCUw6xMT5SgQbLDZBrH1OUPZlGoEBjcjbgLxrvA
G1ftF2MzJnmBXIE3TfuXBEQMsyF6N/yrn8PEucf+V8+dp8soCHrsZB1hAcNTbW79QWq2AzsB5MKA
JvXUYn26i4Jny940T255z8gl+wmlbx56TXmrkeGEBjDhXRc+QxbOU3/2gzu5swrjADN54o8FK1Ia
5HcBsWmXDXrTfsvo9q1NBw5Nl11N39V5gqTmT5SfrDXdbmKevVEZneFmHLXjWD2Jc5TyC0RsolFk
/UJXYZqH0XoF9Wcg/BHFncT7aUJe4i5yMJkeX9+xKlpWGxIjPbm4WSRmV2zjGYhNYMBigySTGjnL
gZUuRswCgHNHjoB5yTWaILco7nAZViPhDKKBShXmai6HthS8V010bjVeLHULzyIcf0MX2hDEl7Of
nArRQ65Ev7OIm0sVsyEdndMgg0rwvNQ2XSLinR17fJxtGBjolep2x80HhoqNIEChCC6E0z9YESJy
IAwgeWdRgDwN3izfL0bgdPwY/kYYB5eG1WSPNpXnptFOsBrRjiTzW54fI2uPLzpnywdbPsCfvqeL
zYpDxia/QFqkPM38ST8jF4CGjzI0cw6czGuUDYvy5Wg9ByD3Qi6J+dMgSkXCQxFrCOvUlQXat7MO
PrveKuN1spy+vbbJm8hMItXPenwZ4j1PvzsvqMx1CTdT49PRufs+U/HGrG6Mr8UIkupUBLsg9Iho
E9TD4ncHd4h1dHUUSm8YnDS9duaB8gq49npJcgjXOrCidN8MfLj/NA7cYE19HqROiDgZE0+O/SRj
I+iQgTsxgpb3lnrOrWsGLJQCjgNfKc/KtB/m3ZA64kQ4gJ2EUGpt8KCkCiuYALGMIO9CVBEyaLM+
ZFKZC+tDg0KoZ7i2YEuVeAa2hByh8EGl7PdfTAxcZJVMB7sCz+Kmk7cNe8Wmgt+4ygZvst4FWpWJ
CX+j3V2j2hXhUwZgo5VcdZgq70qAB5evqbGz7GmjOFEoavMN5civVJ4tVbGj7BnKFwUNVlhlwE94
Glun6r4kRN2QagJclgEUFlN6jMo/McXmQ6zv2dA3ElNegIpYEu6TechUBn3LXRoc+NhJkE/4vBX9
ltbHgRk6YndCHvl4CAJmpTNCne0f9XTo2fKZI1LvZM88qtTORn2vrAONI4C9GGsaNT4RR4XxkZFo
m/6M/Umy2N/OBLNzfA2ezrhPPY/s9prYnjkIMLSmuxkWllhc6p8hvi+SvSjB0bZvJiZOZNU4enQk
b6HNcXy8SelDazbGSMFeX+qB5MrWnatXNJVuV1/GEM0TsDPUnPxTqlu6P30gf8F6cVUw5amXFSUP
r8LdQwCpITsuOgw4HQ1PrZbR9NPJ+8t/y+hPEdCS+Z7anpvuFfi3USZIB9sEz1rT4uRiOBi+18lV
wrcoVM+uO2ZI4qUJVpqj9L8jskHLeAkBttpdlZ0jaNcyyOc4UmwFh5PFgU+VM/FRGSVhkP4rqb7g
chHb96P3L1HDJbqlXQcQaJAJpXDwLqUhKuGRG0Cgqwr+QL6ypFTAV38G86fKVnN+C8JnLJ3ciT2a
hnMkkbdZM6MOxZ/Sq8DbjgVGnPaa1ZeWl0VSD3XzqGgXqhyG9lHmRkp+KjYxhno0++2kX5adUoOz
wxx5pO9Nex4jbFikEcsSH6KGE3qDjEisLpjtfXqLKd1JyNykZ04+wRAUZIBTm2vVqhqO0WfOk24i
soMNob11LFfEuHM17VcPmUjZrI4ctturUD231T0RNVAu29o6SdwgYCCZ9KVMvQqeI/7rGkhpy8Vj
Bg/JQk69sYzbbLLtYeRba8BJkPoyP/OJ70qWPCeDDMMzsAqxvxXl70LAC8FsYZUqnhKm9iKaXbod
pGES5quIgz97ztJ72d9bVNXSdrHte9a5gDuSIEMgyrFYNKdQuHyO9zJ7xeqtC4AdPvNwU2FVKvql
QdUUJD+uPUd7RT/AvqEdVNNyK8WM2OVXo+BtYbhm/Aq4a+U1VZIZXYr8q9V32bSDSTLI+mnUvtQR
9Am50KxIkl8yAtEuEGCTyn8hjyTt97KlKbCfjoR+LsftbSQIrFWYQU1ofyiXDTfNjyGrG9amnbhP
pKOpTx6bRUAa2NiRhEJw5cyy/KsZ3qvyu0pss/4sGWYmoTei1hhyg6cCvcOxIKSU5kDvbBrYSWR6
MyBY1ElzJpXW1btrIkG0FFbVtKP8l/TzxAJbJUgwuhXyZskrlTEdSA9Zx1bAtKu15EvCsp2+QsPU
ZwbQTmgVkb8x+JHItetOWrWz4g5V/LklmopIduWa1lfGGQXtcqe9oDdh8I9Yz+EvwvQnM7diE14f
CoTXqv+RW8egfC+ld4mgJ/GCyCjlXks6NNsIADaISRRzF2h2O9+M3mWmz1QNlh4VjpRv0+SaQH3V
Nq0OSQUZhPIWLxKPuLDFaLMSR89H8aDx1ey5hiKRWbTbVW4z7yZdJEMa/O3wB/vRMB56I65KrApx
/8vquVTPNQ7E+db8Y8JM8xuiBVYO4vjWqvwaxrmG+s/IRafsP+QZ5s9zyoa1HIHME7ChMlKbvtvQ
1Rb/FLVTywJn0aALBjkg+UHuHj3kcMwUrF/pNemE1OiUt5cp+0L5Rbb3XcXNwhPUt9a+xAnaV5Gr
WdINVhQzKKGG9HTNDXzp25BgB5BBVfA1LeNJ9cMHvyvk+MhvYQs4DvO3temZTcNS99/5S3E2uQLm
Ok1cl7h6uDeQF1ZrX4ZHxOl0xUw4DxeWcSC8goHFhZt0wOW6gfeGkXQ3rvMhxGYSuo20NYxwBzxG
DY6pzJGRP8vgc1I+6spLCvoFEFkWAXTsfYFGcHQh4iOB6Ik6pswxaGOcQp7Ws28b8USYHG4C0X8M
MMwEsByViopVU1gMACtEBx3qt8ZgphawCxHBeZkM9/HhsLSUarAzsktd1INak3jDGsZoaoYl35nF
fczOCGQQ0VrBhjUWqYWR4rbKdxZi/0aLFKV7Yf5dNsphdy+utAZ2ZXFFy0ijjXpfTnZr5ndLo78j
OENsmGdWSHapoMY4dOpadUv+F/kXYcuHSe0PjIA7hNNUirRptQXNE3DpuOuFr2V3i1QSIaPJBgQG
mkqrRCRToRJ2fFzSxEG5ogsH675a/vgSEVBe66hRkZIasKOIzeBODXMvZbeV6k4l/BuAG8O4JsyD
TYNB8qWPfG/T+m+WucLtONNn+cyxPBWpIWBtW2C1GufXWv/HS9AJlybAGxhtiaPKMGMjCfJfKno5
ob7rpJMRIJFV72nQEQ/C/kfunLbe5slZKwiuwtIpx4wyXkjREjpBYkRbY1GeuhG2FBYpVgmKa9tX
wN9bW6/PNY6ahC4LLtK6T5ffDyjq/7j/rUKfKEtUf/Upjl2pImiLDryoFjpRh7dHmp618ecLpxmJ
oMFyWw7OqjasqpuNXFeaXOjOYX4GNyaNeD+cEjsJTBfGKy5DCvomnyVA3WFKJR4xhujMFvaaJPKq
Zg8g2fhKFdG1IhDAhNyM7HAQy6Oume6Sj6fU8L9U3Cwx1Awp9fdxE6LZXeSl1jbijYVJjNRaY5hu
mF5rHsvgIBOt1vzTqM3K5j747yRUkV3AvCOeOGpl8DL6Ol9KMBUpmx5SqrIibk0C+Fhmkzs3zujD
O7hVDP8x3BzE8p9P65+M2JTwPrJq98X1oPhuhclT5y1oZOYIQIG40oUJ+fj0o3W46BNUR9XyyiEF
o2+fpleUghDkrF8OQ0Km2D8hKjtn2jNcFjriT1HzkPY2100vHmRyXrl7LJAx5HkK5bukh1eL0IBD
ReyVDRKToS7US4081HGiyUvnMCIyGkGZqG2anThynkcBUWoVMb6y66YFFCiiDhqX3fVLnHmS1+EA
PG1AwAagLIdMlAtfCnyq7BLWr7mv7AI7vv6P/UwwWU5OVMks3nqDfERq60HDNHEIdiM6yYTPuOq3
kLccI2T4k3thdqwkxvPaW1ihV0tgE3d49QEq99K0NTlhSn67qn8pmYRq5VX21F+w7LNTN/LzlqdJ
Sw8meJFxk5NDz/MMxqhv94a2JVc4Gbc4O7SOYfaOG7YbIXe4o+TUpMpZEVzmTPb6+ilGBlqxxqm7
ixkgG0MzwYhFSR51zafPuGsrm910NCtzI6Cr9smRTPCr5ikbM6SlWN5E5SKKeN283nCNCaz8t8Kp
uihzIMYr6l7oLQAEJJFAe6bxbS/C/G12x9IrcYXJwnYIFz3Cwlc+Kek1M2S3oQDXDFg98yNMzkvw
m86HNwXPOPxmy6gMl9ZixgmPEyhK8DKoukte3qDz1zmnds0epm5OqBi0NFnzZyJKSAF7LYLPsXXw
YVV8dtVJJSWW4DTe02XRORu7yOCiqW2O+on/e077j0WDnPayk0ncnf6T/VtV/XaL7PgwdLALhGOj
vur5fZxvOLS2abHtyy0G+OX7xLtJSy99wmf2iKWKOwYSDiV5l5LYssagWjIRScPL3GGNVR49Aq1e
xoXo9NqZ6Wk4j54uHxdCBSSVhCDGfwxk/U50G1oxtfdwGL/SkCx73+tMjsnWX5uiO2EkXwCt8WZa
WEwHMdko9bOzRi+tN3DmmnRrxuzjLYcJiWmRraHv8JSY/XVRyyB4g0sdzwtlRtO1l4SLIfga5Eff
7fQQNPaDTo9F1EArVW4VCX5JeiHFJrRQ0pEfXB/T9iObI34opCv31MKcF9mGvi2X3Oyy3eXKO+Bq
3ANdf/ANUCMc6yPWDtCVFjMociToC9n0MR8xGfuWR3RNknrMsL91pJVrZ2w4wL7Isg6HDb+oyAF7
zTfELGLGbmCAIH5FG2xg70TaErd/5K035TH1n7V4TCW2/ryRsDbgqnPe9OCOjh1+6iDeo02Q2c/E
vGtVzJMDlPrIl+HTdigC81JVcWNsdeOCcZt+0aLSkZMhMWLGMNMd111JAI2LjbjbEVqsNz/D8D0q
B2iSFgUOhi+03zWJmATdEOuevPvloZW+1UW8N3qN5JURdRy16wSlsCT4jQAOBWHGqS4dXmut8FxN
phz6qrs9TVhcA8C4G8JeHzeJ4vJpJnu8of7AiCH36nG0h4HIqemj6Gi+iUdQQ82JUCGMBamJrkLA
TPese6SH3ynQnmCkavyY5N8y2UUYMaNDyTtMWPfQ5LZh3KjhO7LRU6/GkevHiquUs4txRsoYgq5y
dBwGrVNpoin9qKZTJkHiZYfeY+xJcAzF2eyCDlktYz4rV3Z6eUv1zaKATrlRBMp+g2ENqa5qellk
ZNWEfN4k4542FUxddOyKE9iRlRItpK6DLYTmqhR2c2+uQaR+oLrh6akQhTKkQhCUYKkITKIg4Pub
8a5/Ve1KNa8Vo0cOYr/7yw9Z4btFzj9ozEJ9M2NwGHWQfpQjNE8dgubHMLJmHNkmR0iVWHYW4b0Y
vqUKBVQdsUkFrNAxXlO9Tj7jQ4PPapuwu3rsZmI9nHSaRV2hcmc8Vy3gqTRxO+2z8gNHk0SnC/B8
iuOzRGE1Ba8WItViFOSeZa81oDFAhWvx3zE4n4tHjKNqINhinhOmNvyx3C41Uqvsuw9ruixYBwWT
bo47rm3iZp9Zu9DhBgi2762Ee9EqUJUEXxGfSMylV7JOjEmahta3Wv5QUQbHWQYRmcFMMcDE9IgO
ftMacapibMDvI6cGnIAVqJm82jorjXqex5NQcNKw25fCYqfHxhFslekfTL97jKXKD4ifhWAfBl/m
v/RVyvU7vHsCujriOQyy3lTAMYmqH/IKS0xli8Z6SP8tsTMwoir1A1NnA51UXBQN4cqWSlax2wDf
eGntmmX/gmeeondEmShyTXsTZrdmb3W4ZIim9haHPfQgqjP2WFZF6gYsCvzY+Q6Lv9qz3Yw44r0Z
UjO3IVT3+K73P0N4KjSMiJrBAA4ZfZvaHUqhuOeJC7ZSyeKgWEuD188TUNYTqc0jVlgnity2ZGkK
jIkHlHZAeQiPBIf8CobVNx8Gq0Szcwt2c1g0O+6pNw2TsNDy4LqEKpeQeYC/x4y4T7NxUAf2WMK/
Gtt+B6lxX/KGMCTlQv62B9a5yc+6DXeJYPfzpuSoiHGvJorkjGTEx9EsQ555IycsqZ56jfkFzVwJ
1jug4FMMbaPrVytG3cvBV/EYjv2zhTeC5JjKagpyWll1HZeACqMvEf/uiBp0mcnHpKtAsbL1qaJh
RZInb/J5PIJRF+JoV+xlWDwS8NlUIj/dKK9mvrApIG2YCvk0BcPOyR7YGczsRpMw9fpEdCq/8ZIp
95AL5L7uGjWpYim09AqZSE/+C0RBJyxEaHbLfCVeARLT47uVH33zw6en5beN0YYR2gQXsThR75r5
ReuooOyy+kxK/rQY4Xv81Ll8dATbps9iKYZ2M6stW4qG4Z2IZtr/UbtfFZx9B76p7ManCK4uiHVX
oq6Qr1H0QQJl+SE6j5R2cPT4TUBK2zmKMpeLs6xsLXOFb6VZI59bZ8O2PMPUFL67FHe43Xj6MUWx
twq+CEZQ3OEzskj1XvFBIQcFRrYKDwon5I5N2t1kvYDgg8UxFissiT8hTmvSNcVbd0MeKYPz2sRM
XemxOUnWDE8GW8acmO/YIZkgZKjJUQm6xi+vrLI3+TBP9Q83vUBJ7IjvjE7Z5lPk2BKDkTX0IXNX
vLe/MZaqvblpXyM5QCssvz5lKpch/DQu0vWiYAf0utMNJ/p0IcNNWw6OTmcWtibGdMQB4cDfNt3M
YQOh4z23xa/Ckb9xR8FZASjE8nzlDqzj3fQH5ktyBQTf8N9fs8JuPpm9qk7CXXGpijVCJMY7DqM4
5affpudGcGWStdAuao4arN32oOAy3YUSajS3WB3xSMiOmqzEXQ4fyu3/eq9ubAy5JEnbwnv0Righ
F3dxw2U7f4jvY71tOD1pB+ndKEI+2DxU+KW+rcJT34gnyENUBX+lx1/2apzacs1qz+pXAv0f74C9
Ct6Q9MiMkOxMIJTHZh8ujjS2a+kbgA5/lIqaQt3p2bdqOtxzVGWz5ECp4emI9H1Sn0B+JXsZSQ5K
Um5KKqLkV+rdqCMkj7MTd7RMuOGGSp18eYNBAs6ZJj5W1SHCmlTj10IpazeDFysAwzb+uHH5IWL9
KIm3XN8+UunO4ig1Nr0Od45ECaJeID/pO1pdtLzIehytGgFupOsB3D8YDFckQrsKlq+WggO2WY99
wmKRqiQqYYEQ3fqIuwUbGBJ2HUSNFjoacTk1CUq9Jl/UDOZM56REIk8CyKHkTYu+hLAlaqnh3ZvO
VgNcDzhWRf0ZcLhdzBr2mTzCZ4GExXdlQgf8llS8nBiIVNJdWes12Kt0PiFV2XfZye3xv0R8QNim
oByfYnJlfaRzKM+Wf2W237CXUH1U0+dUpd/H1B7nFWIKDFlj4sXhoc4f8Uc7nFKMSZAM6vnWFjuo
NWN0nusXa7q0Rk5Bsz3T68j5hY1Dlhoogxkc3aFZMyviHCYjErOemQAUYIHG/LnS7niF8cRYLY4X
Ttf+Hx9bmn1Mml0nr3lgSkUpJPIe+IUCD5SdChq4Aki+Egr3AUs1ZgN+moIZRIb4fKwJPCjsaeRb
xLVTe2NluX0k34k5tJeDSx0+p2TXUEFPWC/8SDxofs8Gy//Nkf9YvfbQK2Gys3ZwCf6QYxys5dJn
fCxzVb5bFqN6uZl14EW1JNpkWrqxPzwUozqirMY/vwDdONuYoSLv7PU/zI8kn0w6qaJb/EuK5ky5
s7iA2FyxlOI8Rlu2aFTN9kc097zELbMH1KT+S/JffXMXZSQkSPTubGd6IL7yPkt5rfWvkcwP86jy
4QbiIyGFwtxV1JTxrTePxXBOqASn7D0z1mnFhK3bW9mROdKQ/AvSX/ptBsA9Cd4Qu6pT0DEhMC9i
8FcL05tbsG0P+HqYrE/NG15CBNJgw9fZTKIoa77QBTc4eyg4VmKF2RGxenLNoR8MUOjxuCy6myQS
UXZyhTnJYKx1UTlZpaWfA2PcynDghFnToW2aVGUwHQYQ49sgUSoGIzkwtQlkal9tII0iBGD816cL
KLzhG6QWy5aA61Ko0YlZMC40/JdRqe3xZ9iDvrdomcY9Zwtz/UNunJipdsJ+RBoiS+pG0e5m7H8A
APXKVH8occexxQ6hZQJij0LBbBU/AiMjBAp6Sv0RQv1lyMn3iG7JrIYK93CKXzRw2m6TMzlEPmj9
wVrrrwgyJ/28nkkTFNcmgZKOiJp1b+umW1AlI4WejspP/SHRwR35YalZo+/sHbQTTvD6IxDW9Lo4
cD7BtzWOPUqujpQNzzjGkV9M6e2Pfis/yacZjyWYp87J8fsyOqm2bGzld4Z1gwxzipp7zffX+zeU
D/immyW9fCUUGxyMPiOAf8Gz+l4rX+h5EjjaP3phjzrV2UreK0vPtAaiKejrCmw8/STVB45Vl0IZ
a2J2r3wblSRCfXwde8hL5SaoNrj+OGbY2LkzBck7kJN02pmfVC5G+CthgcRcSNkWb/TeJS4IdQpW
gkg7YgCvEB1154lORwdIZInasVbWueTK+S/vNmx0GjIq01mnlfqWxrWeuT1GEJ3lKZWGG2nnCTYl
Z/RgvIg3oZ7bMoVFeezBqSBttp12crWJB6fwGVpwa3QnK0XZZcfGeuoRH3rmDJvB7Wa7QkvkLziS
oiZkKFvUNlX1AhvXxcZGlEOM6Vw86qUXfi2DWhfTpPYWKPjP0VN38CgaNKypT0FQVw+i51hqQfbS
6k3aZvtqkRh1Vg5eF1QKuTt1cHE7n/qCkhEAoRD0QEkFwoaZumYWWIMAJeyyJOWIyPGd32dx8iqd
Z4o9rISEbUK1YhikeJfwRNnOMZbjry+cIN0En0zJTIgbAr+MyPMoji+zgggMX09lMb+UWQJwfZn6
s2xGNp8CTza9UvY+jUeJnnRB+5VN9yY33Eyl3UQEipuOj4BOH5AknJSevF2GbFdT55li2dUzRq70
2dNBoeUS7QcPPKNqVsSfZYcSiyKRCBzx2A07gTW2/BABDycCJ/q0lSJpozBNnmjV01i+iuHfGH0T
cbAxosYzTAKCuMnCXN+JceFkmJEU/wGpA7DMIcYNlxjoQUpTcUhjhvr3rkqqW/PI9S3Zv6xvRL84
+ElJZN+0D1mvhQD+Y2V24DidezEDxoQTHH9ooKDeq0+JiKFEzNxbrvFdjaDAfNk6tAx6pQ7PAEem
GL8p1BYTBTY3YNMj5KLcKtkjtSgLsYOajD0MTbMVFJsWOVRd/Z2qo2214EPh+YrQalVA7X1irtnu
UE38UyngtInP6xEA7DdV6K+GRgk2XxgO0mesixgldFuGz00359sulMEbIxXDAi1CYce0LWW6E4Bf
jFRjpy/TskR3knQ+lFTMgT9fQ/4y9ZB6zP1sppiXUMNhUUMnCvl6Ynr9MjjKOA1MYi9K6GiSRiQA
vw/Zs2GEg0ip0QlBievNm4hOPchlgJP4z8vaZQiMkppCl35RJpVxQN0vJutVKj4srr5GFJ10VFnN
YW8fMD3HFI9xsKtCVpaa8NUmNwnpQ0uug8mg0Wh2kmnACzvN2JcTOjBJHry0Rx9iTI5U8PamwkZP
SjyIhbQe4dCxpVdtqwgwqWbo5DnJgj8zIuQA17Asip6gjRct0a9Rrbm+khx1fgoFN7QWnUut/A0g
b8TKV8igsgyqfR6gC6Ee8sMPe5EECz7zGAVpx5BsZssrVNigVeHGlN3aMxofqRnZPdEhBFU7kxbe
LRW1BzCu3GBCOAGZl1j8zqktVCya+n2NA1BITcxcqJiKmfml3qIkMtbC+Kfyt1lscRkDFo3g5LbF
1PAXYr9RNDa7gF7zWCKWYCFAmoQM8SsFBB7omYYJzUEFzAO9OjqtQg/3KpvI5fdvBZaUy0eXVifF
ty5ifxQWfUYkXtUp3SRUY82yqls89KJbFzY20zNXvNFUtyDa98VONQGg+Wx2kSc6TJW9nvV53fBx
jTMNLMk8xs+ELaEwtZXB8xaieZpYTY89WqSBIlvGWj4Hoa1EtH1N4TbcrhH3u9knRwnpiWwsRuYv
YjIcuHEFl0ZaI+uQEkPdy5G4JY9dfZfp+AbOFzOhxhd7bB7Sv4BqmiAVN8TWP7TywdCuSiQs0c4+
0xIueWuYvbBgY8Quisap/MItWmnGvkVBgeEgIlm5NnBhmOhtW9CuYmHdNCnW1uz6cWUaLfbWmG6O
IGUUCzwMqis2HyLTJD264OYbw3PXb7v8FoubmBzWtdFGAF+QY+vJ1Ve1V6OCHklrfdO1+ImN4V+t
KeiB8xHzhNxdpoWDAK3fDifxVMSWtrLa3M1rTYL4NbtpjMqP4Fq4t3Rrk1b9CmG2ZZPBiGyomrWS
ITmdfSmxLUFI7FYis2NU6UKqocMZxBCuLi75MNHaEybVpt0jKVQO1AoH7gzlA0ADH9bZuPU9fljN
EL+iTkFYpabIvc5jkxi7rPpoxrJnuEBQuyU0e4VUN5aAgGxNCp+EajVs43xXTP5dHsOvPKjeZA2v
jV9KQDMET0osnqDQIRmWSXtv/QsFfTMV+USDVkKKYV0spkvnj1CpVVM7nRkIktvnklO7aZP+d65Y
hKYh/jLZHH/HoGTrkbCcRxMjj9C6iQGQamruxhosEIUBHtvSQGbCul2XXAt4+QjG1AK0Qo6pzoyb
dyceThXueYEKDzVI397NmVInxXyC5JK4RrApFoszVvap8clmaMOfqChnvz+SqB2U5CoQ+2F+pTPV
WIc/BulZkKlrP0o9QFaDQhfxg6h+rI+AaZv4TlYc43pMgRt9wOb2iVyKJoVgF2gFDF7QyoXlWUPA
p6SowOLjOF0sGRhgSNSN9KeKmxZShczyuMz8TSKWCLAh6EaZQUIOl3xhXTlDTvXoQtxUku96UfQM
pbuEGtpifBEYRrVejsLD4goQJYytCSww67hcAvLb0mcxW+ZsDbWvIe93CLaj8KgJyluFSitHv0WS
EJmQpfgpFim6q1p3s95EO9IL38yucAY3pOoQ0VDDuvHwYyEfjMzmt/W0E3ueUmb4RUoqo9Ut3rdi
2EqcEwWq10p9xsmHEN9hXXDJVysXvIZWQR5Gas08R9c/wvJBFPGkP8BjxjOgBnI/S9KzRnIXySff
NsS6zJytYnOLmRsZcejVmPSdAK24aRaAfALlKOKC8osCK2wD/f4Na2AUflTRvyq+jPpuoFGt8G0Y
HwMS3DgNvcXplPToX8LaFsptPT5j9IIjwu9ePgxMNJX2g6iFFakztX5dPJFB5En4Rvu1i2P+no3n
fL4k5Q8z2kZhkINFWyRdUoZYfKyJBQz+sT/VteFcIx9jl6HvzVFCh9d+GonyNw31yypEFMmTp8e/
6QwbhN+BxJhH1dOvBx4yO5+i3ew7e+bybYd3tbiNS7W8iIBjHLAhPU/hWzdstgAu9OPcRORrdlBu
JIE1pTjOyU0XfkR+2WIFYg7O3z3ZzXyG8hyv5bkHKU9ghxei0wKbjnGCPEhE+4D0NIzwBDgbZWc3
4xElbqi09gjgowJIq10pwE4xeebpPYHL2y6DOZUxXyi8tcx9Kyx38Pss+BjJMtD/wZ6WShB0SGOf
ORCHZbym4q1CR9PeMLjngL3H6S9MHjLhptk9mSOsYZoty4+awTyx7ngehHONU5+06+wnTl+99RZI
D1WubQCavgbbavLmapcayFYYywYz5ppeOFXLZyR46fCr15+qdpfLi7AEVJnw45R17FYVq+L4B34K
da+xqzZ184w7XOnCN3mpzhyKK0zjPrFD8q8KMLd75TA4iXrvOUpEJKwqAjbyg9Fuk4zspmS9KPW9
Y8luMnIE8asn+4gNut73OfA0CTIAKRvEC6HIxX4ydY+hcEG+bPDxNimj2i3WlUo0dsj2W/PhxyeB
Lo+tkRjzFfu053yhclq5uSggFoSUBowK9TS6o4jcVHYbGEEFVA3RV4GXSMTL0OoeI9y5+DTxR8In
rFjX7Ux/mxG+QrhnzTrWlgNHwINj2RI67+wIXcTFXW0gN8iYMWPkDOYtcDlSCZLY418EvBUIqI0p
cPTChahYKe6S9ZW6bH/hbVGxtP7OqrZV9ifR0yCQTD9Ilxqzo0HAULJnJzcFbpVsE27/2ovJKxlZ
fijG9wznoD0EzS3of20/9zo9uvvBbhheTMb16qIwAdZ48wABjy4GJCbKeEgFPqvxKhE6WLzCeksG
lrov+aaWzYjEADziGit5Sud6a8K8EyAp/sfUeS23DWxZ9ItQ1UCjEV7FHERSWdYLynJo5Jy/fhbo
O3PnhWXZkgUS6O5z9tnBf7MhYuW8x16ji0i2hTywf0/YlpsoRyRRApwjALUp3PaOwxQbVjFi8c47
z2C9l5fEZOmcQj5uq3x3rT9N82wtAPAmp/6x7gb/xpM09PVhi4kbIwImKhjaF8Vxaf1gX4ELzAG6
8n01HbT7Oo3PEwEdsWq+u1ON9AHhXoSRpeakIy8J61UD53Ld/R684smMrHM1YGpUqZuNlB4FmTce
uhh7f2vdi2fNCF/E76HDwJZSEkOCDZTLWf/kKqX/GFTmXkyIwUe01m8IdV7Lt9rbeN0ph/Evs4tC
Bd5160G8CUxXHBjSBLgAWYqjah+N7lVJHKAOrU9Fz7YGZz38U2GanXL3PQflCs5O2sNKn0Nwhq+f
FtFTxO8yngsfsnS0KgStLvyjcueKBwPubzAJ7AGW+tGh1D22gC8gYMS8l3Cg2qbnieJAfAlytrIO
BEQSnpNRo0UfbdUxKd41BNRldTo95E4isO+tmI6l4P8z9G24DL2FTVSkKRAH3yWXfpHPucG8DUNz
ID3arrdGqigTzXaXovYeLI5CQHiRztDo8dvzje/FSQsvJBDQGLYHodxs4fshJs9vxiqvMPdwoq14
/lMk/Qsn9Vs4qI9STnwqYfNMJf6AUKN40hg4UpKj7C9W8mL7D+Hf7AB9G8LVhzg7JGbUq7zYGx+0
dOoDWG580W99RhPC+sBGANHfagu8O5g7FApBvUUHYiRbJG6+SZm/7YGvSPS8zwSAyhx/gyERS4Ac
d8amXPMRAx+j3EuMoJjbjmsErvCSCRAj/yGnHwzXTGXw1wzLh6Uoww8Knh6soTVc8jBepya8CzJp
5HZ2AUSQYpxK/wBZpXyjlYLJhfCDgq/hWr2HekuymvgDiW1DWisCd3/HxeVcIrtETtO0zv5WP2Pc
UstNgk89Mo5DgK/dRK/1kBE9RC7Dw/h7y9BcE3D4Zrfb1ttltXWqkPyvIFcxDoKJhUVKfG4AXO2b
9B7kh3FxsB90Vki7mVaxoRFqiAm+SAkIebDeOms7v3ZPjDeqPx5DRIHDHpSCh5j5AA/pA9CvD9i9
7n+Vr6oiFHKFpQXDwj9c0NJ6QNAzlpInvcp4BTS+HRlG8KF1q+QobvKLiDW+nYm1+DFAiTExEnlI
sWbGQRQJ4ArqJiKLnqYZjUS/w3AH8Up1rL9Nge/CA9IqPipKG1rqGOVRtkaYMn6wmz3IGpPbVZbs
sBaR/sOEHSBueHB98UbjsZgWyGFLHghjj7bfAr1W9sKA8jDu0Xt3fl68V71NCZcbd5ZyzY/5y6Tv
AWLVUq0B1UL5Yv6GO6f7AUVSzVvnHUBLEZb4M3q0IRz+Zr7YVhtkOS7+IgmLkqESExtOO6w4k6dq
eDC7LUhqdXR+UNiA+2c/3S0M2pDpCUjlEiaZjA/LAB07DjKwm2f3M/5ktIHdxI9lWbxWXzYoLQLx
End4bFnRGGDhSolB3BSkN5fSjFsGBg9s+rv44g6Y3V8Y90s4YoQEbkepTeFcIWmBQPEDonv4mfyR
H/oNK8n2JSNG8qGEqsYOsFS25Cato2PsbGhWcO7FD6uCvt4z4F8VPmXNutOLT0BDH4ajOOq7YAUu
S77JcgMcmt34F4cLIH/4iS0DfGKgCnxbVwO/HD9+OOC052uKA+i46HBp8sHkgJwCh3z5lQIm5Bkl
suIT3gCjvFbdq7Xf44kJG5Of8jfDUBb8MyfCwbd3qAlhldJ0u+aGQfcQY/37sCBlK945CR9k7C5/
j5Ua65cwMk0T2K3JuCCh1cMhHlotscgWubIbw94D6TjJBg6MKLdQC2rY7PLnFvKOLjaLc5+zC+0D
V0ey+QY3Xg1borD2ku6FHDl3RSzb1G/m7gbY3/QbBMW7RS4zrtBP85zN8yWwIGXfzOwTnT9EPZu8
KG4M50AvD63c6/yc0Du14y90A3+3dYppM1g0x/Esv4fsGLcvUf1W+BOeJczZ3mcUN17WvgqCclcz
nnQwH6GpTDo+Nqq+yLuWezIxWYVnN9nkH5U2H3LLQ8NMB/psuu1hvfXMf1wffymGeWPwDW2ww4nL
RFGzzfMAj6gjcgGjunrttyKcUBLROkc4CeEaVO/NJSGzAUGAc9Lpg0TQ6LQ/OhONeviqe6zuS7i+
iLnKQ6xvbolFMZpPyBwVNWM7v5BXQzDS4i21SYJzOPyN4GyN7SExoen52VpNBEi2NRjIrnNdSjAo
/WkBA3SUIZh8X8OLiqtbwHASbJW5fpM2u05QNqgWY/hp2/cdK3JASoYVATnUxwQNedEOa/wCIoiD
He1YWoKahJc8uprde4hXvgUOFPnvjsNKBA3IgI0mtn1hviAd82gCEbiWjfou91gs2tAFAJ0b99Ag
bWynLyF/obYEqTbgBTIB8NrXoUb9BtFq0Dh+gQN2/VrYBbLXtP/d5oR3BmP3GY5gE9oq91nf/0gb
yLFWB31FRbsMgDsxgBrseV97JT0+JYDPerAxLOa6FvhuMuInWSOdi3z5M5lgb0iC6xojO4d9eHUj
ictgiJlMT3ThpIsnMTiXCi6lU0B1b1KxSAk5veRXP/32KEGyuF7JGVuwOtyXkPuTkmOmaNHgxI65
rtsGH4kBGkgTng2ZPbnV2FDcDU9ZjW1FPbR4LFSgDHm895wYxU+Aj3EW46YbDnjmlPF1HoJrXfgd
iaDY/sST/1FkJceshQNMxkQkoYaBzgi4FyBxbwcCqjAydiXgU1oZx8q3mSapDocwnaBz9akzqyQW
V9vJ0EyYlUXzhoub8vIfEuIIRdYhFWznGbKiPp1gajNH7hTjYtSY2SGOEQ4Mda1/eCPVJFP60QkS
3Fcd9P0C/gPE+NClPcqFyA4j3HNdZzwN3at2WH9dC1cLucV7VUVYe8r2O9DlnzxKTk2lPjuRDsc2
Aa+Kzewwo5nPrQkvC+HtLYjn9UCwmOk8drbcSz/9GSODngKQF2PBrsj78CrmpRo6HaDA8BAvxv+5
xYPtWlfHtL+YWjjbWpboBVEnx7XHRxTS/dHG6412MGauInGrgpAiKMC7I53TFwjLgzL3HukfvsfB
57N0K7+pNokhrkTKBljGYU9dYuxnqB5tH1MkKy9Wucv16NT45FCvGiEZWlN22EHMAh4/stD90mTn
+eIjXb6xWP7HAlQyDcx444Njwe6ZvoM4/xUUwVc8Oc3Zycg/i3DWQAY51UMJ94qKr8H/dOXO49Wc
ot9Y2+KK1FXQo7S/8y1YIB54M4sDvjSONvHQ/lCm/x2Mzi0u9smSeQB66FN5scrKofzdkTKKXKTS
sofym35Y09IyNLRDAVO41H7yTIdirhtufkOdYRXQGya9HM742XocHEXb0jeGqGMCl50MvlaXTEtw
2mvbQmVbhihlBC21RZktNGSIWi1RaEN5cRo0FFmCOA9kn2LKL5+lILAaXADUojCBSG2nI7QSFxHT
In3X1xxXQYmTT/DLJ8pMKFys29T4PVqKnsfB5EPjGahT/rcuQKwlfSbUefkraHwiKSTkQt/A1sBv
X3tTgPDVEvECgIPMI4esnHAXQx8dZuibul7UiQVejUP6qx3dlZ7az37KPq0m+NCW/f5WZf6fNB3q
i7Ddq9n4n5GbMy+dqYCGpGdAHmyn0nt0mfAQbwebEMhvHxfBbxJKvvIKqizZonZHY2sRaOfALhBV
mTPRxIc0yj8zVZIiR75hbob8rDMedT4/Rd2xGN3dwMyqZoAhBl2tk+XtZg7BJHZkn9qEqn9iXBob
2PWX7otj18egX40OFWSXiXGriqO2a9pqk1KnpgcrUv93gFm465XH8G+QW9ZmtnE0qKhQs1xhzaIA
1pnxu9E5Q876ANE+GHEDiFrsB3KPYaSniq0qC2pCTPKDyPvV+QgxDiYTJTY/aGae3/w1ikBTUI4z
PsoES0i8MbyiwuXDq3ZpVzzmNJwiglqGVeVsvYV2dR47/TMmlq236Us9+EAYLjMQcqpPWdMSsq99
+VO+LmX/t+ohFeuzyNk/yvQPppuZQe9em2hJLYkEKM7SrW1SeGtnfho1CNfQ0nHL7udoWYx8y5ws
VsKjIkwHdTQUK6gM6pAAp8NDHB9udrQmgZfStvsNIL73k/rnMOwDO36PSqvD0QGyj2M3EJG1wH2e
AX8oYCsmGax1tIe7lGQxs+VwatRn72u9ZnciJGdEnEAmEOYYi7Va+KLaAEMMVVEOMm5UAtVMgLYo
N0kXVTjXNC0lrmhCsHTjWE7m34gS1TFbVICxcykzWG0GEyg3stmjBg5yshLxvbBJeaYl8AxzRW1i
E1rhwcELP4TCVrno8VUwMJWUGSh53RDQPNvpJ3cHl95gwtSJY1MMb3E8/0ir+dkbhr8mSVfZkJ27
0IZjwaZn1xy52kx/+FlRPgUBxMvZdnHlmOf1QM3vWuNbnBnbzmHamNr0La6W6tFRbOE+C4gTLlis
UZFd2BaQIEIuL/PGB1NBHarYKkcGNGshoOKNOjv5ObKXRMzqZfnK9nvaqLIYj01u1/iAahB9RvTT
zAHuSgTXZYMVmBE4v8PQPRu9zFYlg8yd9rslyZMXPOaKeJBXXTa7wu3M12Go02sn2pc+UqNJVnDY
XL1+Es+eCekqRd258pW/751o/KGa5L3TXvE3Ur/ryty5GY9UX3jBU85Ou2sjW6wMqPRTa/qPsZF5
S0fq4G3HpgFp/n9fnN5+LBO2csvPmLLbBeaBKv3u/cUvufX1d+MtruDXStD8+coMnrMQBdygqvhn
j7NsNYYTggsihxqQT6difu8KAb2vKE3/aEXRW+X3V8qX4lTZvnfNa0KEWctMPFyHR9Oc5UG3tFN9
SipIOEpkU9RUVhmhxWBm0uYJLpjS0k9aOLAb+hITxlJPSx19GzOfwzjDwEL7dfrkZIioopm8TpX3
3xYwV1P6wVvZoIibVOnAHzBA9IphZkYKN8kMaTWWC5gNx8RYlenAJnmLfX/6ZMoPY4uZtjk/RwlH
sPKG8RZNJulknXROcJXsS9RagJBTqtHBqFAwFiM9iZqYmYr11gS9+5xG7p+gdqN96+CfnfctaETb
i+/UcYJnI0QgDZ4Lk48K7Ol+7wh+uuXMdUFH3T9TO+FsZGcSuJsGLG5HazdnnOVVpPyril6LJsfw
bkxE9jTno/FmehhvZw6j7STDGgJqyIngrGtozzVj+amBPoRqa2hN431mg2IwXudnVxY4pUce8RcE
lYqmmlZdrceNUZLkMzgFUG+35AaURp/uvKokqSpF2NwFAdk1SX4c5+wVwD99L+pkXKLRaU9DI7tM
xSsryn2M3dZ9bNMZkJrWqe45Bstg1jCKeHHFMu9MknRrunVxoY4DSGPbhFggvj1o7wEckKNfRuZr
JMh15bKTrTPF27yBrTgNdk30NxMpDwGVpCIcBUZj5Up3Uf0iA9rh0n6+f9F6ZJknjfsb/SEJzxP8
QW8Atonfh3SYPp0hXjWeqU5e2HOLHStotg0H/LEBRb3fHuyfLMDPok/2U+yJdckqO6fTl9U71pvq
2nfZyE0mmAQJn7T6Lqyes51RVVSbYdxyYJCcbZUORJ5Im4TSjMElhyUQqTo/NgZi46SjQPL6YPRJ
ZMZBuojVaWr4uIkFlYYTX616iK+6Llp0ZMszJ8em2JhDdsrQ+sq587GP6J4dv/ibThFHZJDBxK7G
KfzIEnFj0js95ZELpGL43tuikevH1qS2Ni73uxqZPdxyI3rtjY5EoK73tsbMZLuBSXSuJ8g1bX6g
9PhZTvn8NreY/SfwwXQ++p+F/0352r91+XgalIo3YT8GpwEuXV+H6cbG5R0sWYFeLQ9KCF5hTmZW
rEJwHN1Auy8t87EOUXA1lr8LZj6YuILn1Ls4pYdl/90OVfbLDRVm3hZksDFGJor+kghmqpuhuU4h
dYka6YX60p33sGz8nS3inOdei/o82umHPyKKaHJrWNHKOFtEL8VzDAg2pO2rZ9nlS2Whl7RDb7zl
vU1TLCom9m6ckXeR+jNbD2Rm6Yy3rAWtR5/RPkrTttau0aV7KwUOkoN0oaiZpOfY1rkea/UyLb9h
qkcmC7aFyUzDMGJ5aSmy9o0yPkzXasinaplyL38KrOnSJDoHcdTwiSXmaIVFxsM8ehjN8bquPKDk
oQ6rc0r15LHl7Ifcw9WrzyhhJ3ed+opaZBpftayqjQ9ndBsbMBe6hi1E2+Jp8TBMc4nabnlpFWlb
vWTCHqHKuzoGv60afMJsaL/lEJZvxpiUGyXrXYcL9HkSJtG7EN9cJyc+PYnmQ+1wcQOMj5cqxEtm
kPmfIfgr2AmfGd2mJ2/SYLLShV0o65+o4Vd+pvD/7kJ58eapwTyhfq28EisspzF+pL5m1OuOt36q
f8aTrKFmEgQeuxq0MVbA0aGa821TQDZIw7LAPiFoV2p2871h9XRWLrBTbWLHWEeE68wBSRJVXcY3
TkHxxPW/W91kMnrvol1JC/xEd0G625BLWtTI2kmLJt9Q9rRPifYGtEuhcEYRsYhpS8GVkCXmxOZ1
xib1Kcmo2s02qvZejSBZxlBtuyzQ5FbAekFyEpzqCkahazrxdvBb9xaURbMzKOMf+rkiR2cKM0If
5ww5VC3xY22JI401oqbMzYLL/SXp0FzJDpZxVpPdd18LaQnUPFOeKj843b/LsBs8a4BhKgt7y9kE
BzWl0TzfXxCbWMxEFmksMHsorLe4WvgUQhETC+nM6Ip3VVO8aTcsDrETMhyKEqaXgsrNsqGl27oz
8YCM0W/Fpv80qYa2NSTIwpnLrfK4uN4aG4R940tcetNZWflR5NXwlCAaL6uifQ5yWRzMENZP0voc
5x3Eza7c4FLQkNMYhQctU/NbOKsw1tG7dNy9Vr6CIpd0e6ePx4N2uluFkP7S+fVPc84gZXUHrJKD
gxwxZNDRH8Oz9KEUJQJD2CO30E/Ro8y8z8z1Pqf+0YvMGiMrZf978cb8SaYtTmIisne0hD8GF/Tc
IWv9R4PcyDKN6XueSLNUSq1qt5cfcjF1m4tyOGe1X7/3uJJibtSLNjsqC2mLu7zoIXsLIw9f3aH2
jy5WAMf7n0QrfMQwZbqfAhymdVdhwJD85yUfa1SiSRr+9XxrvnjihDJrb/riS44dUk8sHVmxkXFa
ckOgIDpkffBST4NzBnkD9h8WWCKdMbH8v02FEphcsNShE877xSXGwDdwNMXx32Hi4RiF6d0+C2a4
Tl5QxydXJ4xtNCAWJgo0ZrHVy5MV2PKEb6Y83b/UaRztaisFG8nLs1peRBqlYHcR1Mcw6wY4OO5j
XxbIkJaGLxDKQwcOSqO83jvHUAAJiBeItRxMgiHzGeNusNGW4YeWFjMxK6IczwgYRsIqfHQurvag
z9Qdyl8iDXq2642BA6brKJD63HCfbHzHly/Ad9rnsO+bfaX7eFXa46H03fZ8Lz4rMTsQ7+AtsZwX
OD4j/HEphYueD7dsnyPTJdQK+MkNGszZ5iJ9jEYMIbrCiT8KL4VtQJ28AzlvS9lcHIGbWakRg92/
NDDTPvRNdi1bLhKfSWqK5a7RU/7/l39/hyTOaSvI5JPAU2bAerEZ0/08o3azh3Z+uJdNM/3BI5sb
1Ssjnw6jCxys8Z3JJI5+sDqtNwn8xSWRYO/nzUFxLL8V47BIC9SpMLqbhpO2a7PSeXczOZ5S0qjO
2kX+0OOCKVKft5xOuC0nyND6Ljp6naYKLgbQ6jjKcRIMot/8ePmQeFBEM1dwwCQNG9MUYuCPO+2D
kWKUP8p+31Z1c008bJxTO7zEIUF6pKKIY6EUtmftczXDTTQCq2aMXdc3q0ptLOcxLeaLgJ2Aosj4
qvKi2c+i4xmEvvajcJPzXJXbuA0ytDi5fIsUsaqO5T3BWQWJD5nl9AonmbD1CFPKFwcpCWmyNDxU
1BbaUSHT8UU4DAhdJ8YoTKPtUvFgX4cUKYdur46fcoZ5KUe+xGcPHmv3Gjndzsg96zZ00CrMvi53
/3Yes+epQ4/ThuFjooWxcqs22veZyUTLAE1RVW08BoNpPBruEBymtP7VNnQpPnXEazcBwNuml54t
ZVgoBhX7kKDeSEJ9tCMshYOjm0zx073iLCR2lCA7JtId2ueRO3c/sV0pm23aj0jlS28xo+ctbS2z
fwYJYpgSZHTni65JTcgGLHDAzVwFcNBFo/XeVOoUJQWcwToldnGeV3Hqmud8lpgGpjZpewNZaeXy
Jefe9OjP8i2oyZjpOjyS0sUHWjnZQK6Q46/DpM8wDugUXGuBD0drZxlGyfgokH3AtNOcE/QKNsM7
MfppgT/o+O00DFnbaXFgWCp+2c4C2+T0t5VLfRU1XOj7jY9F+ysX6mrZjXESUUiN7UDPGhZiN3oy
E+/QJKkQxTsFH8E4LYq6+xtWLcTU+9ba/9/+agXysxcB3JKKEr+QGJ3OulkEHN4j27R5ikx96SpM
ju71gLu47rjg5Os2isyzl06Iu31mm04vYhL86nrYGlGE1VBH6Iezj6amwMWBXqSq8r+w+fTeoPYC
I0nsndZZxt0LzeKcN+NmKnDgyOf6739rwS6RFIRt9x77GDXnIIPnwKTpSq1Kru3WQo/auUxVC4qJ
YLYDwsdFtvEdrHistif3NMQIKao1LTUd1q7hcT6OtuetFdR+N1HoY+1066kW9UTMzCG0e5wbsb1F
XSS6XZTMV3rM7mamKAOKjNsQQh4gbVIRm2wZx3AKv/AfhT6aRfVTXKUXfyRgKuIAXncjnt7ZIpls
xottsvjGPG2/JFP0Hr09Nbb5itY7fYpRjwAFt4Ffo/DuyP7RNVnz87TJ7MAhTMPUpAYpJptY/3Zg
Lk8Yrv0MaT69oKqx5W9RZ6b+gAsXvFTT1/KtxBKamiryd4VJMIcCjkVMTeAK2JiKTOqMInDAszOL
FVHY03gzKLjjTLHQIyqSB2nmwJ+2JM7Jokq9wxYmwyOvMB8zV8IWZdxzsL3Fub0JrZOd2Oapay0E
QWWVEBU/i+X0p2cI27c5CK8qQQHw76dAJT7HJM9vTcW/zWypLLWucvJ9hVAW+RGXbXoQanWn7AsQ
5SoxIUAOQJerf+1d2cHvuy/4GZ3BERjoEDXsoMqOnPW/x76R41pOvTomtv+fhhqTEJrPODvcz5SW
D2ZTLP6B9oMeEdiUVjTc6gg2mBX1n3HWKA4sbOym0MQp2npqUo+0EpBBWvERbnHajiSpYATuLI1/
KBJ8tJgk0XgRBKLzyT10HI+ubauLHzbhzYXq0BlBehknt7iYhlb2HtZnecSPf3x0DNKT/pW49Zx8
RLp++7eccRPAQKYhGrYvbTLoLPcNJjfJiBzV/451E3vhMRb9zrAMYlBTN8NDwLW3JpgZMbB1cwQ2
OUNSL/ZNR6F7b8vH/m1O8T0c+ydOtPopoht5NKfgaDcEqE2Z/YP0uRDL14E1UjfqMVWwOdMeDwNt
s8Z1VB/cYWYuYyI+1FgHWMsR5Fk9IaVEJaQ9j5JXJMeB9cawO5AXWkLBjtxYRx3N9ofKAY396VDm
aYYZp2GezS5C0IR/J64nkPigH0DH4YfBFACd6Y77Nm1P9+bCyILzv3PJCSjpUQhuxqrvnqcS4un9
ext7/Jh6HOQdZ/CeBgaR93P5/uL3MI/lhAW6n7rv/61BrMlm/jMr1J2tLc46YPcIPBxt/+3ucwFR
uM/DiWA9dqLQMT/DsOtfnDS5/bt11rC7V63/rV9nW3QbNaqiPismuKPdiXO3/Of3l3pw6F2XuEnH
ScYzHC6qOg+C5RyW1fb+d/jVyH0YpbeEffkK8lFv4pZJ7R2KkJ2HGhHQYWFHcXG+YE5uj8wI5FRZ
h8yl/jBKV+zsKEIl0BXXOo+yJ6vQybNuIeDSK3tpn78Lh/IyzNoWS9ieYtphUgxAhOWl+MgrGOVu
lyORM6TXHtyJgc3KaHE2xIZiyshPHbU+/Suy4woL0olHtlbGq1HMCIWKKn1n0/dW2ajJY64sZiW1
svaBZsbazPaPoBfI0PMqEDhBZMnBSToGr1X7GFcMGNKplueshD3hMzraJGb1HOruO2Xadh0sEzsy
x8y+mgaPmpppWzaRHF2I6hArfzG38b9yPSSMQOmF7gAjRSLpiFDqTlXRnO+dfQeL517kMFUZNgST
6J2JGGA/g+2seEzZL7PEALDRVN6O6i8VIPAOky7iOZcvhSVvqo+ni1ZdD69N4qYcNZJQDZUddN74
u7FAMetJqU6tEV+NCOSk0oX/mHum9eyI6qW0vIFJMcU78A+x90oMlwb/8YiN7ayH/DnCtuo5xAi5
nkN5LkSviXpucD1ZJgVNhS41Wigtth26D1E1Ohh7UOTXcwsCtC4qMija0GFqksQN0VLlz/sTTuU6
ovVX2NSlkL6yRX+0LJyw/6NLw34xSg2rWUUeRF0fdmXHCHB9P85np8PdKUY2VJQ+TJFFsGtngbO5
P5eW8v8y+kbbW9TBvlYIMwtiQa9W4JwcDKowdK4hn3twj127MTcWDfDZmLDHsyufqZ+teoIKKYty
NevDfT3bUw0Vc4n7DNM0PSj8Y+ZY58cYUfg5nODIlB51UIEs5tDBffXtMjz9Q6VNd6q3hYngWKUj
o3g7/IpLmb5bGnaSqiH5Wz5cnzvqGkC+sya95MN4S1IY7B92Hv/IsII0MMl8nZIPozBtdSsw6PFT
UT+ucgsRYqvVRk6dfTF08cuqpoqjgI8GR7PrnCvERH1e70z68dMlsXv/AhhDs6BvUqjp2UZvwCi8
QH/AiHpVKkRZ9n0TzYc52RgDHu9A1Ginml+hIfN9O5kwTg0objXaRwL6oPm21XTNQLzQwdk0vKaw
PeLerYQYguyLZj579gzxI0lGY6sytz7O2KjHbhg8Oq066Epmr3kDoyvoXpiqPueS+BRWqr+W6N+f
hfbxXA6N/jGs++HCNPgZScdEBNjyu7JAtBCbhbcrkwBFtBihh6WwbbMhoDCc4yzG/QwK9LwAOt2C
79z/5FlQtWLLuekRcjatMuqa3kLxomtLbooRstjskSlBG87QAXyac5ctzpXZXiS5vx5GRDfN0l61
8UhmADAJtN5qKQiNpSCcW94SITXjgN+zWHApsIrh4f6NKnXTWxop4n+ML7evWTMD0JCOocP9O8Dq
kgUxVKAcdhESIR04+N5B2i9XUVdhyaDALO2SmV1JenlUhVdAVLjAWTTdbOFiMlS0nJrgzGhVBaHA
ng1L2hd0+ZbY9LJSKNDoOqzCy2Gf3D/IvPC21gQ1KhS+dY6megHsXu3Qaq5KkdJo6bRfV8ZjSCnz
N/WK76ClsKDg9HZjl5HzbPtIjxqSpZohP/jCwWuZy3vQfcHEEXB0M9h+jT6qZ6MW5C2KsDqVQ2Li
8lSFl8Fm1cRsPVZL++rmW4u028c59RAkTH6C9g3VdoB8i4nbw+S5vz20PwC3aAxzFvFOuGF7ZCKG
7Y6uyPL1SZK+FxhxMGVnmf/ngxVtIP7Yizg/zM1Tz75CJwNhlkljdzD65t0YsvnbiLP6uSokbIul
Icq8WBwbf1v0ahkjK7hEC23EsHMfTT9WnJQsP6tpGC9+NR564APcyUk08YBn1lTiBcZmnXpPE4r5
2qcPdO2SnG9Q/I0TkJjKhKXfeSWAg1vjulP0cfU8RcFLP5IqF43MKzyCuPO0r4G4UWD7VbZH6D7e
kL6Xly7I+5dByZ0zWubeXE49SMzdoXHVMXa56QBo8lYOHYMgi6pfdsNaRXeX/re+rvxdjrMIuW7Y
w8MieMi6IjogjKwYz1qEZmA9XuRRdHURlWNcSXzCgunULhHaHJDBwdM/2Xrbzf2/ajpIZG5EdORU
i/jCGyFtqfiy5h60K+EX55zYx8iS3q2Jyp6sLvcTpDd9q5msGCqO11040C1g0UfpCn/egw55H4WM
LkyWsAi7vRETTSFqD/tymxAtVEqGNtSpSq3iMjmETuRY7co+ax/uH6nk0WMi7vytatOkd2cglhGH
R3eGIRyZsM2j3+L8xHQInVwWlydcGH+YBsi3V4nxTLIE+6mkNy6JBs9LB7yMRDSZZwjw7ZScPCiI
Zo6sT8fd/NZNHVETg30KlO1cTcd/ziHHkajcWJfcwTHzfk1F3mIT6dEB0HnIRzdF3jIvzapcTPnH
wsVTQ9bmWZIm7Kt0PpGPAMe1wZ7RSDZNBF1UUe1+tFgokl+pjqls7L1ROrytoh5JYidPsvJwSFl3
md2sfNdoMdC0chSvmd7HGITsw2ERBS8zU93KZNdqGkWrcatbOv9Dx+6YmBuoYS+Gl8Tpn6cu7AgD
BTo9LV+aKK3mQiLvG0fYWt1iwlmXHZaXmFw4JceKGrr3Cjh7IZD4B5hnnMsm3llThuFIxjN9rBqY
s74lgkNlgLMsrc0w4FrWz30Bv58kNJa09ZZXLTP/Xp04ziRRDJZxsC3kz53FGE+AZKJH0Gwm9BNS
iktpRGQnLlOKkmIfo5CiwfQeTv0AVA8LIXjsAwjjRDPauCsPkN0wGXMKDMmK5aQbsScVTJZOvdTW
STlug6gaC+iknWDDdv/D2Jn1Ro6kV/SvNOrZHHNnhOGeB+W+KaXUXi+EpFJx38ng8ut9mGovMwYM
A40GBKlSyoWMiPvde+5kbFm/u3PD7uLZ9LixtQ6mdLcLw1uXrOzAtnrp6IA2k7TgPoNX2Ih/lZVD
rIfesw17n4K67ibdUCbF2tUIKkwwjm6MekIgCLGH236S7fNa26tYZHdqtqnkmv2pTRZHSn16EaaW
bnMin9wUfKq2BHyWQSQXgur0xQp+yJhrLuM2uxsTc9snZfpadc6m9tyABKH2RNATe7mgeLef2iP3
DZT08AN2AYICe022D9j5fKpt4oJ8V2XsIVi1hxHE8DKwcW2OrXXxCl9s8gzE99SkpyQvf0ZCO/so
ZAhm8UNuiPDDo8DC1vulnUwUHzAwxGn+a7anbGrHp/JMGx7Ieul7zyovMsNVrxdProggZEu32XoA
+5dD7pTbiKJDeidxvM8zhMAz9Q8fPwZZOL9CB2NPrFX9Ngkxe4PfYmQ830yrYgi37jzKaLNhn2dS
Z5sBmSSsHM4pjgw2Miw0WL5UdlnqkNucuVsUuHrg+vEvzTzfbAqDNVQ3KQnnzRnntymO9d/hPJe7
/q8y261Ny0iV1NVbhGsSrDpZl8mw0bLMAYpwaVpEMGC+umzRhGOzGnQMmMfB+JkKDckjqMdXZwxh
8AqvWlw/VmWZ67e4JVBDeapj5T1qXO+3WK32k4MlSGQViAmiswdrHo7S1tzv2RQztvNulZMtWwVk
wXbVXikRHnVVvrlTCIGqL72VpSOMtm3lrsiwNafr5k5Ber7rqPGyBSUUBXDo7cDOYx2NlX26Lik2
PaHrwPPxTZTmOy/RqsIm0FWD8WC4WLR7zrC4fTXa48mMr5opocgGMPuxdgcfG0YCrRwTNeOthsoE
C3NRnarxp5J0STUxp49G87ZdkRv7VnfvAJuFJ6vHXnZ9AYrG8B6ykcVdBMPaR397xTNfOM3Z8wjU
XE96Nhajo0zrlskp+xuzf7Z9q9y6WdTuzUEg+7Kv1igJX2bYBhat1jZ7vyHI5xSr3pTNz8BhlslN
BuZdaolTkPXdxsE172g+St91pzeGw8JGhlrms2aPLk7Dy6wPpFGdAoJmRm+kXz1/WM0VTTT3+qL0
fc+ttS7Gft+Z4b0+hZteN3VgdT7V0FFx+BYpJvIwYtCglKOK6VScvfUyeNbHz7qO34zBhb00nx24
lfv7LKUWDXEKu8g0OhtL+9XrENEHOnQnweYnR/vncOzVG6sFu1Wm5X2fJuBYMBwwXQlxl88OgniY
ggO0VBTc2RioRU3yaOfTS6gRHsU/UZPv7zn29ybnm+vNtTtJsuI4LSFn+ZX1IickCT6hM7axYdx7
MKSn4/3caqmfvWPiwxSqENPd4r1MohXKrAdmuzrXQ16+zO4Qw5P26fr+1eBrPYvK4MkdnI09XXTZ
cHdkgeZ4yC2k0/S18Cb/rkkM74ICyMO2fbEpHKLluMKmQ49aukkmGCuVLJNVXJNXatIIAumEedYO
MXpeX0LdYP+O9IyomfoVWijRKYypYK25aWh2AnhF4iawvGxgKkFHVjpOID27Sd55QcZoqIBZoloT
oJsoVqPnl7s01ADqQmfcXPfViQiASI6knDTLz/fu9BloVvJ90EuqajnapvYY2hA8TWWITeWpS1YV
4hxGLg22GbiX+KPORX+SFeHzqcYzhuDDLg1fNGjXMVsHQUT6vRPNISzZkxWoOHcVVjKlG+GjabKj
wzR0Cp3C3mLgwsWf6jSuVdxfhE1lQY1r8wKHfjg2gfoAAdwvwJxOh1jF2sHSd51l9muGWTrZDl6U
WQXUhja9o/uN30wszu6W0bzAqo7jeBH26SaaPR89aaWpi4cP4b6yKRKPoxfwJvjOOfKZPek6mPKy
V7yv6AhLNQCLywuP2NF8vWPO2GJuTHe+k1AaFOA7cDqxcSdQd12vj2tfZAZu0EezS5GPEzMhdwu+
ARFAuGJZcOiGkcqGF/mH0MX1EBsIwsmuUchz7hmUfVvoVgGf7iCTjCxm53oI+fHQw4Bfodoy6DcC
KgmcoH6O4mLaaj0tPDjWDsNY+Yco7DaxXewV1iF7O1sYG5PPuJomedaHoj92Sb/u5gGFE7T1KjBw
xMvKaLeFltzZCZnA69Vil+quN/rhYNJgu9Z7HWqdTdggjId1gxSdLV6CjPiz06bDfeCmMxYHinNa
6fuyLz6MPkjPEajHuaj3+onuKFk9ODkz3hq4c4GLY+sV86vW9GCK510VIghhedXuqjDoH7smA0jf
qJ8ed4BlngzPeQTaczS1bJm28UxKdev99aN8XcgCMy3XihPEdbFIUAHTqzhFpvI51cTbNPW8IRYu
seeUUfC8adEVblvmCdTozGtlIeLpaJnjwSgn+VzSW4l1DHwNWaV5knkVyFAXX65i4yRDZ5k5OWFy
PyYkHRrlCkGIO64ycJdSrbPNSRuskkS5izLkRnsdCuUJ5iYxZOZmiGVMJ4PGA4dI1k0HL8htg3yl
mT0H6czkY1yMPyXyDVm79fXooo1lsWgr9p3XWzonFu9se96l9SiH0mi9j/X61sP/soPOUx/pQoGx
wsSgAkbm5Lr1xHkRI998oGpaPpSy74bD9e1uLDNdAqVzHrRfcepg2c0BdhsuWoMdgVjRG39rumSn
0ph2FLa+nM8kmNbWFNoyjSRVFk7706A1bSmG1F36ZicPuvXTmlyaoH1SXSlSxV6OBKpsk6yZ0+i0
rjHuWJK9TrCMzXqEDqRHxjjjR0ozjwl26yr14Mxn0baYbX+alByuvYjqDgvy3IgQyEhD5QetaOub
LnQ5I+fy+5jqCM+8Q84ggBOw+Sbs7FMc4WkYErcMfjXYBliW0Y8HHXS2KJO7Mqr5a7yi3XFdjgvb
CR5Y/qp5ExEdWmd67y0owVOhlffjEAa3VoHt+lv2yLsahq/WVw9jX+TrEI/Vs4XuHxslU8UwjI62
ik/fA5rEJjGq0c8W62LYh77hw6MQqMaOVd3ykasemtqYR6zk4eZ3ytCj/oyFiIrAoG2Oyh9/F33e
rUZC+Bc56E9ONukvk6sxiceMrrrZyJj67w4bOzW46lQq4ZyihAKB3sABoznGbQqWv1ePHe7O10lR
azJg1rq5ml94Jx4lrDp+uYOONACbMg3jSXRIDozcCO9J3H1x5GSwaSSNK1Z5KwEqJaOO0javwEz4
NjKN+3PfZCN+2MF/RDzAwd7TwsxpI7sqf45BFj7q5PdmgrmiPCW3Ooaih57rgZLB8rW38TKRFmCz
4ZnzVtiq20sG29dMCLjFOf7yrtEckAYyJrlsweNHbV8nNtHidPTafVESyb8umTgMIb96IYAMXQdr
R9WHDyszsl44SXUsFgmReQcLQxSU07ZvBwjpQj5HWv+KkXmFK4B+o2ESB//6U1VR2SxybHBoMXgI
Rf8UBEAHIHo4D3GULsCtMD7qUmK7XjPshlx7s5RiXs4GBHMJT2jAFbfNGxKozMFJQriY1yv6lYqp
qmC46/pODDHTPdQVXNzJuWwIxKeT91AS1KmHYbyMRnUMEjownQ73Vtn2FqgmhJWcnvISayjVdagy
U/EeBuHeDGwwD1EGdbUTas8eJuUAu9PwTI/zp7qFgQBEoZoNV01s3upB4+4qG+XL9bB8XFe1NnVv
tT64jRjRAgXOMEzP+6o6CJmz9NZqnmic84YNNHZkudS036lLGVIkpwZ+WQ8Gy/X3KsWvY+n2R1E5
6S5vcUxbsR68llmHRAEETXPkc2WH094H+QJ12bhJr8ZJ4MHxkkPlr1Rg+GxQgx9zS/vdM+R1G9MF
dQeY+b4xp+Kl6LRkHzbNUy2JRyaTab10pcC3P7QkDXUL5My8Tb1uG673R00yUJ6KMFs5odCek8ZC
yTfDzffFbRXQNFD/T2RKyLP6OpCfebJTWWz+ZAB2kfU22Qobi9/1qEN5GOGsTBjY6Xl+qQmtDZOm
FBFxswzga955yXL0KZa8Hv0MM3uveQ67HIdQzuVpJMm41IeoepP4ZW9OCDbFBVM5piSHqOv3tqFI
NXpI4968xEa7q2vi4FDLxj1X5XoSg33M2Zmtrx+2uvbo0VD4xCa6sXoDThQUo3NbJDGmGtYhM+in
9TRPx4vI/XV9ddwaeTnFMnOx+7lu02ETePXHIu2U30qQi9kWjz1FOdf7dRPT2vqteBcyYnDhtNYT
LvbmJqZ/EcnFuG0Czdthx1MIjOSmyOTNZxZcdhlp6ggNSvRyrVdQC1wzTY7DkNtbE+jdGTvwuIJm
FR2S8q7WQueShEzRvVbcGmYLkNH7rHOTeqYBLHJWgyfpXdLAkRRLMbr0RmbtfcTYYXudxGJY29XV
vdSGu2Y+4dVR9Qx36siOq3wzyxJvZuJg264yTmowZWon8Z/IHDLep/gd/ZAkVu91+2bMc/aYRQ1J
lLGDpI80m5zs1SczpgfpsZW4cCrlEZMgS7kuu3L8SVC+Vhio/QT5IyYfuOknpd0HMfJl4a6aztFW
peULpp5UekwZtM3OqO27vlbk9cqKURS7qOC+hFnnFwcYjvaNciWvaTUnYsoHKxizT6sjGouxZY5G
UxDFjTTeXz8KE3D5g2sxmjemIT0PyAW0BkTHqoH89P1576dQ26NIUn3gZ2rtoiH9tVTj9MwWE28r
PTpzoO+6dWD9zrDDWHiASkbKtcueCPMOkwc5oo4DztjrQYetOip9IhbwSK9aPuJjsQtjfdmGihiu
7r66U5pcSunEFwot7mcNPRujAlJi5e9aEfI65AbFMJZ6CfSbdszCOz++14IsOncTib40Aa0e2e12
KktrISzsNNIL1QMJkYYBFAm11GDPff2Uf9/eGADjYMYywyLySBhb3WnhsOsTO75vonplUf53vv4v
wlHZejRENkjjq0wbwnWLH3c9TG23F15Z7PqCuhNJ+gjT5Hi8njOKyt/mhVadmJZx5tJHdulZYO/s
mrmhalT4ZNCXZ2BwUZZZoFmxY3NMOuuLqkW5GPNiGVFZvyHvaJk1XN9KJzw/2hgIlKY2SsN7HjWQ
V3WvYkbZz8GTLEyylzAv7mQXJnR5NuvIwDVfRrH1lJQgb/whxV0IXzYgqvpCiiBbVhQP25kU95Fk
wHNVlGwpmdkGOI5wZnEwgCFmBb6+G1mZeUQ4sbki8skmUTvMtNgiCh9zZTzZHi3meYQlZoGZNBuf
ahWYd4Fw7siE6FfrPiakWyohlonRWJcBy8WW0Wu8bS0f+ROPeMnka8UhoF2GjSYuQdrSZSF7LF6E
Km9CAZhjtFFwOivMF4BS5HMDpKWba9Uar3xypTBOTmFZUEIjz9v3yXBvQDG6rWFbtpoR4PcJwU+Z
yHxSAkmumSaj0HyM0UCEBq7EVeMmGQXPLAdpPtotcKUepSiMpHcKI6s8/XVs8zxzPzbiWco+eGmc
clhymmRZbWiCG6cJGm/bcNQkUbXLuHlznMBAXEvGbxRTxBWtqlV1MBLjVFg6zWUmYU6qmLb9BBTS
od8GGrUEYJ3BwZynCDGnqcQjy+WY8As8WFoI++qROyZMt0531FGfW9ew0aCwyzFaSrzPXHTsLIcw
7ZZ2Zo7H72vvaiPatikTAdmV4X2qMGTmnAcXyPMT1IK5QKLU9csQ++E+7/KXJJ/CnV/FHzyb8AEr
UXujYgN2ieuVzx5682rQBnztir2A3rW0qJoxURMxOg9uc5fOO76Sqp+9Jiin6+voIigNmdcaR+n2
EbNBc++FWb3SsuiXILF6YeVnOmjp6QZIIetqXviHNnLHJdgq5jQOLQWGyiZODw1U+aaaDtgLYe5M
4WsYT9mnLYuPILJ5KdzZyT3qinaUJqsPXZXYx7jVD0Z/ra+K6g/BqDcL099WUnkvNq4TJ4/dL2/U
n+eJAx1xItllUXmfgvgObk547RXnKl6oHKf50qhZCUhaU6sOcm5hzDNBojUJ3VrT7A1VNaJsizNV
Ty356Fc0M1klk8upSdwDxq1qN9SpeFF9gmHZDsKfeqdle2lAfVadAW9fdbNfyTZgPkbFCR09XmY6
A3yug5juz/pRzEhFVWfGyh5MBQLdCNeuTU9ODQ7bb6B2dRAQjtRv6CrCrxH2yAzfH2LhebByjYxs
UKCeLKbnB6skB0EFKxngtjpFylfntKGUmlj/9NfWo9awiF5HduSeUEmphduQZ4UwhdJET1JUUJuC
H7TTzejV7AVSVJolJ6mi6QUUKjInO2eO50s1pz/6oDu6bekwNicakiRMyzDtPOge8ZACI+mjkHq+
r230rlYFNgaWwrvNAxIp81cqy/JjnpBG4GjqPBe4SJeuzZRxLPoIUAyeIJ9guS087a+/3g3tYzEf
1c0IM6dl8MYkHFjy6EGPOvFgU/oYhZyJ8hren5MMp5Be0cgk02GFTJoDC53f6rpim4U0cdW5r8GU
5IK4Hp9iehIJwRSAZrIoOA+6OZwUky+KnLP6+C1C+Ol7crUTto5HcYZMD3aXWdsirruDJTb62PWr
ZlYfuT8Dhwq6b3kb9CEYChg1zcD2VnXbyOr0s2PL54kR6nPoif5gkD0gwzyca63rHhPcRjd9UU0v
QSJBMPCz0C45Ow6BhuOzwXwjgxzLZmOtmeYbb0mEHNtl+nEM2rdp9iH2loENEMDifvAa9UiC5b3F
nrny0oYwvtNpz0MP4ZqB+0VRboDNnnhV3Zr3rPQg0YuU6XrWRPcasEafFBaf864G1laYK58HVW43
4NrJdsnVPmDIyFsWNYQN05PxWWY1mZc4fW1+obcNpxRDxrcOY00psZascE6IA5QutIW2MxjILZOe
DGKI33gt5/Rf6DkFVBXFipTUJqTFILiwMHywHSPI31TDnUvuK01SiqJ4+ZxZhYvN5LeekOwoot5Y
Dul4uQ4qpzaSUG6LN0Yv/VHrPYbllBFnDjBJNYLU9JW7SzHr7sihQ9WatogE6bNdMj2vVaY2Vwl5
orZBdTqTwDQBItUOauOl3rAoigQQ5ZAXnz0kFr8Os2e/a17B8083jjKTu1ho0Ynwm7tY5INjfwTg
dHKWNwD4AH5FZVUnSiQo/a6bu1Bv8OXOX6U6/ZXWkO7t0axW3BRTFmkwclqhP/hDYTxhB2o3LfO8
VBrZOovgXId0cY2Mn+l/HZ6oUHqX5kyHwqnSqCeljxWIc/LicyWSM4XPMavkUK9cboAqAhL/pGzM
kDVtdDiZ7/GDoqb2jxmzrqDfp/kTw74Kx8ycjLGX/XTBcxUJfNa3wGgHn0Hz2dHAwGwH5/eoPeA+
Xrl4vdGY26ldNCXG42ShYUVO0ZKGik6O9jSIr0Vyjuung14jnA2VcwryL9MjccYfW1EvWyrnYiMa
rVBlEC8U8IcasFubCSBpHskYtw/3JU+D2yubS/CUGbslaCzbgrEqvJJwHTvatrZx2Th14d5Omal2
Rts9GDHKRG8LvBa191JJeAR1ThvUxHGe5DCrppdbJ5H22gLMyeLHH//693//18/h34Kv4q5IAbnk
zd//na8/i3KsAdq0//Tl3x+LjP+u/+a/fuYf/8XfT9Enx7/id/t//tTmq7h9z76af/6h+a/5r0fm
t//11y3f2/d/+GKVt1E73ndf9Xj5arq0vf4VPI/5J/+/3/zj6/ooj2P59eePz6LL2/nRgqjIf/z1
rd2vP38YunV9ob5fp/nx//rm/AT+/LF9j9rof/38F769P39onvE318BN6Dm2JTE0GuaPP/qv72/Z
f7MxHdvScDzPsIVt//gj524V/vnD1P+mC8eyhCNNx5Sm9H780RRAYfhjxN90w/UcnQfFz89U9sd/
PvN/eAf/+x39I++yu4IwbcMDyx9/lN9v9PzMSIQRCXAMS9iG7tqW7Rp8//P9EoHz5nf9C8D50Ydc
7K2EBZLEGGkbdbhbtnP8yNQZP7C3Y40I1t7E5ps6zh4C1xx9zRL3GV3qy3MttXFdy78Z+rmtPocT
0DuYQ+ZkzkSLQaNiZy0U1ha2qatKpyS+9AprKQCDw7kRlEz11u5/vAF/Pc3/+bQMb36L/umJOWT4
2YBLnpuFePyPT6xORKFrnI9XJpG6fDQWGfHpA0In2eKgNzkGXQy9Kw5TBh0KnNAd4tDGUBGdCbn7
amIYvGn0CgZsTS5Ul3BIa8zKtAGk03aOnsZdZmxME8WoxGOPoFV9RRGNZbXNvNTCLQHJzjKOAUO1
rITd18vCu0/s9lcGIkaONgykdhM4BPvL0g+5nJvyJodz2TsK8vO8n2WS85TCBvU7+pVCYZ+U97N1
3XMIb/iGgcu5nIfludhZafMehfYiHYxbHK9fkSI8lFjwxY2VByJMpD/9nn7gcKavm7dF89BEwVoF
zcUJ0GrH+MMotHNltRdnkDe4+25NQAXCyAktYSYwvds41c5uTjQjcokeuNkzY4eLhARpUEBIozE1
UIW560lVVuKxdPle3j+w2C8yIzzaR9IA21qRYGmqy5T4gJvv/QTQe2a0n5VXLgaNPY9dOvek+2Ej
Nb/K2FrUvnzT2/K55r0jo4PwNhQfbUeKrOhogwlo/xI9u10MwPA1aKkyJ7+GdslfZXK64OU37wu/
PRauf0KP+92U7ds4pZeUklkVh29ht09j55Tl5hJY6g5PB4kWbxsr7yVAirixLHtvJDhOKEFZuiN1
b/QekziFTLA+Q/yzApgvsoUFkajkvg4BFgYB9bnkdggHId25uD3c4cCdGU6Rxc2erSDO6+HWGzV6
hz0g9PQNz+hM/9URHwmOIKYmy0AbAE3/BohJt/xkQ+lxT0NonEopH+3AfsFl/9CO6VtOOVxD+ZIV
cs5sI6ywYw4mJgE96GfWGto5ObjZ/Tx3uRbDKst94obOuKDDI/E8a19X+oKqBmtl6OQ57En/hdHr
M666FeGgcVWKmgKY0ABeFZfr0UVjxrmGfYeWxCKtKEtLYvjniXevKZIJWgxKqjetvSRfvEKLYpRr
tRxyoWhUOKlpXslupQbuFvA8xCSj0pb4EZylUzGD06HedHG5YdQA6rAdHAin6VOaahqvUTYu65ok
V4Ms+KihP5xwUNLPwX5ahWgcyhq/PGugScSIuTtl5Lk0zRo2Ypx/ohxajE1i2IYYdmgqaraycR/K
Ya7bnpLyZEO50yJLIIETkU9ApsEfnePqK5nbEFLj4l34hdr0YYfzUqu1VRdOjIpb+IXp8HOI8mjT
aZ25sA1aMOypPHoJA2XTKsRSTu4Kh3m4vD5BAe9mUeE1gD+HB93paGQKyXc3XkxT5vio6BNsyLjg
ujOe+7HE7cvMswRcqSWxpE052CLOcXrq9LfJNqpVPPo0dPgCMxR0qe+BPnXbEsdNRf7Jq7dkin8i
mefUs7obvWIPrIkveD3+oQws7tPca6yad7a3H7BLBexlQfloFJibvflIlXN5xjAJhRZgrZN2HsfD
SWPwLzAXu36xNLwCI6oLWTD2aYULWn+kJK+kvbIBIuqU7I7dtCuXZqLoPlINIPN5XaOT3n6NOeCv
zXripJl+jUgKWyX55aTT4p3uwvxsOurP3ALmfziQBumjMFwrIlgLS6fo8KovChP2Yp+Za5yDn22b
a7tChbfw55olh3zCuFIcDR4gi8f7wMjClWCvjnJhHmphkGYFWc/O6tT1vAucoiF6lXWwFtRjL1wb
3FnilyxyG72tIM6O4Us2h8mllj/nLQM+TUhmbsAWGgGVNWwPWTnG0MTS+BDuCwgJS9ZTPoFFsHRD
yJVpTNspRlqaOVROZ0InloyznbKOt3alg0Qv2mXUsXRmdXdsEnoYYfKthA3wr/b8udugvhtxnuT8
fVg4oMhmEDY6WhGj1lgxZuTT1VDybgEM1+35phIcZWDzOQV9aH261UR9K7v/CrfpAnv8ltgwdyQo
LNGc3cPjEy66L63BzlYHGEKdslyFvnwRoMGXyRQ/JU30VrZtehbkrhhwOPamr+fiZXGXeZ3LVYoP
JKA+sxuC7lnvPkqKu1+4AGGtIh+slF4SqJhG7UUZdJeWlZvCL2ZXW6c9pQXeAAchSh6STtSXRtEL
xhduwyzHN5O9FNqr02hYwwdkGpLEoHeAahpmjs0uCw/FQJ+wL5xdJRMq0l2nfbLd+F4PtI2E5nes
y/AdZEC0bCcspTLgD5Ad5QyZOJBDscFVEZmbaJy7ecxZ0enZ4JSvWUqeK1PAkO68DROMeImbeq3l
zos3gtrIifON3FyWftDcEfK8TRMNPqINb9bMp2wZ3/VwIVZlBPuCJiDcfEwQ25mnRUVVMwyLls6M
fl7C4JzQuNC1xsZn5w5OtD4GNVmKwQWJMXAmCiu6Xy2aQjRHvIvKXdvJCObUMgWmP36f0/Jwumj1
GwaXjFzgGBq4w6uIDwAjBbqNnWqnZQXsLWR/uOEh+x5jOjpVMe30EEHRZ8UPqT8XMG22Pm5y+nhy
EiLndhyalZE0j11oqrUXmZ9mr8adY9vFeR25dX9MsnAx2hQtOEDmOzPd0DoaQzivPiRnS5gjdLlz
mu46ytz1oJI7kQfLRMVMiWN4BFBGd75un6Hh0wLLjWY5JTT+FJMF+gTBe/AJ+JQU/lhz6DRGHkb9
dO4mrjQ7A6qLFQ8wm2QMON8ulNWdDbqmoyh+RBLeJE3zy/LYsjrmHdKZxSB+2pmWiZ8/LJahU4LO
SttbN7XrZVk1CKCQdkcvvdDwDdIMssTK4Tg89MU+zQqGRfKzr8anpu/vhV7eU6Zg0gNTnY0y0240
JWjXS/qdqZzXEGdwHLm/8xzKa+nIGJ4G2Pm8ec1zXjHXqXdj0HQLPN5fA03SxLUItzOqaUvAp5r3
1DURVcsMrNqpOvUV3+lEWK6yOrw4YfuFGWz10zTHZ5h6/c4Z6yepRc9j5TKpaDckX976INm7edkv
mYh7oODYQEIWrnlZ24lmFbXTBoTATiuhl7lbd3yMJAuUNkJd0+QHSBnFLg3Oc1hgxArw6to5pO1U
e2Cycdb0dB840TavpbG0y+ZWZNls/Mx+VhovWp44x66wPxMSv6uIvhYbam84QI6kt2hrhOZLL/SF
ldaYIdT9SDCqdKJVGmEyMjt6Z6f2NUjS3xgB3mDNM09stS8VNUttMm9c3UbBsOr72mr3hvWUDU+M
wdeOPaOSfeqNw0IuXWs9pCEVkL7+yf3ZOgTDY0TyxQKrdMMOADoICKIqcoEAj6m9qJV8yMyKjgHM
QoyeomVumAkAIFxVyLp2NA7zOAQ2CFofqTSSrg+6X7/7njhmoF9IAqQnAUOmspjQTtqzHsdPmlHu
IgONORzdpTsNjyHoPVG3v0xnxA+SxXgGaoZwenRrROSdA6ntyrm5HIzkwqg82knMX25JPiJEGV21
hvOWk4NbljiZbKsVG9Mm7Fs5EQ3cCYTXGgPMjW86lAr01BiWNR9KO7cVcXSEonFC2M+kDehbjqdI
a578tC1vzWIE7csGiGLLFPQ/zAC7pL6rMwcMfNZ9afd7Rn8ws9CYXdre2/K3wTxn0cn8uWt4Wftt
4+dPlUjzJThHUA9zAeRrkdc77prQnisECjHCjQpSSlZEVkzsUghyFavWdJKFGnBajODdZ9eACvG5
Qqr8XRHST9k74lx7K4c5OtHAdJXDO3Fph0g52/xEiRuVe+xABv3TqYIRcGO91sfmabDa32ZpfSYi
3jRWRBQKFPIQZyvDCImM9fQTuBq7divt8mNcZ4+N8iD8+ZyDVc2BWJ/BZ95u9gtoXO6ZTptukAw/
2Qzt2n5rUxNoZpQw1ATu9AS0PVwUal0B6omsb6khH5nbhbd6SvpdsiLcTElqLcZgFDcQiLZ+1L4E
6o008ATxJsDYH5NpK1kXOobIN45NJ7WALOEb07luJVdRhSZmNB8xEcJFI5ln17SpORZMOUM+e9PJ
9Oo3HuShwHU2cHcINCh/uhsCqccyY1lsIbzqsTPo864K/VcnFdiXfD42DDfSqOfmJ+hGIVdQW6AF
uN6i6ek9KyJYvBKokuf8Loes4mQgli1uTHbU6r2PgRwmI7hSXZP0F25AEhZH1mKg65W3apvq0NBe
VU3yobagrAxldewrihxosjRXA0HkoDBeuozO2I7ncYM9V9yMFfKp3rbqJtHczwD3xxFkzbRGov4y
mCqeAiKQVapZOxuzV88MyunGfq38SB0CI34nErswB87mcaGjwyZwhAtT34QaiN6Kz/qGD/+0Zb76
aBFvp3/Ew+fM45epfBvrfC7g7bkSy+CREFiyrE0TVHyiXSZG/DeMAOci9RJZ2mz4oCcDeN0ISWES
0BMVLiQzVQTSg2nNIA7+QUGmPfKceoMJ41SVQ7nTW4TSEkTzYHhPsdnPPKZ811bpa2eja5fzn0hT
064Pw3RRyullDMSHi/2S8y2tSUFVbvSh5fjNHX1UgXdrzZdOUzf+OhZoqgTAlnFHBZltk7DhGjXX
aUtVoaRxyC20325KIUGRJdOJ1m1CLwaQTl5S+8a5WF5nIdbDa/UIVGc1xqa8YaafGvl9JqGKVE/j
wGJXBcz+rYFLoNVviY6RgMTzaoZ9tDMLUNX4vPY5Fb07zX3za97A0KwuimlHGNT808rlpkRiyPKS
FcHIENcJi8xMGuh8bqEBYkhsp7sxG5J1WlFKX7n/Qd15LEmOJGn6VfYFMAJOLiuyIM7CgyetCyQy
swKcczz9fojemfRE+AS2a097aKmWSqlUN4MRNdWfmPpey9OnN6Q5XWcHzLd5w2sZwwpNa4+0ny1L
/cUJlZy7nR9SH2hG1Q0i7UU05xd0Gc5+lGU3io7oWIuwmLrUhDVkxKfmzpCmDtuahlzfzPeDkmmn
KggnAPua4AiDXrqqQK2hng2ce000vsEGuhkC0TcUVgZZTW5pn9b7QDe/yZagn0A5SS4oNjz9hGQ6
IqCFI1buF+Drbhv6eiAMR7DAPpS2gd2UFBkvqok+QuSL9FKV/kTLB2iGX9JAU/v6PAztM4/M9HFa
KsZ+fQwN9aulawjL8xH0eoYAno97qsWmq8wT7hdcmKaCoMwws5dC3mw0Y8R+UZqY3XJR3s0VEFJx
Vd5rAcLxkLt7TLLZTpydL1aK9+Cs6DlA24mMS8oPtYCSgVFGh7cYWoO0Xo0hTGqZ5lGjYG+PrT+f
JfUTPR8gqmKFE0YP2LpRjWNkcIQp8XlUgMIX4T1vjsVbNaW1SO0MyZ3kdu4SCAAwI+RpjjwUDfX7
IjduNdM3Dky2dVNl3luPqBsSgwedIHq4gIr7Ru9+1tyx7ij6M9CiCU+tUrktcrHdoQb22i7uZaYS
Y8gg67EbfwbCgay8Ej0NMK5K5S5utdu3mYHXTOtQxKdCDVIVXDDeWaop4dLB+3YQULmLO9l/TJVO
dSCH9MsTsC2jim4SvuWZVIuHOcGFr0RChBNjPFi6Ou5L5F8LfbYeDcE8iD6w51yCOFhM47hHKOEu
6qLpGzT+g67LkxvjdLpbHuyfEQ3yKJI85ZkvfM51lGijdHqU1cb8RF/q0A/ijhctUM9aLehk+DeK
MT/4U/nUTCbuMgmrKgzZ5SL9R9GAHxcqlG7JdfOziQJoZKXTvp74f2bdHzSzGV26QHeZjxquLKVe
KDQKyvgcd/BZXV8pQIinpX8yuQ8CHHAAQ2D/ZywKhkr4o7MM/RzBvioTVXE7CjIo+Nb3s2JVUPcR
4qyiXj5rCirwBvR9WY07t+Z9C1eMH9dnYKHwJ9ctHh/xMH0qSBbcVJC/cH0PiHIjEdjJAbwLqfku
yNW8G4ThNi6kxrOiQEXlwEcnCljXvdKQveRKTzqXJTBG0YmM45cSKYt9NFdfoTksXpw6eh0NpzMv
uU9woiEHSSZ5rpC+dko3g0HmVQi64aS27V9NZgLyh7nMxtopY6+eSnlGTT3GZ15GRNUXVMG1kHEg
KxUGR++RP80mHKeaTs12kZh8L0Ks5uco/5xm8m3U6fT9rLMmJI6po1OA3KpmszR6O0K+2m5FVPQE
ilXUtPV7v5q/a/DHdpwPrwMack5U9bWrmrSzpBbXM61t/x7k7rM58kgUauU2xh4Rnzn2+RwYTlsr
B+QebxsNPmJbsKBHI5/2GmTAfIrOxSyIqG0K0hHGFZI7IQlSlH0LQk05ohn/BTABhFmluwVNF5xL
bowSEBl1xxsUt0izVSrj1Vg8g4lrnwC1YmOOfkwyysFJxAFiTJLwph3nvzTBSJDhygAmQAtsUN3c
VaoegidyYrTM9gAwy32vQpEXZo0DrjNOAkyCWMO/gHPEBSiB+jGCL5iJZNl+nvpFmV0d0KviK0qm
gFc4dU1LBQVTJDIgUyQ37HDgoKugoIC6GbmQpvq1DS2E5lRcjZcy6Lkse/B131WUfU+qJNmVlPhc
fekZUSzlVMmScmojeNJdoj/nN2ba6adWytVjwhEcSkn0GEM1OckJrM2sAoZfxB0K3TWaAZRs9vjY
Gg80ov+epPoz1LEKVLbQ7EyRRr350+/gOMxd3dymqf9NAHbGhQ8RJlZEHCqnhAJPXDwooXWa+1aB
ahurO7q/7YFt/CDV+OsVteEGCcKz4dCeoolnZ6OD+pJSkw2PRS0AhbuWTPKOjEtGlUAP7gFKWqeq
gpQ1k1zM/lR7TJoEkLm3fU2Ub8RWOaHPDzavoRZUIdqCfFd2xz0KdkguwqeMMQ0hGu40vm8EnWRQ
R1AOE2zUzLSOYkhooo5TmjeRgeor0HwZxSwnQhrrZPJ+AF+v3E0TjxuyhcdiTu/nRHfeJKW0XDEO
eVl+B4XW3EOWD3ajCP9ON9D0ooz0RaCWCea5Q7MqQneFggzSMThJgac2VSc2EPAFaDjC/KnLwzTM
1Y2ftd+msOb0RPgQRc5eCOaTic4D0ASsAcG83cZqdAecLDHH+gY9yviMwYewD9CNszMLJfEMP68S
LOSphf4BBlZ7BhNGHhBFIFiV8Skd8uCMWlZIiaIqsTwuUzCcqEerA84LfSD85YcaRVDtFytg9NL2
HDcz3tdW4buTUADZQ/wd0iUv/siiFoY/je5HeHFh6ChxcyD8pRyytL0Xcdk6Q2u9ARoF9WvGRVy3
RuRM3sLC1jmg1Ixjrkqpjp//U4108xlWNunomYrrhLhMcojCAVK0L3Q3LR4ZopE/kgfqZ23Uxx0i
ypTfh09NlKIDFYfI6ArI3DJ36C4A0LHHPk3vdB0KpBoi7d8p0U5rcTNBmD26M3P1NWv6amfWGUyl
MW+xFhPvasyySlOq9x2vL02Bu+oMiCW7kcTr0IIiBUsLR4XZ9VuyKxoO2HJaiA/IgWKgtDH9NGek
LjMxy+24WqSWpNBAiSQOT70Vhhw1N5bAgZfW/WsogxrSRwQh4qh6EWSV8pKFICsvnZ0VoZjTwhY4
zFxo1nI8jtRtD63cflZSDLqjBNnAmIUc1+YX2q4lBXXlE50GHXUpE0UjgWrCjFwThBFaecC3eFIl
2o1mCOV3X5NqLNO/FmVwyBoxulV0emG8UqFvU1NsGjQSOvOvpAwg2QEduSnz/pACeXcnc0BvFlow
dWnDcBQt6Y6jID1rMo+Foowih/st8vIp6Q8j2wEwBHDY2bNSBMMr6gwd+Kp+DPYR9aWl44Dm/6C9
qk3SnUahPgnx1LtCgJ1Sb1qmY4IFpV2A9glHXrgjMzuhUQJuBt7Lpzz9MXV5cBTEkvp0qxwiRCS+
kbGkjxLos88DpMLAxFIlkZL0jHbGaczNzmuTxZoYjUk3yqzvGlrHMFiwLqwm84yeHmkR92MnGM4I
GGyPmjplIGWXqtTt+mgvwz7dt5b0RbBaKvnhq1j2P2V5gZmCcjlkshyiqulzmCJzeJszvo/7xIr5
vktsaTItAB1xW1GRtT+7xHKhB5VS6qrnTwv5haeHiuWgr6c36YiRp1QVgHyijtszpnk3dB2azHV7
MmOBEWDkkdYo3cTpQGcLpYhRGR/ZKagjzYcSdr+tit1fAx24nSLKJ8SznhWlJJs222Khtn5FntwN
tGGvTdR+0aSgc8haSAPqF6kce7kp5M9+dnhj2sHOO308eH3d+9dF0ZDpc2gwIAw0GsAfXPb+cY7I
RoMV4A0VMoLlZOzTobSLNDylcp4cQp44GEMMzlir/JbwtfPvqlLrH7gC5Rq3HVPHIjSsjHMMJ8AO
0/6HRe98X4nKS0uT7w7v8QN/Pf+VxbGcWJkTyBzrJuISZtAqD+j34BU/8PClsy37f6MTDywGpuip
zH7N1CxwLA0f5Htod8pdm6BPFwQWsNQBgdQ3N+rGV+YbYyKDGqYQDDui13ZcF/lt0LaAvbL2Lsq6
7wbppIsg9Q9AOC0ILm3h9WUzPiKRK3dz/OAHonqnt6+cnmQlagJ5J4/ncSctQrEK/qV6MglnhJRm
bX74+BtIbyvsEoChi2w9xdB5DMhXABihNVtRHzHDYqX+aKzis4TOvYcs9oytV0e+lQLVQu4YL9e0
rHyEmzDiQLf0hzrzwq3N7LVXEAVAZqNwye49Fb6Mi8JccsQbNVnSwUZcyJ8UqPYDhGycC/THqUJC
3RoRuLUS5G/L0qDaAaO8kYcYJAgOxo0Iaf5N4DapBnwJgUkOWJK4I25xUlCpABvaF5o6z10jhndp
P5yEDiJVMGDwoWvyT4E+uSdI0rRTyH9FoFN8kFQ4SZnpdQM7IiwNmkq0E/QiB3kdaH9lE6TbPosV
N57xMNb8Od6nivw9C1uEGnTaZqUm3QAaQ72PZsqzT099Efdy+FvMG3PUB1dY8JqINEQcmr6lU/QY
O0rneYAlHVXRdpYh9CNwd2P62k+Q5ZNLB2w+y2H1I4h19ahM818N6xfllZYXkyF1RzmpJRtdt2Iv
oyBQLRxkmkASKIDPyBPZioZj94Ci9k7vFAX5KRZ3Xsgo/8bJ5CRQ1E5t3J+SXOq+R+oxlCDNmknJ
gJT5sY3k8EaQ87s67I5+L+m7sWtIZCHOeFU2Yp4co3+NCGhxfFuxXRjgq91+bcfk4e0ZAxH0pcvx
AX9blf8W0Ou/w2ddwrP+p/v8vz79j9ei/h+3z7tP/x8gueQFBgTk7b9BclEZfUmjl0ss19t/8S8s
lyb9hyppomZKgK5Mncbaf0K5VPE/LPSuJUvXOUYN5QLJJUn8kQGhUlJQM2Wbc8P8HySXADRMl0Xd
srh9ZE2CI/rvQLmk5a66OEl0hGBBPImmgraXJOnqctxfQLkgztc6XJ/Q7r9h02i+wns1Ds1d6gZe
g/0gnmMgBOz2c3O4mKMrYKsFSfUurqRqJjA1XQPz+2dcPcff3leJK7YjPiF9BoRXjg90hrMGaQnh
XyjEf32SK+He/r538WQCqpaMDrEGNu5ynAWptSbNb+OEnIrJ7gKSdHGuUQ6C5++AZALdfgJx2yFB
zoXwpO5aJ9oZG7nDcjt+9DOW1OJiumET11k08jMsDE317Mwz0f54YlfJyb8+qKKBYAPFpilv2L2L
CHps9vU0iejdY94bAm1ZqnMmReASHZQRGQFjkja+pbQRUxFXo4qivJhRIrNbl7Q3RD3CxsQY9eLu
Rf1SOaGru7MzGt+MmYqhm+22FtOCh3w/rb8HraxWEzrdM/Ley9f9ad2bp26f7BMqdefwIN+Ao3j6
eIqvb5qLcMvPuZjjgHXWmDPjbbw8c+IzpvUH5dAfml38BXXK2Wsfyc7/db7+t0tYWoET119WWf78
IqpBk6tBWn6Jmn4qH1IXvMmvxpWc5AFTlYP0/eNRXl2qF4NcJXotAC8DWgP990qtJAybJYQB41iG
TfX/Fmg5oi7GFaLEIbfYdNgtrVvja5rr/ygAh69qgH3VF1zsZQAZOZyWfhETh4luVzzJ4bwR4epp
hujFf0ZYbeuubjtNXDaAFn02ylOMHOBkPsRitbXTlpX17vy4CLQ6rimB4zLUMJTWpYgV2SD/Tr0N
W/qUfAu9rdPq2r62NJ44likaBqfJnxOHOpsfZiG4hlTCHDT7auBfkjTf5AXFRgfFV+4/XglXDxJ8
vnhYcPtxWa72sSY2c5xomHXk5/aMpZ762fgBz797lG6S/bBrX2osor4jZkiDHReHjR2mXJtdCySG
JPGyUQ1x+fOLlVgiV6rpAeOFCujIDgDbG/hznrlvToiHeHC6X0cXsyWv/RE5yHjcTQ+j03s88B/1
s/Io78qTKNrxfmNWrm38y5+1+gxTa+QzSTYchp2/zys33KFa/7M5KzS+bPwBsNJ2Pg759opbrTNT
A4gMAp3EQDdWIf1Br2qN9iRnTXbXiQfxhL3jV5T2Pf1vhNbrT41D98JBeQgN3XRn5PsZLJStHwR3
87cs2/Oj37I6iIxYbsB2MnzN1vfCt/jBuq/P4a9EPKAyou3q5/lm+SXta/8FHt9d/6rsUx2GhUOS
/63cb60S6crBiOa/KeqKTnmZ7OzPVZJkkdRWsPhsed+76mtzl+PJ7R+XFYGWXu8AdNhYmG+489UU
XIY0VhdslBaCakUTK0By5RPt1KclbYlpQKeO8VgcZbfc+84AJ2bjYJOuTP4fkVc7Ms7A8NawjKn3
uONOxuLbRqX0XoAN7wBX2I+pDZApPLR72C0bC39joo3VdkTBBXfKZdTmQgiLpGx0Inq2Hy/15Xb5
aGpXK52+XEgVmwGqANlK/XagJplsnGtXB6JIcJKpyxmSskzyxblS+zxps56BSBH+KgCuk+Tp41Fs
RVhdQLmaK1bQEqGQe1QXxRtDvfs4wrUcyxIvBrFa9mUoIUFDT9pud5R5vXwHx9Ph6XwEDffX5opf
pv3dZ0HsVoFsImuauGJipKLhCyYsdjY9xfSHUXTTne4Ou+hX8yt9FGJ76667vscuIq4+0thb6Cgl
jC8+GsgJQhXDmblw0PS0qUfg2e6UmDrb7X77nr2W2jG3v0e7+nwm9LpGaIgtHPxH/wQExRUc8T59
0ZzYI4HdOk+2Znf1LYeErkQaE285wpDtNnbIVbvlF+q9XPRu7mx9z6vHyO8BSusDrBBic17WpzjM
tx2C8tZNkfeUaya04bYSyuuHFq88ketLlHnv/bnf4BSVqK8QbXBQkOs16iIu2BHdiTzLq76JP1ug
frrdHDmt5cPWWK/vlIvwq3PLL9Bk1iku2vojNjDufEC9wFZeQQAys1vXo7QM5t1OuYi2OsDA5lmZ
vETD09Jrj92ePoENvPtBPmwdyNcePpZ4EWs5hi4OMtGUO6VdPuM4x08iuEGYlU5lVDxnQQAnr8EA
xFBFmVIDBiHHSIyAivKhySh2g3Drxol0dRWrlKB5pahQwFarWB4H7Dplfk2/q16im5Q9kzgzykk2
CpR24KYbAZUraT7D/6+A71ZxlFsxmuncFXvdxMjURoRA+JkdYBDLqS2eRC89p8fkKTsYz4NXH/OH
8lOi2f5pyZaAKzpoWTTH4d6YPaV0MPoIkcOVH9r95oP4Sub+xy9d7YDQaoYRBYLll9KVNBCKUZ3y
k489zA26LrzHtccwOYaYrGCXsiQP/+iEUckcLVIk0zJWJ5raD01jva3Kk3paUmkkEx80D1jtC31w
b/NJfn0t/I63WgvB6AdzlS5r4RunNw+k6tZ3EYsFReGoZ7zqb/2N1XD1yv09QnN9pNXIIAsjEa2u
soPhRygXW5O4/Oj3W/u/BmWuvuKUV9EYLyGQq7lP7sxH62A+QqNnMrNlqdf2dK/tAU4hUbPvDh9v
r63xrU4xQ8VhZRYJrnUxvcgWJsbQbSRG1x58rNPfI1w+68WBkheDDB2dII037/pj9FQgnYjx12vD
WR1h44E9Ct57eLnaivcPx0grT0JGXKIEuySHF+FDf5iBzC1jRDBeSZ576/zxJC5/wbsveBFglcZo
SARNw9s2wN7Fl29nbXKFbKMnd/1YvoiySl2iMDbiYskv43N+Fu7TB20HSobjUEXeE001apvbl8HV
9XERdLXDMc7Qq2wZmj8nnwVNP0OgtD+eves52UWM1a7O2xw/N6TfbS1wG5DNr/7sYNcL1t9BGx8e
6x3LAzpD8wBaYGP9X918v2Nrq/1dwtPn2xEbJaJDvkP1ZtcccV7Yb4xx+Xs+WCLaapMrqdaMWU0c
imBA7XjS9qErDALMmmclAgaizjsVTyErftiIvHyhjyKvdjiAhCjOl2XDJfFLuw9/5b/iX2CAd+rx
58DkNhA/7PoJV+bNrGVj8awrSwjeqKQthK7VvxP9XIkb++7q32/SJKGUA4V+3aIPw6Kvy2Sp5IBS
muCMqBsBrqbskmiIliSqCydqdXI1lmXgdbVM3m31ylXPcyhxjM847Z40J9ltLZNrA5IkZSkDWaJh
rYsO8oQGorGEa4PZTqx7XXv5eDVsBFiXGHIdTluzPLZVOT6lOkY20AM/DnG1ciIBShHpOumSaqxO
Q7MxS/hWxEjPxZ3svT1zvG6HSa4NU94JXHPjjl66a++WOMU8WmlLRwTdAv784oBXtTaoIS0tNyi1
mspREWh2zNfoLoF/5EZPUMw5NXeIde0sDWs0pwUXXdjQKdzk0/xFtrPddkXr2qVw+aOWT3Hxo+Sw
kPCp5EeBLYCOmdsdphylmm+cntd6XpZkyjoe32g/vGsFyeZcIc/OdCNwvjO+SfVBPY3n0CFR9thz
hT2+zq+TbN8FTuk4SIhszP61E1S2yPH5n8rnXk1+1DcIIL9tkT3vktv2oO3Rf7rZSnavZeXsCpqs
SGIswg1/TqcwS1JtLYUJSZcPgcFgJQP4VwXJYuOsvrZHAN1YdHTRkgTO+2ekxE9zRB2IlMG+763g
U5Lkx4/3yLXBXIRYPzHaXvFHZXliiGi/RLH0UCJ9YSq6g+7+xueRrn2fy1iricOWrPPjknUIPOYF
Fjpkg9tiD7XcHT08CW/bL8pLeodw614b7OTHxwO9ercrFFENA2Sazqf7czLDquxldX7bmoNXvPYu
W5ICCFVF/1m1B14mw/N2A/ba3lNAw6g0GRQUPlZrEjvGyJCXTk3nf1WDT8okoICzUSq7ukwuYqz2
dzMJCi4ZS4wO320Rmp+abHy7q5/uIsQyzIsjpKXqoeSYUdhG0lbIdVsh8LkIkeW0TMmZEa3k37Wd
V7QNanYYzW1cf2geEuGP5IF2EEgEUAhAFCxZXqVHftLOg4/MKRBJeI77UZ+COXKyMpYNAC4Bjgo8
vRrhpOCgftRQDWy+InQDarNBBA+L3A51Bt5OgiW+JIOMep3Rh3gMwBqfHMHC7gpT3QB11QZXhc66
byPRAuNcCHO6m6wBgA9AJzQrC5QOrL0GYRMgjYClbiA7DWl9rDq4HNFtd+UoCkDGWvjdQHqBUNwg
DhuDU0U2Q6QZZU9Sf9TCshhEL55NY7oFJSPC6C1Q02jBgdZDLlW7cMATIXKNeh4lnOib1ozxNejl
vBScjNQNU2BFkNFcRc3BmvhHK6kL/G+WcAOWnOWchAQbiHLe/S3DlJq+DT3JrYVYmGq2BvoIU2ZE
p6FviuZmruZRjJEl02Ea2Oj/CG3tIL4mNfh3wjPtAxjzkQWIwTcnK55sOCYhD33svQq+wlBpo585
oxLBurBNOZcr0vQ4kUNnmAbhhkthSg5BL4v5E44hBZj3TNZm+UYvldK8N3hPdD9q7O11b0wqkR4P
PAm9vEN9fjJ+YEJSiccKmfruCfnTREOZK2hBzOpmOUPIG5a3YicUJkFpW6B5A/UhxDu3AvuEKUKh
yqAeRkNK6u9lV8UySIyyuk8LHQmNKo0UHc6nb+BSUvsz6r1FhsgkC6qqv8IzRCcmNvQo/oUEjSbZ
4DDxCaoizhe3b/Cd8dB6rV5xCq7l10zNcvV72fd9+30Y9FmBF2pqrTOLnZU4eE6Kw2cx1OEwKyOa
EY/4dwJSgzrSTLdNMca8r0t9huQ6wEUDbQnmP9V/Ud8fw2OQ49MJZFwsK2Q3DAPqtRSIWQsnrgj9
9iZCoukFDT/jtbUECLCAysTsDFpxnu5iRRXGuyDRMhURCsGqHswsGQF9DX6DiDq2tolxZIOY+Qyl
XAtGKEamWqU7RZoz/c4QesF/nDRlGhDLEeIazB4w1zS1rQSmwI3QhORgjgpxr6E6oBcW3nWQmbQf
SqyiEG9HPoKHnq4Mff9JLTNR/hS2xlQ8knq2xT42TGVfouOUQNRNgMCjf+T7HuLCo47/FeQ6GUin
bAZHRcNYADKfapbfpIQVeVvgtPFJ6VBGAtMHeBht/WTvdwMvDYyouC7vCmMMxlM91CgiNTo0oWks
sV30rCaEooIuSNXk8CwsViIoPOgvSFv0VgzOQbUyyDGZjkhIMzcwECAEGeYBJ0U1uM8rZUI+O4Zh
vVPNKWtTu9MsvGHBDE/VTBchDQu44lKp19/1fIhwqUkyI8tIFWA6ho9xrUrC31BQIGTYYZcmfxVa
nLU3kKn78CceH7H/14QARRAfBRnajXVW0CcRkX8aOK6Sxw4/3mF6HHwj1YazmkH9K58npH6Q5OPM
MBOfes0QiR2zLLRAnkpNxkzXy+bWqNRPrUGGMx9bFFhrRO8LVZieq2JUSxTrlIWsV8lCqN5TdFLV
dj+nwQSbw8+nxUEom9XiV5IpBooiIoSLZGHNq6JYuqI6682nTjVa6dZPLZkLVp5M9vjex+Gjbg8U
dGv1eW5KQUg9NUh6rFmcXo/kor2volj2/dswB1UIWXZIDRjQG0nA1nW8ehGkmhZW/VuF6yd6VvWx
2ddfQWPR0BTvqd15qec/bRXutmKuEg/R/M/rOUNfQdK9kH8oym5jZEsi8cf9yK2oqLhEQjqkCbEG
nIULAUhYKrA1yAEgWEvDFnnOky/btRNRmy7djyNezTouAq7qMYqGDjtFUB5XcC+N/G/L//JxgKt9
jcshrdLfrIQDCKGafPFUHiFSeOgmeu2XmAEFm23/d8Mhv1CRuVMM3vCiKq6SqBAXIOQbLRLhGIZc
hcpFtvE+ej+eJQRoExVdvKXHuEqiuonyTqAbyycCSWDspEN5Ex0hkp85Gzahf+9fv6twq7VumqWW
KUs4tL69OXOoZSVetkdzO3Ra0+Wcc/K/N5tR717Aq6ir1Z4aDaTbhqj5efgS5Z6P8oubPGaP7Y/W
jo5l5XhthGgl7U4GvfU2e18mWcLrMmBEkVzfXL8BIWMJKBCZyxwjXv/Us8Nhhh7Eb6j67bbT+814
q2UjThJl60UpYAidgOc9wGvqoP4CZc2feOdutlrenSZvA9TRCgQk9b7XqOtGRrbG/CZWeeZesC3U
Cc15I9++uhtArpE00NJ81+oS2nII8pzdUCLHISMlkGSPG7v76kL5HWL98symghRh2XDV6/SaCreI
nIuZi4IoxVYouIrTG66WA0E/LSfYPygJvk3kfw3xrc958aSpC0WrYoRkaDUg8FSfhnDjxXltDjUD
wrYpqYoovnWNLwIM8yw1ZcSLZdCwmISE6fdbhXh5fegzhssQqzO4nxAJsGJCWM/lUfVg1Z5BInm4
V9jRbrO4tTWg1XksIVKddAHRFozEbB6Cu/FB37efrG9iAvTXXkDchoNHhePbfuuFGI1Cz6RX66Dr
uFEauXqYXgx9/R6kzJYZcrj8mPvwYT4Gp/RmucAlrvBot3WFL0flH5frn/O8xglKvBoX3SS6fVBS
a/9HEv9SmrM1thvb7j2SYBVo+eAXawbpiRQrR1gg6r77EozYIO3qX/9CNE87DVl3XFSehk8v/xd9
geVgfjdGk8IIBTRk49ZjHBq/zRDOX66L7gs6fF66QwPEG/bm926HduLkGl/KxwX39fFBcHVVXcRd
DTm35FYafOLKUsdD7CHv/vo4wNbAlszpYk71MijLIEe7JhhflOZ7KdDCERSnQqC0lm8+jrVmSulw
J6gw/J7FZbQXwYqujPUcsz0+oPCzfxh7u3hCrF/V0GdxIsMeD7qLkuFucHk9V4gskpsNh/6zPO/G
ald+3ton7wo3y++h+CNRXjCVdzlHUy2PumV2w0b/KlZnrKB3KWQiUXKNgOJIJO7bfx8A/RaUdMok
rmSumweWmAkyOugc7Xp9NDvxjkJmbX880++XDR1UDWtJyUSVWF53XNTWN7A9wGCv0MM7WKeHOvr2
cYQrd/ufIVYJVIAjdpMtIdIzXJUSwQYv8HRXOg2aFzgIcv6DJPTPiKvkqZtZPYYPASZoZUgjTSAa
j+k4i7uNkV2dPB24kmHKTN27NkWrkwSnqJTn0y5ujlZho6wIvA4LsS+CTq4ExNLbwmhcy1wMyVgu
Q5SQ6ZD8uTWqtokQp+VsE7AOLGoYGgrKLf6PjbG9ewix+C7DrL5aJMRlH7aEMfC5y7zJ6+66fXaL
6FDlBNmu2EWbn+3qZYSxl4apgHql86AYKnoEITE1u/PCX9QVT5hMuv0XCJzb0d5/PUZ4EW11xsRi
LxfGQhVsPHmy696h+U5LaXS4b4H7fCJb2m8yAa6dopdB118vscZCbwjauvXZp/TzYyS3Nm6w33DH
E6YKtQh2MP27vv1HOf1l6NUXtXiYgWt4G2+X2rJXkdLjqOxUx9rO3MDdupGunZkGFWh4dNKVBo/S
+UGUWsSjQnbMvJ5XZ/KwDZp6D3pfVupFnPXN12FwWZnE4cG5N77ho2R1UNARKLH90QUePHNZ9Ohy
Ov2T/22GmV45xhf1W/GQnwK32zhQ339gneI6/LjlfSoZa5F1YezrUFY5e5CSy0Vg9vgcIr71mMvH
0j98vEnfr2BimRDadQWolrpmyGCf1YocFJxzFKoOaPFmdqj7/UZmcfUAvwyzSo9ViFNBoRHGTOzs
RfSSG+nG8qAy0A/w8ORzt27brXGtMmQ1HhGBepvDNNtHYBVxRd/4TMti/zNNu5w6TVz1QfoBtZYp
XKaOonbeoS/ZBA6a8UgOf/yN3jfMQI//nj3WxJ/ntRnUIQphRPJTT1PoZyd30QHbEs/XvUJyp111
XBq55SZE5S13/2iMq40hCeLcT9Finuv07jAi3YC0J7sR/d0vDSq9tgXyQcc/FVTtzrcl7C+/bn3K
q8OHkrNUE3TuqzUehzJ8QqmXO1K7b4/Gz5mUzotOgvPTupUcPeSKXMpQ/2QXUnNd7mVVhCq7OmaR
eqHmWxK1luOdOSEA71n9Z7SEBiPeyALe38ckGxehVseqnMWVMsqEEmA3UbjFQ3mn5J8/XkVbQVYZ
TdrEg1EqBEFkFKW0KHyateePQ1zbdOBiSAThQSIXvyQEFym3hHBsk6COjBaglP2VxyEWb2Imb0EH
l79mvSgX/Q2eejra0+tmvN8hEkwjZakslUf6A8PdQkgwHAPaP/rv9vaT7Orc/Y64rpDUg1L7zRIx
5RVtCn9nKPVF1cbsXTtPDKYNrI+sW++efWWeWSmYMD5QEn6XtMwRUoQU48xBl/vj7/T2e9/NoEaG
RF8HNTdzdTpGudlrCEUTCqRys8/20l7Yl6ftNPo9QJGjCwSKaUJXh/O9LoZ39YRggcHMift5lz/0
z6nrx7Z1ZzjmvUjlE53c4H4TGX91hVxEXV03Up9FFdfrskKKlwRlx0doSxbdvMiWnO6X2dr5vti4
STeHuppUHI87dgVBUc2pQSzKnylAej/VZ+uxfpmesWA8Nltlp6s77vdA9dUdJGdVs6DgeFQeSciM
yM48Diu3c9OX4JfCySi4W3SZqyEvXizLn19s8kyzMAEU2eRQ2u0o+yloo/Px8ry6ES4iLLvxIkIK
YheXJCKwSV5G7WgI4gNKUlizbVU+l+vr3T64iLQ6eJu+oak5E2mhr0vQOwOvt41b7Il3w2HLZWZr
WKsDmAZ6FSrIH6I4SK5Qjp5Sf9WjwYO3vzGB12/Mi3Gt1n8dFDpFFUIhFFNUDrLyt+Ohpz+NLpYT
URacXxUnc/M9Pqkff7urJ6WuSshugWtg8//57XBzMHw5ZUFGEtQDlMPEvd5v1T+vL8HfQVZZiRil
viWjK2anw4TKkhda/cYwrrRsOLcuxrGcMBdrUJ+GqkCdctnM9XkEcw+JKPeMG8S/eN4ZyaGwDtv3
zNUlApRtEfiRVPR9/ow6SahYJm97S/XR1n8Rhl86KovI+f/7XwlsrAmNFVuodwUAQCqdnpqoZYli
ani09FHZRwixWwDXH0e69qksVafqrork2/pqL4/Ui3oF3Ro0VWXXz+8zuhgfR5CvHfaXIVabuDX7
SW6pQNvmbXlsDso9WubLXg5d1MNRKrxXUAc/ps+Ch55ZakMT2tW3w4+scD/+IVtDXe3vfjAkua74
HREyfzYqwLsenNTGaK/tr8vBrnb2EBSYYS1frgJBqo+HMZkdM/r34ffsXIvXoELnDuWaNcYZCahs
kkAN2e23eRc6IHYPC4up9xD7O54WPlvgahvzd/XUugy6TPDFnkM5tkOJmqC0giaHd/e57ux0l+1V
3t5IsRaflsDbZZzrH+73YFdrVBK6ochD4oYgrIeeWnC5cU9fe9Ffjmy1RDtB6XTdh5sUz4qxl5s+
SfeaMnzSEb4RdayuiliWjN3H6/E9P3D1Ef83e1/W3DhybP1XHPOOuSjsiLj2A1aCFClSW6v1gpDU
Eva1qrD9+u9APfZQaFqYO89fOOxwh1qdqC0rK/PkOYsNSeR6rOUU49IgC4SiVBiYk4Wi87Z0S19Y
iykv+a7zMS52Jm/QTgMMHsYINURHB0mpHR/nbuH2m/AAyPEoOe0BkmCOelwZp4R9sbzFQVYBajQZ
Wj7gW/y8byAO2nVFjNlVToMDXTNnekl8gLLs4ru4eotfPICgANBEBHOoJy42i5SnNCsiXK2hTnZE
jFpL6clVqYBAaGVYF/3amaXFpgFWKCYshiVjL9rgoEXzfYxOg9aNNwkoP9Yu1Ys5GpBPAS6OSQS0
c3F1J4RSLW2xgBQtz5bCrsaHuZco8dWTpG80yfkbnUTzDj0zOa/s2Yk3OoAcx9kkKtCpVcYMkm7d
ilu5mMM4N7K4ygVOq1Sf/bII0jkfIvH0ucX07TunvgNUwA0dBeoRHnQ8k3EXoQl6PY+5OrcL10Zi
1kHfGd8QB/ShugEc1IWSW1A/o38PZFOra3nRpZ1N7GKXxtNI+vbnWqKnSMKdh4HOXBn5M3QL/n7J
BL0vBvBlgESg5+LzYupAIUEuA/tVgGg7JQfNuPv6RFwc1JmBxYGoqTH0oPiGP5ON0orGEcqykbFy
7NaMLJxmFGtlbGYwAu6LypXVpML/q96+Hskl1yzNpUBdxQsc1cDFnlSmDOo7s5UsVqYfXZMeQSnu
ABFb7YbemMAwX0EArdf8buyCWBOzF/BcU3flK+YVWTjOT18xz8XZ8SM0NzM+f4Xig8YUDlt6x8vk
40CMeDgUHgRG/gLe49JLGXYV4LtAYwkyu4WnIZWEJ2SN0wBtcrt4BpvReOjRSuvqh8ZRHtsE9C3l
29rD9b9MOnw2AmxDBZHm5+HmEAZRhxxmFb95NndhwBAMogFnxl+tJi0veG+UbsHSJ+OVCrDZYh+Z
Qj1xgNx+Pi0Z20AqOfcEGwgMr6t8hPd/gSxmzebiCu5UmVbKHGbMOLMIYEMRujoz+LB3pA82P3Gz
Vkq8vJZn41xMatWC4B2syrNN8xq4eGR5nGHTIGIbHkDSPLuav+BPL+7cP60u8x5NNqolZBzmBE94
ag4QXREAtHF/jlUVrzt/3IT2sPJs+i+DNRQVwAIc32W1FnL1ICgvsIOy9xo8Vc2h2GRbKDfY2q3U
On2QuoKjBn/nlKK2/m+ji1PKVKmSpdloGsiv5qtSuuBA90B4vR/e0YkAyVEMdu2wXHCDkohELtrI
Zl3h5Tu+EKJGK2ajhQZBPBPCPNFKeLpmYXH39xRyfhAnxUvGKDdqeSRi6Hw9cxci0k9jWDjZNK0y
qLdiDAIaBSD0yIXBHc1NSVagJpe3xdlkLVZIHUkDCgIYmok4spv0e7NNgS1pgC6BXKXTcGDA1kqj
lzIUQJKARRTAubkhZz4iZ847DccUeDMcAfMWqT9wdR1QUrMhyqn6UMO1FQrPLa+E2hfX7Mzm4gbW
5BT+M4FNGWzXTQxdKeHu6zW7gLsCyakJ1C+4phWkKBb+RCiUUe7m1jTIej7MNCog6wfVXbavXXRm
HqPvhoeq+n41Yrq0WXCgNVOcm9J+SVxFvA/zdOrnlyeR8fiMdr1P35L7xI4PzV1zLV11fuatgXQv
TagEakIZGR8YXb6zSSG1yc84oAFijhJ0z6xszksWgC4h4PKaWXg+ItOzbVLllEZmjYYrbQqv8lrZ
SJCBXFmzS/cOkmUimsLQdCouqWRlk2nQpQEStnhI8AJzqT8Tf0LLTPrw/+tlhYuD+tPgsiKIly3a
3maDXfgil5FF0r8za2hwgyC4iiTZEjFqQGIhAlMydmFe2BAitKg0rPi/S28CST+zsbytBa2D24CN
cYt2LugvaXYM8AhzQ45uWRGp+zWfcenWRP8PuhOILEr6MkI30SQAll1YBHTZFoc7tbs3tOeVzbBm
ZOEjBKbrZTZPnc6tIXZxXSkQYT1NOzQVORDRy43HeAewiLeaP7q4K86Gtwi5EMpCI2wGvNN34iFn
i8ee11m1W82Qyfow7ePT2jV50fWfT+liETlIyAWjnW1C+9aKNn1mQXNV/gaZdb98jnpLeWnBmbne
3z5fj8vY/dzwwk9SUpVaMq+lcmqe6QHg+tTiKVR5rLwEz0+CniMLyO3J4texS0WrAoHMcNSPa7W2
leU2FxUoksYiym34jny41ZqrcDiOfyeJDO4ARUZtFO3kZPlaEmoDIhECfJjQRHaJVBZfdf+X986f
Juafn7lJouRGXkfzdPpCDrZ562f+2LjNqVceZDe7DW3p/9otDE6H82EtbnBQVVTNGMMmq6QfI+uD
DlobX5/Gy6vz57AWhzEOJaGPdMwcBGk2cUvv0In2lEqF+7WZi8HI+VAWR6+GwgWHhNTsy8YcPCaW
ChYRb9jo86Xd+dURMMbt2uGTLp+BP0e3OHwCCjQFUNQALJ9Qce0cFgx3ePbUoaWg+bWxyRXEwHET
jY8tmk5M6DhYsuFM9+sp5NUJWBzH1izBiRPiU+RbSG71kj9Tg5o2xCKf9fqDZuEvGJ3H94sPMEFh
hBgQJA/L54iQ6UoxjCjja0/AqOIZ3d2pj+Cq9edqty2fph4c0fIDGluv0cm/8i65uLXOjC9ODCSc
J5KjocJSZDPgkG0yh8xVi7XyziUzBoCqhqkaIoBqiyA+Fw1uFCJ2Fnj9oLJ+EqUfibZmZLF8M+aC
AMEMbpJZUwN9e/NXnB1/yZzqHM2oKt6TddAcpgAMJeDaVdDCId4Zu/UIZnH7/2pxcTLrNkzbOtKg
zugYp4hayWZCiQX0B7EDonQg4tYu/4+syp+7ZbYowXsayFyjEAVE+CLr0tXtFDc9aIohmwEGEBzQ
2IECSmQ4xElQLWOWBii6Hd4lweglRzzegaWp/bVTe2Hkn79j8fCrKDfzRFTB0/esh9c1CIVTx3Sn
7QT2B1DvA1zpfO2dPm+heeBzUAC+Hgk4LgmYys+LK9KWQQtVN8D1JVsTZO9bKCpO8hpgbIE9/rBD
iAHaIfwXFBPLrdpGWjtATwRSpb4MnTkL+/W76vYOqlbzC9Cs1+Lu+cM/ryiy9QRMVUANocL6QfNx
tmshCxwyUSlrGGSBvIsdqG8HmpduV7NZF6YQXmaG8cigVPrlBp4KbmixSMGv99rjsYlcloNFs9PC
L67M09zkDvxhfC+K7tdLd2lOPxleeJkxVWpAmPIKjfiQrtoxNKWxjXySxb2IU1L+H3tgPtYQZDKg
cwdbLzpEjcWxzKa67OMB9ngPjaV0zzDcvzEkdLcCdwVY86+vJapXYipnIUSiPkAn0Dp3Mz/yZzpd
8WVt5RbVj48BzVGGhAZMbErY+7z5FSIxlPpFiOps0x9RZAErDkpK85DrVg7vFj+Q91muEs0vujOB
aw1CivbKgD8/D/EJwJlhEZUZ0DwzQC3uRj1rMoAPOeREcUej0wWbZ9gkPp+lIfx4u4az+dWZaxLM
YacCVIk7Q14487YEOYBM4eiMPeTO/2Cg5F5+QICObbpONjVvwk/nEAZxKEwVmZi5ZXlhcIIiWjvg
+rcUaHcTsJWE2X5lDn856oBQKCDMEbGKMzJkcQ2i7m9kE9q8QXE0OWIllRYqCJC/Fk0nlnE2CmhK
WrEg2iEb/HRQVjbtr5cHVJh0RQJ3lyRDMWYJ7WSzVqI5QkyRuujAgQS5kw14sDZ2di/eJ65+o91C
CtUeSyu5DV3oKkJxec2PL28ONFqAURQfYuCixutVXcR70N1KOk1Wka9/JK8tGgIKH08e/V7YC34O
IL64ltlYsIjNrQ6fLS62rippraiVSY47Mzy1MUjfxdaCuPoN4N6dQyBjN4FYVd01tmDn38QgC9BN
k8SQ6gVlyKa96Z6RAF+FZS/4m+bPwhJAwRrTgAKSvMzOQuZbliD/jmYhd3CwIk6HWxQNbQFkDN8U
BzDHFkc6uzaPkN1dvefmQOFsu8+3KE40uOiAxZ6p1RbbfZzpQBRWYgs+AAcOKHbki49zznE9aJnn
99wUPCRQKKAxw8HSQba3MFWkFHXMRpFww0UbCnGX3lO89QmdvfpXZhZeXy2KRlA7Gc+D2gjdSkUp
TDAUgDhNJWhz9odg1n8VdFmeJigIfh7W4rk0lKmQlym2VZ5YdMe80UX6B37ZL28jjgeLYjVXcYLQ
Pd/gkts334RgdRUXXvmXb1gcJjWrM0GnmFrqIv2ke41vAlswwk3ONZu/kLFYbpuPQUPcAwU4sDMi
msAinEUrcgYuf/hsoPUdHX3egC9tCwAuc2LnEHLfl5vobjoAnjJauAg3IeSoZKth1ppM0iJlg2rj
PPln37EIKaAHCjlzhMgYOPHgwvwQh9spd6o/Oo0n28w3obC+EoMu2lF/tbrYyXXWDhBUkIDI3fB3
FnS35qOyVV/B74KKq37TfWMWc6PvAx7Mym0TpBuAlKNHQAPclZtkcVn9MXzcU7oC0S/gsj8vwxAh
Hp4Y9nrnoaUj38i4jDN7UC2wqhqP3SlzwkPy8rXRy6OHMJVGZIjK/EJICJHYDFj+jzk3fAXtm+aB
e5MzBQDrfHBv9M4c+2feHNHRLXdFp7XXMwafH8wfi4DuGaSokeNXNbA2fB67UlSj2kiGZDEoHbqk
TKrrqhJ8Re+OslylW56PYGpX2OvXw5/XduFeYBa8c/DckOX8kBU92/kTeLsg34SjptZmctVVnbIz
KqjfKqHc3X5tahkwz8v7ydbixooV2nZIRsweM/6hgKgFz7qZCPivcbVcntD/jOyDK+5sZEw1wdeV
4UYe6IYOUJIsO1fRnyakXBvFsFKTriS0fokBFuNTFq9YGqFftkOkgvGlGmg+oHbuMzejQRJaojPD
A1dzg/OuWC7frLmHPiAEjpDjXewaBtVIXMTS/HAGLQaolAqbWQNUZvj1uIlXRnjhLpr1Zf9jbeEm
R94pYdxhgGVl2EkoI5pLtz10pXJjBbJ3aVueW1o4QvBdSU3GMS6pFHZA7j3qGvLFUq+tlc3n6+yr
CVz4PsEAq23XwhABl3n/XDrxLCAC8MUEb1e7HTgnZ9TV2kz+EibNe+V8gItrvYOITF2GsEvdNLye
uZznLEdPnCj3utCdbAJnrwdgHYHQ6Ulap8a44Gs/fcDinucpin7gdZmvvPiOoBkFHROnyK2RWBo9
iGwDYeOuvfgueoDzUS8cvJ5Q2vTQeMJ2HRwdRLYAfo7XE7brNPyFfhBpbcMuPE6SJeDxiuBxEsPO
BLd9rLlNKHj7rOkuO5i5bYDCovTmmgTHqJ3WtFXUJqa9NHrx84D2z7+gq7Ky5ZakxmGmDlXYYBKY
M1/yidv3wBexjQJ+XxTXNnogW6Ud71cfn/Px/GKv6wv/lCkZetMmHN/enrziMHtg6jVXgztnSNbJ
stZWeymVZEyRUCfAiFhMGtwJ2uGsDtrEL8k3VX+QZWYPiuxDStcV6H0bj5uvr5uL04wOPKg9ACv+
C048lFMw+aWwLk6QGn5TG9XKQuAeUtUucmJ9bezSaVJQZ0ZnhgQFrmUCMxzp0GjCJFmp8FQmoEov
13Izlzwi3huQvAOcGLKLi62Mz+8KJUKYAv7vU5l2131Fv01J+vD1QC68akA6Bt8kg9IJPmpxQhOF
Q7ZFQQiWZO+T9GMowXVJ0UPcv2cheara8AFzveaELx1TpA8A0YZmypzF+3yLcUoSFfSo88ZMDlHp
tHwrPvxM44EmSLZ1wS3uQCG6jku7tG4qUgbGB6oY4LvPlpU+YpMJ/lNLbxtwRmYO67SV/Miaifnn
Z3FIx4tcLTJE11qWPwtEusnQzvL1ol28Tc6HsZhAtCNlk65/TGBY4OmQpEGBNz7SELEHlIh5C1Jt
YO3U0Z3fwnM+beUDLrmW8w9YXGcGS5ScEXyA4k8orINkCuzljlRZ4WNkz3iBtczdpdN9bnBxfeUk
TkaJYuEAhTCQMScHqgp7hU4BKEL9vFq9sNdGuDgYXSv3ddLCYPeIPEv2MIsazfp6RrshdoWiyNqc
Xry8VAL5IoLu8rmf+PPG4VzqwfCJjTNDt3iDBkrxaWBu3ly3FFyaVxIgVUgzKU4REOTWXNK94KAk
bNMhz0MhhAlSNjSl/M25P/uwxaEBKaqU9mBfttqJ+lUCkMug5q5oNPtOl+7VYY2i/+Jan9lbnCBz
KsAdTOD6QCnvDxRKAEUeoiIEj14SKB3m9MfX23ley+VFCU8Efkz0oCEcWfjavsnytKmw1iyrbyOt
uopjpJRYKm16VffzAUQmZsXdr41ecvA/ladRDVJB1Pl5ubsw40pXoQ4cx13ijRxcDUY0HkOlffk7
hsBJjzevKCE//NlQHJUp8P49ongunyJSBabe+UPZBV+buejUjT/NLFxCQidQ2E4YzyidihFP5761
YlAhD8XN14YuTdwMeVWReJ2rW4syQqrWqTCqMFRE0PxS9gSsx/W0WtGad9lyU5ybWURPWsaErhlg
Zj6OxEF6+SnObAN6TjOQsvL4OnHkmsmFB9D7NCPJOI+Mlo4ihvesF1d7eS6t0/m4Fqe5ZqjSd+Cn
nF8id4rdXk94MUPKaYaDy24a2WB4wQtozYEvSyEf2QD0dyLTgwrhr3187VS2CdjLZ7uhz47KW64B
FAUaG9xRveiIEjQGV41eHOyZ0YUrQe92AzLGD6PEAytzEXmtdACLduLOKymB+RrPgiAdodG9+vq5
5MfOR7w4eCPaUMHFDuNzda0+jgcx3+Wvs/yf6hdH8jwgbX9f3Uqoc/l/44icDXtxFoWQ9VQBj4dV
VfmGxKlTUeqDrH+ll/Difj0zs7iUtRR5Y1ZiK0UqWKcUwVOVtUB7ddss7mEWdo0wNJjE3q6eGbfn
3Huxr3fE16wUZJLQwlzjlrroYM6GtfDMVEMpqx1hMm6jvUQn3DoA7FVr2d+Le1NCgA+fPPeBLGYP
hPdEHzqYKQv+RA3VUvvyFgRUVmeO9tf74eJCnZlaTGKvZUmeoGPJSnvBEwCLMqU/mIH+51Mlgf7r
f/Hn16oe2ySK2eKP/9onr21Fq3f2v/Ov/eevff6lf13Xb+Uta9/e2P65Xv7NT7+If/8P+84ze/70
B7dkCRtP/K0db94oz9mHkeitmv/mX/3hP94+/pW7sX7752+vFS/Z/K9FSVX+9sePgh///G3Okf7P
+T//x88OzwV+zeItL38ky194e6YMvyr+DiKrmctKxFnHXYWF6d/mn0jm76IIUWsg5kVT19Q52oOE
Aov/+Zsg/Q6ECJ6xyIjDXUJoHTuDVvzjZ8rvigbotAnhFwDTkTzWf/v3px1/3l4/FwUz8cef/1Hy
4oiojFF8zyIbjsQz8CgIOAFuR8obGnQLB5m2PBFEuX4Y8Tw8mW0WoWKnhNdDSOrRauROFsABk+iP
ISRnfOhSVLumLwsHWAIQkHa8u85GAd2thpi2ACaH5aves/hJlWu9gCwIl108ZA3HrGuEHkJUuVBt
4EE3CK2NDrooKCqhsKWyy65IHeo7aDvUoHCTB/qt6zPZHYcCQo28MCC2Lk4GdCqibryRWRtvJqXJ
bsy0bV/xP2oQFx111TxSd303ZLqdV23iDgPtgQY1ivoekuqpYFUEGqF2p76KCbG4mfh1rzhx3aS7
KKzqUzbl7cZMS3VfVDx8HnAN2007tQ8SR2eI0+UlkDpxJkp+JPESvGutjqZUcPNvzEkIbyvTRFIt
ZKhMd222zXJU1STIMDi8G6E2YkqdKVph1ZB9VzciNEXyOssCMDoPaKnVCNrOaNWHG6lm5hURBf0b
GvFiz0jLSbCMsNQg28yT6DWf9MotikhHB7OEIjRaqUXxSq7j4ZvWJtSPzLy973QIuaWQL3agZk+e
IdNAH1gOfl4RIiYnI4/QOcHCHK11XJF8UQsrtDFCLfW6b7lcApHNyFM4ToYbjuWISYG0iGEPKPYj
EM85fzYYD3clOgoRpZOC7ts0AZLJ0DiB8okJzsGKiEjgFhpEvJJOybdcmcJHgZRZIBtmb5UmbMuq
wOw2SstdS3h4inSduymJZMcU1MiLmyG0xkScnhKDCvdJIrDNhLp6N/GdpvLqHRoZxbZiUuSJFSsf
aozWG0ew5DUqlV15lLVd3YwsiCTKr0smyjemXKAdbIpiX9DNCn1oGmUnJsi1k/VCuIPcUeyQKFZ6
t8O5KByQv5i3pVLhiZsm0VND9ES35ULuRauOFVSpZIaDb5EpnoKwT1sHhXDZH0Jx2svigE7zNteF
U0+YihB1iPlDY4qJ7EktRY4lhE7KaFEZTHfWCGaKTQYuTDtpTUAbYqGZ/KlCBGplrVGDJCgJU4C5
qZxpnkqN+CFr1BYCu7Gg7wRlKr+xVm9/1IyrsceyqrcbnapPpRhXuiPmUzNfZsLwqE2t6OE1pVx3
KLhykHym4UYoshLyJ3nSWG2h6FuDVONgNVnX7pUuAsWwVg2NZRjZ6BdCNu2YHEUnqY9iaDW17AFn
4ViFagQMT6m0R5O0+h1Jouqu02v9UUkYPWgxUi19GsrOmESqK/eDcNtiZ+1rWayPWJpph5q36Clt
nX83lCp56SG7csfIOL1CLan1SwjAPLIkjD28zGRHmziYhYpSvDGSzviG22x8ivWqugL2qD5NeANZ
HdUbnwxD3jgCq5D6hawdux/QH+J0LCNwMiz10Y0lHvAkbLZarKjvaqWDaHyom2ctqUkghVREJ4yo
3dG+Ic8dZ9MRLqXbK5PeeRBI4YDxkc6TC0a8mrf0gU+kfDJBr2A3TS8Af19UdTAaAuSP1HJ8gXpF
cuJa3OQWE4bS1xSefE/EkZ7CKIyvo7ijkTXijXVq9ELYdEIz+GoU00NlxKVbDTW5jlsGaIBYojIN
NOp2xuc8aWGr2zSPh8TSI2V0S1lULaJP0NiJh3JrRGl+P3W1sW15I1scesUW1Yh0xWRKt11fzql5
k28kFCvtPuXKThM7pImnbLgeIEkzzsLKIXZmr4AFlqrabZEo4H9U61i+UcxBIa5ZdF0WRDUBgpPy
pgbbSV+Hjd9FUip4ZSzrkHGcMhbdVQrcpW+wqbpmhGRdYdVCG3IPU1i3ezZ0fLCmFMIwRZfVbgwl
po0sxMXPHN3/D1Z+m5t7/3uwYj/Xb/94eGt/vJ3HK/Pv/IxXBEn6XUNSAjICBtS0EBgg9vkZsICc
+XcUzEFVCR2RWU1ZRDz7R8RC9N+BA0IMgYZ7/KqkIJj5I2Ahyu8GnntzYxlBFIRX4P8pXiGfkRto
gZLASQdYJPQu0divL4GtOc5Oi9L2czGWmyyNM0tvgKIdhv4Hh4yVNqa+bEYbHrEtcneQpAIKTMtP
VHySgALr0EE1xpM71iBXHR9m78qKlxqVCaN5CfPHuNsZ5LsJ+VMqQoLIAItk81RWJ4W+gObJZuq1
1rzmYuOwfvCi6iEbg66DUpjKfTrctIA0Fs1hDHdo49rWcgPxv5LepVV7X1LFLdJxlxQzzRwqfkTz
CJc8tVRtiGMgfTFaMhc8JYEiVKRb02i4mY6a63gPaSxb44BJqqlVNRANK5ItDqrDs9eyz3xBdJta
9aANtYV33KjAjZP4+1RVllbdp2IcqNGRQH6t1ntfjRM/RBDV1IWv60E86UieJt5EocbRNLg8KDSs
BuSPGyOIus1EBjcpQjcqcjuaOnuSXxBQQKmufB3oURpOctlD7ioOiP4jokNgJoKltMTHXQwWzm9q
Zuxb8ZVXqLdBuScUjsC6IlgorYZcpdxwyy43LSNpNnWvQoDMf2TGD2TndyMuT7TuZKo7VqGH17sl
Nuh+C6HEFL5WheRoObIjIei2tNLhyOOrseSj8m/RCWBgVNIESHzzb1WS2JrcBAnFKoux3+Q1Ahjo
ixDTUXoVAr7RdRPd1OIzmV518OnGkekItAuATrdmtSp9EA88jh551XR2GQ8eQ2DUxO/JpDlS3XrD
YASo0tsToH+FaidEszMIZ9VCdBOm4iYfxx1oaL7nguwpWhLwBAiBvHRj460zdH+qA8bTXVqYHiQQ
rRTXeN24MuJEkZlOkoAbHtDJKW7B6XqdyMcuRdEiD92hnGyxNr2uVkAdb3i0LmxVeEuNb20pWNH0
npqqj2Smjc7VF60sNglUxow42hbijmOr5fyHmQB7OjEHhQo/C18ibAMDImbFZigZiIcEf8TKS0Lt
QJsXKNyCWFBJg65V3DvYC7cFKBM2bILsPET0bGbWuNQBmi8oOA01FwTpYChDLBBCMiDRj7kxXPfi
8Bh1ybYB5RsdK1cQ+Y6XW6oDeJ+DVIYwwFF4ULXmdtAGMGW9Nx25LQfxCvp+paWUjVeKdNNS8UqT
3wphvnC+RUaDGoBpIUbG0VNR9iOO1qROH6VPggjGZDEvPJkp3zQ979yC15tekGwE2w5kvyRPq7Vj
bAypXVHlXhipjT3xwjt6K43ck8WjlLQbzs2dgSguCiFMiVayVlAdRU0em6pxqDgGQgXKPEhyTWGd
W02kNjZ0wXprEMO7MqOvaY0I7cxdX3iwLWqss/8DcRnQQgBbooL2i5TN1HV5R9vxNQ3yY/EBqeFO
f4VNY63Tzi4ALj+NQfZBhTwRqHgAd/2cOU4QZeM/4+vgpQAUo8gDT7uN7iAkaKVuuV+rgCzgcD/t
4aWsgld37n1ZNte1kP+bhgQTd6VsEQ5v01v9MB4HG+0SdnFd3/PdGgRtgar9t0n9570FqP0i18Pz
YjISaXqd8eDjMzrtbomTO5Wv2wOK9JoTzr0olmGZW+ZHHvPUu02Prwm/rQMFPurjf2acf/mWZf8i
y4U264vptRQ6p9RGZIFf2/RBDgHwibklJO0xI9d5qdmqOjlDfmp4AjL7W6Y+kRAPvsoulZspHMC0
CFpmBqUOUro5sNhG9Fgwn+k/CmDvWW9anQgqLPDsR3luN8mBAjzcGCi30sSqOhGKr6LdFndJd4fc
m9uUmUU6UCKhn1SIaFD3ujU221iHWL20Ewfw27V3SR455lgFJU8cuUZ/GYFygAHtFXoNUTenF+As
QHrKtmmyASjBKdlDER5IdV/x23h4IsMpN+4ncKy1xfPaifmYt8/zipZzSD+hJRwUKGg8+ryNJaMs
C/ABPnN5W4JGXUm1+1R40fK3gSKVH/f2nG6v1AF6vbmjSRyCoCOIffY0ui1LakMe1GZ94+AFi67P
fFs3OVyJvAcDmJupP0Qpukpb8bbgOwgtOqGuQOBDP6lK5mtYE0ObZlnlIOGIKEJjg5sxTa4EFh4Y
PDiEHRzoiHZSs9fC7L7Id6TcThE+oWotUokbrtIrVWd2HkOKV8zf1CQ6cFoHqLVseIUnfq36gDpa
nQIO7DpDJB9ZsjlAqvGqiyELqDt5uB/6dzW+1uU3ozC8CcDx/BjBXbdicYTnc8UQSQPkH40EBOj9
OzIUdtn0gZQOlsEfWjWyMrajk48MkkPaxkolRDMkt1JZRtdW7NZSuxno5Bh0wKX4kIsoOUsQqqS5
Z5SAGI3GRuOSXYH8kAJcbOK6D3EpaKMPDL3TjDeZNgRD1F2pinAaJsXTWm7HeF0Z6A2n7VWhP+fZ
i5ThWhSg3SA3W2YongSmb8HMvSp9p6z3zLy3wFDm6/K9Ht/I5SmSbiOz3Ez6SYBqG4gnrRrYQ1aD
DoM9ZR08ul7aJTanMmR2DiaCqb9qEjT3IVgRZSuvj5F6zCjqgECyKADczy0PchVQXXgYw9qZM0lS
UwTy+F5nj3oU2Qx7A/KqtXFQSgMqLqiEm6WNf/5Q0dpTEKox2gdjNVg9DiDriS0IDMqvb2HU4isM
R2mvs3Lbkrt2Cl21g6wOwyqaTqS2GyHs9qSObRVYljRDU3DT2sUAXb/iYQojlzBiq0PiS2Jgsl1X
30JwzSWJ4uIhvTfy0Umg9EI4ZgydJ91TG19n+JYIyYtGCETxaSwNPxJvKSg+pyFy2xQcwYq4S0rJ
5SBGpim2Bk7HKOLpSlpo5QxWjAptmgMYnbW+rAkbCZqQqsQcsXid9N5Lh3fWP5V1HIhmkCqyVTev
lWHYKdxoztyOsflFC4lp0YXiqa9Wglsa3EZriV1kRwPiwSmD6FdUIum3j/rvhgYxKV23Gv4KBjOL
FN/a9kVpgE/nCKJNzYY2KU7INwFrIwPVrE5WG2cbMghgwXyhlW6TjlgsvtIxNsyKXaPwArEaRKbI
gumZl6BHVRslWyjuhIbZpBQQWOE9CwyZAGom9J3gjp/sItomaW0LnRJw4znUTKuvbkd0T+YKwtTY
7OEwvrM4dkW9tTg1kYkhVqg9QFJ0I8Gd6IXs1fUmNqFNLFErNMHoKu90+WnSf3Ah3BKEoZICDwDS
gpKgBVEAi+HAh6tmqrEG5lsjpKdcUY95qllErb1pGINYMI+KtsEcgq9kCzYWqx8hUtGdlJHbRQE5
IZSX64Y7Yk/RlJw7evVI6Au6D8FCF0QtoGmAzA3sWTIzv6nplVHvpRjup0/8FBu1wu5LpMiNBN0R
xtFjU+MVfe+GmeSWEZ5ASdALd710QCqlR+GXwvf3Q3OIq1sN4KI+6TYAD1gKylGqXFh439m0+z4W
6Pzk+qZJZRBdUuwg6aqIahDpR3cK5L7nRAKelRb6NG3eFFiCKz3WLSowH2LruMbuoF+UyqrNoajA
xdQp+6NYvifmjiuCi+1utZEBWUGg/CCoUcQnbYT+img4WXktCaWdzM18XbeJ+XMnDDZPpkMhQmqj
Mm0jVRw9RpI/toYEwuOF6g7GbR1Rp1Y6dD6BB1THZapJ2PK418oN0UHsgBaXEnizmBOHi9yScig/
q0Yg4d6dtPdK7B2hOiKBlEj7oTyUABmgpWPD49FCbstOhNg2pNpS5ee6+p6NotcagYELeYRIXGvg
daVwJ5Zky5TvB7jGAW0hfSPaiapYStM4bQplxeYtxxnkXenkemkh3+U2fR4Mwkvx/yg7r93GsW1d
PxEB5nBLUlmybNkuhxvCkTlNZj79+VTrbKwqtdHa+6qB7kaxSJFzjPGnQQzFXASejashtXlLAbAH
lVh3KnJzRKRX6zXf8uyaUean0b3enw9hoiTeQXpcm4nS5h1yqsbtTY5b9k/T5y7T6KlOLLfi45T6
xGsjtgJWTKfSoeUbSpu3MrD8KHwFcljnET6C+oEw4cZQF4HlnLTktakDvC2gurW2cKJuVcn3hVYx
scRAwceS1Nq5zM5n9SoRw1LTdzg6EBjSD9Hzd9PTaD1kbH2WPuW6XOhR5ilO4CdlALBa8VJ1m8pi
NiPbSWKIDxvXSJ4UrfWrjv/KEJgGp6K5jSrTM8N5ow03Ee+k0ptuEH2e1yC0zl3dJAsrNNbpebgw
97Y+eir9jCIxkIMDWs7OEOkq7V5gTzxDKXwtPspJsHDmYV1m4JwfQwAyx+FjZKUvFPbgBbeYplwx
HqXgXem+G05QHLsMOizqY1P13CR+M3HX3D3GelcT3QrctAFfN/ChnPTpoY/6ldWxQZDfmq/dLArf
7Ac/lWy3stAGEUMG+bNJ6uLGmb/0krPEsRexfatYK8moFnEULGvKR5SY20mvXDMgh1X7NepEt2v8
61Iscvtoz8/zPHhTmPGq7A2Ga0I2/Cll8VVte7V5n8jzFoGrpwSDHxfOPrXfU/UptWpgzLcpuxHh
jTU+a2wOQHTgkvPvCibbQGn5rm+w+LlhwkFcPneNvqsBnQf7Q6S119GkBvjZRpnzErgyKDACGewU
t2cfHN+di3aBGc3FH+wWxuc4O6s2s5eKKDzLWurOio6nLDhcGOWFhTlY56jXzYVNK6fgCBwJQjHa
dRynvJC7SjsCOIxNuS6D10rvFkPgrCo6BEnO3WSsvKzjUh0faL02eSe0hrdJAecdMGhsNKLuq+hF
T8Q2ZJycKwEi0LLiWHFVa2PUkutU306+Caq16JLHvHmYlO+GPWhjyO4p7b7gGK9Jw83qz17pvUA6
4gHxNX07yK1XD8R7t1sNEAiZJjhCRg3JPbOUtmGJ+kWWPAkqt0zGVVPFW1LSNoU27Oe49A0edC9C
Iut3TmVsq+xddJMb9e0qan8Zdelpdu2bfNqxdCwH7PX2E+zSajBKrysY9SRGouFQAEZkAAtSeRys
F2OwV073MRkaHwYwSnCX04W1qc7rupFYr51KR6Gd1Cj0AjaWT8YeRdOkvLMD27MLSkmV+9ms+o31
lbSV1zezN0il24vYD+rST2J9NdjNa+NwcnX1Ypwyvw5lRvq9jTer65S1GJxTXJNroyf9KZ3FMaAJ
5ShZSaYB5JGvJGCWQvpkjuYbb1/mgbVQ04Fdja5lNNswPxX2M+vJIaa2CYv29PZJnm+mCspLTr2a
qjKPlY84z0/nD0V8an3glSqFFzTPjE5WlrpGqLlT/upw+mVl5Q8GUvYqcQeRerLGimpqUct3OsqH
jjofqk8Fo1ZKFE4+J4exBbJB1YeLnT83Adoa3coxD0Rc+1l5P9SVW5gseZrMQ2m+S4HltaoOtkF9
0/MzwIL/YvI07YZ0U9+MFDdrqYt2xoOul0Ne0j0mnpQWa2eq/CYTp+TsEVFrny3ja12iL7BHvsXv
EprMiD9SY5+Luzj+sFnImfDm5MAdltzsGxBJSf1VSKc8CVaSKpa10m3zqLiL5dqzh8SL4tRvmFSs
EC4ipApxUKTsdZcSc+2AqhrPSq65itosRNH71lx5kw50lb1G80kiojgfnozso3HEXmh38gCRdyNT
0KRWWyG9XI6RBvWZeLqeeY39UZKDE0FrabX5KhsclWgiI0EzKr+aSbHRI7qGTl7o47DWNT76tLyr
5Vu0Z+n8GXJPSmksUthUxwo8uVdvpOnVGCBDnBjCj4D7et4rXcdW1o+gZLf6OiOOYup78n1OyfQ9
OIGXEZRpZ8+sEnaJlnVRu++77EuVT80Q+m2huan6FtD2FeSOsBbAnVsTspUtMP37MH4k+qdEjyhZ
C7sh4WI6REmwVJMtoarrLv1W6oRUtISRim0uKh8YQ2NUb/v8NCv8vubkmUGziRwkddaz1WNtNu9s
bW+o9074MCpURPrOEHanB/mLBzRGJUU/uamH+lYu81uH+ys6RvvJRKv+zsTgduUIDoqqhlhZU7SL
Jv9SQsvTu3k9dL+Cgj5wHP3UINZSS10nO8mFuRCsjLYasXLKYB8oH10lLetYoorYiy6H2vocOLlT
qmNBTTGcp8RRmSde7erY2ILvG9wi1tf1WCFazd1RJzqyTpekOTBYZiuc3bQjoNE0CoF8b6BNS4Ff
6ItjjGPWaz8urWoddMUy7DrP0GpXksb1DErZyoeAPqwjbJiuP7qZ6xDxoQWl3S+aflw41byXrII0
6bdRuumKwpub3Ks4gRshebrybYmcE/hxKL7SavZ7diz09XNHJRFdtagodPmb1hW+AdgHvB1XUAZq
6qeW5TnTQ5u+WuxjFJO6z0rQESN3mwkdQwRyxBNW8vuKRXj6eOgMGSzHYr7s/YRJvQidRVekzLM0
3yG3JHjrnHjRtaknabdDvrYYIuI68eKQoSv+TtPosdW/K96AtLVcaTY8TXrVeEp1SxYhWqWqvw/t
w3nVoTBv4tlDfLqcxZua80BkytN8a7R3HfVQnAGcznYnvlnSrxd9dtMyYWTNa9A9O9rTSK0c8ru4
Vxc5kGicZL7ardP+WS6Ht9wxVwTHa/FjysqQolGgBU4ZJggd2EScX5fHMWkooKxDQhcgSVSRblxK
jP5ZpPPtg7PK9xOjjtVKfsfIJvEFG8CweR5sRJ4uNZVFaf230c97p1dXplQu5KJY9rHtRka8bUkc
wAvo2uqLHQ1uCw7PIOC2k7mQ2syXhhLUBUjUOAa0JppE02wScy0+dGM7C3p98y5R9wrIQKcHXiFe
+Y7a8KswPkhP8kcRrEKkI0FeLJSo45ccvYzy5phrZVjnA9IYBu28a1zTaZcVXqosCrZO+ajVtxZD
XRXwy4kvra19mTN3NPtbwsSOZB/6Y/MqBa8xy5E7Vp73FT0bNIZDP2A2mzBl6DHfGhUwjiZNw4EN
G+Z3IZ1ncS0m/yz6+jdY7EJtGnVJV8iW+ZbZ71l2DGZt7dA6S62xnNKDMbTLK0DcP693JgmhCYk0
YbvopcpajcN2muvq/ex1bnuvrVzizarlOWhwWtJDnj1w9A31lkSJ/6u29gyuEhZw3voEes4eePUC
y26iGWldJd5nIJf4HJd/ZaHwD8wkF8CF75C9oRKfeSHnk01hlJHavZ/Fnsb+vJ45WOabgri2/5u6
8/etcAPIwJCqoy8907d/OkyMGINv3pSsDXma5JtweFBK6RrP8Lc48T/XMM4BGzrbBVh2d4GZVvNc
cZSr72eHzjm35EzTEFJNoNBztEZMglhXXklXXpG/ZYq/L6rhfHBkhzBuG4n33zfWDbIy0RW/00Z5
hYIxse+uXEH54SXkEsbvN5AX8XJBgzaKumiShvvq2c9A3hOLDIgrDOKd7stLGf9fXLgNbNDkj7f/
/gH8eHfcHDQ5uSX2JQyN67zuFLN5zzPyBAxw39S58qvBx//jmyZalaQZ/G/wQ7zofz9BrbBEYE71
u9MPpJTNrhYbh2EevvPKmb2iH4mBtOlfrOCWTV1vSRU/mkm7N01rEY1kWrD2d3B05ZBO7a9CpSik
ig5UrH9007q1bkf7PF44BCGUWLPS6VHjZIZU8ZhNvdxxjmrWbMwW8cYM/CClnul8tPVrZzwPUb9J
hemfufbYFMsmmsBLI7GzEUJp0gOprZ4g2zSZx9VQfNactW0y+f2g+bOkbbsSuW+jrIL6FDagjiGt
KPehxtDkirlp2b3kxGKHYGohUst3krdYuQvLbKe14TFjUJT0r657GTpzzaZeX9PmDfql01zwWs9K
t7TT9n0MWF1phhvDrHc56HifGMxbOYz11pmiJ8eY9iDYm1qfP6py2EmtbVGsoCatuN1NeuhJkbkr
89jTQTPiNF1Y1ZOU6MuhNC23AJcBej2asJ+ovzZ2m2+kPl+1ge2bNlnhnPZz5dzoYGyqXMMBh15n
fMwoX8yhWYcaW3wM3tVa28vAcrHSvfbBshj2MZ10w3jeg3AIEXl5OW7TIYG0fxF0zrLVuwpNqDrW
m0gFhoBNugsiY5kkYt3XFhhIcVDUoHYzyWcd+kPvOLcC4L9XHrKZwbkZ9s6cnofTcaB+AspPabvq
S2M/sbj8zHlbMLRysJ/NtZ1BdzD959P9aEm4d+7bUFv3E4s6u3alqvpSKp6GBlkdg2iAYW0OR7eJ
3tuY3IOpeQjTx1Aw0Bcf3fgsh91OmcpVKVJ8/Hp/zNkOuxwmC3Z6ONUNE5ozJrFXK4nlweGNq7Ha
FO13UYvjME0HvnMGDrEMqpw1iZ9hysKxiq5KkTdSqHl2aqGOH6RvSXuMguKUgZ1FcrUf+kB21fa+
G7S7WNNZ6ZWf+WevUsrbBCkDIPM2CJH/BdEOHOwUaM2mqKaV0SNYDBJPQ4Wid45btfs6PQbqJ912
UO8s8qxAur04/xzS/ZBsLQUlxXQc7G0zfkRB4IWZ5pVT7TnMdCzlcY1I+2VovIZyv2oaEAeVftEO
YKHZvnrTTqsCJD/RM7LcanIO3ttk3tRwBVlLq1IyLIFFxMNbG3xRlHzimGjHxY3JcgW5toWXJA2w
acKsEg9lBbiQ+3NS3kUMfCM/HKE6upv0jrrIgv7eLBAfNFH8qzPSvdlay258adODKW1j40ORiQuO
blRKepMRsRlKa1PQr9QDn9B4KymWFziHaLrTZwSD4VOZPDopMF1srUxkebn+ywzY99U/VZa17VJz
kUvxYQ6cY5Sx6Czs78IA/Sl7e3KZWcXe66GzT6Kg8uQxudVxE0fzGx33g2L2tMrsp0VPLz1IefyS
2QBVTS0/DSaIX6nE2l3d6xIwbd2CBqcbS0meBmHeIV71NcQj5ly9aIm5KeryUNf6PidaabD7LztN
XuJULvj4JdWvVUUs9CrGyi1xlDsZi1OYCVgD507ZvK6Z2VUDvMlq7/69gPztS/hdHnV8bzifqI/n
aPK/D/dRixFfJfN7OSGF6Ulbmg1q1zXHBQryy75Q1clz0mhj8B7/w9vMcJvWkjDeDVUsNOR4DLVk
soxAMkhAboL4MUx3xcQP7BwaW9043ZkGmvn8eGiSiTqHESxliTv46JiXhwDcQnSKK6UfFpqRLj11
4jTr5ZXK/sPDQZbG8miF2C2wv4umiJ+OqW4a3mNjZ5M/mK+Ka26X38FmfzfMKn+y4mCkQBuH9+zv
5582IhJyo76ftQJwgg2RY/LC2MkLNl3ewyB7WDE9nVC7s8VHd/tFULrRmm/tVT2F991GXRdes462
1/wqOK7/+ZPR09r0TETa4Ci4aG7JJCWfa2w+pshe6lHPJy6ejUE/5WX4pGTjugiVLVJTp0TbOdSL
NhcHOUnvEclvFHtcjPAMJRULYFKOP1MbwCnGSpzCTOXvYXU/RPN9lYf0gVXTI+pOn0oJ6D9RStfI
hxcLmwDUDlsx0W+XzC6S/ViEFbt+OnRTOpyruXOK7BN3wksTr9lh4/eTfRiym7Jkk3J8E6v0+6q5
RVbrozg7jNVznSs1kLVxb4pjhm6sHN5RTrs5fFL5YDkPulqvZxyxbbWSymd7erQbOKRS9zqAplh8
FrB1YoT8yeYbqVDua4ujsg7KN/Q8N6ZFQqQuVmlKLSohKMt4WZ5Zi6SEJCP3k1TX1jnJarwTGggr
x9k8hUcrqDZZZflhgMe2mIAn81XYvRp2t7LM79oskKrWB4363CsDeOq72t3qduKZWX904DGjmOWG
AK8GUyd71b1qsvypHRFPV6iQgr0yFvt2ik+D/RUW91EA6TWeIQvls41thtHK9PNRRgr1lGJYGJWT
UO1FBi8kTHwVqHLiU2boa6tIUKTDNgTW3kQtNrVnDpKlurlyiDtQgwwuXMBanzsAyIb4teq/8wxk
vLnpzWSpOXd5OKxF/IJ1yY1EtRrOsSQpP5ViwDcDuhUtzy+CbP6SCc+KkvXkFCvN6r/aLN2PwexL
ObsHE1AJ6xHpN0oDgHYdPvilCl9i51Ex4oMFEVIpzk1Q2vRLao2un7kvnXYF/QqeDzfNbI5y7YDE
4A6AfD3pqL+wDpDqdaM6I3O+5sYjKOO2JgUUgHYpi/k5hSMTYMpj0jNSh/m7U0SrVtE/04mFgSHX
mBTnlTUxRzsut/E4ArINW6mgK3SyXT/cOcaz7LyKNI68qGWj4SDta4dDr6YzGR6y4jMTkzvJYmtn
4mm2cL1LzUYozW7EeOGqZuvl7QgGJt3ognKsHHTjyG7cVYZuxkEDUBXhHQmUi3IgPNCqwZDWCY+o
dMKFnL6ZEJZ2uavM0hs1ONSyPQDkr0XJ0lS126UJtIshn6IxX+gCZlAWi7kMXSswX3Lrc4xhDhIT
3EY5NEr7XIzCqwPhtWbjS7WO6SbXH5zwY2iGN91GE2/DIor4oJ852iDdNJK5cORprfToRBTjKGdo
GuEceBhLytLStsY7xcheBgui1Z58u/qWeduGSvrkqq3g4FnSMZ2cLlrblPK21Y+h052y0NmMzjcU
5Hf8MZl81QSx0A63k+xqOksTogQ55kOqoAoa99aw7YYIZQ7gDPSBPq7Ucr5V6VqyqFsOsr6sZJ4l
GhLWTfLW0hc5vQ+BthhhlLIEwZhMg4mIp2nvBdyCaKABMXnI6CcypI6DrnuS9TwE+lpk5a0k+Yoz
PhlTeGqn+tya9jTGKEIik/eoPnXaBpuWj2FvY1aoFPLbOlXXpiwtswIWI1cIL9OHbZErV/yV54J+
UXBshRUguKlQ4DOz/l1wAjWf9X5sEfsZS239n8TB65vvfqj3Z8X3WUyNDs6+nLpzgQC/iRW2+dwW
FU1cJDyLNS79OcK/uTKh/qRfVIgHZ4cQdVrFcf/3LamonKI6samhw8Ja0jb93g/gVW7+Mq2vbXD5
5/NjuwSXU235jPxcIk55KtCuGPZ7vxSbguWd3VJa5ctu/e9tmfa78P/9O3Gd8xovhIssy728qTjr
ZT1RHSqUAfTZq7Yfa+MdYO+zkvIhVuLeCBj4JyTotvoYBDf1hHcrPgzFOg5xUzz27HLXGy33imF4
j1rHjQ0BAriP+9tC/xbpjSzdG+Vjy//mtMZaH9lII5R1VfZuU2yEilo6QNkXfvbIzjziznba9G7j
3QviJ3t8k7VDmlR31VT6TstGmaLhsBP7ttso4LBWvGuSb93s3aJGTotGeJRWVvYQVrdWsOvSr7Bm
6YiBT0bxUBglSIFzHW4VvN0ojpLxqE7IkZLBa0zjIIfRdkzSY590C7V6M3EWhrVrsDe+shn926Mj
7gp4IFWSGS7vx+gkdYlfD/NN1SA3a1If2+SyMSpfZPT7EKlM1aLdlACkg5K8cWiv9XjwbO1Wi4cn
JXWWSCh2ahAafpKT5qvse7R6U4+eh/2Nxmi6DappfTK8QT7TmMk6y62VAaEmGFwAJTexlnhqCWVQ
umr5Vsz5gdd2WZZMzQgzHMKjAsnY4DJL01djxKDTZgjr7IWIsqNEUcqTaIuFxYPrgLUgw5FlsQHV
XkAuVDdGALOQxtomCe19M5LFrxU4uIDKU3utSOkiGzH+bJq09yaRr+UoWYUp7BHxZ7o0HFPmTkrP
rpitfRkmpLmibkjmtRGhSB2PVd61OIGMpzQLHpFhH+IUute5tSuxzcfyNUALAC+7t3J5pHvLWm+I
LM9E0neGtTMdjZitF/B25rZvehhYNPVeWqlLp31s2QFkNd1XP71bCgnJ2t2Y3tf2bd/sg5z1n5bU
ubqcQ7aBI0TyvpDRHpThMlQlLwxjd0C2iFQHtuxWrp9xjh0p3w+9HR3sQNbRTuB5SB5g/I1wK/eI
ORDMJclXghq8aYSr2s0y6vT7Qt6eQQWT1zI2j1hHUzeOpI0us1sARg2Exw0aBuxjJKNTm39pUbAp
J3lHTARtRIN8REaZaGyqVt3ZTv5Yyd1DWFvveu4s5DDbKNxBHBg3ZAUs4iHdZd0xtdrNHEyrwZI8
u72dIKDmZ5W/IgqvtQk5LReWm6DQRfLldhrxf7KyHvWkcaVcPaLKf0xsBDxS9mjb7Tbo518DveI2
SYfbOHG2dZvfRlm3QU1WUOWng2NHfuF092BYSxU4ZcrIFJ/DX1LXA68Jw2MF+DY+OxA6EDOBdica
bgWsQyyglbvROjH2bi2yDDB3or9Nb9JYfqjxviTF6MkQIGOkLtkluRtjgdZeyisvEPYucNrbpLZ8
HCT3oxJfqV4/nvVYlCktGradf6wFq1K5r8ZUep+2oByvZ5yf8GI/2hV3hXct6eGno/7Pa53x7D9S
l6w25M4y6V3engMC2t2wjNb/i/D5MydyedL/eZmL8iXVhTEIO3hPNmLTEZ/Xu92y3IBWc0vXtiT8
wCgARv7x/M5T3x/3JOL///yce2U5rPrdh+mmD+eIn2sD5D+RaRKjVAvPOcMjoPIFapxNcW02RU1b
2LpyflKbh3+vkD8J+/+6wPmx/nEnk6VgHM65AKi7naGRc+EFveIpWOOh5VN3EXs4vnOlMF9kR5wB
E+5L4xlCYzC3X4L9RWINke1UH+y1WLHzvVqydtoD9rE9nuIyY0Pi1YDOv2Oj/nFJ6yKchpmgKSO7
4k7Jqmg3nFEeuh9EbB6rNJbx/VXPxI+/3X/v0br47eyssFLkyB9Eb9Os+hKJ9jhJV6zXnT3Dq1Yg
bFcWkv0TadFN9hLAMJyDC/4BNtRTA3XjgFpOtVsmITK9ZJV12erf3xnV+uHOTPLv/sea4VzcWVTJ
SeKI5qNEd6zlR5G/wpgCI+2S+R73UJjDtMeAFxbiCBtvV2JvCtY/2Nmqj+RljOI8ryhK7WZSZJ/a
6ofOrUFQ+YBzRnnrqrdCCt1allaFvA+Zwix0fnLyYNSfXfqQVUdNeTpP5kVAYqPZLUSj+HO7tZ36
aCjJOp/5VvQGyeFzEUKfGPU+ljGRxbdzgjQVO0XJMgOnIYFfln0lge+1+KdIPwxIZQRcqHLSX2Yy
LnqzXkqjfODTPIh5XCQ9HY/a3lTRXlP3wyy7NAdu3oqDctbHIBQNiqWlDZs6pdvk/lh7utWtEt0u
gCk2OaWSF1P8ZIJkR33taTiz5XlaNOWDodYLu3yPatMlwG1Dv7rBcuIa8uBVGUpec1hr6D3VfGvo
+WKgykwZwpT0TULOEEfvfRt5c1J4Wdgu8K2jsDJXBSKKjAehOBIYMdx3/4bCvQNuiUzLSzNprQ3m
Rs2TW0Aq3JimcCvs8EGPPQI94VkY3jB1qL9kSB8Zl2NkHqJs3pbGhHyj8dp+b443oVwu5cLesL6a
+Vje6SUAB+NZEvNTGDRyE36Z6EaoSBBUze/tWzW1VojPFflght92c9fytMb23IsKLo4yY5JPklGs
s7peyzAjZ+2/Eh4TbROnX+awghZlrnxPR052OIRavUcH5rbwVWq50Rn1G2pww7r1m0D9TvJdzp+R
mwerYrt3epD176jSXJP8+7BB9wMWoiv3Y4ZerNlbReXb3aOuvU3z18j6DRHzwq3OS0HjYik7u2KE
smpWffvaBuMSaTb/O2lFtbyIQg0F6ndCv19oj+mwm2HLWc++MsPJS9WvsTihDayi0JWQx/TM9YHK
upLs1BovlYGsdCToth8YLjBKtvg8c+FnaJ7lrL6VkgnBdH+oE/GlWvcqxJhZkySQVK7G3z1CL4zB
QzX9DCjFkqN1XnzazVPWHI0s5W8u/NhZZ+Nzbc+LMl/x3rtDEfth0Ryqnk0++EtDpDEmj1A2nJWa
IV6xn+L5K9Zlt5gOqexcOUSUc9m/qNd/nSEXhWfGBTCO+fihHYt9sFJ8YndtIpMtD/kI7t63c9av
9tBcOSEvtoH9rgLmeb2PbbImCuvcBVJvpcwCEpdlEfEHgtFwXaEXXk5vnM2AEK56hI2jHdJdTBu/
kMuEzxlM2JXy55z7g3/c/H//FpdBaTnWUGEM5betS2yPghRU82FJwp0SVz4miFNLFIPUGQhMo9t2
NrF8xotMhCBVxqYnMGrUGQhy+URUwsqZ+kUKvGoCE+O2hEM5Qh9O2DznvZraXwMNuDxFfqnzzx7u
RxVo3Az42mCIPRQzLEhXlmHcg48CIYserwLZJugniXzZOfIpFtpnbQ9uJ8xHoqC9gYPHzuTN2JsL
RWa7Ran6qhr8yvC+VPJdgBROSLctRhOZdys0jZXevORTvoQ6XZVJz/cDfharv5CzI5yTHif1NpbE
k628y0PtyrJ2N0QB7jqKpCyWSXoYpl2DikmZzF9hMh5UOz/1pccuXThiy7lpDSPyHbl0gBbBj7W+
OvJgWK3UONsq7nedIdzJ/CDBAtipX0RE/3h5L757HHn/Xhp/aqxxR7KHQobtkE39ojIWeWqlalt/
nDdRIC1dgNN7IxhK8r9peX8q939e7OITssJ0rNHtfPTLYQFS4CX3/VOwH70ZsNMVq2FnnuYrSokf
jad/XvMio07rB8UQ3ODgqduZGxzXyumcuxe46i5cllc+158a7b+e57kT+aM9jesm6qqu/o2zHZV1
vBqW5lJeX9Pt/Py7mapmg+lp9NoX00OntqVWSQO3JXuq17ja+zm9HUZ7k2zrKzf1Y/f0x7Uuhocq
sZVeLTmCYmCV/KWtryS2X72ZizNOr8pKchKUrRvpaC3ndbBsfJR2C5Ct5bXp7ieEzSSo73+enH3R
Vmd2P/ZJMHzgd1sg21mNO/sWt0XLYiUftwO6MTR9iY6O19Wvrcb8p6ZG/+vaF19bohKTMijWlx3O
C73rN0EXHCLzvMcAZ4HUAF2ioNQU3CBTsklyBfV9tx80qBnyi6q29QzSm9XyDoFrB8Ffx78iDWc/
RpoqnX6pVnuooZBnK1sJ8rKZzy0SbnuTJtVPUXVEkvTYkXPl8Usunan1zLreyqFzN9D6CFW6UjXM
HyYYgjXBaM9hHqjlLkDnNOrqZgzHj1wyvMSegHFADPuzhe22btiXgsVmFGu71r2oDKHvQ0+p1zFk
BoyiX9TbzOSu5dZvnYjEjI8hSZZD+q3jg1CbU50iO8dzUEM8OcbJRKaqALBpeUl9eJbSemnbWDOq
26RhXjIeR2CrrJ/8KXmVrYcBIXIlMs+aYALFk8DvqjQxgiIG43qC6aDD44AgrqGNdG9EXxWDsihf
hZR4hSwtrHEjq2hltK2Uqp7Svfz7ufxjvf3jyV1gEDnKT8sYxw/JXjVpvJDs0BusU1+9ReqXCrr5
71f7+QP843IXp0mTG0Jq+AD/I2U7bzJwbqqFsyqXzubaafLTKP3XW3FxnNRDpckJQ99ZvDluUpbl
WNiCPRgq9mrrT+eAjyuZhT8gOn9d8eJ8STQFsiWZPiwpcAdMDgMI8xAwoqEWkeXBVZoAI5xx5ale
uapzcdDUnZTqdjVRWs/D+7kSKAt1fS124MfD+b8/3eVoOwZDbTXa+OEQoYx6Ge3CldtQf2x8/7jC
RdXWGkVVeif8nvUI4/UuJAwl61U0Yvi3EiYMGS5ajNqptStUdhhXy7gx0drpGOC/+ix7SofRtfqy
xe1l3kq1dm9H0K6F/iCdx5meEAF2009RzY7l+hpw+GPL8cdf/qL8qzlYqkjPP8JvMG9NcIofbOa7
epMtikebH+Rar/zzD3JeuarBFbGw7+8OwM7mrjAMkiccfNFf5INceZl/y4v/0Yv/3un6nwtctBiN
npVjOk98P6iDl/kaihykBrn1r+QlX5yX2JWrjBCP1eiNi/oWyR3UKHp9wheu8VU/d1eoUC2Z0H+o
3YuCJgSV1NCn323IyJXj19T7sFZYnnxpc63pMX+Q3LLgCFUqg5jCFS+f7dDPbZqo5Vcx38Rj79pa
vzpnHkm9uXUgIvLkqYrnfdwkm1T9FOT4IFRckeSwEiZTZccCJoQPZRscQlVG2DCuJFs6YGtaOEmy
wN91Tt45zfgkhKP/P/bOZLttLduy/5J9xEBddAmAACmSElVLHQyVqOsaX58TjhsZtuxhvdfP7r22
QZRnn73XmssOC/GlyEXPHLKLniEGsO+7ftKdZC79SWL6L3UyGxnWMDPb6sNzzaS41p6mXrBrkfEJ
oPHVYc+n9UplXJdOT6l6LJt7IQror7yn4mMTvWTx+9x2fpomh4i1Jx5R7rMICuN0DAtlwqbO2CkT
I7ugN6XRHJLKESpHg8cJk4aubmM5ee3bU97F/lRPezH3cZ/uuzLa5nmDE6dzimp8T3rRN9lrwcjc
Sksg2iJcHrHXL80kxf2C0C1MGBIldl0rJ8VsHUtJd0t4kczx2RzuVX3bR5UXM5oSIkxWSNLbbh3W
vwn4iWqLLRKOJ6NJ/aioDnMlvklSizGC7tXimUA82mi4FtP8xLwLPwn0LK+D9RnoHnufzRJgFTS4
nH7ZJsBFgD8qVrkR+WwM8bOV8JgXoVMtsQOHQmTJZ4bvqkLtR1iIomk/zzSIpnzbdXdlyzdKW3Dg
8s8Whh3p8o6ywUcAApqDkedwsMbsEMsnjV1qi/mQqRjY9NnXKAua0R+BBoEKdXvVsMPItPvK6/J9
ZdXbIZcZ8tyJ+m0l0h9BZ9nRQ0tUtqVrbOW06yfGsMRVp8ETfVQ3rBhFLU4NngofG2ZAutVmn9m4
e8T+QcwF6BWqm8X+3Bl2MnrKEp9Jg37LMbYvkQiVJUYqCtGgRcaMbG7x+rhzAqQf5Rhf6KbpyOHA
VLZGiAtRom2BNTaOMkPLSi9iTXsPDfHAP58F48VgviUlD6sCNyzJSOhiKqu+SCCWFQVMmOi1iDqD
9lpe7pQedWXoplm1k+eQP5pQui3wMy4mUAmWeJiGexmbVG3JuyUKb5aRsoqmX9fCU8i8ErK+Rhc0
hgSlX8kWm3WpuahwDbZFsx/ScduhhhiQs0ljvvrqDxH0zog1UmDHHlfPXfSqiE9C6XVwCpOogBcx
3CQ14lTxYNENbDMvJMiQPs9l1RFy1D73DF1TSPtiV4KD5aPXzbtYlk/6E/CbJrFsts1MwwnbHpn8
BQEtrdtFOY7lq0QRaKBLibqHUrqxShp1gi9AwxBYq2kQD61XCBPRmJLmFoXk0DW8ThEuqZDDcnij
hqltp6BxUiWD86+7qSXsRpmBAOND6d/YMHCPTjqPrqBqdp0ZLmWwN4ooU63JKUVra6rqsdaybacr
t2Zw7HMYDoE+bekug89lmmxg4RyhR/M4p54oSPdDM1WbsoOhpGM1TeX02mrpVQvzu9ZcNyXsFMaa
Il+NadlZw2ryTe4UgflSaV2sSIKpRL1G+3GcXrQ02S4pep0q2oYVHLo8vE6rjhFDPX5SpNEYFy9k
iwEofWdkTH5rmC5I2Yu0BF7QTW4wPvYpsdrdsAmt6F5t2W0QtlKn9M9l49TnA5zc3GlBn8gIeqto
BtiAbG6TSYs/4BS0hMEVF6blUXUI1TchXz8KPeZe3Q4ry20R+5SCdg3ZYRMoCOF48yJ0pIyraQoh
owGMo6F/olHaZbd9+aEPKcy5J8r5jTUz5k0fxewkyqVrdkdpvk/Xqah0n0QrYHS4jKr3OpNBywGB
Y/NRYSlOOv5mnL7BkXGM+kGsXuflJgnXLudzwffAFJL9bCL65itGC9YTyITKrYNc3AqDN6JU7BPp
dkyN1wzlBPjVz4WCaAguYGZvSh6uvL+1NN0p0ny3tDfVcNfiiB6Zt2TK1RDLgDofIus2QZagclEH
Azt9+KlWImQ30a+XyFfgxFhT68bNpaLCtRFjT8Qet4BGNsvEMejBz+a1AZujmVUnW82LyqWBA92C
6TkH3jKoTqMQXyV/wgoXBMRAo2fBTRpOSZw7mnFb1Z+mdb20wj4CmKFbqPtoznWBOwfnClVoOm0D
Ur8yeC1xGDp5dSlL7/95Y+b3XHqIab0H8GCm+RjjPpDGhbte+GUjOULmLQwvxiax88KvVTqaVYlB
WnuYm4exNK6CaDX4K4eWpIwRNQza//GoNrlbj++AXi7rDg6O4SXo/vsVGBSiZERJ3SXrK9Iarhzr
0Jv1EPrCSWawIozgBeZW2LZSCP1KyW5EWYXMzJsbz9tSPKKqOA8FcogskzkYPwb+UV29gJI7BTPE
ApOrsiBSbhDDZaKnovcoDOAqlL1mPzHQeWRquNpCwFr5Zlm4mH3dbOCqasF+UCRf4nOgSBV6esM1
YOCOt2H+TDfUmSwwi5Gy07JB3cTLosKwmzwmULFjhvW7pKEBDgtPbeStkL8nw2vVlGeIAH47oDvJ
XmMQxvlqei+Fh5iLHFQTVJarFP2fUul305B/U3v+yRVE/WWu9R7uKsRQX6pbHYyqJifKZ1FNXtPA
3KnxWIo6+CGwXhKCoUbfYazfFmbwgJt2hUGdm9XaU2eIXG8kZEda1Xr9mAeISCC/0P/MpQgfpxG7
2qT5s5humRnaEvqx3FoOQ5C5jVB5Ui9gzS0+AUC/UYjyRGXyLjR7x2RgNBqqUwNhnpURh3/kRW07
24FGWSKeIB/bCm3aPM5O46C4XZ+5GvqapbqVcAhGSX9hqcqHBfBh0sX7Pu8xALFMTaqnxh+rgKYI
RUcDc5ItBZCS4NpQC0z3xkYpnnUokK0KOEgi9FWRvL4qoBUJjtIYXq8f2u7N0NJXyIw4PHJ8uPMe
o9QmY1YkNFd6E7mJxRsEGQCYSAXBggUiWExWcQBhc97uy1m1EExhyu1FYM9lwzDybaI7pdThURgT
cNWDP0qfQnIr6gDWRK8aFDtj0ATz04kY+OWpDo/gmdmfTfCMM/fhTlIaBD/9U9wMz9q6/E33jXro
hsDv59vSvAw10ZXD68jwgtbYE0vpgMrcVTU1Wda/FXTP4+B6mSRPyal2eMHbkA8QnGxB750cCW81
XMdCfVYrOAFAt8yqR0tryWBkuG2V7M3p6xIGuC2MnawwNdFJzSX2oZRSd6RqNraxX6Pf2RrobuUp
2YYBsrBm1S0HqR32gTdbqVMq6jaJ62tjjrdWiGFn7adhzal5LwuT6jOljWiCu9Y9qABSxgy9GPcE
u9mt8VLNoEST9iAhkSE59bJQYhDkTE/0xumbN11+EbNDYU0XIgwLOSnusuFdjGbXHB9DEA7t+FaN
fAIZxMSTE5ahO9Vg/gQ8NsPzDBWohnKY8Q0O1kxgFpy2x1VNdgZMhsQ4tRiSY94EkVG0uM9Hy6nw
YbTzPgA00krK82wIh76ejvMYnkCZx5ugqy7VrNtYy5PRtNtUlO26V88x5IxENRE5nZs2uIQLftVZ
oS1zqWZVAr2GpCuvKrAhTJfRnZppcREUrVtb0c28XNVj6OcBdP3SrVN9P4kJarZiKzSnoeG0h9AG
VMPp40WaMvaPGPDnbstr7mogoZQl3MP8RxmFwJAvTxumoLypVuEEVsBeV1BXyfjGoLY3AuEuXz+2
6/cvVxGRH8foXZKSPQMfixGtIKO1n7nNhlBuu5DE7wzXvyhva7w9SmwXSbgJqVWngSpt/lAtHf1Y
eEMuvB+rL+LAgGS8z/FqmFqP6vbGaAQHcLZdGW9ZcxUB1ab+jTOjcqZkPPfjfJXJhl1Y9Y0pCo85
PIJYfM9gTkfSsxReM4FFYXgqOuEs5CYXiR8ky5e9UR014Om5yiIla1TifKgsNCgoXX0zSLz1axUq
OfwQBtKZ1rnBYPjyZOzKMvRh0HkSo+5uYu4O3zRrsDv27bOwXOmdvm1Q94kK6MXQ3BjFddwL7GTV
78aY64781+4BW2i26gZR1RKQny+tvmmwSiMfyo/23/nYi6/uGJFNLpoWXvdvekd/aLazXydcwlzN
qpryo3/w0zjEnBddH9Ppg7dcIz8THmbusajZgGeMi2Tb+KVi629W5ou+fv1NU3Ndir6cKSpARZVI
nTVl86uBlRmAXFam+NGQlTm8yyuEc+3wx1fzLX78+PJb/czvvSY4SCKAalOSsD0ZX9bGoh3yKm3X
UdNso5HYVLQIOGOaqbZ5mfjT3fwauH8/Sfn3iYIuaQapG2Q7iMi6v9zOMZwVoYwmphnhtXTTHeQ7
XkK3PqX0uaaL1WVd3Tcvce9W/wOl3B/aP/RomEAhwtZVWf+KPK3Eom+DbkEVtaq8ib3GkeKCUlmn
KJDx/G+HN7/3IjkgKnZJ07mj4ld5WQC7Bb3Q9FYyMQR65wT3KGTqjzWASdyGjzWF0yOOSvu7Mfzv
Tb1fy54vfa6sW9SpWqY3zfjsio9oEr97UX47MWTf+uqQI0leX5+gX7uGSjubUiBPb7VrXJYnGemh
4pBI4QlusE1OKiUnzpbtt4/sb1+DL4f90kucQC8XkWx+VoQ7oms3d2PPIzO5TOu/9Zb9PmVYD2YS
HbdCeaXfundhPdfaiEd1bfzrBFNsxafKNTehXV/SZfhOP/fb2/jlaOv//+nTo0htptVm8Dl2oROa
l1kbOlP/TUDnH+4ayVuiiUBDlTHMfRksFPlQkAoyvU2UlciFcgXX8S6d3v7+kv/+mq3izf8eRvoy
SZgTLcFWQd9kvXKaaifO9CDeAJbbzLfolou77wYmv4tdOCJyD6SOsq5ihfxyYlBB82gU6s/Wnd2U
Ymw1JP74khEFOrmhnT2b+bdjGoawXz/Zvx72qwKxiXHN6youHJVWLzYGYd+WxOuMC6UP+c++1iJM
HDu7bCqMO6vrS26dRvtYZ5kiSokEE48Y0qgBqhOGjaf1EcLlQDr2sNnSkMIfEV2eQmWBL1vjNu3G
V6q8rTmp9jDVdoOWHkuDnUONNRpnoiUH3/A0jdietae1RzqWj0p5bBknGtYWK4yHk4Cmh6z5grVc
Kvn0gRTGFnAuD3TSlJ4xdkr3vaYLtei4pAfHApRY5fS/YEwtQ5GzXRfuAvGpCyD/CYU/5YnDPYHp
V8aevihPdV3cFGn6OA20koL4TSv6U21oZz0YzzneB0OOtnIVeeBzbmLRwOyf7wOSNHTMaGUDAb9M
CQjPjAymUWwD7TP5Q+HQPQVwpTbBCDcW/paKQa0KYEPSsmT/qakLI5zFiTpPyJ/FIdwv86GJX4KY
rVRcK4yPja0RDQd5Kl1dTWyrX3GvAkIdax+glbdG3S5F3Bn0V8eSNZA+k9JfDmMIx18/NhTHCz2W
bDgrOyEjA1HuNlJxxEQX6umD2ZY2zNi+fp+zq1i+BYk4ydhM5PvV7xIld2V5bDrTV9khlLl2sSyQ
/uoLwbqfytwfh/fFHFxLl+lb0MJAPVnnV+b8qhXZPkO0t0KgdNRuYIz8smqeMdRdWhoD8qb3+wlp
uZxvwlw41SsADnJpb+vShdYTtk2dPtGjqq5EHpGRNk2fsQcKgRQyV0Q5X2nSQQUJGGc7I7wzEeQp
Gso7zI/JXaXl3izcFBLWfLqEw+qWmAjvST5G6sgxky9aPac3t9Pi8xSdcoq08jqBUoTHw4stIF/V
SyWAcVDHQwM2rZ1upQWMV3Ech2qrzKghkQg0GNhEMzqF0tNq/QurY688pdjX0/AjKB7qEV/1wK6E
Jqqs0l4CRI/26HEhWrivQqdQ3sEKu2ZI+yd7zIm36ETVk3sR0I6FCSNlus7IRQ2Wq2WiiVfCG5CT
5xjTia4QLju9RrPqZV2DuY2SPRmwaDxPyp2ePocV84u09xfzLsWSi8vbUVpkRyV0QZSFQn0hQfYq
guw8TcNtFQETVJm/q9Vbpi3sFgXbIFN6MJKtCu1hTmF7BCAuTG+ZGeA/xObDLHdeCjdDiRTHmJ5V
LAvBgIBXI5RokBFejmtsHVJaWjqBl2of1OwuwigbSwVvViRcjZLfm3cdLXwKRmN6l5GOahKNBPRu
OrdjIfCxItaKPjTiM2Fh5jNb0VOedZeantkN/qZIoj1dhVd9bbhjQ28TrsbIh8UQFLhxWJoUJ8J6
w5PiamlzUPvutsuf9Wje4wfgM3YhhJMzyx+qRgklPSSzemNB/KYx4dbZ6Ehk9HIydjV0rsl/UsaH
cUj8tleZbd8aKBVI9x6laWP1Apvf4yCGDlFLb8b82oGGm/Ia2utjpN3OylVfVHYCSyUP7sXwfhKu
0qamuZf4tZUgn2sd4CNwVRC51w0YwsJ4lhuAIKi1MQDS5k7sRuc5DC8W4Rrf2mYun9NxIFSocuIe
Cw/N7IhWrKY9zdG1DNUwrs2VPsJ10i5qs74og0DGr13eydpwYJlbvSTs3jG4aSb0Ey4HzFejiE4K
XhpNIFUERa40WbsxpBVC26jMwOdqQMypOsWoI5Fw2DRQ5fQaDKsGge3YtAly3tmtEu1cTPHjMCDR
y/LLPBb3JRZbOUbwPZADwUIjE7YhlgsG08yreyhi+L5STT0SG8Sbe640ZEHC9GTJ3dWgHXv5WM43
lvxaBAM+V/yyvBi1kTslm7xRzdyAFzloEEymDxnq1aCUt7RrR1DuK8UyYRMZp8o5VcxrdQCoXbW8
JhX71j70ElBngAeNPEUeGF0tDcZNod6EXOfkOtbYbU/Mrfj2NEXtFyrSvQIGty4diQp30irwsNfW
nck+tNkt8ujlinJRpZFNdN1OnxJH6V+bqbzIZpAa6ssiREc1KH2h1LdTc1oFwBasagPIjQF2uuC5
yRuT7A5WJfrHXawcDYZ5+NvDasBMd6iml7Q/CoXGqA62tpluGXY4meJl8a6JgZ4z7Zsp1SNWCxmr
YaVeLKGyKSoSP6xXS9q2yKm7+kIMQWrpizP2+AA75o8NSa7FjYYCXwSLLtRvVXWtK8QELm8B70eb
QPRZxNcwOpXRZdacwACHEwYw/Pyj8TaG9VaOdzkXcA6vlrHc9Va57smxh00agDJ10xpMj1D0Y4ve
lV37XGmYfaPiQaz50Lb85EU1nQCDe70IkDEbpjsDZXJL3cFYUYvuIvoJqbG4QnFX64sdTsFOrKRN
mp6NA6MhnF1eysMYSrj91XQ/WvQXS2VnYKmMypk6gl5mPOd+Vxp+2Kpba8xhqNxkQQJvP7qUALrz
NTnGK5pOiG7i9BjPgd/K+SkJJj8MlctSSHZDZx2NOrz6UXn+/3Cr/6NRQ/8l3KrMy6Zsf0m24i/8
O9lKVf9FgiVuFVnBEgQhhE3T+COJU1X+RasBTR3zaUmSyDn5f7lWgiSReYXQVhTB8yGYoPT9J9dK
kOR/qSSi8V8xFvF/qf//F0GcX/RVms4P4l9SafIY+DzkHz2ZnzY+phxmEppB+GqeuRc21ba0EVhR
QKOp7JG9xFvayT9dnat/N1V+Dv/8srX7zzHB4WGyYRr6VeknqAxUhJpjti4MMJt4SV86YxP1Gy/4
1jWk6r/uu/45nKIRTkU7AKHNl91ybEEKShcO1zR7jWYqeeGuZfUHDV6WCa3WSnM/yKp9ykJtCu15
gMKh5MMZR5rFXHtUXIIk99JiOZIGCqI8TeY5noDtQDyiEw3RdLXrsgbKs59Yz1H3WCM36LN90UQ7
VYYxqCi4su7aegZkywrUCq+MRch4qN16CF3gKFb/3lmAYQtYw0hE5EuiLJ26kx4HOfSHSd7NqXzs
wcVHS3/WgvEI7GfbLCkhqdhUkoGx3ii5rSHcNZnykjTyTZOPbmQdBaSgkULZp3wmUUXYCHMFLXER
vDvzeNvM/XXTQ2AiMg8OG+JPybGay5werQaIW8TIY4hXbRxAkjRsUUuvzHS0FwNeNgI4CGg06HW7
tfRTFLMKZCRchQQaGDB91bg9G+QqZUgPytE6TuVTKQLcyGKGshUDlqy4jCTZiypzMw2NKzXMdq1g
vzCP7vJLPUwxfQzenDAdawoESnp7UNJzV33GEsTOdkSvWmgT59xfKErkdgbwMDISz6lAqIxhvpJQ
uNWI8itxP6jXtaXQokV9Afm7LpwkZRc09RcDtV0x1ds0JjoG0GgnGX5Be0MPb3P6rv1Qud084O6l
rAZxTPJkhQt3kIbXAV41DmMpRP0DuyKT7qdAuFbDsqLaTc5y2uV2mE8kOGT3ObjvnK8/0Jr80xpB
2PVIfTJ13jaqeRWo2Hw7Kz7ECTt2oONz3N6SdRuzNyudsPGLSQWEMXmEhH6KKgPz8lipV4FuHHiC
bCkcz2PQ+cRh3y6z5UpJ7lXTayjXQL8EX00wYxmsIMtkW019WZbipp7y42T0Dzz0uJxy9MJ+m7/n
gmF3McaQajoDbhWRP7IDIj4xurayVKEzH7p5qO8E5VGHXDjHh4Gefda/KjIPVREc5+RpTgCGTYyS
41liluaQ+uYOxEgA3MKp/4Sn3cl0SGUpG8ekC16qOHrOCanptPlhGF9mGXxgGXQ7AiM/B9MEbq/4
GvZ5tLSs2yLNdd6PnV4GXsJDOSJJERbhGbAh4JfG60SkGwyuCXPb6dXsKJG+ESzdiaP5VsV/M1mC
mxUB59uj21VuLIUJkzX7U4SOSsR2TzyYRh08pgPgr5DpGHqoIGDkZrmz4GHQgGYt2Tw8TiX09iKx
N18WxzI6X8RPusCfWYwB/7toh9S3NVtAlWgFNH6UYu8Zah85fE/E2B0g7zUmCTBECQf8yTLjzaoy
rIbLfSkW54Fmgzg+TEV8HQQE5kklmp/lHlxLac9Il9UGeRdz456GgKAGztKmLoEbN4o8+LkAEKV/
U5noNqU/M2Uie3VTrToIxo9ABzei3jERTDhlxTZE2iI98sziMwifhTG0Q6BHQwHJnq6p2UN4ad6X
utvGqnLkDbFlOWcOqQ/bqFT8KCmeJHM5z3ULrU6R3JToHbUiY7BBqrF0mPAjNTwFCLMaVWaqkl63
Rbs1heyoJIASBOkxnuVL2jbaJp8x1FeTSdCAqJ4M1dwBdiTKIkwQ/EQXMnsnSn5yFMPothtFd1j3
0NidCIro7CkKXZV9W5LIdh/Gz0uBakCKbU0oWyZt0Ii1mZkPrAWMD631mA3TgyCYLwNoOCORmeIt
fjON56hs34Z0usYZuJeb5S4IoxecSgjG9HspK8kJhci0hocmzQTlp1ZocI2WO5LcWAA1n+JnsPG4
/Ezwx82xwnLYmRy41yH5vtQphlHjuojeIvLuVBAM6MAi+UHpE2T85XaMVHedjDOL2I6T5ddhRuUW
I4QNHhQh8Dp6CePCnYeWzLLO8ZESMftXj+DOalYfdBlS6MWk2gDtG3YdVKlgsp6Ucjm1OWPnSLHl
ZTjPMsEipcQiVCQvo5hQ52dUweT1uYBs4eF8ZGnrmNo3oNpfVerrMqzphkovHh0AHd2vrLCOaz6S
cL9mMDEHwxRZxC8Sb+Wcg9sJYFov32FJ/1DccEhdZtWnhFJ+GygRWacqdb/AfLHH1b5hZ9vpAs1p
fTC38Ta4/m7i8Gvj/59T/Ol4XxrkrZFKVN4czwRMZpkn0bj8e+n0w8D33zHV70f40qdu8iLpdfh7
m2gXeLpd3Fgb7U09do6COj7cq06/7Q+73Msehlcm8TvTJ8hnh1jhpD+kN9/KybVf++b/+T0WBa4p
S1SrX1q/rNbVEg6Ef+rZW7nkSGMfYRUD2/vIKhJgqsUdUerllman/bNOV88M2828GKfOmjdFp96X
kgIC7U0H3T5Iql1ObJrVz4IdWaU9/jAah0DGCgqL5L7re1y/ZDmHpV1G5EfXxcEcWmJPH1TUe0pw
JUNIW9SZD1e3xZdtSw3OdOywIawn9nGuJItM5tmi9fh70/AyJ4p9gJqlrXtYZttlSIcQnmJRoNt8
UYSbKD2G09OsXi/Ka9mbdtA+6dWdMqKd159Lq32YEP2kwGWVhHisenJBl9mJQTJb9WDMkz1ED/Oo
0VCN9vJY38hAfktkSkEBzhEQvVVcVbK0FdTHnGgJUQFjmRibyfi0YhhVNyj4kLrPCFtpa/Ouixhf
KJxdVaJA3Kv8CnYVTLr5xILOJmbA5UPM57WwTUlHIThvGX+5nXY/xTsIktsMcPksnyJKF2MNzIKS
Hvb0cDRgQYDN+Fb0tP4ULbCTDCGNFj9qSD/8NUWUAmUTx6vqJrtvo8lfSwAlbi+ksT5kIPAEZdxq
/afe3hVd7M7sLgFl1f5cTfTGkb7wV8Ml2yVM52spO3TSdA1kB4ejvFdqor1TKs/8Xcp5Wow1wboP
l8PMwpWgCovuWPQui6Y4DgrcuJ6Yp2zetjo2SapEHSmXkuyVorFV6nSDakSCOgcOyVHhSHPF5Thx
UiIqsHNnRL/KKT4u1nEJlv8ckMVGNOyC8D3U3sXKL/G5GzH0hDm7HnXrIpgStxtH2oaQVOunAZlU
TTBVPNCxwFxfik+leq/BRFks2m00/a0GLufMRgrLvzLF4NIWEhE1TxPT25ZuhhE1uFWfS1AzacIk
Mnls6/FDR+MYD7kTLDkbg8E2F+jkQ4vlGYxsSF4thfzQWn4zaG5pIamGLaARfNbQBJCz7hA3H7o5
AIsHPpbW92ZA8xKQzTxeJ9GAz5w+uMC7oN931r1ZPXW8QkH2OaIgCJd6DQYKkPmtf3sxkFcFTOAN
tiSp3RvCY7A0l6XuVuJdV5QuYa1ciP2iYVOn7pDpmoyBcZ3HNLv7DysExklgPIlCZlmDs8aRi2I1
iQfiekOaPDdKfi9RvC/qc1xpriTNnjH2boqGZFV5TwvUmemilLhlkF3rIdnW6kNsXGqMVYrJQFGn
fYxCeB65QGEAN7FlNwDvXtUCIiNpltPqyjR5GwqDjxTIrQSaqSmFoX4zNFBgIAW0RIvnZrBXKMmb
kGAHaMuA/P1mvlFJfmkCviX63SBo3gIgeJ1/WDpRynBazeoi1McD6esk6IzECDL2qZkMaIvXdqew
0Bw5Ge91GuvZ9Dyl76llbjupQ1NjKHs9Id0CR3OE7krbaV3g6IXgEb+woalH6GboB1bo5VVxKAgX
rhOEPk3v1PNzY0XOWOVHKy3eo8Z6maWzYWJkYCYU0aQerREWJSgDJgm1idyWorBuXBOtaLcO/PLE
D7PXVbNKnAv3qz9MpWhLXX/CpO3gWVgBSkUEkjKJtz01tGhCDFlzhLKALICoZqTGZCG+y7pnKTOe
Aj6wMR/WMk5IfXuZewksBm5ZHhySlW+ht5PhkPIN1r0yRtiCvUQYh62YF7tBob6x5Py9R+SNCkx+
yLQ3gW1sED7lbGaaUTjFhR+ZwC+Z90CcDFqA5SIObugYFpHNxTUkhO1U6rcIrQ5WMnvASe0uJFEH
mbgKvk+WuiuVzLdWyFGVo6rqX3v6oxozkFh46AXjVNfDeybSvEX0K7UqgARxB53J+ftaLf1pbcSI
D4ZIRD1ifLW7BGxByJ1A4o4Q/1y/LE7uxvvVMD2w7d8g4bEF59sZvfzLUPTHgozAA4auDnYG+NHX
ZkcU9fyWilBqV9m2zxnkaXuwtb3iNnZqbuqHv5/kHyqeXw63/pyf2keCPBVNmHKOC7RHJSEbg87o
N4f4VXbwzynpIkxg6jj1NxlHQTJMGaqckoJjc8waVhd0I0JjR2KxN/R7rAZenlTXlvWkNaILynMD
fcEdrNxr5pViQVZav4vnzxa/fYqbk/2YGd9a1jbNyp2uFveMIR+iZfZnPDSq1rhwqvZyJdlKwzLd
GTsEatu+glnZYbKXS5GmwryR6n63fsD52fbfz/jHk/GlymOM/t8z/nJVUZZKtbg+OWN3iBZYIvrg
SmHvDgRoqxp6aWLSaAsI22IIzmTGuEXQX1AG++aoQj5B6NwzuWZbyhicySAwnjR2yuqbe//FYPX7
jVkH9D/dfIuxTtzo/Mxsh6foIj79CDa4YcO90/bE9Nmjg5XXjb9/yv/42BlgCFTyqOnffSmDmd8s
fEoKcLIOImZXddNzciPYq4KJ/IQjWI/v7GTfHXFtMv50rnqh9SoPu0ZDjJ10gScKhNvfb/sfvheG
ZKg0fdmsGOpXRVgFJsUUJC5nIn6YbGQFokPz5fXvB/kiD/nnppncGhRYyDa+qlDmWp66UOBtMgye
K8nFUQNhGzmv3u4Zvjgt6+UUUVdBfJcV4nQiWNO0Dv/+M/50OWWRoA+V9rOM9eXXy4m/diQDlMvZ
pYcZQ0OPj+TvR5DWrceXl0hU2fTJorh2ubUvYrdKH8ckauhRSjfBmY/vPvgsLnObARVdvE9eaEd0
6C08A0jGnfX0zdH/cDN/OfoX3zIQoRhWzqJT7qHV3VQ7FZhE9tC/8SbvJ1f1yQj67oz/cFHJzcE/
z+BAskDf/XpR9UVM+0kesQAehLfI7qEVYGKwlT0OlG3u0I775kMl/d5a19ZgG9OwNAkd2tdrHFRm
laS9hovLUg8z+mHJgp/EOsf+Rl06TH3vGfnRiQhF8N2a7wXiCNCR082wq0j85v3544LL+f9nM7pO
bX5+R9thVvShZzOqgEzeGTLM0k2yJR1P4rtgbpigoqxwrafvFt0/XAXaDP897pfr3vSSGJoWLZQa
WL3R38xT7yRMfztcmH9/rOQ/3OJfDvVlZQiGps7bkVNs3fCaGrBxtEd4Y8xRlFu6kbtqm9+RXb2d
9iPR9Znd3ScXeNC+v/V/eL5/+SFfvv3KoGPMj35s/B8WEa05sJvo/Zuz/cNBEMuB6xVpLqik1/x6
Q1PAFi32BC5s8tAyj1a186w9NQDRSkyYaljvNSHGgLFcWktzP5GUwrf1c0zJNpE6N5GEO7NQHg0S
GpsggMT3f9k7s924tSzb/kohn4sG+00Ct+5D9I1CvWxZL4Qky+zJzb75+jso++BIIaeiMoEC7kMh
DzLh45R2BJvdrDXnmNVZXrOKl5x1kZHf9H6It8deff6p/1R1ErpFw4lZVvuYCFAL06/yOuYxNPoD
JSisUIByVKyHFe6jB53YZwuLb5aWc13NL+zQItOVCoLVnZoQ/jAFvvskR5NQ3VZ26XQJs2xIX7vt
cPkCn0IWZzTmVZRCNvOAlbpNS08svTN7NhIQ1hXizqa4EUksJofxx44Shz0oi866O3Glpvt3NEUL
IVydviPGQP34hW3SQVe6iitlyvm4muKeqpdpFUeKMC7B4a9Pval/miIEMU+CTQPOJHbC75+osB6Z
zwybTv6yX9SXZP0unMVzD+IHz+I8XpH2uz7xJf/wygpXI8pIUx0dq8HR7JBongHjh8MR+ovgFlvk
OrwbrwvI9gu4SVfRARXviRcH4eWHKytck66uA6HRcJzjulwS2F46JoLAUERlTo3pqFGilwqjSeRE
S60tto6LqU10a5qHs17tEIyUl7KDg0JxOFAVQpbNFZ5RcEEekQtCbrRBpbuHnsPIyJ4lfihuEZ6N
hK2g9aSJ4VIACJVumZfdmTbe6MpLOkXa9MWmFV9dWgGtVDcDka3GlDPq413REf2Rh65L+s5IfVSg
VmZwU9o/y/ZbnN2MbbmBNb9ouHa2l+8MgnkjkIN8csQYk6OyWhGphTMWo4CSzhN802pHqraCHaqK
D073hFVvbpl3o5rMc6udtzg3KjXYa0n5OBXuFNYI03vJvOgAeiJe6B1VEZocMZZzJVBIMujWXVAT
9kdXj/jEljq/nd1l2rMa3uVYhzrMlG09rg30jB2yqO5Osxd6j3uXyNDcPE+bp1A76wN85CyPEA3D
c1vlEBM9YSxb4UNYxMTlxMRJkeVzafUVxQ6cbOnNOHiYNsFHCsCB1nXIziWzz0qbb0ZtShcqSsR6
hacF+z3EzXwhZQNbrUJWF1wGhBn7+YWZBocxih7yHrO1RzQQbSS8LIvBmRh8DXFFTrnv3OwpkyxU
Om2PSYbVIzQsJQyBYBxXCcrS3n6A0Dw3Kvs15jqFJk4/zjt3TCawYHDPI9zkLSaJAmZEl+v05LJ4
q9U+sao9NuZsQ2SR2dDrd25LM7gaHUzplC089p16idUITnI98vLVwIimwhKqH42c5SIlJzRMdy2u
oUHbWsMzRH4sg0iJe/GNyXSewJxMMncp83yFCJc8Lxdd5/XoXyteRQFomJsY8qAjIEbDWwHkJ8ba
NOq4ft0fUW9fpWAq6ZvcB5PJuHWWUR/vpTOuAUx9heu78IjGlMRI1fwKOQXTotxJ0pRzYfc97JMD
4O+1WtUoQHFqIUQqqWBLr8SOylkNYr869tvUVtadue/VJyciAwkCY2BE57F76XdPdUGstP3c+vqS
jHPqid/9OkfmtVfsYG641dbS+1WqVRvkBvRFs0PYg3inRt1kG6e5HrKnwEAyEBFaRoZY/tTyGUYg
56n0ZinIi4xqCY5vGJpDxpPcP7lEHKXmlSQ2V4Jn0CxtEfLAFWa4T6x8M3qS+PSb2FN+iiZf+ta3
kaI4IRrzur4yKLgpQUMPeKqf36nycbSudUJUXLyI8k5XASaAmXLGnUXFx6R/XWCPVqWOkum6py6U
uDct2Z8NxNA+VDdNhKterrryPBov1e4qqcK1Sfpj3/W7WrvW9e+efPSdmwJpnTCuO82jOOjOavMu
F8jIYtIlvEObHqYbMtA26Mvs3K4rgqMwzANrKp2vppfQwL3jNy6c4D7G2xlhYhtrDtZ0trv8sqgf
QK1G+NCRcdEt7qx25fclnXdat82z1bRXRdtvDelfDOk3mVc/nQx0eT/pHNSlhnvMb/OtZm3G9tkn
zrfPYvzG3awdbtqYWAjSvdPb3rjQjZ9VR6UeTEDKHXYMf43RiZDiGoiVOvdSVIbhcJFVSPVCHxe3
2EbZpaU9hQ33jafJzP3FwDRhNFAKxhtfZgt/QPqLvbkh4dVCKDx87Rr9TMvQ8hIMXj67fo1Nk+ay
7c5UhI4qjWFFI/Q2YDDdAx8ShKvajC5Kv5/ZffmSRoCxOkQQ0p2TFr9K7Nu6ZYfUiLmRjqvOireh
OcyV65Jh9TLf5X4OYqTfjgRcC9teoDW/8P2vleYt83BA42ZjByQ9rMDR3+fdKoLIINMqnI1Wt1CY
x4C3LCrpI1LHrhBU4aKnym3CHss8MMmj8831rNX0dXJrgrcCsKj0Fe0v2hcVFiItuVW64aIlhyT1
omu1gpiqe9tkJJGHInFL1bTLd5GRPmh9f2EB4TCVZ4MtkCjctSnKtUHuuVVBxE3uaXXDwYCojpxZ
KPJ+4rzipTpvZHjlqvFSsb65A5170YCSpVROyO93p2gWvbIlRc4qtMuhseFDEaUNkc11skVhXYhh
o4TN19rMl3XOMlt/9S6U3qd7e1ZH+l61d6E6btNo8reU7mXViKta1OsslreQIlZK3Tw5nUFHOO+A
vpgHw813lVWsCuVMNg++heI+UnDzY4rpndf2fFq3hApeVRJtZ11eOt6VY5AXpn61AOPLyZcZapSy
sqUinwO0rtI6dzMTPaq2NKbFzyCNZzRWtXWpVXeFxSI7OCtPfG8VoBWc2nREIm7z1EdfJyftiCvS
0G97YqlhsqFRL2Z5c6+yofMg4QwogdO9pD+Od7ZPunkPfA3cO8HJl5BqI6tn0aHIbQ2rjqBZTApj
+ky0Oiw1LPDpTQRMNie1vryJexxHlb2pjAC0AnXs/iZIaW+64UZRLn1vBD18KeSwp6o/GyOEpgh/
urDeQnZdVMQg1qT2Dd5jhvREtuES1ReufAZJaFNGz3F3k1Q/JI+Uhqk1azSCqoxZaZF1RxtL4vHW
Xe3M7V8l2Kt8oOdaE1ZcsPMggcUH45/etsgYAISlVOpK1kK7iBf9FFaZpDOj85d1sp9S+lSNIF6S
XoCOtDMcpxeDTtuHfAu3uUuS86DFkuYoqyI4twJ9P1ggFJ2KtGleBxeyWyPbSZ6+chG3NDkKtvYp
nAwlWrRFlLtIXTE1spZojw50zM7iDsGsiWfAWAFanzs9lhNr2RHNRLZcyJ4wpPGhDPlzE7drnTku
7lwIHk89l8dT0dij6nCm3GOWt16c206/aJRbIxpWdn01slS4ZEMj0kKfwQbAmw9xjND8gdBAaDiH
OiHvmjL8EIMc6EGFkKDUFjut26P+o0JpbLzYu6wQ6TdacVd5+q6EFGO1IUriTVxhDo+TpY2BCcP9
PKXdaBKb4yrntbJ2hLeUSJI047mwkXKHFw2XKg8v+hz8xXoAL2w8jumuMcJDSdRgQjkCbk3e7uJ8
r7qbWr+ZYpICulqIXGiPsD0omKs1nND2tgXyZiYXLiyXKVU75EhUG1dGzyI+Pmr4vns7J5Nj64uQ
7RZpFigkkcCf2cE6UQA6UIr1LkdiveKi+W5H341+32XNuq02HDqBuBJpD7jHvqBNp3b6nhySecnu
JYQDW9bqStIZz3v2XUmzCz0AkyoebVA4prkVxZWD86Uu1a9GhKIq6yCynMfGejDvHfvB0w9sMl9G
9tRyuM1aSETpeZvCikZtQbhTmeNsiOsLOJHnsaVf+DRBJ3KGDT6mEutU/84aPcuJ3fOLHp1LvR6d
YCM7izpzPquNjuXnaTSci67eYntOuusaW3PDgzbhbkaaaZq6buqto5ylCJeLDEFai0/4ULJVDpCB
qePGlzWvAViogM73Vk8K+o/73t2J4tqLdsq0t8HFbu8hT97W+rnQ2Oj0y6y15mG+t4sLRfsmk3J1
j7n6vOTVQNy4rOgjq+qIP0AjxiLfOOXBTcKSLRDp8EF4ReYoGszuJoCaDANpC8qKxf+8AD7hHRQn
O9ghRuwIPtDG1hC6JedRa+5THwWk0y2Hvl3kzn3mDudKkW4cGOIYz5b/8imRA5t4hc6Tp/ehb0O2
+QjPxjBm9apZVl/1pbYhH36WfYWrMJtqdyePwh+rVlPVzqK2YuNG/FAIHlW7kZ4G8Ltfye1wHi49
dLj17Ps4R/BKc2qy5J4sUX488XP0dkjhhshmM/BU8XlTRu/dtiQaJ0SR8chZVF62lxweKdHVnC2W
IYTlk0f+jzUkhMaYjQVCfwoN6lHFzJUkATqNhp+nvyj0g2s8hP0JUuurpfJ9HYNSD8ZOR3VtBMbH
7QgU92MXJlgU1J23Iyt+0++UdTmnm7o58Zh8FFG9H2m6qW+u39AnaChTRsp/llvqrA/+PubG0eV7
8M8mLy4uxRc6tsPmd1Pqf9X9/9DAA9q8fW9uxeKxfvyPF5Qq9XD+mL781z/2j01YhvFbjf/fP/ZL
6S+cLwI5P0p/08SB+/ps/1L68zemNWWpkQZGr8qcDLJZXtbBf/3D0L/osDQE74SuI8WfiO6/lf6G
9sWhqkx1nR80LbiJ/5LQ/7W09fdDquiaKSboonpU8vIEaSR5BczJT7pDZY/ERygITII2eZrqHL5u
r1uT16Nt5iEgthA1TGOnOy1RtoFD8ycgfGHn67m2EQlqxMwBP4jLLVuPhNDqXarv+ySnFALxzqiy
e1bEmzJwzoRGzmWh3OLETA+ag8pQxBedQnxlQJPe4SCBk0m3gh+9DRLPEg3/rrqLo+y5SI2t7yIA
6YMoP+PCndtaxYa5xFfkoIyIUvAeZVCsfAMsBOEFSG90ejm+HbEKcapy2XkGCJjcycIGbuZFKekO
J93ao8LkyBiHsgz3XVd/a/3xwhvsTRH8mETrSqbqS0rIN0h5yQG/94KfTZWux8y57wJLn4s+/BZq
4NdJzTab9tHyagqH+R3i1h9WBNsOh8WVpo7LgYA5Fz7hbZw6IMOsWN1Rnb4Y/FIBU0ZctZtJE/MB
goqwVbdhnWvLQYdJwn58FEa3I9RI3osBBRkO3xaqYFk+IKSet3o/IIwpS7EUYV7hyLQIzvLwQbNh
cHSAQCXxmKJAGa2NlYOLSSvOGxuSDNfwNo27ameSDR4WXbGnrZ6/DF4o72BihXd2PkYbLQcD2OHG
qjtchK9vzP/ADHKbp/zzf6bf/JzLASd3UP/f93+sfv3Zf8mnd/XdH5av7+1V81IO1y9Vk/Cj/KLf
/8//7l/+fvtvB8nb/5w3WT39Nj/Ms7dzwPQm/3Nj0LJoHuscn3PyH+AWs5fH4x/9NXFg9sHHgzVI
oBVBqDotH78mDusLdlLBm68JJg5mD6b7vyYOJhvq165LqgiuHfHOIvTFdIRJTI6LIpNiNuCLvy7B
b3sOV+/XJfn953d2naMC9tRhBzIBMsQFvsPSfTSB+EEpbIhGg5x32drP12z0irVxTS5IvbPUrT7L
HnBPzN9cqT+MesQqmQZiLVUNuAJiqmEfr6mOM/phLH8YpDvMwmvK0DBg/Cnf+CJaOQuiNgEaYKxn
wctvxIlO4lHf5MPYx6us4noSwdEvFvMUf6ms9ZPo32lqf9v9+DDK0XUV1WCXo/wxYbQBb94yhR44
gPgs5xOfJIMuX870Tb5ql8MiWcr1qc3EyUv8oT2UuA0HX6d0q91YUOsyIxtZuSuaO6kVN0MlVgXW
U8JAV3LgjBObCr2EFNu35xIIg6uxs0PlPmxKEEsk++UYCmR+K8tOnNj3nLoh09+/2fZw5pB5VP4Y
dhMcu95MN6Q8eT2ONsS/7geruibYDdBvPGrUtL1glQp+RMYZMr1F1vwoHH1mmyce7OPWzIdhjjak
bebbisow23pLvWTa/AKRXVh36pRf8GvK/e+/uzazhkAAMYGNLPWDzsIsw95oHSBD3XLa5he7/BDO
yyXmjKV2ON0VPu59iuPxjt4c0wlCCUWL0EwYP+PC2IebcGed1zP6D+NjvvhvfMWjIwX6fpcqAPua
CVVF7M3092+eDb+kSKhUXE/iBqktcWyqFv1P/8fU0CMv+9TtOzpP/BoO5J9lAe1WDetouFov6iEx
nwlQxodC5rqxj26IgbrQ76vbfIvD4nR8x4dvyOzHPO8woTu6YRx3EMNCqnZqPutr91msfCSE4gDJ
cKYuCAk7nNZ0vJ/vSau1aFLSv+axYQHRj89oZD4OZWOjAMr7SWgQAjLNarWjdy7Nm3CMrSt06UMM
iTKqsnYvaquIr5RWba9sS0+Rqo8lXMYllsWODOSoagsUqUMpOzzoqh+dGaM1JLNQEPMZR3ALZyjY
4HRofeDhf4HFbTZld1VVVbdJwhQCWlqCNApFBvCjxC8jOg2Ni0Fc7W3fqcVSVpXyWIOnO/O8zlCx
d/XPwRj3BwrZ6bZyqxdDJRG7KSD6NXVXEyctW3tt6op1iGVusrIlRb5QUQEa3fUgnOaGZbW7b2VN
LNeoag8OCAniG2yp/YxqBcNYCMOXLZq4qaV8SHxVRwgORZjMrRDEAale3tI2qev44WDOBstv70C6
Mpm0DVqgXoz1xm5aZMF5HmfP7IeLh6RPnb3v6NgLa0GJce7i5w4XzKuck1tiNU2aYWHU7CKzpcZb
pjK9jayE7GqpY4kwKqU5lBHxoLIjLEOpMICrFfRvMQg8d1ou96jVwQtHma5dK5hlMFjkZjQuLbul
jOdmfkAUWTF2yM8inGI7u/XY7HuhcZ+NZFmvfTMcNkbs5uetV/s/krHvnscRD3/VliMIujEG0lHn
PxqVblZR19k2tzNMrFTm5l3V5HP6B+nVMBIcGosBoAMBYmdVKKyZ6qHIGlLbW+iueG4zXHmhzl6e
TXpzFmvpU1WiP2sIqc/QLcyKMjmLS167PgffnZF8HLbBsAhCpXnwBoUiXAWKWi9yZd1abb11A7Di
apwB8YwEgIGY1nOe+EhWlaI4UBhFKVUFxOBJSbLEKKytC3WaCnWRPTcejxa9VGMZpMVwoXTI6mad
r2ItaxzQobFnh+h5U5EtOz8GmKNbggzvAnzyhYh8d6+EySyoRYg8GQMoFmEX2ujy862SNi1Mf5/s
eGF5Xe1pGlTZRfIJjlZHmdl63ZVYQ8grnmjFfEPooc1qtBMclnLlpPF6RL5etYjE7RO2rg+zxevg
tsGHUDlmuUeDDwG9/1Yos1CNLNo9WnWeR3Z2Ap31ftL96xu6DsdXx1CJgXw/x0duXJlB4s9JlZil
BVF7ajYf8vvPr+P72srrILZLGccwJ7LaB/lcCUsurC1wim5c7k2RRF/N0S52seapZ7lt+6vOUadq
c9qJEyNPO72jG8jIQqBn1dnVH8voqmgo/LxyyUYeL6LGOow57UxBqTvtNu3onYi5eL/Pef2exFti
5eNpoZ55nO5eOrnlhsC3tfy7olwk9lViHLLwxI7tDw+lbhs2ukuTB4OK5tHullCeUctcSFu7cBMv
o1U6f7bW0Sa4OkU1/PhsUNqjvILkEVoc8Mj3zwZN2LRSfZNzOHuaem9CMI175cSyb318zDlioVEy
2B+iHDoW1IQ+7v0mmzjBoY6DTUQsSUHlFcYEaB9+RGOHqd2QEH01QtKWdeWbsGU86DplxWM9q0bb
CaBskX+yKrrAsGB8ROVjZjsKCEKOXguDpZgktzgNfrppptJMZDK6HFSDCnDsafdpgVmnj61iHk9U
aUvH2OCpdrYemkHZGzVmeKoozUTzd79T3K3RdVD5Juy9DexNjjIJBrrp27duE7boQlnsDiw97V4r
E/O2EC4EJtOpy/u+dlo8LY0Pta1yHdoReoKZY2mkl5ZZbHwF/7KnbKU0su5c5oS9FHql5iee0qOt
5PSYcqqllEZWCMBIVFnv7yt6nFjkOOiBsK76hT03ntxzdw53bNav8xssbidu8Z8G5L2Hcsp/IA8e
TzJBbHZRCgq6XLSLSYtGtPYeyT/aUXIJVuVBOZFk9nG+4QhvIm3UVMTY2vF7SFNM9koJ7pNmoI1O
lSaVE2MPvrAQ0jZ+v/p8evv4BGO8hTTKnpU6AymA769na2q6NBptnsfAPvJbci8///0fvw6/f/Kc
sFWdSg9Hc3QWWC1PD4dWnd+PDmPSVNjiRQu+CfO2JAf28+GOhOzT8+HAisXpgrjO4TsdjecHptsW
FOWKZXkG+weaqLpFXE34MNCp0/v+96d1huMJRKVIMcWgFPKB11pkFUpGn73Mzlmby3xtL+Bq7/w5
JOK/BvsfqJRdyJfspi5fXurDo3xfIfv/smDGGvrmNn8os18+lo9+8zi8LZS9/sivSplimV90nl6T
ew5VnpM6d+lXqUyx9S9UumybRxuxpftaSf9dK1M09wukHXuCzYCHYYlnSfyLp6OLL4BhjOlw5fLf
HCH/lWLZ9ND9vZLbJtpRg4o0y960GSMq7P1LNsS5gwDfj5eEH8Pu0wEYhOC3aws335sLc/nrd74t
y50YaaIHvT32yk5BDIb3CiVzcBE5vj5TNOvaiJyrz8f5xcd585241rzSKvh+Xm2IPce7Ew9jnuIi
vVhmA1L/uQveW8F2q2TlMkxZw/wmB/1g957/6ISE1yzaNJTdEoDrpIPvHVE+DjH5rngLpQsxxDJ6
VkI7IeMrhbDlLbKwdchcxgCzMmzLg4PRj4W1MTIt7PcK80iysogCBVvX55o8pytgVcvSE616rWZD
1a3rYKxTuO59qs6MNiclyG9lhSHNHAO5UeI6g73umbBUXK/VxZlWDky4so9tG0UPYS3TyilBVvaN
BeGac169ARg+iE2nt50911SlTFdkg/FhZZ1Xzc1YQVmYF5bo4zNHT4cRWYdvI4UKy2FcOUNnmFSH
Vb/aZqmS/Bw600zmnawI5fEDvcU5hky5eun10BmW+jhlgURJVYhr/L6Y5vXODbMbsIpleTkBU+KF
XdlRfJbHatmO6BnUrMcAWhZdRiYB0oSD00vZLuq8yZWnrKwbBXLaoA9rl6+K5C0VYPOb1Daya6AV
jnlJV2qEhTMk6g87yyG5NW3b4pZtDeg6QQpz5szWmgish5NazS5QSzyvvT4KsSKOpKkXaFJM+hSh
FBBGfOdSrdMN7RnpLUXuD+q88B0y2hMJAWUNhcLF5otGVaP/Qsdp4YihuQ3b3IyJzA4U4tXKKLym
6IvkJBlMYKSB1aH51cLafnATvwVQ5BtNc3CcGGlBWWo5GWWY0Ls7Y7RL/06Gca7NHTuGBtImXU2k
kmeozZanVFUeIvZgDkQAEew8izPiLJf5qFzZUsr6WgnTAZhcNGgjkXVFYe7FOKjZNh59qCFZp9AN
MwWCIwB4SoosL/Hc7oARG1Or74R5xzG5aQQCaD0gebuy469CVz2a9xGl1Vlf5UW1Kpuy+ClGU4vP
/Jb/2TRxWhszZ4ztdNn7JmfDQY51v4AEkiJBcwlbmck8NdR5NSZgm8goBWmb4OH0jQKyQSJXbZ5C
9okyhM9zsiWyfNPZ8FLWlUgSQov08TZXYvu+VdWKIA3SucqZSaiNmOgltLVQFpkQBFpBlKU7Wtp9
UgY2lbpQDSgL5HAzNrXHvmVm2KAPl7pTuHKV1W7xUws9qHqDMcTkQ8jR0ZZpFRTx3FGTMdglcSLU
W7czXWVvxg4Uk7y3B6iMsVS1m4igB4/NelUNAC9jpBiGPXb63KwsPGAiaUIycxIfsaLb4vucI13U
AW+VxJDhhx89ylJhd0jFIP2tWoaWghipBADkEkqJ87DoVXkDHKrFSq+pebBFbpry9mtOjqe4LxE0
26XAUkIHgqoB2/J60q6YUX+pTL64pU/mo1xXkQ4mKsvNjiNM2ZMWJb5GwgJye5monNdwmqQ6u62f
WTUYDolBlqlYlyIgDr45qGYRarB8A9sst01g6BYYXDXXs2Hh8rCT/e0W6KEd0U1cDLb5WMRKyzNJ
le4JreahDC9UyV1GUZf713Xm6ZeV3pvdKhdaHSzj1HRodRolSTIF13mE8KSRcycrNzwv2jCqz904
MglgaPFTa+PowDDu+rg9K/UeTGZD8F+WtEiqNTPfirLpXmqgMOnWy6gOzd2gd5+ZQZps0ag2krOW
jiRhLZod3mpN0ierIUlxvccttNHVWE+8+MrQ77NOxudaaTXXimoSPh01dbyHwIOWPPbowc+dOOTV
G00iwy7D3negjlLlyr6RyJ0bBGOkYbEO1aRsllnfF+HeHPthSnrzHWMB2sFHitz2EBYchTSrZREJ
HO4Zv6zY8TjGP3QoOD9LvYEpaSdiyA841zLjUssztRouID0r4d6xSzTKzGzM0jaqInsTKfVEOuo6
OMaUCKXYmbmBX8BRKyAkBsUwB7uMBIkDj9LQkmXl+hBxx7odN5mVud8iNyqzTSNTORzScIxcAFFK
esu9SLZJ6vf2eetoQXvTpv0AxDmVOSAwtMiY5RwTkbZjUWKlwqqPnHTSCvVibKYaQqUkDZxlGmVu
ttBiVM07zWskivckyR79MvDPSpUoNCs0gifPnXR3QY/a0GvSHsZKGcHsWil64NOYKYcSB4YDIqQs
PcJOAl8DmGCWPsEpUIcJ183ShAgrtUHbqGJj6VZiDN0RA104uqvBjJRy1Q6hdUnXJErnTduUzqwO
vBiBYFnVLguPPWxikbH3h9JkoZNDtt3NA5Tx5SLFYP9NkFWOCi3BAbs2G0dgPvINGDGpV3f22rbV
/BzqV0yyRBdU0IA8wfORtpY/cft4iqB9OWgZg5wmPHzkEu3XKH0rRcAuB31L7YbWfxikHSyHpEdc
zJ4FZ7btdzDF8D8ZuAhqKx2WeaMCUWrchkRHIxiSgnyxSCGNndnwUGLc2GtBiNbAJ+xELlLH7ay1
2lTGOB/HNimhdHgRUqncHsOzLgiSYomNZlT3iSsQMMGUaMJNq1au5IyNqktc6dqguVsJkY8IpHRM
cWxYsK2yhyxXpXJQWDcaGkGVEt1DsoMhYbVILQ//ORADN3i6Fiy7Qo94asJIFdGirjQjO5NsglXo
a0qZPVqRkgSYLHlbF2w62nj3n17ccS9lisE1VGV33kTSveitWIu+ZRVRfev/jNM4qmzjNVVIQ+zc
1aUPayoYvCliTAXpohcRYJvPd5PvK12v6CeqhOZkj5sOo87RrrWNKCObURgvR7acF22I2tcyZXww
TMnGIh9YGbCUzz4f9Mj19XtUCl0sVjiwOBu83yu7rlVUeeyS2hkaGJtlsxGp7nxnMnRnqS4PSdSc
a2ayz3K8cnqBAr+dtj5D0K3tXJFIMPFfeIVZ/Wt7+AmERb9RoBgSrpjcYe8/l0njQ1PMCMUuUo9z
2ajWZRqTtdlMouLXa/C/R8p/CAp+n2gwypDj8ePbA+X0A7/OkyBYMcKjq+BQqVL0mVq+v46Thv0F
7zgBFDYmLIqkb+CsmvNF1XGjotRwOePZ0xn092ESNivVKsCsVAvYv1tosI6EFp8JL44LNlMJWheU
G1RtEoBYR++KkzpNLDMHmTZJckv2RQ1oaeKjTrwdx+Xg12Go3JNIocNKOS57JcHISip1cxa7wKDL
bJFyIJgbRQiTR3FOPPFHryIQlOlLvRnt6IDsxj5wQ5+uWDcHxb6Il5kONIwqG9QBtBwWsXlP4lL7
hSb+p33wI6LGr2EpoIKAc5HbfYio8BKVfQL7sdmwnlhpHM4OBX/I5+m6WIyYP9uvzkW/xGZAQce7
Vn7Y5YmZ7093880nEEfmdPbNeRtR2pihmUAoKvNthIH537m8PLc6zYSp6u4cFU312OlL0hvMGRYn
0p3x4skdwQxTjhIg+J/Jpj64yvUpDtwRa+H35X0z7PTl3/Tg5agp1RgwrHOHXIcDWvRd23iLaqH9
jCmDb2xSjr4TNrHgnElpmWbgqb78+4Xl9yegOIcCl1IggOT3nyDM/UrJEkz3Cnc2jtYc3sFSkSIR
mZgoxb9zM6HssKRwrV91WW+/b6HC59Cny6wSJJnCOEvi32q5f/rIvq/v/PWF/h7iqFyLb6MI8pgh
OuxORJlyaEPYm516YP74WL75JkeTjOo3DqEurglJoPqqLo1FsvK2xvXkiNYO8J0OJyUpU0Pw73LS
X18MpRuEGzDWx3X9RvgkVA+8CDV1dqeYT9gnMAYr9v5r5Y5+MM6G8brmXQRMHGxQN/5bN+/vD3D0
sLaJL5qIQiDc9ystBbYencI0/Plh/HuE6d6+eR2aGL2AxJ3N3mbofY7Yrko2tEmeI1jkTaMMPTxZ
G/Xmm5XtDyXBP83kBuriv67s0Ttgh5mnpSmPjJ0VS9PdDeZZlDwgel1+Ps6HTsk0ib8d6OjZzFNZ
9KyM0y3EJ3J2qOYA6RbDhVjni/Ll33tiLI4WHNhUJIGs0m8vp9V0ai5qntH6ufsZ/HBesDrN3bvA
W/g7uRRr/FoH4w4/3UZ8175//l1f66gfHleLoq5BBtVkJHg/uDdSuwgrBld3mAjMr/D/xjNagGJf
0fnfGGuxSxfBVQwt3btQF+lieLqzdjq5FmBXIOueliD98ZX9+xO5RysJR0Rfa9g/zwoiMGB9z3Nn
9fmX/uPc82aEowuOcXy0Qp/JtCj2jsL7aRxinJmfD6L98S1B3E5jlZMu/dv3VzZPKiun/gJ/bV1v
6YI2+Oi92xSQqLOsApYPqhYkDdpiV2NDOk2R+uN1dC2iBnW0sngA3o9fN4EgIM7gWzbdOVugXRmd
aIn98YV8M8LRe0LcXpCPId/Qj+OFVqqk2Nhr7Evz0v35+cX84x17M9LRNG6ZuVInyOQoPz4V485L
yPl1TvQrj5SLv2fuN4McvQpZavUo2HnwqiXqvsmihN9v6TwbeIWURXJimp4+8ocX7+/RjnPM0KU7
ErwAK3p7o1vqptQEmUvTiQ0QuTm5q5Nh/flVPOIZffiGr6KGNxN3oI8YNSRjkscyEm63Rr6IHhf4
t+9tJp5Zvhg2VBiM7+G3E0NPO7PPvi6nireTXCeT32+1uYblG8+ji3bTzsyZu8YFiUTgrtp8PuKJ
x/9YN4lCzBybdrqbvbqC5p5J+8QIJy/n0Upbjp7m4f+dNheE+E1BD09utiUYihcbeyRq0IQtI5Gy
xom55dR3O1qACy+2SYBnYGnWQFlvx/ZUBuOfXjhg1jQhObdjZ5tu55snZRzy1s6mcwwk2i5qqCdt
dOLFPr9Ff5o/SMpUifNTTaQQR/NHq9ZMXClHMypd1bM7KHixpR/uyJiWZ3UWU0/6fMDXLunRYzh1
T3EbMCQK0GMkT58SU1iVeGuTSgtJVzCq+8oTwdcuk+oqmfRPgx+hfU2FOh/tXBB9FkgyMDyzk3dO
HGhP/4+089pxXEuy6BcRoDevEkWZVCptVVblC1GW3nt+/SzmDOZKlCaJvvPQQDcu+p481DFxInas
HbdS8aOpFR2ISRw+pnrh/wytPHyIMvrlh1QEcJL63Z2WiuO94SntIy2V4YsrV+k9WjL5WfZUGo6B
fNTGa4Zf24oUJzx81RU3QFvAv0BOkBufyopavCoVpIlVmOsmztYCBiJanN93+J51DTqHdhThfFMZ
2XRIrDZ9De04i4YNTUral9TEvzIbmr9RkEl2qufQajoT+LOMt7sYaOYW4RyADgtardVbz2UBRhnX
uv5USrF8VPrxhDpxBFBi9YykAV1RpGeTkiRZ20DdBmaG10WQGAerHyY6ZunTZmtBCtYsYTVwXNvC
oKD60oxy7WUoBcVOxJmu02jVb9XKCer0q+xXyhHeGyizzveQHY68Nmj8hWNWBK86V1aU4blgmW1B
b//Ul2SOHbQBpVhZCo59atpBvKs1FexFijRCz6vTgLxhHybFT9XIu1fR8GNzJft4qzdS+ZaXkKgB
nABtNSEuDD3oYpSwOvlRnKuNJvhbmuGbogTvDaDnrqbZ3dLpwSoqKgXSSO4MRxEV9EmK4WRSNE4y
yqOTmWpwP0Iv34sdaiRy0+8NtAiqwyPFcUCdZflTo34Txg15ZK9XXuKeBu5E0PqTpQTKS9Cwi2M1
3BquCaWzJfe9HVKkGH4ISWCq5wzYG2TgGda5IMMHT+FA62K+r4JcgleivWoaHU2KlAzrXLKem9yQ
bFr73xS5fO/AmCC6+T72qftdowtsDRbHgrEgYixYSr8qT3MdPmyyK+sI6XeLF50RhWvJDF6oEYb3
cRFKthIW4p6WDv0lrEZFwWsbsNCqqH3ZBrGh86N0wzbRM2Vb4+oAIzoGdWBkMIBCo1oLLS4xpSnJ
z36uFve+mIt7rlty6IKXOZVsdN+A+8VvcQhEf+VOPdtWX2CPUbfYsgVN/iapOc1vxcQxSihc1oJC
930R/KSf674Ycv0lq8Rm7dZ+++CDQQXPiANPVH/nm/u27nsaOLAs2+c9LvFKC4DDjTZ6gcV3KuOc
AxDYA57UZIdBaAUo5jC20RRlMLSHRFolgV/xV1GLQsl7r1TK9xQygEpDPKjxrD0aGa6EcnRyA2ti
mXv40UjFZLnRJ/tWRS0AsMvaCEEm/h11qdgZQCMfCilNQPog8LYrP/XpO8rNgiw//IY1Og9zm9RC
8F2UEuuB00q4L9I4ciDgWg7BQ3qnahas9A6EQGXGmlPmVX7nBqW8dyX0w7jwiY/47Li/86EpOE5N
uiBHJCfHcWzkbeFm4yuVOHUjiam1i7M43BnWGLwPdQBdKKEH8M9Q83T0fZrcDRjZNE6HLZKHQKor
JB9xmvfbNBZCHELCQjF3kS4LNRSkNjKAUkTCC988jTHXVBAsIHXy+UU93yw2VdS00TrNzfZVSrM6
3ekxJQF7yEy/wXm0DI9BquhvAvfrrvTF5AmOLVxpdCe/UadbNiUZY4tZaLvtJauBai9ApaiqXnYU
apsPcS80mwDfOEcLJHEvTQptscajJlfEBz+TfR6sPoCUTK6+RoVJAqdz1cZRfJgwVHWqF7Az3e/M
jcNVGAU6Z5rkG/sWddTPrA3yveiV7VerE9pyjcyi/CLnyUg1q472pVqHz7IqtjsqIn+KIgDN4SZ1
t4/yGtsfxNaAMCzFJjLnUE6Hn53AkoSongcvVTp2D1DqmSKAnlpK2se0qEJnFHIPlfiQ7VVYHnZl
JTR+ZEL/oFYlxiDZ2GyaxNceNAUWmComdC4VGicPNqKHtPB1PEIk/Jzo8dx2YyU+D3lSP7nFaOyr
YtT3HGMYG4GM37VFLD/4iuIRifKvGgY4TqsuiMqnXKZoQwdvfOxrv1wj6u9XmMwDsKvHDLo2JOGw
DcO9XHvGplEN4TBIrD5cCUK3sF2F+pYjp7XveJUWnlIz1V6px7PHugwX2IZW2Sob6bpoAm8D4Mzb
cwMa9oiX1V6xOEkiXxcQDEoJFcXIs6MKQ9KsaLujEdJX4aYF/kyS652sADd6JeFel4fkl5CXEKJT
rYrXg5oKf2ityXdi0oo0aAQit0dI6jkx8YGCzgKtVCy/ulHJPeRT/Xss+pafp+yaL2GmKKntoi8A
0xDXP+t+6H8NtfpTD3zhr4u/6Sbnur5vvR7Mgtyb0WnIRJSchqzclUaN8qU1q50XZvG9Z9IDMjbU
LAPVjPcuUPqdUWi2qbpPmHjdF/kdxS56psIBgJ8Yx9+UPst3fVhYTkad9xi4Uv4CcZBVL/it8CtC
AXuUPdk6mBVOMpRZxPsYKUe2bsXM2rYtWB7BAvhBLe67LzS0Dw1GtBcaFRahIAnPodRi8St7gfSn
s3rk52UYGdjTpNppKNz0b+OJ1t5UYeiXPtyTWvfewl73HUHKiZXYl7RV8H+O4Yg0rYYxYBCWDyHN
KxTzs1p5lDsp2QlhLI+HuO5w+g0ErxnXVYz38ECPHWgbMUrABaKtWRtGaH5tW8q8W08Z6cAuXNnm
tDqa1CHtRsZwSNJo2ealptpdrPq2Ca0FaE+IMgLWg60MrbWtTawNOYqAqlelvo1RE9t6EeQbqddL
J295fOSIFWgHUQqOxBqJsrtSqjA6JLI1ELchFq/VgdpzoXid6Ch56L/BRBFTW2sM7ZvlFcq+41vB
AGp6uPiJm0LdzIA4PQhmLX9TO6UHUtuY0hfq/8nXQq6rLUGmcUdIEQPAYKWcilro1qFa4QMkYGE7
9pgzx0nt8p2DGsdL9h0mbdmx8GX/JTQTaDy9j2moJo4Rp1iCPEgR/R9DKtNpjUQEMrbqAXjyOjLk
dhlbWIHlKtYZUREL0q4KAlO6MztjuPNKQ5Be5ZbAZc0dWfwm3DMF6HKo12w9CmjRwXoZ2J0Ri32B
xSMCOFjJdONgu4E+nE1jaDpxpCDH2a4VEvQdiOyEvVAHyTd9rGD6IVcUHo0k1t/TIhjeaFkpUCGk
URaa7x0UJodWlUQ7qkJTqk7LInG02uPfKfhV+72WpWwf8RFPPj5O36WiEt8Evyj/ej3OSpGWcxXT
A45DUVrn8kte6R4gz1LPH0sfO7LMrITgIGRSlm1yqaOzM8ljlECkaRCVlZz1r0mjl391qSu/jWHH
qdd56Z0bhdZ94lfeI+tEd59ZaIm0I/JIp+tIebOqKLPbOjS+tgRq7xoL4ltYSdGLR3MzEDCxj4mL
xeKoCeTntQqmX1wm9R01/GFTQIrp7AJLu+96b2ZPXNNg/xRBLzAQU3sfmrhlQGL0rK5+EGjPS9aJ
4rkGqgAvbMAPx/1X3zSLE1EUb700DoxdKPWZ51D0piOH+SEcidpa+RnmGSysyJogSeEQfYH5VLib
NKCvZKNW3HeT51RxRDwXPVhiIipbK0rG+0Kn0Hgwul577ouGMVVYfeStfZ8m5SzwHqnEKybBbCpj
KIZ0uVrlDQhLXDHqvJH3rZzX3ZvIDtGP7Fbx1ZTK6ok3P/erEokkg4MmHMv7NJf8FFtdVXovGyww
Do2k9coPEW8h7jMsTFOYhWRGDOEhDdzsN5rMH7Qi4dhnufiK6ix83OSMByibPGp8HKFss0JCtG4U
K0aLQXeCRh+CJttG3UqvhhUmjtf2prjF2Uu7R0OAlVneqOglmjiDfzUUUXdKRMyPVzg8yZhKDFVx
KJJYKDeFl4e8RlP1a6zl6UOQ9dyJSa+5Ryhow6m0xna09Zi4N/JAD1ioQuh801HUhGRPlRKow8oS
igxofdA9qspgHlzfFdZJO5jPGda+h1hsAQrKReU5cWDCRFOFao8HSPDH1fQE4ZQShbs4VMdNqbjD
MRr6MsjePIy77Bx4IRAieuFWIs0MJ8Mry2NjcEyVAR4s0Kbudb0/FpEYHItgVP/6KQ7HVtwYNndm
xBZUgJ0VRX/gmTSJSwToFdjoZtW7KATqs9ho+N/QRwFhC2mlzUs03Yf07PwQwrBwUjVJfpouFiAr
TYnDE70/dLC7ebKP2SkwNFPZ3BMYCoCChT7dxrxCNonWEchHJpTOxOh4gQjCnhar9G6kbPq7Covu
oLU+HIguyt5UfhRnjOX+0LZ+Cb1y1Iils9Bpe4mqyiDBKyy03DgmULJ2iLU6gjgDtCZxsfAuWJn/
pTXDvKRvJTLfIr/EYxcF58GtY23nKVqrrYRY9WDzJmpyStFvvlvDQMzlCbJ2KihPv9cjjkuCInTQ
wnot3DWV5GF1rCj7XEmiH10fS9uUa+Q+EmPvxF7FoZBCfP4zVCCIDA0+QCtq3NHXdFR89Kt4HBbU
njGVlmq5fzZ8zQC3CfMafKzq05bCkqJJvoiRUiEttVC+JchwmiTew/uD/1pTsnYrI9/WoIY2gpJ1
G72LWNf0ImHdrOnhPneT3tHdwN8VlSw+KJUgv+YZhSc3AmFbWhqS/t5zabEJIxGCqjhsgy5r3trB
1/cDWq6HIZBcCN9C+4NXE6Q/tJZOCmLTNlzDeudt5j56g0e03KkRsUpCI+UoSPXaMLlqMCphE2W1
9aZ3RouXXRrbiNboj47BIBc0Gr7w2JBPaaeTfUB9jXdDF+nKi9q1Js0viUF0mSXWMx2KxcmIvOGl
4BG6bfFBfxPirtuFWiWD38oqHbFiobMj6f88gHbWsl+S4vtwEEvC+pOaGfnerwnnDlUfZe6DLOEx
CmRXsATr2PS5KeIobMrhBnBICdUPHWqBHEbW/VDG+kX39edApfC7DnS9GZwx9z3VoXm0i7cVPNlh
o6IiLLZyGdfyCkdnP0Ali55K3gqR68v7MBayZu+PBmLWqtVj61EA0/KjU9y6ekCsYGS2KbqYjDFr
XzWJERV9B46gTO5UBRXW/YAtjrWUBL6R2hOnmgT6DkPDn2CWdUNql5otMrWPuoSO+02xAsr6BWH4
UXR0hyTKQWj3SzyuGynLi1FnyXWT54k0COT6wrYl9CvqxK5qeaFZ8/bUUIbBDbEQtszyoqHR+GY3
Fe4k6FHA6OJso+QLY9yeyD9jzD7fwIIYyoyySlh466rZSdWvz5OUtwpHFG3oRUBxQJkRMNJl7rUw
SUFFU+HoSftVfS1OEDwPhIesdPdV2uq/sLDQ31SiBdt6/XzsW5P7Z2jICpdDa2krl8JUlR+JFLEF
lzjc48Lafz7KTZUMghxTpqlRhyQ/K425Aon5eiocDQdDWcNRsGk22OIva5sPBHfqkYLAvfZvRqVD
Bs9EEdnRVWNo24VYItOjuvKPtV3vUQLY7tE6aZvkiJp5k255my1lnG/Wks8HnVXhqgyXT965kyBo
8miMeG3uxp/WxmKaq85GD7pVze+ff98b24AG338mOluikaFXTZVPE42PAANXkizSNNAsfM+lUebL
NBdTkaYQ9Fv1UfQPmv6dt/BCwv7WGOgzNAkwBBCh+UKReiMljGc9Ir7GU7ZxjfUQaujaQz3cfP7R
LJb2vEB1LkebfbTalN2w8wEt0+KEv4L7hcQk+RD9x1CYD9ZgaaAtg4dW9u8+H/dm2ZGWQgogEJKu
vWLaSoNiJVPb7NYY69Kjf0i2eL+9Spv0SVg8h6dfZT7N89Fm69GrFB4WjUrXQ6ntQxPKehx1dlzq
zzRT8JJsq29SGT1/PsdbP+P5oLNva+hmHZk61SS6bCh4DkHxS07Dnne9WSz01d6uKf3zNWerUsGV
VxCskcOzMB21geddtGtlRJI2LpzTSyNNC+qsRBZ4dViX3LCrUvnrwfhvRmwd2G3oku3PP9/NQiOk
q0nYJ+MzO98GodV2QR6zNifZWwo+6Uf7ONHzu423ISWAQgTjaiXeEtRvF4a+VbeFtWVg92GxPuf6
kLyrMz/T+NWGg7tNdiHSlHwTntyVvMrXvL3Wn4/3oQm+Wp//jDdXf2imgGp+6sqZDN4Qg074R/23
/xDcw5WeCFkfOKH21D3QZ+KMv5td9TN7WZr2zd/27K+YXVChaTWlPn1wtU1WWqO99GYIHbzcDn3x
b/YGbZvEexAMr5ChJexbWjrZkA1Maxd2X/jDisaFc/T2IXM2ymzbp7UQmVrGYo2+So7hjNTeqaV9
A7/Lj7gkVpw5p/23zoDrx1JktrZFc/Hl1hiSNOgCl2N7uvSaA/0Ph/T78CW0hZNuQxhWDuS5DuOf
+s9S1f9W8ESr+f8OrcwimMAtOiGe1s/wlO6DXfM0SbeiNZiS58GBjevgJbF119XCsXMzpDkfd7Zi
aN0ijzGQUp6mjLVE89Tf8Y7dpM8S0ZpDg/06elgKqq8oFJNS7XxU+fJDU3rCJbNn1Byx4UQR8A7S
aXAUcGrF7vOdeTOSAdWpGzQhT6DN2QxpJAi0MmShYsAr3ZuyYG3iURU3mqRTA6oVM3rQhFGk99FP
96aZSU7dVQCmswyIfNOE2DxQe92khtkuXKE3dyt4WsgGijIJ6S6/gjk2VOInsQKB+boO8G9x30Za
yHq6tD7/CNNFNT+dgAqDUIHcB5BjtrC1sXdly+0oHBTNayvAWC8a05GUyoTbn4x4zqrO5yPeiMgn
6sxUy6PDm6Ducm4UrhSNDrcpynoPs1+B7y9cLjc+3sUAs5NBqOu6TSaDCTlGKO45OhD+0sKxNhEW
prI00iwKKGPFasyGqUjWtoRgHxew0HVcDMxgYU631qqM4o0OdbpOJJyqLr9a1E+wSZO1GuR4ODSh
IyZ04lj1k+GJh9ylSWzQ3EejdU8yIvlOojgWppu28t6lkbz85z/hjUUD7ZG/Y6Kbaep80QgaT/mg
bmDeVE+WL+/aOqY0QXeTFr4lnrY09xuf+Xy4+Q2KwadK2znDydvyWPzIX8sH5mju2zWqJMzTfmeO
v4m3S4f+jYV6Mezsk8e6l1YW1byV2A8HXVXfEWUEC1/yViB0McjsvLMaze+ykkEodOyG++aLSZ9F
uNEBZg52vdZ/Ri8VLb7GKvn5H/+GXBqipGsIoiBlTGHSWbBXSq3WR1WLRleKgEx5cGtr2xL0rSJ6
W5cy1efD3QiYGU4BsoD8ijad2ceUhrYuRY3hfGufyl888TQGX/9/Q8w+5SCSbwymoyyE7brJ+yTZ
AMufNJx+svC0mpE4P+IBpmPA8qGghPBidin7aZOPRsZ05K337N6LB8VJ7eCpXxnu2i+3krHC0m+D
WbN37ItV8NLssoUr4sbqBOQFoxrmKmKzj7Dh7PfTvb4rR3P6/XLN2KhBqUCCjpqFKODmz0ai+yNO
h7Yxm6fWhwkdh1xEuKhC8sqiP51sCmueWwth+Y09rktTC8zUpvXfLO7z5aiKoSsXIvugMrVVWogo
KZtcXyWqYQ+AmD9fKbfCuYvRpr/m7OOFY0xr+rTrJnj/RHIV3lrsCJ7aHZbYG2BxNI9K9267oun1
zl+Y6s1vahjQ30gXGVd0yKbKpFJOKnXlYo7mVLFQfKn1lub1VFhkMk3bana9szwJbWB7ATKdo4B9
BV92ai3E4j5GbHI+qHeSWbs7mBijLahWuMta7OKMKCnvc/p0SAC3LWRFa1wItm4kI/hD+HWRVWjy
FY1HcONhoA+KtzIEh43gphvLsCZC4kPkWz+KEubK4Mk/XZLiCxHORyfR1Tf4sBIApHWNiUXwEViV
qKH89Ma/coEOkQKXHUnNYzpiQz42OlmCrvyuSQYI8tS/o5XuCQ6ku61V6bsaxxzDVIUA5mUB8YR7
CvysOVApy1ey3nnYqsNuTKrmHluBDVQlevzzoNpIblEuCbpvXLw6HXlUowGT03A7i9boqcBtZiTn
PNkoW6To72mIW9crHSevVXFU1phBYhqL/eOSY8KNLMv5yHNxt1yJHDf9/4xMUR9HzyfMrYMtdr1r
ZR3e6Y5/0p3IxvNsSbp761FwMfjs8pBhKbQscd56ZAvcQwNRuD3QHge7VX/+/Gi4+YVR8HKfU0q4
gtNqZiimZSZyMgT5Og6EFQxwW8uprdanSq//xa0IExzdLhxBSIKziUFBoGI+EqpCDNnnTX+Xx927
aCb/4sSRWTAUCmAC0VF9edzlSFSkpOYUt+RQcKgoS2skgtUDJF51YaHc3OfTW4L/kN+ZN4uxTDIt
TDlwxENxig4l6Gf0EPeLr+Jbh6h8Ns50PZ6d4IVh5n1AZWkl3OEY7yDedNzX6I9Kb2j0mDmB7X9R
9p8vjY+Q6OogORtz+pvOxwwzI+inuVUb7PjadVOuk3e3YxPUqOPxyAkP+DN9PujN9Xg25uymshLF
GuOcMUe3P+J39keHOUj2zA6t8r4C6P75cLc/KzQ9kY5olTjncoqCJnu5H5Ns6NwYTwflURGGQ4Ut
zcK0bm9pXK8lfUpRi/MnBIBwH5OhgkMZrLaL/JcMcWNjb5Svyi9LhZJbsdJEMKDNlC1NH9/lrPyU
neEODEahklR4jndYNxZLy+NWCHM+ymx5aJ6cWENYkm/fNBt53e6l1+hQ/FFO2r2LWdOeTMG2BoDS
/5vf7Gx2syUSJbnlYUNPW1Qv21k4HEaRx4OeO58vjaWPOK3Us9U/DK0mhzrDGMIPFYyZ28YLI9xa
fLxvYQMa9LVTPbgcAVJNz2OEY6qzYtqVsDxG6bXPKzoyP5/KzYFkmZXHCufUnU0F1XziFR2HfI4Z
W4GzpfzVRxH2+SC3vpdyNsgsb5+6xih3BPBQv75T/JezdOHteGu9nQ8w+1yd4U2M9ekIRN7py+yc
ocBMFz3QSjOLpZBZ5uPPD7+z0T5eRGc/f2wqPVghpqOsWnvYVEguVthA0e6U2SGcmM3nX+9WfpdW
bfp1Jksd44MpeL7ckrbuEWrzmmud6ARsiMbRwUGXu5ryu4s2V7fCm/PRZnuoKqo6HlF/MFo4vMli
iiHlytuh67KDdfctN9eV+Nh4NFacpgzz/xIk/8/u8dur5Z/pzpakYmnw1XX+gLRxu1UpBS+Wkb0t
fNOlQWZLUhEzKdU1Bpnau8Zj5K20o7LLttABMWhQAUg4iwnd2+vmn4nNVukgBUYvJIwZ7tXsbupB
tNb8j3QT/Ibft+jefXOKU5oBdowhU+K5PEOIgIwwT3kWuz4OiqNO+bF1pYXNcHMQsBSQBJSJKjLL
nQhdG2puyyCZJGwjZXT8eLvwU03/iqvtRv2U4hilUmNuIUCo4VIRZwgcrL1nbyftgi+k3VfmN9Fx
V/V2MaC6+TudDTj987P9XSW+lCL0pyLn2eU+dZL7mnR/csz22ePyz/QRSMznR20YEx20tab1ke88
G07RYQV7GflM+d29N58wRl0nT+Z391jfZV90G2/sQ/0Xc4aVeBc8CID3F9InN88XjOVJRskTzGee
hjZlKrf6dDz3jrvFsXGqO6LmnnC09R9rv7j3bn3f8/FmJ4ySBGQ28A1j73UbDBrtfuceJ9+YzBEe
lwKeG1eDIWu4I6Lq0aCozhaoV6KNjUauhqxKHgI1OSY9nOnB++0P1cItdCszbcAataCXyGgarFnI
mMRu3YcpGxy/WJvOnXXe/2l3+UbYYvJdveEXe790Ody4vw2QVOBN2YKwLmaHZS3A8QY1ylrVKzya
sXZVHSTSu8/34I1dfjHK7LRM0CMmYcQoQwV8vVXceNulhrfQcn4rF3UxzOzEyjXsHOT/LoW3tuHQ
zGe9qd6arYHZwZYGTF4Wq+a1fBqMw3Jlc2GS80SmWfmNOcFDV13r/iHhj1cQcvt/9SVRrwHa/dCA
XZ4trqGPNB8xCI1OsNEQhZZL+/n2kvhniNnx5btd2eaT2CVvypXpmnslAGejS0thydI4s53Vo8yk
WYnVPjEQQOdGHmZuh2hb2bJTc9+sWwRRyLBOSyHKrS1NSEzMStb+WmE2uFmgpDoT7Isnoy1Xo/ir
kp+rpl3Yz7cmSJ6MwJXEMuSn2d5SjbpI9dHXyGSPdgX8R5OfNFl0Pt9bN0cBoSaZ3NTXyrU6aGNF
bpnNxNXM5S9Dna86KV0Y5daLnRv0n2Gmj3p2y4iRFyj1lL4WDxNbKSTRi8iQ6kq2xzoWJ5ov/0Jn
cTHi7POBu+zcbjKRqdPyWfdzpOjKVsLLpNfMhSjk1oo4n9zsfCqsqtY8WpxWQlg1tFsM46NZeMHJ
E8xqlVlLso5bgoCLqc0OKgWdqKDB+gUig2bnu/xFA+Ju2tkRpuzaWys4CO2Wwscbx9NUBgezhaUd
Bc7Z5QIRINHhVTLHJLZNqVqZ7X9+mVA/AVOtYUsNa0yelurZGsmqIrNogCCrU2KgPmDDmK+M7tvn
6/16Hgwy4ZMI5ogb51KDPh7Rcgs55stx8drE5o4YdeEimVbWZUR1OcTsBETdPuhdUWqrMhA2vvDk
gWXNjD0JHLvBsPPz+VzvXwYzREuysDLE4WX20ehUgxoqBEgIxdE2Qmml45hjtZv/fBRQfugzUGmY
QPoufxrBrS13UCqN9pnfxnD0aOGAX/D5GDciUUUi/sNDBlcCbrjZiV7jBmWoA7FStx4dbMXR4a8j
9ONPxTtItL21aajkJWhsKOTpNafUmhr70l9xI4qaVgXk9smPGKuE2a83FB23ChjeD8hWSYMSuJbg
gC+Q9aGGa3GEX3yb3ViUF2POZs7J1BptIiFfgOxwGnNXfwb36S9cKDfWJXbVijERg9DozwPtqkfT
ULmUX2QDq3tX1fZDIuxi03jr1f4URe6SQvnG2iTxAReRt9MNpJ5VJZHWVMRPqZ/t8Zj9VhskKxa7
DqbFd7HfdETXU+4ezgcJq7lGBwHjRLfj6/l77Lj1FU0VG+DNOyi+xcHbmLxhBrpB1t1DbG1ofFoq
yVwd/7PxZysGD5jGy6Yk1jiGznRR04u4rqfkAR2sn++Ra1zgbKzZSilgEUO/ZyytkdGf4jMv/x1w
CE7Cp5hWUC94SgN/IwETaOkSpMVnUyOm8lSdylm5GUMaMCAP433jhGa8cA1e30vTH/dRDqNArZkf
AfbZAa4mMXbJU2mx2kQnFfjVcTKDiW3vj3nUtoNNgxECuYWj6ebXPxt0djQlgalF6cCgUfzi5eDc
R8m24l+j+T8c2P8zMXRzmeFFjeSHpPyVqw7GPVbQ4F/9IRCptpO5qerIu6Vb8GqXTh+RsixULxlr
7XnepGu0DK80TkF6h9di+JKMP3r9PZQjZ/QU5/PldLVBGctQ8MHlx5IoSM1WU1fSWVohyVsZjWX7
Iv7r5BKbYImtuTTMdPydrYtB1iHftNMwIki/AKPhx1R8//9NZfobzsZQeymNwZ0TlUO8CXDVDs1q
rY2x/fkw14Esn4xEyeQ8pJgsu1lYiQlgWzVUEVfjr+ZH9ZStAVqvtCcJQGi59eylUtfVzTBpE2hv
RJqkYKw0eRWfT6v3Gz1uEA2ukNJ17/EQy18Nf/j1+aRuDvLBUkZPO6XrLgeRxULGp5GV3eQYPfI8
9O7EoonWn49yYxUgOFAB7hgWAOv5A7eMfVDwDV+uC3fa8NVTvurhwgk0Bdqzm8CaNs/0OGOE+Q1n
ljUmmtkUGGNlJurCAdiTEo92zh0E4vHQhdH280ldnz7TvuHaQQRADk2ZfbpE9YtcDCryqBKJ1CZy
PK1F0aDYfbhQz73+kdBwaygNYCurdDzMBEBSaxY8SJkbfhiPfuN/o1F1YTK3hkAnLrG6VVHDPfpy
HYSiFmQB/CQcQweoB+kWAOHCiTN9j8tfCGrh2RDTn3C2TaWsq8RYZ4g+0NZq80MVoMDSfVbQZi1n
m89/nGtNH0nm89Fmh4KFHyuwLkbrDmWzTV+nyACyw2v4Fh2Lo7uKMHd/85wlTOr1Sr8cdlo0Z5Ps
AU1lwzRsRLCFi8daGuR1ZC4lIq5/LgIrk7oZdxLqJWM2u6YIraZ3c2YXpf0mqEr/UJrGUvPS9Shs
J1YdEgIo3+Q7LieTx7mVK6BlwLUpNl2shOTJwslwI3DQeJKZIulfA2D4vLmyaRUtiluIdhk0frwY
Nh1gnULgoRlIJApip8tSWxVLn9Aqc1QhfDC73x1VE9OiLx9m1efr5nrK/Dk8ppBFs6tRSF9OOR1p
Mzb0gBqUeESvbEtmvLQyp916uQ8uh5j9dl5XpnmB5H2lCsiYWCYD5riV7JG1Mr4CFthKVkgvfX1v
Nl//f5ObLc68RJsJ0IVVg2mrAIPMlZf4pNfHMJPjrMcNGdcAHqeX36/NTQU7Fp9D0RQc4ExrxbXu
IUHwIB5gUqJyVZawhddbbhoSdz6ur8mmbHY64mjblN70PQPxfqhATLgPfvnj8y93c1rY85H04xEl
zwuvfRpJhgWhGAVIo2wSL/9loFXU62wlePehS8+21bQL5+V10KmZPEMnEcgUEmqz+6XktRO0fTGV
lgusudJV1+cPXj6Rqsx7kof7AKKY2EsLw36oyGbrk3HxfONBhZp9DgVPBbxC4AryEyraaURW1w4e
1KXnvH6pkXwXvKRwvLE7qVy4g6bldzUwTmkcaJM34dzYgXq5W1llQvoYVNm2sLJ0RRpNs0ulrTeY
9bQLL6prATHUc/Rl/zvgbCeOuOnUHDnTo0UZnNjaSs12Qmpbm+gY7SF6xOa6/6t/i5+T38pmMkb/
z6+Ly79gtiPHsaqK0ucvQIC27uSXRn/Ru6Xut+sy22yes5UESW6sWppIyK7An7Qp1xyszaQakO10
u1T2ulYVTaNhrIwaBrnrlbS2DisvaDXMeLPmi2D8itXoQFp03SvmaoSilUo5Vs+/xe7kjvXCL3q9
gshQkajCZ56qmzIPySRAi1psKdoqiMV04/Ks2eu93j8nICqd0Ev8hXSfcn0uTJ1oCPhJoCMDF+df
VpwQEK0Kfn0/fVfyVvje6QcR33HVzg7+SwqAYsXN1u+Ejbr37mGOIXdxH4N3BNzOQBk5sUX6RuIn
GTgG2IRqPWYkmchVeE6ovGDl9PlJduPnmQzqp36DD83jPOJPAkUMXMCbHCdDDR0LT511Gtbir1oS
RBZFKK8s4hZgeNh7y8qPLsTRaeFvmKLJy51+GVhM//wsSioSn26VkcBC3fbgA+GDqeupcb6wqyOQ
q6Gyl3tOr9cGY07vahYmwcY8jxnjrMeCQxjcD49miFORhpq41lee/B9H6xcDzXsF+eo5z0hVWdFW
8ix59WPRpgsa5OsrbxpC5/FOvD6VfS+/X54NipFzrGELFogPJiqd7WCo8YvWpMHm89/qOiC6XC7T
Djj7qdQIMknSsVy02rDVxAP1syCdk6cw8nI1MAQ1a9qAIXhBELkcIu1NPUwzXeMYlhzpNc1X6hf1
oK5Tx9xjcLJu9ondxitQppzB/mGg73K71EV2fdnyNxBHEElgjM1/vfwbyrFWi7pnI7u49m2zkgC0
aAb42YInkz8LzH0ksieF1KX8gbvU7vOvfL04GZ74VyXNzetr/nrVyroCfErXhULr2t73+sZpdBSZ
kic1dpML/X++A2n6Jpzhcxsc0vMVJDZSXfqQ1NiB1Y/W2iv2uIOC4KTFh7bqX9S4ASSTEUYuzOlM
F91syVY8zyf8m04KQAfZmdKpxjbdf/4ZrxergZiQfIlKVpgSz7TSzhYr10IYGCOhoKiUe1FRHtJm
ybD5RhaIMWi5m6ohOr3Ps2oYWvF6NPMpiD7UR3kzIqWqbHc3OLIdbty1tDCl64U5DccDif7Yqclo
+udnU6rz/yLtvHblNrZu/UQEmMMt2XFlhSUt7RtCkmXmnPn05ysZZ7ubi2hu+wcMwYBgz67irKoZ
xhxjrDtJISiySgIgvVBmus6Ndhwl/aDn6p2cJOcyaR/iaUw2ngrxeF2fS0zjIcwCU/dEwf3aNBTa
baTmOQGoz9htkyj5aYb6llumG47jWBfHqQq3gLSr63UAKaAfxWjX0jFjvbMyuNxE1as6wAS1x4M/
RiaZA4q0kturyYudRr+KKPt623fed3+QTudy/q/lxYeljDii18BO64+wP3rDMfrw11iH/SZYCXJv
a7ZxpUZxbXHhrr4V1zRcsei/Op1bnstDuNMgy4f0m9tOkCHEwJWLH9GPjaW+D1uEYUIlIaMOeG4R
tlhBo9Y0ZvDhIDsaMVR/jFsgcmdrKVRTCqlFF6pMgA0/ZsMfoOur7oaJ5oHEnLSrmeOj40uAQEOE
5lH/fQtr+4Uqdb3xMKzUBkTmY9AR5A9GXBdfBHIPxl81fCGXDspwTM/GgdbOa6+ehm5Pk3WCWGo6
TXCDDxuuv3aRXFpefBkjkmE377Fsj52nhVA+52+3v8FK8nG9uMXpmvqkbyoZExDhZUf/CNrvaHlh
69Z7eNH2pdvy9KHJ7MkuGpunLfaPlRDiam8XhQ4FFV8fyWAKHZD6kOhklQsFvXRoImdjL1fSD1bq
2KDgBGSGAffre6RLnFGSK+Hmj8oBHz9AswqKGA7Q3f9wqNZurQtry1S9Q/86sAustW+WKyCNyn15
GD9TUiG8tGqkxRkoVE/OyxaVwZrPEDwwiGoJmiR7kcshpdVEqU2NIAD6D1rPbeaNsG/tbry0sDi2
PlyXZZORx8XMa4g2VHcIT9nBOt92zS0zi5APQroOxvbfZgTm9a9u1zb89HemsXxfLpez8IsxTcau
rbBT7eeDuk8PkQQcsyXyil2hZFWgj2K8CCHS/NBuAfdX2qmAJv7+XMuHpjBDPQw6rDd33T44Nce4
8dDUs550msb6AVHY+C5E927ctYfqq/X59h5vLX6J2FRarfR/f0vlUxd64u73z3CZjx/Lr62Laiqh
bvkonWVkUzY+70oGeL3yxeVWp3HTzwErR1P2z+Fon5VjcdY8834bUb92y1xu8uKSS6PQaSDX5+hX
X5TkzzQ9yvnWKyF+7g03WpZs5zqgwxhho901QmBHSKJZjz0O1B+l3RYY6j1UlDDhckmLTMEstMQI
m9+7F53S3fwj38W75Ggcg3NWeEKuz7nLDkB8p2Jnvt72mvdpgrBNaVX5jcT5XY64CAa7WA3asif2
HNXa2rdNVxygnv1WGAglNKaV7G6bW32AGQWiU0w1hQmxRdDuwOeZ+jL2oi813KuVN1SesgNise89
SbB+I3iHjtd+c5NX79ILw4uXP88dtc0VDAsad+NgvAksgRgDgTAtV47xR2U/3W/lgKvOSo/NNkQB
S19KW0mdFlVWzpeFPdelRbbvpNcJlZbbm7pmxeET0p+C+uodZGXk4e+agAq5PSjHrpB2OgIvsbPV
ZlhxFZpDKL/p5JRgmcQOX7hKwwx1Lo28RtaIZkFkDCRdijQ8JL3kP9ZRpm5g+VftARKktIQ84bs8
ZRonIy16ljWZ+ktVybugGo8QJLtVGGwkr2umYOmFAJuUSOGf66XZM5PrGkRzbl/VdzG013py1qoQ
Vq1ftz/VSphMfZg6OBEyg7TGYg8RkqRdqcSGqzeMLAa5dKKTEbp2bBy5bx7h12+YOTc2e2IrC3Qo
KdJEcagqArC/XqDUZVM+OR19twemQM7yPtmHh/zesBj2Gg72W0w60jXeFhvJimdShFGAOLBg3Gax
r77u2G1nYbaH7NZx0LdoPofxy+09XTnZ1AEYf2aBHIJlPitXkxTWoEDdWpW/dNIAx7nK3XLbyFrI
CXpaA6kBxRGJwyJSKscxlTtQ8K75YWYumauKamvzIMbGtqUF1z4X7oHUg+DhIYW8/lxx3DS11Zqa
W6jZG6LALtf3oUhlbyw3GdfEp188dhTJdIeBElugHBYL6yZbzroeWzDUfPCPjZvunKfm0DP7DFnx
purn6kZq6GWRDJn8uaya9lLXxkk3aC4y7c5Dj+zxXSAVCGQwGdr9MAONpglJ/EmTffnDYE/hx7CZ
TXTtVBScKsHbvfFl1zaA2VTyVpDCFD8Xm91Dny8BJhel4+g0gvUB/SyU0Ybz9En/kXr/vNMOZIUa
mUomDkpqiUx14K9qjIgNTx0EGiRlag5QEpk/bi9r7ehplFhMlRoVr8IiFC6jyc9QsdFcQ5/tt8qs
7TuuABL0YKiKjS18fwKRUIeFkPyftr6+TJCc3nbiOFOxNUzmPoMhYyeBltrIVd6nYVihPEYLmCuM
9sj1oVALrZ5MUeKX9bwP0ON1wkfGb4fvo9LVTx3VwkNjT8mG1bV95OIiSmKqjEr/wjssyan61KfI
rwXzB7lv7iY1pZxsJN/++feiKEE2y+MKFkzEpBevqzk57dRBd+JOLeIemVLWu7Zrk4fJrDfqBGsr
QpSJ7BnqCK7lxYrsCg4UNW/gM5lzYPE/IzDeibxV6tuyIq64i/WM3FwzIgAcczTSopgnQM72lrQ1
jr1qhgk1Ck9gVgCMXptBJK8Io7KlNaLnyLjF7jS9mJDu//OPA/rgv1YWz/asWe2gOWwZE80PTOz8
1FL9KUVm4l+YMWEvFdUplSjhejF2kVpWxaXgMl/p5bZ+ogBwHoItWeS114VKM4zWQNsYPlpk4zYS
Eg0SmxxXzX9pC9+T7P470k0PSdkdb69o1ZRD0RWkA/R277A4Jl1o08EUnPlfKw2xlsQMWk/xh4eh
Gfe3ja0lF7ROQc1S519p1lJPHuED541GHaBOmLlu1H2u9SVAByQb3DkOSuif9fFRo874gKJjuIu7
6vucB/priSC2g2R647cu7YZgJ4+qtnGX/PbG67eWCJoatAmYBdIKeXHIgyFIbZmZ+99t8/48vQrK
T5PkPL5XT9tYgPfRpgjYdUQkmUE16BBe+1Os1zMT6NwpIHS8tjfd2LF3ka5SsWK0Q/1oaF83voA4
bu8WeGFxcbcESiArZYNF+a7OvL96GePdwKiFecg/hHQzNgyKHXtnUAzg0rSkzr4M/roaNZE0lDUI
Y9pdcOqO5lk+N0D00/12pv7+smE//za2ZEuSrCmztRJvLob2W52ZUE61GuKT/W5jVe+PDasRB4au
MsWB5a0G4HRu/ZJH5y8y9hy5GEJoNztSwbU9OGm9cN/cG8NmdLZuGIYYZpZF51L8/cWt7Y91liHL
pdHH9h8zqflQj9OTONdu0/qfbq/yvS2a5lBZCJyeOBULX5F09KlGGopunVh/MGL1H62bfg5R8ecI
Pu+2qfcfDiNk4QJsRSa5DN7HQEJS0uDDdcPwn2j2X6uq893ZUbZGKt7HKARBPOHIOpAlvGtw5bVc
htU0siZFocv6pBYf+/qhyQsA+BsB3qopGi42b7kG5dwiwItjJZqzKWDMJ5JepHb4Rg/vpykHTyb3
2iEsWsO9vYlrBh3TUEUoxHz98ntFFvxqnSJx1LRslxYky6FCyQGeJu3e3ATerDXPKGrQvRfwONh8
xVVz4YpSXCdtCUyaMzD9mZmuVbiNFx/sHdqN6V0NyiXaZPVe8xOOnCIIExC20Bf3c1ZoxSRlLDHM
beRuJlqFxiEb2v3tnXxvhqKGyO8EEBZaZLHTF0tT00lJMoTbkFOpn1oh9KorPhGSVG8FLuKGX16P
qHPwzssChmAvnnotMsxOMjjPttT+iDIEu/thCyK1thrBOEr9iToXz+/1apQBfRQfpVU3c4IZLIz2
C1EvtKugbdo4xu89kPuXi5EhBkgP3/Hk5T5Rq6aLYxyEaK0eI+MpQm83nTO0tjaqCqu2ROFJVLuY
9xKrvvhG1eh3g6KIu74NXjunvqsNBXlWE3L5wa68yKmHjdWtoFZYHiQn8GSqwIWXLF2kjAWKVb1G
2Vk5hJ7zdUoRtXOnvf0BLcEdYoZ7y0uOKK7vi2gX8ciiLHc0/4VzipFZ2EHFxbwcGdKdRqp11Glc
vXROdlMw4hzssnnYKLKveo04Z6K6JygfrveXTsVQyZW4KYNe8SZ5rB+EZq8blvn4+fZxEzfh8hDo
cOGS8fyuOiwctI4aLVLjSRNEw1Cg+OfozFT/cavJteoxF2YWl0dVNXlgJ7xnWSjLezW2GSydrBR4
ykjNUlc/oXC1dfZWbQocjEPxRsd7rncxr7MIJmAi3gjSwRNw5tjzo6Byk9rsmWGzG3dUio+3t3Pt
TrkMYhfbmaQQx3E/4iDV1B64uApvVFEnvG1lBcpA+UsHecmsANTYywJGVUy9lJh8NYHhylDxO4w0
6YmVBVsUmgqfwr3sbs35r3jlpVFj0Z6YE6kH8YdXRmPmZn3PJM6zrW8sbcUfr4wsNlAqaZBEAyur
M0Ss7LtQHtEuS89mUP+YtepIBf4JZswNqyso7KsNXc5exFLlx5PN2tJz9dTR6/05ezw/25xDW5u4
cEr0WfPM1jEEqPynj6zdTv4FPliIDMw4KiCU/4Xs6304yfII7xyaPEDn35XxEiolvsK95fc1XEdS
8clABs7TBrVE9if9+W/cE9pbkPukmu9G90LVGXQqNXjKn/nDuJt3BlROWo2erada8IbQbD6kR8r5
+tbJWN1eenZ0RsSzu8ypbb9qY73nnpmyMYDMtI3PdT1HZ/TctvoiK0eds8c4NMhnSl/LPXWSfpgj
hN7dKBqeUiP9UmvFxkauHQYOuQ4tCchT411VDylpbs5MVF9Fy/x/hQao4uQuHgECrb/tiKVevOeI
hc/wJWBHMFNG+7515V82QDTj1PQ7tXLjQ+QJvs+ufWwRIEV7d6R575obl+ealwoaRJWKIojy5a1G
ewHWTyXR3DhA47CLd7EyIWKv7nFob8NF177eha3lZTaFg6knDbaERE2sPiXOLiV+pht5mCOvGo6F
tt+mH1hpZ1Nt+HuJxuJ6S5D6oC2I2f6gHSQolrLXnObdvr4fvYyXV88Otez5stt9zcQP2ATBCQPL
T335AxYPsaqU2pTV/ABSlF1/FlcdYzbecN5GnKxtMWwZJCi8VLy/iySsCFsNPHZJThQYj3NX74Ig
2G18xrXlOPCZidI67+AyefXTObGDhKrgX8tpjv0pZTndWT1t0cWtXS3MvIoYlI4B/ZnrQ+KjSdkY
lbjUfPOxieanQpPvgYluHILVt12IiIlZJN73ZSrpjGoSapmIMTn08PkjLImQ5Y+SyHY81vbOPA2n
/E2Ova0K60r3CdlAgnr6PKIzuQzrJyfPolxUctOUQLsgegLgAS2ppI3J17ht2v/waEB+bVXWrmFu
1h3r+FfSBv4nFabUjQ73SsHy+tcsyi1GIduNAnDHzR8Eriy6E8Or8V49g6PcERvsK9ltip32ecOl
Vr4zu45MHWOYjEg6Iqy8uAydwqRJQ4oKa92EFPwuHtwIagu4jx9qt/lUOl71LG3Sca4cFkH6SUWS
UZr3jbbA4kyiI6q6vfGHlle7IbKPtxe2crsK8LkKiaOobS/fqyaYFXUaesMto1H62kiW8lMagHJK
2qyflbDe4iJYWRFGyJI4NJya39/3Yh+rOuq6ppngFI2hl2nG2rzPmsrciNxWrYDXVpgjYJxheVom
hjMsiakzN2yb+nOF7uop6cLhdHvvVorFAgdEWVoMJZKVXftEnobSaIYj0IRoLLxAQbUg9nvtoW0q
21WdsD4xPEgHxLe2SGjXvhoYYAGwp7jKMM215dmqB79T0V/uu+FnqPTZQYkZHtJmwE/2JG0cuhXf
F2k2NXzwygYFpGtr1thEejpHzCkYMVL0Id2P7JDaG1bWSv1XZsRHvXCNLJycGqF50x1/9jtgXQeB
/EYJ+XHaUbnafvRWnOTKnlj2hT0ZtZna77DX+3fRl/Ks72GiPATIr38f939p4G01sldCt7/K1Mzl
UrJYViCHJoU72g9Ml+e2fUVLIIPFbqp3ctmnT6Fv2q8wzGS7MWi1kzw0W8HpitvQ36ZIIUIpWqaL
DwlHEPLZtFpc2xpTVymtN2TNSjdu/B+hoWzM5a15DfAZ6n30n9+/WKqSdVHP0UTyelTcaohfjWJ6
zczk5+1TuPYZgTdQ30IMgvrL4gWmqS3NJaB4NyNDfK00vzj3vpQcbltZXQ1lA8EyIYYbl2ddL2ur
1/hyppKjQk+b6LHT6W/HzqR4t02tLYh3Usxuo6xDvefaL63UaEvZyQ0XKNeLM/SfqLyfb5tYCycA
yfxtQ3jKpe87fRjYGTRs4UP/E43z2MvPgpLYekKYffqmHNVDeSedt0QR1hxQzM/QVqCOy7DVtdmS
0ZXSKiruLYYbdl1dHU0j11xHb74Eoba7vci1TyZkwizaeTIF/8U+dr5jj7oKcqzxY4hDq/irnZs/
GJ7ZcPTVRfFAk0I7JuYWoYE9N1CDzA6cUMM9zbw7zaTmIkee34Qbn21tRYTMoBCYOXzfKwnHMS51
FDI4sUW6t6LsBZXycOdozcbWrS2JRJ0yGOAeHpnF1kmqn1WFz8DhpFR/Bpb+ljeVz7Smvo/KLV9c
WxQdLRV/VyieLgdMBjvoU3uE267uoY3SjI7Ws/NqgvB1/7k/EMnadBLAK74r05pDXKJRz3OtNrmz
y7S595xiLu6zsth6MX9nGIuEitop2yf+4G5a+ETqlGUe+8Nf45TarjjO4UEeXH9kvGRCiD3ZTajE
mZ7KVH/rZpsDxmsPDaOpjnB/YAvLD5gFXTMNMfYHr9/pX0o2Ff4CNPJcE5plTwjGFTu98WAZymw3
SrzoXyhY0jy5/A2LOwbNYQSXIn6D0Ogxv4ghBuMo3TXP27T1a/56aWqx3X4VFpUkltsnn2WpftGY
b7fsFHxjuRHzrTTZWJXg7BLgLXhmFvXOBOTdXIkvaz1Lh8H7S3ElelUCN2UWStu3ldtt2Fxd3YXJ
xdvT5HGR1yYm27nQXFL1YgcuW3mAhqM4S8bwn9vnZK3sebXERTWgSvNaaw3sxefiY0fyLGoBxct2
3XPlpSN8BaDGjQYSYXn07UmdkhjycbecpPZ5zPLsQcsc/59fZqhdUej8jR95h0Od63hua5tgWQm0
5uTn1bxz9LDYV77cnuoEApjb+7fyuSAap+FGTQDY6xKuaQxyYbQp9gqnnlwb0US3MrNH+P8fCokI
4ra1lesTLK+iIEdtM/K0bD6VfTjoEUPqLix85kMs6f2ha1rjpGbwPNw2tTKuA1wRVDJFOABD1AOu
n+8EfuwUYIIQ+2NI/EE5qeaDhAIQIlThU/ld8ChE8HZ74aPxLfpT6Tbsry0VUgncGq0pptkW0QNM
vplFVQdvnF/m0tzLzGkCsP8XG3ppRTjtRWiU6ZPWBTNW+vqtHBt3LmPXH/64vZVrnn9pRCz1wkhd
DW0NMJOYoYJ0otyDWdjw+q3NWty+A6isgoiVEQca8kH6VLTfOmPeMLLyzBB10/KFAEuU2hYO0UPV
lEHQxl4x8O31ZiI9+3Wdfkd6Vn8sJ7/39CqNHzKllfdB3W+RkK+tEboAxv14Y1UO3fUuWn1pDoUM
+W6lZs+zlh0ZxPFsbStCWTvQQjWQFRo2xEOLj1Umo1iPwsei5GPtjcHxEBw4GE389bZXrK6HJj2F
C42ga+ngua2kgFrZTqkqPzU12XYqlV6cw3J+25DyuwKyCFAcASZnBIAhDhK/661raydvi86gajYO
U+xJBXfjDoyFrOyCuJ08J5rU86QUwVMVqtKnpm1lL8is7j6ux/DJbi0Z1V2Z92d0CqALcPAp6h7s
7PhH3Y72C8hx9c2efKlwQ2Mon2NbRUOyaMyTXcrpW+SUVDB50tCYNnVp3CfxpHxUZ8WO3aKqsu+V
nqj087PU2itd1d2VSRQ82bGk7Md2lPaBAvm7mU32V99srF92PGqPlZJFlidFWvoC/WFEkDMkdNTC
eB6/2ImZdK5WjP5LXKv5KUOw+C01ZOpQ/mj7L1PZz3sJgtHUzdJwbuA5y3Vtr8dm9BFcdnLQijS+
G8oiemzVUPo4jqVzNtK4dZW0s46lH+dkGEna/lHYef6ZWzJq3UEeYdWjRmS/6K3sfHfSTjnHqt7k
bhcPwSsiI9aj0sw8QqzioRqj6H4KjIK/reA9gow7ulPRPDtLfmf/6Vfm7E7dVPzw03C6i7sBQU6L
K7/sNNUrTD6fUcnSLu+c/F5P5OY+rHOGKEt/yLyycQiImLbam4X9SZsGBNs6BFVg7OzfJIZRvsjm
AFmPSruxK8SoAUWKrNopebs5K7jm5NQ0ib/BzFGgX3ie3cdjGUWkt9rc6Q+xJc+/OqdPvSBox43A
ac0UEB5KHgJr867cMudm6kw9pvSyuc/18KG1rL3aq59un6bfF8DyMBELMpmABu57cvZ2mmplToGP
BalbTPvynO3jw1juw08idoJLZ5ee+j3KCJDeuJEnJkvbo0pX/jX5UWysee2yuvwti+ANR46iueK3
kCI+Uj3ep+HXLvijHLeYu1YNQYjJ3cI/5NjXNwj1WyUqRN4WZqiAhoUl3QezPJwhOIZE0Bn+3Nhk
cZm/2+QLe4somLDehLwSewPExi3A42f7rnweXfMsvZbQD3xAWw7CsJ1oIscxA8PqsbmLj1uitWul
E1EF/e+6FxsM9VqvShq/Q6AsQk+75+iPX+1zve/30R8BLYggp9HsbpEFrIUMNM6E2qmyMhkG6A9y
qJrkv2qku1oQemnSRuT/3gSFbMp1NOcpddHsuP6kcTRwnSkQZyKVDmN34Q76j9tfUSRi1x8RVLtG
F0sMDmkk/NcWzCSG2rnFgip97ZKfPAYQRkeuDs27r25BfVb6qsIaolECP87bvXi4QwWWU1UeeORE
FgwX9tDtqhFmI/WXf7aQHArvJeZqOzdNdta3LaT1+9sH61D3sVxwySz2eq1KEvpWPrFWP3UZYaRr
9EcfbhEvrq/xwsrCHWXfsgZYaQR/HkC7fbCXZlfND0P/KNRwFc88OI8q2krpsYL2Odoq2r8HCTgk
b9zkdHPIPpYpXDRGTVGEhCykH1HsZaocfo0zO7jrK23+2KiDdQ4UNTzKU61+yqCk1zzfD7bqiitZ
OSMTSFYw7SSwvfbCr/IEbTM9t8Q4fXDSclf9lX9LDw53bvrUz64pecHzZtf8ffR7bdS+/sBRaShz
1mPU+tQ/OD+U0B0+To/hQXuynS+OB40Lyk9x8CmTPGvYR9tj8GseBtIBfkjBREvt+/oH5GnSk6Xx
A0K0Y3h0/G8RSkmiE6rs7edpJ5oYW5i9lQ4sq74wuli1rlZNNVYYFQ4Ha8KnrNul+kmPmQwfPUHJ
HiiJGzxvHaf378213UXcUAGRGDOmc9zGKapjOFqM5EaVxtSPVX0NfblO3dt31dptSJIJi4iouL6b
cszkqZX6GoOz7TMZc1LDLfzqlgWx5IssMA3DGPpPEy6RxshpQwWwboTf/m+rWPiIkY5DWlnYcPSA
eljiqkw03jax+mUuNmrhEVmUobImNirMu0fHmM5leVZMdCOVNPnHtRWc4MLUwgkipU0zgjDEN/Xs
dXbku0i5r6fGwinkf2UKxDmlDgbllj1WPVSnLATC4hZ+/6iZ3zmErj05sIuPu9v7twKxEKv625Tw
kws/SFpTBQSOKVFPpHNQHvpT7xXn7A/ldXtUes3rhASJwI/JcNQu3qVSG+rGbNlDMoPnOQhfJis4
3F7RlonFo1RNpjbbISaaUtlXUX03R9X+X5jgq7ACZGsYNb3eMxRl/X4cKFLmZjR/LmlQnO00JvS8
bWYl3KNbpUKqYNEygKpm8W2mOtD8YB7EdadBkNOr3vSd1vQxuBOS78NOey2j0zYmbAV9h+ClIsR4
YJ0nh1mcW2VUi3lyekor40H05owfxTHcWXsr3WcP1rF1dt1bdaYPf1T+CB+Mb8nWzOPqynnUqd8I
9mN5WfZw7CS1CsFvHj6M4NKyffFK/h3difaBeGGaFnYcdJX+2NjxtVcNAsb//2WXiYWfNsGgNXxZ
+a4/B6UnP1ZHMcOSPtVP8f34KJ+C52ojjlmzCRcCcA4WqoHfXHiT7JuOnVMOsAwneOy6DpKsPNH3
tKGajXbh2tmgNwSMH14LKC0WjqtXhVmnOa1X1Uks12ykZzsdNvAvK/0nZCj/NqIvkrNilgraekwc
jaknfTIf/cmbsv3wJwS5KIzru6z6kFgn8RXLo7Xb+IAbK1yOt9RNClgmZoVcZ+PXGpYsxqW98Lud
emWODk3rRYctmNraG0SkIzQwudveIX5SqLLivKLZCwbmLSvi5xnJQ02WsDzO/+JJtUUOiLISgwTL
mNfP+HySRCamBJV5LGMnPAMwVjfOwZpLkkCAlOQo8EAv/ETNIjVJCvLMsUrGs9N2ya4op+48j80W
LGXVFA0t8IWUURmnvvb+vKjSdJaok9R63J3Suey/NmWS30e5nW/USlZNEdMwxCLgB0sIyhgN4RyL
UokiB1B+jea3OKuSfW1ZW4OFq5ZAatBdAmwAXdP1okC7ZaY6BBxpCnqHzqDQ5jp9mRzasSr+RawI
yMBA1w6yEypAi4/l2KGTyznJZBy0xjkLDWsvZ9uyBStrUmSAWCBNyWgZ87heU+MDJdNMPpQgEUdo
p28+U4w2Ttmx2smHuP7V9FD6QUyzUVTSxGYt8naKPGwlDwKdyOVrWw9hJHVzBsgmSPoHKXLUOx2G
aM2GFn9EXdQNC7OK3GzSGTusQvnZKBvpVMDm+UPNIzgH5TIoyYIZydWdGMF0a2jesrkCNhlalVcE
jf2ixV3w3BlJ+Fme6/ykRigdSk2l7OYoM20xHUc7TZqHwBvHRO69oNejc1lok9ex11tyvisXyuWK
l69Qn/nRqNhsNWXewZ0Qad6pdvBdqceXZrQG7/adKfxjub/UxGmeIQMtcJHXH7bQA3uaJ45FBfDj
e13Z6g5EVg5NYupkxziRAbZatLtaM7fuDL2XNhED78trMLkIMSraeyujdIWR9WkwEuP2h+DEmGrx
q77vveahOASJVx8hiTzeXvLaGwUWDSwGtwCP/bs1W02kDHMn2szS87wzo8fqCeZ1nDmiNBNEewed
b0ppn5PDlsjXWhIrcHA6AR3dxHezKKUN2tbQfhcThz2857vxIT8knCLj2JxrL/2wHXavRflXNhdp
UlRakVRGrHe6Sz//NehvfkKYDzDIcNp6DzetLW4kRY3kUAmwxixi+BJ6lRceWjcfGPQ3eH83H/21
q+nvHX1HUzeOjk4TCXvM3e/as/RT3xdHh4qAdTTuoGI6bDPUqWLHlqeGaM0WMvcACazFu5VqRqGN
PVGbuA6jU/bBeSr3yWflh/FEN+Qu/pER7EhQQ5enGQ4A4o6dCn+X70EoNxI5b6LEVyIfCGf+/kGL
T+yH/kyrkB8klGEFSV9i78Ge1ffaES5Zr3119N281bBeAc5Sq+XMot8DNJGKz/XlkadqWAwpAXPd
TtqPIp6Dx8SMgmOcJ8lTUxfUH5XcCinOIGb0VrVS/TyUXfnLpKF2QO1j+mID+dhIAcXeL74NiuQ0
eugeicbI4ttYPWl6mgB3mEyz89RMemU0Udz0JINydO5brdlI1dYsom4GPIdXnzH/xR0qS4EVSikW
y6kIHpW8nD5Yfpp5tdoW+4QYgTck15Mvt6+xlU8OIlTUeblJSNcWVjXfjPvQgFM90dl0t9A0uERt
eUtndu0jX9lZZCjyELWzLGOnP0TzXiikCM6thtp54YrR/u0La+UF5GDR2wdpDluaJlZ+UZVoCidX
x16ghdPKOEh9cbCj9L4o6y89uji729u4cn1ANQ5HggJBPQwX4sdcGIsJdaVosg0oJqzvluRXblM3
n+Muije8ZO17wcYAbyEVF0LdhV9KUpXFQdiabg2lj+tb45OdGqd/vhgQKipCFwYdm2WQK0d95xsQ
lrl6YnzPmuhZ0svvYb01EL5W9abWLUYp6PhBWLAIB+GTtBJ7KE2QhKb9NEgUSBnCk+2PI2pMd3rM
QB7aRR39qci0vSofZa8uzOJk5k7Qu5Y6KXfjrOvHGaqSjYR67TCSgoLKBjnBkMTi+SkSP6EfDglF
jFyYl1s0eeYmejMa8zEOK+a8Eenb+LIrLgSdgiZEi5iNfAdpSENdUkojQkbRb8dzM0JeD6U6OKxJ
Kuvh3xijWCDmPIVC1OLY960StmlDKTW2HmtZSLX8ZzC28rK1R5wC0N9WFod+0BTAZClWhLSuoFC0
H2bPdg3IbHJv8wkX/7fFlX1lTYSIF2dQjdLUtEqs6cf2PDwWXu+mX2xulxrifenz7TOydqFdWVtc
L7Hf2vaQY208BB+rj42HVPBnwexkHpRf27fZqndcbOXirECaOBbagLmgfcjr8tuEgLZm5RtF47Wy
HV0wHmGeUmbllogoZMLCWYkxcw8WwHpWAdIgiBzvoHY6iylEFrjXHyJkVNRTfPznlygAQKqGYLqY
71jm8f5o5vGUYDzt3qbwDx8VzsyINlKV1Y28MLKINgqhH5kLI2Vj3iN6/B8zhFekabfy95WL+mox
ixvEUvyOZBM7vf8aqjTTqIXedsHbK6H1fe3vvd4qfi1joUDUosubXRe/BfK0YWXd0f+7YZR0rs2Y
zLcFjRB66LzoqaZNB/n+i3+Acv2c7gOobPf/t2UtLo12TGPEIrCXFTxwColyh7hA/M/jHj4PY9kA
IX5Pu1+vqi7zMIsMpBNo/h6cSTfctLC2wK0rrwizddiB0J8ZouV0bZV3SL/ONUamJyDtJ2WY8IPM
DaVwB8brcHvjVr8U/Ko8WBCyAd5fXIBwJ9f1iAgQE+/ZR+3EE9ru/M8aPObmoX+EPKneeCXXPBAA
pc6cgJB3WZaNGj2TkAx1gFvF+jE3na9hUJx69Z/jCmHX4qGiRQ5NIm3y628F/3tdM5UDE6/d3Cm+
8VIO7Wvv6xvwkbX9A2bByJcg9KK0vdi/NuikrLAqwQIPKvhlDN30OTqO8I9U3/T78MOW9vimwcUb
omTVmJcOBtPz+GB/V38JATPr1TpC+14ftzvuK3fS1QIXG1lrkRPKKv5Y4/hKHkDotdVwWnEJQ4yt
MjaCTCeQ0+tvZUtoUKUBXRfyjfRraFfOm+HPeowmzDwfbzv86nKYMAMIKtgOl1U9LZ3KOe/YPllq
PC07GUwF/gsLYF9+d+kYxF9E26paz0bgiM3y6VhZqp+cjLS3/vkxMki6/2tl8STlZRcrjXjbszBW
zx2VyDMic5kbRHKx8fqtPfDYEvVkBMqoxC5cQI/aTtcrvk/5Jj07z+FLegYG8U1IG9u7et+obviU
fkk+N2f+bb/p8StJ2ZX5RZ40dwHkAkyBucmXErErKGkJLkzUMuIRzYN2L4LD5BBtaiqvCFaQy1ys
e/ElC/AVY6RjuNa0+zYanm3mqfkvPja5cqigAG2n8CVuEsnzpcktxmDDk1aGD65/wOIjR7M9FrrD
D5A/qI9ZDaPkLnhiDAHlh3AH99D4sftpWmfYjvbJwdltjnSJy2sRHZPM0VsS6g+kxYvLLWaoIxrt
DuhBsGsfkLRx/XMbuP6n9E90LvbTqco2lrx2PFUh0wZ6FXDT8jpVJiupY6WFzn+KvJSUtZn6/e3z
uVJ3Zqr7bxOLC7QNu0YZJEz0h7/UbIaDQPBshSSrH+/SzuLUKHlqtYGGnfisHSLg5WALnyqPy9qL
n/qvFnVCeSdVbju6zLAHmxqvq1tJEYP2jPDh5VaOelLqqUEEqUfJvC90vd+lWm9u3KdrCTnZ599m
FtvpZ3Ru9Ow3WGDc+XfVnVYfw4NFDVQ/ZDsjOdIw393+gmvvBbNG6DpB5A+HzOK90NTe9u0J4lMY
axuoB5A6D8egOfWB/88Hm8SgBySdAnBhvyt1tdMIVbAEwd881M6DNTjfOluOwKMqipvbUbyxsrWr
TlMsFaQ4TPPvUqnAUCTfyIjGpqE62XPnORqUfhM+M324vYerlhgs+n+kfdeS3EiS7a+MzTvmQotr
O2O2kClL6xdYkVUEENBafP09kd1LZkUiE0veZtuMsYtMz1AeHu7HzwElDWWNYW+pts71aEwwsCLl
rwXuhVOh/Ra3ti8uCjvT5WC9iERZLHGiwTTPpkUjovoFAWQfEQsWCll5DMehfYORWy/cirO7EWVO
9LsiKYKhMYdOrRCN+RLA/LUzOsJD7eWWcacBfu6b7XV6b9wsIiLnfCTgUmD2oaQUJ3SThl4UMvjg
/mJrFq0aonEgYTSw/0Ub4sr8dsmx0FuHnc4jg2yVrjeaKpF7GJTkb1OsPLb6ZweZUuTKN6r8fnmX
zEab0JZACRSF/1MCxlHMUf/1EcyAwNWVoXFEH/WVI6C8EW5aM3q+bO+QQzoZ3JE9xpto8hSKWoqw
BiQKtYaKgmjFTlya+Qapkt10Owoo+v6VnfEd+Ey0nGyXlnTOvRyPmdlDMSdEsh/gOyT+ppl2ICyw
Un+pV20uz0VVO37OLBPV8G1AG0Yws39h6iPHt4W7eC27/Mqwh5vL80qn7dK0MpFM6Wv8UNNlbFJi
V2phD/XCQ2hu0mgED8wouvVPmAc0depinVARo9wI7VBrNrXCrUi3yNI8t/1VEOmg/ABncnKtaRVp
0KxIH6wC/6RU4rMhZ3daYnyv4+hHWcfe5ZmbXSektoCJBeqbSqBgao8yhEaKNq6eoKmw32jfo1WJ
4hpOw2hK0HRZxvTMHjjwh0BkCMg7ZNSYlULPa9+06IU41KSDAXCRFfUm6ToDL+JGy2HzT/b7sUkm
yowBOqhl/APWcKJawPbUFp9pb+VIFrzzXOQFDBitrFCUH5ur44SqAnMtECOcOPQvRFXzLXKH0iaN
69CppkHwQh+sjKOcAePXJkv83nNXHkB9qLSAnAAYP+bETQbKSUIO8z2p3LxAYrJ5NcbCmoylJqw5
S+AaEcBUBOXvE2hDwIXo+PIRE+Wt3prIx3uFBuDb4A9uOYYLz7O5k6ejGRRPWgplYHkPwtroETOg
HUFvxdQSoshYp0JXgZh9/IPsIUChON88oIGU4fvrWUAK2DeUXgOMNibVSpTayoWSWHY1GdWif5xz
WbjI0UyOFye9zr/aEin9mMQBzsdv6iuusMtDZb23dRS4bSh4eom3CCCYu8uRDBPhl8ELhqajrzbT
QkTPKw9EHe23wl2OWCW1IkAkaHal2P8+kR7437FstMWW1rCZi4ZTB5D2xShiS0B/Xg0+SR/HjCDn
NvrxUmPQzNmjvflwzSpGdtK2DObkNG14oG0iYhR4i8ShnQqxk0SSTVL+3kfPpBkb6XsXGgunfuYw
AKuA9BgOHmDl7KSOVZ+NdR4hWSoUjRmlxgcwXRNgGdxgF6K/tIjizAUBcgWU4Shk7LRCaBQ8GUrK
gQPG09Tqw5fyDql02mwgI5YI3e/RWvPIqt9lTvc+PoSrvLPi1+Qu/ejXGaqF3lICY+aA4pmC4Amt
xxQtx7h0pCe7Tmx1Kiqom1ogYqI5ELnzebSUMJidanCfAE+l48UiMh4uLntVTVpA1qYMgMk88d8M
gXwrjOa1Husl7MHssKCRTNXOAG5kO7fx5qtykuGA+imgWuiJip1CyFO3RhTgXr6EZ3wBlZmgZUFE
F0jrMucyVhSuTkvgQrGDbzQIe66I0kcLwitzGwdhBe3pAtEQUl1frQAPwnEdiCwAL8CrIeHBPRKu
814BkbTQt2a9JPM3NyrchWhlgsjlaT/6OIEzT8t5ZPq1xgJYzFSHp8vzNrcfUBnTUJVDWf6kGVCY
6kkh9BpoxditBXVEcdh/0ZP6rsw07w9sgd8BMh8i8uBsdTjOuCZrY6Q7lIy777TwWRP73NS4IAKT
o+Qv5IlmR4YiOzrf4NNOQgkf+FZCtRmg1UE2SpC+6sX4USkViGTLZMGBzW10pAFpVwD4BxHkft0X
ZaeQiR9gq2mCq9HX14lW3StV/Xh5AmmYxcToeIoDkEgRFMi1Mm4iqacUJCYCzBTVRzqk8JVZZ+cQ
XBwCAKrGPi3MjM+fL1udgwUCVAs6bFS2UCthR9eCvFlXYx/xdG5GV+MTfaBzDn8feb2rbNDKcv8n
EjlYuSOb9GQcxdRF2IDnMTCQ8E96MLZL/J2qhE+GRDjn8ujmtgka95BJAeMDmlqYI911eimnNWUE
EYPNJMpOmjQmpyd2348LZfC503xsin6VozENkcjXJY2iQzHtzKjjtkW2qP01b4Q2neo4ZTpLJle1
bYF8g4Kc4iiYnPymgMr/8ozNbXZAScB3I0vYgyyiLOfEIpiiABhKpetsLpAhi1V0QLKgNXDhDM+a
olSvVOkQYTlzrrA4Sl37OFdSS/YVAU9Yq1yD3n7Brc+ZQYEOXInA4AOWxwR1+dBDyAs/hFsPPeC7
cH9IT53/+yIq0CmiwmJIPOmomDGjUeNB6IQoAZ+9MlxzcbgzqnAJHDOznQ+MywBygd4It9TXPcaF
Up8BS44yeiSnK5UvC96UuayOrDFWhlXFxdO3y9thziL6bMHIq0gU489E/GrINdLIQ+vGKPt1Wo8f
uW+s0bquW3UWLSQpZhYK+w2tbXSRKFnG19HlwG0IHYF0sKpN4TUPRmsKthfWQt7zC5fVrClA/IAR
Q7h/0mkWdflYSwkuKzDHgqcTWSQi3heC6F6evZnjivAepKMI75EdZGUhpzoZg7yoUQoEXYo5SvpG
08vp908sfYpRtnh09p9kXgIxBb/4AZwSXImQjxf1jaI9/f5AUDSlFOZQtjihA9IrLvC7FgNJu/E1
nYyXOhOX4sm5yQKcFHA2BLCnWFaNDyoxp5gRJe9MRUpAspEsTNWsCZAj4B9IAOFl/nWHkaiKU5nG
KGrVfcZKdicI1UKr21wCR9OPbNDvcHQPcJmcyCGhNm4n0dTcaRVbgje6xVW7pl1gf1AMAbs0kJ2U
9OEUjNsNpAQ4CfZAtAvxt2nc8z13iwhjYQvQ8IMJT1AHQV8kflFVKsb3iEMyiRwV9pKE4V4h9R0p
MDQj+aZP/UOtjEvtfDNrhTcjMmEg/wAghs3kc7xS/qVXDg5S7UNPxuqqkuRWd1JpFJ7HiPL2TGRQ
VyrAI3YCJlxTJXU6ocWXC9biGLQD2nKq5E3U1MC5fBxm3AcyBPhekDnD+WYxOkbdqfUQYS5yQ/fQ
urnPgnwy+zJbuLrm+lF12oiLXmnaNMJOOkLPJmsm5G1HsHngqSw+hZnV7tEuslM8OTK5H/2HUJrL
DY0zfh/RIEXVaQgGTspD4F8no9iitQEEVegcS5HRwhNFhDJrW6BmmZTJ6vKUzpVLEdOoCObRzojE
LrO/DK2LmjiBRQLpjSYzje3UX0VOak13qEqhJSZc1dej6DSxCVWIzFsMfGY2+JcvIH49uEnvoyc5
wxeI2/K6EqJ4VYeEs/iACmxlheTUfPNBjPhlhP4W3gIgGC3S6oV0BjZiKIsoRiTfE0LWbQDoSuzn
zxU4MSJeJGbdq6HTimFmJl1S2e0YQtJD1jPwkxrylTB2T5GR2UkjvfNt+0jGwIEDe4+l6UqKg+cB
cDRTKWAGkmkcyO3Ejd+RVzzJ3xudt7Mk3/J1fme0yTrTFKuVoSQVlOJ3UUie5IwXvGxKIoh5yIYZ
tHiONbHwKKU4OeIgP9HowcyE8LqdlkiCT04J5OQoLwmUylBAPWmxbIsUGgoaXu21373w0XAn5/21
RNLN5Z1zsm4wQ8XWVeDBURfTmPR1JOaBWoKnF3F9lBDQ3xN+JQe5vp6UukrNREpF4MDjpRaUudHB
64JiE2BosHox+7URZTA2UtTrVNSWPyY2QIhWw/92Tx5GR10A5FkBrUXj1tddqQxtF+o+nmdjLJpG
vxmM2hQQtIADfCEcn3sJIgsBWhsdQorogmBMBUU+hIWPAzBak5vUdvghO8QGhx1xpL3hdVeGavXP
Kb9k92QB4UJBvgr0IThLT1nT/UgpRpGmJmkHEW1MC90pMGsFq2bFAH/7JqXyGXmrySx5Sdn+ZBkP
xtFYSsv7KOIyIUFuRGqRA0Nv8uC0Ql7D7IrQ5IaXy3t01pHjJGCnwpvDozK7RWzCUq5kNN9J16Fv
Cra2ijbBXgZUMF73dnPVvPWr0lki7prz4sdWGZcWK0RIjARWy0G4NmIeREn3RERoVWsL1/XsNFLw
HrjbJSom93WbVmU/NFGCZ2M2lWtOTh9asVwTRVmIruaCAgQhqB8hX0Fpnr+aGceGJBktCkBEQ38X
InW0IjTq3l1erbnBIDOP96+AwBon4auVSs+MlPAg4wYNJC6iSuDXMh/FG25MUvuyqdkBgc2TZmuR
HmehdWFQtgkJYEpRarMCj1Wd9Asm5jYBGtzRj0JlM9Bp+3U0zQhWw5hH674x1riXMlRTcvIZSsJt
nIePfzAcDRlA2tiLnhRm5tqQsj4qGE4Z3ibtp48s/P+XAVatKk7wQOwpT3oi76p6MEGAaV22MLP4
yPIBEA1UL64VNu5U20iRxQnwAzk2x1C8roJmJcaid9nKTLIPLDRAuaFZH2GuzizKSLdXoqFXSFd8
F/EQAGKv3BjbRZPsI5J42JUL+Sk69cfxuwhMHZ66ugTGZBpO0nEfvUtUGYzaLURtTYO7TfNuPeWg
Ys8ep3w0+V50Q/JZF0tY9hMEJTUKwVcg5vE6QZsb4/YgK8sVKohkD+joYEvLacWKQn9CR18YHzuj
rCnW10m4uooAplqDt8AaaClSvEl6NJ5I5aaturspWEISsluFNcksIsILvog4vIoVNTB5RFZFdycU
S4HGSWTMmqE+5GjlqrLMmijHyMZN29s1ZKgSFywC45uwUsERAzgaCcz4Jn0QES8ClbAsEX9IArOb
53gdmc0z8aTrwg5fgUpB0SZfzumszE338qv+Eck2v4Ymzzu4VWA+dBKrcvmtYQN8f6sJJn/nO8mL
fIXHxKIW2dyuPv5i1Pkdzc1YaJXY0dc2lwyrSRJX5agDnhcCdjXm11HuW0Yw3E3VuOBUl+wysdIQ
awKY2GCXvlYADl71ruDIqyXmOfZ6YJeeiW1lqMb7UwgzNaJ01Y/NRUGnQ1nh0tIyLjsUah97mJrY
dG7vQGFMABEClfkC2NhSV+QuwKJmlvCb2T46NGTGwB4LFeFTXZQqhDBlHqIGwMUdwMtcqzox6D5N
YgShc9nZnuRkDrZw89HiFIITtjZllJQ/kdY4emuw4zvQOlmclWxrG2yFth+Yv5uTgT3kSA5dIZQE
k+2II3IZGwZdNtBYf0/z4KXm0hKZWrJeGBh7tx8MoRKA9gkFtEpsPISZg7xugQIf2UV3vNVPJkWG
y3Z4Fwbotdo8Fli5pZfynENCCvCnVVYPAlWyksgxrFKOUS4y43dwmQYI2dHPGIMDUgFP9gR4c/FO
iR7G7dL0zrj6L/aZW6UuSaeTDPb5N85/zLLO06rGqoqtXk92ZjQLd/XsJCNhCEY8qgnI1u87XgVu
SBtwQgxiRTna3odX3X+MdOIuLCe9MJiziAQbmIVx4wPazJYAwUo9oFyFgQGB4vCqmYEUD5vIHKkY
brX/w6VEwh0FBUq4dJLYRdW95EuBbqB1sOoRT2Wm9hyi8qd4AXgTObPZlGt51fGFGbtcbJehaayX
IBtz55NWPn9+C8aL9wS454jHDCdrxZVbW6gt2umveeGqvUk2/bPULPjvAxSCnepjk4wD54W+GnIf
Ay8d5LdUz/ckW9tOK9/r1gl6B93QbiBvQu7qj02O5hJoHibm4LRQPFxi+TyRdKen+Pi7MF4esLQk
5Qa6wUanfAJYJSxM5UVFe41vI49s+ubwg9OsaKfujFvf5B/UrdabSxjRuWDty9dgbgLfL8SqiSe6
F6KV+PnXWQbgKjL57SJ77dwZPhqzxBSW8qJsAJ2GscFVN/WPRDTzq/qgL5mtxpcUOniOYCkWby53
tJ1AOpn5PjA/HQUNahs2RZHANph/IP2KC4/yxCieuANP/XIb9tLESkxoisesMRUh7MlecpPZw6pw
eFcAaxX4YRZuhKVpZULSuNa0UKQepMmgLl9rIKBSwbgzdj+MxrjtEghCD90iM8BJ6oidUTZErZJc
KTWYlb3RyQI72lKR5sEi7+EKEeFGGMxqv8imRDfkhTPMUoNVHSf4h3WMfhDRrEERIprB9rr0fDgP
8UVCK4or/FB+iHb0v7nlT5oN2FEzbqutQrWOcqxr/iN8kNHFT/v5YVqXrCkxadi0vJmWxsz4rSZA
y7BE/ZbsUZbB2EP/3R9IFv81NGCeKdcf/o/ZR2oRT1UiYGhZDQNTCan7pXrfzOsJ7uaXCWbP5GMc
lwGhsJrhviWBMwQv4cRbl69UkfqRL3sElwpuNjDaopSknhQyyk7T5KIHh0xlCy56yhBg2gMav/B4
OXBu6W7sputkwnLF7vIFexLAM+YZ156GFdE5A+a15jnMMqvrmqWgYc4E+rvQZYViNuDVzNvMqBt1
SvqEjnCwBYh3+2vjqtvGFpQwXHEr9NYSDOH0uGNUxyaZjT/GctVM3cFkiw4NFf2Y/mvgTRb4tyGH
5IOpY+mSPI0RGJvMxi/iuq/VEjbVffwOapXDK9RqTL5aqVhD31q8D5cmllk7Tol8QRGwdr2lhlYo
mvqmhWuBAnxvY8tc8XbsLvk0OnPsdj2eWeYO5kow0KKOBHobiZhaLEHbBEoaJYFe3tIqzpoCjgiI
caoOyNYWFSDgx7xDOJsb8SouoR6jBcpoRlHnKsESdfFpjIPlQ1FBA2sZOH5P+q5TLRLEisPAsl3o
9RbCW6eyVU+0kPC/prFWUNnSVR4hxhJtbg15ntUSh+mpv/76HdjOKRnkaUmoH7ZttlZ/SDZtRRuL
g4Zd4WVvyyJ9c1sIVXkIVRgiGh/Yp0ML5lvRSDDHEOqz5eQ1Q/Xy4OD+z/fh/waf+c1fe6P+z3/h
99/BdVpFIGpifvuf6+Izu2+qz89m/178F/2rP//o17/4n330vcrr/EfD/qkvfwmf/7d9+715//Ib
B6mmZrxtP6vx7rNuk+ZgAN+U/sn/7Q//8Xn4lIex+Pz3P7/nbdbQTwuiPPvn3z9af/z7n0ghH/l6
+vl///DqPcXfW+VZ8I8t/Z/7/747+Xuf73WDjxDkf6Gog24aYFdkJFxxnPrPv34i/YsC/CHBB58J
ED5OR5ZXTfjvf4riv5D4pTBjFKOobAfCtTpv//4RTjzt9IN2H+DsODP/M/4vK/Vr5f6RtelNHmVN
/e9/ft0cHHKt6MxFIpbxK3wQpn1YdTxUwDWL1kyM+PloJv62dPzJX6/WX5/M+MhurNOsFKGSJBDo
sarcnQo+57H3V5c/nvH/vz6f8fud1qA/O675bfDegpXto+/s9q19rL4pe2QhY2IWGBBERp7DhbrP
16jnl0HmbtP5goht2PLbMpicskKIZXzIxmAr6e3E7Ti8VqPfQ2X/MkVX6+hRkElCKfoTTHHBVVPf
aHL510n9clCPF+Wrv/31wUwolbfiJEYAk2ybtrZ7rjIN5dbvAN9Mh/XCupzbUdixx989kvSO60t8
9/Rp2DXXqGQiKV09yxLSwsmqeFPBgplbwsdlc0xs9WtETP6FI5E/8kUhbNU23cWT6nWRsem1fKXE
3XUbD6YyDJY0BCuM/DWooVukFDsRkKEsAi2iLq+B07knQEMUDW+WQflt6Jc0S+lO/3WP/vpqJ89K
NFsAU89vB4W8jACKNNionDSZslp4Y6AvnIQzE87WuYSkExo/x4SH4Zs8PfPZwkqe+1zGNQQZBybx
Gq7BR5o/7H4M9dPlNTszLzLjGYIhHxqVxxduW8kloAiRmuccaJ7E4L1wqc9PO7PVZcY/BE0uanky
8VtF+tSlad80oslDWW+I93pIarPVtE08co7W9pbRSxagRZuch1aj0D6mceaMsWEFeu30I480NKr/
U71us8LltOlaK+ktmjtt23lpwDmRnO0hN2wjsQtGir5aDbxhdWLiGECTA3gNKhlzKMiuAsGi1AFU
UD0N47PORU6T9Js8fqzrt6IhttKFVyOfXbfQ7SMDavG+ZsftcNUPsRVnoiW1kjP4nScEjQNyCi9v
Smv0t73EeTXmsRXyfSJsZe16ilrQObzmIm8OVeSR6HtKUrPRNRuYFbMRv03GM0HDfSNVt5cX9Yy7
Z4vHGfJmoT4RfhtPjypKef6uihb2C5Mn+3mQZLpDj9wh+jSrtE1wkNQyBqowBQdV+EOoRYdon0rX
WGWbg6UdR7tF1kYOLaCbIB+gOAHfrKMYuZT0XZFGUAUGu6YoUd6WV1ksbluNbPVUuvMH8S0QUE1q
l4pyZ64KmXGzWY1SelFhh3dd4RjdJs1TAAKBFAsCK69epkkHXekShfThoM/4GRojHE8PjukwCVzD
byXdfx4JVNH82uTIm48Ey2Rw6zH5FIi2TYFoRwPcVYeE1pAq60DVtlIEhi1ky7smsJKWf+by7K00
PtrgkQS5hW5Sb/I7V2rHV1ROrC6CDrGoW4RA/Kw0NflVzhVLbdp1jA3up7UlJBC56aA7ALLXLHoI
YtnO0twTh8lqQIEZ8Pe98OTrk01q3cyF2kybJSrvc+6KuQh8Tm/7NsWciy1kHaYB0DLv8tY+lNvn
Jph15EIyDSkn8FtNFKxRby1QpZuG/MGR19ywSVFYXX8vl3cNWNLIi1Bv+jZwDM43xXa0qtAwI/37
RJscG2K1wK6T6JaklZVPgp0BjbNwt5+ZAFbYQs2JVCL5MG4RNK8CudkT7vvlCTjjsCXmJjAi0vpF
JuL8pRs9b51M28cAfOb6RlKjBQTdGf8hMZdC0QckMnrcNg13HUUfsn+tGoskvuc+nLkL4iLt4nrE
3qig5dKtpRW5lm+ku9KeHOJkXuSOz0vsH+fmiokSiwTC84UAUzGUmQlXo+EssVQ+dKA0CuKWP/O2
LDewmmR1J9Sw0gzPMvfJtXfwZZcXmynG/vS2bBNWrvbqlAcjgs9tv5ncyS7caRtD2AzCSE7vDk5j
pW6/XcJMHNzUzOliM9IlKqIa3w0YiyjCfXNe5jeOChBjpT4Jw7Cv0KArxW9V/iINbhdA5ywx9n78
FMWNNUS+hYqxLciJ1Xal1fq1J5aik3TKVlF9K4FesESQkcnEVQ6UYu+jdJFLm6C50dP2GtgwnmRm
nb7XfIlu7p0K7VmJ05wI55d35R5k1sPoXJ5YkXr/uYEyHorrtCEdwX6xJTt/b7jRhtzDeIqkI8Jj
7oeSmvyNfN/v1FUSm4m+07hVma9q39aJpaZm/G3he9BjO/c9GHemFmNdRVGKCbd1FAHSO8Od1vE2
XUmrYTtsA4gY1h5B0Qlld1d0xV1/HWoWoN3ZLb9KPM69/D3o4Zv5GmxhughBDg6o7oSnJ3pe+tjt
um4rFN9AcGpdtnDGIx7464/ihrKZJg6Ud7iGQ09L111wf/lzz5zxQ9f30ee2aURwzhGPxJGI7QKp
iBfkc9DsQsCetQQKPfflGZ8ly3mjRMSftknwvau31ZQuzMq5lzOLKitIVfQiGvC3hV078VWwojlT
ziqB3zE8waJ18iVBsjOOl1Xv6ocQeShfnLZqXbhZptlirG1F+fHyOhwCwLktRE/a0UIA9VDVUoQ5
KmySmyrUFs3R4dDoolrx1t8MO8GN3rV7pEubXeHGEM8CHf3qBq1Da2Ujup0TrJMn9bu2yRzFGhxp
U6KoqW3KB9VtrGQRrHBuFpgALYh5P+djY8JLKjbbEg9A3zfBHr5w8Z/bjoxfAdNCIFdjhZcOFDu0
+GHgbxR0oEjo7hL7j4WpPnNYGZ8RjVLaagNsFN1Lz4HaUV3COjKV0J/3zQHhcbSIUZ5U7djCD1R2
fNWsW8iNRVa3Se503DJL1zKTd/1lhYlhwqlLGz2FlcYuTRGlF+Pqjl5orZ1jt3M7dcHLnzXEBjIN
nnWloUy4PNXb5KbcGO6wCtAkY9xOTn3dPC6l6c84iAPM+2jeBqMKhirBiFSk5CvjplZ/C0f9a6ro
Nj76YHTdFkpLPzgIrtN+E9T7Ir27vI3O3YGHWTv67KQdo77rMTuqp1qlB0296wRcXgYKRdVW8AgK
GcDsgaUPOlFe7Ib7fvvHK8N4C9GoCUfoFhBvVY/f156y7bayPWziBw4eIHscXi+P8uweYA88uhKD
psAoRa/ZdQ8GxPtSUMbwbnMVbvFaWpRfOxySGQ94KPcfzSeYoWtgMmFpcDW336vW6HRutfO91os8
iLGsJS++Ad70MdwszeO5fce4AlRnDChYwmQa3A7SW9l/Xp61M16SRbo3cRFBBRBesk82cq+bfHGd
BL/JBv5zU/PM+eeHvpSTHFfF6AFYuCvu60f0PNjpTnazWyQFuKV2uTPemG2SSYJw8pNOnrbImkH5
pb/zn4xt+aivs9XwI7vi0MD2XdgDgbBvFrbbmWwDyyUVRv2YaQ0mDjpyVjgSh58ms61Ts1LA1+DX
FugcrCHTFuKHM+vP1niDJvQjksOcyl93w1McLt1jB3XEmc1May7Hjqfo6rKb6gLvbGC0U/OjN3P8
MszS/AZYjF2bn8ibIFaBfpmVmc+d2eCXDvrdxilM/LISL3Rq4Ho/Eis2wYK4cMEydd9fm4fxHGkY
xfhXmrbSPRrwpjVlADQczalf1JfurngUF/Dj5xwHzziOlitIW8owhOYqd9yT+6qBelG8A8fhKnvU
7xIrfb582kT6kXOTzUQN0iSUnBTDG5ZOtc5upN11udFWxFVvlLsaM6ptDI84YPG+J7ejWTy2qwXD
Z54fLO1/36RCC+W5Yfu0HS3kV62npxTL/JY6EYW6uallOKhrA/DW2q+PqONADmw0Fx0BdVMn44a2
Dj1FRx5TD7NcL3NM8WS8cxpSX/nkNhXAuElk18ELBwFvvrOj5ubycGe9GswxficWKsGHijVOi7JN
x7U/3AjZtz/7aCbSSMu+0JoCnoYESC34kiOOWwibLjzPGMTY35se35x5gMSpD96hALE7OgGtb9/Q
8QkYbVl0FvoanSUY7awzgREm1iDgzC8yDauRB+6g2qK8vjw35z6XcSVNppaZP+jTFvQl6GXaReEC
x+S5D2ZcwSiJqoBIEh9c3GTp2m8W0i7n9glz8iupTYkWYjGzcJtAMojLHOi8m5dn49yHM2e9koNa
Mqj/0ofGFNMAmdzbPM4WLoT5IASLyEQEkCLoAzDeICLwuw1RVCs0IHubrtqmNYVYcAzl0QgMU0kD
UxZwlKE1Ggh3ieAN3DqBvCHYEL1W2ERRsPCNZm9E0WDZO6I2yjmpwhdqjZs2/+GnsVmE4moMUrMH
8Cnnnxtp8XI4Z4w54V0OWvY2TcYt1DmFDRe9SY0Bzfr3xqbPDPSMe2r6miAaGPE8y4SN5OkmEl32
Hy2tzjgBACiVsEgw1Cjd+Mm3oH2puI8/+2jGATQ1iqvoosOTSRIsv0ndNLmLOHFhjeYvICwSc/QT
sFtVdSUOW7HCbunAPN6FTg4ITJOXZikoTo3oD5rgkBF+Fsd2ywMqygeBU0iR3cuB2RSaCXJ1Nxei
qxxExwlBUY5T13IoLcztmbOu0/9+dFVAwrhW0x5nPeRRNSLrYVwKdc4dGbbnbphAHMdX+OjcKezG
zq9kp7rXVvU+9hITUHN+J+AGTkH0uKSyQldt5t7TGQcjT7lftzG1OF6r4wOBMJdarJRmaUgM5+HP
+4LFcJWkGjOVesYeez2Sb5U6t4dqRVQ0uOi+yYW1Z0jxNy4jZidMTqr8yLQHAb1KKNKDidFu+ne9
k9dxcBXFe3lKHbFp7FgOvVJt1iWv7cPuWyUvhD/nZoNxWRVPaqPu03E7KoWZTw9Z+pEKjQX01ILL
PbN3NCbMQM2yLWuJH7cCX5lD8871CzCU+fw8pFMZf5MoShFGfDZuWwulOXfYHagkbSrz0kMB43mH
vjuv/bNriQWNgXAjDkbQsm+1rgNg9CNsnvx2WDhf51zAoXZ/dMCipBiEgWAVSqd15E2xriDmoW+K
m3hF5TzKnfqivxgbiG47vvke2UvdQ+cWh3E9gOdOVdUK0xatUxbRFUsXlwjFzoVNGuM0yiQFiLnM
sTyO70XoQ9IcxfPNq8JbIl8/a4KJQaDExdVqotBpG2z+UXxEudvh7fpeeDQWluasDcZdcIBDjKCL
pDYmm3uub+F4ncmZHqdlG7MvAexkJiwxSNx0cekP2w5XJQo3xOF4lAJSqIH5sSV2tzJaTkY7ddut
SionE3NXbG6UhSGeCYrYzrFCQYduBYKObQcnxb2Ct8jRq2l1+e6cf8lRUfevd0dLikgJ+wEOxhvc
wZZs3/axSp2zeY/t1lwC0M4/TWGH8QYduk6bPIMd6g2uOSDKEU95mYmoF/nrRTNnXk0qG2b4TYAt
QYdjZYCqpp5mHZjvFzf1mdWgGMjju7bnuaiArCleMOHNoIhvpfrud/XL5dWYh0hglpgDX6nS3wfe
r3Or1F+5Mt5Fwa3Q12ZQB7d5CYxpaQXVFW4oNG0TJ9Q/+xgtV/zg+DpvGlHmBAIwPg8k6cAFso/E
h2K4nYxHLenNRngY0fZcAX6i8dF2IIPDcYGZ6tkaGafrIFqr+qoVN0k4ruqA23OV746aBlhAaPky
Ap5pM4IQmKsfU1wWPhhYa/624hcGf9Ahnrn5VcYjNYqWVnrX0y0yepVLxcEAvIA8NCqLdmnHax0E
8go6RJYozg4g5jmLjIPSjCgqx4BHLVFON6p2H4SBFSotiNS/537ppmECqNMbhKn+7LJVGWcVgorX
z0rkMnTOybKVPC4l886ECSyxThz1PEgOOSR+QEQjuVDp2qI7YwMImZ1AUFrepniprW8v79KzC8UE
JZoxxIGvwFrulM5oiRYe3bmn3fGvvrvbAU5i9qtwX367bO7MiVMYD8WlRBgTui0yoTLVEWPLUfwG
Nfzljz93ubPQYimdAjSJYDQVqHTA7G2X+/BaX8s3qZfuOYeqkgSW5IBef6/fhZ+I6PMF50ud0sz2
UxhnpcpFpkL5bNgKwHXK0IVCcczqq4cEDVj+IlUR9bBzVhiPZYAiC68WZJTpWnW2bBmuZIOoC41X
jSl55RpYPY9sC2upRfXcgjFOrNT4uqtkTKgw3WgAKvClZBldt7BeDD3Qz/hdYdxEDGBTCvJdZKpu
B3vYIRv4rbjuVt9bu13XN+P9gJ7fpdr/AagyN3mMh/CTAvjSpkU/NnlPonynyhsprW1/fNBV8IBA
0jKtbLFq0YLfWGOj7tGMYpWKuo6g+JcrqGukrZeG8bYE+awUj24zRLZqpLcicOBp9T38f5xd13Lk
uJL9IkbQE3wFaMpXyZXMC0OWIGhBT379ntKN3e2pUani9kNPxKhbNCCQSGQek2W0LD7HcWEVO0f3
Qc6DELnt9a3KTsxsU1zTXIUn0oWJcBZ9zF7rCdzDTkAG25vjwXes1Esq1euzFxFprJEfnR6H+pQx
Z8oCPaopz6DT5W6maaZTVy7LCUhs4y3VkyUfoDRawROiRHKnvTb1Dk5IbGx9XZ1Z7lh+K0C3tZed
EntDIUIOtnmHK8v+XqoHN818S96pdk/j7MOAVm49qLfjBJ+2uLqJNTCnMy1Qc4dyYP1txYZ1nA5U
PgT1Enkw0ppmquk16fOQrPW48xPii/ojHScvLUq0rPdV9Khkhx6j2+DkWLoCxhUQjimeNQUce1j7
Fqsm06ielrTvN1YCEGZ7m4HE3BkJ4w7gj5IwIwZYInuYIZ9eokZC4p3oUefNXVrwfTQRlsemn6rW
riPHJN5hTlJtTv2maX2jW5pNwbIsYTlpFyeTkNFW/DnWWSWF55SoHmtHyJQdwKVgmfbfWR3+/+I4
S1VnbmuJPJUCSLPpnW3SPjXmlWh1oX50LiMEQL60phzRCgIKUHdXcSwfgrzalkPEphr+NVW+Gshf
1ovO0eIR1FlBwpjGdVE852Jr5RN1huffQ/6F3dI8Rco/jnNES6q5L7Goo2Skcal6pLyfasns4ZqL
/KU7nEX2puvVtDvtKc28b+SLDcGy5DW7VhT4hqX8EJXOMeN60SqgGSEEnvTfJjYx9AW/HR5FEPsK
s3wtPAmRqOhGJF7BBnSYIIF5JQBf2jDPIdRaBsXmtMLd+YYvG5yIT8cGBeogLppN1Vp6Vvg8eQZD
T+R0FL7msHjxrc8C/2DoHXTUUOdDnIGkDqSRbpMFZzF9d2Cw1dL+dMeIIe56dlB6+uI6k/jCTv0v
oHRV1VpRx9MalUZvdHPPlhh4NWfFeCumPLkytJdC9DlEula63kRxCUCh9mmIn1V5iAbIVas90gOL
1hqoQtkx6b5+XwcXNupzgb3STjtUuVChyQvoiM9eY5YBkH/X0sRLg3aWJnaTLAuTN9PaXeghnNBY
BmkOa1csqkW8MUI9EH60Sx+N+9/f5kKec44r1tLMmPipX6cm1Q5eSos2wXEBmL0obRbciNmkXrOt
/VZc+GEBniON7TJp+0xHmHWMDcG+p7gam9VDIRWmz21QuW/DsCHwKimKvYrdCnsdoMm0EUAjJwmz
piDVOOxcqkAdXN+CVTVqVk4fbRXQAQqzDWtsvk1ne7mj+Vm6GYom+H2UfiYp6FCR/2fwG+0REvvA
qq4d+90CQb0ZY9ZA7rObCSv4G4F3QjQ4VFSc9dOdnu/t6kMhMRudiYkc3BRIjOupXKMsCYUl2NF0
ft5B7kK5G7OdrS4iUEp+f9TTuv5pkE/B9Y8wPY4Kqd0WjT0TQD+FGleRw6fk7acLnyWo88mpDjna
6fwCWdgVQohfr5NN5xnADFfsmm7HhQ3zHPwMUCTJnAHVu6q6L8lmVH2SsGQORm1RpsuoXP7dMJ2l
qIkVcz5amItztJS1RjtkOL9f+VL2a5xljHFZQylSwRs4yotdvzoQdgQXr3ZfsnLplDd6GzQRqJjO
O4mOk576bZyEpehXBSgXY5Lvir7ZcQ1tEIczAaoFj7onU3mNGhtiD40vIkiNkWwPAxwL3gJp4TJT
X3FxFOBUQxHY//01Ls2js5yoNZ0xmhR1XrsqiiZRgD7M7xf+mXCBtXQW4aLsf8en8tQQ9QocH9NV
u9Z2422V03nXr5ALe/AhgfayuYO7hWfs64D47pVPfyGAn0OTCdeE0p2yvS77iprBi6pl3B1+f7kL
o3YOSoYPN9gA8hTiyHtRHpRryRf0IX9efuew5LlVeTe7ONDXmk71GjJY9W06vOTanmcM4s0ndPJb
AZu0eKFFh6x6uYFfkroyCJy+Vl2yy6qjFr8YcgKBSjDhUoiZM2dWQx00MqKwePrKho4W+Ws2SAaS
E8CmzyPsggoIHKZhI0MRF9SAt3DrwhuQQDvJZl3N4q+yXyf1vR3jqBb1vlJR0mTbcfqMlA1xV7y+
0Sw0YjytQj4Kq5KtOm8za91On229qMxAU57t9C6ZDwqk54J6eJIkWcZpeYT410GJ0/1gct/KU2bb
bqC1m7xfOE56YyF1acRqkoF+X9vP07AX4nHqfJCxXHFnkZe23sArLu4f1XsEFJx0agZx4IBMqNPC
mKyLloQDm4gF2t4mcYmH31njdhZrE7DvMeDd3m683N5C+Z21BvEMqFo3PZhUEWtQkI/fKjh9cfBK
k/Z+aNemBll2P6kOGMSp2sjhdu5wuI4PanE3FxsZLVVllxaLON9Ucj/Ju0Qus2wD3wtvsAUcEYNR
LHWUXoUvAPl0h32qx3SuH1JzXRkfBU7GmdjMxd3QS09WnnliJDYfnPjpzAyTMGt0do7QniateOE2
pLV61ig3eH+z+/h9cv+MLYd82NneInSo+shqQIK+aqDGgTP6KtuPjykzQuCr/TY0F9a1w8ClJuo5
Eq2ZRjEn86nNz9A+ws2yO+et+5wfbc/dpocxJGu+Ei/GMw+v2eVdyL3U06r+Y+/kvQFHcM1AapeC
oyFR9Z1wFnagt5mYhNOWXxnICxFIPdt84ME3daTlaOu7AzTaITadvBXk+Jdf6Wz/KWHFpVYOvlIf
9MtpV67yFYSgFm5oMLEmi2mR7K/JP3/HtR+SgnPZVaWM4rkkuJfKZi9fKI9DCJQXvJc5PA1nCu1D
iMpp7CEPCt9eJJBsyb3Cxx8cOBTv9xe+NJpn+8lowKV1dnpUzqrn2mzpPMKv++r56VLcPZvzfWwM
slSxm/PNGJxcl6FAA1Ciyz7rtXuLNNTH8mO614JYQfzksfvvjOr/ryhxTuQwcxS8yhE3HvRV6m7n
+EpF4lIr/5y2IUEk5TEfMT9AUXSRJieCFubsSdRSDSSlw3Q/zAsh77SZbo15ozjPivWuzUBjqkte
HmNUWVW13vECRDvnJdOa46zAyguWaLIMTaO+kkidVt0Pc+sbZf7HaozUdqgSDeC6fIRNSxyo8ZVK
xqULny0QOSeGEKDVrifFpdWU02i6BkD8WbEABiZnaVMijbSrm3ZeKwtIbYOL0NC3E+YRMNZ1Alxr
jTo/PEVRXfi4Vjm+VNv9fpY/BorYRWE6FUqUoHx77pPW0/+k56bXBXLjrEjQ7IvVtRrTd8Hnh+/y
HbD/uF2a2cV/MJYxkMiYSX45vNRWmLj4/vnMquKtMg+JW9E63WM8UPqTXhkdStRM7SqhOf+K1O00
psCAg7U+o3k0vVfTbhRoHQ3UsTmtmruq2irNztU5m2aoIoJt32dQ+MzmzVznS1XnnkN26QiLZFUP
B/OtU994c5jNAFRDJ95bxo4nSDOuSWtcmDLfTZ0/3tm1lUmDNTfaAfLW5GsUDOnvwetnzsTJ9u+f
e47oRy01Y8zy03Q5kVcKL4UZQokKTYRu7wkpC12JsA8rqNtFzEBz+S+BEt/z6Y+XgmKuoeSnE92s
vpf8YJfalZV7oajwnT/8ceGJZJXSKdG0Nt4n67ErmUWGML7XpBU4V0H/F8L+d2/+j5sU3RirQzMh
GSHISSfkv8Vjj0jx+3e51K77bsn/cXlecEPlljmC6itpzZ21OTgJcyruxbiJJJ+oRodK2eLMVVfM
qg2ap5nnCGjT1Ep5aCudTrHy0jUWliP0B35/rEsjexa6ZhDNcrAepzVxBJMOeM6P2ozjC5JGUS3T
u9/v8jNrC5PyLIrFQ5SaloZtvQbdxAjafQ3/iBY6v3bQ7fMrTKRL6Ibvet4fQxwTPamMGncpNsCA
rU69NaTZ6K2hEBkoy6tJyikR+CFgnXNPEkWZJ5EikzSemp2z1hYG/sQ32T7/FLv8gER/MW7VRbV1
lq6n3F8Zwwvz85yTUhq5LZUSbyf9duMEJ+Zbv0hBFIJJG9MX2Sov6DUD4O/i40+veBZFelV0Fe/w
inb9EfWwXbYfCGReK2eTOj213We3XLoCXkCotZn8hnDbs9NPMt5aaPLMErgEVQ2sutjE44Nur4wY
dJNxW+otc5spzMiT2fY+tFEURaKqlPhDsWuLx1nfzeWBO74J9RRYj4GD3aT3YnidymtQm58DLzkH
9BulXtkqHLbWfZtvueH6xLnGwf35A8GU9J+R10JzEbbOyBtt47mYwYIAcYdcayBfiOv/8o01rMIk
zenqp7g+BnMw+fDToal/Mj0FvgZgoZOK/anvX3/3GrKrreRLY3aWsuqVGbcyOSV4MkXbLmG1c1Xo
/OcABNz3PwctiUprHPTvyCD9Btp6nI0L4hF0EiBHSncWEnvosF6BQ/58ICPu6Q3/iBCOikTNKYEb
aoMevcSCgscPk7tryPlLA3V2DhvdKVPtDi+Td2892U3xNWTJpec+D9NKXbtS73BogMw0kLE+kK9h
tu4Zqnn0C23XbeSTqzSLC3sVcc/CNZlHVL/V9HS7amM9gRntFZ4IQLT19QCirbSHDDCK0OhnXQlu
pyv/O978y61zciAzYDjihBhr6H1MgczBZ38YrkPffg7asGn856dPOqtWZxt3OL4odD/STUUF/fr9
8U/X+OHpydnKH6DgN2cmrq2iBxjTz+fdwzV01Deg4qdrn0XiqCkUUkHZYj1YFYvF1FBbE69E61ht
u0ez2zbJDc5fPikHVlYRZG+BBbIjSsihgowgbewynMQNF/cKgXZVvnX5yzi9jtLL5bS2gaC3xtyv
Jpi0DY4CI3REa7NfWTnw2OXcQq404SVLB3CgyzvXthddCfcO2ONM6RwYQ7vvswA6FYu4nqDcNxm0
trulHaMGmqOAV6B4NRshT/Vg5Na9iQBAZVTYi9K4NkLfCdpPI3QWnrSuGXMxYPSfXt7uY//zcbPi
9O66JOaFvALCo/+cOqUKVxruJpg6Ty8JvQ3DcPPw9fH71LkQ/85ZA2ZTuRJGaYC2zK43uXsne5ID
93n2ZhYf8xz+fpcL8eOcQGC1kSEHCdZJUTVhNRdBCUV8Q6ArZ99m09PvN7k4TmdRKgGw1BwFPsQa
NVPa0BljNSNErQp2ZbQuwNnJOW0g1SLbTE/Az9JSWRzlgZ0se3D0M0/xNbGw7AqyupBtQ449Yi88
Rai/O90QclYWUhoY3Zuqgkaq0fqxe1uJa6ZDFxKHc/S/7KDor4Lsvk6jOzISaloNzaCodeWznIb/
h/VxTgEAcE8ftQ4PbmthHAA64pR7fpecTHfsKfjK3fDvKmewDv7nQtGdeeLxGINj6LyMBWo+FpK4
MbpWwfruqPz0JmcrPY9kMxQJJljl9YEe8iX+e6oMUhPwxwFaHhDLwxnX9NpVDTY75PEC1CjpaxpU
eMdrws4Xor1zFg6UqRxTJUJHPSIR2hyqlxg34wi2GpBjAyafbYugma6iES7NjrOcJe7K2e4b4AN0
Y6UPE/SVYfenPCjwVZhBUcvzmsqsCK2q9kQy+lWremoEjyNxTCPvyhQ6JTA/DfxZYmPY5TA0CSJg
6z297e9vD8+EPtxdWdTfqvc/Xf0sbsBAfczdCjGwKqLQilGQ0I7cEDujeFLdz7GcWNo2YNtwVpiW
XwE4nc1wlsj2CmTzibma+eC5LfRiwd40tKNJRnDrlsrwXojbdOyfXRgXpq69jrT+behf0+YOWAQV
xOxk8KEGTkVHrhxBjdNM/PerOOfkRg4gP9wo3GEtjKOhQCUQeIOIxH5OPnpHgUbUooboozZqtMAM
cQFIayfoRrfoH7mrCordXf4qdBNIBNEEDvQ0tEpHa0YsRIm2BTpKaBrJAnLlIOm31RjCWpRWRkXd
6M6dUNVUwmxQPLvVmJZcI6n8vEVBkfifq1qmwNsZWoR3Ums0pwCewMZRFQeFzNQGmTh15iuybqcp
/cPonedR2AsL3e1wJ7M+ZhwcflH4fzmDz1JaAe/lwrBqnNm1g6XfCfmsR41XQ2N1mMS25p9Kvc0b
uID1YWcsE/329/te2Hids01DcAsaBQJHp5xvTw62FiJTdZe564FcQ4Jd2nbPySMTvKNarFDIrn0L
6c/08/Md2e3D3c3v7/DzVyHnpJG6Fk2WGWRcCxduxvFtq1zp3F9oyZFznkgZz4kTDd9Pfsr7hYck
E1kDThqoWEJw3c/o7mTLNq3/SmJKJ+fEEQlNbQEMDTplQwbj1NdxfCj/SpIE1z7bF9y4S6rCOJ2a
rFthPIjxwZZX8rcLe8A5KaOpUlW02QyRHW2vz51HnNsaZiW/f99LSZV9Ft2bvB4mS8e2jRI6ysUC
zu/khLsP358fuK8s471yuFZZuvQm57E+n+qq1/AB2n5liPs2W0r94cp7XLr22Rqvk6xuIeSMXkmi
+OpgUA6fakM91hAdmYue1TBWNxLofiVmQLQPV5osL8qV3nfbUpuvpFuXVsv5iiex1gobR3WVPCnl
MW/ufn+7C9c9J2AkaqK5sYaX06tjYSx5vvj9ujq5AEYj59wLczCLPCsLQHOw/mDynYeQMuxSX9lo
kMpN6fgc38o2kNbOjFjR0yqlCg6WI9zBqd37ZRPE5GAITweOjS8UzubEhxdWZryWMsw2yaIctjJd
2cRzwHVww46wSLA2DtMkcBPam/ghjo0UeBDt3YpZVC6E8DvOHJsp/KPW1m30wXuqvBGxboTXmVR/
gG8O1wN32uTuvYC4ype0PMuBqoUPEBOHA9iN+KjNh9KvB3/cD9pTheoSDj1taH9JYOSA/4Pio7U0
xF4kgQkVw5zQBp5wbVOzbje0m4ywXsHbUYkUoaI6QOoHYQHTC4yEtowPY3coIlp1O1QQ62qV2X5n
1OFcdqEyB1LA0fHeqD33JjZg6w33vp1Wbvrj9OUYfeB8AWKoP7XuECjv6JFW0yazb+24wHJATsms
eVpq9bvj9tQoNxX02cqN89VLX4owEytxGGLgAFlDvHnp3EI5SMqDZb+r+LVc92vo9EJL9l7GNINU
n3JLCiMsrNfqoN90oYBdc0nre1EukLXaFgD5bNbprNIKyUrzYoggxYkKSYX0Yekl7buu+SDQR488
/J4ArgbgW9jxLvJbPNiwQweGo1+dsf4eKqYjmAiQMW4AGV/msa8PNM+gIPw5DK7nOk8jlmWqb2LU
3GYr1L7SahUDhQf9ucD60EpoTTD9rQnUjZky50Y4rFi4G01St/AH6Ezq29lhcX8zyJd0gObFZuI3
fRPW7UKpodlJM92ThZfMfq0shptmovltHPTt0xz7GQ+h7MCfY5ABavjee3PpDbfF2n2UZC80dnoC
GRa5bz6NLz1nteIPB6vdEWgig9ugS8z1BTyOnWKpuZ5j7oE2NSxfmp71GHFIfsudOflzHjguLd8S
sNpnH9bfcboYbl1OdQ0aYiiR6P2SwMYnYlDzHKSn7DJApV02wIK9XNrjYnQXcXMsMIPSVYOXvgX+
tKnfo9zrUgqlDHfTwla8/EjL1aTSbgXDqtmbimOK/g2swJRjFG3H0SuLLTH3lVzOcImU4uZkpU08
ARX7nIo0LMoNT71eoz05onhkPaJsz59sqNvJcMo98d5g8sdMAU949tE0HUr8IhYP1aJ9fFN3jDde
JbeTBIjFGzFzrFvXoTAwBJgI/6vEt1YAFBLPmSbCSvPiOIBetv2aPaUQuXWWg4Plt9C/YOXLD3nP
KUkxGjR+dN/QP49r5lgM5LLIvbNnf+yxnPARNlZz32Q+pqsOhaePclhG+NYZdZ9mYyklVbttfXpg
hhvwp177qJrFPIbRsU4CZcLwN9oq/8yWThKqDkOLKP04UTqnG3wKGX1itVht2JpMGhCYuVN0ande
rT0k06qBWxXc7BaEf9pQpi75xwiN1QZqExZN0EpOAr3saIW1lrABsCseKOrObF4KgP87v7a2sR5C
yQACQqQJZc4k6DEuupg72TPIRGAODd2+apgCQg7+jUYhbhIFTXcC85fAklI9gd9cupznZdNTp/eI
lrJGbEb9BtqNlrIs8xuDQAtt3wxruN73YpnexO+CMIICoUFNA1EgtDZOH+Axqm4lYs+olxaCfbbs
UWpdw/mLoMMumW4ALg1iD7WmxSR2ZhoK+yOqJhxv1z1Qo+DvoNIsH2uoaCIQNE+Z4XUPY44IxJwI
6CMoPi4MB9LfgQpFKELtV+jYI9Con/A819aipqffe+w/umMO0O8MCXwfz+Xu1a2bbaXmzy0rpqNj
LMB3Em/OOg5Rgu6D1gAQkSLoKcWDCsnOL9Px6n0HsFNN84Wp0P59cHw+sBp8h3KVvvJ9iZmdLlwg
AkY2tH6RrkwnzEU41ftZsN5+ySLYzdFZ92CfqLPpQYJMPtw59W0+rhIFsuufdopTVZtRMh2k+9CD
DWCs01tlAxOCewjHMPzD1GbOaZdECgv/PxzQ9Op1zjaVBYjBpq5965bc9I/8Y9LXclzUH3PHsM4h
webB3ctTYtj4TBYrWlRiK8xxo6YmT0HBghRk3XmqY7DBQgKDtd+66Jm6CC+q5SenraGpqWZA8Dgu
gibDx8SDZh2ioF2HGWB8XYJ4oY9U19d1ndI+/XRksjPRVkuQylv2zQx5fLOPmA1rIcN9zcbQbBOv
7awFYAT7fPIa1ZPoNvjCvJP2rk3ek/TYi40V30XxXdxukugmysMOBCsn8qduV5YPVbrTSZhn63Fe
lf09tnt/lkGverXrs87a9co2nzoWx3hWhIjG3Zhz683uTmZQcsGeCG71CCTHWHwR/XnW3vTomZCw
j56n6FnrvjL8naOFalf6SdmvpuyQRn7ubLjzboLVUK1KHQjp+AM5CVc7L8Kz6QRJn+vn8b4Ei3hM
IBOHZWWouwiH8azMPY08oOURxIpcpNiAnQiW4jB0gpBuB4AmuZ+jbapXWz5BTC4FbCstlnN3qxom
nnQI57EMXQg19mEGfY0ibKuMleawNE3sI28TfMqFK4O5q+5qLIyiwElnfBuUZonSnN9inLHhK81K
k+pCHdsQIhrLpgBuys3ZQKxwVGs2Zfayhi093h0sWeok+8xw11o/tNSBGkXmaKzrEHdNC/4YMFRT
7w14LreKQSMF3pvJwTL3jnrINMQbbAKOQiCpkjOemNuKKHveKAvSgm8w3UeoQWYCe1C7sTAPhkzz
lHFZKxrjAi8CTdq8+qjHFGkAzN4xychMPAsK+hOszTLsuHFkejES78ICOU0ZqAakaZ0Vgdbt+wH4
KFQtwN9ZVOl7ppnMFPZK1qjhSUKHGp8qyllpvCQKsMFZSZ2up7neURJjm7UkM+pNind281ez+CrK
wes7PXQIZsxsrIvku0DmZLrf9EhHkZjY3b3RJAu3e+Ht3i3WomipmWtMjHexIK8yr0B91KhTCS8j
wtdrElTpMdVLL+luVFM+Jk7/OrkOpo+yHatYB5CWQM8W8Q0bQFR3C6FmLIm1Z70w0MmOj7Hh0GzE
63dbA1xDHithlUcB51hsKbyG0yBF+R3QmHqGhBzevJMFkyNflfhFva2ZKXlo15GvxI9lLje98NN0
Nzf3hvJS8JshxeIFI7POczRusG9qK6nW+8ZdjjrZo7XiQwQH3/FYYQJn9YPO4d4HaPPwYDdOOEVQ
Sokbz7KfOBapzgvfBS/Y7hUaGZU3FxrQ2GnIcfHIxIaqhqoRzs1OV8BvO/1Ae3C+SybaIiWEVWBf
xi6KaHH5kBgvRQ3Bf4iYqJAoUr4gyENLeaMpe2d86aqP1lrxdtHl9bJtb6r4vYK3TyTuSicObG05
1y+K9jk6zpqfAmC/rWxcqS/QWzo6fK052xo9J8s4KvrAJmOgZv3hRisy3+o4saKyYiqbylll/Y0C
5kOVsrKBy7LoaTYN7zPA1NEA6fYREFJb8waoqacro3qexMHUcZAApz3K37oOMULC13v8GuedLo69
dujbkQ7K4CWQtcvicVkZyAw5Qpe7dSzh5QIKd1Pz0PcZNRDzov4ji3c1mKxgF/U9Sn1k2wD8q5aQ
otTQkUNvvjyVx0VUsCa9a0vTl0CVZacUEF9gGpNN2x1HcZtD4jzbaC1A5Gs+Jljyp2/RIX5FgOMr
xwqta+0VNjN5vCnm42wfzPEhVZ5L0JmVtzKB7cs6qx9t7VnaGhKAba1pQS2fB8jFnbp+k4z8CGru
+qdac9p15mcT80XO4yVMqjERFTpYyNORLdtCWdfta9wrXlnD6jeDdpjqLghGxeI5BtRZqtawyQFK
mmXhy1nuXYLqIzoBcBPhy9ZIw9JauvneNTqqYgrGyYg1g23ZbUJlsJjuDEGCMAmjc284tRGdWzmB
vOFggbyUHEiTye+0PjhF9inDCh7qXQllbFi3LErgURL+lUZr3oHf/TKpTyJZW9MxM/BsSGubWIRx
9ZmLm2HcjjijiIa1owGbp40UiOcDxkPADmxaDch9dPjclXHlOYhcU/QhTJwaLY1W5luVooIHkeyy
XLWw53BNUKmHrR49juY+gVxHuRQDmEX53uw0Omk6xOz2GTyK7GmlKeVuMrotvJIXJYrD+sC9CYxo
R3BPK2egN+Hv2beSzhX6pGVzWyGZ6poWFWAUY+b0rR3lYux8R+uQEsMLJJKbfBiobr67QMZEWuU3
1khr55kDJpkkiUdaWI0Yiq9Hr9P4pRZAkunvurZ0NaSX5hZqnjsDZxYT6kxoL6/aBhjSaoQTecmI
GQ6uCIa2ZZoGI9xsDc0t8KUnbCWgztiP0uBBL1Vvjj5sFAEypKmliRVVHW25Kspj5/DFjLOIivpK
3ZT74UQab0d4D+2qiIc9jhB9i06z7rKk0v3cbu+IA3du1AG4pjOJ0+zcDgs9k4Gdtb6KrHHbtCBe
GppPUG8QLVqLyBVmHqKS63Ls7VPywHsoD7mrtNtaExYNHMHh3dSOD+6wc/NF20DAWcSHrInxVkeI
J8IBAud8YQQ46qVGv0lmWFYLoMgbZYNjdIxOgrNUxoLFksDhtWRAqeLAaQSpMnnSNJ867KM5yhyK
aSPlnAq4yJ1I616TOQdl0j10gaLmYMp0aTvtkzmUHjxXUMBLwexrmNttjGnEoep9qkIkR9XUQtPM
YXzYjz2E6bEddjgjO4XEOas/NGW+djAGoD/5igDnxh6ZCnbiPN6OOQ+zOsbttVVvOgtTzqsZGW5p
HXitHUyrCBVpwM2qW6WFieMOzrn1ukcWAkoWoMqSzXz0ZE6Wow2J4xzJEXoiZo1jji48QAEURFtx
wkQaKooIqmdEiyzRWKs0h44g85H2NnEKMOz5wp0xTp3GSE9Yg2pbXBCcNoFRQjIiNCBRZQa9ymJl
aoU/tspqSKLjOPAnZxi8ps+YmXbwEMqohR1dKx3alfoyBunAnBCNgPyFJkMWZ6yBOlxa9fvSqADl
bfF0FZs7xI8hooYxQrFOPbqKfBqQHMBUDfWYmbY5gtFTYyBNTXKqaYMPFZOFc5IH6I68rNGiWVep
QrmEnoXymOEnRt9i4j7riFAyC6P22JbJKsv6Z8NdjdMy0x4VxfAtZeWOvtQzb7INRJaHJkpXbuew
gb8LlDPanMD6y/XyzF2UkJ5w9o6BY+EM8VyT+Hpq4PhZMDeF5ESsLnqcp/MYKC7XDsYE2uOD3E0I
NcbQLDqr97gOkStLX8xGQWMAM+QURPAYkpgrVv5JYiTFM9znEQYsFVWwMkWXOkrHx66zH+MGCu2Q
yo7uLKkxJ2u3uckPcHT0iP1UyJBUp1AoF5DmC7sGFaNmcu5ziCaCqL814j2+Fo1nBBCMRlPjHG/E
QYTzk1btanBQVfV/ODuT3baVaF2/y50TKPbkVKSoXrbc2xPCdmz2fc+nP5+CO8jVjqOLMwiyNxBI
YrFq1Wr+5q1Al0WKx4Ki+Dyk+2VG4ABGxAkhShVK5PV0YSWRolAw8Lg15Ph+2NcKeZ1irXufmDEl
y5y3Vs6PeUFu1syePtynlrIMis82n+/Jxe4FKqHNaDsj2FhDYhk9bPlAh5tiIXrZy8eNb3foaYyO
PmwyE5icue/9nhBoO4ryWtnJsrN7xzYHJ4cAHPrjwhq/zRBIJd0rqQ8+G0Xd9/TSQswbbSy5WkXa
VjB25vpsDRd5jRQujdx4iMkOImHf+MPsyPYhzvayr+9EQfXcflVUX77Uur2ROnNLQTNqXPmRK5sq
VM5XDS2xXDht0u/Ls7QGjUbbP9X0VJO2WKdq6vq46BYVlrMjHJtWWXS6fmOGT6E9LXRZOjSz5pTl
sQIcrHpmfgzQfaZxa5OLRk+6dprTVya2w3RXlMYi1FNlH5eJG8v6dhi0+6lXjz5Fb1Kkt0iBQwZr
F8k5u5/lt9pPfif/bRIc1ETZGEb/oiPLoHTMXqUhWIzsSLkkTytvq9gGVRQBHj4HDY5sV3qxJnm6
3p96gNt8M+1SOHAZ+a3pH4qQCi5eyu20V4baEXLq6JXYagrtnoKSXEi5N0LH0/a9YS2NkktinBb1
bLryQKGfIHMxGsT+4Uavi31DV9akPzPfiHja9NQ7qi0B6Ksc0eqnlFaCnZI95k2JpV6xF4pP70Xe
Wmp1FJqBnvMskSWZx5olGoIvm7JLTjCg5lIpw1NgoQY7b0Y6JCqZW5inh8anp0gfQkq2JmNakXdI
klA0+Ewa8rehfMy5CaaJOkHRl0nxEWNpOZQ7Ie9T4uGcnn0/KdCBz5m7kXmjBpQyC+/K8FlFsiVu
LUdg9gUuG9/kd7U4tj2dWeO9keulRRYopWQsOnNXG9Eaad+Mm6KR3M5SN0aXL0xVW5jN90jlRWIK
IBippgF707lYdeU+RSGhlF4VBRDn2f8v6R29PDKVdGQaopg4rYh/jppBFpQib9a+7FBxLGmfpnCt
dNr+CsTdcnZsDR0a5Hc6vViJgh71SfMjYjAVa/+ZoJzbwcscu0Pol6vAoH4moe/kxGOQ6ChR+j3S
6NLMpyjj4m7u5LJ1Bq29p1+e1jeVQec++LJMus8CHYlc2UZ6vg77L0WmAxNmSzP9luZVbMOHKbON
WlTbUJhrdHFuDHPfDeQ0+Lhy6M98U4urLN+0eeZ0VCvKADV4mA/zuMztt1ymWyHoZ5cGak/0E6Pg
scPlU8/fyjhcG1B5+tiHrjq5+vBcEObsMXqWshc/Lom6t72lrbM4ZtQQkYf9qpGn6YnD/YtkLBW6
rVJySEjXlPi5kXc6GBj9TRcHJaLIZpPZVbGMQ2OhNf1xnr8jv3QazXZ9TIHGUnNlQnQRez3NPTsM
9mLgIs4HorcE+xLvTq3c5jJNqX5YVoS5KEs3IQlaCogva2hAGMzx+tHNZJX0RedvZOcqsc+g0Ba9
5aXNczfjNzm+ZS1Suf5NGTHVz2/wLHaL6N62DNpK4ULQ3azaeG/1AhoNCb3ACUP0m1ZLgF5Qc1PO
223i9DJ7xkdzURNik+CGGWu//Nlf29bKamua2vxCE7TqSO/TjknsIrwzaQxULc0DfdcY/rYKp21L
uzKyFK/V0l1cMf2BE5wluleOHR1ytnLYLItidCRTXuvYBqpUfiPMd82qFwOGlaPGnMaK1mOmrTvj
UW8yt54Dt5UIBGXrjoN2FBWzE+1dmgk6UufiJrMiFfYacR4mDfsBMHBO361Rq0WoKo9Kk94bwadF
87W3I68ANiJxs9agzKwgd/WchM/6rs23tnmJw3P9glG2Gi3zAkEKXV+EfE/bmHdZFruiGTZ6O2yT
xjpkpPoClTF6CbsKWcAkHyih4kMpgCz546q1zUOKboYibaTO2hY+ht/MwoD7uOaIIC71a68UzBRo
hWdBf5hzFCCCcNW27auYRhrXyWMo7KVqU2RopbHU2/qtNVUu5650ZToWWTw+5X1IkXeuBc0+Wmfa
TGmJ0lSmQN0TOBop2LfFD/0c7JuyD1ZD9jYo+WpQGm/S8YhMloGUhAtZCr2UWqyUIVYb22KCvVsq
27jY2VxdrXzK+32Rv/bjq9a8DzUqHMGLPCMqSNvFgJvlZ4on2flrLLMs8kKnc0t7IzbyZegvwejn
DPSS46jLTmm9l+I1YoBba6mbtCncwIoe6qc0bSKGDgpvzxp2/ri1gZ5p60aJKFk0x+zLry4dlgWH
C03BTruzk11Pt2+G8PyQaE89PXHZftF6G+dadBLC/L0IRscyZHqS4XpKmVmJUX7G0HnZV/V9JMTD
iEKVEkm3enMrk33mRrSMWrgM41GSh71etKvcOPnzXs4sz0+UX+GwT/tDxuirqrqDLazGGZTCcDW9
vg1wnGUi+mjOOknj/J1loblo5Kdy9H8lecfB6xWnryfX51qwaUBAKh+z4ljSyrYTZUuexjJUXkNh
ZCZ41qX3aZ+sA6M9FiGdafJNFxNUeueEaP8hlFIokLcGETdUm6XUAoXQa+YONROxJuVAMcHQa/re
2uAFdbFWlNPM6NAuPYs8vbdFtRi6BFDT+KgHyT7u83cLPv2YdF5oK5uJv8//j7Wnp/rzpuLvNoQ1
wN9CosInjHSYfC6MelfyTtoo152+ax3DL55mIMupGXyEsb6RejJAQlonEs8OILvQ6UfyiHlH9D6W
puujWqAqiDuUdP8Net80QVAqcZMAOZgdumVQp7LJG9X6HrmwdafSS2SUSNHiKeV0NzZbBuob5AbO
00jbmpjGjHs/7IDy1Sg1ZW/A6IzxO7JegukjZxTaNLLX6uUqm8GcUn1pwXshnyqkt+1+ObGW9XCw
GQZpre+q0IAsyTP55+X8pTJks+cJfWvT04lXEj8dz4RFzn9PdUfPBxfgQ6abjirPbk7miQEEo7os
32ftrz59j7pqreJZ2MLKYupr0WPrKZYj86Smxzx8D7gqMB1ZhMZnrU8k4R3jpuxeDnxXGshSRz96
6E3mcWUurbM5PIbmpis3dK8LpjZDu2kgLwXDTS2RtArrWYrQhA02c7mOFXPVSTQegtbNK3NpMH+U
488ByT17vB/ZqiPCAon2PGknLe1uLKVfQ4Rx0wwpg4gDrjLciOInhZtscc46zbhbykmsLKRSW8yM
dOVA9bp5I8gEpHTbD7t+EJ4Y6y3umCtCo9SdjZj7b4PYVzTlepYfAooWrq9Yx0J2iroHagiNqjz6
tBJclGLtU+3P9aKWQ6MT9m6e83XeW4RPgYXTfEKpVXbsOl6OGDYSsfdFm5ww/twPTbK3jHkdRuzj
vl+3w06qqU316JAZ6kbucOYhRsYjVfxcrTpNX82It2IdrKm/JMZX6mMykcp9NPIHvKWAAYSs7pNk
3wKGGDpqzRtgFIZx0rtjRR6gBOONxIRGYvKXzJ9x82xPz6n/xY0OQvCo9esuhKh8ozPBs/2Nkexz
FGEBmtYyxZN8C2hArpnfVbeWdGuBKbPFRmq343BK6kNQHrX0IIeHSD6I6ZPX5Ir6vukit7ADb4ri
u7B4y4NpP4sYGQqoBfYUvw6lwEDy05heKjVdgJ+8LXQ6JVW2TJlW0vWjA2jcVbUJKew+sjZluBUV
U18qXW+wMLoJ740ahQ2mlFVyV47S4jwlmGGPIXZN0vww0Mrp1C371rexWgjutPiupGltV4+laZy6
TrkL5Owm0NZiWJf8k7ZXWUXD9bNv5PspIPed+Eym4qPJX2LpNDOVsc1kP6LGm0XaKiSc2DDIpPKQ
Wue3inezepTQ/Qc20T0mya8Sz9A5oKO5GxLqurreyKbECQYiUGX9NpQBsszmdg5O59vRyGTG2DnU
pNh+74ruZtRq8uTmbaw/7eqlNHUPY0ovsJmcVU+GdZ/bOeO8jybMTnNgr5tzgpXmbjm3uyYLsQC2
tjJFlKZ9FURCXJjbrSnIiTN724ijZR/7GI7cQE4iUIIOS4RJ1AeRt46Z697gV+sgfrZx/gjitVa+
mw0YLV3dJqCRpSL74PpnysP8Xovws3bEqspRvjrE4l6xbo1vM/GMN8NiBBI4RDmT/hKVpZRu5Gpd
FbtMTC6WCNNAU50k2KmrkibVLucRxvhW97+UWHtL0ruGyk65EYiIPZGZ9IqniQ8VaIOghoftZyjz
Xil9xibc1s9cxPHjbIP14ZYJ4jt9WNTNZ2V2TpmuFXudTu+y6UrfoeZl0k2brNsTipuKRQbuzN8y
IBdsTxvHuOH2kOgcpmAUnLj0cLDiHyk3FmuMTzlAJXbhDL2Wu+txWlls3cYBLRuYB3CyRLYULe1h
M8JbZODxPft0UpfSsE50daXlMcEapY5Fpy2Nj0pVFkHr+Pc9TZbSfsqQLChxtl+SUc3lvin4T+Cw
NN320BdFsWMMSg5LvplgimnQwHuWEm9Oz/N2mpjNW/PuJzsl3QLK1pM9nbWO8Z7i76YnDN2Plnrq
wEQhzVCYbhjtuuExRco+WaawvWKnlO8kcTs2JHIIUp+CYtuVVBn0Sh05gWyBqFn03EsbM/ng8uar
K7fBC2o7lr+Cs3QYnROwTY4f4lX7aCE9K14oCRLj1A4nnXq7X8odxB6eV3kcqQXIzAW5gO0RXpNi
3ZZ7UgsflETigKWObsa3ol/Nj1a51MyHVHciat7vBlXNa6IS8k9wtwsqgRYGTd0NwN2mbf+Q7Bih
AJ5Id8Z9eGftxAelu3G0r9DrfvquC1pBTC5FnsJ3WQ2lwE7Kr4B/f/PT/4tnJuP/P/8P3VBEkSj0
iQ8ettHR2va34GX6j/J5umVfvfcnUvhKLORf/0by/bhm5+f7g92Yj2akMM2l5+PEmxlb02zbrEKX
Mdsi3FmIMX5f+aIfUM36BWA0yCp1bBlm7AoJpzGNioToKRvMoDHtaYNuLXd0ClPFy+wvyx/vq4km
JI2TEKxLQgsJNCuHSFtc+Tl/B91b+gWmFCUrPY3Pzz2timXrvdwwnXHOfxiLuEexOF2jmv20US4A
pn0yGFZS8D5Fdgy1VWNeY7b8+OouUKPWbJA3ZhkqewcBYKLe0JXfnVVh2JHuWa0hvcKA/WGttAsw
f6TWVuIr6In0eOiYqAOr1jHy40VVXjOc+ImpfCnsGomglfpIGnamfzMCduoKeSWhp4Cp4sJSkA3q
wRvKXB8jdja0Sml5U/1WywGs4AgqpNDv7LOusRLdaIF0X/m0TeuS9lq517IrWOHfWiZ/OZraRXyh
PppFGADTjfmFcotkKpMxxYfNj18tMtLE6QMinGF32+v3A4gZZI0p/hhpT9HCKkHewU2otDvZXgq5
df+9k3/8VReRiDdT0HSyYRr+FgnfnjneYOE98neclmfnVnKeA6ddhVv72lf+cJYvdWQrnM2bRsCo
YzZLEuAhrQ21fHTNBTDRTbo/i7xyYldnUlXz0n5TZtkn6wZckEcmsfz3g/+0/7WL0DUUdWHWM7/i
qXfBYK1maADB4ha3A6fwSudK4PoJ6axdBC5zSGRNso1xtwN0tyg3b4pzwwhpEXpf/eLzWUMahZvM
3R5pfn3Y7i/zyiqfH+Nvu+0iQpm1llRDVE87jcFglmZr/Fiu4M1/3DMXQamCGJ7PXXjW0WTgvRjO
uvmv+DIeW5C18VFxGTYtup25SZ771+yK08+PL+wiYIU2JXLQTxAxl2B+3YZ4mzmfxqJcHFtnfW13
/kQN+4+cbKRIpj6ZqKZo8CLVeMWNCjQld+sRuFHRU05pxUZPpH01xesusD518LKamexSf8+4rDSX
tbI2aZk2vwzq4gjPQIVJRiMb+5TbSICGyIbxGNhkUqJHD/BtJpuy8+E2qJVlVUVI7hVULvKVnODv
ZCrrUrPWVGJm3AOYjjJ/NZiaDirA9ilIXpVO+YhKvf49jvr3qfopEqsXQW5K9MxIK7Zd7yIb4PRr
arRd7Dar6ITAwla58W/QanfjQ9U4xU7y7H1xZX/8RNVULyKZmmtdLmsRsqvu6CLseGgO0bZCs2Rc
gyd0v/p1ttIWFufbeG4xuJ12Z70KhCRX6Qp09f/u3P3eVn9kRL2Bqg+y8uNusnpHNdvQaWcmSv9e
XvMcNf5yqtWLoKXDSpRVnZOnmxNNkDtA1UJ76AARVDF9B42ucXw7x68MXHO8vPOPMPxgSsn1QR/u
DH/pGKqMzz79Tq35sIyjFW/TygbewijNoL8sGXhNRcsewqJMW864lcxPFW0xo3cLNm9ePOo+OgAd
M7H2QwMYEzKSSouXNgKntLfFRxSfIguqza00n7qeOyW8icxnTHMBqHxV2XBj+ztVO1YM/RXZWOgR
7FX/zaePK8fdnWFW29K0FknE6CVdy1P4K0nfcSpDZX6VqQzEps2/l/InDpt6EZiNyNDbuEONtAJN
Qn8DaGvqxplYRs2XNknLKVwN4WM+Z6uS4kqTRtcOwisp0Q/BWb0IzkySC2mAFLYbq0Pgrwfl2qV2
/oC/7Y+LyKwUgRZKGZ6F+gLAHvfauODFuq/1Qix+/Xvhfu+1v33HRRzWkF5ohhoycuA/C6ARoM+L
HCNpZUYJwvDsblw3Xe1pFjO8afD6MvYAHKKItgmTjV2uRbvS02kpFBBhiAGnRXUT69qzOpR3tqCr
mhonKyeXlr4sbG/lJnMMU3qxaV9Sr+5Nhh1+e02r/O8vwrQuwhWzOjj2Y483Zrg6ezyorbX49zL9
9MkX0cgM5EhTM3Ng5HrI+ocM3PS/P/j8Af9dftO6qPAMWy2G3DSGXQKSOkNqvPBDJDfQq8yF+++v
kM/b5W/fcX6oP4KYYKpuszDDTuB5G8ONMATCivVWizXXAM8UA8swap2J0lm97kpw+6l2vVQ1Zgg3
5HMiI0qA3tBLhTWdv/E35vLTIp2It/bmWoz+KZW41Djum6ZI6pBvejo7O38wSDmF7udr4CQe2/rK
Kp5fyH8X0fotXvnHItb49yVZxiEHn2HOv6Dur416vNJA+HGxLvZX1AxdXcnn8LWs3ks0eipci6JV
vh48zdP28clfxqt/b4efHuRix1GeoJlU8lUDkbJkKNGqxUIerrABf1Bqs5T/bLY5y0SHGRfNXEcj
qzubfuWL9/8fKZ6fHuEi2DeSkjfpiKJBsiAPf/uQSfXHRbv4fD2bRV+j+v7ELlYu4npiBI3UNzxK
gbCUtUJYivA7OvyBaYxKz3NN9pF414UhftwGFwHfGJrCH86L9/Sks5VvkBm6+3wm2qLSdI3u/UMC
+bsM+GMjZx2aZpqfsXhT7aWoS5sgAavHoXg0Re1V1rVa9KedcCnLqcUSQrypOu5Q1TnrR1KMoaDu
gDK4FmL+HjytSxHMuA8MEVls5dLtnJc3sAsHDHk3lTs79yAO3PBwVdL0vH3/cvx/U5//XLU6Qquh
oFzB+NBlzOukbrEaF5+gUl3FTbxris8/PdJFIFD0oJYGRWGEpXZrO5rXXXUznnlioGz+V+f/9977
40kSRUyhJefjDuy8UZ0xOgvFuCJf8cPe+h2h//jsTsShKoHM2g1V6SXaS6KfJq1xzSxYCzAh/uhf
y/d+WqeLEBCn2mCMCVo0XFu4qTzS/4aOEzoZx/O52vjqiHL8M0Swq8pBf79Frd/b/I9nYz7Yd1Mj
czYnRzgR/YWehsr7/VVn7x8aKb+v7z++wNCKIrBAX+yeyOAZfNBk/xxGpnbY8p0rY1TTHiXIXDlA
reSqGM0PsVS+yP8MP/Br+VyHR8k6mWLHN57kqlv+e6/9cGrERbMQxXa/ALuCrpmxY/I7qVcu458C
5aWWZTnFOnNHXgaUAU9azF7+ECJjqG1qhOV0Z1zly2tqPT/sNHGRVCJ6Viko4vIMyqthVaCvbmeG
wBI8vX8v0g9vQFweeSOxAibO50V6mZmTq9OZQHb37w//6Q2cv/SPTaXqU6UGDepvcSpHQNI1twAN
/u/P/n0R/iUoXsrTBzos0s76v3JK+b50q12zLl1/pS2bVfGIyPRm8OatfIIDhCJ5dnOtRfzT1Swu
jr9lYJU+TTyWyvWvrtV16hXOHQ1ppyH4A9twgOHs/LtrX2idP/hvj3qRC2jtoNuJPYw70UCmkyc3
Bnw8Bvs4AG8YfaUmttgCQiWzjDal8sy7JWwBQwUoAqk6uJ/T4jgmbza0Mr1BaCBGqD1qKL0NL29e
RyAU4SBtZ6VmUHzQJATQ6+wW+sQymVLwNFBtZHNpYScrn2t3DbuW4exbnENGOCZt56h5gbke+JRE
cZD823VQLtLe3kT9sCj4QV24D1UQHgbwzxkYrPk+d6jSi1sJoM2UYBwBCiAATxoiBTWhKtBL4bo9
i6r2oNmbfRpMG+Hnmw68ySxBD3m0QZFm9q+iwM1P7HMaZWr87PsPU98suplK0Dj6WoTY4Me/d9vf
d7J5Kb0ZxoGIEgrtXek/tPC9pCtXifLDNjbti81kGjnApy5A36z+VAHZpvVpVkDPm9ldl9E3T6ut
1kRuPwWQoM1FoDEengDFNUH0oKJHaJ0TadbXPJnpW2MwtdIyry3aXS3ClTVFy1TNb7TsM4Ek2Ayt
R723PBtk5Pq6afaJ9SbOcMvxF/5yfQbgHLpdTQUYNHtZ7OEHmcW+yr7xE3NK9YgZYwV5mmGYAjLL
hoZcNf6mAyPTmp+tQN1RStYpr3nsinVjBwC9Mtjz37JhO60hLSx4GX6N96EpXC19V4K3kfxfxTpk
GMHuRWek1HBsjXGT6qCjb4tM32ihp83WOqyOYbHJR+21T9Q1kk6guDII4lgnHy1cRmQZYLlcNA+5
1rvoWXo9tCw/fzXV5VzulP7Z1BW3AKNnljt78hfdZHoRfiLdfqzCjXRG+UJOTKaNmm9tLQWUgshH
Onux9FDY0m3W4dvOfD7EvnKQ4fMjODGC3jJUV1uWOtITXgDTSh7gXwzBsrPeRgOkbQ3h/0x8qUYv
tSY3x6VyUuN12khAWqv7BKKPP+nrrGTIXqpOiTVcB/NLrd/75KAkB2ZqkJL9GKmQDzWTlyNMTM36
tsNPDdH38gyPpveRw0O3QeCnAIZ8AfmqWrVm6Vq6+VWqOOBY41LE2iLvxQZSrevn6jI186VMF69H
MSDvuN2NDAQOsKwANd5+9IbCv4tnBaFZfP9SLIEh4fSN9GRXs6ONxdoWNxW6KkHsjuRwo3QfTqkr
ZtlL28dAu2sZw9cTmGTtOy+nzSwAIBu9UyDNrca5l3UwPQHTjiDa50Rfxo3x0JmAmyRejHiV/Gjr
Q2I6s6RrHXJu+h0Xh0Y++fWvQUwr0aCPYooreaP+Y3y9qHxQ/ZNlavgBJXuwlNLnPH/65VeIDmkY
SquhV6FR4MNmZYuS/qUJHFqbs+Vkn72r5G2OG1smtm3oO0rCe0RnIvdlGvOoRChsB/skVSWgM/oD
85us3tboyFRKsZqzHhY/87jm2NbbeNC8IUiXWU3ztQdVpEDWMx20SHeVtpsrHNZILJJyjVrWVgqQ
zrURzTaw0Wwpz3LTmbrO0Ro2AR1cc4TZoYNMibw06z1cvXxbccMQEE73ioTwWhP+spwedZAyffZe
KB8+qOAAuFzPrruTx3uN2jysbgdwPMkAz0KyMA+Cm1DoXtLkN3Op74MIc3SwnViyLwLZdvrcXPQl
EpZ4rdWy5BhwEyds4OwmPubTS9FYWPf4mxR7JS1qCGK6Fw7GTQjgWWDENCTqPVKvg/Uiy4x8RhSu
CtUzAM8LsL1p9FQAfS9qPOe8uIKaXq47OJvoerum/WbPkE2YnQyl5dpGjdJJvS+SEnfWQT1YoEc7
SA3adNNnH1MewOpZZ9XnWOyn+ikUllMpqldYx65DWStYAt+FsSQ/C4nwysM3k0R33HjSIslNMh5c
RN9S26+KMnrAVBRv3uYu7sDRSI+q3txNPb6OselqgwUDnplBdBuL49CAoZLmdY94xRD1m1gaEe0p
nDoBc2RvsuLWrqtlb4XbES037aiNcLBg/VqytDrTaIxJWsj1Q5Sp/JWvkpCbMwaZulLbzi1EtpX9
xtONt1Lcl/C1OuZoiB4JsU67bBmacJcNzZmNmkECUasAzG58t73vZU2CagtHmG07atWdrTO0xbco
AFUnssLr9Qie8JsuJ65Rf/uIlkqFfUyVX1WJck8JBg3X33BcFKG9iFMistltZprskBAduTqdgYx9
89qm2bEWX+Z0l3A0JIiGknSw4/ZQytDTxmWmvRhicKv+vbFu8m4tSuOY5f2mV8plIUYkHlAkj9bE
Y3tEMkfAsjfXZsU7SHRG8J9iAJs+fPd1tUOBD62MDyM/wPACxK46Irlti0+pOgwlesOElblY6gzA
hZ8+COJbEj5D/18qEnb3sOqy8MEO3kWzNQIyGJkPe5AD4Gx9sa6HxoMJuDSSbxM0l4HklFU89c1O
B01VWsbrnAAKjeJlmL2FYe3x7euufsiMc9gz2b1AQBN1U0pbPNdQC5pciywqib/b5g4PpOUQ94u2
9HRxykvuEwVey1ev0rOE5FxxpIYchmlrOwL9EgWl4o7FMB6SdGXlX2a+rnsYyqD/5/RDkfBx5UpQ
EWecMyzMImBjKfOVfqc0e9POUXSAZGvAcPO7h1ngLQhiGB5QDPUmHUBp6fZ9b+4agO3Q4MoItuNa
LUfPqI1DB/LdbF6kNAGAAfQxBzKbI5Y0IoxhRPs5CL5iDYZg9xSPJQnes9wCFNbLddbwOF/YDyBd
1t6WZzCC8isbTyOiLVpEZwsu4ZCte/l+DHZJkMG42NoZJW+Ur1sQOuYob8rpvtfeRfUywUaZww/b
0NDNYKySGWsNiX5KjIVUFMugAyxt3vo4hwJmzk41aDAVeR0LLJ6Y8l0ko9KgwJnp20fAtQDIzWJZ
JOFXKquburnPghcNRcrWh1xJlJPb5ynPUGkKVmkxf+paAOLC/LJkeyHpLRmXvxgaHxx/IbmKAt1B
e4up1PIUyHgW7qag/sxgRU5ZhkwGxFIGbR/B0KG3ok5IBwIXSWmQGzCNC501baGD5HV6W/fGRrdP
sbbzVfmT4YYbNcnOyD01YjL2UYujUj0L+dXswrswzuBs5/vC+CwA06Z2taqD14pfoFZPdoLEqJ8f
7DaAqMqopX/sygcddaMpN5fDbCyD5Lxhy90oAwVXDn39ofRbC9D1rMCrVgnscQLt4FiAHR+7x6j4
MAyI1216rOeHWnrNi9llSrlgPuzOPai9A8IUi1HGfLadnNSGeGw/cHGuBVhdYyI2G8Z2QuVl0Ro9
l5zsxfiDRkq08sWXFgKHimNGQWddbjA0hv1QJfUH5CFvgE5mEBiy0mKNZhr6YFKz+dueMk9JrUUG
Bt4A6YgdiSNrpM+oeOGS6ucvhf6mjOMhQvxJDcKHNKJH0/S0h3rgn/4+KE8+cgOGjgdjq24acJHF
QZH1A9A0ruzzp+Wc2PallvXlGAMySV5ni0TFlz/MplkPNej3uNr6MPj0HiJnkkBLfp4KyZMHRB10
ACo5o4ioRzEqhDgi7QIdS7Xw80qV8nty87dK8aKhUrRhl5QhQ6iKLRsqsxclD7Xq309avGrAVUZy
xpJJXmreVOW8b6pPM3kPiAJKauAojuBE/xCCh6wt2TVryQ0gdaS5jaU5aOvTDGtrmI9cbqBLX6UO
TS09ckZUyKRsZYt8CU23xGZPNZjG2tgZwVfIEF6redkW/LLIvLf7XdvVGzOkF4AyjG2/Cx+hnqr/
TvMBCOPGkJ/r+HWkBCrmjR5tBnTCohYbdq4XTvYUPfnItdhFfqvDEI6rJ71Ei1HMi6iA88alWknx
xurMQ5xAmT3PsV35rOlVwBd9VWTEa0zQUqPT+BYvAMp1WiMBNB1jJsvEo8Eu3RqwdAHGr36b6SkI
3SsgN9oFKlCG/+gHZzg1olSJ7nbSPhIMtK0Mmp6/khR5P/XBogR0a1rf0/grVfcGZ02a7oN6p0Nu
0aVirSoBt7kFU8dcROMB43Z+HWozxV3c4nGYBt6QfgTRSwHDQvL3OU8tKqC/AHq1iqFM+hwbb1p3
N9hfKnDhQO7cWK9XMYeGFppUkmbDZI2SYadaK8lA+0wV+yg9pgREP0P81hpcyOFu2d+1sDBjINoW
3KxAWUmohdyZDURi6C1owWHDbd6rvEgjxRs8hjICgXPSbsXwCEXI7LeNhWIAjpuj/SZGMr3of6g7
s+S4kWxNbyWtXvoJuhgd8Gu3yqwjAjFxnim+wCiKwjzPWFfvoDfWH5iqSjHEVGS1WZv1zTclGfQA
4HA//p9/+NJ0cmVOWABEV45OPf2SdB3uJfeqehX4XwzzrOofvDJeJwkWVqxzLTuNGSKVuiYoFk+Y
nt7jllSfVYALTYQCNg0bljJbQeOL038nY/gslb+ySYVUIt9lCdrU/Z7osbUjvOtQ0d2Qiq8+c1jN
SC5GVaueNimcrE6e6CiVm256RiXHgdpe2cV9Xj9Jca3IGw3+euUUGHWZD0mRPZlmgnjzc0Kcmxiu
4K8zk1kCM07OTLTa75D335oIK/G2nLXsew8VjBHqJx6KilDxb7KsRMvUXrWGuAxV/H2ktgr1bulp
18jfFhXVsrS9ZWPeGXAb1InfVuNTz7hBPlIn1w1mJMByo9KA9KQnvamsFM04izEdmYpVWtwbxU0R
EAjPKjRnam6Zm2V0loFGZTd2u26DK0V50LNTqz+vp5sKqkRyUWU3/rDXsA6WDyI+cWDRlM8+mksS
J1YkIxThaaShQxiuWx95jnPlwSfslOu22Zb1hY95l9/l17bp32UkLuEdp6MawK/CWmVcUoHFioEx
4b1HjC9Vdhpv+MlYXIUYSKE4K+FBpNqL14yogbuRgwFlhDw3ir0ZbKqMFwkvChrEVYnVH/mF/jKN
V4Gwlk79oMU1PUPdlbA2rCLadF195yj1idYKWAACs8RvnJ+ToF5USMGDUmugXWKVYoGT2xgnOt4e
wRqCx4CqrV3pgCOmBJKqKUVwhuIYvC7Txu3gwkApiX1q5ajbilbuiirGOmzfYZhBPqViuvmQrFK5
EnbIyUCdQ4mXCtQTWbleC3Weer4AzoLvEjeX8MChRJ2nEnFViNfBuhnwCAYqa1hBnJ0T77sUiZig
/T4FiFoWXvBcZ3imYcUXUey1N60o1l0fc8Yf0E1BJEf3lVyE3V0yk1DDnR64GiaPuoalCaoXTTjX
xaQtBuZT3FL4ALFx9MZPE2/RjJAibnCRCxTWNMSK4A6rrhUeDzsiky6j5KWadiGZjV4Nhea+zPRT
x+kwvDH2g3+rNGTG2uXawx0kxRRR2/Qqt8msrnIvPDPIc22s83ZMXLJ53bGnYykSN+wDcuicnan6
u1TbShCLqcYzIkKB721667MisOXWulXYv0RDcxvC2TR2RvrQ2Tchrpi1zB6axtwmub8LvO5U5wD+
683yT0he9mGYUm4LTFoc3rHczXZMD7e7La+9/XSa7Ypd7Xob3FKuUAQttT0Sn+v8Vu41tzpvT+vL
dJWuj7XE/wROtg+Tl3qtE70JQnTitM2d8FH6pDoyV8TME61XzdtkTbZ0UvIBnNfSw4qjQlcNSbJH
VtCX9iUsjus8IipC+ufS+/bru/NxX8CWB42HapIlykZBtBpGM5GOOlhyBvWPtjT/7O8f9B3M2Om6
MrHpnqISaib1Dg/ZYGRh5aKS6cbABKA1dyZYAW3IGqv7qWJN95/C8Uit9CddHPswu4k03Vx4Go/f
0LApqqKtCqw3OBW66mzlIQ6vTLECE8fcz1rr1NNlW7m4LwAXcmpRj5Av/hT/PcD2VTH6qlcM0IZ0
zBYzTrPlbRO2uMaww0zXffHo46pneHg3Ns22Ih29zko3wUCkZ09UeqTkVYQXW8IhMI+Wgnqybb5N
6OR/PRH+DPk+wMZqL9KGpkGZbIRYBpYLvJCOvIB/MgXe0LgfukPZpKn2OLOPBJxVHRuxFjAswH7l
1198nkk/l8K2c3BjKbCDdII2SImtLrziJJjozJCaSRrFkRH+hJBtOwf3JvIaqNGWwRXEPh4mKs6l
2p5+M6YR/o0WyjWZsus0NTet6C81IGanSjbtHCgeGits21ZtgdNLZOywLVnEiv4Kl2jb4CNIi2nt
0DgZrWdbV7fZ2B7pXVrzQeCju3JwQCgD4phak7sSIDNvB+O0rnJXNv0OE6MdKcyc3jI3M2/CMXyx
Agd7khurNe9lZm8cmZxglZcSBD4Y0IJafP3WMQ7Mpf7Nj8B745sgkOuRo6RGOJkz7wAhaHmFbVNN
6dTgK+Op68qo1iL5Yo9PsQW402OmOMb3pu5tSCBb+rhgs/YhuLkVfeJGCa4f0/CFbe0htu4q5ev/
1eQ4DK0ZY+S86Hr6Ey0hT5USvYMzMOqXSfD6NsB/vAz/6b/ml7/f0vof/8W/X/JirEI/aA7++Y+z
8KXK6/xb81/zx/71a+8/9I/z5y7MvuWHv/PuI/zl7yOvnpvnd/9wsyZsxqv2tRqvX+s2ad7+PN9x
/s2/+sPfXt/+yu1YvP79by95mzXzX/NZ8f72/Ue7r3//25yh8R8//vnvPzt/TvnYJnjOng9//fW5
bv7+N+2TJqUwVFXX1TksS+Wd7F/nnyjGJ12opHM4tsaBmvWTPliWV03Ap/iYbTpC5T+hYdvBp+q8
nX9kfrINaUgpVSltQzPRf/zze717NH88qt+yNr3Mw6yp+cPvmSMYCZiqAwvSkI4pTIsv8r5fret1
m0XRrbqfkASE1HIuKs0zwnVRUgYPuLFCuZrEUl4ea+8fMIe/jywlTkKGJR3rcDNSOieEanvTL51N
f5+6+QZDguWULKARrvzVsRCogz3v5+EOdl+pcJQ2hxsVl6Yr6pyVscVmzEUf/UITYVylJJMfHXNu
ZP6x4vw85kFF4ZWBioPlzVxYmSXeRTf4Ty7Llb7O6YxQlC6tIz3VN87Kr0acH/cPG0zpkw3gqzfm
pttlNzNFz76aJTnj1rz+YYJ/n0jvJs77zfHnazugmkSZb3jj8HZt4x0gDwStedb4ydqGDJJtfM09
MuL7u+motmZahm5rmrBsYViH1N2mkGnSWE/z3Ww3oUtLZUV2+Upzi41HYsCvR3u/Q78NJiziyjSC
O01ejYP3YioGQ4zV8wjmEH/N6IK21hH2+kcjkGdiGjo6U908FPaBD6vm5D1j3wsbsFB3znhkodfe
P6Lfr8FxDKHpNn9fP8wBssfB0o3mGRb4Y/9cL+O9c4nd1JW9H3fsAOvyiHTkLS76j8n3fTwWJUsI
Tdq2OLhn2B16bd08126xU11w46sS2tQKgfdyckFzvIfgKtocK6ftN1LT+2EtzaF/b2mqbujWYYhZ
J52gSJMv4eC3+66No3sLt7N9Xc+q9oboEhy4A1NfGXmA77GqixPZ4m6GqVV4qcdieLLgNj0nkWLu
Or8Pnh2ntJ/9LFWvrQ5ktGGfA4bAEEjLMxN1P454kk7R52mqK2WRFdJeNWKazmIPoety0FPlRRqp
ftGFtf7caE2qg1OpfbWn0SI54eSNcMdcZFcJIGTotnjFKKtGN63rSZFopjWscZ4DHV3FIs2Vbg6G
zGMnXghTMcvzKgEgUPNGBmeZbhaPeWTS32itPsUdoYheEuHE697QE5T2map/zaTUMfywOy18dNIO
P9Co5xuJAb44JINCve29pMMhIUqu7biSa0H3z4Q4ljX+fW2ke8suH3HQo8ki25MmwYqotUnmUBKn
XFVZDbRltCVhEkoQLYD7+HSTTvIyA93BitOzCTk2ao/CKJqCLluVoVTDkxRWBJwbxVG8TdUbfbYO
2mrsL4vegO8S6D0RJXYuHOIGkg4/FxGke/ZJjBMqf0hx5FNbDLD9ILCBSNvOUbaZqM3PkVHQwK7q
KdxWdaPfJ1NrUplimEgvKcmqesuCDPigTTlwpqJhFITpdCdOh7A36oXVedarALJ5CsuEgkxJjFEA
+XjlReNXPooNLf1KAwxkIVcc+hWTct2ZWroO0losvcLARLtQqAQIZWnqXTPK5Nq0IHNgSaCeTrWC
H0FdtMDSToVzo9ap8rNaWerW0DDlkQMSHQxsFHaN1aip00Y2Ijk3Wr9dW52Ke5GVtlcjerQdtm8S
eU1Df4aY8S9KKJrPNqyhOzvw+6uoHTSgu74bm0XTGzGdEfwpfXojj56NyHsRqSFxt5ESqXi4Elkx
tXi6W4mkR8+SuC+TWG82agJEXoouvG1Lr2Sx1chWySSpW4RAhe5ohc0iNIV+IlRhYOcyyS99Q/aE
Rk4aVM22Kx9bK5oIpwnJgFfVGyYH5jJ1pmFJpEqvQmKcWXvfKvCEmqw3TIhC4aXIte4ceKs7RS7h
kc/aToCOlWmcTxGvmp/SirG0trkv7FICwI1267ieokOrMnvNcEcfwyGHFweSetEOu8JWOL6Z+LcB
2cJzMIbicztZ6VmZ6t01yup4mwcguNgEFafzHDtpVVTGZVIpZzjXN/uwxgDZM1LzSffD6lH2orpR
PM3Yt6VDt1zN7fa6CfLggUbocJNEU04DG9+haug5fukmLpqlp0jcRyv9xgAb3uS6n2M+j7tLZGCp
uOi60Vv3dWquomkMQawTm/XLmbgYDfOxlv4aHvhwlqKots6TfIS1kXd3RuT7nIcbUzOvDKOovnRD
FJzIcAi+lKlVn/joiVzPpz8o1SJYllaorQecq3aj4uBcYbXohO3OXOGOliyDMnGI+RbVaSpy8wrm
TnrZdSGeEh5eZWTl1meZJeBgJqM/XJa1Xj2bRpcPYGLVsB61Xr7ElVe82MiyE47neUfAAieOz2Nj
FBiP+0UAogBXAuRjtlDslZjIp5QGcNdm/mPeY19KO5i2V6HM9htJiYVMGiSfB6/V17aKV0bu6+nW
KVkt4Xkp66jpK7GMPJ3eTamZ2JxCUW2uaoIQzj2ow1tPiubJHyREIw873K+OJSAP1kmv7h1tqlCG
BzgqBgHOJWOV2PCKtLC+EXHjc+QP9XZX+rVNA70obiYlKB5rbSow7NZgH9FmdyDw5vqTR/92I4fY
XuemwaMfysLcglw755MTJW6gFnjTDNCSPoe9UiUo1T3TJZZg3Bb6vEYUmhoCuRBFvjJZnivAztBb
Zf1QAZmX04Xttc7atHXrOYBYAQAdtqQuqWpNBIqT4d9HK9/qdqo5jF+mPG1ec9+Kn6c+IFjAAg29
rUNa2lnQio4FJ0Q4Fubtq6oEODTpnflgpYb+pOoYxGLlK9dpF2L6VKptf5IyLe+8NJu+JJ6mvpZt
a58ojYI9wGjF92MSG25jAGNYuTZwwo2srcWXWlVd7D0q7eCcRANutImWxC6WtCPt0FbLZzqb0l04
tRadlhbPYKxrOmUavvrnaR3FrEixLq1N2OvWZazXeU+jMfK8xTQUuGlGaYz/mLCs8kYolQ630sc4
fIwi8y4uWA24zOwLAEWf0/v0C4VgDhIbRBuW+9TWnW995yl7zew5lIZZSkRKn7TrSJX1N882ovgm
DOz+m+938kJOc0RSY6mhG5htfCoxf1oHoarvwqJpIJ6OMtiZVt/ep2PkfbHavsthAvjRU2X01hm7
PG37xnTWRlDFFwYF5lb0jboxrSi/LKBwQA7OMnysaACvpVkPs/1uG8NAClLylOJJfEbOIe8mC3vv
MQ1U/L3hC/qtR8SXgtUC7NAWRFYnvsKBIxHvJ4PODFEK3taKVWNRlhhpe4XuF3CwjPGi1B0UaGJs
LhXDSqE2xPR39KRuvrb+oCxGB1x4h7FEuqnSCnPrhTZmeDzpPTaUBS4Q431jTOoTNb8HPtjx6qX8
PFrWkyeWllFID0+4slOaNZYmpkkmqNWE6ZmnxMYAcD+S0UgVhCuEiSJiEcSD4voGbMNFa5X+pV5k
9jUlLJ4OnZpDdChVS1mEYz8oK1WRUL+gH3/uMFbe5FgDlu6YTrgSh11xZkm8yVwqhPLFyAyWHSuB
gMt9xO97ZdM4I5ievJNNXevl5fhm0O5PKREXGLwTDtWY1sXUG+Th6GYP+zR1+vgqUxPzJMGOFe8G
RYwbP1QGomy6CGvdAYfNZSEqwkI1u6K9mqWpvFB8s4XWw5IFj2yA15vI3qATPoQQe6wIq7uqtCa3
qaU4iVk+ngXQ/zedKDs6MaGlz85wpXISUlvfBq1hYAwnzfRcBo0lFnUT4kIuCpW+e6s5+RewTsiY
CIuKXcVmchp7yviIWMIn+KFu66VW2camtkoSqELN88hMyro6Wdp+oxKGUYREvmFXGtN+UhyLVlFX
VVDG1Vr9XNCUwXNOdADTTcEH6NKMqbLM2UNgndUCQ5gMCqPUDPjS9dTdFENihp/zOtHjLyNspPZs
TPHo3+VSD819JNpuqXf+4HZ+E7xmQ5tK5gCNYBdQ17z3St/ZFwWvmdJXLC6qTVHb9ZpnY/NmqF8b
XcNJVLfLYB10auKsqxHzeBqRXfmq2w0pKHFe3IWW5e3INMmonxUvrqe9NekYbk8G/uVGOQz2bohT
+IU4B4UWoXcmQU9FX09iW1RepK5ydl8O5mx4j3o/aayVYzzHp3S2XpxUYddekC9ANKweCeiDiVed
wE/CEW9UIph4JoaSk9+PD5JvcBrqgtPO4MT4AhcZ9EF4B9RHF5phskH4UaJvDc4D0znlhSUfBrWI
DNZJZYovtEKFiJFZA3tzUeNnH+BieJL4XkO6WU+dY9tYvzStgeliMdTJIh1JCWdsc1gO+XCBc2Ph
OqHNWyKWJtzXMLxGHsQuPSj46Yr5wXVYe6dpN5PnY4f0ClumQ7rS2WsL6j1Hu9fyIjpzIgXqLTb5
a94gkq/gjJxpVe7h3Zjj5De/9Bik0obPs/yhMeiv+rqUWNZhKF4EOul8kwK0o9YePe9UXfkWNXg+
4TQJpFggny+LU28ICM6qYtREUnirwhnwj434BExIxXWghW4LpZ32opfYCqZa68oWT3Y9yco1Gudh
a6n0aqVwFEK3hnSvONctAdm9DLZdmZtQnmiEW00mLynfYc+bgfSxeoVe46RhgdepqfVfnFY4UJ1o
cdgEmFnOVxuy6qb3nOyRUtYfciS6InHuZFqENG+9qJ/aG0WroVY7FX1DbGCr25hS8xxkEb9kLMJJ
F5xKvJ5FEX1uYLXiIh+qCzXJgzPFovohDoqAN5ys870GpXX1a+Tig2O/pUkwQ1s1gQlp+B9gQBMu
r3bztXb9a3Ffn8nzGVgD1v5WLao7ubOOjfczLvN+vAPMqUlH3xLN1/B+0Bc4cJxp1/HptMwwMoEX
vTp23v8ZNnk/2gHuBCTqN23z1Wtp+qAOau3GLczySHvjAC2coYx3o5gHPQPfUdKktV6gy/Fqe8Ey
vxb7dpMvMayF/RvgZLpqNn8BpXzfufl53AOUMqtCsxPTV3UzLr3UxecVrtodnHW5hA2KxR8mO0tc
c0G8lm+z5v8BaH9RvGY3TfX62pw9F/8NoHtUED+8QHNr4B12v/zf/6t5/e3r/9h1eVi9/gjiv33w
dxRf0T+ZrOI0zDkBagaSFf7mdxjf+SRUzRTzm0apYaCr/APGVz/ZpqoD4pszBCdm6OpfMP6My2nS
oXQSFhi8/Ldg/J+gPsueQUTHsDSbyXv4zvuyKuIaclmyI9iAUnIFJrQGPNigll3Mr+Ex+J5rewdu
M1WB7FmXuS7WGU091BpWnQUSQ9R70QVNf1v2JpIV+I1K5Ny2whZynSXOIE5Ejo6LOlLr0upMccxI
vkxBxLFtl3Cexq6nSGurJfNSJk6Ag4/q66LC3SRI4Due6m2nvKiJgdeVN0JEPfHCzK52vZJpABGN
A3XN4AigPzUVtjlE0IYkGwRFyV5mqKkFbJawbauLTPoTKaAs5StbIz0GfklPHGmMQf2c4tGNblBp
pkHOFj++kHGoV49Kb5blrYq01buuo7qKXdFFVUSCZiPZ2qO3bb6et66LhJqT0BCr9tH1xPB3ulMO
/1a5ookXqyu1V0iWlqFBCsP4ewUywVk8MUuncL61VTBaLQKKqvNOCFHBgFrog4HGTNQ9CVmaFZu7
ulMrbwsKha4tSydc1Vstm4zHrA/q5AERxMiGPoEYQYeGmtUvVR5e+TrIjoOtwUnYOfMDr2FTaENS
S2Cee2JbZWWS44VcRcreCZ3R2RSNmk/nikmuHLTNCGCg75QpfwpkQMWP3niot+gCRE1tMMFe9rXS
8dc0sYLpWhazoQVaJHizjtZxGwim9IAOEzOpzdUUKl6Kt8kkafYGul1vwkkf6Jr6eWvA625RSbhB
64TRqaKEgfXZH7yHNDREj9upiSiXRPtkTnRqlLVvK0a4dgrA9bXMBg4+WeYHiKzqII9dzPkNuQPU
5yyUdpUuYOUnDVp46J2PRhRAaGmH4FvPGVBdJVJxtCu9KoCNQDFw/hknkiASzJprsiYnrd60ald3
hEL0wl51MXN2IcKWORqpnoXTtE4cyaRVBRRNveXg1BQ5tLk4M9pbaYbQCJExT+bWkjlSNeROUABF
LLB11RAzFVurrJFDFUBvYl+0lTecmK2TDCvAldS+yMrRMt2441QNzVuk1UlGbAFIka43ciNr6SiL
NDDRqGR1JjHQlVlnYGgSKXN2nd69ojiAp936ErIimQACOWHqaBHG61VCFFppx3Lv+G2WbSeytVGx
DIyEzizIVrY9VJ1bB1R3FMuTmp6kflsl26ro25AOvQKzDGggafGmHkz1anL8otvqiAaT09QR4Fmx
7tXU9L02E0mtuMC+Fk7pdC2QBtEF48tKlwiFyLsc8S3KXKeoogz/dqf3lpU9Z0IAFw6QkEAylG9Z
okZiY9tGxjTmYSQrciyCctl1HmiHsKBr8gJ3pUXG5AgXW1bEnS0jZc7RyCrOmW7F+3Ed+pMnH9Nq
zlb1ouS+NAdRup5qhj3worCbtWL1XXjOQQvD2UTm6gtu5EOxKLxCqkszMEhuaGLdvq+sFPr7YPQ+
JWWcpSWBVECPnGFFR9hrkGlCvSrSmQKpwoLTzxJPNCchARkEKLeWEpEyADRI7EExJRhsxVpvEN7r
++qunKx43Np5SExw1zidmOOstGBLeONgoYDLYm1dWwGmzj4mFvbKiI0SuY+Tpt6lok8OgT95guYk
MRQLTqIhOo3ApnKOgRmm6oHjutJtgC3jz/hRpAFesiZGsbmv1eoC+ktWuLapKHtVaaNZcIlebFGb
OpLmeNJR9RWVirWxkw7TtOJVVrRNVMW4PwWj3Rh3o5UojRtFZaKtbdsOcOCvW/I5EjIEBLb/dSR2
tanigK5BWtc2TULExKkRJ1m2asg1DG9wm8dZnKCIpsG+OvUiaBeeEwan3IPiOSdR7K5VWaaX2CkA
mqTlNPH6kqbIualtfGXpO/AfLyadw+DKybu8wRnXb79CIPKmtZoHjc3UYj/fjKbtFDv6PQRvO5kK
nV0PK5uU4DICxHC0tOhdM9ERuxhxlBMfWZeIyEDlons76P3z1DJV7bLq56CyURJThBcDFmMukFpy
bqrpmJ6ypHW3xaDjI5CrDouVL+2pXrEytw74WWz51nOYN/qL2fYqcE6rqPaZKKVenUiH7XOllTyA
1RClsBiNmGbYZ86oejundiLQq4m46YguqwxtTW5JpiyUUEsShB2+AKnwGsIdYj68sCIx4SEt6y7e
tfE4+Xu9bRr4tQKzczvxrTtlKKCvOIWE78k9Bj5oJraZpd13QbWDClK9Bo1JQ4xMejNz6zEy+nVZ
xJ6xHVh72QlSxUfBwPkmdUNmNeFnQL8lcq45Yykt1EE9G8JaiVYhWBnwOE6dIeBaOEAhzceB+FvN
H3333y9u/7uVrQbd0z9nnMCcea7r5992dfKcff2xap0/971ota1PlJ6g8hSHGPgbs4XG96J1/pFu
S+yuBCdFzRL86J/cE+eTScfYkraj0j2GoPKvolVzPhn0w1UJ4Cz4zL9HPTkgK1iWJXXKaUOjsHIM
vshc1P5AVqhzvbQ0oJ4Z+gHj+lKIbV6cyxwlGGG0pwHpZ6hpOmXfjqs5qb2zNmwEqGUpbwWatuQ8
7r4IGLYxOdlLA+kqcLFEnZBkVz4aCjX42vTnQU2HxdqghVkqSunq9rMSXVF54Xt8FtdPtrnv0KTF
a5pRU7UEc0i+FXSHwif40ZV5kfikvGwMOmqGsVHJB3JIukYVy/9rzifSbGwLlStM1oRl5cIXWzwL
FBruaM17tq/qTpgXtbUzIgCNq665UGlIx84ydkhgrp6c6QX8yyOgTBDj3W9r/HSSM6O6q/STHgmz
/9SnZzXsmOHVyL7U7TlROp36aBR3RGeUmAfKVS32tnVZ6lshidTOUbmv1JCO4c0UEqgg91b85d9/
mx7COCxev4bPhwfAd2yv1c3/vP3tW179dnazvj38zf8PWV7aTJT+85fu5DUbn398195+//eXzdQ+
SVXYpqQVY5jaG3v493fNMD5xPILiZFsmp703I5vvrxovIYs15DBpcxKE7wW08v18qMDzMjXB0VJz
eEd4WY1/54D4HlcANJaG5nDqMjjFqoauHlAz1KyOFY+mEbQHdNkdGS91sArM4KyujlkEvQdovg9l
4xfB0ZerU+ef//BW65FqR3WH7FOgUxhynJtSykdoGT/c+g8ISMeGOUBK2h4SajoyDDT7VYBOe5wF
viS7/XqYN3uuP9glP1/OAZrmmfpsNck43hPRq4vaxWphVVwSKbJCIbIqT51Hb9u51pKg4C9HLfaO
XeUBtua3EOTxDQPzXYXn9GuXJQ3LRbxEfr9DzXuin0CC/x0KekfffEftYu3/gbb28yXPJ/8fnqAV
RRMNKQblFLnUl8Q1c6mI1xgx2xwznH0PI3wfzNHmHcDmX0zzd4MFlMp5aSBtsmKnXI+Z8M+7Ore2
QKzODj/DYSsm/b7vvYFk+Do5wln66P5KQ5e6Lh0DOOZgdKnEuGTCgESYQ/IamhMtIWNHyY7c0vfw
zNtFwsDi9QceMiUco/cXaWqSY6aXwHihJ7sckuBSVP3nX8/UN0Osg5n6bpCDmUrLvhhJNcUreQYO
CeDcx7jzaN9mQuVfmCUfPLh3wx1MTd2DcGVIhhte6C9AmFggmQhP4ifbbdckQFL9rqtnzWWaLpSj
BsEH9NGfb+nBJI2bYeRExPCkTD8Pp7qLRSCaukWuk55AY2Y7KYtf3+ADvcLbkA4gn2nYQlC5HE4W
GDNjJHwC0/uldxVd1tfjmf2QGK7xMNzkG3PXuOaaMELOo6v4Mwl7s1JxVR+Zsdp7Gvv8LUzIbppu
aBCKbdU5gKYNm6bMiIbp7e3sdgTrbtJTZRPtj9nrfnCLLfjBQjo6UirDsg5ejlxaow+HNWRCVf6G
0JwtjuGk5NGQm1xMEY6Cij9PqfcDHhSE0qPlBv2JPv/O32brblu5cn9cdjTPzPcvCsNYqsnO6vDq
6QebIb5MiWd6DDNO2xJRH1pt5HOvGvKTuXM8h6P+eub8vMq8H3BecH9cUHPR2iIPOTzn/iJSyCyu
v2o5pca/apEPNsSDvs88Md6PcvC44IOJCCfbcAFhwLW205Zo5519RkTP2l8JWLLHdqePL8twLBP6
uvoTv9QvJDmAkgF1wyQ+83nM8Vtynn59WUcGkQfTXck7U+9sBmnyx1TZVCg2AYt/PcYBC/73WycM
6MWGDRWDt+v9A9KNoO/qt5k+axcXiKh9dtvqMltH+KnSwG6Xwb3+iBN59uSvjjmD/rw7gL/8MPrB
9Aj1wdSMnksMo2+1eR04x5zuPlgz3o9wMDVkqJeyqt+mhvLYsmK06/iy2P+FBtbPq9P7kQ5eYbxp
WLgqRspOZ5p2utE25c6H6m7vfv3MPlorfrxp87z54Z0aW0LvfJWB/rlWkAi1bjZHJYrzrTlcLH4c
52DrzojB0RuTcWqX2OiNvZ62ljs+zv568SpcHTO8ezM2/dV4B7s41NQJrO7tUbXP+jcSFFUXEqqL
8cW222K1svRDvNRpAR57nT9c73+81IMdXfGMgEqMoZEVs51b1QpW/9pj/uf5hb3HD+aoKfKHi9aP
Yx5s4x4JKqY+zxftZSRBzAXrvvIRoIY71PvXGGEF7rHrnJ/YL+7w4YqioZZOCeUMiWVN3L5bzb4j
UBSj5v7XM/SDeuHduyAPVpUI+68unh9lZVfjWghFW5h6/gXobG16WQHVCDpP8lACcdJBJ68xcEvZ
Xau1nSzKOl57Zo29VJzhRxCcm2l2n9TBQ5hop55nYJx1rL459vzlwTrkQzSf9HH+vlhK6m68hwh0
0u07N9pWZDz4D0fuz5G14rCeiuO6BbhlvNo11rNH1B0VHC6v6iO0sPBynnjzwQqHvBWuV5vKdn/9
BT5cd2HHApFRB+iHFuPjkAlbzutuGWJiMu38NDoywke31BLAXI6uCiqpt5//sEp5tt4IMWExPx+l
up0PLWojVu2KnqDK+iE5Vh4Z8oOL4mps7AWBDIBhDyYdWU12WDn0mEoM6Ir0q3rMffSDc8Z8v/4Y
4WCa5PEk2zTmthF9tXdILIvPXppvc6P5+Lt6iBHORc27wQ52LiswKxlFDKbucXdZZhfKEpr6Ke5C
W+PIjvLRwxKzGI9qV37QRC+qUouy0X57WOPizROewZQn2kJLZP1H9WFvE+xgJRKO48DSleBDSGbe
72F21/VdqhDcXZHZRGdpj3VkdIvRjnGqbZ1V9A05+KLctReTa+1rZAVnvB6uuoqQqy7+wt7zwcoo
HAloA1xEJXQYLaWV5ZSKAdYnmRTnBtZge+Mk3CucIs3anbfxxM3omp/k21+/iB/feWlBkuDGW9Rg
72+EYtRVqvYMbG4IscQQkhyV3Wz3zIHKzS/0fHt0X/9g8eFa/xjy4N53alaiGWDIZoTHV6eoZETh
nbP/rnTFsPGkJPpySKezpJGnmeGtfn3JH76mPwx/sNfaUdHlJHMGAHKYyPZnsPGPFLUfjQDUgEL0
Q31Zow31VIdQL2xnMxj/h7TrWo4jV5Zf1BHtzWvbMeTQO710iJTU3vv++pugdJZNEGewR1dPG7ER
rAG6UChUZWWGniZOnFDDurz1jYn3ietNdMvySa8zjF9BcGJ0yfEUwV/yLfYxLeeuGGT2kive5c1c
FSAzioy2BmA4VDwACKfrwA0MT1knLzNltAcy5/ynYXojHtl45uNlI5u69tkbw0U0C4AZY5vwdGle
UnkGhkWBHAlE9fHfVVPe35x0KLBUwCtldGPwuKfWValpUomDCGjAN8mX3B5Uj5rbBMmhv4sOqKjg
xlB+6rshQwfdSb/NPwXuM4QZa/GGRLzF3A5pDn1eNyZH0Tpt1xiycvGP2p93I77j+J0A3XhPHor5
4/3FRd6r/7FlUM+6cOowCYO8BoXN0VWsQEfyJ+0zL/YNp7oIwTi3A8fmWLjTRXM93PEBTOR8f9nw
zQ+g7sk0UxTEABnHIwz3TQmR8gECyeAHS4gybfQXxx2DpCj1o/KAsgPlUpIBaaEBj3O7wWAERlpc
K4k5bstc0MYEFUOtbobOREdiqNQHIdAeVS07VnkN/AjoJlfOZcm6KrYLosJnKxtqvBo4h4J22wIQ
P2fAYpKeAgoo548j8bovHwqDuIZMOiuYF6e8MtZUY0FL/f2hp+xMUJyrfn7gXQgyOWFf7ODPm6Jk
YB7tS1VIlEYVhIPEI0VnOIHwCOAx0E5FDkDGYuYCUW0BSDu5gFBgLOBni/JK5dbRXobmDe98MBdt
YbU6fhBE5yh/WaI11kIJkVUNqlOHZ7QS1CcQngXn95YdwTd2KKepNAEYeAmnABlWjtcesGL+EBgn
8VoEN5GL6/fALx0z6m+GiF02TRHYR4mWrJnGTAe9k4CjpxStnTf92wAEiJ015atG+rZxpl214Bbk
rJXkpdQH/mSW2lMBjDPNHM+YQcRzQ+59ZQceNXf2YiUg9PXF09/YsyQEczTyZFyUlONi3Ams28j9
8z0IdYlGJuqnmHjyFU994q2OcS+Svjx66oolot1I5RNjG69dJyDAoLZ522UY/gLA/vyCGD75yQT5
/5vbHtN9sxElf5I0UnYmB5Hvk+Qz0J8JKnwGmqYYIVe/NITqRkm0BUmxaYGOT7hbWtFZ5P9RyeL9
AjJkCX0nGYddA1j+82qSNcrWSceGkZQTJGP1dJLjO+kI1QwIWsTIdEdXBy7H52UwjDgNw6gx4g2l
IoGhIqeS17GJVi3mfyvrXqpAfw81wDL31gmJfVx55z8ayy9kCYsk7SewHlJOj/Fv4GInLLMtWy/u
wMDbjKfzJlhBBCv6sEEFkbmV1iEFBBSRU/IxkgmunMqxvB4vFbxnwGQ8XM/pkbePvJVR+2jpQKLh
foccKITl8w4MwQVPGob9qT4WRh+qCl8Rk6GxHSHY96XmiNpip6bpgB7DjQklzLkCPs8adb70RqiV
jPAMJ9FVN5oAnGKc75CPe2ASOXcqq8q4/WTvBePNWR7mTp5qDbZGv0XWhRTTQkVidMCpDu9PvQyj
aOM1WmjgYwO8lUsVwfl476noxj6KWIMuzbA/QYs2Vy/Aobjr7dzOECHRTXR03Kk8yDojZfm0ZnI/
bGzmGGPXagM2h7F9BjhHAuYoDxZwH+omkD/nPyZ7h5HMy8BcaJZIKxfnRhZVeQFrs5+hl1C+TKZL
NKx6W7dFH6iu03S/Al93ySuMs1Jrkiv9Y5ns/Wadg6wAL60hYeo87XnwEN0iR0QdIQCgue0gJit4
rTc+Kqsz9ehsHDOfV8Rm7jRoTXQZlQTAQChPHqcG0KQQN0UOpW0NomTBuICKuofGLGYQuc7MdCYF
PEtgAcHFQZdRAPONhIxcTJNZPy2wMYw1mEB7twqtBGBIzS0SJPahItrTWIPDWhUPmBq7lrTo0kqk
w/kvz1z85tdQQUMDcauurPg1Q9x+K2bxl9lId1YD/oJeCc6bYi4cDRUR6QVmSOhan5FlkzmAecMu
ItCIThjzHDv/vAlWtQ8jHhayNRmoQP3dzzfeFAqi3qvJeyZanApv3oFn1VWcFpJY/LSXa43aPDWU
F7FEHxi+2+/7K7BkQMrUQctdCNSjMdn6LWd55JlHZxuypqMdDCw2vId6d8sY/OxBbJ7YRmlp5cEE
awmGPwUy+K/2mC+DvPv0HbBVqNtO8ZoZYMnO6lc1AiqcCKrOD5zfw3iFYIQNTDYa4F9QcyTetdnu
EbwHVjjjFYIJC7e/n05V4zcBmJORay3tgVAdcSySLaV3YGuRukcTjEaGWC8CFaSwMO/haT7ITRon
vSufjIcZgg4utG4ux9MYAKbIQTOwDsvWOPW9E0lCzWNAsheXw1FO56vU0O/NyjMh+XN+nSTRObdM
KiaFiiWFUoKXTg2+AUPCeCbo94wi4ZwXthkUUCSMEAK+R5lZuiSFsizCfl9dFTpEJdXHBfTC59dC
jSf+Tl4J99sfK/T1PcnZ0usyFkOS1zz0w+xICiekNqz9LDAsjImUAaAf3hXKKhHBPT8MU1WTWM26
ZZTf3RP9cdLhHVElsgIVwwQB9ybjbOZ7tNgcBg2jT6IQYpkkS0mfoYkCtSgosbyCTBiFcMUTpVs+
CoUZhACxQcBTAd7/gmvIVslcZBEXKJizfAIsakeUNLWguIYyPVBxvAuMucwPe/RDUbCSVmpJcUjX
jpIe2RlkvArt4bzPME8aeAQQV2QDNU3qpBWGUcRZh5NWG6+zcblibmjpyEA7D2zAQEyigr+xRB0B
HXP2ozZg+2LQobiiN1xKTxIIEZ5ASi18nx109uwGD8fSATM7GA0K0Zb25xfLuhgBWEIbAxhUA8H0
cxStQdKVoi6NFq8sudZ43cXc2jczUANQK1pAwRlfCrZqV2thasA3O09FFwwUWruYNC/j22kP+n5I
Bv1NRoma9D8WqbwOTSvZGNCjtzsA2sFg7QigP/LrzCEca4SpMT42sbfq4PsD/vvH+R1lPU62xqkd
Fcp+LpQWxo20BeUJ9BjNW6NQ32ZVxbT7/XljzAOxWSl1CWKoqsGdjb1N6sccYJws2o3Q0jhvhHkg
Nkaoe09E9VfLE3IgmuleFiGfrK57JU7f2kn9n8gE/4TrjSnq7EFXYEhb0udrTIyLAaAPn3XzghdH
WI0LY/uRqJO39sCAg96B+CSonn6A0Is01DE14SWQ+NiBjZ3jk5wPRY/Jz9k8gvEPuS7yqCOa203a
OZ0mcb4Uzwp16Yw95CNU0NjbVWPKkCBNkxF5Shk3oNCXqrHmLIriMfz9uUhpBkAMVQPQU/0cPdpV
UntwXyVAtsploD6OINbHIau98ru1QtkCGVF1nXuYlOPtJysX21qmT5kpZzPkYaAKIXxv0uc4FZ2u
z1w1QtcVoBxpVXiZBHEJOi1CxxUxEqFSF+lCcwaRZQwcwuICneX4Jb+GHB3ozt6hFzKuoWv5yoCY
qOIUrgDeZu/8GSQ7ec46ddBlvTQ0FIJhXRi8EnpsSMp4K2Tu6WaF1DnX4zLLZ5LhJ4/JaXWTo7Ir
AlCuj7vMyS5KTNQ57UE+op1+O1+fXx6zMrbdXergp/WKWboJtuN9eNPek6GBzHnrwBAHq33Ah0Wz
jsrWIBUBMF6/zBKB1CjLE0QmwHmJrgwnZ+etis5XZhHNSl2DEQDEDuHB2CUZeG1V+50t+La5ShDo
dud3krMuGkqVC3k/Ab8IsYjhQdXuW8yFiTonaWCuS9YwIaODigdYBPnzuYfwR18o5DECMTsnPKBQ
kfsE/Tm54DCqCFyHy2bCzOQB1MEbXkRX+wumvErSYQA7NMk1wUt8g0KRn5d26DYuqCndCOS98BLe
hAer22xsrVIRrq/mdAlJ+S3f59fmo/hQ4q7VnWuSVcuuehSuoRvvZqGtePEhd0zIkXCOJevko5yA
f2iJqhrNFdsaqj4PI9ZdhhE4419k0OKcdxl2HWxjgvqcKNyOZp38uQ31GfzWvUDkVbIH8lKSXXEX
vU1PteEAtrRXj7zeGiu/2K6QJJCbx4ui1snaliQNhnZsn1R2CbmHtnfX+YWzUFZuBpgCmHeRi1qY
oflsCcLsSV8meMGLh2r1wPcwPQ6zS0qqUF8KiD7MYzQ68CXMJLT8AgJZCB3Et+apIKfO7dy8F7wI
MzOehov6XrRZHe0gollqri7vYci6tLYWqSgHsicZPEz4suDTalYozIyWHRtXsW5i0OwQQfO5gioP
Z5dZ33NbqqCyEC2TeqMmGXDnLZ6aXC4nw7Ql9BDJJrffp31Z2LF6/Be4XNZZ2VqmHDnN80VsJOws
CAv24a90CkCpGDSkdZnv1QtMTe14FVxm+Xprk/Jea8nWOSIp+Oj3FwuUyapAfix2IPlGnUH0QRIZ
hg/xscRYAY/hiWubik6p0bXy1GOnW2BDqltkJKGOUAxRNchD+eOjcJiD9nJ4jR+4EECylbQvb5dN
JWCNpaxKOmPZEwphhNN8FO3RnlHhyL0BbOocp2L6FGZFkWYCE4Jhz88nV9bSogRZCV5Vou40sg66
hiUwBQxPVZzmLesCBW/RP5YoH2r0MFaXCZbyKd2BoHm9sPIuc6FZNHh/c1A2pijXWc2u1GriOuZl
u++c/E7zc1/wlEvhAYraILBqL00Igd1zzLLC0HaFlNdASySKQDhAamIj5sFtSGWmPmlSIwCi+QDY
1L8oFZEu8Rd/2ayV8pcO3NBQmIRRGcnrYgEsbbWTExXXFuaK+rXM7HYACifrb6ac86hkH5ONbSp5
7hcjXfoCjy+CZ+h7qIzPTnwHGmTbCKa9mjnNdD1cS9MOdJn8SQ+mQ4G/HnVOTMMpChX1C7mO+olU
I+pJqCEdboIIc8gNL+x4zz/y4eg91nWAUvFIwQPl/dW7uUgLxKIRZDNIy4rayawMrK28PJ21GDA7
YYgJGClAcqlzWE1in+gzTICi5WL1V1f8WV5FXnKp2uIbKC/nIPMhcnbeYwln2NeFbaxSZ3KMQFEf
pkhqJ+hk+uX9cmrQX6h+QQLaGZxyPyQQhkPsc4vHtcATFKP/uNHDO3NwNLQjMLUAiXnoSYCVGRr0
GuR4Y9SBGg10QbbkxLvuKj1wLwbm19j8aOp0K/l/fnTvQ0X7BJlSJ/bFl9mBJjIuIz4ehFmO3X4c
6mCH5drpZUaeqIfoFlqHGGtV79ITaVNbruCf/ygsGJiBaXwM8+sykNlfgJjSJCQDeZJOjnC1GA7E
CNuL1QVP1XrU96DdfRbfpG/DT+OJXMFEfqJrvfSGO3zJ2mewbBgQZzEgE0ODMbsZ4ooWdNYBCB28
8QKDnng8gobdbmK03woU93mXEbNwa4CIQxOhCwEMHBXMhqZUwB0Gk707eOFhxmvrIF4WN90NVP0O
2gkco97a2eDs1o/yztrzfIv5LNn+ACqiTUL0pxwg7EDS4w2BcoSye3UDhd31SXBAootChHoBvz4W
Ljjp9dPfINFBIPWxB1Qu3RBmuei9HoKTF5iA2ROhETt9hIyBo5Z2fOA9bZlPwK1JKpKCdwlMagW2
vfO6R4gveNNP6wRQ+F77JdvAULuRr3ECHivebU1SCXS6GG3TNMS5JKwthh54t4P23PmjxPRgBRPK
oIUHceoXIFcH6ruFrGstDL8DkXMRc5Ia5osdFc9/TFChoUyNVJNJaCDpGsQ4XCQbr9bJwORA5Izf
lleeeBbXInVGynWpwWz2/rFq2ZW/A9LhjLYKRi67u8BL5IYPGGN/rI9FUqdCFZYm7GuYTCJpn6z3
c6sdoEbJuY14VijHH5AIhi3ZSqBBnXA9FANo2dW/wEZsvxfl6u0w9iBGgxE9vMZKMIUCJuC93OjO
eddjVsIBPEEXCoNKqqxSF3qMVq8i/naM2W1/DA+xj7vSK0/DNdTZdyoPAsfcvY096ioXQWIhxr/t
rc8InLK3XuSQ8T4SuA80ptvVVr63fzWyaWzXSd3GVaYLYZdjQzVwXTvJTjpmAWZEDwsqgO8lW27p
iJXxbi1SR04oQKqMiia5JMp9tSMtUhVAaGdGF++puondHs+l8rRcmDuz2vNRXKxZ5k9Lpk5g3YNw
KSNbPcfjBdRt7KqTgkGBLrJ6W6zaY60pexMs2Q2PCob5jT8KyRb1jdsyAjk5cd5V30vl5Tg/DNLr
3/jtxgb1Pa2+/FPnHP3ZxbvJJVpsNXgQmn15mJ54713ekqiPmUCPspUJE8Isnkwo7xTKdajfnF8T
zwb1vYbCEKuCTPjGoKt3Wz29S5ShA4/dH5a3/8pbwyqDbWrfFhUnlQjiUB0ZX20iKHoM1o0q64de
WECc9ytpgvOrIn+MfpQADUV4awCHUGn1rjJZBsxzkK5Ca91EOtLfRvZzAWU+FJDd87aYqIuNMXrO
qkFhKy1mrEwN6r3qkCEIsF+7UPkO/gZHDmA+4TcR8dSi56vyyZCmkaSdUwjCUemiQjX6/GqIT33Z
uY0FyuesMFyllYSsTqimNYAEDHjsw76K/nfSHRykjSHK8QpVysSU3JsmiPvz/BcY4DhLYbr2xgLl
cfpSqwvAahiY14bMF9Xw2IYQ8jb0hOMBvD2jLudW6htNa7EUwFZuMzUDoxxvzIad2WwWQ93NlR5P
JQrywEz45AFaBcqthFIKSuVk5A2TylAJUVfODrKj+cYqlYnGYw7KJ+La2SMZJe6fVNKCuCh8nmOz
0+x/LGHmFn65KSOInfzHHXrXvFEqG0TZYLbyiSBj/D25r+5RJOK/XpkuYmH6WyZSnzjEn61Ghg7J
1w5fbjQfGnmfqlBvWTixiJ3tbIzIn43ImjavmoxNJLdxUtjKDlJdC2oAEENz4kNY2Lw0gBn+Nhap
e0pMuyVfySWsqO1OqSo/jDC1Gwq+0NyeDxfsbvzGFB0v+lkdxvcd9CH9FY9O9ji6C/QMU1d39cZN
Vr+8BYXug8J5JLFPxMYyFUCsSYyMgTRT1UCGoMwEWvX0rt8RKCbwFMkLgClc6PR/MaqplonsFeOg
1IFo0lJTqh47W+R2vc9wk+k2xPNQQEW/w7gpTVe+kHfD7vwuMwOM9Y9VhToctTxZckc8SC2RpVY/
4rTnpOQ8C9RBqHNQ0GbkM1qh6RUm5ij6t/NrIAHqy8WyWQN1CsK1bg3cXLhYWqW9Ws3iOKXzrq7T
A5RonM6USh+SJZwqLPt8f2wcdRC0NpTAGA2juGyc3HiZpNZOMTRxfmk8r1CoQ0Bo5aTBwPch47Jg
IXSUak/mrAGCdNafJqp9N7xyEG9llPejc1mmAkn056GxW/ObCTL9mIf0+i+h62P/qCsU80+zjMIr
OWMrVneNsUuQGy4+lC4IxJw/fMi+BzZuQt2lkRJX4GTBunDA0Nr6JcLOLVgqUVwDjA44U8DoHZlL
OMDzf+p6FfqsjAySK6xQJly7U1E8cHyE98GoyJEaUM56v2q6XyDdX7wCWqJ2VQG51Pk56mWhPaHL
76Kdz73FWYtD8RyVGPwDfoLylWjGiF1FCM7EA9T28PTFVzRd9aq4x9TqbQsKF553Mi1ixAVEo6Bt
/DKr3jWInil5jJXQNwyTQ7pkHmc/Sbyg4wkC8H9M0BOCkV6vq0LCP7lV0Z5z9DQgRQSoeAVW6lo/
OPY4SzKoCBnVWp6V5P1C7Elu4knQjEBBn9CPyMfwVgdU9um8TeLr55ZIh8x6lXIoSKDQCyQf+jdQ
c43AHRlC3kYtlMluxYWzq7xFUvFSzrOcsLnhqKdgcoZYlFpwdJWZsXL73chP2CR6hPQ/ssgBFwMz
kFywFoILr336rUOMI1BfmrzyD89VKP+fViWppPdOTrf2z1NselUyv3RFciNrkwNM3yHGTEWNEUxB
1m4TU1L90Ux7zt6+w5rpz4n5X/B2g1oB8EXqZ0DWLCy0GSs3L7XnFHiPW4ibeuVFfDG6s2uAIxtj
AvVOugGj+yFuUUpfTWe5yAFc4LJsEVvnfgsV2IF8GwHxwW9J+sRV9bseCekEIYnzDsyzQgXzWSFE
WibmhYroRsweq2FCYeH1vA2Wy253lYrcYVz0a2UAfhrOVgF1j7oCLnkI/n9GqOANiclkUEFKiTzi
JQ7vlPjH+b/PvGg3q6BBe2NU5mGs4XuQUvl4HzvRDQjlHOEm32HWOTDuz9vjfBgasNfIM+QVJKxH
zw+V0r4k6xs4S2/PG2G9QkDUAgA+oO8GfP7zSYfMUFm2hCWhaB5bS7Fz4bldCHfa/DdutjFEh5QK
UkJ6CkMjCtdhGPpD1Q72lHArPeQXfzk1G0PUCS41NdENAj1Gr1N4F7oviOZYj4bG4jY//sX4F/ND
bSxS51RPZW3NJ1hM98kuulU9Mog7+JKj+zNe/jWYEXiPR+aBUtHSB82WBCYf6qLLe6OMU2IyAdny
JN+Js+Wfdwy2t2P+A+xa4JtUvwyAhEIVJSHKc4TM471HnTnCO3tH5Mw/88DidaLI+fzy4TBBiH4D
khEIhH12xbxOYyODTDAwS72bQTnoR/Wte2hDF3VxwuJV7btr0ZZf4aV4lCRcPmRm89ba/ADKRUNQ
aE9ZiE0lL4Qosjt0LgEXEPEf4AzHEGVxkdwrTngEiWPm1Ze8hIzZpt/+AMp1xTwNx5BURH+TQcHs
DBwrZBMO6THNbF6zmFk5ghYFsLNAI6iorXzecVEY1UwhnxgEoEdCR5GjckQIKXh4Z+YJ2Rii4v8y
Jo0QkSlbvYbaywnRuSiez/srKw8DNgtqYKDtA7UVtXe9quWlNmItY/WizpUNZXinF2+iprGFmZeC
MSsqW2vUkR8NIRcMkiDlF4YEtVFP9ADQwuun/jUAmv4G3O+/fHuRrfpySjbrpL6Z0JejnKXvpyS6
rUEa3tmWT0ifIDO7HzW8LwExSMB7AMZTV4P2s3N+n5mfEnoKGHVAARAcNJ99Zk0qqESJiOOJIoB9
Zifkd2vH4+5hhjdQPYJ3TccdR8Mo1lGYM6vCIsXxocWM1hS+nF8FzwD1/eRlEJqeOKQVZVeZsPqm
wPN58ie+fKjNGugPVfbQz17gIl2r93bSqZAUQ1vYSm5U8e78apjfZGOKOl7huJpqK8JUDflzycF9
3kE4blpw6eWQJoo4LsCKU0iQRQDKgPMir7vPPqCLY53g2vg93SldAL50lx8JzSLIYHtumGJ8q0/W
qNXFjWGU0QCeszI+jaqxy5eEc/XwLFCZ4yyvIH4hPH9J0gI1IrWZjepHyrtReR5BmQnb0BhTFZ9p
cnIgYp+j2xUvRqAfBEe87nCXq878r6ji2P4BFS7Qc4MAjIaR9Dq8fOkQGyXMj2p6MMzPFo+Klh0S
CdE9iABAgEnjBcAEGEZSgXR1IHNQorP2u+obsL9IhZ6twDRt7fuaE+gql4KLGfo3luXP7mhYSdhY
SM3tZX4Z4iIYW2+oIHpugJuj5XHEsfOijTUqTVHkqS0qknoVj5Nn+FUAXKGb7SXAZTIMePFCIfuw
IcmDCBW0L2R6HB5yFEuyYL4MkmAqOJbEDmQ21gV4blJnmuInK9avcqEFe3yLkK8p2bdWQJbSz/vz
MYbhvATbiU4tpl4wmE8tW4/7ORYJV5BsGV6jtQ5ad6A+AcNiyo0vDIAEJHZAxYW61PsU9OcPGoHI
rlxqfNDVmJxGucqL0R8KAaoJlROlx2hsbBGzGjEP4c3ea1VG7AL5Ly44ypOytqzrYoFhMqAAmR+S
E6m4V+PdVEKBg3eXsuosJhLef+xRm9p1QGGsCb4tWA4e+/vM66B3AcCcs7yBwX65F3vc3yBVPP8p
ucsk8XBT3pnTqbYgWIplLna0I4tUIDlNtDcKP7/kvWOZ0XWzSCozU7oo1tIZm2qVqILXv1r5ibMe
RgD4tI3EdzfrGcR6huolfFOxEynQD6qnvAqiXQXmvtYwvFvcixfZW37AdnJ7ouQTUdc82kwgqwFR
haiBffez7ThSq2HusTpSchxuJUhGmK7hyM+kcSgepZTzjmaeww97dJspUmYwAhKG+bBSi52ZWVEw
NkJ7mfXNcKgGUeR0Z1hxfbtAIo633Vxx7qc6I5/v9zwHMNQgtgofCTmZ5Mi2/BSa/qg7cselJ2OB
WT+Zpo5jUwtKHY7w0/TC2ukBocdVnqzTGgCNADwrDg3EOcj0KfKOnXXRRq7AyQyYu435Ojy0QXOn
0nNhKkg6p1FCrAmTn5mi2Uv7IpbXc82L8owbGvnUhx0qx+laAXqYhHsQioE/IYz702zCX2Va8D4m
01sNEdBkMGpBLIry1gxMRE1F1oMJi1vMKr+Qnk2GCrkoA13HB16ybkvoXP9jkO4AgJq8TcYQBskg
EkFjAYv1RGjKBLCd5IF6ez4UMGPNxhzlrFkxQyOA8I4kQ+JOSodq0915C2yn3JignLLN1x4qnkgW
1zuhuGrSvS4Fiq9A4Stzor21eFA+lQfwznlkzuItu/93dMfkS32JO5ufQb70JuYt0MIyFTJ/Kker
N2SPpRLZk/5UrgPmZYANG17HWeXEHt7uUvdGAQ5JrR2R96vWaC9o0/YyZzCaed42q6LuilnXBkiP
w13qebITMXV06AIraKOEPFEc1mzrJ8+kLo0JJEa6TEY+1SA8yBlwz81D7I4OVCRssDUF5YlotSn7
8iE/cG8N5nnfrJN6QZVLOGrGDCeSb/Sg3+dv0q4/tt7qFNfjCXO1fyf3BYmhzauN8pjeEiJBINLZ
vzXpMNOKFAplAxBUP5Ih5Yx3LTPdZWOQcpehjMx0GrFIcjWO+3U/QrfXs7DDszf9WMG/zSuLskp4
n9ZI+Y9lzqbZE4LC0Z8eY+jgXaeIOOLd4EL3+Sn5If2yLklNFmislzbgFdR4C6ZdSohrzerhUsZc
Bt2qfM80of2bM4jXFdQuNVRG6GdWIwvWLKTYVEWGxJI8gw2w46T67PxwY4MKcdkCaUgIvJAPR6Qa
QW7p9cfaIxOcgsvjj2MUtPDJPhZEuWUXKXo/ECrjcS3Lp6krdShUh5ETF4ZqL0UdP6lNJXtiojdc
EjDyt78E0Y1tykPrdhwqeAzYSX8pV2agehXqvD14PMHYIeFIdDwHZZ77jUHKPydtKopWgYeMxmuu
PkzabfwXcJpP+0k54SqApc8ssKbeeDWny3G9rHmAMpkZpjfLoMJXp2dQAFnfQ8notvdZ64zFg6Q6
8s+CSA/dzmi25Luk8BW0ClRQItyklmP6sWYrj5nfoxS2O38rM3+QJVooPEDn9Qt/pSlBwj2KyG1Y
vjXCDMbKH3WKCuzw8/9nh8rTmhwJ1LTCTpmVUCYGQYAc+ikG2crGOW+JnXdvlkSlaqBvBqGfjD3W
pgmNskyd7Swc4iCMmruwE09zKvhqIQaQWnDUtdrFmr5TAL6JK/22nbS3yUpOqAXxEH3k7H85MhC2
1sl4m/pllHSqFSjTx3gO6Jc6BA21Y7i3kGY5AoLDhHny87vACg4IciBDQyMKNOfUJkhpY2pjCWvi
ugRF0z/J0jh7agWmAiW6aZUMVbMEk5vnrTKz1o1ZGi0O9Var1sgDWb7s3XZPRNgEgFyFSwkkJonP
G9dnvV+35qisFUTtrTCT96uEEk4uVu4MnHXaTH40SO7ScnIsmWkODT109SBKiXrN59RxCDHuUcmo
YKmXylt83+7nZzKwKx/EX8aVetCuVj+9JrSEwndzsMtHU3Ew3NbsVyh31NzqHXuzNz+HOlOqDqb+
ocE3VgMJI4vKbt4Zl6B4x2AuoFaB5nI+LuuWllSLDKYiIfoynqrLs5iC/R03KMToJLc6pIBakTQI
nIGyXTu5w3vdsQBzAKR8mKTuma4fJEuN8YG7X91jdyIiTPEV8F1wsLfuvj4UV92Rl36xQiJmtzCN
Dd5ZiLBQRydDR6PVSMMd7WM0gi4K6cdKxgTqu/P7ybFDFyTU2RzFmnD094py21d4BIFEPIpnxxRX
jueyHFfGSLEChSMdS6Mct5jHSagkEuVb/Raz84EIsXghK/epNnhGWzV/kWvJmoziP+gYwaVP3dZ6
bNQFevCYn+1whwkaWjmczWP4IsB3oJKGFTT13s/G5hVn1fqkhzXeq9Vg2GYcuejgcC4SngnK99J4
qcysxCJWRbHN+j4UeUTdrKz70yqofRrH9U89UTjKh/VegeKVcdJe11f1mswiQBZ6sIuX4SpxQ699
4939EsMtPpknHrrZxL7S+rnvscLf5PmJp77cmikkvnuYTo9EeE+xs9c4OO/4vI2lvHForKhRQQoC
aozF7ZLBCQcudTSJ/NRt+2lpVGwMS0AlJgKc+g2gTLzsp/qDsBGKu7V3z6+HlXHAmIEkCtkbjpfy
eR8TACA0vQEbRvhggHa0BUAfk9sJhsaz6/hEin2Q67zjoh6Id3xd44dZykFnoVOHOMJrQw3UX6li
V2swazs9uzZBVu0qh9Jb5eNSSxCk5g2Osz/hh2nKcaNBXmaTEEzl9YsqglhF4qHrmBZkE6QYgNBg
hJuKwqGAeRZFwAfUQjQVhefU4AUp5vZ9WKBRadO0VEtGCtBSVzq68Ctfv8XryPF1nhEqQ9HqNYXI
O4y0cefW2qGGEKcFtiaOBzLdfbMW6uGpC2oTNx12C9JO7YXlRwcQwk5vRO8FWRcHcspbE+XunVXo
o04+vpZ9q+L7WTPtGKRMnCWRn/zFuzdLorxbL8YIYxvvJ3jyJDCoRZFjeGjXIV+OIEXmcuzxtpBy
6T4k0xQku9EEMD6XfhHo9yuI8Pwe5D08gjZW7ga0jQYGG3Q/AIGjPli+KJVYRLAGOYhHMjtNmB6S
e+EytAtI+/JWx/xkG3PUJ4si2arRCcLiROU2SqNnScpOTSS8cTaR8ez4tCzqo416AUWn7P2jze+q
fEVyl/qk5bF6S+iL99YB9wvY+62L//eWUh9wWiB8ExOq1haA46g6kgZd7OZPWutbC3od6UHnHARm
jNrsKnV/5mULhQIDPESSUNyO83DfT8n+/I7yNpS6K8V+QnOFoLOgIjQqQLSq4GSdNGPKd8aaleOh
rlTZgkyYpr8oaSnzAO3MU/ixRIXy0xA1pqolfkpofVH5vCKgC/1O9is//ckr8rDqZ1v3oQlwlEQf
1pCkXAQQOqLKCuxgbktO9pIehh2PgJZ5KIDewwMDRDdgs/p8bZur2klxi8dqPGNyRK1j6H+uRucu
3cR7GDM9hVDyA5gFmkR6YaOBvtJMrurGfK6rt0Ln3QBMA2iiEmQrZF/odhF06oeo03DPVIQySnqN
Zh4OmdVzB9T5wwR1lQlDVS4lKSkAZnpBWooQW3olD0AjkN0Z/Xf3b8qMn0xS3tdXoiTnRMK4dbNT
+iLt4jvLWZ7LU+SkN9Y194XLPG0GtFxM1GjwcKFCSJbKfbeAlAAZVTS7me7n9zVWuAeHDOqbyim8
k4zjin44xKXyS14147/s8Id5Kp6khtWnQkGKnL72LMaO8dyciKaVuQftVO6kuq9yZ8NYT2zs8YdR
6hSoYqdV43vY1HeTvFeDBEyLoVukrgGFositLoi8Mn+Kinn6TCBowWAPIWwaW9X1a2625L7tyvp6
MIbnMRFPjVbcnw+gzIMBrC7ox1EqADTm8yEPJ6gMai1uPjO/G6dfofjj/N9n79/GAPXRpEUvE4kI
FxMK0vWiv14ehp/zzoJu6uqJ93oDFiWep/AWRX2zqZcFNSOVH60AN5T8EFuKc35ZLC4yCxWuf/aN
ekANWSVG4Nonb8MKzp5dtMMBNTZgdVV7bm2jdqIRwMXeAb4a58XvC1d/BkjN4dOuMD1l81Oop4AW
Y3xxJEXFUhSPmvw90kHoMWs+Z8XMBPDDDF27lKoiLwuSI5mXg+GOQ9BfWJVt+HjLeY2bn4BPLvND
tE8kV/4xYyaiPkxHXeZc+JzFalSUhXK6EI9IZGx5eVmTe9Srs+Iv2Cm231ajwmorYmCgUrDSFEpC
1VS5nSlz/Id9lW92k8o4y6YdmoUotS+HDAIm/kpOxDPR35gv+fkt50Bo5P9vKhlmpWAah5zybllP
ggS2CJNXQ2MWa0CVDV0WCF0qCl1yiqZ4Elvh/TISHcUHpGa3Htsn5TSWh+6Z4P9LL/PBdhkUxxF3
Iq9axCwzbH8AtUhxTmKllbDIckB7UbAhCts56/vLYfFrcD1dyy6G6a517/zJYHHAWJh00gDskxAQ
6PqGoFtFoxLBcOvuN3Kz3RGYFqTg+So/JHTRzz5cChakxUCBiPrh5y8ZQgQL1KKwNfqjm4KGDkNB
umteLbEX9d70RprQqQcpHPGJ90hiIRvwZSXFMCHlBh4a6q6IYzGq8AYk54Lob69v0HrAxDQIyKG7
4K37dbcINiGm6RDclV+iC74CzvFnf+TNb6Cuk05R0YUk17F6WQOXfoEpypvU74/LdXFRyRiO6J0C
ktQ8/A/XLrXvklIIqiSQzg1wgMKu3gugnCh+hheEXXM8LW5ri1yqZ9ax3W44dcmUKBGHxUIqCWPj
FmvjFCEnqjOv560J6vKo9XpIwFACjHPsyLlnBgZCUTUH61MEbYnsuqjt1furkfutK9HF/UxPOzyc
kMoBnTyC9G3qMxC56tPKhVWzLgwIr4jwCwnkZHRYCss5TyRtIZXOyavAjd3a6iPJ4JRv6Wm6GG+T
AZJAvLPCmveFfuyHWSoY1Uk+1FoHwXbxkNyqTnWT3Uj3a+9Bt+43V+jq4NWdg7JzcIrn1RGBzUnc
JPEn8V9Q3TCvm+3P+T/2vmQ7chxZ9lf61J51SXAC37ndCw4xapZSSuUGJwcl5wkgCZBf/4yqqs4Q
FUfs6rd9y8yQ5IHJ4XA3N1scXdU5uHAGfJ0ZQ0/ArmMIPFSHoN07uwo8k9uPXeLapC9OKVek55MO
c0jh76bxNjYfZbHmd+c/8s4Vnkzx4khyxptxnCPkRiZHyZDVU2SjS6ik6v8FydPpw5ssDqJRu8wy
bGxXLa18tAIHJLX9j6fs3Fk/zXgtDmINVKXoczj2trJupqrY5WLNea6YWB46ZcTM1nqYyBtx2VF3
33l0jQ7l3MqfDGOJ6p3i0mq1FouimdW+rNS+1fKLMbHW/NYcH71b/F/3wNKOqktiJah94ljrQYWq
shZZ9xQQOx35s+JyNfVyLvo98ZPLRM9oM4fxGn4Sz5hbK1I7sp8Bffyw3oO75pOX2ZB8YjPEFrYk
mKZTJAqjdutG/Oe0hdom9UmYb5J2VcflfAB3MqULlwX0xZ+6H3NNCIwy7kOPbgUR5FBQy+7zyy4P
ZkVBFdFp0zb/gdM8e6BfVb9NyH6bS0IuinQhdDSwd7zciP14qhBbmDGIfXl9MLPp5eMDdzbHDHJ0
iIz/YW4R5ndJY5X9rE1rxHialgCjFbqfPTVR89WICKpCk1w54+cOx6nFRdDv5mykdFag7IGmBQuq
7yXQcRnW+OJmx/f+bPwa2GIh7TGLx2R2Jb2Io6Gxd954oUm57ZQdTfkKcOecUzkd0zzmk6dFkXpO
b1MkeWnHwkn/qrK1zNpZC0AEESgkoiN9yQ43SJpkmg0LeZWBTgDInKmJPt4LayYWr0prImljEJy4
DI1HXVdHZraSCz+79DbocCyiQw54yRKFNsrBdGcI55BDGpBPYZI6oNpda8E5OxBw/usotJL3Cvat
paVxlUCPBFCmIM/HjVuK24/n6nwscWJjcRm27ZDZRg8bs+udUHkqFRxDG84wzs4J1srw50OpE3uL
m9FQ4BNCq/Wc5Zzhvu22D9TGAw25FeRRTwEhVYdkh276fK4kb9zI8Wdenu5yLapZmVxrwcQ2sHEs
pI2oxjTuZtEDS8/Dlbk9bwKoEBAwzENenKayK5htTJhbEckI+aQwTQ4umE1A3DtFZdi1fhIH9mqF
/uzudKAkbaGnYq7JvD3EpOJF1WowOzMUWAgPO3hdSFfOBVJ05H1bf8ieX1Ww6OM8Q8/vHd64JkM8
FqD7eq1lFOhvTHY5jSbsJxBcDmHfh95T+eUPIn8Qhivfwy6L9/JI0udeBEMd5M1q3fHsDXTypRZX
gio0Uy8Ggrq9xu5jF8RLqIHc5T2oIUbDXouV5o37zk+fWFvMumVXQ5G52NjFvtsL4OLyvbNZf2ut
DWrecyceGuLZA+0GzHShQ2UKydhHJtFfn+nooc2Hzx/v4LMb+GRMiw3s9B4VyQws6bR4Q8ndENfB
xxbOP8VPTMzjPRnPVJUZAgR93qz6TMGI7tSjo93NmdcpgP7q7dhGuIRYtu6KzkaBv54cy57ZVDVS
iBoeYC73TRdZgnwropXAfaq3MTo63W37MAg/aQJGwiqq73tADlalPc8WQk5fcwtH1ORmhfAQX2OO
1NrJFymkCdSuA70Heue6WxNqM9FaE8L5eOnX4F/TYCfz3qsscyoP2xXQ1QsXJSdwd9Gwi5TYzInt
9a6L1XEujqMwVUK04fXtbmzkHe8CUImHFHG+HTjz7kU7y2qkfy56QpoAKHQU81AQWTwrRaUgpd1i
cpGZvRN3rPXroA7MS3Yzq2vxKwi1OSB2jMHWt7Kxz52dU8uLi7XSsxFeBsO1ffBAYWL3KCH6XjT3
76AXC93gm7Ur7ZzjPzW5vFvNFqJIc0eGN4JNGo201y5hgd3o9UroezZqOLHkLPas4rS3CoVT+6qL
HppP6EfOQfsj9iABRQ0v+ngyzzm9U3PvIrrYEXUPT+7m6UFPUYtxXqrs1s1XoKPnuG68U0OLPTo6
KutBL/zHosXH/JBu0bQfFbdrS7U2osVtgeaOmUMVYYdm3Y26GwhLBsp6tuv/plY+b350O6C/Es+I
t/617PRq9Ci2Yae3QVUC6OvtPl6cswf71MTChWeTJWOVvbpwAy2O9vFVWHP238wf7vSnbP0Bf/5w
/RrV4ljXuJW8RmJUnFzoU+A8GnBe0ASfooEG5PsYDtv/ru4yS1wA02ADjbt80cq640rPEfXzUofu
Vz+gCmjztcrHuTgCal9g06IWqrhLCgWqjylF/wSumuqoQ3eRus2ud39CmhnSD7nf2o/E4eHKEr73
HK5tzkyGyKwCAGMu5jMpbNFyD8gbawtuE9vzjQtjN6cUY+RgvpuvGAB2tcpsMB+ntzHTW7MLH2mB
7MSqKcyOtq9APBL+waDFJSQXZ3F1tuJHziRj3hpceMjUmigb5nFm+/yqv5objWfhEPMAtCw6CRII
XTVrc7syyOVDgxJGjXK2yS7Tu5kKJAfMp09nkpP/oH585mJ/M8Rl6x/IIjyVzubkQbtu7+YhQsAs
Mn4aCP7X2SlWds6SDMNtelQhZ3OFc6f0O20s/bFa8zBrRhbe0i1dUTezkTmRdT0LobSBesoPMzOz
d9l9tT+t82qecWtvJ3L2QScRUkbbzvPmzdmF7DaxIPrSbmlobrMr1oPG5T+Jkd67NUCjLAvCmBQ6
Tp6+OIYluo3rcm68H8U3DVnB3Hv++KCfNTATlhqgBYT28jzRJ2PSU0XLaZYydOuHFHQw/RrB2pqB
xV1AU7sZ07lVoWUXSZ1vU1uuSBudXRfvZAyLScr1eurR6IbYAz1et+nVHLlWT6DwSB7Jd/DSBVWw
ylB/bgOe2lw4Kk02dpXMKSXT3RfjXWHXQZG4QRN/d7R4q4wbhU1vekeq7tu+CfrxSoFdDnLBK4HX
2vdY+q900oFGx9hjdIJ0eRMV9U9bFeF/s0s8Ql3LQp1tWQKvk7gVeYsrSPSa36alX3VfPrbwCvld
en4PokF/mZj30clGbNqy7btZAnyOjgkNqRuKK3TQvdhP9SWYrvblxaxBJ+8p2Fh63/iafh539Uq4
d342f32JxWkgbdembYIvobIvMWi7rbGKKN9+PNT3kR7O9MlIFydiSsa2NjXErgqor0T3k3yXoWch
MVfQq2t2FscijbknTWiK+ehVCs3S82vI26b6izb9/UwH3o1QIoUKNoC4oHl6u3ZytFMZm0hBWEP3
QJPiVlbwVWadh4bZPMdF/K0Yy4jrtF/Zl6951cWugWVQyUE3UYfQ3WKMwLrkZkEQaQ6bOVmZBNPO
jlhY37ag00H4J3wRdk/mznkprueb3d6agfuIKDTC4h5NaCi7YdsEcOhRtZZ2O+P53ny3hYvQRwgw
pTHmv4IMSIM4quxXnpRnLUAyEUprEKu0lo1mYLq2TYSeWGGIm+QmriC2Vrc05m+5nGHgEyEVb4JS
EaKzb9dWZ60tpxyjEJF2TXEEIfz9WF6V0fTNeW7D/IHWfvnDVihwj6vwzHMDPDW+mEICNzuR2Xg1
2rskq/ZI0a7cHmeOPKQWf41v4UBBWcazFAIc4O9rd0jQ7ukgQt6Zu7996EFJiZZkHbRdiBIWnoXm
pWeJEUekL+hG6VbQ60bgWc8qf/x/M7TwLi5phXCaOR3ogHa3e0im7w1Y9AyxJj1wxr1gRMjtQrGK
ADK0CMGGVIFlocLEcTAqMY/7sm43cU52KiUrx/zsHjwxNW+Tk7uBCdX1jGBMsoMUUqyNR3Dkz6RH
tAC1EolE1m+TzL37eCbnnf1u559YXSxZorU6T+Zii5axByBpLhkbcuQdvSjRvYM+twV8bPBcIIMD
Bv46lMEQki3fk4VhDIM14yrqKNvLKN1ZzYwcDHgkLuRDrqM1Zi0fdnZqT0zOb5WTqfWaYXAsaC34
Q3qh+mNPn8GXEZYaiOndJ87KFY917r31ZoiLXdNQo7DdCfa0XR+hUeUor9rb7H5uk1c/6x/ivnpZ
A+ucdSIzSTl4e8AQvazt13o+eRXUhHyt8zZl4VywhP43p/vExGJUasxU1swLhzs30Kb2EOueT0cH
1BUr9djz/vjE1OIs2ILUOptN2dezIl15aD9BwTqcCXKm7dw0a12k35vAC9eUNs86yhPDi+PQITEB
7ggYNrOvFoQLtHqrhmHlCKwZWXgvy+P5VL8ii2QV6BnkSm2xcdQKPdualcWdlo91wdQMl2r6w2jf
SP4g8r8ZfLkgk0ZftokOelwvSA69PVfGVPZtYfFZu634RhJuBCjT/KxAZh/Qtl5j/Vhu8VdrFhJ6
oDIBycbyFaegyWI6qgYslPTaBXZ8d0AMylei47NWgP9F4hxd5+/cky5rXiYEVXpltnpQq7K/jlPa
/81S+jwWqLYZKMjbNorpi2CyS1vChEwz33XlZT+VYcyvPFOPPva1y9traWXh96y2ZFSvYIXV6c5D
gKZ1JLSMJKzi+48tzQHE6TWytLTwDSDPwtO7gyVBNN8AsNbIL2JX2zEklQvl7GizNX58bHK5v5cm
Fz4CRM5tpwRM6o3wHZf7pPmcy8ePjZzbDafrtNjhnjmWTtvASJaWgWmjap+udcGeXSQDfKqIm5Bh
XQZNKIKZnZnARJxcdp13AMLG92gVSqP4mw78dcZOLC38TqYNZWqWsMQaZ6ty99AZU+wPwv6aG2rl
qXt2dU5sLbxP2bg9rWZbRWnvraz44mn2Z2CeV3b42fWxMHOEAIv7Tv+wLHuzAeQwAzuMm0d8MtJP
mT3ptx/vAuDSz+1vF4KlDnhMkaFa7O+U1qltkQT7gGTaGJDRKA+NYxd3TaNnT1bN2weexdlPbdK0
L7pI2TVQ5l0W2BZTcZRIp/phWDL5zL0xKEotUlNev3i5qIyQlxLFsZS5gGshw9MEFU9G8BXaIule
OjuD4kiF2eyhO2LaKdpySgghArdXJF5soj9bZHrhQ42UDb0f15XWN3428gxhajuR4tmop8HeZIzJ
r6KiE/FVlRItcA1vcu9s3k3T9VTXTfk5zmVmf40zL4WoVuVqXAZlnYpvhafTOBiJTEVImW1HVWH1
oz81KraCifej2ozcSkdfNChIBumoFIDeTjJe5xDjfvREjNRQBbEi5zj1Wpz5XpNZ6FlvJvuqFTMD
u9Ro7I+DQrdR45D8kmV4OijhTd6eMEemaCs23B62pr4JUw7yzkCSvEv3E+Se8kg1IN3e6M4kIbbp
IqqLSBl3kKjAs5QfRZnXD26cuC9c8T4Lyrh0NH90tBY1bmbiJtiqwk36IK3aUrEYMuhNrCFpXccG
7e4syNNlXhy0GQe9417VUoDLC9kjCPP6PNdUUgZjjD5dFFgN5gDymjOhXYNfMoer1UplXMlR9CAB
M9HadA0hnhYUf5NSfOf1GugwG4H32A0zpFBNOJaWsL7M0JriETn7nsVH1TexDXkwmnAbc6wyriJm
eAUXPjPjZtpr3sSueS+ndEtNkVp7XcvRe1ppsfFjGDrDBJ9aKusdWCLy6tayS9pv+goQgHAumnph
5xYjq/1Y5+AyKuqG/HRFUkROYVv1Vm+8En0oTp1Uly5SKyiMcEoourPUJEf1OW+HsiSRoXnca0FE
odrpRtPpgLSg7rrT7ZBbpRZfOpmi5AethahwM0Bx0+j8XPaFFTrEADf6AWLHw8NIoKlykTQy/YFH
SIuERq/ZWlCKRtyaLpPlZuJ1YV0mWmU4l4hM2gLsKa42bnRDwX+m1ncNIvOgFwWLGiSUs68Fm5Aw
T4TyohoUss6Ral5HI7ceteGCUW20g0z1rrVxncxqIl2jOaQhwFYhfZqahYu0pkzzXeNliR2aVi1c
X0xGnd3jBVqj5R2omnZnprk7bCy9t/KoA13TuOu0lmGtczaIwGmkyX1IDbjywWqmcdhNmhLJjyk2
ZfcyWVo+hcBBWFUeGHZZ9NsaEF3zEFcuQC56Z8nBH1hXGBtECpQG3EGvg4/YYuivHDVN40Xr5o7t
l402gaOhaUbtKAopycMwWqLaJQ2bgmzWNN9JAchmwKiqTDiBsUp9OM42vdJK7jZ+2xh6u88ZU3nQ
tFpRBoQxC5dex3QNvel1MvaP0pPojq2Krh3vc17akxH1Vee5fShyrvPILR2K+98DtC8gbop0Th3F
Q611aqNlJm0tO/DqhA8PxsCNZPTtkccC9OV06G8yqhI37Fjhub5h8KbetCbV9L2D/a2OxTjEOqRK
UwkHsC1Ho8nAVtmOTcf2Hzv7s/cxNZAsgc4OCryLmyuh4ACDYiT2ExhOxwuCQqSdFRtbmCsBzDsQ
0Ot9fGJpvnROnqVuiWsDaT1EMIc+Dfh4PysJTTv04xz0z/S7UUU45PJ6vchz9tY8MbxIB9WGhrrq
fJvpIkeCdtONnz6ew/MG0HFvo+8Yigfz5ycjUzVRvfLg6/X08wDMGSSNgo8tnI0v6C8L8+cnFigZ
RG5asDA43yx6tMVLVX7/2MT5jfDLxCJcMg3Op4rChBCgPRNoCOSPbnlRuiuvqGUK5nUbQAcYtKV4
2oAO5e1QcINChKKHnakErNZDWTgDo9aQh5lnINnsbD4e1tmZg0QHqM/Ql+286ww1SZLkCke6yvVN
1dbbpBpCqZOVd9RbMy6wuyDkc2wwyYFOACm0xTEisVs3LO9/qMQxgEXWZl/SZUbBgmxKShl9PKhF
/Xc2N+t32B5CTgsiR0syRJZo6VhWxjdbVcwgn5WRKVxSxUDrp2bq3ew2B0DUvvNYJ7V9ImoH8oT4
r+p2MJ1xDO14HGy25aoWmvQb3A/en+T0//Nd/Z/4pb754zUk/vW/+Pf3ugHNdZx0i3/+6zL9zmtR
/+z+d/61f//Y21/613XzUt13/OWlu/zaLH/yzS/i7/9pP/zafX3zD6Ty02687V/4ePci+qJ7NYJv
Ov/kf/rhP15e/8rD2Lz887fvNXz5/NfitK5++/Oj/Y9//ob78GS15r//54dXX0v83kX67YWnX9/9
xstX0f3zN8393ZxLG+gjtkABBQI7uEH58vqRYfyOhlTwNBggmTcMlD9++0dV8y7552/0dzD8osMZ
pALUdZCWwQsaYKj5I+t35GlnctA5DQbSA+u3v4b+ZpF+Ldo/qr68qdOqE//8zXHe+jKk02ygmAmw
KUCnvLZZvD2eFoCzU91NwcCsatikNO2doEzdcedpGRiMWZuqDmTfOnrHEaHrx9x0ICFeELp1amfY
QZja/Umron3AtSK2rCPDj1iQ5s5LSPYpHtvsxpyYsSuqOmmjBmxZe9ZPOlC7ypF7iHGYu6yi5SMS
zqi/d4Z+OxS9OqgpLXexmdpXA6XD1nRH/UbGlG1irourUS/MvTZO9U/BM/M7qbsOcqHKuAX+Rhd+
Sd1yCLKOuZdeO2X3Ta0nkSoLUPqySbZ3kmtjqKuBPHlaNb2MuIL3acatDZj4xwh4Rntb1S3fAQwH
NndiIVxuepttupSbh1J367ADhclnDcyOexJX00WDaDnz+0ay656Y6EmJWY/WWt2QgEon6SZF7XX0
B7s0SUBlnu1rqSUbaGmBhEbqxUVBe/LIe4sfpZmRPa0qPaoMwW7dWOUHHIQqmIiqv/auN90XABRc
Duh7P6Lur98UnZFBlMHoQ7uTeLJkso4ji5YI1iiPW7+rdHmNaeYPWeeaPxxIB0o/H3LdN5yC+545
uEDo0unWrQpyGPImZb7WiCQJFYlVpHVJu8nxPvxWcCohOmG5AqqzBtqJLdIdB89VABMpCVhPl6No
18bOVjgaD4mTadecCmjW4IkSUV1rLguXDJeKGtptPrr6Js2H6ROdoVD6JC3jWHKS7SneWvfUa7FP
dA3KjYWeAjo8iqexd2OJuD8djx0zx1AbHWvPbNLtMqXJ+0lW3dEabG9DWNztprgAv0ONdnMwC5n8
Ds028ntiNN3OmNIqsMDdwYO0I3i8xW3aPGtZXwZKNvCbFk+vhszQjwXN+VOZF9pFl3XDDSS9kmNW
d+S7CdLWAqDiVGyJ1cSRzKh9ORCn3JYEXw+XKvs2pgblKEgVaGtXDnSrUrcFUC8WVvPT5Vbre5lk
F32CqK9QQgRFI7KIDLZ5kSded6CODpkhylw8RVJVHQkzkq1AsL0pvUq/rzyOxHtSiMdOcBQP63KS
fdBqZR52jq3dibJukpALntwZlUsvTa0dvvMxJ/dCqAkBJhFb8IdqX1wTFw+u5QkXSaOnn3BbTlFN
jX5vNja5tPPYuGpA5L5vWVGCnXuotvGUGdscrfyfelfpl8QbzcvMFeWm0yBqZRTA6ynNvHecsdrm
aevsS08HD6RDmV/0MZ4YXqK2pLZaKIiTmuwlGAPC2syLqJ2QcBDiqKukCpLW6q9rl5eQfHTZ5eAZ
XeTqvNqiimyGymkZlNusOKo9gX5hewTHngnGgqwsm63KRtPX8zp/ROP/cGgnp/ou0BUTjWYvI1W3
FI8+4iJaL/mDPhpmJBHN35q52fsWoBihU0Ec1a9sk+1ZPjUB7zwjShPkrZRm8AthsAaqGbwss0BL
ehXkbjfuy7imODCTwnJk2hZuFymFrCqaKHP64tHO7XyPiEXGPtVofSMQ5oOdIy2rTZ4qHjKDiwdb
dBAIm9nJf5gVpsTFCyDwSErQoEzGuAklUAe6z6TuXaQlrz+nAIICGzyN3rEvynZjl4a1b1D4mrk+
jNrCazApkqjwbB77lRjrH4nWSbYneMBe9qxtp8DAeb3iGVGfBqNxPdTKHLEVVdfe52ilucgHO7N2
NgUYh9S12JU9qpLdq0afnebySuLpD6V0mx1wNwxWpFUNuWw463fKIs02NZICSZ8KhXvGyXXDx+nB
nuZXtXTljmWD94m5rNq1HvaoL6VmHYvCZKFESubGUAnoAJWDF5jrMV+wpvWFLGxfN8rqaaQxqcEr
RPqd3g9dOCVNHzbZmIRjx8unTJ+uSELiT11rGjvLSMegdwwokRtjcTOi9Xs/VSNkpWQu0fQ9pHsi
DWx03aueUKuvxMbVm8wM4JU0RK+0SkDdJ+rxopvsKnILqt8bA8siKkeQZijpBXUm3Ah5YXKHPEQc
lV3f7CBKwq6doWnDLJXmBYX0YFAXrfZSxfqkB40LVR3KwgoKMRtTOOhG8HhpRQ6r+aeq1/rnmrP4
U5rqwH0UQkdKfTRksYHASZVu4tFln5tWWNuOpu0XnCz0d5XTdNsj69aH8EZShu3Q51u78NS+Ap34
sPH0mBsHmnT5jwl3WOqbzEkqv9TNYuNMfZkGQ5ppaSAZjQs/LZPmpsN7dScZd34Wg1V/4jme8xWW
5egy1oQ2saXy8dZvNkk8gWsiQ4n3umja9q5ry/w5lppXBhZHwhCqX1Mg0RoMuVEvjZEf4kPzJN0S
XURAG39jxKs3CcTTDxlrkTYriRNx5tibPO+nTWMVHEV+YjbXuKX1W0dzqss25SDzmszhppx0R/l2
0trXaQ0uTAh6edus6uynrJiw+1XPn2ldyIPeoD+AsCFhQTtVdhporTT3tTBBsgdSUHRwNaCUYXFB
NtTW/MwygqwlgIJN08ErOhDM5/XwRNuiy8KmSS3koFiZPpfF0EGWXa+N0FIxu+Me876kOoE8TNa3
dzp6e4IhmQhyBw5OeqHpL95QkR0riPU8EIOFZKDOrQZCJgNG8/TChQh4KBvLjUiqmWi9MssLyGrE
Ww8phL2ZuBKbTPa3vegsXFwCcFsyDY7j09hqrqSF3Imvyal+aAbuopd1AL5kQMr/OCCzeWv0hToi
f6pAjZEOyPy3Hhu/TY6y7wSwmQ/MaScjmCZGQI3mcLlNPaR1th6Jk68g3e37731dQ3DGQtCATJBh
y62ok670c9CApVHCWnQGT0iW+G2fd8+j7pQhNbMxgttvnkZls33dqiFyjHI8jHVu+DqzzZ9dTZv+
pkuIdVWbA9B2AmHkM/js89JXDCc5bUVyrVN4gYSP1EdsWwE2k6bwDZqTFummtXO6rdJGe+T5UEZl
ieePj6xfVgVS19m2K1zjSXCzvFODW8+xaNPi9VZlAXB4WsjnBLTZtNY26w3c2V4xwD8SOm5YLxFO
JrUEiQk3ys8dT9lnQdAblzW8CF2jtC86CHJe24lV3VvwjJcC6dWNrtVya8INhf3kxPvR1bLKR8Md
PZiDZC94MbInN47VnlkyAwgHb88X8F3GXuRVEpn/oo3jp7RK7B/ATxFMg5yGO0QSPb8sXYelzxUz
sxg8dhYRzb5280bh+tFUgVxXUl+2JE32Mq7VhV5Y8sLF6b6CpDmaQ0f1qfUy+9Ec4AA3ZWXZXcCB
Mp2BbfCQNzqZcKEDO67FJDBbnkMlHmrNl7wrDbiMPGN71MUsFWhuPMQXIk/cLwpJy8+S2Uo/dEMS
13d5YSLflJpDw3zXG4m5mWiBAArvnlgh6YXc5GPTJOOlAhqq39Ix96AvCFbI6xGxN/J7toZOFMOq
JNkwOwMv/sAVvZhY3GwKU+QXqiR5fyRaVSCpz3SLBalVDGHFhirSIY2JXMM4oF+mqAeyzdySIUCm
af7VoQOA8dzQCRjCBBKMmsBxRuJ5aMeoTQb57CqZDdB0yqwMvCRJ3Q3HWPIN13gHymA9Y82uQQYY
SX5ax08aLdsbo3QKAPwzV7efgESs1YHjvr1E+CG0faGjRcQHaXt87WhdjK8regvuBh0KQW2abVSb
LY0Ew0Xgk2zijV9Kla+Uzhc0AnjzgWgFndozmgI5LJSB37750DgyNjUHtT9a8dSRBMPDnJjj3+gF
+Vzs5E3fB9qlBYLM8dstu1uDq7xNnfxh3cFDD0BlFxxFSyCqjSskgZREQOgVd16M4mUan08e4H++
ck9fte/etA6oDyEbAai3bb7H4EwaKRBrgb8axakUixGLFQOLfMzrGFCWc+gMlgSl7rJgxnLemEYa
h8me71uoCAwQfXe3s+5fFq2LCLwfD+C6SDKhXGMho7UspyeeYrihENp3l1a/j7VqBbHxtvw3jwap
YAdQaIugwxhtdW/3g3AyyrqpClEjiizzMJBPMds26pIhsrZBw/zx6rx2If6qpv9hDk3F2AKQTrSQ
5XhrLtVIbPG2CvGs3peH4TgLMGjb6hD/XQXVd6aWfCqJMcL3wVT7Ey/qMD2UAKRAscTb1ggm/DWU
0qKD7r25xUTirTeWtlGF7v0YoABXQOAX9C1yg7MENolVTuRVe4vcql1lwvL6Kpzb7i20og/gPIEv
3pKdF9a7lWWb/9j7ZQNAxYASrIHk59tl63M+ma0GmNLjAJUSDE4dsTccdIR5iObWhX0WOLO/ZvOX
wUWG2uhlQqa4DnUIc+z1CA8BOjMzeYEF9gByMTwOkBGc1jh1z5xtQMxQGPlrnIvUbmWjEVK6Vagf
4gnBhV9sEJjtRYiXQ/y5uF3vtlngwd4PdFEpsYsxoZRVIYCrP9M2wCu6yzYpmMvmgVoENHXNJzP3
u6/jPt+skTec3UToTzHALwro0jvOuFYOxDLnTv29upjlbpDui9o9D/KN9Nd8/wIeOQ8VuivAOgPh
BKT3u00U16McWrcNu7DaFzdINd7OoqlDMETlj26LlugVJNJ71/nW3mIPaYV0RtNpQ6P4Mjdm5t2a
KNuZ7QKHCY1bXGV0rnUstoschwSAPjQnAr2uwiq0v7FnK5zArimuEZGu9ZguRCgxg6CBBQMzcJCo
RAOHvLDnDp4GGmMVkS/6YQolOmWwce6HJ/mMblPwVG5lOKtf+eM3FtG74ssaRdW5L4BqDhiaCYpf
c276rR+Iy2xA/DxFEE/cmhsR6eDGREPaRoPXMQLZh33mm+i8I36l/PR7Hlb11zX1hlc03BtnNM+1
Q3QKRlwTCZ+Fp5VIV3OTtZtsH+8yPLqU34IqHU32fnyEizpY6HrP7tqNticgsS3DcSfQpfFFHtd2
9LtoZvFFFi54QLZDMrfdFLQLXA1JF3oss9WLZb4Sl8O1cF7AOTJ7pqWWRJUBrjAKvpn5XAjKqIpv
G/JNCGjIJ9fdzvLbiwmio2EqN7Z6QA/YWrP2ey+Bcc5OwkDQg/237LnvpW2WVsc31la2oDKoQXeF
FJM+8wps9eOfu/z/V5N+87BB/uevis27YtIWBa1KvIyn1aT5N/4sJpHfDRSRQLA1M4u+Eoz+u5hE
fndciwI9CqQq8PyoG/27mGR5v7s4IyhBuaA/RewPJ/hXMcn73QTc1HNdrCyUzxH6/fXd/oNq0uJU
onsF+FXsEbgHdBKh7WIR2SHJUHullyvos4Pj1EGyinwHz2KYejegqvcrXKHM+b/UnVlz3EiSrX8R
yoDA/gogFzKTW1IipXyBUZQK+74EgF9/v6B65rbUNdXTb/eaqUoUcwEQi7uH+znHXwp5nsxHOoQG
fvwo7G/zLEJEDgIze8pB21or4nrHHoyqE6PkoL9k6/sIAPKfxvUvzgi/xrz/cqu/ix0kA5WNoi2X
wJmvAxnd7TrbY5Cb5Pims4GK299fTth/eUG0+qnbIb8r9N/CJ1BIFG7KdAnUuIyS8pJLaomfyyqh
vHOuz3p1nPtjBsTHqt/79mkZDSo1Zz89D+Xr2CCa8l61RZC5wTYYATdd5UagadGKAMaLzF7JnQa+
OMfZEKgvqcWLGCly+I9aR/1reVm1LlzTVzc7V/K94B0GrQL7dyd56rQ8irMtokcQgmdnaRTBNneh
+papfRFQsqpzV75mTR96UxFwo+XyvlRPuXZaM94La+u5G/d9Fm3O+7x0IfMuphfPRgxEvNfOo1xe
mvXju7cUunsNLiOW+zF+5+6K5T2JAXC/9xUa9S6Zguagcf6s30vzpZrOZnHebNoaD+Su0nTXzu8K
DqXzPaXVAmciV6ad2g211+bF8V5E9kR2YVctpN2ydy05T/yOJlDkPfT7+E97fGmcR20782LZ5YEn
F5I3LyTxqZyc4pXsZfbu6X3AL12gdHa206sz2ksh69IiEbzKl2QZgiQ510wGfQwCz2FZJ+exO/eU
fGbkxA3tRVPAn30njcBGQlR634wxP6h3Vou2o5F0UJ/K+JSv77I9q72hxnG2T0l65IouVUy/f+nL
V/UJK36J06PGyJj62lA0Mc5gsVxjPS1W5gfsqNV4jLVobs9lETWIUQ0kYXmaugU5Wh15XjViJvfR
gi+XGHAjzg9mL8KlWiIwlkhwDEGnv3iUMVvv1I/vdvqkdqC6fx1xKf8EYDDU/Eed2+SCnfFCjheG
fx8Y+ROXtxF7UevPNt9761Ft/5a3NE/MfT+9q0unThsW1kvGilf3xbskeROtY87iwMnO3D3PwMpk
4YztWXfeMRJZaQTk+QhRScK8FPGplk+dTr2KBByqwsMnujgwLuwFZo3fCMk/TnVmBpbz7wTBxa+x
5E+TQaUUYg/SGyD3sMv/DMoxtcwr3WFcqJzS4aYS4fpZ+OdYXDUEaq2RW6jZX1i7/DyOCB+UdTgD
Q+uqa8f6FX0MarCKmIncZFXUIPSuRXm15n9na34NFn7ep6+krunmRcOO38kyqSBCG2dM2wxGpBmu
/FnGizJtoxti7iyasf69dSMC/SVA+cc1Pc+yLHwTsITftGNGSLdSspoCT781oHTFtRPoK5gYeYhb
Sj95daSKFRgIIME4wwtUgIfrUPMuo30xqHJW68dIDLAfYwlICC0FMizBNF7d4dDnVtSsF/Up/pUN
pzI5umMVfrwbnVc/qUN/vmiyJEdSRhIp/42zqbmakfrujh5+Kz383MlGLL4KK9+mx6ZNOeyamYCR
4KkM5fPm0JxenJvGCN32KuFN4RSWaHG1MF1tsomXcbwaQwXa98obyvgqXE7460XTeU5PD8kpsjQs
6lx6WIkqRPw0WKlxeDNwUI/ycvKmHkmNR2JeRvK1Zm0HSf7MdVzj0pdvNtnu2dOO6qZt+2yzNHJa
UxqdETq8tOrXuTUoXp+3Jr2JUycwdHzWcmGG1ej228d8M5Q5j+UxQPpURlg+OXJQn6+8AAEz0qer
+oW6Lcbf4LGr7my7F17uNR5cRIZ+yforc8fkqAHz2mvTTWhcZ4E+UqfitglF9nGf3Mw9M5l+94BK
Il0GMiNqVx6M+zIK92ZjGhWApF0vfNu8fUx1bV2YRWqMajQcH8J9pDZBUdiBGhRuj0HteBbe5Tt3
Oc0dp6UKf+64xrPJSdlBWYLHJFmbzVWYFIxCQ8k4RkyCp0qlHUxJFakRxRVoWx3ybGrc0Y8Ne3dF
Ity0SQRx79zMxwLV+UronEU/fkxQNRJma+wYbkj9Xv176bTdCIS1Xq/t4n1K59DW3vzGDpztPW5v
+/RQf5d6t2Oe1az1Bl8nz10q1F+Tpu/V+KknYb7VddQSlJT5I/WDevfGYkl9not1qpYA2Gmy45Py
XcxwjyHkJwaRWcsgBTQMtFeHxlYE6gWjp6p+VWOjwpcCn6Kz2/KaMxnPySphEhbnSgMmvPSFjaUW
R5WzdrmlwjCjeOWGV/adcubH/j7Or7i+uTu07cFsWCUz77H8ILlbWCPqiz9MHJP6ag1XdcOQLZic
KUj1OmRBuR6rr7xuYOMAUQaNiSAMWxNjpO6Qmx0Z4bmoQ94kuFd+o2478S+1oBEAMwvc42M6aHSs
85guyA2eT600CtofzwmAfdfYWaAl8c5IgbWal3pgWQ0Hey4jZXjVtdoqC9RanDKmlVH12jJSO0qt
nH6oIm62JCHOwFIVCnlqTfIBpmMFKezhTc0u2csKzEp/1bxrIpgwjIp6qrqvosYzI/a6jqVgXjSL
7Jj3wJ2gJhtQXzKni7oB9Z2tXh7V91nZNRbEacy8TXGk9+LjRPyZ9gx/YYRDQnqNYavZfLNtqbcz
OOwM9RAktwkgD8rdFEb8sQvUs0wsVfVyVbKEmUo+Y6AMSS1LOsTeyu4J1h5DrhnYwfXSWIhWftTl
deKXb+W4Lxy6HDOY6m65fWXIev3OE3/qWvnxgvJrLCNTt5TZ2apn7irtqmjq6rDvz8rdKQvF4hq0
C4AwlI0A8udXNZSauPolgjxuOPEWWzMjtXemDYWZMqISs1O3qbxU7ephwZ5Toxv77Q44F2B+hN2Y
GiyRwAQn7bN6VDVf7Aofv6CuoDxt9bGE1Jz3FJ2VQeW+hgLHIbqdvneKKVIDX5ypqwVqHk3ctIEP
sbsDq4CHay2LCs1w8Py3XHvMzH6XxCQxuCn1wUkeSvaIunqemRHnoSC1PtnaTgpDeQafB1FjrRyY
lZAdtQErlABWeMgNh9itsOHMS+mhEc1oK3+h1pjyH4LIkJeUVdycRwtQgMYqdbe9k1QwUu+S4UvX
MQSNvlfrWK1dNURMgbqblQspI+hjANXIZzHNzoaLspEe49zgdbuqjD72T4GgVzYelPvkgh/TwUAp
04mX6K2fdli5rp9OYyJcVU7ZXpgU/MyHfeV3ylUuCz6Wvau8Udpf2XfKX2PM+KhWilDaDLqhXGfc
VlHKnmArY/zW4axsoM7oq6/mhWS58n/WpcuGUJtC/b61ea2/ruzyxOQWEzOSThnpxKabLMIXlo/N
hRoa3bAltau6sgoTMqyTWubKRasHUXatmKzIwo4pH87F1OwwYYLhVobj7yOivzrukagjR0aNTac9
4m/HvQXuivStZEE5YgSehAHGJahAhGfU8Y4DpXn2sxpOFaapNYWzVT8yfjxxxUl4TZ4366zcl9rP
H3t7LZVzZn/9dKeAooKB+VIfN2cgD2xcZTu65M23T5VG5XO5oDy2s3lYzJpahcrcd1W/U/4WDfNA
edoSm9FjF2V9tQlkl4saFfXLju3FKgKZGapB6rd/J0vzkan7v6mtj8iRrDM9WWw6SYLP/C35DUCn
tvTElUGVJnv1/Dg41o5yumOeHeb+69QG+C17O2N88YPKiyo7BJftY/2rn3WivQ/bxABjbf1MBFUO
YQQXojakMnoqxGBc3U1QhL/8/WyTBPvX+JenAKsLgIvM7O8lVTEv5gQLH+gnC4vZ5lYz42tNsw73
I25j1tPpoEaUgEM9paZMjntdsb8qbCG0U16ftxGptN8196Ig8x/Lwbgof+f2BCHYbxXQcHbgMmKd
Ag4faofA3vgwLlvyXA/p3pzBb21X9XbpXNU8y4p5ZmzUf8piqviPC4nFityVMJydRgShAiH1ivKQ
rC9lUiV3oeIMTCOlyQ+XqPzMhw3GeJbFJ9fYLfo39Q01XrBxtZ2KDFQQCKlgX8fYN+eiYtGPp+Zt
KpgkmmHV8RPhDQeEHugfT4G7Ub5R+dCPkfq5OVWYIkCdahom8meAYzr3wsNG/HSYauEqJzlWyC8z
08qPKAeg/AYpKSSVvkPHwRVdMUTq2ICTyBhzFa+PPJ/ag1pOMMx/vrvLkWt0OCfPfrzjUKG+Gfui
ApNYPysLj6VRZhulZnU/hjoEFEHlPqp9Yl6UD1T2F2qZeplgp8mtoDLPyorz8SHXdrp+wSupZ7QZ
fX6pZc/KE6u5lF5xVGGA8pxcHsOppl/ZSj7y98v2rxatDn9B0SQslH9+K44UsjTneCIlhcnBFvFH
eTjlMbiqinz//nJ/dYD2dNOxLQ9Gq85J+tcDNB1+E2/Ofl5PrbOE/AsrnqWmpoBjjYohx9rHJ6dR
N9yaqEP12G6G3mseFFAnu6qjHqPMTK64/z8Zu7+/yb8aE8oaNh0uqQBS4P/1HtN4MmG2mSCNrYuK
00eF3ilDFUEw/YzLx+X+o0T3p6biz+9MiF8YFP87ZsXhR6M4CcPvX/X/JKmCxfY/58HPP4ZmTJt/
ToPDsP+vPLjw/7BsMkoe1AowBL5gkn5yKoT7B+sKWg56Ukpzz+Qz/6BUaAJShZpZ6BY6JRRkCf47
DY5mOOlzV6DARBUUI447/w/y4Lj3X90B+wk6hc7XoYPA/tJ/21ndFneFBLYMlbF1P5OQgduYxr63
n7wYOnSVscFTYPZHsfTLAUg3W69v11uoKeMprRtvJZZrvD4cOse+8a1ae/LGrH7IadR+Sgq7PLSm
yLAca0wQkxrVZ5qbbjf1mm5ZuNR+e7azLK1Co+niLwvE6AJmZ5IZFJZBD5Z+J15nyweiULT9eNBh
3SaBVqeArXp3SU8agoU7oJnlTdM7EvlMwOpQw/j5u2ipdS706/jTGH0R0chCHKY6G8pAgpwFUg/L
NKy3Nt3DLAZMnDqmmIPNENbeGZBnoqlU820pRgrpVlk+aihQlHtXio02NBt0yFEzv0hnrDSsrbWc
/GZybwjR+3vNj9N7Jwdm54Otjxxna2dorIYFicEZx32n6QngrCl/4RJjVBStPNts5RNcLQ59YzdH
wGfbkwSWd5bJpD3ng96F7Zh7N3abAwCss7KPeq9r8eKmR7ramxLrZCdZ/Gms4vQ2KXPjC42G9LNF
4+Ko2br+PgFUE7Zbg4WyyIuWsRxvZGXmN52dN1EqOXT00mg585ZTJNa4v/UNOTyV7jY/e17efBZ9
JW6zSo93mru8eUbSHJph3r5ZhV5cOjN2D01t5uekL9K7MvYGFA2aqXnRkBff+b1n/YCT6kUinbNd
K7z8G0DgjAaPgEJMXbqfDTHK+6XP8l0+Jd2t7qcpQH2RDW/mIrVvSbmRTm1E7u6kbZGRRyr5pLt4
Gvozy4NdGwU9v3zz1FRLDaSwX143uxoPRp/6KJsvq3dM1lyeuF71ozbd5PuUD9quaG3SoFoxRPpc
uHda7cYwc1HVTe0RHYOkoid5V/vPnTMU0WwWZNbHZLotjdg8NHSvPdAuE+fsMv7fB60s7uxqSA6J
nn3zB9W2vcrqPvQReg9A0cnPeeYO+7r008+VNWuvnWics62PWrR1Q/dV77TkVVq+DSPGlDT6lYv+
XGVz/s0sterGGEV37LelRL3A0L+49TzsvLJMgf0lifw0O7D+Bev/IddnGbqpnd82cWftU4vtlMVe
+qhV0o380gag22voyze6FplpO71S4m13qea0u9qCVpOJxr8xjaq7teYW/o2UOUmIZP1WrNtw0+SV
frO5JjCvIWvC3jQRLZgr2oxnvrEXfWafvaYR+xoZ0FM8IMcMybl/g5xd7EVprYHh6eNdY5Swq+O4
QX19pR1DOmx7UzfWfZHX017o2/ZWbbP2VC/LshuqxD5uwzTtoePAm1o5F/aFmHbjkmXnJAMrNfVl
ek4qiLRGradHd43zTz60iUd3GZFZmPIyNEn03adT59+Vfek+6KPpD0SuS7FvF9+LrMoB8ZgVYt/L
3NkNCTUpewYLXjkSvXQ5xESxnVh3i1ids/RIIanVdKBvuP5kdgWlq37JD+42NMAxY8SS+tJ4KWdd
nnSRFDfCjd1AGIN2ykUyoHA3WqSrnKHazZax3mUGLDYmWh560/ORiFlloNfWFI7DkD20ohvuNrcf
dm1ZESlmo/VgtJq7a4fa/2I2xhLNstGAuOftbT6tiVop42cgGOO9X7KlyV55N12ez7uMrzqly7ge
vR7TLObGO9aTX38ahtzeMSrWftbr7bUsu/LChi93EkoT1CIzvclbazgjiEAUlEB7vNhp6z9oRQvn
pLH9cECnIIyn0X2Ic5jugoTB7SJEeQ8IooCRl5SQ1je5N6vaffKrSfwYmwEePQbUewZDC5NhGbbP
kriefJQcMk4Qg3NixYJilXqyvpaDY7yhguB9RTAaXc4KIxdbIrtzM5HeWJm3RBaMg12sbTKMLYJ2
y9HdvdTM/FNrdTmnT+RFIhNmKQc4s+4/z63mnMC1ro/47xXaW+JfnY1Tf2mS18qEsRRBbmxi501N
9qnJimGfT5Z49rIUltU6iEhM4FRPK7KswVIs1lFzVo/kgdbW5t5bG2/v1kb2ZpQLB5BiLg/WMHdJ
YEAw8eEUpWa10zfaX+o+RTE2hPegT4sATa9Tgu2q8UZszXSsjGrc1dU0PYybmWjBttIa01r6PNRn
fz2S0hvvhtH0jp2bTLvKrhAjrzb/6No2Dm3crDCm5XWL9U9j2h2ky3zI2yF+rWhfcOzNSYStD9vI
W0vtpoGW/mSmdf46dZnfkc2Eh0hiYom0tJDv46qhfZGn2HDDkKepJyGp161xO62tP8LQ75Ybn0LL
RdZdyabR06GNkIQZ412ij9Peqor4qbfTapflCf01SNkebPRFzqmb9dSf1qI/THNrHVeaTulkKt3k
xoon4x+V9f8opP3fxav//zGBKbX9z0Hr3dv3t+RteH/rf41b+dBP/Iat/6HQSgBoCApNAs3/jlst
8w9wt7DjwTPpFq/ymf+KW6EJU81Dr8FDxd1DSYlg8h/wDU3YfzjobFkEvY5r0PP9Pwlbf68bogjB
puUu+NuxQJL8evRJGnKyaJp7YX5j7s1jcZB77dAf/h2CTRH/fw2P6SYE8lvoPCqCp//a0nwQiJ3R
T9QNy3lpaNeY68jlhNJARQf5fdMs8zJIjN7m5N/m0l/7oEmIge+pTSXewVsSeyRNIC1ICXZpmte+
dtw3y9PGH4iP5PnezVR1OqshORwKNBzacK0T91QO8ThFJfmCeI+Ag6xxB32mhxDItvHzTFuRpQZx
scbQmbqinRcECsbVW9ZgrtYuoxFSO+BHAyiO1tZxwjesqqJcUkiOzG2d680jXM2yeE2KPhtPiRhG
0hkt7CiKxqjxS32m0t7n/DKfa1uHnevwEs9KTEWdJ/VyowAeQXCYllAIaPjUBTM21J8pqaBmIYIY
7HwGoXEpl+M6j1Ac6aAurQHt4bjwUXXOUGqZ0UjsksX5sWWdh6clGOk4am/EKTZ6Qv1a7s3RGW2w
Jka9Qu4ZiZbvlknrvVu/8poUCHhtEo3kIkYNSrSm/67Z09jIADpJ3t+mc924R7eVZXFtoW7CZk2B
kHMaaORMHWmNIYJCXX8i2PdhOzvOwfam9cWf0H1oUeHB+U3Cpu+6ASk1GgtrnHe5EFtFHnlJ7iCD
yuNW+Ott6479bQx1oqLiI9r7pnP9k06YL0ORTvnrKkf9U9LPdJtJYu/gD1ofQtnQY1hmRvKtqKBf
t3CJzlqtcsY0tGLiZqevr9CdJecCSQFyaPLsq9WsngiszvTicy3G7U7mrf7FpKHHvSt7mHAIKNW3
s1zEuK9xiH4wCMe5Gp1NQhvve6HsI+8IZqEuUmDeGytvjFGiFiTCBp3zlYYMw6GBT5VGer9VtMZB
MP4NwdAlCV2Z2pwZrPmb4cAfy43ceCE5u9wri/2yilJWQVV7H8pZVvHaN2rDNCvclUiYibcEQwfw
PJhLv/9ads3sRpkz1Z8HpeMQmFVLOqzsx/k+6ScRdURLe9vJu1u40eKpXAoBIAeJrQanK7f7jWaB
oa8P03Pe9evjWrldH0xrV9w2M15+rjzjvLbu6gdbjrM1Z78S7FAUXezRyR+31BZ3nkNl0W1ksme7
ofBkJRn5G8NNOBJPSZSNzXyEYtRdY1cz8IJ26+18Y+h3VV0v64mQNe2iNnOcY0Uq/chYcw8L/N3Q
dhJ0dsqtvRvzVbt69WZRo800/55gPItDseZ+yUFUZp/h/NNsI55b82uR6fLW0ThYe4z3Y10h3xGs
+NwTelytf0Qdt6AnXeblX0cj9qewSIW82k463BLPGQIX3s3xQYM9d0lXcxkPKJJ1ReAImdzpjZXe
Z8sSPyRuVVI0G3zNwcOOjhk2g7394NTtmFEJt7dFVosNiwpKrpMe8LSpfhzXVIaNnNyTtbqEaFqf
JsXbWtjCh/3dmvuk6bLvnGDQ6mxpdJuFRZfZR9OdulPllk4ZKrfSqboKjW/xFyDwxqm3tHBYUuJ1
u5mfW4eYwa6yJCS9YJ1bGtu/iGWxHx2PNs/MbpzdZWnfNfDnJ2cP+1eMT44FOMsdR1Sa2inOJdWE
YiVLZ6zR2HA0zB19e0RAwj8I3Fu4pBpCXImbXzZtMb8XcdIf6GvcIKTm29OOrrzWTW6Xzr2Tttq3
DZRc4Maee27MOv+Ryqzc+URdlHON9N4ui/XWNRN7D/O4U9Wsbdf3uXtsvWUr6f429fum9uv7ct6m
+3HT2hL5JAE8KQegCPbFRd6GxLav0ROq0eJD4qNGR8Q73tcG5LMq45i5jeYW6RbkPC0bAC+LwVi+
+4SqN1PtVOd0RGQsLRHQQrtjOJjZKv/sfdu+8/Ve3MSOm51ibPXnUmKZupaXuOw2P9BgouVQ3fnh
0o4bmK7VPHmt8W5WlOu1ZFtuUWwTRZjKCW0uWNtRuunNzSw3FM7zet1X6USzU6iiT263smJL1Ayd
RfRfOBVrQdXExd5cNwsRxbqhxulrR7PJzWc9tZz3zGqNNSjHqo1mkYygKJFsu2m1nuRKms9Hvdfk
I9J1SiEfnZwvYq6SfdUglWYliEwvE4tzEiLe5wnd2tFGLZ6s1ao/u2WuP9qxnX6KpbtQWPCTz/Pa
63swaEC9hzYPN72mwb2V93u2ZEkBb6iMV3ttVFxdwdFchqLZF5PZQ8vWplvLK+dPVVpVu7Lo6GIu
V63Ytak57ATXOmy+6MnBpJkdTfGq/dl0a8z5e2EhaQmZJptyHkIk9lfoioCqqrXvL4y8d+oSX06B
01fzU1Xaciespat2Y7aWX/AM4MJb2dFiBLW/aNyS6TyXtRX5VurfJIblRfEM57cw2uxhsZ0ZyqRX
71O/F8/EAs1+0t0MNVsqn/myaqEgAjgUuJLz2BQNZJGxzj8hqdlFsoPaO/s2HdsdknTCS4drygnm
W5aDj9JQ5zpooFB3Q2OOYVVhUMZtEHfSbwQQmtYAaOjU+2oa6ovXWP2xWpoxdJySJFdMP5Ytdsy9
ZqLbhN7R+FDpdnMyZdcgN6gDNPQA+dWrVx44FLwVnZWHWa7fl+3YRLmNjooxt2mYtr37mOb2+sWR
nvWJYyZnh1kA6l6lSZ0wsQ+6NhCz1PlEjSP1IqfZSprQtxTjh355XHUOcKOVUXNp815ViHJQqFI/
+qTKrotRe9/AClWPMP6oK2zS3kGjTe+sEYgodMf+nUSu8ej2y4xCbC5fUJJ1osbZkmi0lhJssG6f
dBwRxOD8dkomsO6OJp/wE+zwadCyCIYlGoF0RDvBtGwvDUS6PSMIB3gZ+puic5s3otB8J0srixJY
qVSAFxhEozM/NlWz/fDHlJOnps/7xV6IaUqv3LemRdsgEyRZSefc7zQhJqOBNHp2mwlHHjq9Ns+1
iQ72DvELyOdz20eIThmPhBwIqW+TL1cix3be4+BY7I7eAKHVm/52GoX9rZD69KT7nXHOxzpNgEIm
yED3pfO+ou7wLGjuFW7Zkn4RGsxv3JXcab5JN79cdo/6NmBcslWH0G7iFMNsm7qIbhQeqNVhw7cv
QENWhzSePmZv44C4wZb4w5NHqSfIinpCeGExQRhk2TElS37yW9fYT80gAOslG5/1jS9eXXTkkgxr
3zmbdpYbaiDBWkzVNbcHuwtluQ4XQyNjRPeeOZ2OCEmI7tFCz9NAE8VZ4qhwTT1qaR/ahJ2T5PRe
NA2BVGDlpXqkuNAcUa0mvtp9md9ZqxYfk9g0v6XIF1y3orVOrbGAUEV0f3lpG6c4oXiYRgJG5iMh
F+hZ9uXBtepsh2oQ4BFUJ/ZtbHtP/jq1yPLaK3t8q+safdK+jcgqwgFJ4a+XwyzR+6jkq0EIFNgs
RkqXThF2SWvs9VHWh3HQ9YOJ9PNRVrN+QMXI+lysScfySOLIgYv5NBZwyjO9tcN5qJxQdo4flY1v
AjGb7ctKLovnGakSeuDf2zQrHnE4U+i4cXfQyegFlZO7t2T6kmgZdEiQAEa+d+xCx9SGqIpbSc6I
wlOSm5AuaHocdLkB/Gkw6Fw3LIARkQ85Jro9HJZuNHeOndR3qdNVD0OWuDvdpuydNosbWR1SFKQo
PYcGe3N6svxkO/ulAJ9c2o4XrMsERNhEN7LOUgO1nsq4gVtfYwqSer4hhekeit5YjvMyjnPkycxO
iEImzIJAobKYvPK4YeEOZa+3d4iwAmrwe+q8SNIPbz2Z/3dNH7o9CanpazI02am20R2IHZJpSCAh
+VK6464olyrozXTe1baT3bjaHP+ZU+14ns153AI9t/U2mA23/4yKaRvVZKFvZpKd97o7twf0HCWl
atKEFbnCKNaKYr9uG5UJFM8YfUjxpjEmD3kJz5v2csgalNNAFOkLxOHKCQCYE8sAToB+687ZdFPX
+fYpdlPspk1cjI654y77vKvbtyIpDLCXOXChctMiV7PGg3DnLprRBCaKy4rXSs+t282DEV5J6e08
v9mqmwqZDHQvZ3wNeiJlqTBwBei23k9fpZPadbB2ZP/D1qxFMK/N9loUOln8zTSPrufpr+smvsou
RSepTrRD1fmVFfjTMD1aho5r6PR5A2iyfs+Iph48Bu+QL3jcAGVX7TOIvO2J1jhA8CatYhBKxRUJ
21jmAGwH69Fr0/mlQzoY6VN/29ckGw527rkAJuLxVNfJ0N2Ij1OqjT4Fmgp1eY2tltK7v5WIOFCo
ax/GdKwApvvNjYFq7TGW3Rouk5/9wCm0r6a7uffTljjFfslM95Vklnh0t5RMYCd8488485gY3ImI
+o6zWMpU7Iq5afet9MvXTo52GdqkcdsDohtZG4HDR6bW3j7acfjbbYfS6BHsuXMAjbwirSPAwtei
XQlKWlAk5bpmt0iCIbLSlN52T5EuiSC1KniVb+UxkDlp3WSLCzXAXI1IOFnx0K1QM2m+WQDYIVov
jxSxvaD2t+y1xLjdyk5mnG5Tor2xyduvqR3nRy/2zUeDBuLHulu0/VLaKeDCKTtR26HikfTDn1Vu
6VGRAmaaUQN6dxa6N/hpT0/cBHEqwSGAJWGYa/lpKfPiJJo0DiY7oZEu8GvECKxi3JnSXc/mKpIV
ZqPrtWErCv8OleX+qR0X97HrR7E+OUnXavvMaQfg9oN8MEaXfd7aYxMMLJ3beuZMaAuDZMOERHAC
JNkv7otmXA9jNlg1OjimrT20g2eMt3M7cpBrS5LdM8I1gYbURbS0WrvT4mnZpY5V3yBja+xQfaTb
/LBNu3XF4scb7VKlZSXnmQaBX7ZpBTmXKH2Tvtn0Z83XtSPGjXMnyU3KpB4rZzDWXZFbtAppW+/B
JXY/aqMLTiIvs/XRS7aqC8sR8AIOYNljhhsv0L1iUSJZKaggyJpbeuu3mf04s91fCNHlF81v3E+9
41Y32Wx7732Z9FEikDobiBAPKMaCl5w4Jlpr5j4n0hYoE7nlY2Ks/tOMqjRw2tybQGmiqrO4iXvD
UrY4ehpbaA+tHyXD5ATNkpWhwakEwWVOwhFaf7OSIpaPqyxA3SGdl4uwt6z+zdq2ZMd5brzVnIGV
Tf/IexfpgSVcnB60LUXupNgjzgeYXdizfAL/lJClUiiUoow/OXZVH3PyL5fa1tbD/yHtvJYcV5Ys
+yvzAzCDFvNIAFSZTFVZ8gVWEloRGl8/C3W6TzFBDNF12+7DMbtlls4IeHh4uG/fO5FKFDQHOO1O
ntkFP7xQle5rzywBorYvZxjS4TNhjqcqh30/jCbVJgEc6UhYqnKqHEmun8RGBE+X+k5nNZGT1cKr
r8HTrY4Qbkg0ZzMgYX20LSdJOL+N/HvyZN8lmWEOXIIAOqCzex9XdKmrqgcJnFvAjLRK+DpoauhK
pQ+LGFXQoHCoNTWHVA7OR02qC9Gh2pFTrFPJ3R05VwcmpfSuyDfn1uzdMRvNPbdeBpIxPEcHsS5M
82gIFrTURS8/R34cjbYo5i1DilxQwt6nnsazW1WTndKo3tFQ25gRSiqP9H+iUXqfNJr01ToDLQLu
Mxj3A1WgeymGEWEjF7WhI3sot2dKBq3naK3fnO18PGexE9eWxv+RWK88Gb1nrzD696HQQe0lR3qx
ketY5o1jhAdftehDRoYxfBrSELapJDSi2EkiWKpsqTUYuY5q6YnOcPJJUCb6fQgBg4pTkOblXk4z
CMx93RjeW7lvdq7K++cbYkfN65ACiGY4vKs/cM9OLRVFT16GSOs/0Dgpxg0wJQhXB3UkIw6LWBqf
JLXkhdIOGizQvV4kx5pmw6NV9dVrrcDuZFd6CX9XBHfKlwBJw6e0Krs7RdDP35WgE1yIreDng3hr
1xk+mWB09vdtGiUnyeBHbwgwQnPQikAdbAF9tC19Bs8tm8T4TkYf74UzTCZS7kcfR4GzBtwKOAF8
ONIHZGa9kZw2DF/FhpAMV+NY27WZw8EGfRmlj7DV72MK4LZQ5+I9r7FYsfVI70Fg6SkV63rU89JV
Enn4JOAPNdQV+VAem1arzH1nAELlNhhMvkfpyeGugBkwoIhS19VWaC0dKjpRATXAK80M2k95DFjq
g1EL+LJpCepAWSylwyTyNo/g3ZHS/l3f6IP6MfUTEpCNWA45IbjwI+6jIUxb8xQHQfnQ0UNVmZUr
2/7Q1P4QH2PIvZqNxVqF78hsiglE7tQo/M+hEpSSQZGOZwYVoJ5h4EdRTeX22VP6RnlWW9H0ntOG
S+QdbW1RuvdEXtFO4MPquokCiDvt2DNqSAoErU6fIo0OuJOaPa/kXMY1j0LsySCoGTCuAOVlXp/k
75OybYMHU+DN8eTVZ1N3c7kIzqAHu5A/a0aVzC0hK545vNJ6RG6l9zJutciSM/Pod6YXHEa4uSKn
8uJO+lhAzh4zLah4nwQVYPhr3VYA7iy/Tv2PScsDwB3Cs76vSpkwXvc6NXics1I/hF2NE8uxaDRu
25xbaqCtFgS7KYlOnTQpAcFRzoMxT6KoUn/kNdyHxywyzwq/tvf5Q2KcUvuzrSDX4ne+osjRY5M3
afBMvUQwjvJZEbMDvlMN7qCq5WsoxgKUlWqp0xiTJKk6ZrrXJicvy+rxW5lRMfrcWvX0jXytb5jd
EkehKw9GdK48O2sgn9x2/OXg3qRIAGV7z0vxUSkUaqRycRYZUitNGiquB5XdSMVCIusYNh684uI7
q/bS7KWkquNvc0GpP110nhbGWyfuWOAEAxIIE2etRosFBmw6Q3RydB08/qyZoyckKFrQgrs4SVvv
KL4Hg67CpfR0ltE+7R1j6x8Jr6092jB9FY9GwpW2UXgK2avT6/PhsPlvmdBSF2zWQ2YlYDr5LZ09
bqXwRbZ1O3qEEX7na67QOfkTDBenNcKS+bje3OqMp4AOXJGSk3twiKqbnvPZimubPHEt3Nrk6Sdc
LKzjLQvMGxNndhQc0LaAw4OKA7wIxXYiJJgelXa6o6LmBPCUOrChOsFz+kg3e53sZm3BM8i5GsmA
pUK2uXKrD7zvZHcSHoMRkU/soUwcuYJj2rf9bPnTQkcBOYBIH3LqKV7sQBOqA0yC7IAKrJPJtXHM
CJmvt41IE1zuep//tfJb4f3CihqkUmhOn7JypW2ALMg+egzfF/v0U7cdnNzRyg00eg/w5K4Yvm6J
Tqfoj+HZKUqz2iyRFfBs7Z14pJL4odmhTvlt/Bieuq21O7/UH2Qn3QZH8Ot/xyzx3yf4j+3ZqQkt
6nFyiW1FhG2RwWRq/nYRr4iRrXzA3/QmF1tr5EPUGEhxME6C+Er7w6q+n1enIda2cXZO4IYzSSAw
QrV3p5fWUxBS4DS94u7MdaEw1ELFc1tbgbPy/dYcZ3YkGm5vS54ij7jzTsOv8wEmSZf56gcvgOWG
xGJb2+KdukI6M4d//lfwNWn1q4jqGMaMo6UQBk8xc9ZbO9WHYNfZ9X2x7ffxfnCNiSvF8XdkyS9w
qDjpbqJsohZ8nITDdVf5njvlIYewRFhBe89ohv7bof78qgn6fPGp6R/TwYr5VZ3due2h2LbO6FTP
UCrZvMpcYI377j51ip36cvszLAemP4ZnQSL3Bl+tK+5MiuO2GX+AWnHtoE7B/DpC/GtiPn/Mm26U
hhoTEyEMxeFoS7F6A0XhU/bc79bj3tpmXnGyKaGWqgAJCEnjNn/QtnTzfReaSec3J4qtHWGOtcn0
1/ETy079Z62zwKAiC8IoJt8xOqjget3zoX38TTXmCP2Gqt+DcZzYS1cD0ozq6MqBzOkjXDhQSOqs
DCabDFyOLALWwMCB2HXT0gF3ZK40b+WzKsuB489SZ4GDNzbxOWGp/tfiIO5qJ3gK4DljTsQFqnvv
cbSMjb/PoOgKbTqAwrNga6eIQ87QsAGrlLSDh+lpkg/XfoKT3BS297DKGDYdnCvnMyDmgd3fMCV1
dty9OqdoOfmC+hyg/bIZKFiGtnEXugwNbL13dEseonSDzirEBP8DQM30wW/Znx3smHdcEQTYnw62
/mGC7iTQslWvqfM/4AtbTHouVjs7zQUoukblaWfLOz0goZTd+OgJm/qu+VzeZw+aHbhWtzl/yey1
G3ExjvyxrM1IBkATUXvrWGdLnV2Ij61nbW5HqqsRld9J44WJ2YXft1rW0SVjK4/BE68lEtXfYbL/
EbuCq270TfXawq8XEl1yHjbHzGU2FHe8/TsWb2WYvlTATozLzKNLEjdlK00RUygoWp+G87MWfrht
YvmFAAcoVBaiChZttlTdYFYHWStymw3TCAoFe/JF/SA+MpH1mSnJXXkv7KB3skOyxo668au+j7f/
0UovfsUsmA20cai88ivGPCLL+SCnjaMIP1fWuhgyL6zMItcYBYZZDlgBtL4VzkQu7aN5hBESyVXj
rjylO6DIr8queGFiGmj2Sfqqfqs/nF/yd8bh9m9ZTGZNBlR4oAEbuGLS0vNKz8U2J4r+YuitZ4ih
tGN3En+lNR3a/mf0Mpl+dy0n2K2Ynj7pPFBcmp4FikijECglk2mXyuo+RmZdfw0P6jbdimuHdcYT
989tcWlsFifEUgSjUWCs3frgoe3AZrfdyKHg/M58kg/xIXqRHfGj/tK9Rq71tPYDfpN73litPgsX
nljDDlvxA4BlkOkQqx71A3MJR+O1m6j6nio7PAp2fd7wLNsaLiOxr6Rk+2xX7sVj7uaP+kpieEWT
MoUXEwDOP5qy1yKvQiAo4On+idQeVaef/9yg0lHeKjZ8ltA22Wu36FLYNCEHQz+Wab8rCU7wfnQr
avZB7g27N09Qrm9XHGvNxHT+LjIDv+wRFjn/3urwa+cWPySSISoeB1L7KYRQAl1JDZYyg8tFze/c
RJcYv864c5sX0JtUHyl2Fi9ZGVA4vLMmuoVzv2Jz6Z6/tDk7PlYL6jJVsNlko+up73ThUZLeG9Ip
qj/o2sog4tqWzo6PDCDClCbvbVT1O0iFgzSMKy+CpVuGhEWeZq+ZeZszOVYtagRhxHoy8/1ZfjDG
k1Ct3DJLgffSxLTKC8co/brMzwEmBoiylJx6reKUXu2aqyTG8jWomLFSMjAKmNpU9ZpWe2Eql+VU
L4Be2hC37hMnele/IxEkAYOC13LTe/9JsUue6twz5Tfj89pFthTXNTDdTCZO/HfmHD5tDCjb1H4/
Bdf4gUHW82OdHwRbR++uo/qjvM++JL1N6y5f0SJb8JRJWkoxTEvXEJKaXW6J3CpDnJEsmExcDD8G
8cfK6V7ILyELnzIRxvXlK2B4OlhWHKFDYU+FreGU2wTNtuEBPbqQSOyBsqylYdNPnoVuHb0sVYVi
lEFKa3a6RXRGWtUn7xd36k77rh/H+4lZVYw3OW+OiXU4oTfjTLyeZ9v7rm+L52TXrPyKGefl7xtM
Z8ETMS47C6H4W4/yC7BQljVFa3Vr7lS3ZOH594GZkq3shNvVOumCB1/aM2YXVm5kltbFZCl1hjIl
cgdl/y0AkoI2n8bVpeTKvTTkh9tfdyEIYFTTIYSnj2sps63W4bwf24JFhsrzEPy0xolvaI2SbCEM
GKqo4ELwkikMGLzdyWwQvQb5I49Go+j47QsDnXbbgNiMV87C1TdjRoJPZQLX1aZQLc0sRVQJgUVV
NGM34ydp2x/Gvb+jXwv70vQwWTka86M3tza7ESTAdlZtYQ2dz4GWb1IJK044/zyTBeaI4XFD8gmG
jFlUk2vofMDljDYtNyYaekCV8lY1t3/nBP9YsUTOHBmpasxCCHOeQwgua7Sz5Cu1OUYf73pjrVa8
+G0IUv9amXbzIkLrkB3ogzGOlMVERptc1e0pULeuNWyCdBO4q5Mm08e+DCPzZc02T836VtATljV1
PKhq1rzNv/q5G7vprrWNnUIGNm7p7zSP8XbV+jxszq1Ph+JiuX2TtEAHpuUCW9mYx/Ojd1BOQOV7
CIkRTFvJTq7KM3N7M9fvQMg3YcFqz0593x60u/gZGJ49bCU3hSh0NQVbMEhgtKYbjxcz/5t5DXrT
maoXId7/le1Fbg0Jv6O/054lkj4QZnaxC1bURK+PA1wxKjcs8hXyte5mRXM/iSeZcaNUnnhKPRuh
/rM2g5VzfXWZ64rOeTMN3oxwwhEW3367/NymZeu3PfPwiRU+VnoSq1Cn9RrjFBlD64EbmlkTOJKW
GMmd6slQRpW7EYnx2PqRgM3XPyEHynB2bI0PEv8u//1GwC8ky8r0nmBga/Z6t9LS88Hm9kh3C/mu
lOFoawojfTbGYq2+NQ/ev/eCh4syaVSSY8xMGSrd/BQck52Vp168zzUoOXqkm/y/vSUmQzAzUD5n
DE0V9dmBYW4lMbWi6O00jp3BYDzK80CBFffCOXP+NuDp8DLAkqzwX8r0s7MyikrSgx/qYVbK9qkQ
2XXpOUYyurfNLIQ8aLNFhkFRbSUnVGZ+xDxoUYItFO320/mg27ltvIy7/KDYQObt4P1ta9e3EcZg
nkC6jkTwSiUWXS9R7yILQvbyzCjF4RzpK9u2cC7emJiX4JoI/XgB+k8iKnxKAJxdhneO6XvDzfYo
ydnxJ3Vf7NYyoysP1HjMoVYNHHk6+/P0AewVQ92e2NpBY21qgZmGobZDWJR6ELa39/B6hTNbsyu9
iEI1otHZEkXTrygohQ/WhkIg1QMHsD7cbff9B3ULuHHFVa4iG3Z5OIjovk5zoHNPUYDr9Ik6tnbj
P5vZS5J8jOUV/5Cv7kMNRrKpmq4YsAQgj/M2qglnKKwEDRvtVvs0mA5FP+uOvpRdfWrd80PjlE5+
6PcGoABh1z9Md2Jy71NE7u7k/dr9eFUg0me/ZnLni/tR0rvalIehpSiXb/KNYu7jB5XuXOCojvAM
Cd89vesNgx8OgxbdZp/Ytz/11XGZ2Z++yIV9QGCRUcfsxph8qYajNXy9/fevKqzzBc7iWda0Qw3j
Qot8SQy9gtu8z6g6oUazUz9UP/VXmtf3EQXz8475tB+5A/fhNGS6u/0zropO858xi3W1fM5rVBdb
u+e4Bna1aw8ZHBo2DF2O912+P5+0z2sCDatGZ8fI0LKG3zWt/T59sKqDdh85/cayx6M8bAtwVdvz
LjsZxcrxXfumsycbtyKQ8mnLR1nDiKr7IPDllSi4cFQvj9G8sJh0AwgrCyNx8auFwDWTP/djuuKd
19nVW/ecX7t1yxSHOblndIhfUpfk8Xs/qYocYANzqv1tJ5n25U2mPDM25bIXZ0Hwy6aHXXyKDPUh
29b7SbRI3q8VSdbMzAJQWgt9HEwBCPGQY7Zt9/B3bJPjWo196QORtqGHgPwX4+ezk93XQcP0o9Ta
+pi6Ctx3MdQKCFusnKyFawl9XIkkUQH/L87BL2emcso6V1vbTH3IHM0taMgNSTFKncKKy0lLO8eE
jIQleSqNzD5QWevBmDZ8oNop7hkgi07KZrATathwxXyLbeFL8CA6mdsStdeupqVDdWl79tUyzR+Z
jpxsp+QW+ZPE3MJt95PWTEz/fuF/Tasz8tJjYqrVh3tkPj3KPMKJEVm83XKGu7Wc4jo1w+UvVzVz
Eh8GgEKZzle7bdwMl0TURHeCh/SVB+F6o2tthbPLwNOh26tLVjgpxTCdw9zecWUTl673yxXNAn3c
A3w8R79XJP+aRgi+e78q8hZq8PS3yvv+q/q9Drlu1q6Yxav80vIs2oeQVPSK0k9XORwkh7PTuP4e
NVLFmYAYKF46+tY/CLQUu3sfZam1uLL6MWdxv0MsrOgoZP32H57A3Ut5ElwYj+BZMzbrGenC16Qo
w1MFrTCdovPMeeJ6iIg7aG4LI7xGsBbGa6+uq3o21yOlbB0a06lsxvzF2yPhxWFW5G0KeMgxd8qr
fCQ3ev4m/vKOzS4/Ib8DA7G+CX/I9/Kd4FRrhbSFFfJkUXmPWbxd9HlJqDNyUWFLO0AN6YPkADDZ
qU+T0FB5+Kejs4rym8LI7A56Y3EWAxIPxeuhx2L/6Xwvu+XOdM6usutdxU6ddXDJwiWBCpkERyCT
iFMT5O3+CnnRW8OIBueQ/xTE76nAzIf+t6/0KZunDmlNjwqoL2c2/AS4PJPypF6oVyvG8WyhMbtm
ZOlLXRiZl40zpr8m0SheDvnwWfOZltdj9fV2bFm4fpAJQkyCG2i6VmehJcgzS2UKsLUrBkHO1rtO
Qk4LxV5FLBy46Lfe8Nh3z7dtXocz3kOqjEWaG/jgbPOqmLp82qatLYk12HYa5QUTb0PpNuMHP5VW
8q2FGPbG3FwrMm4QL5fR+rXNL+ELHhhS1EJUxqGR6ebHaDv158PhjtLWdCGtFUevPyKHDT03EIOs
WZ4ft7jsQytMYp64wfs8h8cK7vzb23nt728tTL/g4opVsjwU+wYLldZTTe5+MyKrjFj8vRkNcSrc
RaNWMI+MhponHmM2fDX5RRQOQ7ubeLxv27hC30GwKV8amV2mnZR3XmagwNDZGWRFIJ2dEQXMCvlC
5H8c6AkcKK/8T/HjWtpwnfNRx0ErC4bYCZgz7zK2owaHLaNuNqOUW6s5xiEcSZGKUoG8vb3Ihe+F
wp08MYlROLqqrmqloktdLJMsnFu7RDORxl5R/HV/AQwKGSVXDXV/9PRmt0zjd0PKrGNt+8lwkMh8
FFSaA6Nacb7r+IEZnYNsoBwKacTsLAeaNpTnjqmeBI6i0WgPoi66qvUy5r88DXCentx3pb7mJotb
SEuWKilMAuq8btTmSSNbQlfjJqgzNg/ZFv0l20LdGDT+MTiuS/WuWZwlQrFWQGUYU52S9XaThz+V
7qvffLztGEvez2b+WdZsM4fWCHto42o6zeHLuAXbvKsfDzj+QX1nPX+tv045s/9ovty2u+D6FGgh
9lN46jB2OLsDmHFjmgZ5AbvtjWhX1rBL0LaqHutaC6E2l4Q1tIx8lRBQO1UkysIsFw60abMvIpbu
eaPF/Ykk+XbcIjI5CbH+iIErnakwjk+3V7cQgN8Ym4UU3yvlhsGi2latD9YIY7eQu7ctLPjGGwuz
/RODAk4seK/t4HyQjOFFl35Ksvb+tpGFl9TbTZt5IPOb5yBPsDJpRYLvJv9n8Lf4KFGDpkCruMKh
D1f2bsEz8AoqzhotE473zCZg0LGTVJ9SRaN0kP2Ca4uq8XPTGrBGMDe2clUvlEbgzLiwNzsATMMb
2shUgd1/b2FVogad8MygowdzHbliuF1DGy0tUNYkgjG4EiLm7AUMHWzTKjCrQS5VukOc7hq92qYC
pL3qGvZhoXIGb5hIc4cTTmtt7vVKJvjmYNBLq1xvl7rSHaz8oJkp0jqos/xA/YxBATnY3vaba+ek
zWxpsjGRamtXDa96jNRg1IBr9RkWkpdi+NIYawzw12cMWm5uAfLuCdoxrz/LQZ/DxgkvdZiXL8bA
vGom/3XSiEiqaqGLy/tLojIzixn08yCzgQBM8yM4KzI4YuGXVYJTlHjWqTp70p0qeWt9nuvdMxRS
HlWn/YL8w7wSNJHwNnJk5rbHOBuD6FA8eHbOxPvffqQ3ZuZzUAFsM2LcG7mtyB6DvIxaje8poa9d
m3McChIWCq5gidyZqILOx1eGLO/EOGQ1KbzWHaTYRQHrG9qLcXlokCgI1X5XFrmjn8fd7QUuRC9M
U0oDPiXB0z6HbzBAq57rlBXC+aifNx4sRg7j8y/M60ANfRCOMF2Eq+WDxc93YXUWv4o45QlXYLUu
IUTK85fUZxgy6/8WcPd7Yy/szOJWHABBDkXshBH8UXntVtWJqYqVp/v1KQNrwxuCqgFCfbTn3x6B
JIiKaLS63I7bFzQ4kMUp/z4Ak33osgTmjIzuCs/jh3osi0pE6RHledlN3SDYCHbDSFzmih+buzUo
1tKSLu3NPpA4wDAjBXGOCM7HTD/W68D/BRewNCS1RWhYKOzM0Xt6GcRnwZQzrs2zvJn05mMaUfJn
uC0HkoGT/gr7yhb2313y8/wz/Zxu4X5x+iczXZ+zub5tfkdJlUcv1WV5fghC4OqxHkFf19nWY/rS
7IQH/TD6m/4OwS7ucPjCqI8am3wtsVw4+FN4/tfwbJtDQda9REKSRDc7mD2Y4xeld5CQu8MY78NI
/RQ37bciS55jJVxJ9hae3yyaFB0FSRBiqGy+9dpzA/lsmUEXMQ0JdwkaZDQ+IFzcoCiFzNQ+ZJJV
+NXJG98D+Zc7xan7uFZGXNx4bYJU0CEVaQi8/Q0qRGJlATuFXZbds5CFr35jOXoh7rpQ6tai7HQT
vS13GRZtJGQneH6pYLzeGoM/TRWElJlV8ajkG2Fj3AXvBFtlcMf6VX9Zr3ctJBYYBF5OsUthkfOr
MffzIZVVDOonmCTs4ZR+CRzTEU69i3SZe7aL0xoi4berXi0S8kkgQpRJryYh1UFJyqxmR4HjbdOH
6iG8q2xpn+9istHe7R7Hr+Xj+qTQ0mlGAORfszNHbiPBDIBv8oehx4bxaHxSsvJj4JlryqcLgQmm
vj+GZh6jeF5i5CGG2lD/HpvJh0B5t3IlrqxlPtoYZee2bE1MJPdwyNzXr9bHhkTDOe+FkwnsaAN/
GWpLazV9aTpw808H4AJ6ZCI8sIRZJiXEfdkleTP5Z7hHKsKN7Sn4VE/Rc7O/vcbpc9wyNe3yxUMv
FjtaaSmmGu9eSRmcBA6oGc9Azo5j8pQJkfsf2AMjQ9VDASk+T9cUtQeKIVQZTBVNe7RQ5oZAsQ23
UiWNm+qsIFaYGl+bzqpWEPdLAWbCdqAkMY0Gz69mr5k6oApSfBEMvXU/bj0ISOHFsxmQXYkvS3tK
UWfqghJRyTxmewp/jVRYk7ihB5BYLzdj8LFluMsSnF6JHF8dV9pPS356aXB25kDDCZ6KLoVdVOFT
ECDLnQcIs7Xfbn+7xZByaWd25DqtlD0oYDlysOO9qIyDBs7IkM9D9KtpiClT8SP4abr9d1L/27aX
l2gYPHOn+qM8/fuFnyKNqbdSh2m5smS390LAQHGqHsbQX3tRLEZrII5UGqdk4OpBJpzTRFIibHV2
C7dEBSsSUn8b7wC1qDPcw0Ra2YwLrV2B10tkZmtKHSmXLYyu55I1QleHyFanvxOgSUKgETar2Pnb
jZwmw9hEkWuIRtrssiegNXFyRmL5HL34dC4UcC+p9P5/Z0R++7WKYqy8RsQIdOF23TDgGE4aqGuN
uusr4O1aZnFS9wUEchTMiDVTqVVwhLZzJT7+fti9DZDYsCavZ36LIeOZDasNM08+Q5AjtXV4H0KO
vE0jA9BpJTXPqoZwaCME1V5LBm3Pw/uH0Fje4e93U5EsQ5vApupVobhPyFa1jGVavN8pBH5RGgCg
pbSSBy7536WZ2UfTojYU6mjaTQi9UkYhgAg1Z/GvDzIldfO3MCdpiTjfT0NSraqR0Ecc6trhNav7
HYrhq2jJKcbOP9ulmdm9pjXeuSwGzAgBr9mt+gvyWFuJbP2H9NLulZ35SX9sDgosoZ291lBa3MiL
JU7/fhGrFA/ZQfI9CjrFqVFgKPwYaSupydLyeGfikPgE1bHZKU7ysgo0tWHIfYDz+tAO/iZVfzbm
CS7Z2863UPKmqnNhauYWxNusU0JMDTv1WXjkhe5Wp4wYfGfZCGbv4DZHu9uNH7v9Wu1vIRIzXUXR
G8AkPacrqLXQFyVCCBXKu4ZtPldfK/pMo7gJf8aazZzhxEbOFFIISUv092HyjeXZqo1IK8NYqola
XmGTsDiGIuxiI1kJLwsR7I2ZWXRBTq+swnAyk303+zuj+/z3X++Ngdk5iLM6HP1pB6eSJg0E5Vva
Heq70qnu83Q7nqLjhNCIoexETWizhm1T1tY3OwrjkAyJWLA+w+RFLQ76Jm2EHWyCD4NYvjPVwU3U
FtJbfwc1rSMZwUPuK3asnoIBEE0ubmiL22dLtZWaWlTTHIZQf5LaGMyX5XhFwtM0u1M7uklof2bj
jkLhixUfPNPahnCfS5FhI+m2gdJ5JYwtHED2VVeZdqLTet1VK0F2CowIoaYdq0dBlfxjIQnoMo0f
u+RznQ/K19tfcsqtZgENg1xEFDthJ5g31AIh8Ptm4EMGNCydNEbZKc3ivYe+0kbxersqEDUQIjN1
hUQ1d7eNL0S0N8ZnCSbEmgrSbhg/K/ex9EnWX0rt8baJRU9huESmvCVK+rwKhABL38sFVXBKxg9x
PKJFH60ctsVV/G6GktNZYGvexuVG0YtUE3MUy81vELlAX/vFYqjk9jqmrbj6TtOgDA+NCVU+Oc5F
8D/30CiI0xRhYjT3yfChqagwBN3ODO7fdc1aWrwcIS/Mzb6M6kl1SPFmqtg0H4RN8Gl4H7oCgZnO
f/FSfBHvfIplt5e46Iq4Pn1BXqlXCCxLTcxeE5FOby24iwRzEyFNFnWqXcvBQ4U2SQK1eiC1Ky84
eYq5b7cWGAzUDbT+DR1wzyyY0OH1irjECyeyldGRNgYCirEjeU6qPfX13SSbNE2mjlA5F1vf0X7A
jhzEu3wddrfQB3v7W6bn5sVnrgS4u6KG31I7U0WHl9BjfELPxoEfGsy+uvahr+PNW3sztyo0A6El
XiYIfErvwhySUWAkgz/YVpHtTWgUb3/ihVmMt/ZmfoU4mwnwAXv/9DKlTfJIPVbVAKJu1A16Hcz/
jtGmzA5rBefrU4pl0AqAFSDcvSJqUAszE82AU5onHxEFPIqVbpfyeSWtWbMy+35CLckJUkrwXgYn
mRyxT/Zq+3NlExccdoKeMeGL016/HRRBAlakcVA8r66PGnmcjZ5Sr98nwrmdmNbhGFBKpF+FQGyf
uyGr7g1Ac6eobIz3Q1IWK3WC6xhLUCLyTRNlMpCkWdbYB5IVWx56ysY5iV2gX8EhyMe1QeBFKxrU
y0Rzg/nEWU4D24sJxyhPFdjdUfwzoqB6RhJKONze3TUz079fnMC26v1eHiEQJzl91+USn7IZ10Ld
ddVoCuMTbQjPL4gWZ1eGqHSRXyNaY/cwy266rt1afnivU8biPaiufJ7rqwN5uklaWeTxsABEa3w9
LSUaqOIoPSbiYEe81B0pC8NNlViffPhm3bbqvL++sTArgaWnKsDo39wrutiqcqOZzCZ3ZaMeQ+Uk
G8iwoYwQq07TSCsfbuHoYY9WvkxRnE7nbE9jPVVMoTXoEzdt6wiyWdwPNZzcieUrn2/7yNLnw9El
HhDTqOy86EefGrkO2JntBnJMrz900Po3YvNOORcrl9NSwGQm9I+pWUCp9DQ/iwamKtfiBnyV3WrH
PIJlwBC8MVydmGki3KBuIgZHV9qOizt6YXt2OZiMwYd+h20xOMQZbCI1k/6pc3svl84bpTeeJPT3
gUrOj7WgBKFfY8QPTnn+VepXvtX/Zwf/GJgd6C7LFUjLf+9gx7BU7DIZ1lZ2vKtdYVe9O6Mv9QyH
B3RJayNTi0sD1gVoUoRpYw6RQ1ZBDLNYTuxRkmwLEvkY2pTbu7dQR5oq3iQt06whfc6Z18ujJWgm
7yEb5RWifL6vNYgCBWO8S+PsDvIcf1NDz1yr44tfgEJdMb+0RL4cfBOwL/OQnrlInzVoCbbnyT0L
UEhO19tTJ0jbgadsDrEzmm63/w+ucupVf4zOkoiqRjVWlDEaCCcr1DYeDa/zGup1KRWTVBJumPyp
VNBfe3sRxJ6p+BYiPgzZwVEtfBJPFE5L/4iy1E75itt0xXHtYbswFERJcJo/omlNWW9egOkyTcnS
vpj2EypEKiGflbv0NDCEsWe0bwOWbd9rTvFe3GdHf7tWYVoAa7w1P2UeF5efLmglKEDM68/SNkP3
j6fuo2CPO3Ebfybrr+8sJ12JMkvX0+WSZ/uc5D6oMitP7PRXIj35iY9uw6Na5FspQ7j35bbDLvgr
dDcTZ8lEhsd79+0C8yRHcttLWWCgn9paf0kl4dNtEwtR89LEfKDa7GsNDTLWM3TpJlcaR5N85IrX
CmhXxIYwNbyxM8u6mqIvI+ucJSA2jE33tRxt1e52iUOh9Sl4lD4CnKbBTikDQsOtfD8Rl6a8qU7/
wWl88ztmPiNWUNobEesVIe9v1XajdZ89ca0mvxTGMYPs4QTZu34AI+sKXC/hy01Mb6KbOOM3L+Jt
Vh9RTWH4vj6df9b+ce0OXHaYP2ZnsUaLaoQ+moSrPkGCUMptU2q2tx1m6dS9WdrMKb2yJYjG2JhI
/KZxXv/ZYGCN5qy8rXeUEozPayXQZSf9d1m/R5UuDnrM+6ENWnYTNmxkxWV1B5fPMfX659trW7RD
BJ0OHDn7PJ5Ngppa48eJjYQ4CocvSGBuBs9YuQUXrQBzoZNCn+tqOjQM0WpLdQFqMIuQVYZNtMmr
fq+Q3jq317PkDgqrmXgeJ3nmWbAaGZAwAKDHdtpauzAZjlqp/7ptYmFMzCKJ/WNj+g0X30ZXh8SH
5jq29S+w3DA7T6swclTUrN7nJ39XF9MsxAPdr2lqy3s5C6sF8qX9ZCcndkFIU8im3/6CaOyHumxD
nN7I9lkxot4T3w9nayXyL27mdNEhdg3sbJ480LGBYLAywcFCHJX2D1Z/uL2V0++cVXZofJJV8vxh
4G5+hWdN1Avx2YMxx4RsKy62mlUexJzSmaKXH5sUWdOQoRIviVfqHAsPhDeGZ5+wLDUkrjsMw/mH
RB/U5NoJQpcN+iTu7SUu7+GfJU6f8sJZhLrqqV9jqRnei94+iH/8B39f12VzIvuiXTNzBUOt9UrL
LI6WfKQ4B37zv9Tlv/f/1/+ZP/3zOf5P1qRPeZjVFUoWSx8JJyMEikC05rAGI24KpAOxAONWizBX
4T/XwcoqFkMsafK/RmZhXJZ0oTUTjJwZDVa22fYM1TWCFWgyudA1xJvk1K9A6FdtzrYuOVNtFATc
23pnfOrfjQxAe3v10dyET/DuOtZh7QW8eEderHJOYwBpdQ8FPxZLVz0q0Lh4kWOlm+Ibc/MbBZSh
XG+yEwBSRN5uu8nCuC5B688Gz/v/ZVWgbxPhh/9Qs05D7CkjrfkhYzxhjTNq0ekNAG/gO1ELnaM2
ClNIJAqlGOuCg5iKv6oJ4nh7RYtueWFj9vDmZWPSrUPMIO9Faa8h+nSvCZqEkmunrCQAy8shnwPd
zkNqTk2VhXGhlMGkmyBGKAkdjHUOnOlemkdCHjMUC3UGbyiAvg0TiBZVtajzec4OFZlwL+0FuwQo
GL8ODp3O1fGKpd2jNMIUGo0sXqezd6FiAjlH7IzQDmSoUElQ5TMSZyvHemnjLq3MTnUeVLUwiFjJ
U8ajSpRz4bS67QaLJihhaVOFk8Lj7MIX0QwvxDPSzl1mvUNG6qlNNPd/Z2L6CRchvIkRidVDCcaH
ENnd/sFYG7tauo00Bg5lvsQCq0WAFOUYNyNhASpI3fqkonE6ZhCfl/1aGJj8aO5nE12jAbyQbsp8
rAYKx9JP/h9p57Ujt5J06yciQG9uyXLt1Gq11GrphtCWofeeT3++1OD8u5pFFEcaYPbMYAtQVCYj
IyMjVqzVTgl0IMFJatAgee/AsSS6F33zdQvRuPZxqKEyVgO84xJwO3eB1s9qA/K0QLmeN2vTbXyb
tQzi3MIiCjij0+hT04r1iEPTniZYVOTT1rt/NeczVaYpVe5Ax15esxVV36ZPa9yMHpRxyHfjndAX
aR4+IEABCL/AqPMl3UPFtbWJa4UOuMuZ7dWYaucniLN85n+SqYXACrH9+5spnsH98KncwzrIvG1R
7oZ/tsrfK+1FQKhinRQ7TIdX3VuTRVXKXWkwRiYec/XH5CQaQe1JaBwk77W9/Q9dtt31U6aKYLB0
zTObjoDKny0T0EWT1go2BWnSBEs8RBIfg1NIXv013rV37U227wmLIiXI9+URxYMGYsf5pSjdPHOV
APLDrY1YC5MW96YKepsi6DIsc6EMtdbym7QmuStQMkbp2583B9DWov+5mcUTvdFCo546zIjLWap3
gqaTMhaCnCQ/pRchyrex2yK+LzabBwwgVYUbTWe09O1mq0rV1oijcd8wfGY3oau3hz5RKLt8y/6c
KJqr05Aps8L7ABfpRatBi9qkbM2EOHAQGgDVsfvAdP+73wxvXutqE3zwxaE8qpkb7OqHrRN08RWB
FTA8QwSSgdER+t4utgua2oz8BrLYLHkeQsounem1Zvynb2nMiDIvYH9aRxdXUYLAXFfaIYWycNwl
jnQTV5anTd3Gp7sIqpihPQorH4UyAA2LT5dqldwym0NdCUrIXuKtVMsbJi5DDi9L5re5ICDRgAhl
kR4wwD0mEdKC4MxUb6yVHcrJtxBEu7VFCceYj6hvIi75oGv/GNK3NJL28bhFGHmZsi5+xCJ7KB0f
ffKJHyHftvf/eWRb7xABu60eg90WNd2Kj3DITdIv6hPKRZ0+9qOoGTLktfWquXHG5jWA9dcux3jj
Br6461kUDC/cwZAaXIJR8sHUZ3kkNa5i+d7ob9NM9/y6cEvEhq8H1DVLFJAUGVUTKi/L/l6K+qTi
+KSUyN1+18z8FXeELCton7libq7bWvFJlcof7UQ6mLaz9ElaLLmDJCurMlBkraXs4Hdzs7Ggy1uJ
vWNKkoq/LsTvllioGd1KxmlIJwUV+k479KiKRMnRghvTNb/Pe2UkU5bh798wvOYbVPz5j0gALnju
I32yKLRgN6og+pXQDKUeEhjl/i82UZxoqi2iH7w42I4/+IVvYSZk8gyZaLelwH7dxOpKqBaQ+Alg
8bIbRbu7UJMgSL3K7PaKFL8DZPyxzrUNd1g3A9IKChnqO0vegqoJ8iaTec2XjnZbIO2bWvJuRDPw
+mpWvQ422f9vZhEgVCcaGnD8POCT8jTNyJ3I6oaJtUPEG5bKB61r+smLd1kxQD0yZ5iAhuSkTOQc
pnnTdxkdPOd/NKW+vaXs2uikSuUMRX4e2i5TgUF3sCbf8G+roolsL8yMTN4ohF3kAeJI8YEMMfxL
L23hc3nnGFlE9dCLJ3IoNZPtvRKNu7m3Ps+DfN+k2QbafGVDwfWKUWfKs6DIFgZtuVX8qkBfsYzR
rGoD9SlERMSc6m9zJW1RraysToNBScxXQj13ocMS8bLKTB1jXTjMH7IyjW/zWou+AjkovMqRTbed
IWK57pUrRgHmsZ0MAumOKQuvPctjrVzSZ7PjjPVKd6zq/HlwiIn9zLBTpt8jFN3/ueMwQAl7gQFN
IXnqwkfjyrajNmSViVbgMMVT34M4kKf3uTpsmFpZmxAdpXbKporaztu1BeY0jY0To9Klj4+61exR
ubqp9AZJ4vhGnbc4GC+hf2wfWEoTNJGiUYAWv+dsLw2r1OHYA0mlH2PovBB/gYJx2FcfHFEi7A+W
pz+ipvxqA+7c9/SZzM/bo42XnbzFr1jEGW2w43aQwE81e/s47/KdxgsM5tiveBFojx/lIRqg1Ufz
dl/sMmln8q7+PuQ30vvkeeslupaavdmSxSfQQvBjdsSW1CAQVYb1EQcBlC+63vk+ev7jUt7btS9n
IcM4jkJTfAEl6tyRQmwfPF8/LytR/HxBSz4k5HzHUXLYXUcOvXqY3M45Xbfw+wS8ee0sFrEIrWCl
iziyMTF41YtzEhXm7NR8Cr5S0AGVcZxfOkgSix0Ma7fZ5/h2a8RrJejxjjYEtQN8YxdyLqGCXtKk
aAAinPqHYkmpa2hIZpJN3dh9tVUZXbNGGiSoTHjsXKQrHbXERqoA4kllU7ll7rzMkvLUVXBmFSlk
Etc3dy0kqECDkBph2PhCj1j308DoSj/1SvWll+N924+7avxsJeZBif+0IcV3FCQmjHeJ8tUyHAy6
llh+jC0z678NEX3KVq//In5jhM/EN+CTLcFjY982Q50LI8V7xubcjFHfKflO7nlXR1vPgZVM6Y0x
8S3PAlxcNVbZT5R8Y/vGR423nx6iP67Cil1j8k+QgNHpXd7xXR+NRj4CvJuUp8C5MwdlwwVWF3Fm
YHHj+UFitACHufGy/kC5z9j3DloCZgEr0XVn27Ik/vxsuwZHmwIFgQjPzGeEvnU3TE/FljTLWkA6
36/FNykdqba0jG+iTqXXhh+b+i8i3rmBxa1W+b0qTxOrUBPVbaLJzaJpd32jVmPA2SdZXFkj8Mu2
FWBLqTuqcbZXu8KV08njXt9Id7YsLe6jvLKLVEOSg9D9eWye0pKpLPXJyqINO2txRjMgS6KBDznZ
MvWoIymLq8EA7oWqa9Um7hgWuxwy0XS8iRiEub5/a45G7eM/7XWmbpafqIe0364BJRoZWWpa7Gbh
C135P5pZfCbNqDW57jCTinlE870vta4qb2BUt9ay+EIoQdlM/2LER0UiT9HEVd4n8Z/O8RBkzjZs
mSdESdMPuYoRyR/v5da/y4AlXP8m4ncub/FzE4s8l+maUlElPABWtMT1Nek1suIvTh5899PmPshy
/+AoUBUp1efrhtdc/NzwIn1wzFTJQ+F6DsXS3n9qu+Kk2kBVk61RpXVLok4pUt4LtoK6SINhLtnF
RuqPQTTu60y7R5hiTrcawluWxJ+fRdIgL6piaFhTO+n3rdUjR/ucphrCG39RPcEz/l3T4iips2nX
pfhslr7X9MiTivedXPzVQaJdAZBdPPW0t8vJUPhU8oIoFDhh4clmFkHnMmhq6EGP2dh/EV0Zt6OB
RgMV0NvCE3WttBhm5jOFqZy5ON7eT79DHzC5iVpt2LqEnIqTdWZs4X2qFA1d0Qtj9/qT9h32Jy9D
fxsFTjUGYS46a7/0g3lKn4bPGkIt++vOv3Ybnptf7KxpSBFTwOyspf2a2oco/JvodLY8Yf/MEZ0g
c0Yp5+8HlclgUV/+qoos8LpI3XgFbC1kkTuoTUzbXSD15yHeVUG+s/Ob61u1ekVBVQGHJJjki6mR
oKztIUixkCNf2Mb5T+4Q2+389KC0+fegbr5et7ca2P+1t0SyZhnsdJ2OPaCmbgVmhHFNeGs3rKzv
2/+tylg4u1OGKKqJfdNyRs9UzdP9cmPjLoExv338XxsLH3dGZQq59YlGsJvN9/NN+WwgabYXujil
q+z9O5CdwLS2OkNba1s4N7OzGYS12CUg74yucad8yylWTYh3H2y/NN2X3dtK1hK7CkWglev3fsSb
vdQP1/1g3QTPFf5+Kl1LGJ00+6rhJ8KEFHlK9aMPtggKV28L2MiZzaPsfgHoUUejyY2GN9E4fh6i
2yRO3b5+Fxffri9EpDvLG56bjyQPnudLjn9tCMMmK2ltlYMxHeJMAnThhLP0DQms6bFR9epTXEZh
zaSU74cbV8hqoGUWj/sDzlFIcBd5khT2SWYUjIMMXvCuv69ezNv4i/2inPwvDl3nSLCgmb0rf9Tv
totMv2+o5drpL4iGHkxoF3M2gxbSQolZu5i89EEzFLeIFwLs17zucZubbC12oLdK5VcTzEjLK4xx
Wi7hagJCavbx7E5VFbeelDUOMKC8UqyNh9taMw8NFUEpgf/QCV5E3z4mqttaJzDUykGHv7D6SefG
c44VapDe1rleXd2ZtUV2Y4V+a5kl1lSuzPZXHT+UyT/XfXX9g53ZWOQ1AFvkpjCw0R/8o2hq+zvt
Q0TAEmzJ1T9bw0prZ+N8AxdPhT5jArEYe86GlNx0zJo10nBjVe9is9qZ2qdA3hr82trDxXEw2xwo
vY7BmizKtu96k/GBauP2X438IIAZaxE9ShoCb6//wogHwwh/+0X6UZ+9oj2kips8UdNExJnmKNNz
fbqvnrdV2td9knFX5tmRwaCq9Na2nPVFbI0CF3DfvSDLBrPJdCg+avvS27a2tp2Qy4uuOpBIZ1lW
Gqp5kFAp4gAMzbvSjw9ZN3wMqnB33S3XIvW5mYXnN0lSW5lKpNac+qOa+Kc8Vr8adfmugyfpuqm1
FUFORGeZjqLAkrzdvmBmjjnviFgRc2tDqu/G2XKn7PV/s7JcUKb09lBjpW6NXTD80zn6vuu2CK5X
Ow22gy6lYBS+HF+p5jialJBpMpOCNHSkRV8Nxzo1BS+mNPmvsgF5si3XxVMgC8pt3Rja2i1MJdf2
ddOZ3wxfK120dpPXcE6qbFcVQTkc9Zk00aWz1xenqlPQrKkLJ7hpbComhzmTyj34bWdLk23ly8DW
TflYoV99OUuvhWkxRBIDK7P2kshUtad/5tbaX/8wKwFJUILLoOIEgnSJjUqdQgmtESNGXp7kkBZB
NnWSq/IoZmQZ9mLpRo6i43WjK6kOcD/eXUL9VrmgBe9aI5dkH0yIVT112Xdr3JpjukT6ibHvs/bd
It1N6mROVSUQYb2+yfqdxlSf7wYoFh8FgVT1cdgNhwihRAZuTf79Lstd9BSuL3PtA57/iEU+DDNB
gdezTCfW97HyyZAzD4KEDSuXhJOLtS6CL2wPY2Y3rFVuE5y5aB4LqIgqq/ic1PqeU995hQ2hldlG
761K/4664l+4KqhGJtF5u9NgX5b11NwYtLphohFV46coGD8l9fAoK/nh+oZegv15YZzZWRJ5B0Oi
9X6NHevRvNW9bB8fwh2v53tB7BdBLbw1wbXadDq3uHAkZZzbShl+j4pOttcWbl0B42v24674YJ2y
2+CpvDPvh1cnhAwCjZva2/4Rq9fr+Y9YOJLVdZadhfwIIdsSQ2eqorqWo7ATHc1n6zjcV4f/Qhts
5ZTylgN6BJBFEMYsUqOx5QnRFDFnyKFfmzVu41Xwp343OwCk1i+hR/YXGR+ARgXsEe8GoH6Ly6i3
xjJIEoAaTHXcTgbUvnZ8q8X+hh+J22aRpRuCrxlaMkpaF/NlpjnaTtZzG/khWct+GkMIhTSllf8x
rYZmUe6P5pYu5cpuMnXDfI9Bnq5d8BfJaZ31kcZTKKkbtGnK9GtZlBvlW5HqLNaFDUvMzMFmwLPg
7V2uhlrSDv0EzsVUQm/Waa+YWpKfjKk9jllzYw+Ja0zFOz2utwZlV7aUcr44nNTbqZsszgngbcMI
eCV7TJsh1fdjZpq7yRsoaf+i2fbG0uIwKHHSxZOYFfC7yAu0QxNB1T7a7vVQI7ZquZVQecDnD2MR
Q/CLrNKpJT3Nc9Yzh91rXc5HyeeFUJnPs1mcIiP7eN3cylXBFAzkApQiYVFcTnKUNeWoWQLmlzT+
zoSmfQh1d5q3enwrTvjGzOL5UeRznTchN1LuWN/6dHpfKKCGry/lkizBhBiSi4CIAeTqooA2FXKV
JGLQJsrmf0I1O41z+SOGNCEIpaPWlYew1+8yyfwxjcrGwV7bRsDBdHp0oEkXqFoG/9Tat/hqgHdR
Y/pmJx2MvZ82Fri2i7RhBRExdeoLYsM+aHSIsrACKYLhCt3Xyt5L38ZbBok9pr/Z0uCwNXa2csAY
wCB4iNAomsBvz3aGttzYIq/gTVo9uMEQMsmSTF/GPn5Vimbzpl3xf1Q+NXBl0HzCXbo4z21p9oCL
OWXSaU694k4wZYWe8w+CBQazbifjiTipvRTP6cPWnbu6vfQafoNrL/WSDIYoEB1hkKY1BjTmTdes
zKfrn3DVTwC5ykIpEo6CxWbmcV/A/AfYanLqA10Ut2m/1Jl0/HMrXGIIMYHTBFuxCMcUFqRgqA1m
Lnkb0Bec7MmNyUH/NyuLM20WktkHM1asonBpdrsp6fQcfv9zKxS0uL5Q2SEiLpJMM65af6yAtcpB
6MnTxwDEXQg79nUra05O24wLjCc2/2fhdWFhgW8RXqfBENkEjZvC/1h0JQH+zwMu83ICoQsi+BJO
ESd9MDYjx6lJskhIM47xLmx0/1WzZn0D8HLpbQo8KjBNCsYRnczj7dG1pGysHXtkJiZleE5HLkXP
3cDaevRcnhsB/xT8U8D6mNdabN5oSlpupphpxNTZpMHMu9W+XzNBLkiDTtEgRltOFE25lvl9iImu
jXZt/iM1Nj7LmgEN/SGRJVFAXh6Zee7pgqC26MnZaQpUhGW2Zs0uXYyqrIC5o45mC/j+24/BQ7uL
FUvsUvazZ2xXa34Weu32W8Icv6cr3mYQGAKcLXQpKUwtx2cb2NqSMOrByL5O076+0XaVFx70m6jZ
D+/zzwwh7sKTfBr1nfrh+ilaqYG/NS324KwbZ6VzGLY5pqu984zxmcDgRQGinMURpoOd8TB7eXJD
lfi/fLCoGLi29kXkq7kglSblB7SvJbIEzHyhKRW46niwjupOPlGEvL7kVb8RuDUuRgqQyypWKdW5
k0sV6Vo67LjWaDhsvU0ub0Q2VUwfkZ/xSZcRsK+KqkKknOQaZrDA+Uy7y9Vz26skMK3dRia/UpfG
b6CiI9qCN7wY8SSJGo20LcjU0I2CrR9yikftQ/yieDAAf/ov2JpFEFp+MsaiGU+kf0F8X3yyQB6b
xKxYnn6UpX3NUEa4M3fKrWQcoIjebfdK1g6ijkaGGGIFCLic55pye9KhpSCLciY3QuB7zE7l9G4y
N7ZyJfpSlsYz6HrZIua/PQxTWNixEmQC/O+4avCzpRwN1nHDAdXV5QiIuhDYu3y6SnXsqGHLctpd
v+s/yseZ5v4+uYWDPX7sT8FxvI3eZ+js6SdlXx8pPk6u7Bq36i553nLVtdMg4E4oAjGiBOh6sWQj
qvMw5Ldodgvn6OzGVbZxU6+dBtHpFc9MKJ6WYbRVh1wxeat7cvG9De6K/NNYIz2W3BudvmFqpepD
ERTqM6CipGoX4NRJjidVGiMxxyp7yj1Y0eZYHEU3D0GjL90jfAtbO7jmNGcml4WmKqcLnJiYnJ15
1xavTdPsQsjLr0etldKdWBm7RwePs7D0zUTzAz2Hq5wxhnd1UAWuM0RA48fgGAflXlPKQzpMiCl3
yZOcxt5QbGGaV+OMEAmFtJKyxAXkxslKW6sdjn21z16MhnuqoUIa3OTKUTqap/wYHq+vWV9zTuKL
DNsi3nMBu4FLxRr7XkS2ZHr1pfJj2BmFG6iUX31rfjCcx3wo7qWphiwQpSPjqVU/9Ro9id5gPFg7
yIGBX0tuOXWewv+iPwoe7lddBqdZem5os0r3hfzDD519XEcHXb4vo2w/yIOn1P2J+lLu6ur9LCM4
mPZu2IVeDy1u1ch3tvoh68ODE2lupna3TqRsJIKrOYGoJpAWiJmSZVUhiGR7knx2e/K072btVh/y
R52lfDafp1fnQbDxM5ecPIaf2j8vmygoYyLwqFJ7uqQBUud5GieFbfcbSPWM3oNxyIPWYSMOroz3
YYfMjeRQAJ6WSAl6x77WFCxRsyi4S/ZzMRf7ECnVrvzQW6rXtBNkoc4prPtdlfV4fIpod7yr59hz
6q0yzmrsYPb9N/MX1/dyrKZP0okGFyPS8hPC5JGbflE+O+/mp/5X/VJ+GI/TKft83cFXs69zkyI5
Osu+GE8tQivnwonv7dIbO0//1d+gindg+r306ruR6XuldqVj9D2+7U5bY3vq2k1+bn8R/X1Ny8CJ
Y3/wzKM0MaxNyWXXnppXPv6X5BjcW/v+roaXU3lA8udTBwYNbYbT9W1Yuw/Pf4UIA+e74GcFbyGx
CzpyRtOXoXIOBaTTmrL1aFyPYWffWATzM1O0/HS5QNvFU6Y7P+9vp8nwjJj59Lq414Kfga66c4CA
SGiBTPswd6fGLzdO9tp9cb7aRcZdAsNMcomfoFInD62fks4s0+aM2Op9Af0P0Asqk5csTkPW+3HQ
iYF/yiN1XnmN/b6LjkoJe105omiGh31K1Z9luIUdWlsg5Tya7EIv4QI7lOh5VDsQwHgODA6oiubx
g+R/v+4yq557bmSxi3JZ+mZYYaQ9dLWbVd7wCxJz69A9SF5wjG70R/++3s97807zYpgz3rXwKmz3
W7bWusgY55KnUybkl1NGRavG5q0ewaeX7K8vd9UMQCVBM4A8ylI0IcricNCjmEPZ5m7jPErjKc2+
Xbdx2d5VFMqGvIyEtq++LKjYozTYZUiCAe3/wSq5Z/PU1WBoqGTTg3TFHZwtpPDawYdum3QCAkng
cmLZZ6eRt3AGatyPPauvvHhU90U03U/yc7g5B716HM5NLfyF6JLwbsEUtM3fBd1GCw2vW9wUSFn3
X67v5EraQrmQhAWoCVXRZaqGkqBJZ1yMj0/D/agMz5Ns3Vw3sbJzJEXAF8QwNGCuhd8FWTWmqsTJ
bipG2oA0hm5i2q+IhMtuZ1pb4PEV/2PUnxEWg3SM2dPFh0oHqW+tnGJbaWivTWW+G7vh62w3Ww6x
lhJgiHl1hW4bdGKLCym1Z2nWSqqt2mNiuvrTAAEnImy5i8jSB6124w/owm4+gjbNLm6gdFbToMox
27/W9/EPFV5HyTN32jH/horwybzLHrfmLFe3FPkDeCWh47wQ19AKMwz7gDJEXTS7qQLqasBsb5sb
74Y1RxH8EyRT5HKUJd4esS5noFyzmdGp7GknpU+5kx7n8HmO1N11j1xbDyUycK+ionjBIJJPut9W
OcmclEonpc8Pk/WDpG9jOWvnGNLDf80sStjZpKqFL3LG+Ma8HY7Z8fvo5e9iBAm33nVrGbig/QTp
QtmBrHBR/hvqQik78YV0XhPQtDk3YX4ADnTbus2uf8n4r+LIKLS6C/fOTjpc38+1dFRFjI5/oDUV
YIm3X65Xh6Yq0vA/T9l5hzqhGPyNvOQjQ4nhXowHbCViopexKOy8MbkIkkOtmhHoAbG5AYCF9jQc
wlN93NIiXXMVHjToYIgQhgri25UZTaPbqc9No1TKR+DNz2GcNi415I/Xt3DN97kzqd/CfMT0+mIH
CyKiMrfYqVv9Qzdmz0Cm937BU1IZ/hgaJ3DEmHBQMQNguDhmMzofEhwAdFbm7CW3srtCUb7HZrqB
nlzduTMzizgV+nFqpBpmIvu1CH+207dpa65r1QcswTTrEIUvZFk0KE9ytH7EncyTy6rayu1SC+Lz
pPwcWsVDlaMZIeXjJ2LAX3wviCkcHoUyLB9LqohcGSRpQIrWS2RfOURS+Gyn2cyLQy9c3Rq2CMjW
NtNiYhp9dYH/XqJBFb1oW8cmJZgy35WDXzWvXXV6ue6DK4AcBf2L3xqx9EfJrd46e820S+BoZuyp
R+dR/VV/tP4jzXxbaJ7/aHjqKf3Z3W0Rx6+u7V+ry0kRY1DspDKwahjpYXDUQ1pGJzqcW0FK5BmL
iKEBRABAD8WHmNR+u7o8ggeiM5Fq0B7l9t5nSjOT985devBvoEtmOorWhdXXOxRjEWraShdWVqnR
46MeZpADXaTFetDbWp72sYeY7KdMm54L8IdZnW+cuss4Qs2NwjDQRxpzFy1gO6gNX0q5ntEhBWfR
kyfPXtP1MKqao3NjWWUY/PGTGJMol4McIBO/aD31cukMvVAjlSUZaG/lp6epTd6RR0hfq74b5o17
dXWJZ/YWhYjK0Ht9nlniVEJxQVfdHftoPtCBbPZRavw5gwnLI0DwydBWuIDMFOqsdwp8g15SOuPL
0Aa6q3apf0icmXGgItx6968uTzCRM0YMC80yXabK4tiQGiPQpIXmr1E22ofK8JRx2sEp4HTe9TO/
ag3GKsKY6AItD4XsR1aXqsAoYdVxXiJYuACBW3kA03rqZw9FbW6FslWLuKcpHBWzi1RFavuJNweY
0TQvXT1zTr6kJeA7bXk3qP0WTfjlsWNsReinUCXkgX/R2h1MK5yNOPfuulh7gZf9ZSOXvHyKvjGw
ZIaUpJoBJ+RSvNIHgtahwLjrwMN9s9Kx3cXaBGEkYJBfyITE1ca3W6kQ0bGGvRDmL84eGJq3Ec1P
nA5earZy8EImEXbyi3EX04tNkQ5z09mVT1vUjJerBR4EspD4SY5z8QqupqEaUXnLkGYfb3Rob6Tw
h5R80q3ito+bGyPbAuCtzEGwNIYwLMDi9A2X/clCye1WQWDYU+b3iv/kWI9NPLp2Hu1l+WfezN7s
n6zhQ0osqNUtOsNL78E4ZQxao8S3C27INDccX69YbjV+VYtn29cZFN4gnVpJnt8aWcSzOOHlFRUY
sZ7re/9XchoeimP00N9KoMgR4KgfqC9eP/VrnvNmYYu7cKrsPO7UHlj8L/2X7tXP2af53eh1Pa3z
/pO02xoQurx7365xkQxmTtdSy8ReBGau1zxH0r05Kw95niPVslEdWnl4vbUmPut5rcYY0yIZsGaC
l2uy3HM0GKuhF+n050aGv44gZxkjJFj+ITN/Xt9bsZS3aYYw7tClxF9BRy3KHdVAraO2UGHVW+nW
yRQvZVzwuon1Q3FmY/GyjCMz7nQDG/bDsLcO1TE4asdh99ewh7crWoSZQg+1MZ6xhp7nt/E53kme
LrDSTJ/cbpcpV8qlb8wt2RrQzyvtdMKc8di9jAdo7Y4BHOPxTfieAHdIfwPEUenQd9ENDYfhfrpJ
n7befZe3FD8CPljiqwW+afkey0qGENWaH9EUketMr30gu5azh4Z54/5YdZczQ+KHnPkqSlGlVtqI
dk5j5trp+8j8c84gXYWV0hKEAGDDLxA7JlWVVuGWCOb4yww2KIpUr1SafW86N3CUb0gXrFwRov9J
qRQcOnfSwv/rxgxCfRzJlyLjqcluKTnvg3Gi5ZntGkq1fTEdrx+HlSjNnA/wGPj0LLr2C/+UMqmJ
9LzEYVLbVX2omccPaX9z3cgK0Rpp0m+2AyhuSeMXITMz68GcSlRtpdN4sI8qdRRYzqwd85WHYK9+
UY7Gbd64SER7TJvdjhC+/TdTEyv+Aq7P4jFIyVG5EE2rlSFBYoX+QaBMh1HqdrNyur7SFddX0ZVk
N2llX9YHHKPPtSDg6mnr9HaWv2dNvjc03xv7TQG61cWANCaUgcG8mFiAvSKuHcilgRzbT8W35AQC
wqNQDLrZY9Z3F21Ovqy0MXmEnZkUP+nsvHGfz6VeYtI5qbf9ffo+v/ePABIe+3+MD/JNctN/q96X
t8XjtvLEyvv6re3FvaQTRv2+xnZ8n9/QUUNT5q74Ke27g/o63JuH/qsQ2nI2noRrlz14K3TLyBSZ
fFl2S7q8UcrZQcZaf4L0St0rJ2dvQKwvpoH9u+jg76870NpXBUwrhHMELH+ZlkJCywu14DwGEmUb
L4FJSjmARjSrjXtwxVMFBJnmBYOrdIMW+8n4VzdHEY/OckiGD5Ua6icAD+pdUcWm2w3mn5NvkarD
ZCDmJ3RwJYsQAHrb8aMR8q1kmq3T0KrzASXWYSOtXwmg4vVHJxS8sANw7a2HDr1RTilvCq8ojbte
4ysF8qmMG1ebj3PTu/OWyqX4C99mLIBeeW5SCgeeTBPorUEzGQJo5HlxBr40uGaafPTH+QtFz615
ukvHACVMTEEQA8qJC35VJx0bqzNRxZUbRe7BhMjBq+TbwYfr/re2Hio9vNnpzrCkxQvTz+JhmDPe
tEpTAudPBgtuhMLWf7Zj0G50yNeX9K+tRfLeq1qQ6jFLagzfLHa2Yxc/KLA58kZQXrUjZpl5w/Jw
XsIKMz8YiqmduFWRb253WRKjE821Wu2v793lkeITaUzOoqS+4nylPvVDO89irHLe55M0oq2VO3eT
Pww3cxCGG+ZWl3VmTvycs2hMATWq7ZxlAclT3ne5JH2IfKPYmr1Y9YgzMwsPz0cy9lrGTN+ZEqNq
Q3ibx1NyqPJqqxWzuiJyEUpvskCtL5xPmZimtixec0Xeltau7yV5duGgqzbSrHU7FlT7DN5RdFss
KUj60skyPtQ0NPNrG9h16GYx2LLddYcQf88yOFAW+T87IlqdfaF0lPshaNi6IrtVg8g1kvKYzayp
yQfgGZq98XhbXRfRVdVJu+m7LGJsZcS1EZXs38AXe2BOZjwk2maTeHVVEPYx00XucYGfos4epYPO
TTz0sNohLiG7JU3/vdJoR9MKUncwq/iP+y4cLXj1YWCyEZJfhtm6HeteEY+2uZ7CvZaRrOqpFLgB
/M8bF+OKv4shNTIqm2GQC9Rz0RnDXAjaWtOcTk7cPiRDdTeEDPled44VO6ShNtP8uPplSR0B0Swu
2gGilmCwjopkdW7YwnU++t2v65ZWcieR8f5rSvjNmR/WsULTVhKMHzvnMUjhyY1O1ZEk1QX6AR89
fZfsveqWx00s6UpItMktbHgkQB5fYII5y3WsWy0MRkV+tKoxdFMt+6yN9n6O09ItnO65CsfHPniq
p+rYwA0l2fmnRO9/5GPxTjDL7Cp/49pZ8V+bghguSZJ+ibC10AxxshR2kD5/TMt0F0XfeXK5mt57
XbKBNF8pUBm2mDtkAAcmjQuMCDJZaYHOD3PFD3btlu+zWwRSkIdVKjRgULb5LwhJlMskCJssDdoL
OqIXSVCYTpFh1hGUF3N8tI1g58gNT365fWzt+mRnNSQLzc6R5J2Q/YvVxzBSDo0+eP047AMDb7es
m8osUbCWmo38YgUUb/PLdAgseIfBM7GIURNkuCYjaQyu6xRCJsgYUtl11PEhGI27qtUOkk1yP4wP
dVXvnTZ6CqLmllfQR8f5LufOyQ5+lE0MtqGJSFPDg1VVH30dJQKHPlsy7Lqs2PHGltw+LDeC0Mo5
EnMXJCzkYSK/XNwbOYhCw+xB46SRq/0wgj2V43lnwmcmeZJ+J31ihuYd6P1HY+PC2rS8uEmkSK1t
hyac538tXgJYAjOas3swEfU7+dDup116Gz1vFawXEYp1AlcRoAQwERAm/34bnYUNTYmkWqshlp20
+V1CKR+Z13i8qWM8+XqEWlxcwhIExiTQOAa8AstZHcgVswEFPdVLdWcXDtV+1OuNUvHiUGCCR5wj
DiJHnifzwu/GyZzrOhsnr1GLO8BUn7sg2+vZ+K1Q8xd/pr5SG1s094vo99smtP0MBlCEJ9FYFFfU
FNbPIC8nL1GGd2kzzm4p84qkP4vWlW4WG7t4+b2EHdGJEkjrC7GWttcjza700Yv7yrULdjEEyQ5/
z599LLBhHCADtQdATcwILLI0fwizXIHe1gs1BrhoDN8rWr/xtZZLWdpQ395YMNLZ/VhhA+6CO5UB
8biLPiq9s3UJLx3vtx0+kSCe0agMLU50VGhSp09K7dWZdRegfY4Q/MZXWTqeMEEoBvmo8vdfNK97
GHR0PZ1rr4rSh9pSbgxLOkrF1OyzvD0qNVkG2g4bRtfWdW50sX+zHU6M1GIUpqgPkRGftHT8cN0N
lp0CVCneLmxxohQ0ILNqxoadKDfV1L5YWvAk9/IuyWFhYOg9bQ6ac1dM85MaJc/XrW8tUPz5WWzq
/aYoVEfsanLS7cmroy3m2VULDsq1Qs4JaJ1w0TMLUVyH4M+mmomIKI+9EDjaUfHrZmtYWwSBs0fC
720UNVE4VYDDIKrz1g40qVWajmXtIV3vFuGDX7W3ZavftCYYdX3adXWzU4at6ci1A0acFX15xm5I
TN5a1WFmTdBjrr0+gmw9f+U63Wf2VgdybQ/PrSyuLd9QuqkdsNLK8m0KD5f7/9j7tuZIcW3Nv7Kj
36kDiOuJs3fEAHm1M32/VL0QdtklxEUIkADx6+ejuna3nc7jPDVPExPz0hHVtlMpkJaW1vouPaQY
/g/W+ttBDqKsdlzNrQyD5J1ai7L/7hfViTTuyB6e1RRDDxxkZLOHbYCG5XZbmW4DLY760gnoZlSy
XWVDbS5rm1zZI6iRBC35z9f4Yb11XhoOyhbo96NsPqce71+SD1U5otwSkikgEHrl1tORSCPbi8Jl
F4/r7xAI/F5Zl9kUFV/VTbY9hRM8skjA/JxdfRDqESQPFklWkVLmVtDGzhSAb98ndbanVbv+fJqH
pyRmiWY4Dj00WlA5OaSZ6qGsjLYGHUj07h5W1lvl0/0QEOiZ+2L3+VhHNhsgRLMXHKRAkGkcnF2i
NmtiQ/Akhv+JEzdpG8mKLkGRX5De3xVetTc8466V/akM59ijnHmgGBUgXZTX3r/KQnLAxxoGdKdN
VQTI1n0/tiyqq/Lr5zM89jRngjCQ/TijP4Au20lT3bMQgdGptozW90LqW/TjVi13Hn9/qBDvDfgC
INs+0GgBOUNxI7XbGHW8ZMRD7ZixDswb39h8PtC8zt6HyLkiZM3LZFaqPSyKO85o+aXoVExB8Cu7
bM3tJ+mRDTXowipO8Vo+PsEA1GNAbFCuxjXqUAkkc1F/7/xSxVPt4UqYW822GWoJy0SSJa5BytXn
s/u4NN6Nd0gshe7TpB1ZgLJYnet8P9mrjL18PsTh/QGR5P0YB8sPnlyG1WYYI3Ev2HV7SZISjTc/
huBAGM+o6tOgvY+xH0MC+YG2IlbHhxVvTSFvPdgfx5DVOivzYU0DujgxrTkAHiwMQItxvUbJGqHy
MMGmbKA+rZmCwC3qT6W1AqNxyRVMVkd+puwxYRR+grgOIJTkO9MXV21h3Od1d+L5Hp3rLOuCYInU
91CryciJYZhGruIcgivhlEVgYSefz/XoKnkzxMFR2tJ0SqFIAoKr13+1q+DZZmJdTSAUfD7OxwiJ
1/ZmnPnnb9Ke0ZkGFL7wSEHQy7UDYCIMuPqLzhuSovgKLE9fnNIQPvb0UK6YhRpgAILS+fsh8wHH
H7cMGVvFN7g+rP2wO7HFToxADiyIPVX7zJIUa7H1s6Ry/Yt+Cvr48yf3MUkAX+HvaZCDPdaOpWr8
DoOQUS6CNEsyqPb7drlT5rdBbyqWn1j+x14V9F0ITk14/H1Q41MtU6muQhmPnYX73hQ1/EGyBzkE
MRrdEOyEY6b0TlTPDitaP0PJ21EPFmJHDLcry1QiKYHgM4tDeJwu+3Uf+yuwdl5qFf22q/2fY4JB
AxU5E3XMQ5SC24+dSj3MtAZuNdI5mBF9OSEsu6fO6WPBH0Xmf4/kH6yUNCvGojegkVBM5GEs3HVJ
wy3O2rNaDZvP18uxHf12qIP1UkNpEJ0ITIpxO2rau8LzInc8BcE9/r7ezMh+v7ssUUwBrDokgOmo
PdAzKL4AJuDumvMgIgvA0nen4Nr/zZCzlA5KLbhYH+aNvCa6NzAzaq0cvTAhTNk/QIHtMVAwgVvN
FM3T4iFHzzjYCc76je4x9RBoOLoa9kix8y28GJPxtrnKk3EdnIM491Rc0ni8Yxen+vVHUhPswL8H
ndfTm3CpXe1Kf36JMgzvLZvFma/2aWOnMN+m29Jul7+/aBApZ5lc4BE+CM3laZD5slMyVkN9B1j8
ggc9FEj96uXzcY7tg9CCIxu00MBuPEyC3GKsssGQEnJorhFJt0iqoeORzIfHvgtOXK+OhefZTxYq
KVAm+cApG81GOeAxIJCpG5ntjPxE+fTU5x+ErBCCaNYIeHHc6Se/3utTVf5jOxn6/gC6zhSyD4A3
5cEkCWtAxpP13RsAt0N1Ni9PmZ4en8XfoxwstSGcgpp3GCUTelG5iBlYBp+/9WOr+e1EDjauDX9w
J5/wsX0nebVUKstNhCYDFgmCk+wqs2T2NXA1OaVJf2puB28oM0cntDXmFnbtHbODq7yVw4nM5hDL
8/MUwf0SwAZ3pq0fZmlBkOWSDwJ7R0fWctwU36B8JSJfx5BrQiQM82h6+fyBHooFfxjzYGKWBVcL
y8aYMnG2JjiuGjjIVX1Vx2HM4vSGXqbR8CJf5Sq9mGWwToGHD5tBf34BhGBIp0GJ6IM/Q+VBrTgT
WPv9stqX36UTF4t0I38iUfl61stxn5o+Rs09TE7lrEeDCFhXsyQQ2FeH50CNvhKD9TrGHuDBya7a
kCzqVkQGOZV7HT1y0FL6a6iD52ybvfQ4yhUxfRoTwHH0DtJqCd05kXElp4h+N5LfbY/Md6q3Qx6k
rXAPawSKF3DXcGWM5lprfuNIuz5fQMff398Tcw4SksnrUyOFTVjs7fqku0+DuBKrXC3MJqp2ElDi
MIgnuMOQlRHE48pee9eff4MTL/Gw3G9l2iuMAl+gKYtn1RZNbLW5jCovhDqPVu7y8+EOtWLnBQsi
58zNCFxQXQ5rbWwop0F0OFE7q3YjINFBGRo4IpJ4qfqWxd3U0IToSSxFmnlZ5OTiVKPvSDy3Ue9D
vWbGL6MK8P5QhxuyX3EKMHHeXE1yjDiqsvbz5/M8EvEwBvRoYddOkNEehFrQMqyhBUEJqhW4kfC7
1DlVFz02C7QdULlD3fJjn0Y7BgSKwaSJfTl3HTzvQvIQgt29spLfn0sIky20nTGhD2pco857aCj1
ErWZgK7sUvBtU4hT2L5jTwywFuAVEco81EPfv5VWjJORAcAFmSIrGi0jMtIT0frIUrffjmC/H8Hk
ZSD5PELI8luaottkW/YlGh0yysgph/ajr+fNdA6Ku5mtaesQnLW89RNTO8Bi0Ag7ffH5uznkO/zc
T6jBQEYC/XYErPl7vMlQYU5SyKrC0dovUT/2lxMcrZsEAntQa/8flH2OtIWCuebz13jzQ34zXjHp
znN6jDeU0AgsAZmv4bEENfVR9NFoQu92+pYCCCJKyHnJU9YHRxfJm9EPtlVjMcAKXYyuvK8TuQ2K
288f59G3BmkWPMe53nQYGgJhTaKh0JsbQfNa2uwe2xddf79sT7y3IwPB8h0ZsQv4GCRDD5ZHzWtj
khaHevRQaUjEkrvBanaV1T59PqEjDwx4Btg3odJJPtK0qnosoWyPuACk8bZqxIU/nWrmHqlTQNwA
pFr0weeO8cEKLISpjXrCEKF84P29194bEo1j/r2lfYLKf1Sk1Ymnd2RWGHJ2EkGqBxzrQawYAl0w
I8eQqJ7sHO2vPHoq5TjyghwCVAT8zNBD+wAiDApZsMqhqAvXsDdswtjMFJxyTnVyjw8DhinEUmYo
4cE6cElQmn1noN9jquq8Rz98xRoRXEDciiW/vRSQIlpzrwfAjw/APg7ClZujswoxtmdh347ixNF+
dCpvPv8gvJa6KD1vXgdQMETW1BYZvNdqE+rU5ePnMzkSyEEygYoKjlb0uQ/rRV07+FAMRFdOBHa6
AUloI8pSLrlX/Cib8PcTJAdU3NnEAesNRcz3Ac/RIZ08PrcA+1XFzznahL5vJql1Yqcee3xvxjks
YtIgFS6HRHVMIf64VoNz46UjtC6sYv350/t4UQKjBBUGOA0BtDLP7f2MTKPmwZQODYA/aaJLH/ei
2tQxpx1UGir7qS65WgD27u8DZZ6HNL9yMrEeIJOUBKk6AQX5sJXxRdAwQ2aPAgH6QAcRPW1ajSJ/
BycVv1E7ItSzzFpn9fmUPywYhAqk87P2JGTmP0Bn6DT4qsXdMA5thcN+DNba9KAE2a6YOgnl/xAP
fw4GmDg4OhDiOlwwlUtaOXnQm1VluGrt8cz2e0jE5frH2LiXoUAFYWQOroy0tKPP5/lhDUHeHKa9
kN3ALket/eBh5qQ3lUdKHjNDRONAcRW79U8qw82f8q4t48+Ufx/qIqBZgTUzf4s3KcDkTW44dCCO
swpWOGraAyL6DCPERVYIAcBhrk/ULT6uEQzoIDjaqCCBsHcQJGsvdcyqSUGO6KEXCaAXYK1WfWJb
HHl2GAQgANxPAAc5FFPPzRqkkg6DTENQRBYfd1y6j13fPnz+jo5NBmAkHCuzisEHxwqeArYRjD6Y
Tpa9knn+THJy8/tDoM2DrruJ5hkUkN+/oCpwRZdRAOBFV6HNLsIbLozyxHHycU/NFmU+cNuA7kGY
52CQrion0ma4ixvVZC1UpbZ2396VYXldKusENPPIu4HqMHJ3dEEAzzjcUoGXVVRC1BUi8d1ZY4A+
WORZZEv+2+PMLwa0dmxbCHEfXk4DA+GvNuDCp0oH8nXmYvK/OgForr/7fggQl3N8QEURT+/gSBkq
P5DUJZCTsHhkjuECniknDuOPqwzVIHgP/CQrzrjL90ugVl2pbQ7x10yYd/4I0QO/P3XF+QhgAXh0
vsRDFRrdgA93+QJ8wc4IIE/TjubXYag2bta9Oi4in1Xd6z4/K6DLmU/Wg6OndlFyeulbORTF6DJ0
x8glzflUNRc5L9mVnfMnALFOrNEPTwEGDCAqz+8T4j0fsCe2pYu+0jKPK1QBuTzX9JRv44dYiBHQ
7Z1BNCg94km8f85q8l1pQnk75oRVK2KA56RkYubWdrQIgwzq+NuJKU7J+Vmj8zKzMw73gpHnnjeI
JkdLgq5Zl0LldIhP+uocaukBCgW4GnbDzI12P9JAKuGrYqIsj4M7cd6ea3jBlEl/Js6gGcA22bq6
KO/8l8/3xYdtPu8HC1JfgPCgE3gISOoL0U12mLN4DNOI9U7kqSYxsU9+DvMf38f/pK/15Z9HVfev
/8K/v9dCt4xm8uCf/9qx71Dkq3/I/5r/7K9fe/9H/7oQr/xGtq+vcvckDn/z3R/i83+NnzzJp3f/
WHDJpL5Sr62+fu1UKX8Ogm86/+b/9If/eP35KbdavP7zj++14nL+NFjH8j9+/Wjz8s8/bB874D/e
fv6vH+6fKvzdzdMzktI/P+mvX3996uQ//zA88gVQZngpQBxpxsXM/bfh9a8fgWECPCheC+yPZrNX
Xrcy++cflv8Fx9V8BKBZBVV/D/ujq9W/f4QPBAYRzBQT1+nwj39/sXev6O9X9g+uqssaELDun384
BxsN/BJE/58S4jgIIJZ5sNEk7WqnykI7AZGGtMPzFNiXLemvU6fbGrxMwv7RrRSNuVVsA7dYo6vV
8Ctf2pEDE6pS2hcko3tiDCtZFuuMPTv8oaXuOmjNaDDb6xBWCJFrgJA25VvDoufQWdhCfmvNBNtS
02ujtGiXheMtcvvRNMIV4srGy80LWLCtzbF9DlNvb2bBSpQbhsYyaj/Xoyd01DrDL43r31rAD6xg
4vWFPR0uy3fLObn5X7f/+FG3/9jdLG8Pf/P/wgWMzf/ZAt49lU8De7uEf/7Bn0uYuF+gCgW4IeLV
bNoxL9M/VzCxv3hI6XDZgeIkECgEu+TXAjbCL+AtQR0hBMBo9h8ycW39tYINrG7EV6w7aAkg+0Re
/ztL+EPp2wPLArq8aNTAMBlZ2UETQ4T9lBZwLUFLygJdMNO0theFJs03AyBagG8G3wNaQPtQs6+D
56AxcVIOYFSdLBriSbzL4PFNIBk0pyAgZgD4evBNGEMRr0L5KXIHl5x7jSrLSOJKeK3bqnwpK15c
K+pCSMTKa3FVqrq7SW1JNgPhaEZUdd/fVFnTbN68y197/u0e9z/0+MEZAiIVMQa5EfyzDktJVZrn
+WRPYxSOgZ/HIApW07njlvVag7b84LKha+EQJcd1FjjYjVOKUjRshq+GPKwSs7fNM6vt6mXj+wyW
iKRbojqqtoVFvQXKY/5GOCU06s1OJKXrwAVK16KNtBvWC4iZsY2iFkmKtGeJZZWDijNqTEOUB7W8
0GbmXjJcpneDx80lh47kKjMnekNKI11mDYPUvHIov5OpO94MhcG2IdHFuR4gIxZVcNVcCsfoktIy
AB2yYWWK9xMxjrnq2tjnpINJSZ3ZS09YfGN2XfbVpB4sP2U1nk1e469VU5INYYOEsKdZsSYG8cw/
h5cV/m8rSbnMUtYMkRkWfpOMtVbfYC0xIpe1U/PaMtPAj4vBsmJbGEMVDbmeHhXtyy2vHXXmhMV4
1tsWXxVEqk1bF0HsFMw7L9ERj1Xnjt/MJh1WE3bJVeM2/jncGGgUZGaZpHAfOu+n2i43bZ95S9wN
QYa1uf/Au37AfW3qQeCazHDrDi2/qYXXwDFyCMsXEzXQlePl9mXttpa4JGPXSIjHU/jb7VrUSK2o
8Qe4CpneWKQQ7oJxe1ZEqcg6ctG3EziGhIAO930CZcZsFspkYTpE3GCBswnT0cy+mTn3QJkNtF/w
K9PrHH7hW6JqvmL7tSqLwraxKqD6IGAdrNyCD2WiJEmLM5TrGhdpsw3W2s5Bzyjfk6nq3VjmY0ah
yoay+0Ja6aCjEQmo+0BNajJotOcTWXR53w9nbj7hjyMPRh8hSLtDRy8kFFmAl8e6tpZSGSXsbOvO
p7EymHctGoG2RARjTWPvZAOoWS61hiwW49glQdORF8fi7EoGgxRfM9NliQ6E+ehxVt+ZtQ/fEJCs
MpDHivaHm6Wod3SeBVQQMKg6Xw+KAl/Y9IbY04wHW8UGWA2BmwcEek6sqYpceA7+sFvf2ZaDB9u6
KivDhDd2sXM6T76kIS3gftjz1I+h+iweCSl8OLYRo1xAXMeyILrPnX1jjhoNzI4oK7L5SP0o8Gmw
hni4nVRBESZW7Zcri1T9C8WmewQ9rEvXevSx7WrPH7e5CcpOVPS50NvRNYvXzOzCu3oM5bDwRqta
yWk0K8CspWwt7KUBLNvW191kREHVc3bRcVh3dgDS+BHIOSNd9wMcDyO31NMLS4m3cr0iX3RspHdT
6aVLrzKKHwZJ0YwEU8Nc+HUXbgdXAkqrawD+eqvdF4LWCe47buQ7jRXx2u8WZeECYBW65Wb0MtXN
kn3TgkC0TEUGPAhwHcrDc+Qt4srpen+PRKq9sH3qbHrhs6s+t4wNjOGC7dSJENYczG92zVSAllz3
8qF02exWItMQTITJXXhO4VlRZeXT3lLwoYffldrkYMngyiHzKQltNEozUxqx3Y/aTIg36mVaOfly
LCXiu29MYx3lUHsAwT+fbgZG+Hdg09qXseH0OUeOcyZGTvtFTqdRJAFYtgGe2cQAJGsYMhnRad0m
Tk0Q6lpUEBcB88Slpm62yXlTAW3hOdNzkRtwiNRV903kVQvqcWCECdMpUHD95ORfi5baSVmUIXI1
SsVmDCbzLu3sKVE2N9edY7crc2jIN4qP7CIeEhksGAvL5qKqKzBdMysViMSV+F6NKniELCPqltIm
E40Nqu1rg/VsiPyaySmZPLcAiTMsigvpm20euRTevxGnelAJTDPGAfadFZNwntHTZec0/r5tymbc
hNovEVE1oc1WFaXwI26HnACXWNhLAnHzbehOwRJ0//7S9lX66lOXeZGgg46ZN0xgexdGwxLeCnNF
U7iSjnZYyn1aVBKWNF3/te209VIRnm5apwWnFPfmS5jQ9ptJl2Q9MY0Oq7B1fukPWtlx2nfkfpTS
WYEL3q5qPDvgkDkDNFMKiEmzVp65oklfy15wbHOc/8ECB0BaJbxmrotTrBruzdbtsniwBGjhbGyq
Rx0CQbIeoQG/ZE5m3RchhmFZUW0LlxrfwTYIYBSfMgRozn5kYwtIuT2mW6dpx4vQT9meUQPlnymd
LnTgDh7UMWYeuA99m+/CzQMo3Qx2E7sjCS871hoPJuIUX4xVIcZYAo7cRh1xsDJR4BM8Cet0cCJR
Ud4vgbrOBxyF7VyhbvKxiKRoSxJxdHEbLIwqXWk+1UixdW7Sq5pZBN6Rfh0EscXbaWN6OVeR9Cg6
rxBxFiwB7E2xqHA6czumgdpRWciroBmDca3trlrmGvgE0DmL6gcca9R92iGPi3xznBayqTsnMWkx
yUgJAkMM5uBgMqTb7YqusO4nV6OQg1ThB8Exd60Dkz4XSFbXAWQh+4UsPXO61iZtt+AgdWeBTAsT
NVrP36PQWp2FvMdplgnRQB6/9CcBCZMOwrtF14UhBJx9gQgOL6MpSZXiK3jcEP+eDhU6UhPkUBfo
7TjTKgh1dSmRMtyHrfbuRo/pCpUfZlVJZmmVLWxMEARx4slFZ4C3noOCtGozCPfwjOi1Z1akSMZq
0GlclwD5b4zWceOMlaLdNlbqX0JJ2rrt6n7Rk0Gt0lBaCUc2ewMeWAHv1gDGp1ZHQS7PkIxclB1U
hRfwXIW7kdEMWBhBWOp9g0Tp2RpzcTM4ZbESI6M8glho6EWac2fVuLj4g/iV3pjSbZCbuio9L81Q
PxAA8Hjst1YLi3JawgxkCOvbqpMQm22aqt2UWtNl4PT4pTzg39yhrp4bXU7fCBKvtWUb1U3HlO0k
RMhs2bNqwE1PTFu/c8MErYjyrs6tcOWbIsXZV2Pb4SUhh3S1Jb5Ru5CvBjSINkoX2Om2J2Dh0RTG
LdRTejtGqzff2LYy7i0ra3Mgd3z0qe0xvKtQ2dwTlHu3CvYVCXr2ZUwLoQF1GZ0VdBBtKKGUXh4N
TYV80WA+BZ43MM9cmmdXri9SuPaYwUuIXutNYZXOMsgKehP6tUVir8Puo4DYJ4apnJVlNbNYUdNW
y7Im3W4oPcixydo0L1jOjTvDMDLI31fC2VMtA3iQFbq8hwhV58W1wbLIsII+Ucz01hQuXZvQl8GO
4/rU4nzNpvGZNzrcu2VvL0bfgjNhmI0pGtmW/zh0PdmmYmheqylQNwKXIUQhjgJBnAVmfz1yv9kb
nfSnaNL19ER9zzhjo4C3LO+1szZSOp6xXmRLkPGHZdhrSFhVcKGFJ/CIHBgtJKAO+oEvLMhNmFEG
K7HdZGp/0Y22Ac8WBIuzomEtuAA13HkiO6uChwGqNvt2zHKQcx29qscRZQRzROkxz+kuNFNsKtcw
aOy2/rhOKz/dVI7wVzqX5sLkCDypduzvbm86CJh5sKd+yxLSE/NOO+iuRy0SS8Q8mXqX0jDbpKIt
v0jTpljZTSnyqGZOdYVc0dgR0+hjUQbuHnp5wF0GiGDXcE1qnYjkInslSnWXteFWy9RsxYWQtRFR
3IXOSkf5X/N68pbulNWbCjj6jYvk8Lakk4mbkhI7Q3Td3nO0uK2JoJs8yJxL5WUGiWAjV2YRsqoa
x1ujboJ6qJcUiMx1bjqju3CU0UAgxGjZqg7qbGMVQWtETlMXCbHZ3GdPA7njec1uqxIJV2T2qG1E
7eSN9zhcxNqUQX5m9PAIjAAmU7eTgKeuBHL2wWHTrE6r3WhSZrdv0eWDuvgkvCkOSANfGjvN0KzK
DUyUISSO2NZGsLPT3D4TtmTzrcYGnCBV46vRd+q7KjsJJi2U+B79ZmofA0qcJk7h07kJ/M5bMNep
dpOy4bkIt8IFloJ9r6QM123pTOctQuZDqnu1YbnlvfgjZzsHCRDaj9pbWYMH3yxTufuM+/VF4czi
FZkNYmsND8hlnuliBfWnYju5TXZlIM80ogw13oVvahvSXagsyRDLuigYTN6AiuBJCrLN935qyzVv
A+/ME554FFk6PVAd9pDkcOWid5kdgULrIsn0crQLEcP9hha/qMi/VTb6f7PuCUvFN6WGua76ru6J
stFB0Qi//mfRyPmCoiYobDBWgZQKOEqoK/4qe1r2F2BaQEmxfhY2QdH9q2pku1+gIQQlK4gVAfEC
X4+/ikaW+QVFczSyUUm18R/UMH6j7Ilr6rtSDbrIcA2cYWRQh0PpFb2p9w2GAFGdqqJbOt1oumtV
W6MBdDjs0i8bn4X0Og1FZV77XjbBZdiovPqlainlG9YbY3ZFRmH7ux5lnnYzuaDMfQPZnYdXQwis
QeIPab9AZAvUGvLmRbht+yIflh7FXTge4KJnnRHIuIvHghhZd2H1jm5ULEcRQl4naCy3eAmG0YOL
pZQeMyvc/4K2WNbUG9iDWzR9k9RlR9MzOrHGvE5VOdVfrbqdzISHeeHdyjzrKISD0vuhsMaV7FK+
ROP0uRvzLk3GoNbFHop1pf7hu3bd2bGmAx/WI7FzgtNV4Ga2GCY/xx03JcboLEsh4E0qw8HqvjlG
bkAW0JyE8TgGcOmhEbPqSe/qRs0O4LaoiPW17oy6eSSVU4Mp6WsW3GnPpP2+cipVnKuUl+1qhE45
vcTVdbRWqXBy8qCMwZ9IXFE7y++nMpdQ2m6kT54rYRfOunKp4k8gZIb6XNVQ67mvh4bbZ0VWtuU3
P68tfdMHeNZNZKVegetrE1LgwLhPQwb7X7DCrVfZTKoyI912Ybsvx8qcb1CiJDaNTQsJhFyRyScN
ierOmgqy7vw6FxMKFnlhboQ5Mvu756cIJHEwUKPZTI0lzYuJOAV0dRhya+lFoGG3U9S3fc37VReE
aV3jf0pZI8vmvuCRmuzUb5ekV0WA0nuPnmg+oc4Okk/RDfK2h3W3uUfhPrebyGi7oHghCidLHnVm
yMq9SXQd8mVAmGqX4SBQR3eZssLeigXJqZ7Op9rFQo6a0slSO9JFUSOPqtypvjQbO3c3jnTtDLdx
j0236EoV5HmUDfAHyA+L0ewjFmYcjNe6aPiFUUPI9yFtfcKvGhKiC6cGVQYba6zxrSOpYQN+49pD
L66VDFt/icwuzXGvD8OB7EyGGt+5BzatFFFnD7q/aJkxjHs/GJVYpBb3+h8FtYlxrswsZy70egyi
mAWDlVqhptouueHVOlcrnhmOpdDACgbm0UcF8wmLXsJ61Cu7c6I0urM0JoxlqRVEnWFYcrjobV5x
f4pJkAOOmjRu32bmDeoqdmeOGw0PoWHhpF6uN6ISmj6j2OylT9SqwQhPamj2tWuv9qbNkE8eRSJZ
jEPSykAsBz9slRMHeCvjE1LjBuRBpzChkohsI+y2QYsexRXuCFggyeCksOHTHQ0GEomxbmtMRguy
KLUR+K+lEQBp1TYsq26sCgIGsACeSGZ+h+dXHa7KEjf7H9QPmvBRWF5T/uiRxBoXvqaFWuKKVFY7
3Mfs4tJAwkXsuBXMslHqbqS702lL1QXwin5wp/K+JLdOP9rjAC040uJqmAfC2I1Zbec3hlFjsQRj
D28eK+0H84U1du2EqBAWeQ9iFro2iZciBO1wFJN+YZmlle9w57SMFUkNE3FPV4Kd8cETyOb73oJc
MEAmsMzgQAHoIXFrRle88rr1NPFc9LFhaKe75pPhOQ+2bA39EHQWCy4sqfLyoamzIbjJO0c4PGpQ
UdLniHdmz9apMKCmB4V3q7+2BqXF3q/MQG2K3JXdTocIvBfSA0DpiVCOdNiAlDLuaz5sq42dbXST
f06GAF6BqYu9eFlB+ay8bLOuQpU1HzpBr7JO9f4LKrp9ehdkddis7HB0g6VpT7a3LvIygCB47ZRy
QUuDD5gVpJL32CC62igioGIY5/ACGmJJSE0fXRNl2pWbD/m4tkB405c+SiLI7xjkN/eVNwzFN2vq
/FRFlLl1dwF/dMVi0ir4HHC/zSGSD7ipezF6ZVVDh21Q7qqbX70aSrqdCOEU/7vLg7mw2jfutnTJ
JM/KqdM56BZE+Bc69SldC1TzELYl7jbjdoCg7S9Hxv+fEv0xa8f/953g6InT8unltcveNtPmv/kz
LQrnjhnYgSa0jYAfBrLh32lREHxBTgS5OxcSaSiqe/jJr16a7X0BYgAqH/D8AwQNtIe/siLb/IKr
FdKhAHhn6LTav5MUHTTS0KhDAxhgZqjqANUHYgK+wlsAGk5djWtNyNbaywP0edldAVXjyjcWRA90
Eaa5s+TmOC5U6mcRzv6TJsPvG2hzexF60SjJQUQSkEIAxd9/A1xowQnkILPrNBjBgw0XFWuzK4n2
FMQSwGHmeowtIzAWXcirqOCyT2B37kRj58J3zjKe37y9I62zuWH3NyTvz++DZ472JnrxaI7P3/cN
JM/uggFGRg5d2wFUrniJq7pgqCkXVoNbkf9sOqKIlGInucDv2/I/B/7fhJ3HctzY0q2fCBHwZgpT
hXL0FElNEJLIxobf8Obp71f676DF0yFOOjrUiq4qmNyZK5ehRzauO1XM/uAH/PnB9dQh1bH1LB5C
2hrw5m4+eJuphAIXAqKeqydjmINkttGNGxUv9PzaJbbJgekOPruIRzDy0zqO0/Pj36/Ipy8Gf/9q
yaj/NkqDgvCZMziqmzMrzlDHkLjZvw2Jwrkrk6gi0CSwm3QO8s7cor9/6Cc5F2woPpUogf8zuiGG
9dN9MOAH9K3YqrgtGIXHZLTD3lOcaCAnIbc+CCWub1bhVlHV2uths7VX0Ns3q1Szl0XFJNkYExZy
ct6j9++PugEXpqiqrxwZ/udr8qTQksGd1+A0w3i88qb+9bhYMLfm0sItUpsnTgyz9JXZ9AIbvonf
lb08FGX9q8fTY51Jx0o372Ywvi+eO0QyTZ2bImROFhiBSfcimfNxGdx9cSGv3+BfD/T/XUhcg6gy
yDH4jn9+Q9wrW2dRnSp2oEVfnOq7bbbjiWxv0OvRxL5CUcLJNKRveRKz4rR5amS9PE7b+KSCZly0
1PtiO/1Jg/j/7y3MWnguONWiYfvzK22mWMQ1+SmuB+2lbHvtaHjtfV95lm+sOK26KkJLY1Ky2NyS
t6UXr67R5DG4Pj4KzSP18gvd8+9chc8XibuHNJnlGTFxny5SCokVFqbdxAkuoUgttCHawDIeHGUQ
Ya958jKNeGey8prooWzn18AwsPVuXIq1e6+9fVGpj8XSDefBgCi6MmQdpZcY8eSRxob/9M2QJmlc
4i4XWm7f4ILluBG/DhH+VL4mVMdnTR6Lpt58XEeIexBDdxAWoe+b5siwyYolKgeTYREPnLgk9d3P
242OimYsALvrI2UszN2iU5hsvQUYoiMOrvHFJ1WvXjTImHcEC+csFRRCf1qJD1ExH7frP7ykK6MU
R2xfS13ttDTML5t1a9WWslsI9gC+suyg6013t1qVfgtP7LhqNMC1vd4aWl2HQ0XtLurlxqrN+TCV
uhosVpvHq6heMoVJ9+/PtPHnKH+1f0MSeBVIXEl1/PPTA0TsjkVB0Nq4nacPGr6WHZ1dBtZYLYdU
6nGTbBnd3xwuxmrHniWNOxYs46F3w7n6pivNS7GOzr4tTCBbOA+pMsQclUVQCHs+K9MWzm7mhIBm
Luv9YWFnUYgDB/Krmvl1e83FdXk6N1kNPpr52KuKHlQdZeIop+bGlnEyTPpOaG0XqoWjPuaDZfh/
vwifz+7fFwF/SdoECJNXVdKfb1HWsFYdSpWL4IrRT1qlwqF3t7Y/LAae3QAxwi2nJSL75a0tN/ML
gu9v/9l/vzLcAxd+NXXlqjaAtfnnxysMRMM0jH3MpiXfgXMv9N5YZ8gxP3Zpvwe1lzdyRBTKAjCq
U9d8sDe8I/ta8wtBisKs9isUcTvf1Zmg13AJ+lHH9TAZxbOc15+Od42Jq19rI7dY1Sn9a9aSRD/A
G2ja9A351N4wRxI2ym1vMnqKemgfdKP/SrT5m+T97196PYro2zTEPlcnZP3TydxYap61XtXEnuAk
3kz1mfVKpDfzelvi4r12uvK6glpKUjFep3lu95LBOajN4bVd5fJtaYhJy9gOl6ybJk+mNwVJtrvE
LdKfwhDtjqRBjwT6Xo8NUxyTxs3Ok6YdSenLL5WapruaGEa/mltnbymsxL0BPZhb1FrEGkV/aIo0
D/PK+5lVPfdcY1ie7IS/kBe78vpsFH3mHIw28KCOHHVRL0AOnrkDrWVZkGWXwpyTqEO7FZU5E+3Z
3Pr9Klvl0DgSgrHHDr7ZAiV3s/jvz/B/tRZcVPJAiRzA3e763/91em6z2RZ6rSCvN2pzx7/p0IVq
62o3b8d51exzCtQXD+4np4H/O32uabs2H2vQS3++nWLldcAeJzbcdP3ZrS5LiSSRj61u9vCdZr9g
StobFAw/l8qEsU0Xb3nqgJJZL+OgrYdMOhYprJwAiyi/KWbWhVeaSmTOo8H2VW/Owv0iX+U3k/3T
Qwg7lNUQrZBGtsOn160anaZTxqSIu6EuI7YXziEFion6EigrXLVGP81mNxx1Pdn8xTMrPKvZ37Ga
c+I1T+tQW9XrdmU7sDWO6pKNZeOp2dlJ+ttWg0feGUU0WG+Fq4XmFCZGqp4yYz2yPQ+TOV3vCN/U
fM1Eg1vSVI1QOE24Fpelkq+l6E4gUsYZlhliAt1Y95XbP0thF4cVzcnOzRO0XlljH6XR/ITUUu6m
TW93+G7HtCfl2XW33VK05t2U5CLCCrjnBhhtCC9N9RHlmifXmFVfVaUZbbB/fHzSWBNYxq1BwMnJ
FXXiw2ugLV6zKK2m4k3MhFAlIK8Xnun+oFWD/kWL6lwv+edbQhw1qRG/+/bPHbscBg0OblbFhWe8
TI5T7SwyJ88yMZ+NzBm4AcO0b1lGBXMqx2CCjXu2EuqyUSVPYuvaqOxsGFlXRYmjrMvRzcgxnRsH
yDC1tX3WlzKcbDMNgRhBAkx+sr312GQN9ckWj9ic1SdzcOGiGEPl97YogbUy+1jU0aRZHPjDUj5m
6lpGtgJbTySjik2NzlFdanZoYXhuen126AosRHKWSQAUuFSRsph07j3JNupesEzxxzZ3D0VvST/p
DPsbG7FdITRCfpDs/1C75mw4iIn6ruxunLoVpFjP5g19RiwzOd3l3EG7bsobqGSPHRvTYMggBKar
9Ha5jkvC4nowExcVeMV3ur7/olm4tm7/c5dQdGN9znIUk54/a4wyzUnhsqCP0w43LAdJlT2aXHWX
N33K7C8q2ufOhLMCxjdSWhjcuF19FqTAl3bGhe8Xt9lGkPI4VZFSqJrvJFOxS2yd88PwWF7CIgxz
PNC+aAr+o6DCEEefx0RCF/u79v2roDqw/niw+HijatLL0n6bVzPiu1LxTTcY3S9bsU/qht/VlHHZ
NTF/QCGD0fWfl7da9Do1+r6Mp7pKTlr2PRMeRBtbvaVprOgyu3yfldlegEXue/iLgUj6owfHgZW6
M8T0KA+bW35hlPT7TP5016+KY5sDG2kH2d1/fi2osZ5aYs0Tl/OUnzc8+62imwMW3OMhneAMT0s6
n9msIF4USRoInk7io0YlYGihjVC8eAv39qx1R1nMBDguw1ln7+zbRX2XSxv+h7LZ4eot8g0mmfXQ
ePiw6uCefuKZi9+Y8xdP1n9eaQYm0CTL9P53kFMguOSTWkhWV8REDLy99mC0fk7OyTGpRJDqZXdQ
csynHEFFaVJoGO3IyV5r5aUfV2WXdgbCzXr8Ks9Hu0oGPl9t3jAEoRxOV7Hmn1dbr+wCuqQrY0MY
94ainEEMznCDaFW8bo+pWnXy43K15p3ial9ysP9jwgW9wlLShRyKh8enT6/drO3bSpfx0HbJZRyX
wGhM48Rd8Bij9hXIllpZ3GgvUPTWPaYOJKl67mTUSa8ItQyi7N/7mt9P/ecLgrZTt6+2KFyXT1+p
dYtyg8Il47r2IJ9Bn86ZGGglYFRZ06u7ju45S2/HbnEu1JM6WJwyuYj8Ph3KM5JsWNWtgW+LdtzS
OTli7JLt25kdWDEypKRSPQ3Gtp6lpl6bjuexS754gf5rRsc5je6eQHiiAD93Scy2yTQhf4xNAXtl
pYjn65BeauRmUJgupL8E6XyFD/KuOZr1DE0Go46z3vVLmHRFAvVKvf/7Vf3P74RFC5otFXdg5/eB
/K/q5tISqG3PG9A5ioMi19H8rCdifaqVJm6G0eXSlFkIvSkLZkn2KkPDFGgs8CATmOV9hzu4vilu
+PfvdT1BPt/s387nDEJIyT6DB1LraeVnt4mdOqOqg1eEUFIOsHpQWXYv9ciAPztf5dL9x6diR3H1
tmO1jf/Fp/Gv8ozO2irk5JykbFpL7ezYRRVCovfCws7p6tj3KGn/lVvO79CnTz+XVIOrgp955ur7
/ufLDkd0UiC+U4fmnwqeeGdVMgVh8mQetdTarmJwsu37ei81Npl6scJY6kcqIoNyCpkXgGNQg5Qj
P1C39qNTvrL7/KSm/H0m0XswmhLv5AETfLo0XTMX07IMXYwdxF3Syy0sNKn4Kkgqy3jVi6uJlASz
70+eSrQA5PFg0IftsEzTaS5r41zYMEgazT00LGHYA3dT1FRpFs6K/ePvz85/dCc6XhLka3NFHdDV
Py+mQvU2Bg7JuCxsJVwX9SikFq1NsZ8nZAZ//7DfcP7nW3ed2VUGVDgVn5/UycjFMBTMM50rru5u
axfXMyoKZbzSdJ6yQrl1m/sZ4H231XI5VIqOm9U4fdE5f/JN+H2D8DiB8Xmt2Ojer8/2v15kdPc9
dG21AdxdyDjt7COruGNndFnkDuocJq1Kq2aab0U63QkaW19fjOGIn4MRpaLUvrgu//EqXescuiSo
9Vcb9z+/DskG0l31oox1lmThMm3fIFh6IG+CSCD7Jk+9X55aFLu/343/aBUJMcA5i+QYPv0zwr2q
7VCv+gqdaYOcMLrbvb0aP1dT3nY2e8yhN+D+EvyoLrxef/9o639/8TVmAxCN2m7jXP/pBlRQjWd1
SbpYtKSuJQMEKpgA4bqKfNeW69tUMo8To/PD7Mc87DbL96zcOC5oTVBSMB8K2Rc7VfXGqz+2Kqrv
RMR7bGyc8kbnkWJyVvu9bMXgs2hX2a3DPDPTpX5Yi6b1+7JJfBbC07fNPs7GL6vNAluCrZHwlcZK
n0Cybo0k8rSuiNzCdmlfc/vitskL0W1VzM7KZxWr30FDvrM3pdyVBTYU2Vi792ZeRjjpoODQrfbc
Z7OEYwJsVPuVCiUj03Lov7pioqg41I07h3I03v9+eX8/v3++Zyblh1ZNxUXC1D7H9LTm2lsr6F+s
TPZLt44dPXh+kMJTYo6vxZ/6erxTNRlWgC/ss++n2mz2cBvN0G30xu97Z466ugNPbDcLLULLwNu7
J7grdzXt7qGAARlc+Rz0sSP2SisjBsSTdGck8sz8wcHo9t8Xo7hs9Xib4r/jm1MOtVSb0P54AGoi
TxjyyYdteL9DO2N1ryquL5jA/HRVex8/O5h+1rBPU+WtNU3lDKH8krj9tp/tL9dfFu0ib9mfFw3N
Gub+V/N6lITqp57J2/QhSSFhxFpGkwGTRd5hpjdgiHTE2umRPXz20Gi1cpvhx9D1rTyqozf5A5uz
Zy95WyF3W3nvfDMgaZ0GYVvBQhSJn44iiU1oTDfpfGtVhkp1B6BY5+Utd48Ckw8gWgZSb7bg7Gcn
S0nLU5q9tsNk3DUfDR3+bdnWxHKncB3SrnzPZwZn7Bp9Rzo0FG53kk4SE6XkRKZB4SobLyz12Y5m
T8TuNEZ055cyW9bTqFbfYSAEytIwjeWsOMk7Dgcvv0jRgu2XZrVPNPzm1/6p87YtGrXiuVXLp6Ux
7sCmHzzMjYJUtpEpW/3BrZ0g7Srvlv2/P1le0CsWTBTlJZFueoY8/E9ak3nRjd4OP0/0DnBVMGhj
fNCKeYC93/hFu31IBXdoA6qWX19lb00i7WC2h5+buuArmNShYrdZ3OdrDxhuP/RXn4Jp5AF577xE
CdOl+2ctlV9Jl0SKleyhZv0jHfHPlA7EErFb8DVS1OoOAoOu6EVY5B1VQxmaAKLMuSVhMmx/yKJO
o7JyP/JEe0wc9GBLMQf6nNybSaP7HNMJpih88KAaj6NlkmFczneVhJ489faz4TYTxWMT0YaDQD54
bTThKOA7H4bJecoKoYm4t25N1uiW9mqQDdajI5ZDUrk3pjt+gy/ao24ZXfpWAEHXnOEal0kZtloW
ZXazn6hgOLVlGcjB/ArHtWQd/iHYGZ2zRn8GyETCJk5Tsilh7+ZEgEFEDO0J9AaXmfdsIuenUbDI
wSQSF7s+Y1cDa2dW6fM7pS2CFRQ4QrEI1agcyGt0sZ7RcCH0tjGcE+lPFTRWMungUm/WpRjIcSER
JdSU9lffj9tRX7JT4bhb4ID2Itvwe8eYg3nIr7IbfC91K0NUo0cNWVu7zdD6u7lEJlN05yWdhkM6
2Oc5z6agtLcs7Nfu4JaWfrda3nlLq/rYr6l7Uaq19mtoBFFlj5AGhHJsYEhHtdHEqdD+MSAznHGt
yaPFaC2/VPLptNDuxcbkHbV8MfZu3b4oSm1HLowDf9BQFvWGjmZi0p7aQa0jkOJQAOWH2jL/Mhr5
Okph+dagNxgsJVugrS5uLKtClmY1eqGTiXhFUTUSkidHqOMZ7m+BV7XvZqefkqy20UDez4uqxFWa
46i1Th1xX37qZO2N537XqyQDQ3RveLphrTMlMCMSRIZCAK/bydm7pb1P3Po9NdjV5RsnzVwPUTEX
qJNqWPGOfWNI7maqjDV7v5ZUA8jz5lN5tf3MUrhVTZnvPaMFlR06az8tUyRXYd40bX+Xd8AzRqff
2+n4AdXrTPbZTTusb5rwbhStG3ZjmsIvn7+xZ9wNbf7sGNL2y/Ks9BoPIELEveZk0y5JERtUPdyA
Khap/gMUNTvA9ox1/bVAe3WYVuZfPR/9TmFIwGz3V7WOUByNQQsafkaR6VHnJgiRNv60xhF2HakO
sj/AsFM5sN2T6chb4cJA3KzeV1pHCVSzOXRjMpw09A6GUzLF1v1Jo6+zTKmDMpa2vynWo1VkzoVR
+QzEC5lM493xBueulK61U6vsdrzYi56HutjmUOtVyKzQBk1HScMaVhwHrLlP+i71LTU5bLrTXIpm
vtPl9fHe+rNtTzdZ370amFFVmLJtE8GnJZquvh1/afYi8Ua1EOQpZ1ouGPz2zHB6vUvbdJcY26vq
1gJeSf4Led3iz2Z+aIV6L+DLCyMYlHSHBLoOBDIqR5ZHS1fOmvnTWzhaqNk/O52KnPcVCphpyFAB
FXbgNBsmB2X/thr6WVdZY9lNUfqJieaz06cwTZYy7OmNpqs7Uu0zGcQpgxZ9S3OxqyKLOAjTsOjN
7qiK6XWtsgC13N4yuVswbz88y/q1aF7gbNkdR9Od6RJEzZ792S55x5+3lbteNoHt6Tf9xr6NHXsV
KqJ72rr5pBY0P4QzvudGFuimk/ltI/NAs6aDPonqMGz0A13r+HhkvqEqeiwM+wmuRrC22l06s/Ab
adxhyPkdy28fdN2H5x8I1VWI6Wn2bfVrUxFVz666kQbWPLH6zpGUW7yhBT1IDoQTqrP97KU6mju4
n6W7GKFzffKkUx83KcKy6vHwayVHwuodPCUJ0X4anDqd5qNMtvy+6HxlMj5W2/zVmuMLHeyTQiJ7
QNcHuIfMAJFmNCNcY0uQncHP1/1W6HFuVKd+QJXo1q9e2jyYjDn+mN2LcVI5vTKLEuuwJ6mKoBnF
09o1gaLZASkVRnC90jC5+RvGi6V5hMJuU8a1nZ/kWH1jeOn9NctPmcQpA3FQs8BiAGH+ZWtZTBFI
fGfpniyLe6gY9fdsdXaddC6suL7PXr7vPDbTFd9cruoJCzv0S0sW5sloBMapW2cdt7X+OyYdL9BH
D0qPl1LviTf4yqGd3+WQCnxDFo/LXBJhKlUEOvmNNfm2cz1jFbaLbY3y1fE4CZaobe3YlMtuzvT3
1rF3E+5TjoR+O0AChutkPOXiap2n8bcSavh8022be4bxbPD00ghMG6JmjWbHQA+zz3DuqBFqnRHy
7WwNGBLqbmz2+qVtlm+jNj/zHrb8MrGfuuWsFHVQjeq9pW2oVNXdkmfEyqbNP3oNmXemkZMaJ6VT
+L2K0HrYzP2CINpfje6Cwefo62kR6JUYd87MOmVNlL2pF99Ek8IX49wN2rkgalm5x5p47w7V4zKJ
lxGANkp4nfwZ3jKoUPvg1YtKzKXu+q42v5uFc2o3zL0RM+dQa/cQhVnnTaMIc4H8MbHhYo8bNAmB
II6zgvNCoMdfUuJLPCmqwJyzdyTbWVQkDtPTepzRe/oFlOS9bFwUe/NBKe2jPkiNv1sMvnQHmoHF
ORZduR91AaVbp2a2taj8vE7RZ47B6NRu0NiM5JXrfje9Z6m4ReCYCtZquoMd+iYQ7ZiR0MRN4nYv
qMXaoF24jdn6wpD9sG1oykwva/fTwDJYWxYMbbEAwDYCte9Q4f7Ql+TWtHpQFc0pd7ajm7p3xTrs
ZknprfL150D+70HUGFG6ssNMGzO30M0h+o86LXjLGbFrtvKQS+eDtBWcEoYExfO8BHOt0mwVjoHy
MTk0k2eENSKsAKkzhCMUoMtVPDi6VNjey35zhbVL6ubqebWe2X/fuPZ8aYrNjFTOFyFW7pUN8Xaa
IDukdbQh5uZPyLhSDZqD4uq6vS5jpGjw/cWCaglVQrBgXMCbkNzNVSIC+D/ZwZ6NoLg2vq3Wk69c
raGulqzKlyUJ0zS/62rZsKiTmu+5U+3DduYqZ/UFjch8ujZXQxNXnrZSiSZWl7Q4NGOkipKcpNsD
23bUp1anP0CCImtXJmmk48nkL62H7ikPW0lL3awYC2Chd7D7ovBLbBqoE86pkRNGAwXL0ly9UaBh
ahNJSckKSziXVzkn07ad3qFqsH20+/AQ9vBhulOX8Krz2qI8/26xVT9hRnklC3BOej2bRTXBIWJa
4tnQ3zODAbrPQwwQkGXazkshrkPXhDLCSA2SH5T3dkmiLTV+ps33Zmp2nXoNNxjqx74csCNQ6gc7
r3YwouiqrW8qM2ZQj88T/PchI3q8tZTDOJRv3vQjH2mUlE4+C31RI2rrTmzHfOW7AboRisProWbi
Nk+Wg4N/SL9UvJSmjf5NfpjlTjWq7iRgBETpnS5+kHjrnQDJRlBO9Yl7agoOlnR7T2akxClq9L7W
I4tpyyNHtpxb2ud8oI2Y6V27Tb9MnoCB4rqvvD3ckFMnxRGbKER2nRJuKD8AKkiTdFDeYrF9wSTP
b6X6BEOS7jI3vo9luzPa+bV0k4fcsN5HzaoDFH+h3nEwLab1nqkGnUgdlWN1Um0lUrcmqpwibvL2
NoXw5yd1/Za6Xhv05s2i2AVdR7HHEOYXyohnLufN/BsK6UO7aIab3Gofpmajlrfo0TnQa98be2SO
ZX7JSpf0y2RyAzForMUNkDxDv3eV+mMYUCxLT6yR7kHYStK7qaeWAc9s/jpHWEV8AFWzLre1b31u
3qupstclfaStjI9qpdR7d+rnqMgKl4NbBYtzj17F5N/Ri/h9lvD1ADQmeXQV5Xlt9kvi3Lb6FADE
C6BdS8eA/Badi1+Z27uL1F1ds4M3DUY4oUn1GfV3NAWXPsVuQ2uUl61QA8VpmrCzip9ith63WWdc
cyBpePIdA7rDltpodF2OBsV7S6y5PJBMiAZYeGrIN6/4cQ8bgfXh6FaIVCi8ETosJ7Lpcep62+GM
Pka2t3exQaSFDQqbP9Q88TC6BTZXgmkB/dWH62RbuDjFzSZMPcic7eShLAyy1lY8H2xH8UeYzABM
7i2Gto+QoA722H8kGtvEUhMXQ7r/jOaQhUsOjfjWsz0JitKaIa4Qx072yRnxfRGM0AEKozsrzHrF
ZMfIqPDoIY7YY0+0W6nKfDaCgt4zT5AW68DMc5CsahEnEnx2Rm+9bCnvicw59+ZWHmozSMo6ZnOv
7Z2BGZRw7xkfwdH8YSAMiLDFPZZa9uR6/K+bNX2pk8IM55H3hlrXPQ7JlEYox1iW5vYLBilHZbCe
Cp3gHAWozNcm7IgJq/ulbNZ7VwkzrNdi9QfH+cilhnJGVcJxa9Wwy0aaqN57q4VEj+lbNopibKX6
3UFRhgrEvYVlKZVDiucFE3cJsYmKPqcdzaDjNpckR0Lf9PnL7HAoduUbx+Vu25pHCx+febECmZkj
iQY0IFo/DrgP7Sa5fWPBbYWgaAyvVBO/0bOzJylKWlZQxplrh3x6LsyxZV5cf4DrZvu0WHdK3S0+
IjU1Wu1AzYaHqtMvlWXOUZl4STAV2xi3lvXgVeTR10USUuGHfUHbIbBeyAsrqgvvR8sYGaYtMn6K
071MgREcICe5MKStWRpD1zD9VHE0EN050lKWzp3t+lmqvWRYK+zsc92vDh0j47VTiF+2aD/gvXbs
qyX9XcfxTOr74KpPa916/mDqEAzWZg0ljiC7xHub2/k8S6am6cpTA7zpd4AuFecgUvrV9UKltLYg
t7CVbPv8cWnEEvUYUfjospPQmtDLdWn+4LD0Jlyxfi0IgfNJZWiDTLVOHLIJ9UUL5qxqDmpXsORC
r4go+GMz7CLEaa6Eq27ccs5BtynD1C2L3QBh7dqo0xG4tAViEvuu0zk1u74La5qAnoEqhFExh9B/
rV2i6Dg69DdJas03lkvtFeXUBDm4MDuA8iVLxn90jcu31MuetHclwllRQw+nQoObJfZQMKhNMLc0
Rzc9XjUvlbMpfOh2N1KtGc+NcB22y5StUT6UJrAp75gmxbuWC8gaI8NgnuGibEDt2RfLmSlIHqXZ
3pWbTKO0Z15DsNrcGOi2dJwRH7Lm1zRgaGJ2yRKmdRZullUdhTLHtSr0wFS2HmfJ6a6qy/qQTNIL
6t5+rGdmHlXBBAT2aWBnVuJThMtTWfEjEgbC3LEfBdARCJTeh30PN8oyJiAY5kAiwh6EU5s0FigL
s0LmhyQVIGQqz6w3ue7jOox7VV/scEAINM8LoFqNtWbiKo8ZT0iuGbT5bMZhY9A+Qg6qJv2Y66yn
oV2n/lJp7yJLf7abdk/sbLXTtCa/VTFvUUQt9oPbt/73MtMPq7W9dISZNketaOxn1xnWKGXe25Vi
DBjFNh9HEjrfXLtfy+67Sy3aFSuN5zhgn9Kky86hcEkUcqujrce+p+sRzlvSZk8ia6OkriyMKRwv
zGd0IFnKGZ50NUZIrYHYXgvqzavQfmOKMVX2zaRejWWS7sNV5FGrJ8/3EBMyzZZxoljmuWxarrWY
ReRURXePh1UMEJ0edbq786IH0zQ2UZuMSaB2qQmsa7wqqh6telmdZ6dnVTjmb55i9AHq11Mu0mue
jP3Ei7fczOXT5C2gqtfl9yK8581RAZS9Q5XnEK0H+x7sutzBl8awDnhmv2rJs5jbbw6SBj8ZABwV
XMSCTquh0+bfG41ij7UtDjSDGTjwiiKlwYfB7eYLtCktlonMLjK7mepi2Is6f4LptURLRyvhSm2/
6EzshqcFhZPhjbUCxpp9s4R9CbHATBGXmP1jmXmw6hx92onUYJ7BE0t4zNhNQXuOSBn6GT5BhSru
8EOB5o171kjadwAxVAS6yohgJETosrR6kKubRKOOJVGHYVZAnoq90/P2Rai7okrM3egsgT7S4mZY
plCdYE5aeXIkQhgMg61ECru6X1bjLEb4EIDUVxKhZsdLzsPB0tl7oARHuYorGfR15bAcwIyss5H4
zaI1z4pe3zaLDCAivyX0yo9ujRgD98+bZRhPqVkwVALeasZ4bibEGZa+mhdRqicvXdJd2Q4HFJB9
OK8Q0IgkoyR4pYuTz21WZa+MAO1ugTdZpT1+HlL+UJaBYq4nK2t+jwfHKti4aC2tYzWzH5EQovHH
mbX126yXNxq+iH5RLvjGNdrOgnd6pGIc2asZ0VJoT9u2xezHnwhHakR/zMGC9ilzS+HMzGNpNKX2
PV0ZOhhzrk9uV15UIN0sY7rl9fYKBKhX/XK49egw4aOC0S48RF26+g3C8PMglqNahKsEY8LVr6F0
m0OY6/Yrdnrro55HmZmDNbU1bjcD1dmiT9/Kb1KfzLM5wjPWGg35IVyn3sWdwzGOjlu+6u2yI/QI
xThyUZnZ0VQjEy/HMsaWJKGf6iDom87tyITrNApGHGpydhUslyb8txiUfVOx9hkKnUBvyirWVhxq
bYtuxnTW750mRIQdVuMvC6xkHdTewmQmohF8bEc64WUdvk3NIKNFBei0jbtWO8Fu/L6Uk7Jzyuk2
eSv+H0nntRyrkqXhJyICl5hbCigv728IHW0Jm0Di4ennq56LmYjpntiSqiBzrd/eUrs61L6xMW7F
Q66V49Gp7F+FJh2OpmK686z6NAFXaSgFCZ6IJPhUpFs81aZRtftViUMKoK6mjMLVkXfb19O3tgH/
6Ke2iw2y0w6tVx6m0fSufjEnu8FZN050lR4xanG3wVeziaWsIXZyKmb/oFJ+hLfNn4TB5edCerGD
CZp4PyjfNd36WJrqLk26N9Lfekzej3njvrcZX0wyN/emk0ynTms59tzXVRY2CkqrDbMmz4+9UiHO
kRYShtgOElPCTsO4Z6nsOCUJeWx9E1H7C1TkF8B95Xks8Ukzsz6OyWaSWTNedFshkSTH7cw+vvcr
jZlHVnOQi+0L/jzyG0b9IjGvKQFssUtksvCGNqT5mYsv2+Kp9u6aCULbrPsTrifm8MlMDnPfvKeG
kOda3gI+DBbCjnbL0mx3HiUJeZd2sSBTcDdrydFhaApTn0WHAV1/GAn6FwX+7g17ybksB+OoJxpY
BCqGWCyeEyyYvJD2LA4BMcu3XslfyG1su+SqHG8cslto/tXB33ypYFG2DkHWNlXfI/mhV2FiclQ6
N4udM7PhBdL3DjwYsZ79NZ+z/tpJx961/hp1fDuwWbEjtHzfLQaoXd4FqIzSqMsVuB4LpfJaPMqQ
XdAaj+6iLqJq4wyk0zWW9DT5Ny7MAZaEeplPOX/MPrPFw+pgDzd7amJdHkTAEt85DrXTR1Nu96FV
g607rGbDuNV3WnYT2Y7cpAwxb/51y6YlSJaijgQRih0n2E3q20azqB/GpB3jcVm6aCSmop5AEDde
5RKBUqBJi8Lz+rtztyLyzJnBKClYh+FNvel+7uhOGQc7ElpzdE0ni9etgofO79OsXY+Wln5gJGvi
vAB59PCVx0umL2GHdi0X9V+SkUFejQVQ8wwMnJkrEeXuFSdhghIYrYDmNUukZ/N02VomMAStl8VY
c7QoWUAV3/DgUQ8czBi+oYCJeLQnjTy4zIrTghFt61xgqNp1oqGZF+zoDi0DtXjWe5e1UayR4Tj1
/f/+F8FH5X1KWPGSRYjnFcf7FvL2GU+p56p7NW4fMB/yKqhUDlQmRVzpBaEIIPZDR5tVrlG+5Bgi
w2SEHQAbGdRgyhjPXgDNuHkv1Ug4ctMonXhPn8jyQYNbMNZ4beDM2ZuE1PxTkZHVSaAVcWBcRpgJ
ftQG57stGhNRUnOb8tjd1JEzgTnoJqGjOhPQ0GqkcYSyDDVX7v2mtQgwoLQ+W5y4s1viOvROxXzn
VlACz2mjeM1hA6CptOd0SGPZdNYJjsh87f7ZfddENsGP4Ks0wuOK6k3v1FQDNHi5XFWxnSu/cQPd
zlyuu8180NfsS8p5x8jmEjffj2eNg29L+vnUujciexZ9qDvvPOvcTV53MEcFXrVh4kNDQM75bDVP
i+7RI9l19Y4yN37hWzCpVMRX6jURApX/p/f+jjF/PzXjFQ+LuCTW4wT4t19y4F/Pt4nn1JJub1uk
V41EnsHGrF/MapetZ1y2uu6HPyAJJ604zGvbHedyfCMTwDgVRR14NQ41gq6si6YzzKT2YoO7KOuE
COxEz8ZdLrQhKKRlMvLUcWL63GjYR5gB1Xm0/DbqmxIso+DHAv3kmnkh8IgNdHssZP1nchcEaZ8R
yUlEbLNWZzC1J1tlzW7ox4uXGxuGRvsLnmCXEo4YEq49AAU7b86SNViJQ7ce0ufUJXct7Roznrv1
5Njkjg3NQECNjWfNfcvlCko02RorHyfqZumkXBkvc5uYUWr7H+iFI5X6S5QXxD91G3/MQH5qLDQm
za4uESOYcd4OBv+840dDP2D3hgfSCMg7eKN1LzMknrcABoB8hEe2BCD2rZRT2PqXEg6Du9YNMk+5
oWycD4OnjoQRd9y5GSWhLGpBX0uiwpz8qOfmrRCw/XTdl2q1GR60mvbFRjtlmf/oVuOyL0QpYU+S
cPSTq1vgskOzttJFwcOVMrVrBeG22JF6T50M039CcLJrJLlv/fhrNf4/79aL9lmRQpkX3lW2jAbM
Dlc3l3d6kwGg1FAUFScLC0PkF/al07Z3vjwiQZb5g6jUp64UbJVAhgGJHGtACMpM/DjRa9tJH9RT
3cLrS/i87ubIdFX51lmSpMPOP9HGEJdW88G6+1LkBDKudkbiV1dc8RU96U46PVYttKxZ72dsOIHm
9uvNvl3vusJzI3gwwh4qtvm6MVgHBy/0F5aOqn6fNv23WKq7XpksZ+StIQoE6baaqNUMI+wXfp98
avJLN7h+1Lj3/PbtZvICVAfXTfVTfjug4Qgv8FFZ1FPnFRRZ9+7MmCA9O79ksD+iZ3Ik1c5nhRGv
JIgGJkTdeWJAbzZ5N+XiTBLP9GwN+UMyUy+7EM7n53iH2u11KqGIJrU+9lxbXYbgi/KSXZvQodAU
lxruNqjdUeMHzZe1xiSFURysuI8chx9oDTOYeNV+zq35TvwKSJXr/evWJJpI+jvZ5txFA4DcVKv5
tOb622yRIdkm4gEdURo1NvFHI/NE4iYvEhPbMCWEiVbGGGfErVXW3/9+Pd79WwjaLLiX/YexRlqx
tZX/AouEAdsx0fGQn6OJmc8uf1bkbsSD+7iqIdYmjye4AC3w5uJ7szaWklo765q1xcryoB9tIkjL
0v2EKYNgcpKDSqYtoAIRS0lE6A5cSbN3NtOJUGSwK+NzSqsffSm+E7zrH3p1YuilcxWLOGYb3iqD
rRktgofneXPzcEL/N5ifXO3urnenv6TyhzNNZAxw3uOqA+NZ6kxoiOT8pH1x4stdFsX+1b5OEpkM
yUZFkAhR77vWfC2hKCHmp1ZerSH9TDyJG9QsTtkmjrVGJvegwESqb2NSZ+nUvyZp++duzghrVFRy
V6Roaq33DY65DW0VFPZHTVl53Mu54v7Nn8COeiAFXpDWzv/V1SDO/Fc3SACRj12jmfWw+AB27Ubw
N13MIIijA9BTmAy75anIF3J+nOrXcu1uL9MGR/qsR9aNX6QguvWg7ilmeeAzFkEnn8nYuieOEtgG
UXO1ScGMSWFda7w3S/5KxcY16YbfrACB8/TqF0LrQYoVvk+BbDUNg3K1EjCe1c9aQUjuKpxINtYv
MWD4n24BlbHtKzaFZjrWrf5YVdM59YhZatLuBQXdKwY87G6dYHlVQC2LswN4/ZaVaiLLrF9ANoNx
7inpM5fQNMFafXZ2NFofuXxZeE0h3T440b4mNEXcN85Grt20F715N7a8r5Rv/BnGl26w7vec22QG
ISPQa2bpiZidnWWcbCRP5FsW2L0bdc2nVYVzb0NkzcuHVk/XSvR7lVR/BZk/bGR6NN8yoPokfS8I
FQo9NhPgj3Ujqxq1lUIwn3bFAq+wRORJowGtGwgloXhndRja4tGT47Mr8tixvknTLM8Lwezw3wzD
fhWQWvVhz4zyrVO2HAA1srAJSAkinAnWcV00hwDGUNhsD1t5KLuFZl6Dz5qsnajRjZRfrQpkSQBZ
sX3mbhYmjHkPG5NspWVTSHjAgyoK406YxpG0osOysoNPqasFCFzUSagzxkx/5ym8geU04lQvZp3s
0WbmzU2epZ9ARtkf06SRpfY8keLD5KN4um4ZIkhF5lXfNwQTB1L0T5YJPV1UQ8ZB5RHWQBJ9oMFa
z4OfxFuOdUZn1SupVoX9K6HwcFUt2LqxPRCRf1Oijbfo5lTXrmJKYlsUGdvXLR91wDs6MyISanGR
pjdB525PRDrxcPBtsli9TTZ6osqX06Ul0hJSHc5lGxKOywzFXFojCDKD0c1IJEH3EmW1v3NKODwt
1xySmBHypTWxYv02gR7iVg68xEdZoD5BEPZcq1YEM8/bVG59uG3yO0mcg7jJeBr/rWhPrhTILl/W
yijDfrCoGsoIjNab/IC9Y9u7hflcN/oZhHY36ct3q5vIlvrya1gQQGQLozhxHXAnk/bcboQP+ON4
8prqu1k6Bg5Hvgo1vtQcJpEqLH4X0/6tbP1ZdARouUNOouwQ5kSi7I1bzjXD6t6mLXDn9enjNFVv
HWGO4ZKqJSgdenQGb7zQfbIn3hLkDoFX1nlh56yvuu2wijhbd7RF/9OXKbE1IPztiErWfxAJJ6yf
rObZnEw+0GkI2zZ/GbI+NsvuCvrDMz8VkYWrtqEICiRP0N6XEf5KkNjR5pYjVWS6V8Vwx8V+xukN
QOPCBW86L8VcdDt/VL+rTT16b9I5TRr+XgzWECvVtrtsGThySkZix/9SGbRd7uYlIrLltZv9PCTI
lMAmsUf6zjtREatX9z7ZERwTJoUpkc72HFOSzmmgM9dnFSHd3UhPeolobyhkkALc8QYTd35oHUQS
6zgIhqw67mv7b0aOR6rVsz1w82yEb05ieCXxP7Kki44QjABDCdDxTVBo7W7/A8PVBabwJ0LOWS99
40fHyqSmHnWgg8am4EpAQek+E+CJqNQpTuna/SOM+awcXxz6hadHXlzGce479TBh+wvJhw0K5DfP
eWXccVeG9YD69paOl7FTSVlcrc37yGbjXUMXwihYMSK0/5kLe+UA6aj6jdncdS753OUx1x/T6hUF
TLPDOnvuxnI5GcRb3eTsfsHXqWk477OJk51wwC8zQfVsH01BWi/bcZ48mu6AIMwF8Gw1DVDDfbO1
Fo6gzx4rAaa8mimz5kurtru20M6EeYRk2t2Nq/VkFwn6DZXEWna7t0b3klUlhl7J7QA/XvW4WUeb
u9HUS3QgebIzVY1MpftXIScMEhxru7bmLBkxycZam7FoEw8ckUS3c6z0F1MIpn5rIBvfa18LO6sC
bMNkOjRDus9Bvk0+FS6zltfcyXYyIU81mazIrLIf5OUOs7xSsacR2l5r3j+hIZ+3NDdccn46L3VO
uvKvWxoMWPVoBt/Ue1hHNe391OloG/0hxOzD6xrGfd2RGOki1XjmTrOFFpFGH7ZTD8qH3FjHlRb4
BeUeIxjp5APt63V5HrSe/0QbYa/UIAEC+I3sqnq2UwHKVBmsrdIO11pv+fX6sz50c7TwPJQK+j27
U+3tOk3iOplhmPX+zt6ym+Jz+Zqs9d5v7EPu1nGVjFdzSv9hmndg/nXM07eOhBzcCJvA1+ROX3YP
iePK14rx5PaRzGFZ2VG/2S9r3yBjIgUx0AeJrC51H7qespNKg/xx7JHDUb/aRP8GdCBgFTaIUS/8
f2qt45RQth0r1qVpQI1624HYovOhFx9Zi8VMtcSpE4xepfYeNCwl47cPTSTdDNfR4rdfIisfXIvV
tFr9n2Lm8aeNb4lMtO0IqsnZkus9hQ6vaGvXIKvly4qkU41aKFzq5+DLLFKJeNZoTynbKqSYYT8K
s9n1wKqupkLG5Y+JYRwQcuY7NQJEKE48Cr3e1UDnsZhKYpPqPd65i+F012bxDIi89EPH4t9q1j+j
h/kzCihK3U+9EBK4beZna1y4LKZxZ6NxGKbpS+lcN61xdjQbN7l/AYrZDV0HQj6JcDPNt8RuI5+1
KOjK9LHKHBKYm44PdLL6QKKmWitAww04pxarvdPXbjsUDn+zi6yzT8v7sQAYGYbhZS0BPwW2hdu0
PnhdqJmNAMVCzyRS8WonEZUOZaSk+DELuOZxzMAw1wen5toWI4YBkkW5FUuJNm9JHzUy8CM0OORc
ThqXV/umRgdEeVzeu8z6sarhXZWYIEytnYPM91nj+nrl/LYmnJxAjWZ+TcusgaTa7vosobgPvVTA
9frXVQpXRjIf8bIwkOARjV29ugjpHOiPYXiDbL4kN9YND0zr0PRi3BSa3F/H1czea1jVQHVjvKBh
UxaifLtx/pU+6Jc28B9pJXBC1hl3hT9h3hiWj367YN7KUdYNj/NmmAQQuJxKIHersvD0iPY6LP1/
OeEUuy7OcmHhWUjanZlSp+6WZYh1LxarB4DH9RphFPgg/SaSNEPG+li3IfMgn0RmxLWnL/HQAvQ5
9n7e1PvUmXUo0VxlN/ytnLx1j31zNyXwE+sb37cbWInphJOb4SJK6x+7ENbecohQW5GKx55RX8h0
PNtO4jBHFSe053dLjiY3sVk48etbiefFIlAo6va4hFjaBv1MfP2httAxD9N6geGueeC6Z8swbzJZ
g5l5kw9jU3Y7vGITSpQ+MrrKiJbU5vfZ+OGcjEY5LoeF72FHMVHJG7J5Ycm7baYeeQW9usVaTm6Y
iS3O6ncvs5Z9syIqEUbC2IjeTi/rL7P23bBheOWXRaViTHk0ypvyBF1h4+I1SPzpVZN/hafMWHf1
d9nYUdW0fkAXdhqnqzoORakB92p3U289d3ryKrf/mXLUwkw5/a2j/dYoUE+/6/6IYiPYlu+HtXrn
dOT9WCykC4jCYV3VAUCeD6xESlYDiQSbav/GFOmESX2kudmQB4A+xipoemHTNvTcOSY6stQ29duQ
APT1VG3Vf85UvUppEuqhz6futXnRJhwadISTBHiDbdKWtPi1S3bsxmQ2uAj98nRCHj4heJ/m5cls
uvZSLJ/VuG5heqsUUZvxOZjdFrLalTvaPv4jjRL9LiaxuBQJvE5S4EDZyPnvOzPuZvN+y/iO1WD/
2noPwYtKN76VpVhK3qEoHzDWLrg6m+0Z5WaFqSsEVLsx6Amii8RaIJZi1wG4VLn42zQm2nSlbqSv
ieOVZliWzhi2YxL30/gn4XkOJfkuCEneB4uJFkfvaeo5KA3yY3auXpwsSJwnRuAfzBVpoAnSY5B0
kFbSa0joqgxkMOiw+EXSd86b9D+1svwp+UDGRZNHurD4B3Mww3kknmsdrMOacud0ejrG6+i/wjmc
9PmZgGaDM5F1Qqs/moHgc3qxup0krLM25ofB3CxCExA59+BGcYMtzhROHeXUEdFc0PyOq7uGRWsf
mWjgWWsJtTPR3NPJo775INlz95rLDIw0591x4PgUS2aufUk9zPWNZBe3W/daRfuBBfVkttuxG4TN
mqt/uOX0we6LPudWH6whNDhsGYEkM0Cg1NWR6ip8NgjhQ6b6r6yoP52NbhEyj8TOINV11FsndGTa
AnJqGrMMl8FsqaO2jO9mUqOeqx3+XWNPFhKTv5PVYW095nZ5+8Dst2pZ/2NtRPjat17MR37RgLzO
umX/scnFjo8eboCUmu3L1EnaqAcaW0cR0Sd5IdH7b3ZwbfhCvlc1ECzuo1eiEZbdNhI45UobbM4g
qaR4Hib6EWpkb8RVMBOT6SCGFAyFyKlo5B8NHb1Od1Vbk6XrmB813KhtsfiOeveaNOPHlmUXVyxl
iI1vj5LqIzGaT5H0CbmA2q5Fh2hhNd1teByjuu/nMNdoe7a+TVOuh2wzv+ZRPM3LUt4UoPx8g9ly
cdElLushyfSn3BvEkRYrcLzhMsMLUnzm0KEOaqO3/b3erBr5K/BDYuMNSxu3RIdVFqdWX16MGhmp
kRhvbt7t+oE/f3GwTcFAvICe7tse2lqb1K0wVByzVu7zdZREAyO9sdKuO7lW8+qU/YH4iypaqOTO
6vNkmVcsrmrPy7GGW+3AlFrlqTNU1M9wGY4RmjQMIWJjEdbIUGu3f1V1e6twgjQVRT9GMg6HwZy/
qvSFLKYf2+sxzkxUzWLYPdk6eFmGeIigaJnc7gHKjqb+TvPuMjSvMUxVEy/d+o8EwQFBLmfUeO4s
cdUpT8IKA1JkZORWFQbbMlb0PFIWnzockhP6dfM7EXn3Um/ktG0KVMC1JyjdnN4Qc972yuXtG1em
4qX7WsYeR2sDDDgm2nxLnFx3rTC48TweUQIcX2t6cPxw1Blh52T0jjZ5OmcJr1UmW3K2RvyeFFkQ
3qQHyvarA1na/c5Ww3axyjRsCG2K8Av/c73ZO2xldp1SOPuu8UU0AhOTjbNAJWk11CVuMpxH28xm
7P3MVmdFTqlfPbiTICPllY4gAAI1p1yqXL97kaaCshtJ6OSQYDyTBK0q90rbbhMNhc7wlk36GeXY
QS+RBay+PK6a+DUSRqbK5nzOLTZpuiIQEmURKGkHN4Guu5SpvfNVRegAjqGs1Viw0m63uU27Twj3
ZtiwgxEN3UNliU+R37A9eTe06Jbd1v5ARPmXwkzDNnFqTxL7E3TqvidlBZwZRVnnGjENT/0O3Egb
t+7QLFtMeIe44NF8UrfhEBXH19y05PmQYgidLM/tE8Uf6VHeHhdBono5cOGVBkOhTap/VOkLQkrf
CGeSCcholNfE5rrJKdFQub27+XWb9b1MtX43ThWc7Jp/NJVV77dlQeOl9GtLd3rgp2RJl/4jEwQ+
WtJGxo772F1IXSZ6B5K8P2CGmgC36iOTOBtCv3zXdkGXDlJ08MdT0osXHE92ZFfyMXXnD1rwmKbJ
lwk0e+CelV3Y1X5caUiAep0KO7PvAVNeWnFHqM7bqLWscF6Kexua16rvCEKv4C9LdhUNmnoh4izg
/PjITJOoDmjIGvl/qHvxVuaf/YzJZ1l4xpF/JPfl0L1mrf84lY4IR0viN7sq17v25X9Ti4tEoGgY
ennfmtkdLl7M1Z6uh2qi6QDhAEdHcZQDH3heuT8mKn8ghRUSc866XdPaIL3OHDCaTQBmHrOSE+d0
FJj2AQ0UwWDOel+n7N3Z5v/XG8CChAbkgDJ20GfZc80LEdaFSf0SKsp+buwQyaVkur3NEjpOjNx9
Wof1w0cIuyPJtNrNZh3NgyKHHhjLyH0m/42uldxMzgjw9aivLR2ynNdfd7GhtkiUq+y/ZNS4X3id
sGXz1SGQLcLV7e4ZFX9rK6ONdngfTXyciwXSwk5/Y2I/ZY7tOiM1uRioJ0FPW2ozE7L7WS3Lj9+2
JNRK47DW7Y+eg0MjZxKMINXv4hsEl9w0Sk1dkv9F8KY57U3K4Aa7IMMW7LfntQQVnB76g55pMsjV
+EqXGzmIt4Dx6V5jtROLe2+m/XFmR7wJ1x+5vB5l4uCZzuJsGFDAMxWzGjuSrVgR1CtM0thr7PLD
9kk0EA8HfxzLyMss8ruqNYlycrR3xzw2LbxsYiN5aSz5V+Yb0pZxvU60KJwNa/mZjPLYo70CaR5+
l6pgJrLAnbbqB2uIjEoWyF0tIfFtQ54KMTpkMPlTNI58tstVQ77Oj/adnZ9zE7Fe19ID8NRkEtbu
M4uHA8VJQoWz4Qfz04dC0J+JMANc6GYO4MjOF3EQCgaKntX7RNUP1SL0g9v/w2Wb8OcWM04Qffwg
UwIhjM7tx9mPOI//J91Vl7nPnjWdmbnjiHPLOQ/TEVeIBXA1rWm42iPQgfZftcoPTQIf5PnyonzC
hnXxldvuU41GHkIRfb1cf+XICi2qs5OcpGAnmiisAUIGjfD6QOnZpw2vGJhjh8fIxvmXWee0SCN2
3k/Hdx5GusMD0z+uTvpvW1mPQWJFLbtdUhZnx3d33VI+WU02RKZyWL4pYnPmB8dRpwR/T3B7dEDM
5n3lI12zeI7BTcNFG9xowQkS9ONyWxYTWjL69Z+tTB11FurbLD8PaduFkMbpzln+A+EOqBV6Q1FW
QjPkf2NWw3dsiIzpJuxShLVrfo+3FcYb2C9NyFSSI9cOGtsVIbrt7XXpPg0oc2PLJDpQ3RQgCEDN
dDOCeZ0Dc5L/5qTCmSBr6Gc769AVxLg+jPmDeyMY/AGcH59CZs8q1lHMA6v/4d/+o2+gtXSksM5N
QieuCQLIYF1uzWTLI8WhJVecHc/Ni0ocZ5dRsAsri2dFaW6JJhVvsK8hFTKb/rfpZiNE3ELbEsVM
JmnE5Iz3ddgV65M64sSbiBbdEHH5xrOVtq/V9+S06a5pQEBFzzE2dQLPMZBUtbp3Rjpr0Wolj+ta
f6gtuecpmkLWVxm1LKGjTymSbzLvTqnCZVD3QWvC587bcCx1dAYgmwXPCdKI5Sb9yIzm6Ojub7kg
dWwnTlBnRpMyevEtFwRTrWJ5poCOb+SbZkb8TN467eqZKpouC5lG7lSjfS7K+fXzkoCAxigxUYzh
YOqPnbNh5m3HUDl23GV8HBtWnFQZoEnzGM09qvCNOoieN91+RBPwmDR8hBOv6ppxjBqqOXrDcrdg
UuSr8usrK+AE9UEgExbgZYSTZv+03flfIhQLxdh5/NlXrdNelj4p42zZsP+1D7rI4Gg0wKDC/8jz
pjsvqNGLHgJy6NgT9e/Boa7Ug/CijEY3yJXcvm9dnKN55ax344lMAjZXkeFL7riJeAZ9xRteWbNP
JpqHas1ZiRX4ocyPQGaVvWFuBZ+Egb/9aNcx39ravcyid6OV02C3pP4DxQ836dXRzVgJMp8wVKP3
z9xsNHLK7D/Lw35AvEhqIfzhRDj3pWxjUcHmmvMQia4+DL1+NzoWVrf61SW8FPl6j+cFEByKEBS7
RyPq6sN/BTsnLpNXirQhzIT5RuLnoTSHIawGQnv5Qjacl3E38Fey3h3wFQf83XNEC+cVjY36/0SU
Xhy6Efrf9koi/tRrOxk0BeFhYa5c3onV5bPwNgOJwU4qZoVpHh69vs0i+5YYIm8Yk1mzvnhDroez
g/yitPH5pTjcpR8hKII0tJ3HxlpESH2RFfTGkDLQ+B8SwC3wRJHiqdhD3+d7tKnEdeAzRRhl7jyE
lyuLuNRQzps1pp6aJAinuZpt/lc26y+yfaqBMPmk9PelSX83TONT1Rf3Xu0waOGa83mfA8s0ZGDj
50audHvdES7Pedy6FWupNaiIPw/TiUCQZjVw9uuVRr2Tp8t2D6BDSneQeFuUNOnvmsALu+nyZudZ
2HT4FyWqgXkt9hxHD5VNKKo33aGqD9E+3uda914Kd582sqKLxYWOs/j9ewZa1pd8TxsP92R5sLQW
6XnfiKh3sYqosr6VSn3D6gwkJ5mQb7RERi5SpJwOvFCtjX+YTIYWsiDxgRkJsZw5DhlHkAMspRb6
cNrErtRBW1tkfpqiiDL1b3K2bw/Omk7kX8MyqQ+c4DgHQcSYp3g3SCZj2OvwcqxutuvmIYtIDfFd
vgwDuW7I9i4J5mINaIX9awwlEuDC+XAok7kp7+iJxcJ416B1dyp34rr16JokFFtqqX+kTAWOuEIW
RDNwcqzG8k5hgQ1hzS49RxedIvLatCYiLsejYKizp6eswoqrQTWwDfqRpvR+T3bIsVVkF/itoiCy
J+dI0O+4zRJoU8n3QU7bq4WwhyNDUqmL+MCcIw0YLTb74T2n8VHLZfLhnz3yHfblmNin9eRVYfnc
WVb3XRXeQz7K4pz8N5F2gWMZayhyGeM4C+hmW7tfiDJupYaYqE6qCGNPjEorvYx0Sg9EGJzsXhjI
QzIjqkVx14yyIkMBSi7Da0sczXs2kqPMB0+dj6PdWwKk22jq+9Qifs4bp2xHlrvcAyltZQfrlXMD
VRsaiWzRUbI6Fkm8Kepww2iPuNP/Q7Pv8zuJV3Z1EmWgmktF9ZeyRvtYiEfDEO0lxRwWjiSSE5hG
MaBwqpdBsKIv6PZlU94Tl8//sSxPXV3PL3QmODvCjV2opxKpfu70ZzdzrjqbzwXh1a6hivZa+cw8
QKfWuVNDuLTjfxZJ0UuCBc2TIPrdJPW7zmQARfDEpZhizMfDUFIz2G5XU2el0Lb1dZwfbxE2ZWG/
b8QBPwMRYFGe/YtUkqfd1vY4TPOwc7FFaUO57DMY6MU06WemcuvSGPZPOkuaKq3SQOOZ2JcGBVAg
PfvB6khNec+ctH+ETMkiZVZTRJMCGS+jXj1nSObrUmBKyP36aWEtVhXRFsJw/LO5wKW6auEjoPn9
3BiSk3R+ydli7qvNte8wMZy00X/ZeA3PG1BbZSSHCiabdGE00WOCzhh35fjQ4S/GGgZxhTHpuyiW
e1tMC6G6swxnicTnFnRJ+lASuj2ACfJvyBbbunMqSzGGgG2hAbpDUpGAQCU/3vglFKeD5g+nhj0y
aPrWP+oeEVqoJ9OobCp4d6ef72pHvORdnVykkfc7N80+uwJ6iFB+draNWKzV9fg3extQrUey2XeU
AgmAiYwMfFjI9YN4kgc/H6uzPww7KwHI0e5m3MFNacx7I0F6aVfFzyS3x1Gq7VI0nPNDLp1dslpR
jpS6W4h5yjweSVNz12PqUPoBcUv42h8BWurk1GC7I5Pi3mgWiRJ/+eiapLgX+NXiRdQ9uQhN5UXW
/zF2Xst1I1u2/ZWOesfpTCDhOrrOw/aOfpOU+IKghfceX38HdM7tlqiKYkdUMEohkeCGy5VrzTmm
kzU73LNonnW7vGXfSt9VQWCsRfYCn6Tn9ew6l5tJEy+Qc7JjBskpUpmxhChUb1O3ncHSLuY+/Rvc
qAdPRwXSCXXquRbXXurRrghkthrz2f3g8Ib1Ql+t/fLEYy96NnfxOGjXboYhS9TVsYuDS6ow7zLx
TiE4gROMsPgYUmxzfa0dFtiVJOre65M7v8VQBO4awoVJREbaGR8iYScSivbBEFV3DOS3ZpQpTK2+
fYwN8Aqx8LD20pG3PfYkQm8uALSuM/zGSxRuzd5yI/ZneXHIcrO96Bo13JhZQD0D2isYKMcrl10m
zllm9UUPoUExosyE6k5dYe9YDvUL2Tv1LRb0Pdqpg06P05hk/iSCcWl/t51XvEfqSmhQCSDHSdLa
o/iKBmMEnXJthpXL1HvgSc3MN2DR5c41kjWmxvTWM7Ps1CO6gSFRLlNamw+uVoCAq7VpZefxuDVJ
B7xyBDckDBgJcGYaVl1Vv3dKPjJwd/ZmUuUr6dBlD81ZGB8h9JpQZBdIXJyx8K+Qm701Xia3uhVf
FM3kk2X2VumauNFyoo/bwGD3S58hyFt5rDRyflJK4MWUzp6uPL+hOfg2pkZyO2g+uzR37DAW9Yib
9Y0W+/ilmuhcuFBaSpcg6UIDG8DayYpzyGJCdONoR+EXYQfUsst4Ovqzo9UxG4Qw1L+LzPD7Szcq
jrHWPTDO6naho7YiSt2DPnsYXSTi7NiipZFMSA4ANTYUdSW33PYjboZFVhl0AKO3ou77oyVCSuLG
sbe5R2svMLT+Ki2DD2FVzUVvGuIM4QH/yWTQDff13ZySsjchHS1oXVIvWhUjRiMd91KD3zWKSV76
7JY6M8EgyLyUQDbksgoBzDKmqb/qImVcWcWqHbvgdrSzW/wxCEdRM1OSx1tCaiiv/9XUpNk3C1JJ
lsamW3kLqTPzpjl1ifkw3Thz6iRwgZ7ABu0+nEepk1NW6OBYy4hMF6fGuaptUC6QpqCLhjeN3blX
P+4VCbB1/8PJabYmSiztXq/5H5Aaz6xIG4gpzpJUNmPD+PtFN3hXyUa2ez20+4Mw0FEGQU9nPkdZ
OgbIYw1WIddP9oi+E6rQaZ5dDeOBXJCNj9YJnY/xQEQgTOdZgAJh865FVN11xq0/2vorpVGhF91B
FWSdCFhiIOK4tyflTs/gMedUBL9ltp++1y6W/KoDMGRVsrpJxuihnLJFPgk4ZUzml1bRfo+M4TFq
PZyQuX3XO4F5mCakCVb/ihLxBRyU2EpmLAsU7vE6SmS9n/poN8nUPOBXltumN74PUYWlz84PVAwE
JRfirm8x+cnSzE+2Q+tV9nqzdpT/qA9k8Rg5DSQ9ZWyVYpWyQYdg9errJdVmvWhi2ihTakXbKCDl
F4TPOegKFKm519COSiv0Y6N7/PEFU+q6z6Ev665v3FctDb046cJT6uWHIiF7utLQYaSTV627geQA
IeqCoxTWPtaYx3mRQmva6EgbG3c4dHKvo07ZeVbI+G7moQgXL2sOmQUNMR1a+P/pgk7xvZVEaDKH
8LqtG0lak0Y7RGbfhqR3tsp5I6pv3KNeAZunu9duX5mYCsi7KumDjlljgUPCLFPyfbs4C++aRCvI
v4i/j1WrXZcFL09v8E5tl91Z3jQLcwdFHE3YMDW7DkGn+cEUH/Ume3WcQewz6YNQoe/a1d2udoEP
RB1MPMOnI59VDPSIedq6dJcvx1ovUeU5w9FqGGGpzj/WAdrrspHJodPLD97ZbdLF96rNg002sD9p
lHsYfPmuXJT2jJjMJWmyzVo1A+3W/HLwnO46Rh+KM3tbuhGT6RHPLoxCRC3I/X1yCnZBaT55jZ/S
rBbiIkB+TT7NRib4Xh0TwQmC7SAB+o9Fyx0h+1XtrB3KjoijHC74VSzc1TAET420HzWbIQyRJXgU
fYr6xnfKq7TrHgH2sUMwN+SwdS+2iw4HTUtyTrF6svGV/sES+Slq2Uz4dWrdqObAdBmDXRWd0rZ7
tfr+OUsAhdJJ7q9Rew9d05176tmxrIYeU6U8t0VmEVxmGqe2745RjW6ewKAeyExrnJPuUNKmRqtQ
I7OS/XTlOay52Pbl2lQhiEJZkSjuwZTGIIkufxDWVYa3ajngNom62KDtq2voUi3nyIb0RYIa6fPW
3WdDyZ681eZwGS14rh2UMujUeN4D+6JGlgVi5ylIvYesaaqtap1un5iMAqVtof13AIcnBm8eyyW+
aLC3AzpQtFRliocvXjTGjRgn0O4mjW6nsqxtPWbrZmzMVUfD8rKPjeu0D9Ud8HvGsf10yv2asnDa
p6Vtr9xJDteN6eQbHTAiAgckXHb8ZFArXE4ksVDVme2DCUcZFwVcoppFeIHg6aoXSHfzcX6Pd11/
cPCDUUv5B1cGG+Aw130fICiJxksGwnSFKpwtmmdVJ4Zrh8rSrBVlb3lwSmiiupmmy1iwvQ1HClU8
I+WpjcJ8a0gOqwpJ17UukxNYD38B2CndQk9ARDMYxTWwtPJ6iHHX2r5+J1tkHSrC+dCGXniEfsfq
OY4GaoRYHNE0tsA15XXX5emB9Ng4G/OjL2YbV9nOA/xmK1Q6LLQpaxAun+2AjLsmRodlJ9aTmZO3
2kb1gWC41UizfW/hgZjSKD2yFeZ2EcmjsGEEmHG8A+mfIYdnKDAXD9aUHdjKiz1JWMZGtelzKs3k
ZJmG3Gu93HY9E06QSwwgrYF8ogL/Gc7OYZFkKGQM99S28OXMxrsMXR48RB7E7eGPu2BD5awq128Z
N8hpVRiEEbKRwilYsrlo7OfWCO9oDRHLGjTLivHTBZbWG1OJ/ExZiZtWnpDGIKIoMkRXWVvshqa4
z1oCp6zR5Y0nveAY5MVbiCkeGg8EjY6c3VNs2Dc0DPxDaonvTBHopIrgFI1JebZ0bAPI4vNR9LtE
Sw9pV7IV8ovL0ZOXTt1Yr2N8SlCy6vHEQNm/UGlTH7upucaYDR2i1x/pBe4yGl0xHk/6/wB9K8vc
D3Z/RQjMMS+j/TSSgOpT8S7xHpJxnR4NpqHcKK1+ELLbRbpsb1KK1MaWd3XSmQc5xnujZRMjewPD
e+Cf0tgE39dRZaRDWt9YSA/wsbfINDzMe4ULE0Fz1y3vCLBS7njx44uhx9qKTV+zU/HOSgG2DRa0
J0DGwcFMfZ7VlLZLFPRny6vAXNT7PCJyTVRyJBVXRLiXw5K9IKODskQW5RnjCev4Vo+RqzmWP14m
huj2khOs0C3iWzJ5lPU8vPjxxauqrZdY/Z5CJD1F2YQSKsISj8eSrIXI3qcpfvt0JGjaaf2B1nty
jb3BO7ZRey+s2jh5YXdB+uywU7Rqd+RBfQhV29tkAI8/aVg6GxGVDzRuWQjtY+sX7lPbluPC5ztC
Oz16zSwsZgK7mfMPITBDLS6ggg8llWU/N5sBFKzRgNKZV4481Sb5gmNSHPQirWgNw0dV2MPxZAFE
1Cg28Uj3y5C5YVCRp4vUgqzafIXO2YCTQ96wm8HQ8Xz3rGCt3sWaXOMG/4ZsAAQpzqtD5YA5sRcE
XohLqdHd6R1HX4wTOR4eglBePuzbrdkU36lDl3jxrRwMH5RkV9PwAnyggBiOJv+cityn02wQhVJq
0QZvQ7AaYnW2cus84steBqPyD4Q91zeiz49uJUPABEJuUoV3Wk8Lf+UM1dG1+txfQFwLg0NEzDC0
NMg+dgLdLrRrsadsLVezEtTMpvVkqvPk9uOdM7JPZpZsXds15nuvavceSuVt6wzjt1rEZ+jo8sbS
j1h66oNXwh6l+1fuYosXVFAM3VJVqMdYmwYkaBI7s+UGB5rDPlYrYN0uvodvQqJtGVg30cOQfEJz
4rpJcSGtCie8TMshuKv7tgcBB+q3NkaUxy4yXbqlb+z45c4VWHpqs81Wehnd0/xHcZcm7UOB2uiC
H7HTzfwDh1u8Aeg2Cw7y4TLJrmgwlyuI3DxIUTdVq9YSSHCt2QViJvXC6GEMIEc6jGWIKVLNngDM
4xsxMp7pJu+xT+bE1zIA7J/iJNVrvgjbHh7Z6PID83XQqWarR0N6VoyU+oBbKxec3Lhl2pMUNgpO
P4LF00pYrXOCV44Ty3ea/IIaADH7tsobNBkAVxC4d9NTNyosa915kiTsBfT3Ts04I3JGtCwR4maP
OfaaCB1yMccmXmWB6S9bmJMHL/HJBR1gI2ClPUwexkMk5+SzeRVeWvdmDIijL4pN3VnVkzv1FQ4G
QSqbkddPFaAtB8e9LaHTREDblkEEtsg3hgFfqzSfMLGDQeycGzFBYdInMEpDG9KmMnOdUBUrQAxW
WN/wn5VxVX4HhNvuTRtuykDsksGWg6XWntgMlEjLHcYSreTxa7SBqqzw3nVCxGy47HQEBmufBDaq
+CS5HrO0uALZL258X21oo2xc0yvOft+w6551ZyW626i0o1sNy0SmexFMLqa1zRnBn/4dgv2Rkbt9
lqn2oFrx6OpafY2ECXoKnp+s1u19k6MslZ4bHYsaeKdvEjBrDuXFlBja/SyCWzbKea9GW1y4bteu
oswk6UxK4IR9e5fiMaEeZdUbI+2SvHVeEnV0GvoIpylicJLrWRalU6Hmm7CTKdzy06up63IpYSZ9
7yv81iHrUBjncJYIZlxX4AaWGC1QWkTe+KBDGEEVVWsyuPrxxR3dB0+iCWYCK1a6IEuJxXWnoWil
knFWoAWZbCFdOMQMEK480N4k4nr7viexAHcTAeQNagiNMfC66OJ+T4Dt3mECdctTQYeEzRPjIgbu
uYuAkBH+tjHgHWotz0fHTnBvjdBn9O4dhVJ9VwRw+pg3HXwV6ivVF+V3UgyY2Tk2WLpGp0LE51T2
rXOow0kDRP3e2mbyEgYhmZ8z6shujX5nEfewKfII92atletQK95oc9SHPnaKNdq97toHU7Q2MW1t
0YFg+Y/1/J7bHx6veR6NVFsPFg/j0LYDz3kQ72WSqxuJg2gR6crdIjjSL3RgS53K3aNwDoYajQvm
rMVp0sedG5rIshzWUF8zLgKjeTbJgTgzP8PdUo6nccrclTFKd8+2ElvtYL2MkW1shN/f2j2nTbdK
moUpxlq7a1+suaFTZQAgnIhYAHMEG2fDAlk2ZTpc1/aFoaflsUMljZqVyiGgy4bc555C+jXFSbOt
UqpEiAuSSexVWCpAbqCDVnolrlRJW5qigSktEYHNc/Memj2CcjZ7N3Y77C2G0xcdYKKFqK/zQIel
pFloLyS8q7oObyBJjDu9yNAC4QZmo3opRx8qWF2yGzFJkpOApvLAfTdVZt12vIQRjDF9RNKzEJUH
uomyczOJprsM9bo/yi64zvLoLfHhro/KoUJhx4xFcEQ4UIl1hBx0ZRrhPs0LOvdRzSKMKsAoFRPU
wdmil+xRkyYk9k2pv8nDdkd0JQo8I0rGzQ8OP36u8tTAJmIOh5UTzcKhcIgbHT02gPglb7M2ujfF
4J5d5KG05itFuVy3TPN1gYBCIl6DfIk+ZKCztsIwNuvTsHHbVaBfo4TZ8XYNVjV/ohFefIB9iY4N
cpSF1erBmV6SxFsPPlHI+NKxTY99V5Bu8LuvW+ZwP2ocRwcgQLweYzcxGUetKlE/zf8HvPex7eto
t5ls3ui9BG6taaxXIgGJ0WKJPAjKdooGjykR3sUuRM+im4wlYg/UrQu7Tlb5BY6S+uAaOpdT7KEm
pLe6kRPLoZorHUQoBjt8rZMR7lpRXhYfXRG9NAO8ZFsFCIxkddS6EWs5v8ohs7oN3dudX2j1N7ND
SqdNBtR/k7dp4bfZoU2ztZ633XXQhxoe/wjzOGqc0ICBqU2HSYdB4wa5vZTF5B1yj35urcDREAU2
HfzWxuQ60fVtnIieZUU3OMJOp1MjPGcVUpNmyJ8ZIWQnFCrlRqMxegp5bI6REOZG76riFgv63knL
lwY8y2uZXsS88s9CWDcgV8OrQXpPHkrQPUEXj1peNDiXmnofge5fdR1chLCqbHoScBHMStSXrXTL
G1s33lCwy7Pw6j3hIvnGyEprHeaNc+7ex8m0dnaQhAupZfd51k73yA5wjuXNxaTF+caqJ/+LgJW/
SOSxTTZaFinihiB7zfg1YYWTpwnhONnO1LEHlmpmwRU07+NKL1dlMz46kw89Wvm3OPWpGqf6W0Q9
vGznItXFCHBi08wUvEhsoGGYAVtUN52Eq8K7/Ud4x3++Dv/lv+fX/0qcqP/53/z5NS/YVvhB8+mP
/7wIX6u8zj+a/56/7X/+2a/f9M/te375THvwb//ROU/57/M/+eXHcvR//3ar5+b5lz+ssyZsxpuW
Zff2vW6T5sevwOeY/+X/9S//4/3HTzmPxfuff7yCMm3mn0YCefbHv/9q//bnH9IkoOY/f/75//7L
+TP++cdFXuWvr/lv3/H+XDd//qHJfwhuShPIn27pFFsGEXH9+7/+yv6HxHk5R0W5DmMol7CZLK+a
4M8/DPMfrq4rZeuE7jDomXPS6ryd/0oX/7At7hTXsBzdsaRh/PH/f7dfruH/XtP/yNr0msDNpubD
zKFU/xsu4pChNudvzKEsNpIaU366AXs8+MI3xAtWkI21lLuIrfc1YvN1syUTwf4iEexTUtm/D+cY
0NMtm0xxZw7M+yngqIRXqFvm9EIe8sbcxOtgo1bed5RwC22bbnwGD19EKhE6//kTKmfOkbKlY3PO
qDF/PeTEa64ZRv+ZZHd3PMasX4SOeNAygNuj7vIf3C4yMfNEIvA8Y19Y4ErGb8ruonbvxOTjQVCI
Cu0VTpDTnIGuaXxnSkCe5u4b9twjJEUDugPpwmXtlo9ED6OLVSi8eMrmUlxjr+jMoBVYrrdwTVVe
Lks0ZIrsCoTvMt1YLUrrblPFWVCRfZeF9blKi/KhcIYh/J7LOmrucjepk/WYMld9Kl36gkRDBfa4
HDPZ6VscSmB5/JyIZAojy8j3uUt8ybKUpYf+zHT7YZOTbXFi8u1QM3X4/+asBy3d2J1m7N0mjhiu
cT4uSiyVw4XQC7AEDqqpYJf288mqREbCelzViHdK4aaPwgrodPZwKp4qZ6qeM/oHz1Ha83qqQVJe
KKGlbLyqpP9e9g6AWkpDhOuNRvParHntJ4mawwtUltEAjkw8HoxyYRPDr4DHCsaZ0XYQ7mK0BN4h
ZjmzN64aY20XYI+E+YY/6zIeOyfcpsBz4ba0bDmzyWKeP3T+ODFQG0lPqcZmxulZ4f1IxX1rpL3Y
MXRBrGuqAUaTZxQNDNDRp47ZisrN/asQGVTkY/kbB6zGWZOnOiEEyRRYdwScJHgqCFKr5uB72Yjg
MQqTCk8wqcdrnKsg45VyfBquNoodtt8BkRLroNJUsTJqB/NLFUTIOCJDiVvll1P44CHZJv7CB8yN
ELBOadtA4r0pA51t/1DHZcygp63fJoY/dyrMnHfLzrmOBEmgBvUxa1Bvs9a+tHLSzp02EmOBlO41
ox711oNtTw0eE0HDICq4jXFKC6ID+l5qh3bgpCA771ukOF5UXFTwi2CBNUAZXXVHq2mWX6c6E89V
A3FaP3l5HjBMYH4sAbyaSeBgyChL7023qxiDmbRRjAGMGXS0ytgIaRcOmsNwgTkBKBCaLjFJVQbd
jBWLceWdGgap2d71YdKt/SqU2Rt0LvldIWco74g46unBYmTRAixZTqpVCLpCJj1+3WFZAthJv0zY
k55f1XRWTGqDxjU2I/RHaFs+Aa2rEI5UdiKB0TNQFYPlXZShETbrmtE9rBYYa2xx5rRwMq4Noy5P
hpYqiqQJHN51pCEI/VbVE3tGNWXCoWdhpdw8tLqwewPRkOFdmJeOSUe6bkBcjW3rAcwee+uW29zU
9xXmEs5Rj7BlH9Sl5l0pOTTmLquCOLvEJ1umV4PRROZZ5Lgn0gyW5fcS59GpBk8zXrsmPrUtrnbr
salNfo8R6DgiTd4G6liaE+ahxhfDa9uaELYjrOWMQNp0+t4rhAYLVelh+j2YIh0aV9cm9Y65pClO
NnwxohnE4EkI0kWz0e14eqsalCIQavSsMx+rMe6JOxEtJVVqxJ0OILwmc4QL3hR7kyHBeir6hCeB
sU6D06yYUjd+zAVqc5iTnoZ6lw2ZBTROK/JmgTQEyKiWusGw6itSSXD/GYAnzCzCKJ81rBib0HF6
mOA5hc5GS0O3P5aAcsko0NzaxBGOZAt3lcDcrigSd0QOgXyJtQmWQFZoTgptJEmcpFugAG61elHn
yFjxOW8w5wHZW+hGV2BIQl0eAT72kq5HJzYomhnLxte1t7hSWY65Cj/FCj9ZozHQjbL4KhlH71Km
ikGg5cR5zXFccl2ouRNipI/GgJbfgLbCF6fdZSHUNA+R0aLjVlzUvoW6pricrOHe87LL1rfvCgKf
15onbwqDatsvhHFZQ7OD1ydvXYlxXs9BROvaOesGbytG3Tn1vlOvih4dwYBLQJuak8N0/M6UAUkw
6Ytw7Y+pUvRp8jx/kC66hZg0jxWyFHRGBUOsTQ2hfwlL6uTyoN6ySbm3wQYLBJOw7zbTmG7jxDwM
g3llm+19oWFCbhVp3Gx1Tj23/6LsoHO58yLqgAgzUPROKULXycV519J5TEtviUyUrsmUb9Mw4ftt
4xkm5fdaghyhQA0CbZWFLAgNo7mrUZvjRiyNFO1e8Ih5/rvj4dzAwE0c2AtPEDBXbshBB4wL1bbY
J6E37pWqb6ueWJDALeIDC0K+LGS6rRNouS2mhBdZMrGADzDdofqBfGP1D60ZXWsl65PbuBXiCC7O
4ILa6I3GXKdKpEfMuzqu/bhc+7n1ELUs/i1IKdleFq0FwQvnoO2yaLUjQ2fNs6t3t2yZbdAX3gq7
ZJxUNsgTHWOMv9W9YCxqZ2BXa7/cBiY7ICIqHOTSM5ejLQ+pW3Vv2GSRSyE9n+U2hG35xNvsdcsO
90igEOujhAoOVlswKVJq4o3DtfXCJfd2+oxGvYXP79JuKfUYUavjxsN+XuEwf+RqKeuGkHV8S0zD
iK1Ds5DQrsKOPj5lsA9pbAUY+Sq7WHumB5fNC/qjlvnTaUw68hSS7L4WECiykjFHEQGvqwIaBS2l
zCJIIxsFM74OrWIXCgyauPUqc76ZSCsOQVbcuib7VJBa0MiqziM7hCZhvCT/wFQbiP2Nts9cRN/r
yAAAxEWo8Q5auHyXonRvjXh4YaxcJfRIRlq9eOPL6jIDe47UGd+eHjg2GUBJ8AiJzt9Hwi0dvhsU
0toWLuowkoUuTQJY17qVdremH90TmmbjcdDYJDk36BrX2WDxue2Lygt3gTiX9EjK2KBJX6eMXPjH
rk9LzHZZ0kgX7gsMH2Nt59/1qfefKjsmNQhjhmv6e6u3s92kEiKNC9mvrBwRKsHrDECtdJtos9yZ
LvLGcsxpZfGKgjgUOGvhREhlIwwxvJUyR+Wz8dU9hQrYHvi7vEfjihHHhKRpJqiHwaAvihD+CwG3
SJMLeUI/kK3HphCoQlrMY3ZXXWqNuLEmWR5V4SNow4hFTgpmnGJf0TwaF3B7230onR0U8/Kjhwy9
dMaEhCeL/i+RQ4QcLlWOAnYxKfsgg3rfRvlt4obVm5VPCEXyIrhwOuPb5MfTiMZB2d9IrivpbIkG
WbOD+ARaDGJgf41Qpt7XvfYqqJYXA+XBe2IxWtu2/UzR6uhAR1p+kRWzbC9bNQB8adMIXgz1bQvS
FmPFKZslumFjPoaONRDM5RurhpHyhp6guY+i0L+22bC/DsTUwClMqq3UsN/6dat2U93SEjBoSuUu
dqOQxn0jhX+EeEMcEyXp3vKKt25skyd+qR1L3suIt47FcPZsBQ3Xk2nJSL5JeQxpCUKe4dmvOv0D
bAiBb8g08fAgkMWaPlISlvNnRcjSbJIUO39FkdJ32K5oGpkLH7XSAq0amTOD7mxREtd8rJEIkuaR
F2jM9qGYh9AN4ENVRGtcBMTE1PWAvAf87kzJ7HOWUJy/WNad4hXHP/roLEOvMlcu6Mno6OEkZnhl
IM7ifbBqmGRKTGbbHOX3dYhs48GQJaL+gCcFBnjyjLkYTy7M0VVby3xb9PTB6Wc3/g5AAf6tsCge
u6AAPpXrjBYHENA65uXavkc3313x1iiuEXejCvY9+5L7sT+huWfITyCUdUkCiLslCKsiPaBvSUDK
xb2mhgwbcoVrJS0ATw1NAudFs6qNYg5CdBeiI2ZbzB4NIAXhoIJNahf4vwcQ0102Pjg1aljA9ths
Ku1bIJ0bMupQ7vSOu1Szp6Wy9WDVFMOdmydH2k3nwKF8APId7AJPujNsjN7wgnk93iWfVB5V1H59
IEpVzuFsHVkhAx3M59BL+hVOO7TDPgMBdLD0PnMVDT0bv6QK3nXDiJtrEvPiG7fTfXIszGZ8zaYi
fTNzk2683uYVrjwm8KQg1qT4BiAixpVFy2lExeOGbwQPR81hbnn7IK70Wd3tR1Jxi7ocLHOkT0FQ
FZoOvkFr/CS414IKCmKI9nqt+X1Us/vwEeGwfcmcR2GiZziZXmD293XtOCFrfzGA4oSDZaX6PhE4
kCb0gcpgetp5VJ6HXjLaOXGh83iH9DSOTq3XCvNYueOoH4qMQEnudYiVCfuE3pHNs8KTgiGKpD5t
OGmlESYDYQr5GGRLj10U3r06gKSGbExplCAE+s4tZENzzN3EIdWuYIiHI9VxDKUWkRIFzBKnjGhD
hA3FOyz3WEGOiRWi+7dOdiWiFeqpqN5p2OmyW10ztSfsTF68av0msl99u1NZstUTZPzesqpE579T
YQvtg/2CicpFF+k0EDbqpfURqNnIhEQrjP6lYZ9ySU4D9DViZnFOponue9gOXK9ZeoPjIJWNaJir
u6r02SzQ50mDPXUyTr2Kmtu+0/VA816oeDAxOijimJ0MGVP6Uhs1eYHAv6e5amOAFEvwQoV+rsem
K3d5pgLtpoCKEZ0wW/gp7dShrh8CULip4ETPUow0alVNHZvmsISkC6WeyFFz2uMCtpOPoWtjKDq8
Vt3+RehBVn4rbdN/64TM1Bd9lN8bRbRRXFBjEL75IsSnzk3bktAxedkzr8QtBTuj1x10t/XwgKdh
/VXX5tcIaNpEyjVMIS1DGvSk9M8HSxjTRmagnqO9v5M7Mr83uLK20fanRt2/m2G/NL/m5tYvza/5
MMq1DeViBDHMT80vBTBTj0L72bgiLeDE1HbZ7OyncTOtkb5tv/pQP3ppnw6npENnga/KoSv4aycq
lGj0rSJ8MRfUzKt6CWJGW3ZLsh3X1U12YX+RtvwXl4wLRtK7sKWlpPX5LHoj2bqZVdHbA/u8InqC
xWPVra1Nwak0vzrar9HZP67ZL0eb+3A/tfYG5nFj6VQv7aFdz629fEnubrnQLr0zUJUlltd19pTc
syjsv7iM83n7+bxKpdO6t525iW4LQ3w6r8YIWzsJ5bu+lRt9HW0ytc/7G30/buQaaHZgrvpyq9xV
9UVQ+W8n+POB5+Tmnz6yCESm2kK+R/sGL82KzsDOvrAP2LfrpUdS3fKLD/q5lfnjeCa+I5fAWF2q
Tx/Uc1DCgJp/rw94Tvckju6H22FJ/sQy3HzVqv3Lk/rTsT59Nq0pNcnY911Z32zkCiJG75KXiy8+
EX3s3y/dT0f51JyFIVJptS3f5dUIUQ1b0ApR13K61Mlnu7E/+rtsK6OvDvqXHw0SmIPbyXB+a0Ib
sdPYgSvf7Ts1Al8jkXSBL3bj39v32lOMgnZB7BHj2i+a339xWI7lQP1QdN1x4v56t5gYeIey1t8F
Ovn6nFUv9njz96dTn1/Cvz4JluDn2y57HNJCP79hrACE7ZD6H2qbNOtJBwywyA/VdbzGi7MMz+6h
uwWlkCzyfXlWJ7UTx3r397+C/Itfgbc264POu1tXjCd+eSZ0zyco2TI+VF+S5RRcBcLfxTQ2kP72
qt5Ew5ub92iS51vq2xfH/v35YIjhuKZkKmLS7P+0RuGncUaeyNd5mCFX5VanmbTE8LqutsE7Zqq/
P9zv967t2IztkO+bwmKy8OsnjXqE7P4wvlowDuLoKRi/eq99dYBPjyDGl1aIbnwVyIJXDGeX5dI/
xEvQIdUqv4aT+eVD/9sRWXRZDjHWc/LoMXy6eKZmlwpLykch3YVVnD2wlH9/zn5/ZX46wqeTltYN
RUQ1viNdvzQ3cmet9LtxI1bpBpPoV/fib0+cKXQQh7YrlK1M9fnjGMSWDyi834qVe6cjSdvbm2jD
NDvcF7g+LyGHLOIr86vL9ldHdSQvNZc7UXc+PwFEbY6Rm/kf5tVKP4S7cqstX707cjuW6WqXLb9a
Fb463HxNf1qEnJZ+M9q/j45opOahdQ8JKvW/v2rzW/iX1wrn8edP9Omi+TRILMS971gxPfRyxaNX
6qs2yRFex7R65OHvD6f/9hx/Ot6nG59NOWKM3P+gcPlwczoWi/k9Jo8E5NHEXS2tb/2+eAa/sfE3
5kpdeGvni2f79zfpp1/h08IUtKMFhs3/EAew8MYGtuUhvHlR07LeQlpe5nv3A4povihAwVUHbeV9
8QvIz+UUKJdfzvn89z9dVhyoLmm9/sdcb5NRXl2PT0yxrur7eFuupg84djj7uovgkCzd89+f/68u
91yd/3Topkdyrfv+/6PuPJYjx7Ys+0UogxbDBuDanVpPYBROaK3x9b0Qr6ySdEbR+1VbD9pykJYR
TF5cfe4Ra39OPZUL0yaxYJcgXzB98vQ4s7J+2MQn3VTF722NkEL/THWyR6frz17BIF5G7E20l9z/
22lVT26IISpLMrEYVRhgF8ha1TfFJbVRl4k735DiUntlhdfw3a9BetqEo9z2TI/nwftlL6nz2v8y
uKIITWlibc82Y7qNV8rK2pKHee4Q+vscIgGiWfL8gjrZslSFhdqIJQAQ/TWC9Wi6+VbZxbCRF9VC
XsoBjzhX3Vmb6t9/5/xrTv9p+2T7GmDM4ALObTf7hDRqOI5u7BCUTWztVYd9uDw7r/My+Tmq/zR5
sl2RhqMsht0ChfRqdk5DM1zkK2thOEj/bsxlc688iOt2XS4L5/yc/jR6/mzWf5o/2awdJQRjY4nv
CGU5cOXt+t5YILKyLlb6xe978++n/T8tnezNcUCB3Yv8z2a8LULQ8LA+ojNNSGcG88/ff1miKCuV
Vs7ZN26rTbro1tOq35MO4sZntsJ/c8j+V2f+DOuXhjyxC5uS3RjtVZpC6bFfZcturV75G//K2ioL
+fFC2lKP6Qhuvct3vw+ldGaP/LFVvjQPd2KkOsD/jB80F337lYqBBb3hKry2FghP2O2d/kj63bmT
/S9GFif7P70+MbIk/NjFbKT/OdkXgdMeht1s1YGu3mfXaFCeaXDebj/2hqyZEuaqTA7Myd6AX2Cg
Ec6jIKVYMr6BTmV7ceoo2dvv4/mXpUnBP5a/qRuSCoXh+8mGBmIlCpGKWD23pHZLvNcJtdff2/hL
X1AYEhWShHjgyH/y6b5MWV+mflWn6idl38Pw0KpElyPDvf69kZ8dkUSZ21fDmyCqEOS+dyQ22hJf
qfwpoSAHfbRQCLkOwTnjdD7ov0/L91ZO7LZKTlogfcZxfqwoPFbgquy7hbSgztg565yZ77WfjVm8
VHQ8T8apJWyRn20FmvzZuJ1rIbiw7tbt0thS4RaffUT8mejvjVmz7cIUWapo4nr6Pn5ZKvdd18kv
HMfvxT68QbaD53W4wkGK0KyxohZhec6X95ezxJpdPwaJbBovsj+b/cvKsAq1HkRVeame/Auq3BbR
beW51sW0E9haw6K5MMjncOCy2yHGmkol2uL3VfOXp833Lzi5BFQKWKaOL9DsfkHo1UZE3iW/YYnf
a5WfWT0/9wElXaqE20snFenH25OErhSl1ug1C2764OjJHwD9Kaf0zljif7nYaEdnQHGTwok+dSEi
5VxmxHNeoS8sxvtgCT3Twnsgu8ImPmfy/th2uqEpKOmaKv5YBX/e92UjUvcdxln5mnvtIqpg4UXJ
Ns2M1e/T9HOhzM0YooRDFI8v5+H3ZtQqIpbZtDiye7yiiVuINxSNGG+zYQRpS5z9aat1b1sf4MAA
JJ+9dv7azy8fcLLxo5is5LpqX6X8kGwAmC2bR+XGes2fJM2eV+h82527A04SjUnvpNfg5znpsQgN
0zyxG4w8mhBma1/VFVWhg93t1A/rpiOiiWqzk3xShLgRXTJzwCCQbwzI2nJ/H/efp8L8BewQA/fM
7Jc+uYZ6kLN61vWv6gFaCHlH0x4kzyXVtTsCZfol+Fi2zLY9s1GkHzvlpNmTVZVGRVrLNNskwJNd
FSfKRb6FrZnayk28H1ELuprfGmgI/E86rOOpRQncYK2d+vtwxUUByfksNCuhBNHWlvPbsS+A8jjC
gQrUpfiok2lw9T8YaGIMsiJppqH/iGr4cYN+RmLQ7myMBg4gJvx/kClW0gJBNic5nI1szEv224nP
KcQ9iZExZzJjaXzfU0k4kc03Ga/dEmffAsHh+26n3fRLUN52fhvlTv74eyd/NmiqhijLMqOLp+o0
j7iKDavLpey97W+EbFtTdvf77/+5RwnkAd4gIwMLQD99pYVJlKSljFZOhAq81AFMG1EYSP/tK0P/
3szJWSSj1kAgvH7XLkeuDKzPpbrRL6EZO+JaObcu5kn4PknfG5vH9OsNOREgLpGEjB+CPQIce2tJ
HoBbPEo3yqrcEMG/QlHJHZ5/H8mf1yIhmXkDyJqscwqJ8wb90iwPfLXo1QynrLdqLqOl5xaL7lPH
BjA24rmnyzxg3/poQHkDE8d2kyUNWdDvjVFhORYNA9o8ZaQp7NuV54ZODHncLje5Gy7POvt+WHE0
qNImfn1MK/n0XPVJEVB1qH3pZ+fOsco/L11g5k7DKX7uhvyx6gnkySpmo2ryL+k0XmkR6A8Am32C
ThzhHoqUtp2ZrHMtnKwRM5d9sv3kI1m0ruyMx8hF19Ap98XNbDclq3P30unpjHgrE6Vz22sElZW5
OuLr4mhFE5k4OfrMM2Grpx9D+1G20j4Xzj315lP+67r4045M1aqlyQZr8GSjlUqKXqlUHxsXgr0T
LtDljJ2azvVEflztAk1al1rwfkPygOacGdRT4/tP44RETEnF9MD8/t5JCtsorROqY1zvzdXsgjZJ
FNnN0cl4eTb+8rcRVYnRM6BUWBCA+d7YgEQNouzNsXkqH/qHdB0uukcgNhCyl/5Vc5FtyRoH+XBu
4Zzug7mPX5s9WThlmXeUTdTHbN9tOMcgFTq6Kz7NYfv6zfo4M6Kny/RPa2xvTTNUU2dgv3dyHJBB
iJsGXu2yti4KvBTkMQoO1QbmvfKSb7JFsA1Wvzf61zZ1hSc04RFunJNZbBWguUnYHoeYaHpqOaQ3
/d81cGKpNEhpioLcHKk4fQPMRnqcbJy9cX72gmNDlLANSK6g3OekF71CDopaJJ+kqG2ES3DgKFFe
envhkCVr35HXyeHf3+JE52VEXMiVoT35xPKE+NnqLeOW+K+GuFfJy7bEdSiduUpPL2ze67QynyIk
WFBVNf/9l1smSEshRF7xaOLkCMW7uJQXXXvuKjvXyMlVJpVVGk9DexS3/lpLr02dG5Qs9E3rehDT
FsMq0R9JgTpzfpxr9WTKBKWRKyvrjuSOLQ2gQIGXrX1pOtPKD/v8zwgS+KMMmmop8zScKVD7WlBJ
yxHpNTfwUjz8xd7GWBiHJNnG8b33xx1+bnX8CACcNnsypmBezCEMBtwgpLhP5Jw60MXxiucIkaGD
RpDzbJN/HdAvPT0ZUCmfrMHQ+uNsrfpwLPD9NzhCVoDkFvVGQU3Rbdd+cGaAz7V6sr0jigNTaEUI
2N2q8q4zb5v+3Pqcz/bvtxyb4EvHTrZakgEgqfT+qB+MW2/VrqA8OsoLQpBL2S3+7XyGk5lTZjfy
ly2Xyahn9wxjWjV2ZW7hM9iqd6ZLfxs0bm1Fo1pJ1smbOGlDxLBENPlIrQ0UijuLFGxjOOPk+Fsb
WCAYqDNf4sfT2DSpWckw4YDOqhKM8l3h3/1+sv+8kzE65iDMn8yIHy+yYDRyxGKlo2fcatp6LF9I
6rS98eb3Vv7Wj6+tzEf/l/kgqdFHrkY8dh0WjbVR5Qu1ORdo+WHNy5qm4Xji9aXDQpNOUyyCQMzT
aDQ+qOly8xtlnbJVxaXizI7rc6GyH8N20tZsc3zpkKi0aAB3xscg7ym7dPqmdi2YyH2Rur+P3Nle
zRvrS0u65MFYG+Ze9QtorMt41dgafsry9nyvfp54J906mSdRatowUoyPaBNfSK6yC4+WelnsoOIt
iXl6z+U54/eHbXbS4LxwvvRO5oXS1fRuzjvs7ubekULi1pvy8nyw4UeF7+kCOTnP67ZSC/S2aAyp
N4byRnDwMtnPwqo7/B8098O2/tM3jTQLONFkN58ceSW4AWRSjA9xKztQXPhnvjyElUyw7/dFMk/L
t8OVImKJlCrKrrGbWPvfRxFiYe5nJi4BeE2+fKF0Z466c7//ZLVLozWJ1Cy9x129i4dyCQbO/r0H
Px5BJz04WeVTgiBbGTbvUXWZKwS4zKshW0qqhWpZAYv16ffWzvXnZJlnZPc3Uty8V9Q+AeZY6vHd
7w3M1/TphCh4f/B/a5pK0tL3CfGDqu7rcnpPyN8bVHErWt0aoZO93yL8gXv53Db6W4dQsxcVFV+X
JJ2G1K100LQG5NDoV3alVvu8y1HTGJHcHsFDeTZPdiqoRxviuG00/dKbyNFAwM1CBu/3nsunEVrk
hXlI/vMpJ5usscKyLyvizQKpKFBMUCT0I4jzZfMSjS9oZDkROSM5JP1Ju83RVg4pK0UvtU6WieCj
k3ZXt4o9zRVg1sPv3/aX4+37t51aV+oQ6kIrvqM0KsNto8D7kUgIJcRIvrmUJ95n9yByf2/0L1Oj
qwqVQaThKYpymhgr64UVUeX/bnkHy5icHvzM7w38ZevoKn4ecm6p3VbVk7VmdlStNEL/HsWo9UEC
cIWyea40+RKd0y0ErG0bj7e/N/nDc80kf21TO7GvpEqJy6YccJyN+CwS5DarBWCl/dgzn6TE1xtx
TfHkoqQI1rP6pbD//QN+2BO0z2XPm41/YVaeHHgRvL6+yqR3AzWlkJfh45zD+XsTP8IScx+/tnFy
6KnyhKxrI737r+ZqDsZQ9HdrHq3HaKm7g9M8WIk93rZ4E2773bkY2s8BRv+YaLKBY5KkUf30RZ/p
vuAHrfGO/MSD6hTLcAHUj9pZriuwLyRY6m/mzdmwwNylb8fWSavzUvtyG6eiF6EzPrc6uHNk1N8C
c7StVbZI7s+lHP/cjHNjlHvhmscfRPzne2NmZERSLOqsoX/5vQptZZCJM9+PiE1qz/8Z3Pp/AIm5
LI7ZbVMdj83htfj/AAPDEfvfQ2D+V/L2moWvXyEw/Py/EDAyCBjdBOOCs4pIhTU7wP9FgJGs/5B1
LAkylXFJcoX9F/9Flf9jtjRIUecIwK9msDf/k/+iWP/BH+FRV2Cf4/4iefLf4L/8edX/sxqJk4OQ
mY9Nnj8Sz59T//WI+EWva4hHKkmwk9XwCOVyn4zmgUrwtRwj5qekVwKYcE2jHqvxsBzj8OiV9R7d
1rdGrS0bbmak+9cqwr+OBdHZMXJ9b4UPvQINMEFHjRgV1aHD9PJliK/+9ZHfyndIX/i2l/h6otOm
qOKRJrZAdJ+h/bqXwM0PVuVxv8LYeFZ9ZV9YMyWJOpdoXPeZcvBndkTvdwDNO+RgqnCUXCHh+PaO
Ai70LUp9AcVemTtMwmXZ+tdGFi0ysT96hbX2RsOJ4olMdT9D4i3XCpvpkpy4jh/MEpWVxkBK0fCp
/24it5zJe6gbWdCYocBnhqt04jvktXJVl8hXjZJxgbjzgVqkNyL7uaPMCnJFrJYUiaJm1CTNS6Bj
XArWSAWCMCPmb6sEYmapSLBRzYY4YnwDohcZxVgz7cIjr8DvTApv9QE46FVrGgQXg4G0gyj6KCV5
LtUe5EWhVYspNamo9OD0i8hoRSKF+mPRh3sd2XXQ1ulYBcuGGkG3NfAWF4BXbLXTL0afsSljCyp7
lB/AswWULaKC5BkNovdvcpxVTtdmNYMquHE3q3R1rUlhonerJjnSi5C88iw/TGp1M4BCLuZycoA1
CKONkQsqh0q3IqVEErg5FFRSWuOkuu2RIoIrKe39VAmheCFKAwUQnF0rrWDBHJIa4e0gQ2A5pyqs
Rj/O0qnZrmJkWamL8dFDAWSPxBNmtC4/F15OxLWPMqcW8hw+B6WU8dLSpht0kCiKR4rEVkZj55UD
/ibYydR0TzeFXK1VgbwcKpNRjpxm9M3O85UDdOpjrNXXUUvJj6ium7p+E+NUp//qqq71ZRNCzywQ
u7LbzHwQ1fajqQewAnCW0ARa+THF0vi97swcIa2uf/QSdwqFjeyxinIvUdaylXpOiHDKwtPrcEf5
qN0Yb5nS+JAbNCRwcwQudBP5PagOgyJfF6UI/Wcat7qKEnX/inrfB/aD04fee6b0r6Fl3fSQKTLD
ekwPWjqvrUp4U33rMqnrR78d76NuCxQSLYEpfByVWfYmeDAEVJKbAdoAReU7Kl+3JUzUBCgln9BR
sk1dqdEDGynBUOeesIJ6cymnBBQHksxCvhK5jat20HZRXz7I4IxoVmlBXI8XQ9Ptm7B48ZS6cxSd
lK45Fo+qKHAT5S6YHnWrbUnFHSG0BoBRRYDuQvqqVcF+VDukpvVdRxWvo4JOhVUEutfax1LiWuND
V3ufwUwTKgoUIeZfk1XXo9FTkaURf6dytO1fYI5CHcorsHtCRxmwGTqwkR4GM91BGroupAsIBQYm
rHgL4qailvWq9y+FPuPAS7V9ChVM8AdsM0Mb7a48mLGKzpuIyLveF9D2mnaRII/UKT0Mj9wjySFG
siW7ySGXJ7mXI4hO6EnurpU0QS0xbJ7GGSlS6DriqAM6gPA2cKqjGYfWg613aBN0aBwYcntAmP0e
6jAV443pKvr4CYgJNTQFNKUpvzZVQTF4zArpiwdx5upnUQeEaBFow8IcpV1f1gCEZZZADnUkxcHa
ZQdTTnp7atAhzOBEwAgFaBnXilMMlq3m3kHN5G03UhXvA663cytG5m+87AzvURibXWuUq0SDGpQ0
06ynpYLhXZJaeT+qORUPfXSNg35lQbC0m3G8qtoK2e/0rYbP7XXBHXQDzQk99K3C8JBVwmOZyc9T
rPB5QLKGOJrcyEhJtg/UbYoezyIATM9pZuwCXS/dMeAQ0gFBa1L3WChGiUrvpp5MVJFGtUTXM1hl
lf5KWfpTrCJ3HAbyfQlgGyYGOS8yEytAym31GSxpGg4FFa8IKl54qbbU8gJVcESqYn+pN9Y7o8OK
RyCq421T1rBmlLSJkCasV14QgEUUk7UIimAnGF69EBSFWLeif5ghOspapa3gLEyoBvrjNhCQLUui
eJPUZXETCjeREqkbQWkdGbYPxCTuLKM1XoSsmyGkygKxjGtoK6jdZTdNRFVcWw5ocvuSb+fCFhrV
eyNceVqzCNN4dGcUbAh+RM2vc57DGSXdbjAi7MFQ567YQfswY7yQsjepSP7KS+IrV4FefWY6iMaI
KE0DvMqdw8zRJD4mALCttqu2EqSaHtjODjjhB9XgGA55qnJlqnshAhzDvnzF26luitAHakHpfBVA
QTZnBGVWJ5y2OeBg8LkTqAiFyGuIz30yP5Se4yQSlzBV7sFml2ttwN2XDhSwyy2wi1nCsIlCymbB
glfgIxyegVwlpXyL4tEt+lDL0QRMkzVetG0qjscgMNZU2AaiAHMWXkBsgJf1sUay7sXvLiE88+qp
bFVBvY+C/BI0Up47GRqktYFmZy6bb5YPxbmHX23LVu0GU7eIouQZbCxrnOwQp6CKDSTUh1cWiHuV
d6OHDB4cOtQpZfj+IejpxSDBW0Kg8ChYerYp49ZRev435Ax6J9MMih2tVaP761J5jWaJxtor7gVv
o2TtZzCEPH/a5rnIjfdW7i80MX8xav+jMNE9q6WN2kVvk6JWS79i50559dyzJB1UMctc2+oBeV6i
camK46E3qotW6ZYhpK1F5SfUN2sYL7KBqK4R2LmkIVen5zhYReUThnfq5NdoqijbfopeAwWhziTn
W6VBflIjGHMhtCSOAu0Qe7niSFWyxPFHrpyZZ0io6KC+SKTLS6TWgYjcVBh7C2pl64Xam89SU12p
IvlYlWLFiwIVRtNI4e9As3JzQM9tqSzyRmiWUxlyqljCCjWblWHCGjH1HK1cYV2UIGR8+R5J0FsF
3gwlv+2y86zueozq6xaZ83ZCb63RbgIv/uiU6qMv/WsPik0WILZQqemNMCpPoWrcS23kZk1/A2vH
dyIxBHDkP3YyoCMl9Q2nmH9eo3qBwo2FDwzGRqjNLtSuR5gc8k83IX+h9+2doYafvKWXpeIpjg5c
243T5K56MuKUvYTf3I41EC2RhkCC3sWHphcPcD0ciN4WinVF41ZdsANGpdiRXpSu/soqN23BEu91
QfpMs6RxAHuROSAs5b5Br7XNP1JfKVE7BH2vlcWqNVqEv9GxLcryooL7YWfjLVARzxmN2uRe9dwo
DUlH6yvDgaFyX5cU+Gn96LQ5IHRdQ91GvjdqhFQ1D8M+MfsVSLr7JK9eMXAWMeiRhRgUE6Kqul1b
MgJCiExk+vBZtbUAwqbb9OjZOpkwdrZa9QQ5BBRKogrVjqECl+vXvoOaDuqVJS72mMIuLaMcFQz3
u6VEiylvR5uxA9elFrexlD4NmEOIriGpqUaJE2sRItyiCSkJQfFJRi8tECpo8KVCqrkKscLIHG0w
haVWLoJmxkWXNWViccujlyomaCTNpViNrhCic52Z5jIwhHhdQzIqAYQv4xhgEdiI22F2JMHGOOjN
cyRqqIt08SOn8BNohkdYzgOQxWJhTuBlQdxkIDM1qIA7BmsTJE8E8AEIK2SzBKjMwqhIkETikDbX
+FpaeygEFEdahBjN6SLOZFwP6MoW2rDxQ+tQSIsAVHAYWbcILr9ESJYRsX3L5FZ05lpG1fChT4+5
6cKEXidpL9tUOUaOuuhQHXFjr/+kfO5y9Iy7ihsZIHjWIywBBwS7c6EjHifUmuIKFgXdjbfsCp92
hFu9iMo1BJVrccCmwop15SkoF7pnHWHq3nHSLcqMR4ekqWROxhFV02aNqlO8k2LeO5GFVmcnFwf4
9NTcK496pgEDglQTq+1OAf1kd2n5liDM969XZBx329DYp4Y+HIo0fPH7QdpLdffoa8hhJZC8wPVA
v8+To5CVV6MmfPaD8ejVl3qSS06YStsEaCXHOxX+VmI5baHd+eCJArmU4O0bsQsl6VXup2lZSPHr
IIaLwlLfVOTm1Dgky7dJJec5etSQZHCKttlqDQ73qelu4ee+S0P7Kqo909SgCtddRE1926hZ6STj
O3zNDwhyTKQJQ3DS1StdBjDWmIhG9mgNCXUBdai9t7RoVSoUmpH+YNey8Jl4z2rctPaYyo8eVCe5
DJZDOVyDwW7Eelc02g7mDZp4k77PpDvTAzbWtcc4I00/nH+JhNaxbxgfBVroRbdTqngRN2QL6uqj
pyjNoi3Mt0gtlHUdt/BtAvlq0l+QFRicqUALTMtMTLsg2vbJdFvXQKVB2wW1obIBVc4fq6PyQD9k
efpqyRDXyjJ5EgJj16NWVfb9ss+EdkH7KOpI2XM/5aj7qu+RMo2O3IWXUtpsALXtxEDddBlS2/PU
gz1ZqxEoci+Syq2hFoepnO7VRLmA3fUGpPMAgH09f0wylI+mTjZPHEP9uRNrLNRKyZ76BGGLMQQH
PiL1XpvlfRabGLc6Ul5Gq334Bs6JltchCeyXZlR9WIFfOZVkPIRsPSFMDm1OMmwg1MsG+WB8LY44
+NkabpW5TfLP3DeFdVXL+aYlLapUH6iAnnOFs62iTE9SAE8oZTTTYFj2dXPABn4Ukj5dDPkx80TR
jaDMcVpuvBK6pJlOXEQGMdEaCWGDIMTQtB/wzws8CcQtg/IKTcDJkZLHoYjeh77T3YgnNnihYVkh
bYA9ES0bgUVdB9VB7yOX2o3XtjVvAklBD9ZbcNKgyq30BiDDuCXkPtIxDdvZKB8C5Ro/B+llKWz0
nkvFZuc7WQkzS+m93jWqt46f0joQ+bJ+MzRWsfQE7RlsKNhVs0J4Ph1YoOjuLNJUL9FHl7HkwJWo
QXQpNeij6ibiWH4p3qN7j5QPokgdPl7gp8Dh/fF2bL0Vf5jBxEUqIbB8FJfT9Fknpbw0w/swjF8s
4basIw8VqeRWK8RijeFdHzRImcumRU0U4lnnCHXmPXBBPKIdH+xCaG7wepBmG0qg8j6bx0ij7nku
hQNj2pW7MeISzHVs5Sl6Nq3VWCW3ZlA8oSi6k+v6tYrNZyDynW105hYYEFdQguhh44c3lfdUNumz
NQMbu74MnLpOtsGIrIkfAm7T89ckzFfRlEOrF629D2TMiQZiGJMYHYHLXfMkv/KHyS0nHox+Gj1l
gSHbCcNXJMom99J7DVlMXDEtsMK+hUHWgXnKxdsuQUQVbNxF1wSk6BE2dYQsuuch1NhW0C1gJzwC
J0XwxlMRUg7ufQudMiHM2bnwx9jUq0jM7ktvcMJSZKL7UHM0WbwslBB9Db04hGiO2pO/LCpczUF2
narteiysB1Ew1m2oHSIT13P6aFLq0KBZVSnpviujj2kSwb8lw9EMEMMA0bZGQvBF8b1tK2Toa/YW
ItbBJQILGWKsKpKQJQD3PguvYl4xQPaMcaki8hwhtLEp8NDwaQLFyvi6JDVPbYB3hYNH8qVR+4cA
dR1qvOWjwimIJ2gDTFd1LYOQmlV9VPEjP/0Qot5aTMMagt6LwRlvT3K8nJAfmSJMoKEQIydU1U3V
EgOUywmJE54wuTdotpT5xQIZ503iq+T9N8ABJwofxHGnam21yHJM5ypQL4CVHtXEnFaImG5SmU/1
hKrC/dGiOa0VXK1CjR0o3JcamoxTOoq2mWuPgOVhPYv1pZWnT4FuZ1EWukOQUgCa4Aa03s0GbF0r
hf5SmOreNgsFO8a/HRqEwhiCiwhJ46qdEDvIoWhGVMuGmH+eX6huVRkHQKAIWPdMQMNTWKOzVcK3
tR4iTLA0UyPzcbiG0ChFnj/+FOlOscoKQPKV2Fx6fX2phfE1wiZI1nYhsuvKG6Q2B4eTvxH1aynQ
ARGJOXrERQ5XDppxgz/O6lmnuhT1zsRrxSHGfhOP+HdLNXbE3st3tSR4jugJBbvkKR1NLG5Jzp02
ETZpk6U2exjEKvOEMYJyBF2Iclstw9Ati/A608PrGndqyaionXBZgVGLqIejPpEDxYCnjcGoPCQ+
r/uqw8TxvXyPasjGn9oFWUcPXVAvpVLZdFFzGbfDE2j+10bmKEmsO91AFk7uH8pweIrbfh3Sopuk
0ZG86mWhyve97O8Ck7SLLoL5pLgZHkEsRUKV7RDfDmV1UHjCINa1HmrGNJxkdNKaS3iwNxU0VdtA
YDi6HGspQHylXTSmSN6B2L/rdbOyDKpHFVeUI7x/+LgWFtkrKNlB4zTXRZ22VMFVeDKk1i1B/CBD
QNuCQSTWI7vQSQwcL1CWwSdJV0LBNSPoSkk6j7LqcuM+VseXFnJ60K8Rs7nDFYv4jEX1A5INF0bG
naSVbtEpgEKqahuI64Z8T9uiK9hh1ApnBjRUJXWLarzTQmREE2TfJeRZpmJGmz+L1SPqDncjGi1W
JAEEH3LfQYM7I0dvb1oSIkKEBRBgZxnj36CgR3VlHDOKHO4KacANP90RPDXtUWsIhmcy+wEG7kKA
t9EbsEITo92NRA6cIfRLlHTyyhbr4SmJmxWxhdKNB8ZK+4wybasCmViIloBDF1VLQWPbVOI9Nkq2
alNtE4hpCMecApo6IR6qspWDsqKcK27fqwronCx7jq5BFcgGvAEefx8V1PZbeNh7fd6NIG6FHo54
3lZ7oX0DUX5bTMw3ceCINzTYUjWe9ZY71D+VHh8zjGXXn7F8aL3ZVt0nS1Fle+V9v7AmHPpxODyK
+hC7aFwNi1GOLpKy8PemMS2rVvUXmWdeVYJu2nKkXwwiu387bzNZfJA9dVOTUjClJCKi/BM4AbxM
QvWHEpeJqDYrMzQOnVXv5WR4MvVQ2QMp5+lb69c6stC2b/Wr2mxrV1YDeTn5SPpE4oUZqPetH/S4
6PMjDvGtJzJ7s8fFW3XS6M4nRJq3V8Q0NBEvZFUrm/nEAKZK9nGM/lZE00bQHYi6Y1CG0XVamaiK
F4qOcAzsu+bCg2jmmr41ixVT3BmTN9ln000tjRsu551SppkzqPNhlmUgpH2UGKUB8SHF1SNsUiF5
G7IMT9LY2FLPUWwgNYxa8cFL7rsZ4alX+H7H+rIPJrtMzUPVBteEbmDgELgoWdNxLbaOSnORdoEE
MOxTJXKCCStVVpidZrws8I7KQofSgDY8dVaY27mBCnKSLzu5exoN5L37/LLBv9EH9YTb2CqXsYLx
bIadg5SsQQ2JnoVHWHx71LKXLYY/m6oBhwuJ2UFbdDexa3JL2Ujy+FRl/i4sDFxJ/i7xZ7NdX1lw
hLaFhcrXND0nldcsgBLj48+0lwiSPb+4DVl6ti62T2IGVI/DpxT4iTG6yOKe6vsBeYRAuIuk4BpV
1qUkhbve6h/0IuvcXOxErhieeKFH4MHHKRwhXKfPatK2VnJY0KCflbcp6V+T+tYP/VpJMrcYIUPI
2psnam9SIr50YWHaVX3pZ5dpHz0Z3bMuaFcDSnWqaLwQ0/KdIuKqsmYXkG4E10HiVqq1kKIYHWgs
IK+tl4ZOo/NK8jne+iY5ehUHeMYTPjOzh5YdwZ3CgSQF85QjeQeldtnL/ZNn+EfR6Nc1Br+TxcF1
XdQrafCvE6F/UOR6TxBlI0mAm3s7BQbucIVB74+ml6YW//PrxnwjokwzmAsfY2xZGPXoCCMRLaqf
FWqdO0QXnbzmr4QsfMaL+inoem4DLdJsPTX1RWfCNYy00Nao5kHUbBVGzHOY6dtcI8SScfVG80nK
K1O0U0m5Vz3ckVGEbKb4ove88wctRWKS3ZoxoQbmygB+y0juc29RySVq3fNdG2EF6GPC+10LVnkk
vntWuBYjfrvkR9sOIQZUP6cnPdQXfaskgM37lEMOZVBNA3BBPAKtHckKjikqGw6V3UtBR7rHnBdl
ByTLRvHi1pTlQ2LxH8jDhq7QHKxcAzc7HlGKeklbBq+bVFzIELOzUOGOo51Su5lAdDTNQBC1FqCX
B8fGp1ZFVwjkKBvFKx8aliOAuyl+4946KHoFtlzedL3BLy8vs2i44XrUlGcjpBZkqvZSHuzTvHJi
q10ULXtI6NfEZBcd6zfXicJk43s8IiAqhUcUce6srH7ITe8AcvvN81hqfq3fNENfLfpMf6saKOI4
PFi0t1EYHGqvuhSm56bJF7Ki3lRR86hX/rrnsBS0fm14zFYTDuu2HR96KXxvOvWgtfjzDd0/wDWK
N0KEu4OH0lWG3KjotT3MYX9gZ2RLlJS2esGgGkOCvcP16nTFsjQUyFGKeZcoyZ58TsYczSI7z4Ax
cxCocgQIsDav/zd157EkOXZE2S8CDVpsgQBCpta5gWWWgNYaXz8HVU0yMiong01uZowLmnV3lQeA
J92vnxtqzXuiTxL51fBHLI2PtajdBmrrZoxo1RcvEsrRYj9sSVP02+XVYO54MCsGTjX3jyLfCAfa
7Drug9s0pLakaMV93QPWF3BKj/wlHSHeG0Xndrn0CjLc6wV53QWdW0z8qNHg3S2rUJxEL2Th8cX2
Q0cKzdQOJ/0i1Zio0TTfj5J5wdXhR9RhBFJrtxQTAQTHNzprJfVtfqqlUIGpHxTTup0N1EAh+Fwz
HR4tqlwBV0Tgt14ukA8QF2Ezi8CUyltLuweCu7J8nfSAvG3icnJaMascQZNXYPqv6nx4XhaKWOPQ
FyvTPYqce7/aSE14U7ERlm33M+JvbgCgul2s3i5Pls7i6zxq700qr+s28fSsueJJuK4w5yyt34wK
K9Ty12sU01dTML+i0zqMGiX2bJYBiWuVFyN+EzYcDG41Cgeh9oajnK2N0Y3WxDdchu8NDT9Ik/xP
MDyS7FpN1XvTjg01AvUWj4n3ts6KlSJxoYPm5/f9owxsh0uYZq1wXV4tR9OqYtCW7Zr0+6sCrGJ5
w13DG6W8wEblJFzAceYmf8te7YhhsPf9wl/BhwcuC6AvyC76wJxXola0Xh1plhtjmBFx6Owz6zms
guoyHXdD2+EAGZloAONu3U5y5zXU6+GX682FhCelpwX0Og95I3icqK5wT/2lwvhbip/7T72cPjhE
/W/OUcuv+Zfb1P8jtlA6YpT/uyLo4g0/0fZUFIRW9Z+yIEH9h6nQMk2nnvGbzYK+7rcuSJAMJEN0
jVs4RqmitbDB/jKGko1/oEG0FItDtEUbl46g6y9hkKT+A7so/jFtUJBQ+b+/IwxStEXe929lkMnf
JAGrBZoHyA6iy6l0LNex6hCr8JLzJbNGYJ+v3VaZENsokKX7nwLAYW09qclidN/iLGAXs6njRhPA
al21tY9daVdpixO3GYRVfN+Thm+8xGgQRTQRhaC2xS2eBSrWMbq1KBCs4TcaludXUtd+L+rBpJBd
FkU10JJUdMatNYgSrogSahUEANhbrGSQN9El061oHMwZaa6v8yJqb8REwkSy4hhVfUODkunXgYRW
NlXg6o/oNefDUMDivaFXYnQVyPfjLjMt6t8rTTJ0/02qTTF473Tdv83nTow3ctGJ/XqOcJEOg61g
mX61q1pZCcU71YxDRcT8ue4CutFZQWPbVDI2I5FfWfM+rvinskZlxzQwUZBfy04GcHHQhFnINU+N
yCM8B0PGKns9S6amls8T6o5SuZHGEPOWA+6QMgWiTKy0pL8Ug5aae7AUwmoL750aZwmDYrfCcQhl
RDbh9mPeK2T9Kmy3B0ods8gF5JcblSD9NqfCIXw5xdTS0CUcf/raGhHqoiYKf4pNbAVU6iqUYFQd
0Tzfq91k+giR5tFM9W9iEUpS8WhpYtjHInWWDGOjyoASK9siXALBtqqGO1fZ53h3FODQy0MHtof8
g2jeYIJDxa3FvLdAsjCWG3nKi+84qL5UhTU4Ut686HUVPwuVwRHHSKd0L80w8S2cV2q76xsVP6oG
I0yrqPea2QeHMLY401WxRZ2u1DdcXqaVQn7Clcuk+oZXZrLvg1DfMp/IQ2iGTIXXrNQnAeMr2cbx
Xn/SA9w9yhiaKfkKfG+cNp8Tdw5S/6lBk/XS8q5hYiAXuimFqKfi7qfdZVQG+LdgVOeBMy9eCr8s
fpik3h98am+qk9X8tQuUBVZfq+UTxhbRWGo2/3GvrQP6p8JNIE7SuPZNOOq8J66WsVF1XqbM+nNk
JIj0OyySBhefgIrH1rBSmvIJq6tQHKz8OpZEa2PkvVw7lZlgZYVpBSVXCuOiJyVCymkviuRb0R8N
L+xaH1cds0/4oX6y72o52WCM1MLbwwxMsoXcZBAHMoZEdYv7M3Cua6UFvW8PyahdgraPEeiUqUy9
plR3Al5OnELLEIVAk5gIdZGkyCssOwvHIMMEY6dVuDDkgtjuE7EWKyfCeETnel21m2RQ1TsjJ73g
GrXZCXvWo8ixoPg8dtlYe3MXT2TukpB6b6lOB4VLYoRigdTLOCNPWMl6pu5w8Z773aSr/qofS+NH
ghfZ3k+E7qZRhOq+Tma61huSii3S7ncA9WqzCuZe3Fp5lFhbPHlErNYNI8RIVE3R2lgDuXhBxgJ8
nQhQulYy53zksqTFUs+XK+C9JVqJuc2TAz2Z8XZU9XRJxBfLsSbGa+KQBppZvZk4fisgciQ8MEe1
0eZvY4qySrdbKxCVnTyLg3QxG1ghACaRBlyK4iqTv2lYDrhjTQ4aZL/lhUXFyQeLZp1Co0rp2EKp
lPRF0HDnoIVRdJphFPSfflQOwtVQ1HniSYrfxwc5EpX7aQgjTg3jUAyenvaStcEDTBFeyg5pzhM+
A0nkCknjZ9txVDTtEKGhkp8GQmOVPRoJ/kuMqvEnCa6sWK6j408cvpJxJQlyIm/nuiuxn7Ji2fcm
1G7Nox5N0XMYkBFy0HmRIxBqEksYOmlj7zRda8HGi+c+3hR6o7PesI4/GXEiks2NSCxs+z7xe25A
IYKeqenM7/gioKps0f2ldiIAJ3CjSBzfeSQUidmoZ8bGkArrlcV8kFf8101lB0I3fDciJrsz4qal
0pshDeQiFfPWTDC6oORlan3kzSoLzspQBOlOn0P5ex/P+V0viiWWPkVoImpQ0Ch0suI/gjAwIkft
ch17Ni0t5VVKwil9McaAGmhtKQlDzGzMjH/NYdXCqjfWH0fcJxsmtOZHB0x/qZJlmdSGSKz8bEbB
FuijeunXk0H2ZWjhk4s6l1EbnnsssQ0JneLMHeJ4L1Et8vNJVIwKLsY45zhzJUromQpyK9hYhXia
l02rX3BxMkY86XqaP6QQ27INxAWqNb0iYB8eKFLP4bPQuptCmiUqD5ZZowgKuDSUOI01yRTacgH3
dFfK8ZBuIpzOtTPNlqeKdKC4OnRqdJEL+IF2ihNFOtTYHMWxfN975noAv7lVVoAaGchPxtr0xM3f
bdvnkGTR7K7J9Blw1FJPm99mJj0lsucga1fTyPUtPdMacvpEWGiir1ch32mSZCxWnh9FyHUQ9pWQ
T88isN/mQtVWIc0LMxgp8nJUDKzt2QZmhOHHR7M/Ip7InoswY0Uqp+dfNAsiza4K7ZKkvqOR2w08
eXMOr7b0txwdBn9H1Di4/RKqI7z++IxprWFOTTlUUct1ZNRG+pIVciOvtDlB/6NgtfU29Wnb7GNh
aqwrqxmDs6iV0x6c5T2rkKPgWuiYJxknI0edCs1vG+WZ8w+p3nvLCteSNLvCILVo1N5NuVvnmDa2
LXIEKdkIHbU6jhCBtZoQiiTlGsfyQe7OtO3Jp71Hpz/rpJ+jqhOWfVN+VhCYJan/DpXjUq6y9TzU
V0ObXOrFk4qGyBiiyzTCug7jdkRPyabPRkeZLw30oYgn8McmYykFiq1F8mWhYEeCVERQi21DDevo
JvKJcP6zXwyxHDw1sDVaEk4+5qyaRVjjxTZiMx+xiVf63+3HWt7JcQRuPce6fE0eDIxV1OcBN3up
/d5x5Pr6EZYRfjoejwMsM+SoiaaYa5paFfUZu0ivRVtlJne6Om90ErZfB/r0XUm0FiyNEqj7Txq/
/LkV0ybXnmf6AVPXH9P6dq5zf159HebP5zFoXZOBhMnkjtTTVqTAbxLD8KXndlGLVQbmoXUJRMXX
eDauZvWZ1/fnVKJ9W+Qna5YkG9opSEizIrHluEbuu9urSeDKPvphrXbmoN+P0cNsnQv452skIAv/
wr9hEv9aQ4++FzveiPJGeJ5khUqnytkf8dSZrYUL7umg+Bhk+RFHQcwpS0nZ+s8LgBGW9BtX0vhb
vMqcb8i0rnPBFS6mFa0EdwiMDrEjnF2Yzz3lyU4g6mi/O8N/jpmypvQ4nffLOLmUsw4bOngTOn/4
biZlv4+POIlD1fuz+NxmMrpsHJoidFWswCZudNVcUSqWSELqgf8i03e7pUDUXyai+fj1aJU+e1A6
oJdUBJv5HyYPmRUJ2hQpzwN1hggrJGpwVWUrzPa+RP1uzRINfFWMONgavo+qhlxjDmKvzBPFxlHQ
3HHDFLyvf9Snv8lUSLGw1zO0T7YHcUhRyyvG8yQtSskcNdgo330d4pNZCnQOzBFsOHlJjXx8+xFG
QpWZ689hL+H2bA033Jo3Q0vik6F3jsW1DJaPSxyb7VGwk9Es6ZMcyKn+rFfFt8lMD1Ov3QuVdub0
8slb+xDlZMiy3SuVTpQQgDZCkfqZD3smxLkHWd7q0bT0Y4DSZaQ/FxaylwTbMbrCX6TC2Hz9cf4A
2DA3aLCD18shDybb6UlPMeMyzWPz+RfYU7pG2XQtPvjbheo5vhr6Qug5fzCSPll0PkQ9eTqzjsil
J0tUKIHAFfpNCzq6vCx3/wE64pPp/yHYyRiXqiDPs3QJJnlkkoe1v+0x4WpJMKzPkcSWv+t0/B2/
zpNzTS5jEZgTi0Qe/rffKCgxiV+skpKAcPv1p/tsEB6HOtlkQ3r7+4RQgUQTlYlg0//5dYDPhqCM
zz2tlJAiuIF8HIJ5SJoCVe1LFrTXmSXSBpNvZ7n1vo7y2WMw9EjMWuzgfywPSkzlrZSFZ1ksvRD5
VsHq/HWET8c4B2AOg6xznEZOBoDYNeSv8vIFCdrgBhvcFH2I/hmq9HuSKiBcs1Uue1gMfh33z/cH
tU6TSfSaeN0Q/uP704Zy9qPeepkiqX6q0jm9auMO6znq/jQAfh3rj55wAOKiQW6c3mzaX2mM/RjM
lITEkHFY9TWRxPJ0W2ZUOpoCcaCOcjMjNxpeBykKdumJtlY3aMLUyZTrrGxIV6ASEThC4SL6rUIH
NAtnRtInWx+/jo5dbeHYgtU9GUozJdk8Rphd4fpThNWOw9ytbxnXPq0/djDAudaHTVGz5uh8iK61
h2gACxEhTkzPrXinGAjeFHY9mk53N5k+UBgf3xS78FQWcvwab6MNJXtoT5One/XFudvfJ8NuCWQt
fcz8TzqlrEzhVNR1kbyq6yG1cWRB43GBIQpLT06t/w33xtXf557xdORVOCyaFjZ97Ogfn66YA53U
UvuK869dd/sIYaEm/12oh0gvtQ5mgTOMCGVqqaccb05DnjV51Wdvxp3kdelW2YwAw/ud6IntdoHl
ous9N77/mEyEXBYhcgXk00TlZDJROtDqSixBMVvP/V3hZE7kGGsEXq6CQ1CJm81fR6O/VaP7zwpw
/7915Us629IXVbhifsveo6r7cdya/+sP/W7OV0WqcHTgi/o/e+3/WYRTxH9wyLOwMyDVwPVPZ7X/
qwgnSOI/oA+Tkl7WAeo4Cj/iryqcIOv/gBosyRhpKUwVmNt/pwy3nB7+vQkzs+FMyha+f4wZ5sFp
zkPKtUTThgXV4M+btCTV3kjrlnbmuFXPrCYfd68/Q/FMxzMB1jJHP4FQMSdo3Ku7xkbSc26+fTxV
/I4Cf5JLLrsIOcCTJcsPqZS0pSFgWzLd6Sm5AZ2Com7R2Dqi6xq2akwzSte+ILXep0WGLoNdVFCT
y0RoN3IkeWWnXEx+/3Y0Lq5/v9JjmMBnTw8/iqEB4FP+A/DiNzqFHZ8il5nCP2jlK1Sm669DnBwV
//ns/4pxCnRpuiSkBkCMdiU6NH9iydluGs9aLz5WyvXX0c480K/y7tGpWzVzPIotS7Cx/qYwhKi1
8I3nr2OcOMX884kgsDIdpIW8+XHM4N1Uj1bLE40yjZ5W5wShgaRv1wzgA2La+VSsd2Qc0L9/Hfjz
h/tX3F98pKOHoyN6mjoE21RehAdrsK7xvT4zUj+u0n882mnGEziHIE0TIZAkOznonaTJNiWFtK+f
5GRr/TPOcr84epRa7pqxpXfeTh4nN19RwIggqJduXKwWa9jAwdA8XqnRld+cO0wuM/p0cQECC8oP
osifWSAcl7u4SkEhj55OKW+Fb5GTBba08VfSZa8hTLGTLQh3pwceT79x6f43z370A5bPfPTs2sCZ
gmwAleWb/KCvx0OJH0Bvm1fi9YA7CbamV2ePMuceevnuRzHbvua+nhOzccfVBOWUfo91eLccn1p7
dDjV1RgaLz0X4nkD10/H7dEDL8v9UfBBasokTAgurttVB3RI/9GQrcaTUFo3WzkCCO2fe8nnYp6c
cNJ81lBYsuIul8Zgn7lUKp1oXbuQAXACDq7OlSdOHDb+GtJHT3myk1RznDVJxFOG2+wRhUdZXslu
cpM5htNjD7Ag2TG6ofsBUSrsB3cxvDhLPvp4Nv7rR5CFlk11IemcHllbQZ6QDuoM7kl6kiTBo+q+
pRl5QPE/e5QwOHip1tNoWquRprevR/an7xwzEwN/FpE7zMkul+R85KREJh8GCK4D2k7Gc8fIcyFO
141Q8yt0J4ItZYUnSxulkzZfP8RnWzX3ZZkUH2ZLf9zDlBb1GE7cAqrBN3AvttQedPPG7PBwD84s
RZ8ttgsAXgVEBFz0lELUS3ILRYZQmjmu4vau7VFcj2d2xJNC3e8hcRTFWobM0ezLhDkwrJQo2OPS
++7Om8X6xFjLq3CXef+B6crymU8X2OOAJ8PAsmoh9hMCLqwv/XFJRQcHjvru9H52XVu22q9inYyH
KW/6RoiIVdK4M7mNa9jiY/W6+GGbq8Gjt6aMnPxxaaPET+08VfnMJzzNTLOOj5NVE19Sfsyl4Bj5
3VK1/3pIfhZE/0X5U41F7HaylpWFKYWi2bJ4C9dR8LNqdy1dO1/H+GxiHcc4Wb3MKJ+pQHYCXQ7J
ytcftNk8E+GziXUc4eTUZLRUlQydCHW9qLj2vrSmOXrFfXErauv/4mmWxBfXFFhjp7x3vTRqUrs0
56vZ5aA/9AAMvg7w2Q2FG9K/Apy8rjBWkFGlfBKhFB8Ksw1ZJ8r9nPauOIQPX8c6MUX9PYOPg528
uV42/STA4MPWH8oDfIOOlEtji+6yqQRrP7fDRyQhBYaP+YVyHTx9Hf7TkfHvRz31Kp2DLjQLhXdZ
Vjc5gKM8/B8DnKwX+hzJWrsEiOFbydaDHpVnvta5R5A/LoH+VEnmtLAaEhnCUHsIaAL4+iV9usoe
faNTA4pCB5w1aoRIyUpxoHwN8RcwXouD4pZr/LSkl68DLgPsdOE7jrc88tGqXhlhkWUW8azQRPc9
rXvLX820L/SN6PhCCyhDPveMn65DpAdIU8qizL3xY0ypoqUkMomJimVHw+Xd/E6vtXkPZ80lAzu4
8MYO+hl/iJP65l+j/yjqyekxkUDyTBVR4+2Eb2TjaLQJe8o+GO2iRH+/hwDbeaNbeTJN+FDskVsG
0BFiF07R1y/90zMe/Yn/egPLGnf01pHNdx19hb9PleZj9yPMbXPH4ZK2q25FGn9LGs2RPa62waG/
0CPvP4A/f7bnYYiD2ySCZxTTJ5k0WhtwRgBkhle5E2wWsx+rdqTM1u+pMou8jMCl1d5JXWuLcguQ
X5Fv2uFMPu/zsfDvH3Ey/hKqm0Ey8iNiwbfr8TvYQwSQ8ZkXfi7KyYgjaxGambREGStb8MsVkDPb
18/MpU+XBwQhmkgmdKkzf/yqcDEadeqJInBOMPV3sTmzwn3+GP8OIH8M4AtBEIsSw0bq6NoWvZn7
5qyeEQIsY++PFeHoKU6GBcK5uagSgpg1dIoHdbziJHKIp4sqt86EOvfCTj6+JpLpyJZQXTFuR5gg
RnfuoH/ulZ18eUFtqCBofJNheIiL5854CNJziqBf+pKvXtnJ0jJI5SCOMc9BL3F2qTvgFpLEXWqZ
v47H7vBU3cleik3eudviuTd4spCguVbbZhlyRgvWhZpS0Z1ZNz97gZTkllSujDbgVFuTalIKIZ5n
KwuYJrS0qaCkiiY/MxROKkO/l+fjOCcnoaofoylYNqLfxnusAu+08zi6ndxTlFmna/V/fLCT01DQ
dakKeoTlr54AEiieiWA8FNozC9ynKaqjBzvNtvUp7WYtTQd28NZR5RYftdST3YgzV08r9EV1D2Xo
bKLms0l8HPRkKeokoW2CZaWAzHJpGoVr6Cme5fQbhNUKpaH79Yb22TA8DneyMMVlVPuDTLgooWQ3
XbZWfu41fpaRQPmE7pmUgAIP+OPaZ4ajNpjQDdm+fXyux42E7d7iq33ON+PTZzkKdDKZ0wJqEvU6
TieB6KmqbBfKue3ok69jmeTvwaEbOLOcXsTSMIx8bYKIUgTPSw++KN/VdBxWVKKj9ufXn+aT+fsh
1sm80vQO+GS+xMqe5PxNLe8N/+zHWd7JyQL4IcjJXCLBLY9CRZB2NXuFO3sLmju9wgvISRmCNmw4
Nzhr6Pf1o2G99HFI6Gkw0IFEVMNI4O/ARGRb7If+zOHhkwFx9HCUXz6GkUAuaUpJmFG+NpLnknzu
15/o67eniCezJ5ADP1MMAkQjTcDQBQ1Bc3UYnUkgr78Ode6VnWzu5jTOyOoJVdc3IjDPydwMZ+Wl
n100LXNpvTOWdNQfNVrqFhngvBxbr4vBxVnZS1fZ4OY4Rq2lXf1WrEoH3S6VgWmTvp4D739yo/kQ
fPmcR2drKaC3je4SPpfymAV3ksaxQrrylXXeXHRgWv+LF6rjCoepOhX30zNfD2JVR1EObEeWADjS
yxw+C9326yDSpyPkKMrJCAGRVJRZSpT8ELauEq7aa84Y/mrJ9NOAj53Z/FjvFr+dcweMX9vTH1Mb
9QrqMAjseNB9fJ2B6auxJcFjoRUC62F/XbmImMr6Qlol7uJfFOm3+HXaQ+CmbyP3t+hsNlqmYkyU
41+xNGxaFupeiesi3PaT1V+LYjpfjCFgeoRB/jbqJoSPQKnM4Q57SJ81VDEEy3Ins5KUEmIkjXJe
XCWBv7Z6xEZOnYZkPGiqK3UHPOMku7KaBbNNfxu8MjpL/GZdy1hQOTQ55u0uFQx9vocw5EMtXNDC
8lSG2b3A5FHcdopUEcZMM+QjeuO4kWtXCjtfrzYhKuhItUuz7Gtl1YNQkd8ojHfSTlRmiJrgGbMZ
+uBQZz2mxlI5Fd98qCMAJLGyXTf6AA9FmYOczsQ0FqxrOrOiAQJDhArLg22n0Boo03XlGk0m81Xa
nEs6Z6dpJ/g5oJsBJ4OtIC3NY8M43syC9FwJZDWhF1xhxtqvwZNZ8BtS82ABonT6DMRnqIO/yxLR
K6pu8oSWFPUwgzaSxv65TZHWB2CFrdpaSRWq3FyWQXjTcj/nD6kkr7lgbrkUXddRcxVqMKG1eIAo
Afij1teJOT0odbGfunCVFfHa940bEfxEoiT7ktbynIE8qU+19RD1MddP6ZAlrRMI/cqAcKEn1luH
3jkX8rWcJd4woZYN1412l8TveiXc0OtKMfwRxvVq0qTVoCN30UCu5SOUtogvZ8/0x9XyfV7KF5ne
bofIoi0wc6Ou2sKJm3L6XzkmhRM8WmsDZD0oAb9Kqh2Ob751U1m3ZgiwghcoPEr+CJvDU7RLSURQ
BbdIglmytwx6OOicuC6qG8E4VMO3fk5tAYlZs52N+7Z9VaEH5MDGk5VaX+TZeuzeo7SzoYkm08+2
auiblFYTjjcCMPPJd1LanabeJBuYbNX8Iq0falxpMpayISEvINbAMx590FLBQjXa6PIh6hunUQ+D
+aZG1zPIsFnb+eN+ntdCvJWMA92WVCEBcUt7S91oMNGnrNnMw2z7/m0Vg+QKXkQAekMq2n69m6D/
dqEXm3sfqKaeb6ADtl0JhKsAwlrZyUTP/d4a1xqpgRSsmtKuBPGqGMJt0rz0/m0sllBfDbv2u/3o
H8y6W4tV6+j9sz/+1EvulE5VLGTiTRtuMnPbgb41QWDpvdOawKres+4CCrSjgOEdFW9s3gUQFRGw
hmm81H0wvLphT9GefkIARyagVK34VoZ7yjm+dJFL70azE6mGqJshXQdsNulu4nzahp7fgKy4akZP
kPd5x7+Rr+vsUPi3UeZk8fXUv/bZz1hdN3Qq0komh9+H+DWAJtLfjRNceGcw8RygrQ3EkVkC8m7e
NDWlzENacJ5drbk3SJ7U6YWhtBREHzAMKPptwySa4PUHtOj5PtyvWbZ7tBlZsInretWzpiKO3rS4
2opwc4UbRUlWTGtHg7Zm9vlqNmAIiU1zmKJ1hFVE+SBHyBNSp8nfR9/V45UyUqPUDCds7oL2ZVBW
AwuRFnqBzHJzaTSvef1D1HbgxuhUsLM4tKvkWsTnTt5LOAzx5v2IvQVoD26H8sNIS2ky7dpqn0+0
FfoSiFsQZfnOZBmEa+MLjp7QMd7fDjQIlbriNApdW9GbnN90/WWtPqWt1zSNF3EA1PqLCqit768z
eeVP8D8gg0dXRXqVyt/j+apNXdVYWGF8ocIBjCQIHhNG9u9n8ecoQu7v3g2O48370FwI4YNQ38vj
IYu9Aatv7QCpXijWJmhXOBVGtZHDiyhaC+0hLO5RNgMjQW6Y0Edo0aQa27nyOuZ7fXBM+Ewwdwov
ztdtQPDonrNREV/qqRPFEEP0m7BVbmspdeZ2DRqy6jZtcBmXfAApuvRFr/NVBZrV5RBsI/VJr25Z
VtKZBFO9rtr3kf4gP3tHTvKj1F2Dws5sXrYoSqwKAA1LSVZaThm80oCIqca8C0YEINm1HsTrkjJU
3byn+ncNGD3sDdeIs7VWbnqLtlz5VZng3sORpBdSCgrAiSr8sMqTmgujhhkQA6+/Cf27IaX3szHc
QLoo5ZRxezHp2jpX6pWCbUlWQ6czC6cyjNVEX3BjsWgmmVPrmZvrhwG6LEtelAx4c9CizKGtAQ9v
Zit1HO0pvRQsN+XMmoYkH9L5atb0y0C8jJvsLlM6zuRKAhXmESjPXgjMVcb7GhJAxbrskMhyVQkL
MP2ZAshNrQ47YZoAp1gsU0btAFa4HeZHhU0SjwIvHvzLcewcn07hZHzuxMkJWC57VjQ6hc3xqZ5Z
DuT0cQYFPz7lQNSMMHJ141L231QQQHohP1vB98bfxlX7ZBT7MQ1uNAFTk/BCnHxblK67PrQzncRD
+hKa4IkspXuCiOpvWF1GVx0tGYrmMKbbRsP5yBaqZrJNX1EflUHjVt/N4d7EgTi31Sm57YS7Ict2
gCVv9MKwtbr/1rX9RSHTxNu2dqiBNfTFHD5OUu36WbpLxOHS9M2ruq8ehBbme1/BAQ9eBSX43lqs
UyPM/9VcpZ2TCjPfWTIcUxjYZNPyklaXPX9QcKy+flOGeR3itoDL8y72RR3UMSv9WOxIAfTwks0B
x1ElvwabzU43zaDVipmleYwPVYUgtbP2qtV8H7pgTd+93cUy6dLCrfz6jZ5XDga5I4zK0yyXO0mJ
D72w65V8Xc1XsrRPMv9BankvRooBDPw6CAy2OgbfE1HZL2RuO5+DXQ2NKrrEnQv+1CU9w3ZSvTW5
7NTRSy4/tKWbCF5aZSu5g868Qd4DAmdXGGAn68apDZdGbb/7USoALrJ3Vj1Lu56Vp/yHEG4X+puR
/5AlLC0ey9A2onfL4LEfx06zIVi2utsUjpi/zb1ndcBruAN1pm1BtdZu1Gejie04hROg3QrmHRte
2XNS2RXDQ3MjRDdCeSdFV8m0lr/lrwOuCwJMeFqitQc2ljlbW/o+NDxrWmeZlz5O2cpk3SG1Ga3w
B0hnr+PTw5rlT/r5raRdh+qKfipS0clrbuxVyAQIwcZ9aV7F3a7QnWSjrgXDVTW7llcMv77zZCQv
kPidGsKTb4f1TneVZA1ccnqWcc6roTPYOqAr8y6oLsBWCoB87VQEx+BgKdByQ47iTVbsDN2dFehq
8Cv0hIxlbZdq6XKqljQ3l2+19GHWubKFYHnwGmidULrx1e9hZ+uKm66Yf7i01OOdLO2m0e2BL8ba
ihO9Q9uurv+gY3ponEp6Ccub3HgDNlEFpQ0jsawfhjFbtfl7yTj3b9VsGzduLJhuP7Bis8fNMN/Q
y9saa6I8tC8NZFsh2pjU2iBS2Dm/lH/a8iYl+QEfAiNGI1JyaHHFC1YQ7DsM/0fQvQ2+002HpCJb
SWl1eovhakqdYzRw97y+ux4ziTZ9L5ru5PnV6jaDsE8bWLaikxs/ijByUj13OmqIeoZrBaTcIk6c
KmYuWxylgtDVQdkLcBgNicNUv28MQMo3srobFoO7nmRwB6qMnnbaxuP1SJu65FXov/e+5g0X+mvf
lHYnrKvCg0GkFS40usKlNRL4CfcCWtAX8hZtI8weuwBFZXBdbzHNMazMFkzZljMDitYMEeLerNkA
TPiPgMWbEH6VdmtmIqu7yoLK2QzCf/cuclJmSw3R92ecbuijJc22FY11IFzg97LBz7T31HqtSm5s
7cd5PT5NCY3wlyWZyvkAfrJR4SrTV1k0bgCPtB9XfATVpDNYcULzuhW+m/GO+ykQJn+yw7W+V+uN
Xq/iYYUfeztyK1plLI9otm6V1xCPo+t2XhmiExorq3w0jU31XZy/0Z0hYdeCMYKEUYStDl76wJEz
Z56THcbFr/dEw61IlYDtG1nVrueMM9UFmjsjoAXfKcYbI/tZ5m4Z3gzlVWZtkiu+h89sGIpVLjyC
6O9RkPVeiKcBBTZQhKyEPgA+3qwT9vBGbXG+DJjzjkrjo8x6CfT3MhsoCgIZfm7ZKkosnDKm4lp6
lVAawse7K376ITW7rvDU+bJ7CTHHAuHqb6bZ6/W9fui1WwY11ikiHuSpLf8MoMv10J+31vNwiUm4
9MOabd1wzcRVzZVUXrXNRSBtUS9rMM3dKHA1+R6zAQid4RN4ZY1baMbe5gnNTonWgAQHVIf0o2H1
w0Fe9y8LyzU7KBYrdZXdMA6j8lAP6wq7+tJpjQtV2stwYK3DMB1AGqY5vAwnKrbkSWLxmokyVLej
6oz4FpWr6GfYPtMrjEXHaKx57ew3yGUu9NCFIeKL9wVAePqqsss8uI4Ahd7mA5etS9op6UNgyXnF
viq8S5tLYMlxuatpz9bsyXpR1XUnX6npbk5dhVteqBBvvhT3xoGaO9eohl1HXAxsvDS9l/4PZ+fV
GzeUpds/NASYw2uRRVaQVMqW9ULYksWcM3/9LGou7kiUoELPSzfQdnvXOTxhnx3WJzjRaE9gDBO3
Ku+r1oNhSS/9Jadj/aogdXhrJJdy4Ua/wPkGxYFOyrm47m+gnKv5MeKCSI5ibafgZaZDdcziXzI3
2/0wsto9SQbs6TbBvs53tMwEl82/6a0r9pKw7znX6+3U3AMOR90gBM+vHZrxQk3uQvlOAcaS2XL0
j39cPlQqRzYCpw4oSVILE+jv555IpbpV/F0i7rhoSTJr80n1d6J4LV2B6BX3fbI38ydDd/tsa8pX
xrgFw8elFkx2k9zHvbopat1uyz/IoqXcg8SbZp0NLm6k5i0rOzbZaUaVyrho3pZCn2zciMoGXUYT
ng8FscgQVNtmEuxYOtb1XidQQRBu2CWssczFHRg6F3xKL6ToFewk1ZkkFXzxdmZD1BnKRVPoWUK8
yf4s0jWdF6DjEV6GOrshhuam7+fiWR4P1QBK2VZBavNM5nHzGpd7kdLQFo08x38UJAdybXrdixet
+tASNcZbkx1JslvhXsYrTx0heTCFf124n4e3on3ouhe1O3HOSs8NumzadKrBNLORkHUTjduocqfy
Oh09U3sWRKfp//TiVar+Q9ulDlib9vwQcJqCjmw18jCtXf3NQeZCE5DoVNkE4mvFv6UTcNV5YG/H
2+ZfGl80yOUchkcYt8EVB2zbnpT01kwPQndSMsUrZi7iJuPpDyVxp0TQ3/1fC7yvum3ry5DzYLqX
gsrNJzCjDyi9R81D0v1GsEkYZruIj2l2CU6mAmHf3EfBr1jwrPQ5NoFl0TJY3Ev9NqnuDE5QVMNy
87W5LOkGFo5FdovcgB8cWom9hg/QWYi/cYVUXkcERWjGTdajRHNtsTEaZBb+0Wrb+FcVik3pDm7Q
5ABQEoqtygI2w60W2GmCLjO5tupXDhtM3tUcMZ35oiuPMx1L2XwUEmey3EjzOt1hCUvW39LY6eGp
Fi+KrajxoN6OMtCFRxFianIlZw8Kl7F0VwA6rX/rvIKmYpc0R5ECp2x2BINqI4TZHPCyveEqaHdM
N3EPKQYfjeDGJF80w11ugW2RN1UPQzl2JqTMJv2gBe0GF5ivWQX7uNjFA+Sufxo5Sb0+JuXRmrc+
vd36hVY+Ijxh8oY6ZRAadOPG5Jk6ETWIyn2NdG9O9VMybNRL66kyWNFZcuV7RDra4jbjeGciMlSr
bpGX6Idd393MPHCTS191LUOldsQLYPVy10azHUdOx5Njy6M74ZZ/5XHQRdss30voVt3FXCd/W9ys
C3+R3gKA6qCEoZs7XswKqltQqmbUIzj5ueNER86383Asg5eqSTeleIzb5QaA9M9i27e9p7zW/IOV
HWcn8kvbDDkZWKv9iSKVEO4SunLaJpApEN7UsdOLNg9R7UpNL7rOi0MWMVzk+8Xjzp47/Z+PcFeM
isZV/mdoDkVzn+K+DeM16lmR5UQJzvYVjb8gpZaSEMJkI7eVQjSOvlnEBOF0gneHRRT9qQLkkS+z
8ZpwVIEGX4/eEMAC0/RC+Zc1XTdd5BYIWcwBnCh9X4COH2xKm7vZU/Wj0D6F0CRjd4lcRQkXm6Vs
e3WvUZRm5n/T8VrlBlsCpuprHPh2jrpFBv8YdFklI3BEfM6No9dh2k7+ldLuahniJZudi+4l7zmJ
kBNyONnz5/FxBnQhQ7J2Ew1V7Y26C39VlKxjCRcZiTRB+JUOTtTvmDlx9CxEdRDZdWtmVIcMrjtF
4swBBLUbtTwJ1zhCNaWhyVbhWVQfohwS2nNwl6Ee3fS7irCesE/ko9nbWmgzhYZy3+VO8DyZ8l5v
LztCoUr5GIWeyQPeulAJVqbSMRvpTa4fGsQCUDWo9uZRo+EF2UaZaX4OpDsT6ew6OFU+NyoRoka4
VMDazv6VVhFP7bZavBNqWIO3k+XF6bVuOTGQ/y6GRZhzwwWHpLlb4sBL4dem1hy99grfK3tnMFGC
yJcxAQUk4INDBB93fPQDuPy7ct5GL5ClN7gvvnzTBJep7mYIbrG0FlUMN54PqXaTJ8DPbIoL8XkJ
1WlHuEFSt83gdEdoYdooTfbGvoBq+Ee9VnmdZy6U6V705nDfpMeCyKvNa1/HnY12SF3S7q6xhwfw
TlREAXKlnMNOQq8jpl8lV4i41TJU0CeCoFb/OoueVT0Oqi2DOES6J1r2JQOKKtpKr6LGmWpbzmxf
ehx4VRGsmzJtk70KlkS7yuPUeMN8zOpLQVa2M1Srjjib4ZsbRD5AISHY+lsjiEd0nmPmre2f43mH
MEnHw5Jt579RfBhp2/afhv6e+CrgUKtbM/eW5214NeDw3YO82fiI1EXMg7oNjdjx8beabiNykXbZ
vUQIzOyOPKikDMYszTPybvjF8hlLt6vyCxNJpfipR1Yi4GXOScaz7xJdCKvyhucaTm3lSLietxIQ
vlNsvgj+fSR2yGTFm+QNKRHlxSpPnE1d4qWVw4Gq1Zd9eRQGZ0wes2YLqrEXtuqdGqOa4UCFJzsQ
1DcSb61hn4FU4TV4QyUIoFtOr8pyp8Kp6r3KGjS2g3yakEnGQQv4Ci6P0Jy6Ee1VH28n6SWpCDqV
Bk8EzYk5fcNQBWyXIGvFsYduQZ/kTkx4s4xPMq/3hrdhEDyOhczyzTZIQhHtkvL7ro92SonzCDiW
WAPEO6HdgsK8gtn6V61bJ+jG64H/3RTnzKmi6k+wpHxqeKI7tdEOVmL8JYcz2F3L3GoDsiuwIR8i
FJ+3MlQHlAuRzeuBCYlwxbI5tJNklvaom2beFNfxbRGkvAp6sSSUq4lwFMH1i9kpmgRo0G3M/wtN
VTvveKKkgioe6noIL2ctDk6IkfA0U9EimPn1Ud7sFbHpF7SbP6CpFycHdSj2mtgTqg/u6PMzr5K0
38lBdt0iW+QVtLYfVZGIvQ91jgNduEf8Bem33o7VQoANKW61AsG4FAy7DgbQsq5qbTLQoTQfDPaL
0YeHMYvuBEPep1ntJArXgUw0v8lYl3UiXgpCTrEfoXkQf7s06WU3S+L7DPDERTbrJ5o3f3eK+hA3
zSFXQEQU1k03E6RMZvzeeNiHOhpjovEP3ineRFJrLvI/gCsMiu9aRXjpgv4tEiqOqyAiRG+JB2sS
+XO/zXbjWL90Fop4mYWwCIIRJ6Ppml+GhZqSWun5BZIbtTP0uenSUhbfNhkXUR37vLqGSd/F/MWH
UGBV6NEwnJS2FEKn7Kru3oyg3HNPkD50UB8p0BJpijR+KQYhCi4QXhuMQwb5XX2km6Lob8dR4jtJ
xO05mGTkJYh3DrJ0lyOY4XujBZv+WAhiKT1QYpZCm0NXpC6uk3rifeIPyYSwyGj2f0kRoBARC1KA
xXBMDrXh16KdpsmCCayFzELELlH/9mks806RGi4rS5C0vwVwve4YIC4SuVkTElntDa0kSTJHDdqv
ffoUZZ017mAs5dMeGSEgkoqWUz+pFloivtXgPMin1HPAe0lMiuHQ6DISVBY5yYLKo6IbTgMarDmL
cTlHc/ivMF6lpASfFPRdSSrEH0wvspgnfC7fINgfgTo8LM2p6XEI6lmFLD3VNYHJrmgh8tmzIkL5
RraiHORrBcbt8BgC3eC1ZVhjZp3qdOz9vTGzVHaJMfm34Lrl6C/NdGNKzm4ANNKSrg2RRCOdSUHy
2KFhKpQ50BhEmiPIAKmlFIsbAoazG7mkyoQgC/x4qvCIyY4KUqlNnc6ZtDd8KxcCcOFmwntKUKDF
/5ZKFC1uh0j261+BofppzduoBMmLvkRTv6JoK/leGBUEVvOoHeCGxn3zMvdpM3p1jsJ3L8X9W9NH
ZAip7ZlyNtko5jy1+qiI94olALLctIJpFQQblbZvXqU5VPq930q+8mrIiSY4FiJ2uouacxl7QWcJ
bjsqIBIFUC+dPcjIPCJlAswfj7sGS66OArIOSqGpzSbthULb17pU7tCNDE59RAuSa5gtVY06Mo33
4kB5tWsCNAyzjYx08Yw73fa5K9HFCO2uKHvfrgImiDg1aAInVVkJ2zzrx9AD4TvlR6ud5fheG2Gx
uXUWy1xrTSxHrh7F/nMWIcPnVJPmP5tiJ71Wg8bNn0W5PLpp1pCDLyU6+L0x9ONyhyhRJZ/yvDEP
Ssv9PU6FbBfZGB26LLLiox8BnNjKVTqQCsjaNrJnVJPx8/xIBnev+z5FI8OAAx+PKItt+0L2HYLp
0VOVK8HfEqLyuLFEPyrsPkh1+XXIzbb6U5YyiQJT1AvfjoOWMlmx57+3Vj/n6Y0FHjVFMnHGvZ7V
mDM9NCThT5FzVBNgEMTbBrinaqe1okW7LEpDzcmqAcW0LhgiEjeolf5qJvDLR9QbiaiiKj5OXsGA
mm3BAiyuOyWfY6YWUj4COV1GxUJKP08ltYRvA34G7eGpxBOk8wEubYS2bC1HC1ICLXUstKMbVpH+
4ndKo26yZtCk3VCIfkiEFcwvyVajfxLDOisXVqZ/0McC9m5S1zO5zlDLGBCioeAlpr7dJ3pfX47h
JF2R4RpQEimUstuO1UxgV8tgDaOgQNWB12QTWkNZLc2lnfbRpHj1bBHHkzhAlOtUbeJgZ8gNOhXa
pEb3mpDpeF5VT1RZ6OocpeBC1bKFGKst8gJZLdgcW+XkyE22pLxLK3pKBXLYBNcpPb9HU6SEuS4l
B7kI+73SlR0q4SOVGI/1XMmEhJopJaNvtKDte+Q50Je8sVDPfg7icL6ijKr1AQYjHAXLFFKnZwRJ
KCJgCQHamdReal0r52rfqcibyjd6AwT3RivMsUIeNNXmKjuoM8qIv4N6Ese3JuA2OLWJ4pcwgKec
/YQquTaQW7T0v6NiFuMFnX6LhHcezOjzVFWHG1uotVlR66bCWx5owCtG/drK0GPf0aIUdc/g50vt
Vq+UCEhhhiDPNmLv9E9G0KFN3gdNUruNpfgFK3cepK3WgWR1UvSY7+UeYC9hNY2uWllt8RHm0sq4
rFO/4EWdjShob0XZGqmIlMduqSYt/H9tO1kFqqKgke0+QZXXrvORMEXni+g8yihM8loVy4Ey0D6C
vlspmoViaNtm41aQZKRm4xydIpK5vqHsFHMg6IrSITorTIQiAZ+txHEXtL5iEg3PhpskUJvkMClR
EKGgZMyFS/mHVFKNnHEsTooVUdYQTxTZ5t2QBdPRhJ1nEg/LljqNKaBA8rUNkBxQNtXE3yNk0UHS
JDArV5NwQbf6sohptI5emdaghQ4cB/1rbeBH7vLYWhSUsi73p3+DT1prsI3JSPIbcJejOLuItZvq
HhIw99OFrEyR9lIPKeHoPJMhBTpaUsdBRZImNJvfiBv0UFwlKoCG51Aoi9cg0cX5JkbYksxPMsbl
Nmjb2nBGJW9bpGCLSHxUYyUebwI/IuyVVKYSu0VekwqvDLmzfpOYlFgYAQVM8aYo0Mp2WVvwmbPa
hzTUBE0X8zbKlMltJVWPqX3om+FJj3Lrl9iNhOgsMbHQr2OZQURHzzG/Q2m0JHMkJlQ0KRSgFHk0
TrZuNNBLQbIktI3wC1BvNyRRtK0A8JotDQoaHGOFNOO204zybzmDNttkwzinZCBSX3NEaeoRfFE1
GKBTW1vJfgiHvvFUVK7hCE9VjNhvrjTtEU7UhI52pcCBThU0IDdxzL6/yM14arc+wPXZ1js+jl1M
SW86s57GoAOLnmQdRVtCuKWoyJwPYQOJeyuMIbJcqjWTdOnDbOwvqI6Fjm9OoZFtKd4fF5RRO9aE
1CrCPnNEFdepEop30dWiElCeShByMfMBeaUMkR+YRlFroRIGBQfBPX9g5VNkadiT2YckpeJceOjM
sGcMYm91f9F3KAJ3TonnlkFYk3UXZ2DXsUx9h9/GiwPAmXeK6loJ3hoJ+Th8IYPCYMdPknxwBQll
v62chEbhRE3YhFsrqx7VfGRQF0I+CgOHtpY2JkVpRQoUGUmMiZ1IrNxMS/HWEDnAyyONvCPR17kc
EJwBCoFKlRwMJEL62hyQqipF/6FoR5R3zX7QJZZNILZ3XZuPym3TRgZKfQBByMclQcyDDj2BMrs3
wTwBx7HwNG8TNR3MX/LcGDdxqQlXRuarNY7DJMWXcxiX5UtpVVZNdpUmS4eWqU2qsI1vS8RwCOBO
JR5V4AZFrRnbri3VZNuNgsKLEWBx78SznKt7k13WHIIAwsSetQxTfBI0ZI7CMDCjlNjC5Kd7KZnG
2E24CRpvLmNfOpVi0gqnzhh7aV+qCtJ45SCpt2Vglq8TD7OJCgP1LZaHu3mKNTuMWkq/ZUIfeF9u
2sEX3tFQJSV2hxQd8ozoAd5baTFIlMBEVfsWJjiUbjH1HYnwxK/0LdpeIa/NcBRArXLMJDvagOfi
kieXUXvoFkStUwQ1a0dTwhZqrtCG874wtVrfZZNEXLjTozbnqWco15Og5PXRAI0yeeNc4jMJI/v5
GMH8Ny4ks02oCRoMFapH0PPqtnB4lX0nJqRTLdSfIL3KRk0US+LXAvTOVehJMT41sTi1fhmMMibn
3MTUokWNJtd7sesMXjLs0tpB6AB14iRotN9NX6myJw+CZj7LWVoqFMAhPUhsuG3S1qNaGo3d2mzG
Ep9ASvMDfhTiSVYW69xpuRIn1XZCPDjcjEk6aX95AjB0QesomJnZg7zPkyTNJ9RcplTVp12nZiNe
rN8KUeuV2tRZKE1Xs0yMf57D+qVMmzh7Him9qW+boJwR5akAerX3iS5VxKR5KOjCU9cLaAcDfuKf
QakOucuH3NJLQouAxDtinqKe63vw/hQ7hNWgUnzYW0QW49gq5tMkyGLnFmkH66OIpri/nZoyLu5Y
coh8ioVYJvdiYcQjrws/RHi70boJT1s3G6o/ZHHk4fNfyKbNfrIkFZbzfNoy2snfm1NlXtQif9Uz
BXWSb/6LK96va6IQG5ZzZZGC19mu2ZABzuzVTEFZKyp1IGocrYJzphD4ax3sIlECvI4TVpK1dR1s
NCjdkKQ0P/dPpkcQvLGD7dIqGMmb6F52Epcoyf/FJKQm0ImibOhrhm86TvTtLk1aqBZJrm7ntSfY
vou68qG9IWHx71zJ8breHiqq+Y6I+x+Da9AP5ykPlRKDlJQGiWFXvWCfGdO6meTdBBhAuGiGhMbX
ql8BMl2j6Es9YAxzF5EhmvkITedpN+HTRMIdLU+dQORLla5kBOkIMuZy/bvTsmR2f/4p68pu6Bbg
06D66poFQElbVau3lMSkGbIcCDBlKCVMv6tW55U2mcpGJM537mOu5/bdHPhvWVc1+GnWqpp7KkW2
+WKO8swl/gC8waY430MyGC1J05sc4u/uuSa8b63CdjeAxGlgKlbV20PWJ307FlglRj1IR19//XkW
v3SPvY/rg4Vlmj8U/Tf4j9oglot47jbKyr+SGNJ8F1LYFcSGM2cZZ2rc/an98CqQm4sZ3SxF2COA
NQxnKZNLP8jnWnXW7/8urjUoo0vnxkIKEUwNSPvimWL9jeZZBxASnn7787jXvQ6sY0s0VOhRQPqh
pazWcVyICNVwWsJA94qyPHRSemWFuScIyn6o/INsnkOQrVuX/sci95hOJb5oKMuff5jooRxjAS8Z
dlTaOhZlKZN4OVMcpjzqc3Vmb7z3FqxmkuH9r7FV7xKl8Io4ShgjVXThe/JIy4FPJQPqr1RpksRy
DefnCV2v1PXwVhM6q9TnEqKieKfsL3IULObhP+2V0+ikRPCAxhhz+WTSagajGBK/FcVUCzeGsVeS
JLvguq7P9FOuv9NiBXaPqUJfp21hfVEMozJ2ad4BapmlZ3/6E4lPoZzwXKShknT1z7O27ipaG1vt
PrmQcF8tjEGRvogIXQeEPAfywj+b+QJMW9tZTV2LSgiqzdjpZcFuUKhlid4SHdlD7Y5JRYj6LdA9
L2yHcyvx3AjXK7FEC8UgTbAJm61wIlpvx86CnaK2xryT7MAmH3xC9fvnAX9hFjBg2YKYuuB9TR1k
+efd5udlXXUwy+mrE+3FKpUe847y4rBGskJ1QDYs+8C/R4nUlR1d3S+lZ/tzu2L5fh/34fpnrL6v
YiRhLCaDTxYfrcE5N/1X0WhFT80TyQl8yfB+HveXnlkM0mdnkjnBBzCh2X4et8jbUBNSxt1slSc9
pG9rY7gVfke6oU+y0bax7uLxUFzzs+H1rlmuERkFAVNETGABjH62SzAqqvkbFPaY2R2alfdiX/8z
4LW2+b5RHn429mWU79boq1IRMufraqtRglLW/LoR1U18YW51L4LBQFvwK5pMbrirbfF4vp1rfb6t
TS5//uH4FlRzCIMIk34zIlhMdWIpnXGuvjVh0qIF7Xj5hqtNOllqqaXxrIKXoWpo1lUqD4u7n6du
fe+9X/cfvKbVzKnarCZC2aq483mJ151ah0HO3ASBWheHb0SSOL/NNOvM0Nb74N3sBy9jNbS+1WLF
XPwYuqop/byu2t8W+n25efHz8JS1C/FuiCXBYsTnZho/f6amjHyr63DTgswZttmVTBjiMjsad75H
H82hvqcsiUyoQ4x7L1y2lV02m4ywkx3+mRzizL7kjNvAJl50tulW/mbuEVGwJBG5jYV9uPptScrL
txZ8ZZO9KS/mYXrW34ynZjtt5e30L3yRdiTctuMbBZHpLdXm5RVRmC1VwsAYS8/fTme27PpkZqoM
kQuOXYQgyxeoVTtPY9j2lHGjIPjXN2OnG3g1Zqp6Bhfw5fJZG1pdAci+QZtNMNSirB4l8aFQrFOc
K3dmWB8z3dqR9130oi1Y+ZJ5zvo3u+rTMFcnU7BkEQv6kDfTYZHnaDwKgoJ/cN42CzOH4i3EuO5/
XoU/myRS+HkR+rySSBxhspavI+1XI5zTufl62so8egwL1q8CiGZ9yk8R0nMCLwZQmQQWKUzoac4M
qXcoJIBv9NX8PJ6vK0UGtcqxrvJ81kBZfB7PHIRSbNKRuRkDcRckyQ5Nvo1GaPw/N8PmQGnEJNpD
F/RnM1ld82IkyUphjWdkDcJ3fxHVdn428s2DZ4kBoGAKkUNE12k1GB6UYWfJvbaZazqqKDb43enN
sSJ5KWRzjiyNnDoSnU9WL/+KBotgf/oyF9F1GcVvhTX++fnnfD0YP/8a+fOY21ZNUHGiw2KkDDJB
RY3iDFfu6e+g9+tnU196oXV81I8jX539Y6TpNVE85pfSM48aW3tBcio7SrWdYh//EZ3aDlzzzFf9
uhlkXSfnSvexjPbPGohZJULeVRr6k2OP4k9T1PeGbJ4jDXwzjRSX4OvpRHbw+FYflX5kkq0tGyJJ
tKPcG5tOoPZ/DE/CdI7y850p2YQOjxUiwGtPRx11S6k16i0LFR3EHDGtAm3vCym6/vlzfd3juFO6
qMiEObjLvuyGNvc1RB1VktDloW8JWfmSTGa0o5o+wmGe0VQ8t0KWafrori7maBhHT07ia8lrD6TV
yK8HvYJN9WkSHkvzMc6prxIuRmVrkkOfwoDHV+Eqw++fB/t1kSi468RyJDSGFnWwz9sg1icVbUtV
3Sg++Vg64vKNrAnjmfHJ38zpu1uwhOSgoazXoiG0atFYk7pxULW9yvewDujADXaaW1PxsjH3iqcd
zCcy1d2FZk97ZCavQeN7iF04r2dAz8tptppr0P/IoSkwgviP1W6sY3EYZpnfMpb0s8g5jYsdVbGk
0gt7mKgpH7p4NxgVHZ+B/p/y+PjQLCy0ACSdeSDk8nm+G0QZwxIx2k1C16bQ/vHbu58/6BeSxbsF
VZQBPIsKhb2rB9jYamVGn5y61BzDCaABWw5tyoTthQtKg1jlVE9V7YiuAuj5vLP1HgxYTy/nwf+3
v2zjD/76ECl5IieMUOlIftkkBfK94S7k8zxEL8+WXyyPUvpt5Fj7andm8N+sMw4ioDt84EXqbnWT
tdLE0RGm+BwkF+tNtEsRZ2yP5uCNx+SS9ghHsukFuBOEHX1KPxv/ellzt0noV7DSEQRY328kQgc1
iDV5o0xAV05G92Cewwx/PQI59qjm463C+FhAq7lNm9JIKA3Y5CpVuhZLWD/ITX1o1fjMbf2tJcAV
8sL8WXTcPltquzisJBFLyazZsVXuqUICmPFc6coZdPI3fgHiNkTMiFsvbCFxtWBlwy/7OpiZtzvR
Hh1quWInBBlNCxbgACQ5zgOTvvlUkJpluMMSz2YiWp9HV7Evx77nohcDej0lYRfxbk7PPSu/mcNP
VuTPVswBN1svsUL9xG9DnNyKpqZeTx2LZNh/vPY+mVqdaXBGxswMMKVNFi2X9UaT/8hC5v1s5evJ
SSEbuwo32mJ7rYPi4EjUTLAymUa+w5QfQvECpei9NvJ6i09KeTnV//kULha58aGomBrvmc9TSPBb
TrI5lbmLwVLrxmVtxJ4631IvcWbBf6HG6ESlcexRkeeR8I1klJykcYcTSuQ2vE/pFnjyH6xTu2/s
wpa6a9NZWJ+TQPnyhjTSVeudi+R8vYo//QBj9XhJc01fUnIUOMyKl8KGFwGX/PwBpa9+xmcbq/mU
c2MS02WQzbanrtZdiNjkigyP9PT2LDTs67vbWCICaCaxswkKro6rmkBvpEt09SXZm15fc3bYSf5A
DagjURNE+vTc8L7uuOULmrzwzUVKylqdWkiPNyaFTpQpAzGhJm3XwIAQBxyb6JiD9IgWp+5K1/N/
hnZjpHQKd9G9AYegp2Szs6Qz++VLNoA1xXFNEhIUEMGldeCBGqK+aWdKAVVPca3ENmG0uJa9hBd0
qvPhFJzF/383BQryDoRhOd2M9cHN2ukhwS1NtkbxdybUFHT169xTjUge/sxq+nqM8lUpFTDICuA8
vrsCH696q2+mRKNc039QD0CzBJuA51Y+CZfmJvg9eohEVZuzd/w5q6uohpELQicZWJW90SHlutMg
DfCWmq41b4lrq79iWnDPJpW/Tiwa1qbK96Rm7qtf1WjpUDYBZlVPP1j9RqTdhGbaU79bBAephUWU
j/5I8eL8N/167n42vfy0D/Oc5qaZBwO0ONVr99JO3y/R1vKsAOA3y9UUIcGSYdbRIPoCLISHKEWS
tKwdL9jhmceOZesnTNl2flZj7LtBfTS2GhSECzUnSvb/BnWMvHarIwd+7lT9xh9eBsUytYj9gW9e
HXkojgRN2GNnsmc3v5Dfyt/FzaLYDbDcab2O+p59a1O6Aj52+/MG+X6I/2t65QA0JLKyAYjW+3wm
h8gbXGA5rrH/2czXi+PzCFeXf6fDtshVzJgQe/rimDTn1Hy/8dE+m1h+wocVWNbJQG8BJnpXcUN7
esC/19+lKJGidfvL4a98zp3+5kL+bHM5Bz7YpLshVboJm9VWcvvrhJ69ab8cMNTs27KTXqVkHJK7
8YEcV3Od3Z3Db387rQrZapQJJUVfx/rGcsiieF7GTOfFJF0n49vP3+3rQcYAPxhYTWpqNNKYLAMc
G+GmHvNd3YKLoa7/ZzPff7wPdlYTqedKOMQ6dpLH0aHN0AsOC8l1XnKAturSc3vmGXZu5lZbO05q
egTfB6bgw5P6pjXyzJiWm/zzK/Pz3K1u+irPhmZWGNNyVImX0Q1i1nApCDHjuaGrF2+F3z49so09
GBuCpj+b/3Zjf5jR1RWkFwGFaj7WuymnQSC8yPJHmSdZQWukpNwoLav1+WeT38ypiXq3qutLRdPX
MioqpxUpHOeNZVxGID1kemR+tvDNcvxkYfXVkhE1Ceoyad9Lgt5JKdN361g1j7k86GeCFMs/tfp6
vF4JwZCwJO61fn9JkPREQ2jmTaDSD2hGdlZdtjQV9NK5a/u7aftoaXUEp/U8xFrc0gpcvibKnWWe
CRZ+kxHlIfRhKOvDd8BFMkMM1I5wF+xyB1ECcR+7mV05g0O324ho6kY/s/6/n0COJb4JJ9M6zqFN
aEoqChPoV69ySlwHxmKn/JOi8syi+GalmzqPcpFMlcowV2cHWW+JhqCFsTTqtDkrD6Po3xj0mNJU
rT3IXU/4Lmwdfcjuf16NyvJlvqwRyTANNBdQ6Vs//URf7ShiL1nwIARpr7GQ/Zge+n2+X8R1SCRy
E1A5dUmgwB0c5dE8yjvBU0/5MXzkgbEoa90ajng8d5x+c/KYBgpTskrgm924mpF0jiYdmPi8GeJE
2Im5Wd5lYMJeJq3NT2FIcSlElny2f56O7z44rFaRrNOiXLmO0wYE1CjrDLkrLL29sSShupqbob8s
TZGe58GkS/dng1/fblhB6VLlLcUqW9dx9K1VDoEIbjTSLGAa9L1acIQMOit0lzrjK9oy3J8tfjex
PNt4eos8XpDw+nzfB7o4hoHIms7iicr0OTSO7Si2V02uim+hog4XtUy++P9glIwUI7SIL6wv+T5T
yI3q3byReqhUwBBr9dgB91Fp/EwIf/1s7dvTwvxgbjmuPvg0MMYEsS8wtyDjZ0e3R/ldHg0AxBKO
jZ/Th/Dy3GHx3cFuMrOmgsSDRVn5Z6N0K2qVRPcU2IMBll9lbIKh6z21hxPw8/i+XaUfLC1//mF4
7azJQyljaSFBlfK4ncnpdelzOtz8bOjda1+fDoi4UvzG8Wd9YfxGkaaVXcrpYF5Wj9Gu2iZXSC6H
BLmt7ZJLEA4WMY3IVuiMYmJp4T+zcL67WD7+gNWXrKmYj/TleIphxgXmLhr0M5P5TSSdAOWHMa6+
m6oM7L8ME8YdMA7lKbmFT4b6NyBG1YGfvG1vePFu67ORqG+X6UfLq++IjFnov8/uUiRBua3bH+Xf
7WYDIYcnmuDQFXnOpfpukX40uXLowmTuCqFksClEAQGQXKvl0MVff143Z0e28tysUgnmtMLMgLAB
tBw7OVCzImx729z4m3hXHsrLswXp312iixAAyT3yAqTYP2+LJKf5KV3GVsvV746odmA0j5WRvdCW
5/rgjlMzg1p6DtL+3RFuLQl39rxCXnHlmgQdxeHDskTLUNgGxUMfxTda/hhn8jGgMj46p3f7pfZP
Jyj80eBqT5T5PGfdhMHeragiCG39oJu29aJRCBc6ldM9+SfrrdUJoA5Pws1/s3dmy3EjSdZ+lba6
Rw32ZWx6LoDcuVOkthsYJVHY9x1P/39g14wykWlEq+b2N5s2mzJJdEbAw8PD/fg5yQ/aC4t42Esx
6PiXmJ0aJRiHOur5JfxB2+m1v/KHPeRdhbHQt7j4UY92d3ZGWg9ERTctllLqdbpJts2kYLr4lrr0
emNTaYxQQwX+Pq9ftGMYVHH6ZgfFcnDLwLMjhwGXrfKiPbsw5Dm/O87wr+/4y6R86q9BU+buIMAS
aamQPw67MJIXouflc3i0qplvSn1Sm0rFqqaLUPHX5VN7r1zRq7NjOJIhDoKEFvDVEix0cTdnLsrM
KZyk070xId3FzIk/WI/elim7TX4bXvlrmMKKbPV+0JEvu8qv/Zy5pNdoQRmWGFW3A+RUllM9qusW
WsFXDfoC2rJQtGV2fQvd4/R2na6r2Bm2+Y1+JV8LD8VT//XfaNROSz27Qo8+wcyB5WpwLQrE029V
3E4N8Dcfrj/mt8pHmAOQeFlCQ18+mr/2YRbj6cWFfWTgV43wKTVuZKO9jpp2HQblwo5fqmSeHJpZ
mG8Ghpi7yYPdG/0QXQUHay3vlQf5c2nXTnxDKfX9TywtfeJZiDf1LlNiBrsQKnS/QrO8jXbjHlQu
DHtryFivlZvsWvopHGCA8lbWj/etXzROs1aTVCqdlG5PzysAD0hcEoy3beZvUkWTdwwbPnnd+Bi0
5bfOYhKsqu4Kv16IgfJ0TM98aHoegPukNDHHrfhKT+ER+BZBEA4KJ7/z7yCB3EGbAEdR8tm/FVfR
SlgxGQTh0w4A1J32BGffUsHpAtKRm+fo95h97xF1BVk2+D3ULbyf6FjR6NlABbH1F1Z86ZFybGj2
nWF9kJtIxNDod1DPeONj34AJiiSEikZR2MnFkjjI5VD5a236rC+IKnnjJ9Met5+zl/pHvII+winX
2lfpoB3Cq2gT34hL2M0pwr/zXc/eYqacNoGMzZK39qRc7631fbURtvG62yn799338mk9WuHsvhnl
TDZJgaaOjkctiDQ3c9Q9zLDdyrW152AxR7hsEYmQqdkLQs6YXT/6mLhdEGMRcqvVNKVQONlNAlZ/
EuvNn5dqBhf6rmTyvL3oZTOZd4abbyMl0I08HpmKkDb5vbKD/0u8Gw/6hjLFsBT9LkR2SyTR1Gg/
0n+dzwoOYQX2D8IaTmW/cg8QO0yBSHB6tBG7pwTay8Nvq46TM1ApFxlNBKECVdQsBuWNVEX1VC9o
N9GjZH/rkZLr0YNca/RWGHtYSCAuPBdOzM1cRmMcOk1S6iF5Uj5YXrdr3NdRWNK6lS6cgxMzMz9R
QRP7yA7woG0kO3GhFdXRAcluenMjird+/8UwPsdIKUiYjqwlpckL9+XUfWDandBqnVX5XL+KmZXG
ayR0TFJUlrSidHQJyAqMmQtn8OJKp+kVWhKaRMv+9A7Js0gy0kleRt5S3FlLO2OdXEMSTDby+zJY
b87yy9gc6lBJIdczwdPmqLhsHNWCsAJwr2lf3l/WxZNwZGjmlbLcBQbYZsJ1Fa6RhoATauGwXXTE
IwszRxzb0uiqCAsQNMH/0cHvfDV6H/5vy5i5YeepQwpN02B3sI3rEnTgCyH4Uj2F2Z3pEmct57hE
K4gzxYtZRvBTRsHDW8OGG0fXg3Cv/9R2yZbxf1InYxXznoP7eXBC+SBmSIvHh2b3/mLfam6zy+fk
d5ld5kOv+po2bakBFExe5dDxrtRu1W7gaTsYIEjD/E7VNpMK9PSLjT8ztFhQsXLan/VHjzF2lCIg
Or2NX5qWdC/apM5S9efyV/+1XbPToreDN5TTB/ELhFEoMlX0PxlVXjiVl933f82os6sfaq8IcT92
ooDt389ereHl/b2+aMAgZaQxTm3iLfc4Ktj5sgEuOQlGaF4YPA6S4JPfZwvJxMUodmRj9s6YKP7C
PMLGIHXXUI2tayl5Y/KtzaWi9ZKp2QPDyGAgMytMCVrySdcZxUuirWf+dMvu+/9t42Y+GjbFEJsy
lqCUu8mC6Lbul5La6UecHYOjfZv5GBT1g94UmOhoC6tita6hDdKiatNColjIcLVJCyfv0usYRKQl
Q43CxcMU7uklYMZGDWkYbq0hGmH3YE0SJ72S73RbO0Dx9GDcL0lXXspuT0zOvAOwcq/yVBvIG2Tm
WzbxhnFpW7+Lb2VgLuJKefbXi1WAS35yvM6Zn6S11QbiZJRhgo8A4dxoB1SYnh0F44cmcZjYhFxA
cZJFrMalou7JemeO09ZxU1rttF51Xe7TTbsLrmG1uZ108fLb/COoeBKm8LlcnDGYgsXcn44XPfMn
HnFBIsVYjoLkK6Ny8F+HMMbRfl1nVbwprfIVHu/Pgk5Xbfwb/asJV6lrMNipoLNmN5hSBRbUhBj3
qtJpaPMGI2pPwp2w1Bm4mGofW5pC3lFIMyTIeswAFjgNTR6/Sa/LEQi8dy1C5tuhCQ6/NzTorTSu
EslYOkCX7oVj47MDNBYojiUmxt3IFrWN+rN4RAdrl36Sv8veNn2R1vDr/I1JH6B+R5s7O0P+mHaD
NR3bPphYih9aaIHfD3eXHkwWFuBtsDRL4zue7qrZo74ReJjQ5e6rkNUbpUr2ugh9fky7tVZXEMgc
8sjchkH0IQ5ZIzxZDoQOvz9AwVo10IYW8w1TnDr9RVKz7GB4gzx99LQvadDuRzF8/juLZXKCigpZ
N+56aoNzIoqNymIhbV731+1+gqTz/qWhb3yUd0uB/rLLHtmbxQR9lCtmf7AX7puXfAOPNuCc8SPc
x4vj4hdm0d5goZYK/QYP33lfN1HgJrIMbE1vw+Yxe2jvIgbzAfrx2pY+Sjfx1/x5KeBejLcGY4x/
GZ05aC/6I0gMjPZRhiJDvCrSO9f7ZnZLkNRpp85i3JGh2ZeDO8sNS4+ECRbOgwxK0w261ZgfQvkp
kVNHGxY4Ky4+EEHZ/u/KZp/OisyS0S4MCkb6VMKjO0Avb0mHERkVLd6WcGhZzUshDVAzWzurultw
1UsJ3LH92XFISjGI5elz9nck5PTqggckRe/Jip1wF67T7RIq7vKF/WvFc64YP6yZPArfHMjdonLy
7D3YglPbX1Kmp81NerM4WHP5fJiQtDIhwhi3Ngs+uSqYMXROwxvYKztM/Y+p8anulidDLlUSGTFU
sUY1daoQnZ59A4q9FnlNeJe3kMtzPVebYj9Ziv5WSD2yNHs5FqVkeXDuoDx2gziCsmm20TMiQo7x
4N1n93+vq3uytNkdLBQMGQ7Tl1O33Vp1ws9TTQhBDTu/nTKtCB1c+XHBPy8eyKNFzm7jzlQDMcyx
GQy20dj5Pt94a/NHfegP7nXvQF64nmhABoKqvhTGL0adI9szt5HEWiuS6VOKvAZ/+D4lamXnrrov
/q3+GYJ0Hq/r+jbaLFb7po08i0JHhmfhjuW6dRVguJ5erk6KUCLzvj0TTZrTvlaf/O37uzxFtffs
zaLeUKu15U8LbYAGNManNIHFyUjsEnrPpF1CvE0n4D1rs5CX+ooE6Alr4T55TNbu/nuzih9hk1kt
PQ6WnGcW3EDL+FqcYqkqH9W4hiodtSijWIfqsO0gau/caP/+Tl6ObiZIKyjWphmS2fFPpcwKY40E
TkR2Ql2jp3lNhFvLjKsg8YHPBLb2ETq5L90S3vmiaSgFmP4FGMnE3ewrxtGYthCUIJKxQkAUJTme
rmtuMIYWC5XBGSpxdQZpgrV7f82Xdlnlrcfrn+lpprtOIx7wPgmVAHj3zZJ7E7kMJdVWveXf9qBO
AiQ5dHdhAnc6eHMPMiB4YgRXZlhnDu0zhSjuw1Yjv6rTFHWyhD66HRYNE5ONbJir99d36YqE1wVm
KWrh5zNkiddKVg7brD3KAgIbnnvlRwjVvG/kYoJsKlB/Uall7GcOsnLlKg70gK8nHhAtRWkDXpw3
kLX2s9m7n5b7t5c2EUQXoz6aqjA+OftsSGM0Ri4jEGAW7lodSXNilBuDJWKXS0GUkzDdhNCakQ+f
ekfrV7KA6ian3UIxXX1qzachqmAsXsikLi0HlKHCqJgEQm7+wKiEWPV0C/LaPEUaXTOTfZLnH5Rh
Kbk/Xw+NGJFJQl4zTJ3OOz/A73JoYLETujo6ak3+5KZee98rnfpiZOlmwS3OgyXm4GGgzy6C35jj
NgfXZWLRRZMU9nMHnNpWubUeKCys/PXv8z1gCvow2gWM3cGwcfqlJE+JJLhAMeWLuyFWkDYUvr2/
nPOjZMlUI8Ecm6qM381u1CrTWrcfUdz1y3HvD+OhLtuFaHTh+2ACx4YtVNdBTZ2uQmbgQm9bGAhc
mYqzZ0BQLSIBVOmwXENMHTu/vyJ9apwzVA24Zh6KQoQ7EjNBoj0omr3Z6fdwadYLseH8en4bAmRk
W7NY1fwIlVFSpw2kP/AvfRPbhyhGrkc3V2L7PKZ/4wNN83g4my7jDbPdayCltfQCFhNF/WkNP4t+
yckulAhZzJGFWUKXy+UgJSkWpvdjGqyYIUUamVhXQe0moi1nrZcH4C5k5adWZ46XaVKTpxM7C52v
h0zeJU1+NWkSxTVcQpF7EFMgROUHZAbfd4/F5U7uelRNioykdnkSoLXJ4JOpbFxzVW2j7ZTLoc2H
YJP2ChPJYkXgPBqerneWC8hK3VRK+NcuDwyVyOCE/mUWaJTyEd1ciIiXkV8XXfXo6065wtFy03zQ
EF5BVjLzkuu2bVHNTdC2HNYZugZKri+whl14PrPOifBRVxXmY+fHrxQM34M/BhXHNzw0HIWmHUEO
bAE0GMTFgbwL1Y9Te/Lp+vRx7I3Ca3o4+Rz1IE+qpaN+KM3N96k37kE2b/vZdW7AKLtUA3krnp9m
Pae2Z2ezigIzsnRsw3696cwrNPhayus/RITsEKZaI8IyNbSmaVIr3vVAmxkFR42z4up1KtpMBjPa
S7/VZQc/+gKz86zGZiX0Bl9gcvAS4S7zvtT30ts8prQezftAf/k3zE6LfW8zZgc6hc0c3m02Y0IY
S0jJR06w5mxBAgfPuQEkdxGxfaGMcPoBZmc5LfPcrU2WGu+DHRJk3hqwyb7Y9K/LrIWXrjHAF1OF
UjJkRrFPHS1UpVqWy4yPHcnBKkJXqrEts5K3ddHE116LDtBCpJpcd7ajCsRaJIMSFChnR6kIYCqS
EuRTy81EupdSRvQ/IcWwbbfLznzp4GKNo8uzQeH/5gGqk0fY0VCyCU3vtfXMhyAsHSlVUGw00e1F
brPNox8emfdKFnJtFQni04BC4PuLvhAmGc7UeCsxI3QOWsgyiGC0PgQQJaDgnpe+uMoTSGfQ8KkX
9veSKQaggO6osJiLc6Sb0mhDpaDVxhx9ZqKnkjzrkv8M4GepwH0hBMO58svQLARXpL+m62JIg9zF
qDynMpvrFjXeSusc2UgXkpMLz05rGvIh9xb533lCLLVdNbQeY2pfLctGL7K8j67GnXjvfqDBj9BK
9IMX00F9fP/TXQo8Cpmk9jZHBRPTLBzmcZPmWRiQqlBkF2w4iqJ7fzMVLsF8vQ7GYbmecOFQKmCi
YOch/1fPSL3bMWJAThY6uxXaOzmCoDky0QHXhue86tWFRPZCrjwtDqb0aVAMPzyNAGkWCJN6Gflr
KkK4iGxlWHXB3/BK3psMLgEMl8/yvVKRijKV0FfSUu1JaZKD0ip2lSyAHi/5PiYmukrdZPhtFszS
QDJj6CY6O69LW24Z6emQg9Xjh/ddYsHMHBU00mOKg5LFNBEC96Jdir1TIHP+vpXp/Mzj5NFijNm7
uQ9yKFEDrPTl56j6KFTqrRXUQHceveBTt1jWueRzukJ8ovJg4A6zvUO60fWyRutswYdnsBTsHj3C
Ns62XA4LznDJ42jSMQzFe4YhwZkpLalipSxJGl3ThKIH/UTFWr2/eZc+0ZGJefEfFSm900VMWAIq
tNENjw0bkp7N+1YWFjIvwnUInzVGTXLgm6DEpXzbaMJSYn/eDbeU45VM1+lRpuvxAo3LlpWg3rVV
m/brKKZ3DBhu80rfmBFxV6+r70aX7+s8WzB+ySeObc9C39joZWOhTwKx4CHC0QWldEpS+lRpF3by
YnS34CJ7q2cyVTm7p8siLYsa5mQoWrTYkTaqk+ykK8HpKBR/179XT8Wdt7Ge/s73+2V0doXppZYK
YUKi5fYWMsU7eGIWguulRJ5aHkxUDIq+3V+nn6/ptD4xkGa0xYd6pXyO7yu0uuzShxzSNn9E1/2a
CV0dwRPJWaSCueCeJ7ZnrtNAIzT26WQbIZu0f8mGJeDnpc92YmLmITIkW2WbYWJCY/YrxJwnGQHL
cT/0P02wbg+gMj/8/niGdWJ0WvfRkZAaX5D0ZMrp0CTyVRo21aNeIdImLtz9FzeQYEhRFh6xszKS
HLgIA5qkOGgOrjr9GvjrQpC/vIFHJqYjeLQWZGqBK2iYqFewvtwHV/73CVmU7rrNsEq+S6/d1d95
SpGL/lrW7KxFGhzYlR9RpNA+I4r3Unvlay/IN8OYXQ06OBT6Pz5KAEp122fpNtOfO7lE+FtY//bx
4/eAvkfnWX1eQgsFo0yGjLVL1neL/DRuv7xvYLpIZlfoiYGZowj1mLf6MBlA/wo+ZDtqgXonwT4T
q5VSI3Zb/zTVpW7QJa9BiWuCqEIldsZS7EZ1HNUNynSdDysgYtDu7w+h8qQxaNwpcC5P5drZDZr7
VWS2ORTFmYtGQUfngHaa923UUn/BQc8WgyWq3RrPNZV58LeRsSP/bNADpLNVozPdJKgkyjla3675
9P53Oi+bwZ9AcZPXCsQBkOjNwohhUXnWzQwYS6R+CDXBkYufrSjnjo4Wdt8p627o6FXwyPeV1YLt
6WefOAm26bhQxIVMStTn2YiUGymapciUd+pGPahr2r6rclh13027tNODt8k+vW/xLLEDVgZsDZ5q
ZYIvzg2KHrJgXlhoth++BNpXQ7gp/NfBMyZxRLswF5LVszOADVODDIyUmIGgeZ1aVUsIgrIIajlE
6DaB16lwjlWrVHefG884pC3yk0OQMxqkARF+f6Xn02YgNKEgg6bLgF3urNk0jij5JflgwhDc3Uto
dvWjj6Jus0ti7yC0MstllFE31kZUb1M4auD9WynuY21kWyNHe7wqV0HdrhPvSnKXXPvsAfv2y1Hn
ZihsIkufOZ0wmJpXJb1pF77iH8Q8R+BDQDy5UEt3Y/Zeu5V0o1mIeWcplYwEBix0U88Aioz5x4+U
cPRULaJ6WGc/ZNE9oEZ36D1Ea/vYKpz39/8sC56M8VLWTY3ix1mvKi+VvKVLYthlI6UbtRJdpEEj
ZZcgh7pwhC9s5sSxwl4qCsWEM0SumXgRTBiInhZ+7x9okg7rQI1j37bytqmdRmd2ipFS1VxCFsnz
88vAnIqOC8oJMrPHc8ttiEBzDo8iTMXhaD1bUW5le/q2xaMFLRfEyZYwIuiQJG2OjGUCwqnq0SJx
Al2IckcbtQyqekRRxIWUVj7L3CexbvjMp3gmn1PTAp+dlOYSxW4t+FRVod1pifTk+mHvBHkgolpZ
wSBAV6JQgfYy1nIHOOLQhYx55dkh9a2VVBj61o+Mr20gOH7sfTaiaOW1Y7+QpZ475elvOsuDa90K
A23kN63kpzBWESjUeF+ghVPrwcKuXDbFfU+XiQA478xpXYDeQogpTxb6dR+OW81FMmCSjR20YqFX
ex77+ASMeE0FAfLvea9WjYdEgCAYsnc5IL/2Y3oEw3BQCle1U6HdhL4I8KQXtlmXLWzpuWn4YGlG
6xpBgjtt9nqnw1r5cg84Q0r8u073UYHTiutU1jatGH4qsuJqKMo7UBwf3j/y5w8O6lQMxsC8g3SZ
csZl2uiajIcNmp0WITX55qukK49a19/GbrkyG9EpQ+uqqehUGj9Ss3pqadAziVKgw9rfNwQmyVho
npx/8omvFgoUwhAVwzlKFUnCWDSZdIaZ52vLXJCiwkHpxQ5oioX75ixZmeSFpkckI4xM+c6D69hT
qku7EtXV6FMufA7Sz+9v7vnPnzhbybgUBpinxu9psq4oftQqbgLs31UkolmhNM1eksK/cUucGppi
3lHWNYI6caWBJyJpub+ymuG26btnOdPCtdKLC1fS+S2BMbQD+UiApvlOp8a6aIjbFFVUO5G0+GqU
dPe+hqFna6TqEsPAeTEVgU00C8gJ6KVRD5/tYOOX1hB08BWF++6jxLwudBvP7uq7xjirNjVTluYv
z+8lBEmo8MMLpk/0XLNLvtTaHG3fXLYFXXWKOvdttfczmwrnXhVgUFDdfokzYoqWJwnlW9yHC5pS
I2Il84wr0ZM0yBoyrjywbrW8vc9BQwDkz6+1VH/1kfRLqnIJ7HZ+yAjhIKMkiL54r87X2QamDnqZ
uGoMeWerdbFW03Lle7BA56O894sIOmr/MYzUda6i3hwn6VolFWjT1GlFnkKtpd8Jar2Q6577lqFB
KExerXBs+OCnvjUEbtlPCtyoBoWgJERhkyVuvpFkt1qI9ecvabZ9UmpE2AmUGBWCU1Nmo3gDosyK
vSLoYuagrPpdBGGG90P017Uj2vnrImnrxfUdGZ0+y9FBLYKBqyvGqPtV+iwfvN1U/ggc0bLDW8mB
tlJYLT7fzxOe04XO9lQb4yzoZWzWK8MWP1ID8dYR5HLqpqr/jc7rJc+axguQNoU256wyZ2g9oh+T
Z4mV/Kh6aeEUKUL3ZtIrzpDrw+b9GHs+4Tl9xyN7s2SkG7wCEQ7sVWv/HsB6P26y3HH7nRKs442w
hn1xHXp2n62taKXB0TM60rhOH5bbMBei1fSrMH7AgZqwUTOXkgJTyusAlYaJNaKemEcmwgbTbl+a
++I+fhAW5QDPb5hTizN/0ttErrsYi2LOsDbRqih/P0E4NTFznzisPKFOMCEJG/OWRu8+pzCynqil
AOlpg1P/HNfFxj8swo0ve9Kv7Zx92UDOm7IssDxxWvnutqwfJruBIx2Un4qyyZVD7Qx2+rx0CSzt
6uyGk1VtaGWXiKwmSKnTOqFgsnrfbS+ZgA8Q9n9xukLnXUK3yrtQmAJBE7S+nfp9ZPuSWK7ft3Le
zuZwHJuZfo2jeBMXkahk02EE9f+AVtpBX/WHbjUJMwFxWljT5Anzi2xiGySXYRgO5MupMZ9CazWO
bJvXMK7VaUhj3uSjb2vutT5qC9O3lyLpsbHZysSi1dRowFjWvkTDfRS8TkJf72/fmQNSgqfCRMFn
Iko+K0cYTayhQ0l/sONVfFuHkfvd1Xplr0GAffBGwzUXDJ4t6s0gkVNF85KO7mwHPZ6VypBi0DTa
nQnKPaxiR/ztt8bMymzrJD+xkirHirot9xPqS9lOlDKLl9302574w8zOLBwmojYEBRSeE6QusBXm
BSOHOupB3ngOFPrOEoZv+r3fszcLho3aRSgwY08y6ysB2cvCW6QgOUvWpjXJpLMUDiYY52xNJIxe
2/rY8D426+zRTxxpNSGihY9a7gw/smtxJe9cR/pRLiYPF51joswAAakihTCLSnR3ByuDkMk2FWF8
Diw/ufLUJg8dJY8933nf9S/upSExjUgyNqmgnZ5lr3GHdghUXD8NbNRXfeB571s4nxhmK9Hlg5eD
Vx6MyTNn16EZSENEq7iz7LC1i5cRTZL2Kv6mphsdJV/g5Vd5BK2U8sV9ed/2pYNNcZNpSyAGPLdn
z4o0jfpO1KkRD40qB3utLj1HMI2y2kQJ1VEbutEg+/0d5Z1JYVwF0YPK0ezzNS7cPJHMme7U0lvJ
WqxuLWS59u+v7IKTUNwi/QArO+X1s5VVYiqMUQBdh5gLB2BKj3ow7kcrfX7fzAX3UKmRTCzGcD+e
oZnHUQ6EPkDKDZzGS9sld7w1lsj5Lxw1bBC1wYGAMpj7OxocfL+M10la6XnjeFKY2ErXwmKZA7kM
4CgH3lCaWXsnpTmY2fdXeGkjeXtOxD/874yjhvmcoBe8uLOzggmLsS6fqrFG+VWLwqUyxHkNBiEZ
XjwTDzIVwDP1zcCLfQ+MdstcLmPc40pdT8PV5SeuNahqrJ/QSa7c236p3H5hiUw/SDRRgG+f99Bb
CwrGEuJAO2iztVgU697QHKVdgqKfpQWsTmb0EPQ7ychZqpOl0qDIBWZMiSFZWH984VsoKzbWV+OS
yOHFvTy2NrvcqJG2lEOx1m7Ka9mJds1DcpB2wrr5LKGuIN2kD8ndX1fdf3zv/9N7ze7/dclU//1f
/Pf3LB/KwPPr2X/+903wvcyq7Gf9X9M/+9+/dvqP/vsuf00/1OXra33zks//5sk/5Of/ZX/1Ur+c
/Mc6rYN6eGhey+HxtWri+s0Iv+n0N//dP/zH69tPeRry13/+8T1r0nr6aV6QpX/89Uf7H//8Q5py
kP84/vl//eHtS8K/uw281/Ls77++VDX/VPsTFmMuSfqNfHooGv74R/c6/Yn4J5UVZIxgkIe+bsqx
CFNpVtb+P/+QlT811CK5YKewosG/98c/qqyZ/kiS/uTKoBrE/Us2hlL3H//zi518ol+f7B9pk9xn
QVpX0w8+9X9DoftA85BSFjccLcs5ko0i5hB4RbZ2vVhumZkZMzgqxREtP6YrC31TNa5o7JTU9JqP
QaKV8YdYL/yJOhRfb801gxxKy8k0RATkZHcMVcMexFSkIY+oSM/JTUpj1NaWGIXWnmpTCb28afRG
udGsUoZbRU/C/LqqOjncDGM+GNcNOu6qdrDSXPHvCk1rxde0oNGTbsTcD9NiKw1BYG1VaRTLTR26
PaSMWt+Vn3umVkCG1L3b+JITD/A3tUCzxsqncisFzQijWF7G8NW2TRV9KEoEfzeG3gy1uNLrMi+7
vSn58odEaVqu5MA0q36vlAYT/E4fGB1F/iTRJB+OtQQFhQwJxC6Kg93o6ZXyUmqFkY+synKlnRVV
ungXGXJaPmh0c4KVng+tttKQAfneKU2kb4extpTrKhaFZD26JBt2xc35UljamEJRXuYHbfT7dh+X
Qf3QZ4Mv2WpGTwqAI7AzZ0gCRKdEKchqeNJawz1oTZj+VOEjvosry/dtXel4ECdRw2xuGfXqZ2b/
AjKNzhi/WGEkfijdaECS1wN7CPK1rq88zfQlxgFAm9mlkMSh0wpGFWw8hjF/ZKUnJU6Wi8VPpfGq
7Dqr5Gh86SLLRZDSdM0EAIZb0787DH1RkeDq4qA+q8UQhZuwFUG5dgyX8iMMUci+K56cCuu4KzrX
sdBYkD7KQ1K2sPZ1bh99E61Sk6BPdWUjR+5RHPo6v/KrzIJ5WOpgFDSezCaKumujsrwAveYaIlb9
QTaTzCo27KnSZD9lqaGXuvcNq0nCteFJYBBXuZeJ0rZjSDPfZzqDidaNr+lVc6WKRd0ba7dMe1Pa
9mJkxfLWyutIlr8EnmJF4y0KbhltgLoazOxTmLMt4Ye4TzJwLnIVwuR4C0iwVtCzL8hTf5jSoAtP
0PmlZfWihplXFbaXxqVF81Zt9TL4PPRRI65EpIRi+FLKKSnbabDWt8FGQkutMNaF0jKWAzGXpnf1
vRCJsuDehcNYiDGzDLkx/gibUG8AbNAPMsxWcpQxRSVbD8puvFJpn6nVWiWVje4LBj2EzpFqnq83
hufV2sGIdKW+EdnQem2NcVM/CbGee7UTAEIM16bpueW666OxLTZQzbvxNrHKtjOcLhg7P4nwm9xP
223uxT0QAC9zgRghwFp0P9pOHIL7LjL7+nOeZr6y8ao8FK4Kn29yhfkAvwwHFCqyvR41ZfWF7fIR
4MvDlh+iDEagr6oh7zMnaK1CvWVShyp0nQpKeDdkcp7cyINUeDeeVicBnLr0Ow8cNVAJnu523grH
S8t12kgiiVEkjLS0HSsWKvlZLooSCmLf5ZnhrcfaCOF3y1putrsmrNpmIzWp3u0VIyxUJoO9QtK/
B3IQJpuo6SvykcLTJbvr0zwfriVT6iQ71VSUwkVml8qvVFQ782ZsNE+6qxShDBGNEPgdxirIwrvC
ldrGBm0Z57uk77Kfhgq4ndZq6mVOohjtLQlf3TOObPmDdZMbCDN6Di9lufhcBoGgfvH7Jh638ZhH
CJG0vQdjdJV16vrtEvv/9/kfSPS+d59vmyB9fRHsoKpempN7ffp3/7rXBUn5UwdJhBQfuTk39QQn
+tfFDo7uT+5upJC5pvl/jCl7+Otil+Q/waejQAmQDM522JJ/Xezin/TJgHQh6M2lzF/4nYv99HFH
B5PSK1AZncYeoG6wE6dPV7NVZSkMspuuzbZF19qp+GBm4WqZlOX0EfSXISwBy6FGdDapLEWlFzde
dpNmhYzKYvld04WFLsVp7vw/Jkii2Gz6InNWoCEs6qRMspuqVr9lVvOkx+pjkAmfvDBd1Wa1PfrW
f6VIxykR89UnJZR/2dPRj6UnounQEU1/flQvjIoatI2Q3QxFm8OCmLeet27cSvwsqZGwqTRN2GhK
3T0PeWN9CfO+2QG2UALIO6vEIi+y0pWci9Gnqsqbhypo8bShKRwCp7RBedqyO7N1bV8M+k1nNuVB
93wGiIjG8Toe2+GD2qTpUyEP6SOyjuEHoVcL+UGV6DrtRJIG41sU1mJ0SIuWIJdYBjqMo+tbzT6x
vDHauhX45+dKReTp2pDz+DFuAk22fTUHWCKpRSJyf+XDty6oxsFONKv6JspxsY99PVyLaqwCPAEh
hwS7pKPNk0A+Xdk6fdTbKHK1L41VFLY1Nuq+ToNklQyKwI2SMqrppvmaK1ze5m4m3kq4HoEvoCnq
Zor20ai04HuSedmtJmbqIaD65gRGJNi1m2fBpikqoYJoh3/Z9qP0uVeFoFnXguqrTNJVaedoUWbt
kgF6GgcuUwrGQ+DL90XehKs6EYfvdQfhANNYQvJ1JJkUnVaKjBVVrFq3Cd3WbtTl7i7XCkbQJRJI
0yF+pjc6AirXgdJ060R2rZswj/WPxdgiRmMOrfiYxV53HeqSvAkTNbiZiKt+Zm47HKyyHj9Xcq2v
LK1Kkw2EL/Iaf6qfmtZLH0Jq2t+FUkPfPfbS5EsU6MptIhhE70TIqAdXbvCVM+o6QWGUDI0H7ciI
YmiBZ7N6pdm1RlPUpROXZqxHt2qLTE9pG5qkVbtGNQTjSu7kQD3orj/2G3iCxfZDoHqRbxtyIvkb
XzfDdlWpaa7eKa3nm44hKI2560Yl/pBkptfv/JYRF3uwehxRz4Yk30VhPAL/T1tzq7hV7Nlh1/ud
U7eNktDp7qPETpE8DVZereqxzczNlG67Xlcw2a/6zugO4mMSoZ6ZMA2xNY20vI81s9gZTD45uRlJ
HwsrLhgAERCsK33mn+jKbd22z7o1Hc8NxMbWD62ngZMLtXhAywPQVxRYz57HrfkshOW+ARY32EpQ
B1uhBHsLa/cKxWxGPqP8Tiyk255sZQv+33TScGIxDZRyXTSUDN0wLu0yaG600ehWcl+JK5L/wiYr
LB//H2nX1eS4jl5/EapIML8yKIvqnF5Y0zPTjGAEA/jrfTjX9lVTKtGzdu2Dq2a3IYAIXzghGEVz
KkTdH9vMGNeWRcrc7nvAKQtF6Z6G0qjuqgDVsloMbAVAv7mF9o1wIqqETtCOcE5MOvWAnRe85iRo
VpIW9V6gK2xlSoN4zvIQJryFlDs9mIprgd7zzzqzEpcKpXIkjb/GRtGZbpEl+X1vlOWxJCb94mqu
rvoiTLyeh8VrJmTFq0VXwUKJWh4xWzlB4ySn9zDdtb70xoBUaV90/bEy+/oYcSlzDTnQP2vFDKFl
mtJHQjW+R0z4SwQaswNNAkvBoq+iUzWv7ptPCJZRZEMVeSQqG9BMG0FNk/sAv6+KYU4zxrKtZwbw
L9qA7p5qbto6oC5u7pMBR0UPVtufY4FaJozZ9E0V0gMHUsrLLNSs0MEe3a5uDjBpPhEZsieDauJV
YgBYFn1aunndEbdSe9kL61xxFKMInbE1mcthnG6TQHlNNfazi3oo1epqiFymHZ4EYv9tDQ8zGxmR
vhGGqbyI2kCk26f1l8TN9Cj3YbKTg6bY1tD0/Ag4g5tQF6tvumVGdpJTxYuGWmyzJhzdQQ6yndUG
2ifpRzA3xjT8smp4Nyfx2Dk5bSwv4lDer/QfTApaT89I60WhYHdlymP874OwckSb6a+jQtsTY0bz
bEEScUdDQ7ygVUts/E6QGMoSiuSWFUEuklkvfGzZAdLe2boROfvAeshPsZFYG4T8jRdypb9TaQAO
NQYHtSXrcLjtyioT01F0XC9OklV54wwKjGhQQosU4ApjfcS/hiQMnDwVZJ0WXKR2w83xQe604jnT
C/mARp+CLwJKq0dZRx8B+Y0tu0GqBlKYULsHmIBnJwX5dGEngyp0N85l+hEyXYYJVKg0r8gc4Pmi
Nr3u1bzQjyreGsPRAIZH3RJxgaxDPADwoHjdQJtxF8mdBPw6qvbQFZc8FsmoOSSy5ZYUxuNjEqxD
dQRrC7jHGDBcm/TKllOFOXXLlbUOgoYjmcnjEKnUzhG071CUjBxcCetg6E0XaxQ5YSK3diFRBN00
OqHGrwAuCL4WNlbXO3XV6E9ph/wNHzWEpjCcBAlYW9zsHShHvjWh0LzGiLPKZiYYrko53Btywe5A
+cq2rNX3QYrrI9OFvu6H0NzBakzcIVdudiaptHVdhcEpTcL0Fw97cYTiibIOeVGvct14K2XKPkAn
gLWxihDiSWeWvDfTOt23NEwg7G7I9CEzAj3ctTytnlQh0pOeBf1jiZrKiSlJDs07Vt3hgGXAampl
02H/sbr0tJjjGIR1hG2Li6rYmyMpPVWKR8/sefqil+qiOPz3EvWfcMmAugZUnSFtdGmlivw+KFSl
O1qdGf5kHPpJTQK8qCSRXRRbuktGEXiNhUMcFjTcZHHZeI2qJz8EryHmrObhZwlWWLCf6Lm2MgQy
XsdIrd71FgnaQkV7hpSYfi3Q/0AlaKh7IT6fB8Y8D+I6E8ZxaIlrhb91IjmIcJwetxNue0cLfuIE
PiKI24hxdFMTdawORy6+D6sGV+mzEb4ORofyreVCj3AjomR1O/68jNwBBzbh0wwEloQsYRZ9yimN
aGJYx1Dv1dPQqPWD0ALrXSml0K9Hs3NvDzeDm/+zIBDmgXUBVKKBOJ+1ZCyRhypJyDE/cBzUAZms
9Mi8aEUhiWnaww+VbzJ5E1hr2mwnP9llve2Zi/M/PwG4biioTABBxZxqlGcBNxioaEBlxhEqBW8A
8g5e86Hh+HvWH1k146XnMBpI3f4TshjK++35X1vu87Gnfz8bu0QgmBWDcWzU9hUIq9wGt0112kog
YIKI/V/1vy5nOvu4Q9GWsKcwjqz9GeIJVcrn27OZoW8uB5jBRQrQhIuGYzpQXkBhEgE/3Np3FiQV
o43gTvecr5eYZdMG+bfj/N9DojcEFzIqXUqMqcjPgBY3j7gDvoROEe8YjeHq1hBs4gbfsS1jGKd2
JHwqoAG5vT3haWvcGhyF8vPPR2q1UWkLkcWWOnkAhXtmbkKzXDiTM67N/8zRAjQRSmMyFLO+D9Pj
KatoZh3VdCuj11alBA/MnZI3NvIWh2Q/pLDah+bT7cld5tZoLQKbi+K8BerZvI+Jkk6HxJccx4h2
mwTL7FplqS+gIKefPl/BiamPEVCpumgANKAokb7I/C7IVtTStkB/bwYdSPs0X4soWBjtynED2hiY
ONQ6AB6YQ7wtLVQF48wPUMHm5LOACl2K6npjLNQMriTxqM2cDTTbGKqZgbYTM1+rOrImkdA/81wi
j8JQqy0STNPWSWWuAxLojqZWkRcVkfZoAPfuBFFPJDtVYSmvlk5W6jimHSr6OboIeh6ZW01h7zWa
v5C6pt3aFJa8NtMqfh9hf7oqh7wpHAggGKE96iX+22ar7SReSU6pCncQNRyFkooqa1OazD+KRr3P
c8FexypN15E8LtllzSgVf/YuatkToJdOGNf57WrFNZHHVPiI4ldy82QI2D0og50HQKOEkOhMn8z6
PmK7uk3BO/mKS7vz0Wup10tYtitn9dsPmV21Bqch6uzC5ySwiQzPKP2X0S75Il4dZJqljNY/CnSz
58ykiTJEVPgNeyQcpzT8LPR64RanVw4m2mWTcTEQGxO07Pt1IMJa0yE/6vNU6/Zjp1YbjpB9ZZJ6
fEC/CEhLxYAIkR4qdGXEzeA2+lDvI4CJ77ME/BB7RFfFJnk2nhoU7Z0gtuID4sMQ3k9hE1WO1Uj8
rrc6ugM/mqwtqalgS6NITh9pZbb+62tm0t2V4CWpgA6kTkt69gQ2Vm9JmVL6hVl8ooX2osvtwv15
5dR/G2H25VH1DNGpKP0+tNAAKaQtwKrPuZasc5b9lfzkP7sdrVHgujEXXGqzmxoqkJnehbVfQljF
SEAHDsvHrF8iCAJ4f3ltoogL5A44q7id54D1Bv6tpGsrn9C+8djUPaHpqYg6+U7k4iHOdBSMcnGn
Z/k2Gvg9pC42TEPLsC26o2CJ0xbVvdRSdLj6NHblprSbRkfbiOwJ4jAl0E6xlG0zOevAOM4bryx7
FF9oi5Ina9F+MfO3VMD5MmEVdDzbjcIq14DytkWyJ9ZpfimHKzSuXrsR5cHICBJ7tNgR9UDgVhtl
SzQKWgSlKDYpsK0bg/5XD7+z1NBWgGs6SDYh/k5ejVDdoI64k/rODYjJbN0cE7vI+/u4jw61Kh8Q
S79CwcFvhvI+G5XIVsLnOLfsNgicPus/6BgzL2l7gVqIZJ5Ep/ONmkijUwUDBHsbku5J3TMnVXpj
h5QeCTYQRNSGVvNDl/b3JZFWhdr6mSn8pBWbSEBKi4IzXw1hbQe6vNUMOMOBa53KQ+cUUH6xEab8
bOVhG2i5I/pkj1amo0f6zuLpR1Srb30O6qBIu4dEMRfenWs7fboVJDyVUBycQ8ZojnwXVBtfsX4o
CndGmO2YgOzE0ULY+icsnz3bCEf+HWh2pKbOMmGD5BuP8GEtHPEB3jlzED3DOT3bt6tJiNI3IbRl
ozd76CBppzjFCnafDj0q2+hjCfd67d41QRozwPqHjsyf83J2iQQAHyWRJfkWVNZQhrST+qEPFyZ9
bXEnEVtUOYGnuJBb4a0UobFY+wGSNTM17IzcgdVtS8DO3b4Rr03mbCBtYimeTaaoKjMvpNqvqsCF
g/qqNx7iZuGiunaBqCpSeUCP0Ema4+RpTSxWlJVfybz0LBJFztCUC/jg6bGbb5LJ6QBtIARDF+hC
ox9MNbAqP85R3FkLVGIhNRhVpheYiTihYkW2vII7lC2Kytxkoax/3l7IK4EzQKLILcHdA5MNyKfv
K8lS1pmJ2uGTHVup99CWcppAOLm0RiPDEwa11Qp947RdeKIvvyDGtZA4gtOHftsc1hKGCP6UqPfl
4MTD9xqicH///SzwMSfDDCBgL0n+xRAD0WEMfkd1yCVtS7KETJuhuKan7NsIymwXAiYHuVZz8GEc
wVw6bvlW2VsPWC2PW37+MnoIoZ+DhyVH+cuN+X3YWXBjZGUvGRi2HIadEZd3FiLh27viMuXACKhu
oIE0ceis2RtNgDyIITTr14PqoYy7kswvtRMOoxpKMkuM9WvVBRCbUEeFejNgjHOcKyJ+uQ6jyg9y
Oknx9yBRhI18h75g7dbFeA9DGYgRhTzd1CQgXhKYnwqKntAS1G3dMDqnRCKDCmAs74gaE9fMs0Pb
8dC9vSiXy25++5mzhCVMZXPQ+sqXRnaq1HtWx8//wQDoOCPJnrq186A1A5NRgE/rd+l7SXyyxFid
KTD+E3mBOQ+tMkBDLrXmgCKu8kpr/FTvjbWmt78ClLngC1bkNq4or4L0I63N38UwbqWwe4klssQc
uLqEZ79g+vezaxsQt7SO5cZvVbHJtdQpBX24vYYzwtw/k9RUHdeZBYUGILa/D4HSKwcsqUEnr2pO
iWyGud2oRnVS2qq7K1kI2U+zityAF6CaIf7aDmoB4c8SIdcYDr1v9tVPPQjGXQH5q4XY4/JYTVyQ
qQSDetl0LX3/bX0XlVQicJr+GUJINysLNGVAVESUqIthgZ985WL/Nthcz60rlQ4USO4nJHWrTN8q
UvkRKXHu0KzeDZn0VoF8q+XFi6YthRrWtWdtMrSDvrypIcSffYQasWaJNrWP2zFay1n8BmWM0UVI
bm5IXuouR5K1CVNg7OBar4JN3gIzNiJBs9J42BhVUXiRaDiUFWQow2ba12gM2a6L5NwxUFL3Aq7/
rrhJd/XIVIdYreUjSAdGUs4yJ5DKbi2CsnOFqvymAOvtjC4ksAu2sru8N4L7YJAltNJQIxpJxdyC
yvGH3CYSwuwu1Ly0BhqQ17BxKgwTLMSAoXbWo/Q9jn3uaszs1oYw4LM8IZEHPYwfoHco1hmeC1fX
Yu3ZoiRbJWlvAXWZhNDl0QUC8878BSMnbU0DQ6xYyX6xOkufoDVcuzwEtEBqQrbOx1F4QFT1TpXJ
/KB0bbAdRUKPU+vDrXg+bAoZyhO8DxEk1NmwpRkLfVOri42uh4VXGp3lKWFq+boOLzVBOh0eOLlu
S1JPoTyW1/qqIjW4q01iQrXeKoCOb2G4QlMgIAAUvENx0AQCgUsgT/dJL6U2MBDB1gzU9qdMBLdj
JSjXTQBoX9XT6ghsFhp9C8f4WiSJkvckooRGwEXK2+qc9KXFfe72HpJu9YWfwh1zDCfd1nBpA9Cz
S+1lZdXrwwLGgohPgcqB8v2ElrwfAQVpfTTB3TBPvT4GXwa9zDz6fXuC125CIH+QocL5Tb5QFhnL
CPjUivuG1NhN8oOmT7f//rWr5vzvz7KPKKWlFpf4+4b82QBn3maP5vDORnVSMl0QK6FLg82Ou5QJ
q0tT7qsoKe/VlkUu13i2jSIqOQQY122UtIDeoWq3CyvtKBVlvBVUApvGqhO3DxrkzBG0cqR0ZGtJ
GtDehqivU1rhdDQE2Q6obq+CTAPY0sg6p1MblPVA5LfbUAm2oaEWT+jys4Uo6DJEBfz77BvNSvVt
EQM1jhs0p+axA8VNyfNVpS+JiF67K9HuAkANaCaohs2iuWaQ+jIeGx8AzcIZLOaV0IRxclGW9hjX
m0TIXpnAxM40X29vkatb8GzgWTwTG2GOkRpftmACDEfsOLi/PcBl3xHrdzbA7DCpRZ2bOmYWlBmU
AoZobzTJL8iUbEPZeFEKdEBLiS55kC3Navr3sxADeIpMQ8fbVxhQ7HG90ktr4RW/dkecT2vaNmcj
NHhYG4hN+SLo7FAzVmH7SoMfYUTXt5dvaWPMjjDUHzgLEMkEha9IlgOtdmeofypQdpOb3iurfaAv
iTxcPcgUzAUK2gH4ELMAxRQSR/+b+0UcfYQ1igSxmrROJiMZTPpNYZXjwj1/9Yj9O+A8g+qStAHM
lvu9+s6KVTi+lsVCHHR9P/zvlJTZ8apjYlWk5z4T71SpbCNKvduf6eoAIOehFTxp4swLSmZS1BoK
jQCAHXj5MwXs7T/4+wgXITeG5g/yo9l2q2Js46b1U/ERi03QLtGHr34CUNdQDAN0ExHz979P8jQZ
mNn6WnGqgUqX5LsaKKLbc7g6BqSLJ8KwiqR/+vezIxOgpzwWce9zyI+VBfdGrdxRxBR/P8pEKkTE
OZVS5lRNpkIIi0rcr+USVN73XMB4fPxxe4xrX/t8jNn1MhgDkYyo9YmVvI0yPVpWvDCLpRFma5Vn
xWhZWesXHE91fhhg3XZ7Ctfur/MpzO6VsiykJB+4H7Qg5/DujhnBc8cFsQHadG8PdXUukzL8VIKB
OdNs78Yc5VWjb32BSaTsHfzB/2iASQcOBw8Yz9nmHYaWI8rt/EZ81PxOVhau4Gv7dmrwTtrRBhLy
6b4827eyQTjs8wYf9IUfCUs2fRQ9Zmq3MAq9fCincgtCXQP0SjReZ59cEsCnSprwO6HbBMZjQfpG
6jszpnsUtiD7ZNmSqJhtJDkDShj2i8AgmfGIpqW+TnjylPbZg1DiTZ1BuyP5rHUEzKPuceRKcIqX
vwy9zmwRABAKj+nPIehjECnzhWfxcq2+T2K2rShBbqKPwge1aCPLZK11B42+3t5PSws1+x5FXJU1
DdGgBPSwBwIIudMOfDEb9kQebYbdAP312yNeqSdM07KgbYntdYnTh1R00lm18A3ZFl/ZL5mtcjf0
kMICHbiPGVxLasjhLGl7/Ek0vheGvw87nayznadkUHDNUeObREWMcA2fn43ltO4AhugWxsqLTiSX
l8L38WZbcFA6QuEu5auJ9kvWDQe4ORsaqSugAf6/KzrbKGY9dAWbusyto73VT9Lg0h+VE7m623kp
+9BgwI00f+GiuIKi+j7B2dYBOU8DIlD48UvXeGYNMX1vUuqadI1kIHGgyKlMtr8eX7d76TXwyGph
I03R7q0vOssmZG4GvYIVHn5C/qdx8lP5SU/VIXgzN+kq8MYFHMfl1ft9vrObUe3hSdBguJwA6Uw6
T1+Skb5e/f73ZKiz6neVJiU6CygSvxU/9NEJGaJhUK5g1txtlGNzUMfH/pRBwUh+v72UC1Obe+9J
GXqINQr77QDh9uLOBJ/s9gBXrxmAD6GwCL2zC0UVpdbKkgKQQWBTOjJI4pHfFAj6uOzdMnvpkiX7
wquHb+IKAw4hX2q21qVkhH2PO2Yw3BBI5yAUW07abREkD7dndm3pEESaUMWzoPAwd5uMw9qoRSuj
dVC5MPWFDJW0sHZXL0wsG8BmuCcmfvT3m0tLs9KKgfIPju1L+QvAshW0rUAjsMlx8Khbrs2HpbP1
BxM6P1toIFDoD6Pbj07a9zEBxDSEaVAf0vDkLUJCu5dGPThAECdYkRRNVp5mqpt23THgXN6PFqEJ
eJ71CGQYCg2glVQHPa5AxeclWysx0z+1IZbXRE2iVVAZqaswk9zzpoZCzJAKl1DWOoEe66sx1dRt
jp7dPVOadK9FKbhIed89yCXwJw3U6tdAEQiv7ypBF9b6svCCaAFaKyB1QXcXdeVZhj2Qus4AbvFr
U3+F3kv5ZnDJfIMWIPuo8B32aRd3J8AKCi9WivItU5W7ujLZajSS4pA3ifRY6UPsKYlSvAAEDEwp
z2KoRIN2/QU1SPJcN7G8B49bXathz37naUm+0j6IvtqW47ZkHf/BDCF+/uUunaaF3aOi/GIgrJvd
1arGwAGVK1/TOwCii+OAvbCwdFcfWBR3wMJDIn3peCnC0ZRrofqNxw+q0ziFQzwgyl2AGVbEjZ5v
z+jq83M+3OzRKyiDPBmGk3ZNPj0/woPbmluObrAKD8GjJbzxhaKgGX5Wn/nvpdfv4tgDUg2Kmwox
cjD0gIf5fj4YwJFRovW+lSFFzeHxuKmisF4vzHFhlHlTfqiIlIxq7yuP6Qs/aJtuAyDbaNeesSvg
b50flySiLkLOaVoQYYVODSpxF2I1ndyjZYNp6UXL7o1OYzteViCklG1XFwsb5trkphcV8veQg5bm
aXIwxKzui8pvLKH/DrUofoMujuzcXsLLCWHjUwkJMiirKAzPorC8T0KiAg5AtDCxKyN/aXj2CBLZ
XzkKoUeG8wUxI6CB0VIEsGx+bQDUyXU99+Uu8YtGPhWBlNntoDzcns1lY3c2zrSmZ0FsL8DhlPsc
ECwn34of2qY5ojS815+U0aYn2WF3w5o99nvtLn69PfTFizobebaQMB6P2obnvgDvPwy6fAW5VLD4
+9ywuyRedPGaFuzb+zMNB4EQCTsDkIZ505GVpt5oRTkFl662ataguKzaVeuOXuKF7hKk+vKJnQ03
CyXTBs9Kh+GkMvlViDYHcU7VHGrCgEVl1Z4Z6lH09YFl42Ec+UtdBn5X80cLRfikrj/R3I/c2+t9
9SehSTzJB8P04AJ/nSa1TKqo9LPBemZV7lYs+AHeqCs14llv6UevW5tOGb4SSl8gI/smF+KFtOVO
rlW3VcaFXHR6IObfA5hsyDMD8q7C0/v7xksgTSZDGd2XTdg3sg4O5mCxwnU4NWSnUZ5vz336YxeD
IZyavABQdJrXIFS9D+UI8IWhuh/aR4jWQVP08fYQV+dD0SBQAf/UL0BrGvr2tWrU/pC9c0tkXmPy
ZwHaa0yidGdZxUKucnVGE9EdFBw42U70+PNzK1s5SwBz9SsdrGguwi9g+/aQZFm6U5fGmd0PRTtm
TazXflP9zAaIgXEUOgp54eK+JBThtAA8O1FooOSGLfF9NtBKGyrw3n0iArKKxlLdwEzb2AHFmd0B
JAnu2IiiMCvgf55rzIuR8e8kHSV2mQMJDk8LtgqMrnITTRoPvWlCas6C+ssGBfQUqhAQ5XdrtdBc
4P/JQvH6ynefpAvwH3C38DWmBTy7QDu1J61eyz7pqn1iTnTzsLEhEVPZepmeUtaub++zKx8EiQGK
wVA1si79DiAfUgRjRn0tq+EeKYdubAx01Srp359P1LNxVKCafcXJugzBw0vDzgcqbuydoDf63yVp
DTT7WANk/xCGX0HXNNvbs7v2KAB+YUhAHwNsNIdRqyqEugVHwytpINP+GfGJ1L5ps7fbw1z5aJBE
gUkFOsh/tPK/f7Q4YLoeZLXfyhmo1uA2lMGTPOoPjWq9G2a6cFYvA1lsb12xIBQFjTsQCGaxXS8N
gSXUxp/ivkOqDOiqMl6tjS4bP2q9p3cU5H7T5hD4gakOH2QXnrNIzjLwKWNTyx5JLOhSeH1tI0lQ
oMXnpX9UKL+vQUESpRfa4AOkI3s9fBLdvBpUOESAgHF7tS/jMuxV1OUg5IFY8CK0TVkkIIUm+9KA
otXwrjLh3R7gyuf8tlenXXV2Blktd3rSdj4026C/7fMANVfpSYN1cVIuvKJXNihOnaQiUsdjckEE
qY1gHMDt99vyTi1+MAIpOOhVVEm1cCVe+zqwRATw9A9EcX6/x1qBhLLCOExAPkJKoKSlirc8k75u
L51y7eMAbjY5jUJR78LdFAlRGwtgoJWsU8oVpKvMfaVlzUPJNf0+lyoJpJ1E9eQ6z7aSkcpeU1b6
cyes0W/zzNywsK3fQDXtfsB/yhqcNoJ+kq3UJXGHosv8OkH/FbkNd5Azmo7ZpNmqMs36R9txy2sV
lL7TcPyS1U722lGttxSYfWh5mflOkXLqDxJJ1nGn118sGZY8ay8nb00tA2Bq8X/AQE0b62zjEIiE
RPoo+3Cs3cpZcN+lxf3t9V0aYRYHaiM3O6AGfa78VnhkR+Lp9t+/bExAVhUy4SAP61BXvUThFLB0
trBO0j3kG+q3uLZ1lKInJdngSbpT78gDpCqO5tMU61przcm9bAeBC1TE15BuXi1Vxa/OF5wOwMpg
IHtR7qjqakwLjfqdrEN6rdilKHT89dGYZgxbKWAxzCk9+f7RhFSMIpSor0KYQocKiFpjv9AFZPnl
+cMgE/8FwG8Ak+fpOPDdgK10is/6wpGHn/Kg2EO5ZNh2eW9hEDTFQKGWAOGdh6W5IoGxK1PfhDf1
ScqjNoRIaEtWcEG3nAhSXWsCuOtCoHol5YNYGqpwSCrhTYGe3/f1AwO/UIZ89NU1ESseudA/v8vd
xNWhd/YeO50HRibYV+ZGAMS1bze3N+wluxYbFgEMHh2UxVAamEWuWisSuVNHP6x5vJehLLjRRV4+
NbSDIHEcwQe26Ni+F5m1DqUmf8kUSJEEVT8gIFAMyFlQEGZAA1zYVZe1cvjB4nGaTOfwUEOo+/uy
6ATKahqXfM0eV5nqlL+mzoOZ28VBuIB1HJstd+BJ+Hl7OS73GUbVJ9AyaPQTp/77qATMfXjfjD7q
natBwiFtrBUpxUIwd3kqMQrqdRgJuNYLxC2TMylMO9mPm0ps4irKPYUsebbiRcdv/Z5lYTtDZhcj
AJJO5ysYqkFcyAhNUSvXnEauYEdRyw8sGGsbDImPNLN8woz7pgzviWE9EOyzwJT8qqNOD4BzU3CX
N5JjpR2CJOYQqGDmir5tYg3CIqXbtj2APO85AO9BlayqeLiHrq4TCdk2od+R1M2GNtWprdixTQSK
2U2yAmnDEVkR2GUPgo/ad6pjBuKxoyOAM3r1U+JgelXWIzT3Vrhp4Ik63Ku5OAlDWYsk3EMZitgZ
vABZ3RwJ+ANhVDoKND0S6Bd0WuqOcrQfzXd4vTiMhA+QY4GyBe4lrr9mPf2ADuKJKPk+newNDGSF
AEDY2mDtOMURq+CHElrWvhIEINPsQWI4fiNUQ4PigRCgo5Ic0gmQyizbfmO1+nOC5QevvjpWarvv
gMQXUf/Sw28aC3LXD9lRq+XHtiKuUtQgotL4iMXfRGOWrEwRoSMdVY+8V+lKj/P20ALCEJjWbpCg
UZmnG0Tkla0Q8gi0yaMF3RGQTB0ppeskzDda2t1blpU7DfDAkNwl6z4avMzoDz1Boa3SdlD22pS9
4loZ3EHC3stKxZVM9ruRh2MXlG+Q0HYLJjlUy2H5rdk0wRKWw894bHHys+4pbvD/sCB4bWJ6yIgI
3T+qSHlgvg6i8sCIi90iRwGDTuxPXdkXo+rzvlkhdHELiFDECDWqoT5UbeDwoHJQz4WpXuskabyC
gItjVKEnl8EKEY3ds26H/x7kOqHPQySw3gndGXB8RKcf5QFzUbb7Sv1luvgmDWqIJAN3PbtgQj5y
jfSSH22hArtXXq3QDp64PULGHnBpw2anfJEuPPNtmOqI3wedzuxZhBONqgp5ZglN6sGVD/I+Xvcr
HePFkM1fevuvPWfnE5zd7CZASYUmJD+uMqfTqR2QeyAegh5qF0tl5SsVg+/zmm68s3llRt4qMcLW
8CX+EQibP8V7Y1OezDvV1dYwAO5XMgNrT7jUNQFrP/WbpYL94vecXd0pKdNaxvdsvM6tfOYVR9RN
D1NzIl7RTelAise9/Vj86arMb9jzFZ4lOnDI6socKzyepBqunc4AtRG3cswtZO59ktr6iW1Hz3oB
++V1YegpR50PjYRnCjTRxrsQUR9UqPBK2EjqGmYciPuN9EBbGBPb/2AtxKrMNjnMmLt1nXsQkBhi
Z9kJ4jL7Ain03x8xb19kLIb2fST7Ci6ADgTZoGHQsavtNFs0PLl8Mr8PNTutZWZFMWlkfN16m3rJ
CVIEyWfpoUsPAmgo2dHvpeNzNTI6n93srFIpUpsWQ9YuXBsd1dNeiQODMtnrjukqXgawTFO48Unn
PYY+C3WVSBIaXtrKBMF5lTrjTl9BF+v/oE9zfT0nljeaJ8BQzU6LCfqYQWrJpxq42DaPbdVJvQjQ
jkr1+rdqy9fp6q/FEnD5TanR/4w5Oy4DurJggmBMtQVdcgCOn+epfIIC7xJV8lIgYrpnJxPfSQsc
pMLZ9MZe7VvJUrCWxhuQFprqKAfxjMqvrx3HXbXVV8BTP4MQAVoEPy6bc11b3onUC1YhaEsX/SJU
V2OKDBFUomMNn7PIXCo4XyliYYZnI0y/4OzGJXIgmcGgIj7GdfcwOVKZj6b9jwFQuNLc2/fNtetG
VgyIqYCojHBylqQYUFSHHbOK64Zv81O8jnzZkzbVQpZ3pTuPSZ0NM0vPob5ZlqhQIHsew//uMgdb
cSJ+9Ig2mK2eYke9Y0dug8ZY2JN9QuhGx3ZjHZKPZiEzuvoJp166rCJEuIC0tAOYTkko+YNOUG+t
bVUs4ZSvXZ9oXGKPosqOKtasDmmOLJb5pMCtS9t4fC+gKsDT3gnp0sG7FgmgzonKA0QI5QuAiVlm
ca00eBp1lDoDDcrpO7n6oXTPNX++vU+uX5r/DmXNIE5aA88ahle4dVovfRi2mQsdBGhekfrP51qO
ci5Ze9Otcjbi7GUwe5LlBkYkY7Ia+CnPCzujb3GK1GJA9pLLYMzt2ZB4t2f6JxW8uK7hpCND2wwV
8vnXSyHfn4aD7AP617mShxYmFNtN2/LyL81jx+BQuWLy4juVz8WrWBvo5zOXuNodWzg1V4NK+u8v
+bNCZ1cBazrFKnvZF7tgXa6GjbQdnQDLDVTgevFVvPpKnQ02W25Q1MOaEskvLVHv4JduOnqhQp2+
4v2LocTJFuahg6sXmgyuRyPIc9nHwaaEju9g3/4C0x1+8QGgKjfJQlMK753vN6AgqdH1+AC8s2w9
+qpq6rXDz/9kjClbR7aFjvXsiCqJylRYCvk1t1YFFZvRHA8m1Hlvj3LtIpiKW8CZTRieedXBrJQq
+y/Ovqs5chzL+q9M9Dtm6UATsTMPJNMqlSmTcvWCkCkRJEgCNADNr9/Dmt75ulSK0rfz0BWhVipB
A3PvueeeUzL3CFS3TZtcD5vMN1EKTdxq7Qvb/2KRfrazAVr24AxMoSn0UUjAaUJR54N3VJSjx/Gx
QAL4+/v5aoAPB72CW+3MDAbg8qY3zan3zfr3I3y2o/31Fj6cRzMMkpiP068T1YUXHPIJmMb4zBBS
ELTf/H6sX5lI2GH+OtiHU6kpPTLb2ltEnMO9owp25U5OkGro+e5D3+SrvjHQy30nOTmVRShOduHy
tIOlSIxOZf6oZ1OfQs7DMHXdGjUdkgFi0Y6bkjpsv3i5n84lWL8ucotAZT+iPqWLOv6g6NEnVzWA
EQvqtWGbfPlMPlt8qIf8e5gPwTHx68apWno0a2/vJOH3IiUJdLd2cgfd06S+bDf/EVK5OHuhFR9E
TFgP/bzeaTBMIu89rEVb4T2XzbAmrIevKy+fR4X2aJIVwyaXoQdzZETNQzO7McA7wLg+z+B43Wcq
u7Dq6CvlpE+m+xK04AwCZPir3NzkV+FYsurU+q9IiSBo/QUx+ZNX+tP3f1xOhHdhVCPs0nyT57eR
+l7Klan+b5bsP7AJ1AhAqF306IF/f1hTQTFCCwI9Tax858EJN7rRQRBz/ZWkwWe389dxPiwnSI7D
izmUJ5pDLLct13NU7GjG0i50V79fucs3fTgh0JfnQvgeFBsECcsk/uvBWKFlFq2ip5as3Xp8Rs0X
OHoA14pxbpNOQgM+bMXTfzAmaiHQ88FG/ovSPhkKT/U+3Dy8og8WvSy9oxaEvVXgQDLW1tGjFdYt
i4fZf/z9yJ8iIPBWRtuFi/v9pRKTEQSSkLHGmmQbSJOfoDcMUYykRZbsrZuTauLi7isi8Sdzf/Fz
/veYH/YBi9ACTzg4RuG+aMY04Gz9+7v6bKNB1TME9Q7lpV/KI94ofNHO7nHwu2NYsrXsqq2rhuv/
YBTYmMH1DljKr28NkqlCifDYout4W0UlJBWq2kFeHFnp70f6LJMC5wuymw74Vhjq5zkJNTQrzzof
Cjj5Vl/22wX/c74s63z21BZ/R1gBoM8LNZifR2mzqinhF3iaK3oOWnpoIHieRd1XB/1nxzAKGUgI
kVb82qWoGhgAAc09FUWX7+D60yUhtJ9WSAHCNBvkuoBk3O8f3yfzDWELiJ4g/YNc+nGTAmew9AMh
Tj3kHzeWjOw2EX04dV+c+Z8Ng8hoYfZAHfUXevxkA4S3LX6qqIkRe8aqef79fXyGHaKbIIDj2Q9+
2sdzOhdlbQ8+Py1IMEozYltti3R+CdMuHVKoyOsDhP3RJxV9QZD6ZP79sKlEJwPC2l/TlopKtC/y
00QvcuomoMAnHr9n7R1rIWDeo8DWfZWgfLbhI7oN/xzyY34yeJMhJYb0CnvVu9DuJvZauC8amPTv
H6r7I738sOPj7iBlA2NfrOaPuE/jeTWHqdGJjvWqRjaGRObgyHDfuqiUTOUWxjIi0aoDZhJWq8xa
SVSHOMTlI/4CzXa0XJ6n/CxYlwjaJjZySad8Le0B1k14HfZVQOp4xO5A/fDQD+NeEbHpTZeWPWom
aroBJ+6t5XBokyr2PdBm6wxNqdLNNiYINnoo0DIVoCbT0x26Jx58aHejcUzZcWOplEm9lgY9FMoU
yeQG70idnqH8K9foCN1D0imdgiiPgfMyegV1TYoinLnjFj1DHViKLaRpN2OPZkhSJ/AxuTRarIwY
4x40prq+twqSenpP7SIphUmyGc3FJGkmnQx2E48dhKS6nQ6tVVDduWKIZ34MITaQu2mr8pVDIEeI
ahsr3XTId+2079ttUJ7t+s4qb0h261ap7kJgwFNqm3JFESHLTKeTEhc5R6e6VhtIGyYI7Q5s6GK3
7O4K89iZDnYsz1pfWSWLsyGKqbie2EsOq1NmIHnJ137UQMs8SJvB3jUG/pnKxFV/rhSkEekEZmGN
t3ewu/uga2A7YOES7hx2yYYrF3Yf8LJT9n04XMHKrbQvabBXPYtl9jzS28KCWQzRqZ+dWf0G8ZSU
eyPM1C7Aidos+jCtS9NJB7emZ2lVyJUt6UXZHrLW28BWYOOH6pAzDWEVeCHb7oXFvztuvpYhpDcq
WNg5aBqop5hM9kXJ5BPzIHZW+DzO4CaYhKqHdY6dBHS+U3kBto1zqNsRdhtqr7LhUlTOujUTTHXI
TVHn6LbDvFGwFXQPTLtvIlToPC92lZrSCWzMkEgo/iPQoa+lNZ4HJ4KtGYzpIopiaZmQcY5Bt4Qe
GJxGZh99g9mD1vcuPUQFDE160PRr/iAi5wK762qMxLFsJ8xIQ2NQiIrYqqCrCWWWRy0GlGAhehsP
bQeWQkC24DhjoKJGmQ5m0EXmJ0Mr8o2sodCJ9tnXgY63JZ9OLpLnrq1w3Z1ISmtnB2ctJFZadYA1
MsQ7arXR4cK38JIyGktIhlprOBJt0TZ0XzkHe5xfTesfvK7eSRnJpJbuLnCvGniMqF6CDzU9uE4H
zZ8qdXMLilXL1LUusQafWBZtQ3FHR5pweahgOegW6ArFy/Oa85ALcMZgXcD9eHAvi9CHxXl/ARui
PrEbP61t/zKr3L0HsxkrLGPHHWBJk225mNOKvkVq3I3USQNlLiCvdOG7Js3ncDtr+LNnfRx1I6yQ
ipiN1arzM1TX4ZVKwWbgZqPzexB5IY4rV1DPSS1xk4dZYuAnIBsvoRYslKNo3aNn3s4GiIm2CWv6
q7yGrwi9j8xD1rPdIuBcNe8lnCY6gX5o1aQsIjGX2b7Ir6jdJz50kHnBVzKCQJFQxxakDTJUV5FG
MMxma1M4agc1lZXFcIcdqv8j7IbQ4FA+oZi7E0F567X12an1yqDIKyyzNmF16xj7ATXhVdGofA35
sD3l0bhq7bBdB2UoN6Hb7CfMlKKC/5u/EvOIpQpRmoNgMKHgGlz7xgI7V+965MXxkPnPDRvSuXmk
Kgu3MhczkuXwHBG8Z1wiNB29OAsCkPy6OCprwExvBn3fuM7t70+ST+InqFiC7rdolP9qoTsrGhYB
ApvQ7cAlbCivdpbXeDdh53wFen86lA8NBgDNLugyHyGmMI8GxYqTtvZVtafRBaSr/oObgQ/B0usH
LshH8mIFt82ItOUpo2sP8v+avimw+38/xmfJB8QE/t8gS0T1l1yr7XxpcQwy7PsDif1kAiQgkHt0
B4ijpNY2+0+4bYgqfAsBGiosv7AFe0RtnpjFyeuJBcP2cThNXeN9ES599nbw0BYKDRiZyHR+vq1o
hDcwHauTlMO7RavnzOJpBJX1//vTQ18wKmMLmIzQ5cMwOZn9aPBcpG79jm5xYqJfvoyDjbO2V1U6
baPdV0DuJxHuTyN+yMIZBNph2oIRaR53zTefnH9/S598P+BMyJeAaQ1S50chCyMaVbgo5eREQhnf
hvHkVxjgZ7g3LIXRogDBcvCcPgLAAe3sYuDwJ0VRyrqD7FzSpeLMt2icS6qH39/OJ3y06KfBPszv
qHNyCCkQvKFpZa7qtRgTlnoxlPQT+lzv1Yasp4uvXtKXt7hMz7+sKpG3DK6i5DhtsPPCdW5vb8M0
uPRf1bzytl+VvD6/ySUrALoGbZ6PaSNYVNPkMnakVX10O7QDk+EJWs/QAGzWHI5YUOV+dugAKyJI
SFQcck7wlDoJB9bpmpfgPWhICvoB+79vYDBzQO4PHhuMTT4uwt6tMrtpstPErgrQsFTdxnAK/SLl
c5bM+0PugDR2MbIE+xqE2Q/PmqI/d+Q6P/UpfPZ2s4DhW7ycYXF4Ja4JlMpfwMkHhcVd2Xt7JVLY
04ILPRcpGqV/P9k+WzsQKkdRCf/9y4fzr2+d2G0/iJoc/QJwotLCxNY451/t2AsG8Mv9OgCLfBCE
0dP7Yc9RCEUlcckPwUDsOPsQFdZgU2zV3Z826j+5qP/sP/kJEvfDuvN/x/qw28C+uh58mxzBdE3K
uVmbCaqw1Fx2UFWBlLvYBIN5giMJvBfnBFzjK+rBtG/s99PQwF7pBRS0pG+LXaPcDZcWzMbYplMi
pZLvHKkgalDsipnFhbiRvQeF/GxlymYViAfGymRuxgRVm42KYJNojzGE2TeVikB76+BTAIXN8sGq
u7VvTZsJPRegMyNe6za23R6tgR8xqS8rSyew1bkcBJKHOtsHbnNZBOqaGPu2yl9d6V43wgdvr974
LIztUG3s+iVDABshG8v1Ppj7NB/DQwNk2iby0BAdO4G50Y5MsxAN/zYEy0K10tyNFarfBF33ZTAl
8LhKYWiSet4L6sgb7sjdbHtpyUXaS75nRO0qd1yNDoEDpLOvIi/Nqdn3iDt93l+N5L2i/Ay4Mi5r
68Yy2S73w4vMYoBqxjVxyyRjj2NhDkB4DqAAt/1r7WQbMbV3oX7XMzqa7GdwP9c6FKCplrAQtzYN
f4Su0zoU7BIWjDHsxp4jqO7VrtlEpEhcxNEaLiSNVW0dkb9PGeQUYbxeOMhGu4GtKp9wGHOA6YeA
zivUd0aDeLTfQuPf1F2WEPkINCmZnSbJ+zIeYGeprHfHKTbE4etMtpsA4memgaoUaR8MeSkbsfeC
DHh/S/bwFoMIFGof2CMyEEOtzkmIeJZsjJ0BiApa42HfuZmhCyTrN0vgdTV6V+R8y8YoaQI/GVmF
b7+Z4OYcFRBjstydO3UK8rfRPpLiRMY3e+BXdhHux7Y4zJDxIMV0NUabjpJHA/OesXf3hvSrlsG/
wKFJbw1b4bexHC1Av0FMa7Yp4Gnp5H0MDcetnz3LbkjLvFyN3TWc2WNNrlr2QseXCLzZcYrr/NHz
vg8g7BTWCjXJJAqi1DHdRRPeihEqC121GTOeeMWI+LiGQeu9E4iVauu0EiCmkXHjkzYdaJ5MBXLz
2bnW47C3ZbTqsLmQxloj2kLWr7acvHQQb821vcoH5GoyhL5ZXdNdE4AlaYfTHWDtJ9Qz2xiGL2fV
5YkUQNPJYj7IITcN4IpmJy7CJJfVYty3CRs0VDH3srSDFRir6QSLySoY1nBQiDm/smo7nksrtXN+
6eD9jCjmu70COhGuuqVMOYPIG7xr/pQpAaXVwonRWpsA7ViXoX9ZtGYr5JwUQ7gq++u+6bam1Gkw
4a9yyIV6z134qjx3A3r3mgu9GSO+hdEcPO3lHfXhdGGDJETugrraUqlXZWutdNSlk9AnCvylGo4d
FGEKSDNCtCnNnRHHIWw/BC6hcdfa7lOKkLrxhpQL2OJlzQ7p1a5j5j7oX0X4xEZ4oHZwvo3YrvGb
1eReCoVAOcje4LgjUgcq3YpB4VhMT715gyjAjsIlMw8m9FP00NG8HdwH277Xy3uHoB1tT4vJLcLf
GD0eeJSLvSHKXzBGAFc7DmGspqDMGwcwvAc0UV9M8IBFl7+XjgU5Br16GAL7JQqQDuQjPIfdtt6z
ajqM0OCIBUpdcbTI2Hpc3xoebAOm0waMY7uakyliT3ZZHLiBdapngrexsq+drNv2uXtoe3WHDj6U
QfstzMCvpY3ctu0P4YQmuqhKByf8ZkG63uFVAt1u2LStCdjpE3pYoUOJ0tm4k3ASAYFDLq6Qvr+V
4y6Dr4+NYkbfk295T9NFzGYhF6dO9WgUhID6cuMM36pyV6Oz1FdtWmfNRvkA3hq+LRh5gufTPO7c
iKUzua/aa4RyqTJjOrb2tgYLGfCHZnDfhVo7ks4TbNO3Ng++OnA/gV4prHVQX1gw81+00dB/owsy
8ZPPh/Hg+aS7Lv2x2fRdgMOFQtHse8SIgO0Jo2dmmdpK4MvqJEJleDQ+aON+EkFKRQFesYrHCB6X
J1r7dE8rz3yDAeO8q+dAfiXt80kGRBdTABTSgOD+4thleZJ7qo6ORQcFMWEBbHrR7leiYV8N4vwc
586uaRvVY5CxqR5G2ILheCiyYDOP1P6igrCENR/CnqVXCQEeBDBgSv4hzLO6vJ9adzz5WWavwpk5
sWFTtspk8WwXlXOlIn/3+3Dus+CHemh39+jSjv4xfOXAo5RbZ6cqDIGIDf7YP+hiVN/AYnAeBs+a
r23ELndCZ8MXMe0nyDv968gfwi5OYJUJltKpIPvWu1OWG8viyQDu/v0Nfvb20LSHUgmKQD76Fn9+
e5kzVC4adk5+sdVFm9LoyGj0xa18mgr9dZAPCRgDB9HOouwEQHJFHhUIj/MmP0MSAwJJ/hcmI58l
QgiMoZWyND/bv8hvNg4xw9y0qP90yo87HeXXdTGw64ZqmdqTqiBybYBRXxpJi33dl/J56SbKoZlA
jIdykWVdBGMoXp3Mrnb+3EZXdSfGL4gBnzx3xO4gumI2gwL1cSq7QA29QPenAta9nWff47B9QzPG
F9nIJwsGo2C1oGfYWfSdf367OZzZgbT0p9KdT1EN+Nh2cZjVptyWs30RmK80/z+ZtNDhX3zu4KcH
xOVDXkJb3874PJ/qQsNG+d62+61CgslhRPBj2v7XT3lJ98//xs+vEi3Necb7Dz/+8zJ/BYIj3/v/
Xv7s3x/7+Y/+eVLf69u+/f69v3xWHz/50x/i+/8cP33un3/6YVX32Fqu9fd2uvne6bL/MUj2XS6f
/P/95d++//iW86S+/+OPV6nrfvm2LJf1H3/+avf2jz+WXrD/+uvX//m743OFP1uVf7t9Ls3zm2w/
/tH3567/xx8kDP4OIesA5U9AOGhHDrFxDN9//Cqy/g5k1HWhT4p/IlTZ/vhbLdue/+MP2/s7ekwX
x1zgcmhgXlZVJ/WPX7l/B2MHHW8RyoAeSOB//O/VXf1rb/7Xe8HD+PPnv6aTizLAT5s44D7I+0Iu
bRErgQYviHk/z8nAm8cJokx0XRg07Xjli+QOj7uHkPhHWYUIcWmLxB0CZ0g9d4Z5x8pkBZI9yJkg
LYjhCr+0KpSrqKk8ZNfuKkI/3KYbApgJDRaC76aD7o3q45JncDj2603QckzCAbY+ZVuxuJ1BNIuQ
2A0ogayK3CErOC/nNjpgfSADoqRvwJPQuhQFx5GwPEEj/5mE7Kn232avQ1TWdi5KXMF5uQVX2q+o
MsQ53CbguJEYKfah3eADCv/YIkCnm9uhQuK+K31sDUJO/vLjd06T3Y1DsMsZbNAkC2AJLcRa0yFC
h5uOA9Qc07LwV1UHo+8GYjNJVuObCmWnRsoU3dDncDRFXLjVvIaFw5mg1uj44nm5rLFXBZTO6W6e
w3NpmijxkZKNfNq5dXh2pHgp7HmOA0sh28rUm575N4vNUTKjFJjaEDhsRAdn+6VGwOmYeLl44bpG
7bFy4y6ykTK0U5Y01Tffb4u4DVCFVT3u2i1OTmPOFR5+C6NAFPrmV1aPBwU/NB2lsAzuvfbcqOzB
H4CRQNMthxhv8Y3k3vuP/9NE+SuRT80SpEoX1h2YK1VmbrLZ2U8NkxtdebuWdHCN0OVxMnUW9/xI
deCuSdF6SV80O0Te/QpeTFMMU+21z61HVNTKrRfdSFofx8CFZ7K217QFXtAJKO0DpIxVy2BDTw5Z
BzMEy2JXgXzFBIaoV+Wdw1k/2lWzOFD0KMcNd62AVUJbPDXQ+EwqBOqxGw0vQYQhNRfxEPI2dioG
EcVGxFM03mQlMoA1hFhaOKG1qC0O/Q4i13YTko0NhzuXOONOMITCRswXbDGbpyq3EAkv5RPRVsep
wgNjxLtq5wtgmiwOgDctnMSbAZ0gA53RKSa7fTRZS+asXspl3gu00cVD7oVrKbUfB+LGL4rgwixu
hJHH4pn26J+E91/MuwI5KLwRY5FFIANn67xQ72BTNHEps3aFov2ToSgSZ5H9VNo2upNq6aRF2cLh
3RjvSnburYXErYWZQQwd/2KFY+aKWuNVP/E2wfuwE91Gh7YN/YR32YDaeRYj5L6mXQPmNZZo4g8P
OMgexj4v09ES14V6K0g+njhZRfUWnT1vcPypU+nBgaornkYewjkUviE5ilUBEdXO9tjNOEWvVVCu
jRKYwnmU1AEAT16pHcMCcuZ21fDSSa2ykDvVJ5A0Gi4D9mTBSRAEIH7r27BJ75SX4XIydcB7bxG/
U7LpsszD7B/hHxDlezM31UWNKlueS2/PGDLglubIbZgXQ+UBMKQZzzV2olFZj/ZcSpAYwA9hpnob
8sGsSSfDCz10KUd0dDf0oPdrDggMcMjWgL5iM29IXFrPmwBMha1sgA24VKyjAckjLyTyzQml+6w7
j3457KtmodT4Sbu8EHSxBLe1hU77OqAXKnPHdWNufShppZYZHjrBvqEzV+nilKPWnqDKBIsgCeJU
MMunWlxGxfhtouVTNGVZ2mSplY9oKp6n9UCqIR1GNNdyH64DAzs7o1yPkqWods4cLcrTndt0NIZ2
9EueSYiEEWxiYZHZ6wjWN5ZROxTuODqWxzBumhGpaA5FL5Rit27Y3nghOpZdw0hMuEvxd9FWu46f
DnB1XoXMQtcTxKdqBC9pbwfwWqzeLNMD47Wbcx+W+DaeYyob1HxZDZ6CgtNs2F+H+VVm0T41QQQE
xa3MTmffDbp3YzgNe5CZMtQ9olLQw/jLeycdPBntiqzRjJSvRTnv4JkE8xior3oQNMzsHi6PkKzz
ucMgpslQvYDlblfTb11P61TREVpSSpcA+mzwHMr8GoztKvV5HcHpw+gtXCJkoqeKX+UTDGitqcQm
wTUmJ06oNfkuq3FjPYM0m0Ajm8ROFGEShVOseJRjW0AFvQGHMdUl5ijcLKrxPrC8bI9m/40tl885
2iSg/l1xmgOFdDTgBZVdtSguQwBzPzQ5/H/88D0wXZ96JTRCaOXX4BQZBfpEIiwLNMjptmnqV3/Y
Dg4SD9KrLQlrfx/ymq1EztJy6CF+MKOs3kayO86hwCOKxIm20ZQgPNHrrhoOmapZWoCawdVUr/0h
aUUV4I7kvhzelHPTDwSVMy6sQ8iLXTaI6VZ20SM4raiXVIZvtB7XQufOzTwNLClMI0G88eWNyKy1
pXiYalbhNOwB9g13vt1kMS+hAaBcN8mzAsa3PUEwQLudoVV5D9uWVUiTAAcaOKTNrZdLE+cQpYVL
rtNdTFp8A/ev3rZW+95mSu7geZTQagT8OcOxReto5RhgUE04FhsRrswI5WgWNk9t0V1EbWKYdUsV
wJHerveDN247gk1O63BjKA5K388P59bPj50UV7BevQSnEPbPFX/qg7CB/Ibc0MG295rnu06Rayfv
NhPx35TVA81bgoTOS0EJQcsqOEYryWy0p89jF+dncEXRNpx6UNw41qjyALiE1yeaWYdxgoqAtzIM
5Q+7OYEmkE5gFHG4w4YnAaycVj0iF5qbFXxQofoOylQX0UOPhZyOOttNVB8os7vUtPyb4MOcGFQC
ijzaRqpdz060miTnB8brTek4CXyZ4sxLpPc6doO9KYF7qqOp1I3jNwrHsW9vkJvsIBSaSAnlrXat
q46s87yqQAGa08FkF+ijeBAen9PWjh5npP2xumm7BofwmKelM13WDMSDbAD0yuoouqMCQZzBUQzf
qTQYgAwZc9E4E0nsfWi14NAElCfclf1OoSksIRnn64A4TWocOFAFnUfAeoJ+Xlg9OT1a2UsUp1Ou
LAHxBVZvJ92IzUi71Tjl67KXwXttbf0OcjzR0DVXg89AX0LYmOYig0iamcCOIr51oEWw1ewuJMN4
US1Wsr28HAo+gEPToN3aXTs6fCtgXBZnKGPF9Diq6ZzVXpSgBeQiN9a7lTPI9gJtpnXB9gzO36cK
zTO6mHdYaDdasfdCmgdSyad5FHBYojfjgLa3wtQBJNuct5naW4LgLGUtQg7afg9zdjHqtlvrcgQ1
yvOALUMxAY6bsdG2BFgOb+DIm24c46HzySYxwDsEEdVLFIJWVLr5sGk8MJH65kIG+QMaYBtEHIB+
mApvWlnCvAX3362FB1w1I+43ryxfW+vcRmbLnOHNDhGuh0xCowRMSrChboOJXnFenYvK28DEkicg
zUHlpwTvG3n4dvDuMvg4QDGiKrENtwVUKtCJUaAUo/MWE6KF3oCB4Xk/X4rM+R6JeyMvJDSmFcqS
MSGY+cILV9FCJGfBkBRc8TSrZLaqF/kE0pVo5mvuq7KOZ3w6jrLwQZ+Uzp9AHJTgvIW381i8eKE4
DCzYRiU8jKYTOLw57GspdP1IaE66AoVbQQIJrSR3bQjH5BktbQRAepdpb1szXHzG3gPW37RWv5UK
oZXsWIQyPizPq9K6DLRvjqMNgcAMR/Xe7hto7dnmYEORELF3c3BKLfai8Z/tkleXeJmp9strUw3t
maGXbAOmA0oUvnoEbBG0bJ+FwTJxxglfQTam7e5Vx/3L0fXA0gPxYyP4U5d1LIXLJGzj4Bu9J6a9
8Lm+NoGzJrYOIT8V5EneIcICX3xXivDMPGQBvJiipEPeEXWIqrDGipiYy4ENa1NOWx1VF9WEfA4L
rYBgiPsgq02w5ArOgPaB0J1evQykLYYthnJkWWE2ImbPrBdgCHhtFRZD6XOEGkOYChQWcTRmK8ZQ
BKkCYiAS4p4buEBvAEZA3gINg1VfRSssmjvpOvXGk/3RY3LZ42VcFa5JvCX4w4TvUq+HGIk7BOt2
ALnLKI+scn9vlZynjhYvkjkQBfDNiQM+wkELR05i+NbzWjiilzrCY8LuihsvbKdDvIHQyerDs4ia
AvUoahKriS4QpX4Pjx3CIZJ5KTwtnkd+/+Oz1YjP/XgSpulRUqzXOclfZtY+DXK4UDx/yTKkdb7C
ER6wmxImTPGPvzElwXvAZyufdqAiVjjbGj9WmRiPFhlR5bStfTPQV1XfoLNyvm5ttqfCdfe5nUA+
CwLvpJwu7J6gNgFRtpVvixeaQ9ejnoxecdPZa4iaTBe6HxK+pASsyfobja831gSpdssTaRmSq3L0
KqiS8HZD9GWLGlUCicMSL2++8+DddT1U3qGK8BIsp8VrIc8eqaDNTWjq0N69UwZFCpSILFFOl8BJ
Vo1BXRDlGTvViGytjLwiX2jifipffuSbOgx20K2Mh8h5//dz96fwfuBaJL3NtxOQrl3gYc4Y3aJ2
Z9c8DiJ+q0CFVM007LsJhci6FshDN5rr8TjRfW7xeVdoeYPS9jCF7eWA0KHuowMkIS/dAak7TEiQ
7jAURL3Jkfs2cHatxjqZbBasy6b1U2pyHKaDOx3lgGo/j3yxmQFQb9EWE9hjj1WSPfqTxfaBf6Az
IwAIJpP4xbwfZ2yYygp30SJcnk3XjCJDZqsa2RcA213ZFjpunXHFy+Il70asXn5TArKQUXTOMnkp
ne5tKN7sfvBXaoFOjOOc6BB8k0CtYyRvKIMFB977YN8hdce5DftYC1On83EJbLCqpPEJCI9geBHU
uCUqUQaPusqw1JfnHFoaNaXGoOUG7yLlbBSHTKBMLYOVDPkJIdrZZVgVGSfnEtkHYJcjuKBF7A21
CxNKXJMdwkUO5dajU2hYBN/X+pnZEO+NuL6irAKJEPqJOKvYmerl5F52iMLGT44DhdSQrvHMdLyA
FkXuHwkQAzZe/lgO8FODc31XvgSdv3ManKB5g96MGluTHhUuaiEwIgRyK4smy30tzzrEZyvuvy5Y
79A20UaMQE9C1GGSMuSvfJQ7Dc9K0M+dB6vQoPR73nGabZPwgO6qeldOxUOJwGWZnMu8tBzcKWr2
V4XY1lm9XjZEUkCVS0BZSebzOmNIMhxkgTQDdkQNkKXlq1gG9YIKa8yyxIuFAOdfl8NmH2nIsisB
3lGGrKolSMIOC8CiTsgUjmCsQ3xJU+ioBcjCCg/okFo2hEXhH0pQVVtDhUhjy9ZV+TIFKPxn3bwN
G+TctcSBw8MZDXfYC9X0WNkSTdC4DeJiq3O8x6aogsQqsef+eB3ecs11fva0+9yEuKzlRTSdf7YH
kviQ/28k2A8Qq3JjE6C8G/wPd+e13LiSrelX6RfADriEuWwYWtGIMiXpBqEqVcF7j6c/H7j79DYx
MR19NzEXhSIJkiJBIHPl+p35dm+ZJTlvdz++SLcSB1cHGld6usm7/jyJ6Zas/G5Ik3qq+0Xyza7T
T21pHrN4yjzVUJddZk2hV9qL6YtxBd51KWMIo1qRU0I+Zakd/EWaH8yJk9iYmmXT2tJzPnOurQPk
feCeQiiqwfCDkDdGhEnG6WSz/vz3KWAyOqQD8CrvT4XWxwxmtVfK0Z2utuYelJvkg2CEnNCyMCJG
CvaIntZeitHYjuG8ZV6mL7leJhPSKUEyGnIMWma6iQHcvmaodQqBwKCZ7Gc5GD6rqn1JydP7D+iK
tgJsf6Bia0MVN1SdbEsD8hct3HX/n4hmRmPiAxboYkOAgzPMBDf1OVTwxUkDH2m0axTdj5gTTp/M
c5Rwdd2bhhlGresnI6KWvmP4tg4C62+r29mX1R3K+TAV9bVOYA5wEsY9Z2Ul+Ws7067kwR258kWI
S4am3tTA+VNP+//QJf4r2vqvbyQg70LogjJm/w370iWAqg6P4M3aE87HnPqdzpiIv3emsi2n/s1I
aSaOqvkf0L47YffvhxJtlwlkireKeY/e+NOhVIsinlkEcSibelMGIUMCjha0gbtEgtZjnGFj3UeR
arHPyjrl933i5Ev8XVgmC377XaN8mOWjEbevUd85vZr/1NfipudqBgbZWU3p9XxwoILva80w10wy
5X8CwbS/AjG/H0ET9wtiSRAToqj56zmB+F2WozkWG1JB6NTyyddrfEynx1byDQv/naG5cM7v63gl
L6UMYTV1hzHHNPYoPXRGh5iP1dLWNadmk5TndYhPGYF7jd7vOsjNyo9FMGeWhEubMy/Q/rcQIlmA
IYn3azXraS4WWrKSv/6WEZfm/VT5r4Cg7c9yRUfav6M7f0GFvKd/Pv/jV9n84/S0ef77M/8fxIFw
bf/TRbPiTH8Bgm7jZ/GFcO13TGkFju4v+B0E0uTfLChEuB6AkrN6W5WKv2NAqvXbalQpM1JwWWmI
8f4NAUnKb6sZrwIiCBscLbTGZfkvDEhSf7NwXaYTi2MDWiScPP8bFAgz97+OWYZFPKLAf0PIChca
ZpF/PT/LIQrmzjafkqJcvjpkKh6krPSQlM9LoyQvqtrpfmsb2TkyrPKxWGbrNCoQqmQCz90hCTTk
qjkWMj3hpymBDpiU5PIDrZTyGeGw+qyby3g1wbZzZo5+X9vPbfElKdSnygjRaqL5/Ih30XLUO8Lg
o1nCSVobwnnDNdOcTAz7J/rGkXWAcRrXTpCbkYOZQLs3W1P0FBCVuJhLI2/SJcy/pVY9604SRZXp
xbRbP8QCOhFSdsq+npnMmmYSld/UhnZvUoOSOnprRa+E+naPetoxXRfqRG8+UZJJcSSzsAjskWrM
OiVZQOUZW8mbQwk5VJHZ+FobZaY6uaIOP+PcTLRNJ6MHmkNLHLFzx7fMltLQaRJN+hoRmZyaBMoc
qda1J9Of3ROCIwka2Nq8Vq+ZCYiWRG+BUGnyDs3Grqlo1zJlat1QnuVTYC7p3sjq+LFJQlQsZR8v
fmCp7Y+6Kc19r47m1soWmHwWBQXoH321UDV/NvDKMqc1+7lmVdRAIeJNCVcNymajp6VewV9qDDfH
ADnf6a2cL7uxRnB9TiFXBocxT6huhiwz+q9MEMbjt/kcOeWMkMM3yLx4qMrIBhiMGnMBAmhLw2ks
eJiIUWLzONHdvKjSFOxIFK3qh2EccBPQ20h5aIfQ8GXkg4clyox3LSpNBSBsjt6NqKHNsTTBqday
8oYwK95Jo1Ye+nJU3CLr+0fVKhToTanZvSYZv7BTtH0auwnp6YewkELemE7lUC5RvG1Z9fi0D2xv
HNUQfCO29sU8qc+KPPXXKSuj994Q2S0P1eUxkzXtNFdFiWF0i59roCYEtzXm6KfW1Jzizuh6p0wT
K3GrclykHb2HVnGEYmWGM8nNZ5jx95w8k4ILvU3Qp7mm/YGwS30Mc2EcCUbTwGB67VVLCdQtikCc
I8o4wm+14mPOjeQodUESeym9aRq8AXWbOfTTVc4j/anNoTzmMTV5Yxp5/FypJKP7rJH0bxFqhavc
tURZ50bIG+iLYkWO2gnCrCN9eYKwWyU3AhYyy80TVugsO2QERRQpneYTXVL1fj2GIQRjdVKWbTdN
6UK3Vk1G8uBR48PqlNVvSlF0+0yW0OXZNXnBbpdl4+CUmW02Luk4+VYRcQxXs8heggjbF13L5AbA
oWFpoEg46QJTkWXQ9KJ0ra5u/CZumyPNWuK7ZwPP7m5MNqWcBpsxa9JT1RdI4fBnVQkpC4JN1kfz
i2JJ5saerWFT8bGdkKTXzTy1wymR9eXajbXyKaTQBHINC3j/JotGkSigm2O0N+rA3o9KEu3GBAJw
qtrSOZtR/lWVQke6snSvLibpRdAiy1x5mrLa61uz3hZoXCBvQlruGql4sNRw/jDjgQ5VbS43sdCj
6fRI89qYWKtKKhSIzc0M0a6CyajMy4//ftL9/5N9sdIb/i/0i6eVEvGPf/5q4h9/m3t52b/mXus3
7K6h5FvMkzKOQJTjv8+9ivGbTmXGzwTdBy+XP029qgozAwURmnUDJxIYO39MvbrxGxlMyLOYtE1N
Xd/wvyBgwFu7S0H+VOXC9AK1hqSzuhjw1/5uf6XHLZk2tAqgPEz9IcB5pciC4Inc13Az281TGabd
pQw78SBsZ5Smiw7i8zyNTXlcEri5ANLzR8/jxlhPOwYqmfVYr1wXeWoOYWp83O+NURLs9Gzo3LjI
pF1dpT/7yAi2Y5urhzYP6aEMY01Pk6jvTAcLL5jCnzrLCPGmSlkN33fXEOtY27gtMervQ0n/K8cG
+UwMxOjqBU+Tm0J7IdhuI0m9dbS06jnWZYJrW3x8yN4st4oexgChinSp7dEPm+Ctk8ZsOKclIEdo
R8HessrwOWWm3FKE4IUzW9JTr+qpr+qj/MAkxvKzT+tPi9QF0QAHEE9rLJFxk8NEXHobyDdZZpah
2Vxcl7QorsCQyUOW4QtA6XJohm+5lk5Ho5nH4zCZ4xGH3PoQqLnT9SJ9KMG8Hgox1wC7mBoukoY8
QsVs+SiC0GlbSTw3Ufet7qTovIhZ0AhBFjwwx0KDaIxnq5t+DYDKJ1s28pdilb9IcnCzmqJ4ATV9
CGohzk3z1tZNe9Eitb0Qwhs4HcdoM9iAlEovjE3cjuPNnCtfiNLEehTnboYYe2eVInOyubIsJ1Pa
4prjfmLUSXHo65LYs1j9tPEUhjLHZjTCqqITbNbHKAoF/cXhKZL1U95PwdN9g0/IRa2q6dxA+T/o
eju48ZBdpbHRb0HfxZexTb6q5SuiBYeStYkP81JXbsZX9ptQxwS3AxGkfLTee+z47YE+pIkZwBCm
YvEsmGSOGoFOaJJmnvrSvkhJlF7MuLO9oKKCUqdieq1K+YVWwo0eQj/Ow63Rjegp7RWws+hUyu1w
XqAJwpxok7dWBu2poHAwSdevsTLbG3oOOiJs7uYaf98gmcnlD5/wAMOEQeXwHfR105q5uZMKPZF2
lTJCQ2yWlqNgbPnE8zdg+/yohlrnqlr/OWaxijymLo73zVwtEL/zqDjKjRp4UF/gAzE4+LbIEK0r
tKN9k4RVtx8HrFT/uN+u92ldNgcx9k9LNzXX+2aqhRubY4pDfo5ofPDDNjNOjWRYu04ZbzMzzlH+
9yYSHY1oPPKO91v3HX881ldJf5Csnz1GRvtsjHZxsATHdN1UhDc5s2ktGxG0muplRrvNkmxyk0LE
Gz3K4a5IeDKMsKVPQxF/spoMTklGWWHp5SOZx9I1Xzc40eVX4Iv7I4MeIB9rFek6a9O+zQvZZyDH
/jtJ64e21V6USJ+29WJUoG08dN9QIfzrFmdhtqVaf1+sBFTKmm2AvxTUug8ngNP7NSgqrZzJjo3I
nQ9Txi24V+qokkfc6vk5SPr8nJiIoe+3RBZG/jQpslsD+dNjWndb66Y3eO+iKjHUXe9m6Cb8Zq1j
E12rVCcRASIAWPt+IkmZ4WnDoJ30+qmcaAzqsE+E1kf8asissr5aUQMlLzG/ohD7997p33vnUrIO
ZBB8GdU8n1Gd2Sc13o+x/ZhJFiRzo2BlE5XnvApCfFAylZsrctJLcuHLZsPdaXleYss8dkRk1iBK
pGCZta+mBeO6OW4TEVnf9XA+DkukvJfV6mo+j+EzR0vZJMI2Dr08h6isABpr5WPU6EYg+LCyTcQ6
k7xROPJGCXWl69LZD4SWeODPtuX0iZVf6zJxojoxzoQVhN5iBgkdZo1euxk0CbYLSwd6My64QIbS
1rYTfzJbvM0bMTwLW92H2EZf7w9VaiE5oaZHhxDl944IUNtZFjs+9X2RnICzOldGBYrvPXf/2GGl
tbIrg+EcTEZ0TKaEqjs3y9L50828XBRXrCx+PavaC8s4FaMN85sVZLYXZ4p2VvqOTMauuKZy3r9A
z3GbObUrT58V80iZ63JYhS8tZfte4Aw45kvwXZal3FW0trsMJFY81LogY7utuk8sXcrZV6y4StxY
UeaHyJyveWJwd+xUZdfQBaBTI6PCQdjFjMNCqRs6s4DxqAcHvc4oJO83FUm7maPR7qqwUE8GfYJT
NIXxoVTUQ1R2wBr3x4x4Uk9lAJbLqBm7vz+2PjkFEgJBYVJKYPwAvke6DhpYoPmT1OqUCrwYWtLB
dKbti5YgtOmn7jbIWXeLqTk2nYF6qYsyslQGKfo1jkV2vO9tbdqH4CfA9lHzYSqZ8Swnw3Kb0sRl
PsX0aH1ISWVO0TjdZnVpAo8yc4l15tIJitxoWle698csolmZ03tzI0wskuJ+kZ9G5BVb4sryfUO4
7aMuRdJKKjil6SifAN2zRz1HKhOB4a8YfPZ432Azir2MWs/b+13ssQ9RR09hyJvXasoEnfJi2GBy
22/vd5ewOOWzkj6FyKBC4hPOua7DTbOyt1BnkiiKStlI0ZC9JcQ2Oa0adbjAteOzPMS/Pw6rLDzU
LGy9+6vsoYHRSEvgWLeAYPg8SqCHGJ4lVf06Q6vkLJNA/cyBkABbjlij9NPWxl/irVOG90U1+6tW
ZNOTkko79F3zIQQT8gycHLwKD5BzlyrZwZCicltanXXDfVVxVMMcvnqVNofRAxUvk0eEtn3uVXmP
WoWxh9TR2S1DlfistayasdU6j+ydtDJ6ErWheGEoBLrFCjqQXmrHPCzzq2y1iAK1wXJYnGbH0GYS
5SP3+zmcgmcj7q6BnsifNLQr1yzn8txMunWO0xnYf92RVv2zHULmjQp5OWuUQX47IEVrjNZ+bsrl
Ct/9QxSy9pJxUMB8p3ZDcpWKgIlm9VjAbLjXhX/cVdcy8f7k+96aBIEb48SmqKXSneH/X3WLehWV
XLILgia8yTJfIevb4QsGQ4APy26YFWtL8GzlhWIMjkmnhbcefbNjxkr1OWc9psadWC5S0Gh7tUge
0iHMvNhaxJsUGNcew+Bfk9b4kRFndEZnkAorTG9NNNbbrFTaQ9Humtyg82GIbk8i8XhQWYQftF5B
SLXkeOJ3pbybmnB8UMdK3xq1vZwWqwg2aZWJs6rBeCzz5VtgSmsBpMaXIIgI7SsW8VmNyW2ZQhQQ
dWLtWwneYALz8DEWfbbBMUs9TWMo7+Z07g9xKKYjmiaVXrvpJrJVHrRIDMehEvNGWHl8o4JPZ0ww
w7ptD13eaa+4h1NG1jmxy4artRqItU7MloxHMzTLSd5rYQPatJhuSOrJS9lnbpx3lc9QJN6t6lUk
Qf4pd0Hhd+2+KWrtsZONxSG1WPuhLjnGRmP4QdwtjbCcXAozT9JzjKrEY9TSnUAtl11pLOOxhxTk
TlPdnSgWU6/Cs2qsMcwp8qklT2T5XlWow6agL1+qOU2hjIbST0lzU6Q1H8NYfija15LIwxNvNDxV
Vgi9p4tgM6x3Z6VRj1EOajutT4kzG4BARRpnGssmstHQ8wdSFZNZTWTmKbWwb7Oy7Fe6dvGUoh0e
OSNgzWileUl1TlJ6rtXZzqsWv8bMfCjSbNgV5GkcCzUQmziYSpcOEKakTU+QH5tl3cgpl9OagOwM
xvyhQaj8OcgYLWlKjUERpLB4iZsvhsGfs5RI+MwMtAL6pL2RZI6RYajMJ2h/6d4aGHuKRPSOhZ3U
nsvfPIo+WrZD0JtndU4WfyqX/FZC4HPlWLNf7DCnU2YO4YeqMSLKdv+lWelWF0MZO2jyBGZyTq/N
G8hQylcsad/o3lX7VmN0YLaOvBRu8jkl8PeojWWyCbKkeoW08Ir5zfTVBtEJThkC4mbMfTqbw8Ng
KekpGgLhWYxh78U47hu9nr5qNUFf27cvgxwg6Fza4aBm2sAoUQ9etjS9k+hD+TGOjChJodmnshnG
xzYWX+UUlR+QaASLzrJ8CAZjfFIa7TGV7PID4hHBuY1QD4zc8gsM5d398ZpgIT+yxy8SNOHjdEHw
Mpr5oUy09FPg7OQNWMEw9Cn1LVPCr98fb8HFYiCas57o0SUjtt1J5iz7VGXp5zya0W00i13Uaqz9
guQDkx71tSvz+DhXwypwMJTXZunkbVc2tX/fWwSsYnTsYHb3vW3eUDUbknq8341kpIdKK13u94wO
MFY2o0dQ+YcBjsWOwko7NlWHpgma0iETzD6RQYtuSehzc1Zk+1qo+tEkO2Eny7X60Aekwte435xK
0QebwWYSaV8RI/ROJhfxcewniqUBFasrsMTzmyEpb3Qy5H1Uh9iVt0H3AJ+Zlb5qsh4JenkzzZiO
oRv4Mbbm+KUF6V6oU/1e4n5DIE2B9/Zkdw9zYOZ+OsjFm6Qkpxks0GtMK3uYbOh5YdiyRgg79RiG
+AWYWpJxUV9Guw0+wGdhqcxhceC8tW9QQH/e9wNqUu2Dbt2MiDi1flZd3Y4lP0rk/hgViXqUSsXc
yOagPNaDPsOiFsGbYDUdWCWEseYhj0pG+maJvxnpsrxFmqy6EYTOR1T90bYN6h6qXqseS35QV0Xc
0EiiOUNdSrYGxP9TnrbatpM75UEnHmtHxKp5LBM52kuTFkMbbbV9YOr1ISbi+BDp2rIn0Ko4WmVq
79KhCh/0OS93bQNVLdcWEtzTLnvSmkjfTqUE03K9e9+0s+qRVdNityGyJ8uMRpBxmWn6sxB28BSb
5JX19nhttK54xv8lf1bmZFOwHrr2WJ6RVg1FeIZvaCjBBbfTeou3k3KcpEE9dGOW7qRlEOe+Zexu
ZHV+oukDCwkK0rsihveUI/EzH5HXmGA8tFtrT2kC46vI8+9hUStvcWtT4rZ5/oR4afDrhZEx1UEQ
inKQtvLEmhjVNtQca65B2Yf4vAD3+HabG4+wNsmXrmxicRRWgGYEvwUMhURHMOHMN+08AsrMsQeo
GNOKzrIZ9qPv2aRJl2SJxmfF7vz7w30aigNM1004MWsbXTZ8VLb8Llq9ucFGsR5AbiaXlmr60d4q
tHmQAOytotIS30axOuxY5z3ak2W3zmz0zwT4LVt1AU3wWg4rPm9sQj27jgZ+/fy40U5poBvIQzpc
Ok30F3W9ZahBtDWQasEC5bE/djCeZsRMhY37tx2gKLVfdybDsSYhGdLDqwaL51bMwMozH2xzv3vf
kBR6MfBuPJVlWNxUm65ZJFRcDkpG9PWhVKGiGqsjvzjzQ1tPcMZUmBksYZ0COfPh/lghwdiAa7e/
3+vjeL5pKpPYIC2Vf3/BfVMm+VEadbzn1veQ4M8Fii2OsmkFDyDDUmM/LPES/L4p6mRuEMZokt+N
TX5sW4yTsqx04wWzQKHiTWNotPqL5KfSG4qPZYh1kMZqcSa0Qx5/oYMs2W26iiuBRJIJ1lKTIc6A
D5LEu0GBsCdsSJuEo9jLCx10N0GZHl1imWRn3NzKD7PwbP0wFJh7vOADuLMT1CLJstUUcioMPwwh
m/Eyu/vqReQV1ZP0iRSEJDW0FA0Vu1yzNEWgIx5jTBsk9SPLOreZbtbDyhap2l9VzkRYe8KClhe9
ygSfCWlwjAI4x3wNLToAkKij/nVCNlZav0br55SG+PElKOEvNh/cMnDbBIXH2KGalSsikuEHnx9B
HL4CeDx/U1HMq03pmNUEN+HVnDOc+T7Xj6MFb4sKz9ogJi2DV/Ne5V/3qmUqvClixV/j/J8xwhw0
basTex2hqmrIspQg7cjlqR2OHZmvPYabo/nZ1D1P/7Ct0p/01pXb99AEHW0/Ad7cOIbcre5K6MaK
8a6Yuhd272HXexnHeehSfAg/Rj5ooKw/ReMufF2JTsgVTZYjsmDH34pwjaDo7/m2CkmUofJQ8T79
jOFmy8qpZcijWSNbp6q5GdpVHrcVU5CqfANYM5fVVq52ewu+l/WLUsdR5Z+5dqtXUctI2YVFvih+
zJAbagWlyfc8r7cNapVEfkkxIgimq8YPI9TejVg7Z9MtkBK4z4gTPsYWflkC+bkicw4xMaYcXh58
yDGeKOsJQNeq165S8UNj7WjXrG/dlGM2a4lT219QtkppW/Cmy6L+CmvooGDuDj/AAE0xiKCQSrU/
luE2jF6b4UeIDYzxnuAoqxbPuqL6aaU7NplMHWS+JcCfAwiyYCWeryF4jmShfle89XQbVrJ/WtsO
Soa03enJw1D/WCDVcwRn1573g+HlkmN9qZ03fU9qH7cc+tgdOW44J1abatxg4AEAhjNW6Eywlhyx
jHBZdfWX8RQHB0PzEaFoMmY9h6X01MTr8Mis1/RTxMsHu5sQLoSvfdWc6OkgONG/ZjwIh/2GyL3E
rl41da/wnTGAity62Sv5VlcciLQiGNy09fX20OTbSN8spY8GAVJh6IzDTlibecCHBbq/X9GYp8tR
H6RvmG6kOejrBT7hgpXWT0noTBFuGR/pL2rY95ib1nw1+h24IEF4C7amq13LkXVZrT7p2FDiqsrM
2W/QazT1FoeSNj2XKnR1hzRpmWV14srSbtJYC+7SqcIexAPRN/qT1Z9Gw3ZUCSKiOSZoQY0vaOzF
zofXnLoAi2l/tC0/DjbatJMljz6yljmL5daRr84bKT3I9WNLElaPUgTRkcOBEDUExEsiWODRHfST
2bftb7byXDfeUl415TD8UjOUc5DS3JzGb7NRKTJ0vy8vtXRQpUNQXgrEnXDMWjxp6scw8mT9FpJu
uFzRwtMR2mGoU9ZvKkNbhHXoYzfzE+Ku314wFims91piwebhKWfOnTOTsWjG8bMUrNm3i8LZpbyY
EXLA7ZS4tjhUWPQYX+AinbafAhcvpoTExFVbZG2omY3p0InTHB7Q2bA6kxPPji+t9EvWnnTp1uFO
Elq1Z/Skn2+BWWWnko5x9dlVHEAaBYq7+mamLogOniheYF4bBYcUWgMO2p6K42Vc7O9GtGMgBqVZ
z+Rmy5BvSM5Sb63RoQGSsWa1jwES0mF84LKiUGoFuhQOd01eZX+YGDXpWNGYPRnFC8x5b6qZRygm
GstJ2u3q2qWmfiG5eC/1TD3dRKZsjKmXsW1rp8C8sGRBhbnHwW6Ramxx7FXHvaE/GSP0Cfmmtx+9
/DbOW5pY3XCNBmidmwCqQKV/KuMvo78U1Y7FcpBurXDf4y9rXNA8dqqrxd6CQkciRKx4ZJXHiD/g
7DNdGwGjLMmO9HC8eipU+muBhn0rDSjYC0foAhg1Qc5KH1r7JZfw9HTlEUDhbKSb2diJjyE5SAXx
Fhgp+SuigMkS6zZo4WRuarRBdhDTk/EH1+5Cb1vDyONQd1sJhkm+ZzwwKjisFOC7pPQakKlgpxYP
Mp1geJWFW5cbfMOzqHJM2tmd4tYST8aCkwsasG462IEbolbj/Eh+JE/MKN9LPHB0TlhIFO4CC4Zt
52j6TrRuP0HiZayQsUDy9OpzmR+CPTZJHb6su3jchYSQvnf1E/LBafb43Ip9hIuHTzVMHtubsUyq
+B0B7I7zpKxwP8Otrrq0pi4jgjs7cTJr3rUVVshKeFM0xMwsl3KTSmWYZXFiXhQnc+TzAK7Xy0GD
ce3jpLMNbKx0aGkdshnzYAZKT883XU0EK26XbqmZChIss3EKQ6U59qoTC4fOk89i75uada1kKns9
AcjI+4F+TWEcwe8hDoHZOdNJWxbtWJhc1FP81NZ1dEiigqTPKjgiBPhuh12Caqn1qFzN3dRO0VbL
jEs92clRTwZ6ERqEHqLAsi3tRRYgJefH9CO0ooPJUpkiAgmpoR+n6bkbMNQdg9iZ2648tPgihq3p
rfNRvExHTRCXrjVchrGLk8sOvotgOs3QXvdSshmU7gp26sQt8AeFfGBQLH2WYZwcMGYpUR1YPlMB
026Xl98rqb4sdvNRLiGJsniMlhq9BSo0FJCpPxpw/kVxleq2Odw39Ne+T7n1Wmb83mPlZEckJLFg
UdkJZp5krM6aKTDr6JdDzlw3pSl8Q2wu5M+ljNaY0nCXjQ9zh8qtYZJdBvVodc+Rvl50hsNJH5gM
Owq+jBVXl9TqblNELnQrgktTR/hC7+lfEvMqpi1HRgneVk4IyBuPBXBbmKvzcthCeuzCaK+p+T6g
oBoQFDhpb4Sb2tbehNzPB90yv0/lQcIoJnruZJeKoJw2eEKgZgHdoNSYZF8zHfs27FC3RMlnDJ07
QmgYmg9WfIRW852huPcUXeb7BDScBlCC7lOjBeitNmKBYQBpZYWrBOJrobMq7Wcabw1fy8QbR/qq
KoToYG6FtdEsyRH8s7NoLy8yiaI9JdOr+k60mMdac9dnKoLsPj7rV94buhiUdvvQoNeTxEFWSi7Q
/qcaKcdlzI+JVh1xkt4txS40whN7ZiN4Na3kAb0otRxPCZ7vN+s5e6AN/zA4BRPZnFJKQD01luug
vGhVfEua6j02mveM/4feuPTwyErlxfpqRP0ML++zNriKoYFLMWrjEb2TlId7SHrEZACoDeJHU0fQ
gUD0lYghtuArtyV4Rt0EMhdIlj0K3AmxgfFnDoyNOXTWQX9Q6T5Z8teoxqZvgXEftEQglt1UaQtm
IBqLFdwVtSoxuwJH7jHn4IpI96XcQlGaGIeWMp/QNswlUFAlCfVD1kOMB0yAnaBHm6SDb864R8Lv
62D002tHOB1E/963IKQdmuAZ+ReDYN1XkNEr5SAQgLi6WnxXCgmjNHX288kFD/DTcptiwphyCuFR
0Upn+o4SaoyRURppuHyxVma3crKBH56Jo6Q6xTRxz8tA8mHtsxqiWdPWP5dwfK+LhqOiPNtT7Y3p
uBMx+uniQ9N0X1aTPeyQoxkXXkEzXbTbZDoL4zXuc7C8p1b2lWAjo6s3kl+N8m3V6YScCwuKNcyo
KdbRGRrNrzrCmxvLMWv22356n0cizqqVX2lsueTLU/RUuqznnNAhoH3xNNbjMSMY+lhaHW9RuevK
3aDtmFfMYi+P+Gof9Ji6Wn6LhadoO4mD21+xmh+4ukwIyJ71ZZmYgmxNxce0gtvluDOxyWhdCYKg
rV8kC5mLW+NmsMHWe6k8scsMkxpyTom2xZyryX6Owg2KjaUcrcFXDdcSXATMkJTXa/nJxIU1ZTpS
vXkhBRU//sKleZaac6RdQN4ll9oYO/e+9wIVez8/Tv0Ol0gFgbwXDPuCsWh6pZydAi8VXgFYGDkG
zakwaTZ8EWsTh3sF3d+Ca+BCz9QvU58zgteFP5n92dvIMx57HokH8SF+5Jua2o7rwFKw03u062+q
cpwxmSSTYMRlfVf3qHVcjoaCL4OMXi95zS0fV5V23M3jTpfQJ9+QFCfYSVLtdReTEqjuLnj5j9LO
Nh9tyrq2fJCHk2ltptVFYtNZmyV7iwKP5pIieVzrheHDde21LSQQa9naYl+0tGE8IbZDvf0fps5r
uVUsWtdPRBU53EoChHK0Ld9QToucM09/PvrUrr1vVmq3LSGYc8w/RsFO5Qo0a97vrHnk7JsxOPQ2
6D31Qfyfq5zaLWqR33k/7o2beoGSWD4kl4AGHi3+PMbjYUD/qKBtSW1pqkS3V5NdCcRaKxP5mKEN
JnRVNT4qjD3E9CGkoaZ7Gvew10r+7ySWx3GZpR958dvqoicY5OmJMR8HCBS2mJE35ser/6zBra64
OtKM1dD20ka2zGMrmQ7MZ7JloNaQw7ffvvmVmC5GbTQeKGdlOqSmcxDDiZ6Z34tuzRI+CXQnuz7z
WRIfRMHpSgcDehu/rPjMyKrr66g6zM17jHcOnBh/saqdMvw3SnYU9KOYvLUq1ZkMnTXdddOuyL8F
EjSiv9A44m9TB69NKHB59WLP4oOveqcATSBXXo4rDeUOzEMG5/Mgd+vuHs2PTvYyWdrpcrqZqluE
gCErO+yUp5EL2dY7ubpl7ZOwa0JwNoawmQOefuuzp1NbrG5W+x40eP9ae9a26l8XMQeq3OF/NSY8
CRAxckfdDRRMMRh7U/FPEB5CHW9D8zgLeGmuTfqrC6I9zY8MKCEheNjrUG6Gno+JZyJev5d/RDIA
wpkQ0plZUCYdhWwRxVb8KxUba1/+kKfXeJ8a3C1q6jIpW47VQ5HtFXFl1Momlm+l9RnyrpN8J+ju
nLHrf1dYFHoM70uiIn+EMevFTSEi2P0xluvmdT1eYLKSRyL1HzLvQBWjTSafI+CgqHT///dCFrDp
YjQW14RhgbuejV6t9osLqH5VBXkzW1JTB4sT6082eQhVyUa58fKE7MlL4c8TB5CeAtZF7kIctO7g
WiY4Ji+GDYR8njscSMpSXJtfkm6TSRFYGMl5ZnSOevYYnppO4Nnfx4mjNK4yfNTySZGm9RBYq9Jw
K/2FAGqddl5ouIRKVDILJ574egdtzG6ebWdRWkn0x48eCZkK3KMMf08OQicBqPRSfoKL1ZwJDM0I
FcMxmHRaY5rsgMsg0FBpdqeyja1NErMeYoTEpD2kTqZNL0kPBbc2NXbrTnHyFyomvJSNNq/HLCO3
SaxtKRIqbhCKJsy6s7xGJp50sAm90AEtChJ0hZJP3fQdvfgzR0p/I6a6lkzUI5lsttVWRHOkUWnP
aX4tSjCwXBBfcjm4U25bxuxUiu5pvUBWX9Jccw/jHVr5VrzkIMZDr95lODWsMBBfghF/DH2tvvdm
4g159xulUIC5Oo3gzrB3jcx45iMkJ7ic7aD7jrV/tWdOmAvn5K2jugCZPQgH+RbRgFUqsKckvE5o
X8qhftNlnKqigo3GgtrJh1tD2I8ckKiaTIqTksWQAo8KgRuyQg/KCF40/vf7//y9UHYhsIj6WP6h
od0Keh3J/DB3C+ROgjd2wLU8+gdBz7ihxTMCZ8mOg73P01QoJpALHm+i77ClWWJ3CgfrpNbCaWBW
GDOD6j3DlcTpoxy0VTArzvLflq+pcnnfpdvqxGBuhYS/qgeGptbEUsgNtLVWgrKkHZCjwdCwhQ5J
bgQTdONTShdw4SKb/UpVXhBaHYWOfQocdQs5MKLwdHvEJMmhzRw+qY3fOD0WZGpSeISuMLiw5B8D
M4sqHfG0rCr+qCTPqroo/lODjUpX3PbWymv9J16lVf2Ig1NTXQYu7MTkM9tVd1BajsIn8ob8dBem
TwL9YqL+Et6zKrtUV5P+g4vvHFrbqDrxNQEFa/ptshWnEu6tcMYjMVZnnwScCre+owT7HtNHk7MJ
96s0uISiI4+4/3ZkkwzS2fggGaFLPaCmG1/E0gO1w2kxqolcObTE2pd7q3nkPK06gdYHM3BEZdcF
FSms67a5FgWkxhW9PS5ZjIIknXFaE/GIRKti+JaJxh+xsd6o4BQlL49sIlJFk/35Jxm+pdYbm6vY
/JrRUe+/5Ypwbm1l9VA1Dt8GuqKQGEd9Ty/c1mT3kC9zv5rw0UmfYb/r6r/c2k58W14ZL1TyZN0p
gNOFp5Q5fBmNJgmNOBwiLFeM1m/CFCt2lYnSuolGOx+6bZjhpCVFZ03zH8V8cdSemzYgZ4lsdiTD
Ce2SiFMIWmrABJJk30vZm2A10yGuWahVOdgh0mnXJuYYt5iYkVRiI+ooc1Km4UlGliaF2jO1+vZX
FaKzpuItDpVk8jR9G03WeCrLYHb1vC9XBXsJ3/4cTBW5C2GzC5Vxg192lwCzAurVrpyN/SvGjQLC
f0nC2HQ7IsN9OegfxP66QmBtcxHvtVpszC480bOYbCZCY2AoOEKk0tKE6q8lK3cttAd2GcudV4yc
IyRripEi6+ZBhLrsNO2nQZVoQuhvmjy7YYAq7YpsRmdu0sChXxCgatBfqh/ZajI2b5GV6buoNJ9i
PwOVWHX10UTpH9vztp/76TjlRJa3kTg6BmMmchUsE/FeIxjgDgbB8sp3LZgUkbXp6Le4o8ohfakJ
Ho1cBtBqfAkzebrpx3vVIJu1NOE+BMpDXGq1ZKbmlLPsrmmAMWUScMBnVeZd5Jf3SEerQutM1Sye
k5Jc/RK2TCxL4Vb7UXFFu0EQmbG3UImd1HQqjtwDe4msqd9kCP1zKjzzQS3ODSoXXMraymRzE/oJ
iUxHR+UQaG6BS57ZnqJFi1tCkMbKmeZIgCSLEU3A57XRYAIQF5Qe5elE1gge7EblnNGT+1dEoUwq
RIJCbgJEDHW2oaD88vUZ0YDIbieRuLNqZQtiIpDEzwqhXFk10saiwQiW7L+9LSLnBAQf+sGYOogb
nslITi+iykIvIh9TsZDoOjMtNjKJRUvqcnf05W3CmSBJhzXzrvk2V5GnJnd0vizF24H0J4juAwaV
RfHxPrAxqN23bMKX6piCtqxEcTHcwlgH64u1NZIGEKbKaxXzGM1fSddbO4ojNu1U5bsICvrQBIa5
Ry+oKTE/UmOnCnGOT4a/mdKY/Ty1bqR5+c4SxLSXhJY6P+SEk8g3+u8Xpe0PuNxEV00G4kh6xR7L
5CzXveTOSPsOCAeEbVcGHGblNWWoYKOhdmqiqdxO/kSnjzWSE9AmLao9I9tkofwsa5uQTNWRBURs
pMG34/6/X/ruXU2Cwg2a4ij3irQX8u7//kIsTwMPVqTYsQGs/vcXOWpBTf/7+//5YzgPiEd4w9+I
ymyliEbP4BYKMrlmn2gINOoXsCtVOE7r7Jjlt6zmvzNG7zpspW1nGbtRGspjK5eKF7QtqsJqeosD
BTno0LzaPAnWXY6HK5uEzAkyq3zNyXxWobEuYRrS2xWsFXNntvmEKaquN4ZJ9JRY9F4Cyjylk+KZ
eeEKJFJyNJH9gmpb0s+l1uoPYpAPhzpmxxN7oyAWMXqhIUI55EMT9L1/of8WHmq2vMoCtfBZCcwX
ET7qvhObbP1fWLuUv+hjlj3+AlVsRwFlxaosjh95A0E496csvEdVlxNuxYyDQ11ahYDIndJ5gaVl
9zRL8n3XgLfQ4WRwUqicQNb0W4uYAEteomxKk1yrJDKtDQ2ywcaHxjYSeRelBNuxfZJ5oqs7PaNL
rR3pfEIxC8AindSh7vdyJd2GSH9WMYiVCGeeE0g2d1VuC7H80bZjyUWzWsJNyo9CMued6RvNdkiE
6NS2rbSRZnWtB8XkjpQD43YCcDIHi4Q2lTzQUl+wHNXwqq6Y9mlOuEgbhyeIv0MlchgzEDcnWVnu
hUp6ST31e3GM9LwrULKqLTnwrZ/RANgBwVUU5ZR2WTGQNAYnQ+1Qz6hXMiSAACKT6QyjPm+dtM4X
JXq1yVARc2rJYgiD/o71XtykwQAVI+v5Be4Ji0y2o8ftR8BE69C4Na4IoNgLPqegxkg69IeK11VW
sDHJZmAFMX9G4ZuVqLPzsr9FUcB5Uhu2BOP/gmlKO7U3u+s4mZ3bdOLnnEkHnDDRvrfkz87qq20r
gkYVfQcHMVEEGIXlzehS5QqvKp18dQIBGOE6FDJLqgz/V26WmyyafspRh8QfK3U3xNNP1Ybjtbaa
8UpsfOkVfgLR06rjtcgyu7QYecQEUGEYiYgo9Zb2P6mxy3MdhA6CVPOKRMy8xg2BNsRbRhx22Ky7
xlGjMnLTsibnxSKkXdfMziYOsdoryvwmfMdz126sRHV8Rfm1eBWheZlUjRhDcHsfKxHnxCWi4MtY
tkBZqNgSqnVOtA75FmLwT5vx15ONFwTQLrG5EUTELtopTx+KWqw1Vp8wu06Bl9ATMs6HajiiRFqJ
OhwqEW4605cKbVBTwtOD+41KSu9Ig7KOGhpT3lMwjA5+ZSwhOl3uVPCfU3ZL49khGpMu1GEVKtum
+qABT663TZPaauVN5VFAzzawWTc7UV7QPuL+mXpr4usVJMb1rSYujFtDhRhGq4WlZ5A3S6aaeQ+1
jwn6SDXnNTFtK4EzWXhe8kJrhcaGCDAPIDMFgunkvZ5rThXvh1D0WEXz6WDN81om0KY4xjKv5BnB
jLX6l5lk2baoIjw8w6PHVegoRb2a2bSM8p1YmxWJ1lb8QaehxXkhHz/zeKeJTxa1Xtz1BLMAWSR3
lPSUd/xkBqLIQF7xc9aCSWDENtSIgnirDXxCyb9oeI84gvDbyGzSRaJN0lo0OWb0TJN3s7H72BMi
L9C/Y+naxYeodWXq/wjPkK3jKED/mM+4o7eyW6sZ+gWEtsVDHPK17i8dAhzi5Ucfv2clYp33yHRB
lFc6sYICpHIpXYvqOCb32joZUNoJIZMz9QaJ16itPUr5Rou8jLHcH/lMQ9Pp625dy4itBqZ9iMOv
EPx8JKEDKtenx5BL3RScG09w2uYmo7qzU8yFyuwkxAP1XmbGGPxbCwxpAWhCHhbOREQSR60O4oj8
Q3/FzUPv5D6jpJQ+UlYfjSAmMXrzDwX/QzVcfSBM2b8FPQq8fS3Zgp/UW0lnw5hI32oLwj219hwM
MIFZ7ioTGTwiogpb6Qyo1mFTRt6UvkwRqGGL+JgT1qUR3CB24eQA1jqI6DAgbrE7imBaLeGNvnDr
AlR3CSleu3j612DFSPNjGhEanBkeWUubWv0Y4x2Ez1pZcloq7moCJxUD+c4C51vdn9+YbpU3tiE/
Fb5nSqjXYu1pa68xUebL1OuwepLqKtKomLhyniE9RfZRvovEgYpIIAqkEGlR7arwkkLr8awt92JF
jh34FFeCzzs8T8B/bKe010JV3mkOjDvSJOczUWiZf25MOg7lv6XqsTQphBk3kXhpwhuZmnDppLau
JWQOZnSYGpubxZd/mOeH7ojjgmBh4RB2J3pMS0LSRu2YcjBWZMsl6RF+DVC9uammeaxK0Yn4qER/
m1OqonKvIIpcMoHheKBNMImpUbEH+e+BS3SVso4GcAxERAapQXHPKhRtx2k7EmnT13zm0j9d/FcR
QAoiGeK3GYC1aw1tSC4z94A9Re9TgNJAwStD2WzA3S9k+yCkhZOuZ5F+DWYWA+/8ZLrLFyEMINFO
KuDxq28i71YBNZGLL3KRpYwj6h2braSkFBdYh5eF1skYgJPBHdUyRLfaA5E4LWSrzNII1pSo3Bod
GapI38hVOHQNUbYej2qi/ELNrWNpckNNP7T5r5X/RBWAsPQnpPVGsi7oX6LcXOv6U6giRwyfVq7Y
JqMm3UcNuLpOomO5IjphJZCfkk+fUievLek6ah8YP70W7nSJiE0ZiZYD8yI33dbNgepR9gSKRLmI
ooWLVN1ZZCdl1rgijgIhYYI+5TNJ4a/8faOcFOWctK8YUlorbEMqv5UxYZklN6E7Nt220Q9yJG8k
bV4VZeoudSoog9Q6A+zEV6iS6ax8ijRpWjhzEocE8mOUxxuu+xz4Ng1Aq1CsHT0+WGqB38auaH0N
lwSyGpBHDpieSM1RZHnjK28jHSdy/eDVSoYGGmkAMpFv9C7NnjyGm4VDKU6VF/qnXIL7ILGg/oiD
o2k8exixhlwkwMTaXl5KfESbrUTXKOAo5xb9Nes9FqBYO/qcVfNbaF7lcTdZb+gp5vquacdKfUe3
IrboyRWeNq8YPCuhkzhOcDGRFZq4kX4xC6dOSPuhETjZ5+1eKXchtlB1U863vL5HfzAEMwldfcsW
IjmyuG+4SqjihIErtC/838C/JR2Gva0ZXsKBMPXkSEZB0m5y/VqzP8B/hgizdnXpypygaQL+R5tq
h+YAs7ziFgjG5pjSUVjYtW4RxnaarGNTb6vquNRuta66zJPcHfsUC4i1q5qdIRxiaZdIf21+kkfg
m7/Qf4+MLaIXUHdaggeKVlGbx8+x/D2Z07vin8LxqdU/mvKKyxPjVKvv644MdoLdO/8YJIeo+eh7
GMe3XMOvuOWOB4UAKT4gBQqyW9Vf5a4B5LhE/SMsSYaEAuiOuXaMpL3Eh97/JsQOmOOHIm8hSXvU
TLlxjQnTzDzeqS/8SKSZZ9Un6qKcBW5Z5gOUCBggGXJXFtuyhbtlTfbG2ujewgXc33OF4d975Wx2
jzHfjfqjs25C/yPKp0G5ROUxVp1cZP4skSUdZdHR1GOPAIds3lXNALNwS4vhbg2pFZj0EzET9c4g
BmhbzkrwStMPGR+xiZsOpYSQecmwE62bkkM/YtFzORka2bY2qEpKWNOuYebiVFFq3GAln5HXGd5Q
eU1GZ3Nxpst3IrELEBLPBNCCL/+rOl7XtpDffPWmFXh/njkzQHNoZgQrPcCdJxbnrjoetHyvNzup
f44k+PrkEhlkTQIjav67BL9be/6SviH/6/O/ZnxHFxFSIJZ4LXkRkrjcLaQQCSoJ/9FzTHZtDkep
rhPCjpVpi9Z0Mp7D8C6rzG8AWt9VeVR1Zja7Z3LJcS82O3N01OX9gbzRDExIsvTwzXMuXfvmkNXb
uXjLBER/O5GcMtM1DZKQYU/QkUTIqPLL1Oy0k8IKX2NIzqE8t6mIVuIicQH1TWc80W5JMRzyTpcA
ur5LbjKyHWw8NONnlZ8z62hKBwqNDBUg0G5kqs7eK3aCKD5Mhjei01tzcreoyWLIIYxG0va19Z7E
nxBJnf5N3kYWrSTzzrWOp7M6URS1ja1T2H9leAfAQuV/LDpjw0dETuAmn4Gxy4fI5+BfiK6vsleq
7ZuS7ZEQF6KfTh3qGyX+oBM7kSknm25GvRe7bUfyGlKv8MwGnUbnWDlL9R75ADGK/gFlldWSo5kc
I2g7baeM3+HwiWYWLSnf1VI+pvFkoawJbMrtNOMk6k8LuY9By99WlH+b6JOrgAgwoHbT8PTsHAmf
XXnMWlc816KbqfakP1HmzignBf3VWb8EKTNiM+8AvDXRKQnQjEcnX7cp9crkex0u4/J7S72ctB+i
N1D7VZXd+CdJv1p2FqfA2edav0bGm7DAXBzoaJVKN0y9CRsr2wuDqTYfKRRc6Z20akzPlw8Jh6eK
xJSKiix7sM61/ODgyFX6VPK9phE4vuNp4J1G3bqYkdY0B9/aKdF72tzQXDXhszeox7rWyb9wPPfh
WZq+R6HA+4xsknYxnJEE6G2QRyU4Eev6juJQLw56/KbGrpkzMRbemDzG9Jo1n/LwgEtVVCDdAAHX
M1WerO3N+GiGYwITW4u3on7m418V3FnkIRArVPraPZe/h/pZqhmEEBH7uU8XItFQG36WuGjZXcqs
H0j4KJyeqJLtjjQnOHjKaAQghZ0WZQhhetzjkwlK4RPUSD6iOO1y9ZlYS/2BU4OPdLDRTJHIX1NY
5FaZMhtt4SK09QueaPrhxEfO9jKeC/PM51zOxzTeCqPN7DHG9yQFpqdd+iBUjmrtZsKL5vCdqYZ+
dNP4EiWEyZaNbKYUDtzGQ3ssmWUGYlPbV0FkJt18Ewdo7gXjLcqfi1I1+ceSFfPzPgTEsz5ZQVA/
2V7Ea0vXX37ioFDG24TxQ91bJNFk5XVGeElea/YKzC82HhZGw3wvGN3YjtC/Ik6V+/uY/ikWPQc7
xHHwxoAqbcj5Vt3J4hu9HugrvFl0JzCA/n2m14zlxHADOGPrwo9ny+/UW8HSIr21FG33KC6LC+PL
lRoibsLLEH/q5OqTUCWrbNbKvwShe2hz57GqqrSBM0j5zYfKfwxJx0OrUybbWGJYWyiK48wiWD4S
lOyRBwyIdM+AWOYO9O2Ac5in504ZX6fyE4Aipog9+ulRJWS3ttkP8b60XpZkGyDS45WWRJQF8/AX
JPu0dsUA4AoZq8J5eyy2FkGtzkCHJkpzfPJlz5gssgqq2WitR7Ymmf3SSs2nobpqFdxKGS7cD89F
HX3n/GCcLoCehHnQe+kYk78allbyKWaxmbdThk2oNPf03O55B2Kr7KywcTKERoPfuFHzaWTheyyg
IzSlwPUhX7ABfEgtsZCNQZmleJKs9NhmsIs8XglSWTM01rNp4nWzeGpJ6xxv9TINZ+Y6Qlqqp8q6
Q+oNagnkgLCHTpD8q9eM1Vwjt24Q9lvzojVT12XlXw2TRs5OKHaSGokwpmXDIx25Sf9SW8KP2p0G
hJ80m1l8EQ49cMc3u6KxqTygoNI7xM2tno9I2TgQq8azrlf1xEYuvXrpwSIvBhupeOu5pQvfRY/W
70x9W2ZuNNwh2+uaA+gK1TDZUHhgwFpEDwVr3v6hZA4lFBiLEGXgfBvtje4P6a3LYABgmSPT6140
UHTtWb9Y0w0xCkbkGuWueUVqM3DGjs3yJFhVu0/TRZNMjevQeZDYPe0KWnStlJ8JawPuDDLdCEHZ
6r5jQKlWFsWM+an5IPZ71jf6fejvBUcTBW9v/lOHZxosgMb3xbDWyHAh/czMD+V0m6u7gouZobpB
bpMfyErZdMz7qXEFLOdXZvwIyVx0JPieCsXqbslEW/t7/lKnR6G9aLTkiMYha89dfCqbfYntVI0u
xnTTpltZ7kheXm5XnxNc+UTGKwh7w8I5MOkJthGaXNtiQpkKUZCTSEujaN9yQI75pgoHmgI5cqNE
bzjH8OZKD/YuRNtGvOPgWq4XhVm1MZBZat9quCdkTqn3Bl3z0b6KT5oKa/Cp9w+kyLJ8n9J5kZAn
425WvBRL1eiqL0tF+Pvbq+gVMfSDrtTDocd8C6k2nQxWzPnYsxQKCodrUtn2agQ3447yNsV8HDnM
DVDUlun4m/5d6cpXnM5P0UAI2OfCiHMaU/HEQIjYDpVbcYGKUxXy01rsUj6W/zP4PyuPOZ2YkYh4
nIb3XITh2qNGj9N/k7WzxjOT1dC6rHq5eV8ArDj/W9J9CedcGcWlTwh2OAz11cr/TSn44We9MJYw
FQ+p/unncyugcHfSlGHNnZVrOoL9HIzyJFVrRUSaBCF50Y0fqt+tf3jP+Tf8i/1ss9SUo4ELac2J
xO9cs/GSzCEiXZrPYuDiQNYENvD7wIwvP+ThHfWoX6G4cEDqkuEeSjsjfNAMG8jvPTNAcjQ5zUp2
ib5K+OVZsHyNKHFUr8NAxBGtEsKQ/FIjwi1aGWvEpjmJ389UcnNmlsVgrP2ozYffID64S9NnFj8p
CV2p1dEqfuMQCD20l7BXjq5fKK5r6Tozr5Deb2y5gvoSn+0yE3avReqKS3ZdahwzRudnlOhgGTgu
4MHepfkp9ysWHRLq3juIqzzeUlbRT5gEz430TzTdlLIjRnKBf5VfmXix+q9gfh/HZ6k9FrlxcpMK
12+JALSTH13z2tCLtK1JDW1tI2rIo23BVhZt6wpNu6dVh5iiVsNNpw2RIy0naaSFvkdFAiXN0aUV
t9H8nvlPUPdYfcnJwepuquXK5YssqFB2dWObCpd22NQlZUmnxj+WA50de7YdxjiJfEfxC5OOrmGJ
g0d0xOwQsMCi3aDSCIOmpFNlcZvkd4bKsXQzySnGEhoSGpjM0LUl2kF0AYZXu+OouuwchnoUGs5d
uEQ8RKJT9AYJ2tqJNv7mPtFvaEPWUxiz+BjGM/P1jLIdkgIqapjqejzmROdLAXtNvhGbo1HeSHng
rJxDoqFXZe7OxcApSSZEcbmu525VvhmhzNGPmqTSxHOG24rF2i9Zm0BRHwl5gNSjjpXxZmjZ2kb6
sZbnal1pv52CCH9lEs9fl3ffBBYGAwusfpNZxdbQB5shSInfZfqiZuQVtKJ7ecax6aQVO781V5mB
C1XbBIpj6S56btKqO8QWIddXIlfHhz0kHEKaupU+7EFcRSxSofgUfzNyiKGQ66sptBywn2Yj/qMz
ygUPWX4U4ru2jk5F25PaeiQRgheQZGuDREgPgCyUHhX4tClzjMV2G0SfTHWw3327eswd5D9qQLUG
l2IbtXjdImn6zCBm8CVlCLm/y5zMyY2JB51Fl6UIT4Xfg17YQeKWb4KBSEMheIC4RWMmaBnbBLk3
iGEcNu8GapdTGQ8ye88mLX4EdhdYopWAbEr4C6xkQxiXXeXKegHDGuvc4XEoT2J9rAdK7bGZlpfZ
xxZ2ilW3ti7MQ4Pp1uJxRNMa5KsB96wMaDwRHhbotwocZ4KN04dpLbFhyiZF4oqOYJPBhActTYjA
4nd/HJ2IatteZGxFHlKx7HLdB11YNywfeDp2FWHPYedvRDw6DepV5rPyrerQZF/wN68x9CKOOhEk
jFJ0RvBdcHEcmecrFj40KXBmiRC2/q3rr9X0MWN1LVU71j6M8idZ9CDvFTjelOSbcPqmm6kyvrrq
Q0xvCWJT4D9uQLdQ2mMdcEa769mT4iZ+9jgc/IQIRsCOnHWCnQARpAUUX4PMGdW3Ty/NKBo22qRV
Iu179ZhOhI3PE64nJACTVG6G6LOCZ5W5HcCkSH1PzYdFrBG6sZC9ltFRdUskXysQ90j9Neutnol2
lhEdypCSqw80AiWMeOjmmAXS0iV4Uiv3bXWpoi+NRQFnClM/03RrYL26s0b7CC5D5O4kt8Z2hZrR
XR5xDlJI5oxNjO0NQ+W0QeQRKm4EopQIm1b5SNDB0V/mpFG1jeL4VADOGtorwCO2Ju9oRbzi4vjo
t+jNIHZrAsaxqCPqKZlOQgM4pbZbC4NW0NrRq8/ee7QffudTK0+NGcw7xQAbAIte38uDfqf45VAB
dHbgH+DgQKe0+Aw1d3Dqr/r2YBAGX53GdDvq3CBPvXpw0PZwZLFeltUF6gFrDOCI3zP3Y8mh2Yue
ayG7D4uLzLC2EqhHqRn2JMa0zRC+gZKGVhQYdMcYvs2Mspr2YcwKHHjmqVWDXsyH9d2Km0h6r80J
DXtvd9bnnJgbSSfiCFqJo9CES1ArvvvRPxqF71Clh7kN2XFVY0MdMTulfLkYT8wJ3LaT9asa+r1v
Bub+oPHGCKtk0WOpI5ek66NnGI443EQ7bShBUZf8T5g3NE2F/yPDlZfa1VdTu5QiO0C/lUJ/SIi+
eumY8awRl+BlJcJ0cy/mD8pKnALVRI4aS7M8vrHSKzVHg8rrFREAH5+qGn4NeERmS3N0GR8iWrLl
pZFPG8z3Rp8JXgdGy4Hc/WTDOQnkOmE4gqEdo4eUS8TJcrqvNulCMqJkLNa1EJOPR/c31oBAUDaL
Q4Ik+Y3U+3Si+0fGLWXgs+lUh+j3MadMntOiEOyhGwSToz7SbXRRqSHtm1bcTbRiW/rAse4tBenu
OKjVWbsJ6x9RLLF3kA9YnKQAu6QZr6dB23b0yRQNOkWEDBFaarVYxPqIZqjjCUWGBOVZ0rgXwl6K
xYdJHYERX/rupzNQQ3IUmMitDxR2HeZ3qzI3K1WT/3Sx3bNCcpv/tCXXsXSZ7JpEe9TCZLetQoKI
7Kkyq5TPgXVE2r0gbU1vrarmAyipljWnaen1zvfSgsePp0YkcJjBsVkeSaw+Aycm8Ob8j8SIlTF+
m02zrmhMtLoSlI1ofDZdkri0ruRwvFgtrO6AAAsttNHD6FCCgdmxV+1DwJKM/F1hRarN++LUGtJ4
s7CqUSiuW828E1c2rwuvtTqu3yYkYCQf6et8Teg2Gnq403Rr4XalnU0O8bMp6Ys0seMEjVltENXT
bTwPFG+ka2jSlZECk8K7aliXzf497ls3/6fp8TrTR6rhWDIi7PhdhPtUuAoLJ679GRTDdfotLkYV
ArBHCHYv+/RWw0CKXXgYIExkOEw4Kkgvn01frs+mdC/37GBRQeItc3MPYq1gKEQPUCj6ZWwKt0HV
6/ufMT1ZE77OxAghEy5Cg6dq2MXkTG6sOKa2BRFsHvNoGcNQQzXpnNx4aX6zNnTert8e9emUIiJO
B/JFBt0FHyf0AVW16FZQAwqYaZG8lS0CZCk8GghO4mVPs44JJTa9jNoPsaJsqfBGnylzfZhYaxSt
GWsZw8JK0wbbYibO2Eh8actUPuaJ12fHeJGJBwYSmTKz0u0g0gZIv/Q3sZabhdZacB5UQl/U/BEh
xo6KBTeIv7qYJZ+MjAAc5rp8FNVi7QIZrT8I0MUwsBfEh9I+QfdYFw2sN2beHNTfsCEuk1Pv/+Po
PHYjR7Io+kUE6M02vfeSUtoQqZJE700w+PV92IseYAbTKlUmGfHMvedSo6s7Q0dEmbiIKQkI9RCW
9As0qL9NyWlvtDVaYngl+N8YY4ULxcX1Eb9cHLTFuRbJMlWWtfJhUL3EXAwm6yjIZSzBnfpgqbuS
O8Q414Yz+8WKtFAt4HuWJi+o2RRoY/OcUQD0ANS/5CWCk3hH1gi8sJ6ZzaPjbu2/hfPPGc8dyleB
gDoL927wrXIdpulHVh9jq6BnVGJUXPU9dVghBIqYg21S9QWzOVYV+sAJc9T93ZzADCZfbRHOiYCb
YMwz42jm+OHG4jshZ2WuIFWGGGSdqxxPOp6HvEKxawGJcL6nnpwZlZexEO/WFokeGg0V+gDu5Wwn
On4hqsoIpI473JPuiRhRwYjJuAcdd42b+KsRyqLiN6I/pv4zKcpRIy0EClPzW7UAV5rQrPi4yaOc
6S6Re+Bm/MlGsx5JRV+gFlp0ag2CM1pYWExrkG5wxzjxI2fNj8iwFcQCTk1h01EyM6Q7Uf9PowjQ
grEtnZEDUS5aVYgbmLSt56L2jFONiz9O1uDJYEzLGHn1QLJZy5JLpQAebN1ccFm2GENnIILIatXW
Xo5ZCqWuVq7HtlyMhHp0+ss14WGR0cYykOALmdG8LHueZ21MjhYaTgD7BNowBQqqmYN9PfJMbCTZ
v0ycKH+/M7oq7XvsP93smttMwNSD0h1sFdFBqnYfbYArsIq6ejkwpukLjyGKlUybN/kYM5uEkbqL
yEK0dn3Qe9dcygdE1n2maQdfKPrcEigeig8vGWHcfPHeuao7l5W+NCLjEWX6d64707iZV99X6vWA
IQ7ZErGr/SueiE9O58x6lT4rlsMn7J+Z1gLQghFgt2zLCix754DixBx+PRRkYfNLhs3SIel30Ml+
gVM51uaGvlRiVKDzSEKHIYjtzFXJK+T3vjczoAcgAyJ2qGQwxxiIxF89xN1pV/94Os1V0LThonHr
RxDb5okZrekh1NJVa9MMQEa8T5misIl/fWuj2gPP3ntcXQblhDXbsk+6fR67QxSkP4qrPov66PCo
mdMz6ag4qwBi/iP2awP9wcI9oW7KaaCYjv/ioT9mlbxTIKQdZjrwvDTrTEvbxUh0kfznivdE+cRZ
sBii8eRFci38ctX0iFOZlluvIb3kGIFfZLzlAyPBQZ85dcO+5ibk+G4Z0aFWUavoZvbmInJYDQbp
rpFeHAkORoOAjOQFRsowxHKI/iyQsFOYCGYNrnhsmW+u3MOknasNio0GhFhlewD0kvapTlBeHau5
kJ2O/KAsqWOGDcRacAVpgpZXZTxgjfIj5q4Ug/o5jBqpAaogcSaItnrylQQmr5Y/kGlr0N30dcSR
0aHhThK8qKUp2RgOT2nRt7Kxier6pxmi94ayqyuecZVvCDmcazqPXfAXdPdSbjXRzvpT2PxjYtmb
CDwqSp6mLHbmGB9L1FXrzrHJzjS9LcxW1Adq81EEGrV1XLJLs+NlZ0EIShz1U5rBJkvtPSTXHRFr
8xFDp9t9BNopUs5l9eMzZW366tpqW1EH4zE33I9BcORWrYWkSyCDbgCDlVaVYeHMtm1HS+26XE6N
on6EBkxlGXXVLvGp60w2bB1YQn4zUmZ94MBZelNKIgAARo5I/P2U7DqGYCTf4cFzqotifdqYNvw2
mNt4BWCZ0nwq+AvXnrbRu4+coyqb9MrVpJjpZ/OeptM3/tqU4XjKoxffu3YdRTegXYJJQWAlhCRG
L9fGez64Ch7EkM6xVz5Ir9oYLbNIfKUd7W16Noi3DMdu09BoZGb7Fg7wisFSAXbvSSREHb2ySY5t
sodUlH9uTNOuTSV9nMVkLvIjcwBeuPOYhcfVzVKTVyDCpVL0DkGb3jHV9HOvNnf0hYsC2k8Q+DO5
VKOaTTGz7AqaSLCOyWnoqkvf7xxaGmSjLBesud5+N/G2+BNacul6jFlSVtHCqFaqCXCzyZrfsls0
wzvEYb9fW8bV8u8JPyk2cJnCEYlsAP38OLFPp2Nr3na3rv5UwiuefPlRhMP3KD2QDMrcDQ5G8GE3
a6GeePHn9NLMhKgOTOVswNGK5TVP/inOIQpzZO3bql43HTGhm7S6qN4x4k9Q14SIVB2RD/80UgPq
/DYYe7VZhy5BH2J2qnGVCZ1VRvGThc63tH9q+gyHQhjSAbOlDkfnZAFL/2kjRvmAypM1EpzJlRkY
v4JCB+SeFu1S0717Un9LzOCf0XNRcRveGxCQnD8RS5nQJ9CkCV5m3JqQxsKXGvo1SWjmP59hFUGp
Um9nwJOj5Dmw5dfPEhryQL22m4/JvzKFl7Kqi1uP2fUs6XFcf2Him0N+4dLRMsRNnlVyRUSvhBtL
4+pus3vnZNirle6V8yzQzbKQsjq+WMvhj7K7Jx31mjDQB9zp10hUmITBDmKj/Qwj7ZCa63Y82ONS
JBcHLkz0tAgpYOSa7lzjJocnDJzDqOwzn3Hvb+QtlBac9Q7eJ45FFdOiZBe585KrN97igeHXh5sC
3voJ+4vvv4c6aAdEDtaT/ObHmKyzfi+8TR0e2XCz8YbSt4p0xMmCA6bqHeSrPlPxTiO/dzzXjbKH
Zje+cJMNhEcyYwuldZb6QCbrEjhTxOr7fymKu8JDAk/mic2TlXnqL9kJJ8MWtHZp0Yerx6Q8sWO6
URcxRxW5y7O5goj1LHv1V63Ejb91wYtqA/8AAjEP070pVomxLFDcl5eSPjN4d4Kzbb9qe1WWf4py
0eO3POJXSneq8cMmwIiP7AOHV3ApfX7xN1Fy2D1SY50pZ2okPTrYxBn7u2RANsHvuOrE5N810/gE
I+48RGSijGkJ96yCPOxALCCZiQlFcHEzfd1oLXDx2ULm72EAkO1oW+xh1vWA6tllYYcGWKxH0AH6
Wx3+NvZaSdbQ9lo8JqPBrJBwXWlrrzTERlWGEoXQQ9UueXeg1wXOwDoSMU5pgKp418N1kB4yVlxT
Gx7um245lvuwvkTaqVWZc20UIlxQigY3/s6BeQqrD0N5dmQWekiNWqucMwqV/hvyD4/FucdkZISv
l0yUH4bEUXGO/Q9X3C2EesmmTjYodFTrFjnfrN7N/OwlH2zkFO3a4DECjKXLU8uGVv9tEY2wZIc7
hSamE2urXMes46wdmxEl3/W8TBME3ThJOd7VAsA+G+Xo06e2S4DylKi40ZxxxWPQ7K6G+mHjEsvR
iwtOQjMlmOOIMdcgkFqBTX003xUSXdxjGLw38oUvnl3n0i69hYGUzjuO9Y2vXWf8xsZLRHhZwK9m
JlATDa0bX6I9XFe1cxPKJdT/9IDBihFnH1PYB/M7x4sOAP3UGZjwhxsYG/j9XDy8hrxwRz9exWRq
Qn+pVoz1HXvvOMyfTk60EcqRj6zN1mUE4EhIBCD0UxmTvBlAP4NIE2NtFMhAp3K0mCXSvsdVmqEv
eIskZN5KyRa5JXr238WsVRGprR0dBjALinnApI0q7hiT7bBqI3JpGPLOjParIMqsMS4MXYcROgZf
U8wtYCUEo70NEv7krR/XYX1I3I1nP3m9HG8fxcVXnVk/VqQxH2CGJdoIvSEBuip+MWRyD1E8R3oA
BldVePJ5KwOQBU7141U/7pjskyi/lY79blZYCrSuucYKFz96oVw3HWoHfdO7U27hhpkh6zV0TuTw
sD0Hu2TcS6gjzjVky1h5e1Plu90Ew0FW91I8TBndg6gBToYODteqPPbhtjT2MsQhIk5ltOv8a6wi
ZkCI+J1O+w58BiVjy1qCbUrGEB2Mx7pYPyw7kSKqDgl66elDwdthZNxZVfkt0jZaIRElGt3N8SXk
wYel+8acWJhvxRaHqPLCuWJFn3GOiEgj3j1pk2dRZmydxcHInI6s3CBaCr1uQF7SZefT7jpFy9yU
DLN9o2Ic/gedRJk5JvPEgAf9wJxC2rdB3fb5uiz2CQ7M6f+6RHSpZX8otRJ3m6DoZ3jEPh7xV66Y
uHOFeg/djvsMH+5MmOUJeZU5GwsMDQVljtOA/dE0Org4qDUylNH1sLvntXY5olq6efKLTh3Ih3Bu
klCzYEvQi4fCpgfpSIn01zMv07a9mo/6DS9QVYPEW1g4N90F1gr4QUG5wuTfaVtJyBQ/yJpZ3bFI
6Y92BVnstD8m/T4zug2xnRXE5GTDSMhCDiuMg9tsemiDb67xZkS7kr8ViR8VEgiSrWYUfCzbLXUZ
9+/EIhJOXWqLuQGmfNQihLENWx7wNhj+NkF2GPS1jJaM3fR2n+GCD6+Dg7WCD43rVOxl+2QPhzok
TNRD1vgPAiMY1rBpVBPnlcYBOvCZKlazT9W1z07DsKijPFFziik0iciW7IvTfyUWEFyEY6xEiwJE
2MIw91yzfosdO7362NMGiRB6pRlI34e1pW9nJRkr6QkXl/LtZCf+dlAnTRKSJPjBzZj0C26PJ7CA
nNVDfAE4jctvYaT32bhvMOlPzUJuUucWFocr0SyId8yBkznM72PxyjyABvYs1HfCPw/+hx4u1bCY
pL29RLXebrhR7YbjEb8qlWd1NHtCOwmw1g8tUtmAvgjh2gyyw9pxVuozyBG9NzPMIcxThzeHvcnU
Ns6s9q8r5iuDkrFfbRHcTaHo3QhaW2PHXiA9Os7dcxQucet10btxTEs4kMa2ZBhF6wXN1MOndxn6
dxbPMpkH+gtA2rIixaL6wnWhD3dW4L+pzyif+JFPwXi+sP4F47MJ7n19t+tfXf9U7ZWcvmXJcaGo
exn/FM05zI9sTThnp0/JLc9MMNTt6NbwV/75ypd54UB85LX4GtqFBXJKHy9Jx352NeA3D40PBQl0
uyn9SyUe4V8I8Iu+uDsn3TaVbwWanbTdUz5plrK2XfnnLAcdDulKY2DBn5CvLPJWiHZP7D9vGqR8
kvKhp+lCdPEKaKipwUICFB9sdO9Z10c72Xt4ofUfrrqkB+Pne8M9YomYMSchLZNjJ/517JMGRYJR
lAI9g/1H+ZZ2f2r2jfYexcfM9H6pHIimZ2RVrtKAEJdhnGf/nP6z9J6+9hfUR+47xcpgUXOhKBkb
rIGbXvTJIdcTBHZtfo9rRIdm+UmIDvmygrtfH/aS94UA7I1tIg9xYQG0PlLxmEdC0x7YySYVPgJI
NNOr366G+/aWFstA3ie0V8OwFNjJu1IsdUG6zZLBQB9yDHU35Kf1gDhCLqx0WqfOGME/hI2H/dvG
nIQT2Hx04jJyB9b7VVhuK4d54knBTlSEtxq1xbgZlaX+WfbsEBHp+0ynYlD+hgMplD+wahcNIA8T
kXr0Im1uWYvXvNdLVprjAsWwU7AxpvpxxIFhemz8dB5pGwdS1GeqeU/rVWWHhw7gqjZE4QpL8Jtv
JVsmcu92+sqQFBhHRjvGTK8Ee6pb7q4XtTiK9lnB7+2hTrjKwuhEyGuEhJFtFzowpjgLi9gly55r
CQcezT30qJzBvNf+ObG2VZhS5Tjn2zFF5rpPYrFUmBI33l9GRUdEkdoDP0bTNGmuMJYYMciJMKIP
aGwWUqNnbILq4VgAlKPRWzHF9a1iMU/YeLrBMAKBijibvArZL22S6xDwnVj1TZVtuckyNZvVHXW+
vo4Ks3mXXvqP6dSy7r6zwf2d3DqzjFjaTgDOitsr6xYk/yR7BDGSjBftbWLP6+ZbNbU5gkHNeGmD
ki99SnEbrpavAutTC0SBxmqeTmY+OtyudI90dguhLVBHafowGVjnNAGFyo3moeSxnR7kXIrNgmy6
nSFwzOSYe7CP7iozXKL473TST/sc7IoFC9GI3VWLB3pmG4DnZCifkcEUURsZP1dtkE4z2awCq6k3
CgQ9J/hq2ZbwIYKa60pvrsQ73BYV8zfH1eY6XPUOJwgDMAyPusvz3r2tPZdLqy6eqcOssmM6pLom
Z67KxAHq77dNp1B6/RdptJuaxvxAfYJ3TFOOWoKfOkxYijpCrjLTeWpNc8KT1jmygixiI6TFkc5Y
iIW2dGdNTDRXi+bTKaaJLpZjmLooxzKQOQ0IJ9fmUq+tvWuHf0oK97prW5aSYU3snfdema1COdl/
tpKewG3BqJQzgl67eeWxNhxT5YVN880vUM+qvZGg2QEo7DFT0DFnQOhxYJlWGo+DGr4rpfpMkSUS
K9UL7y79LyuaDhAiCyNLj+cKTRN8BNXuFjmordAuQ9bV1CfhAZm3vcAZpKSIqxWsTk3A/L1UvHVG
nt9Gwvwx2BFUbcuf3ekP8i77tWdOxsgaXUdYFcM+AVHh+5LUj6LDOUskU0TTPKuc8s7I+zo2A/m9
kt1PlZGABg/X4/acdOe6KOdWI9/ISb5qqaltUu3/cUBL2VDG6pWH2VId8BfBiITUdXeBh+yKpI9f
0cYVsy64ykNJc5cyHjUqDAthlb7V7pPlLmW6Xn4UWqmRI8pStAV7lST5L49qjg0kKY7W9B/ETbF1
hZDPWpEDh6FTEV91kF2x9Zn2EbhM+tuxaRYnJVE5baWZUprb92owrkZ/a/WjQ855rbo7PSBSYRrg
ubmkmePG6SxqoYzauxsMJDfVrbyZrCPypAPrQuoVsQ0UpDZ/JVaZWsTH6dcxPGBE9djOMsKwgJdY
Yd0BI/PdN1/X9fUgR+6K6b+miU0KpqVN2O34UMH9XyvaTtXqb1DkYwoH8GhWX+gluxHfwHdFQqOE
BKdeQMIMOGov7d9AOAiWHM8sjj6/QmX+Ws6zfaX9yzb0mRsqywStYd/88SPK+l9Cx6ofLIncBml1
hb+7wsnBFpY5LcFlFk1pi05Ld+19VetLOzn0/bfB9tOKKasK9uOPzGMlQS3TVwwucGTsIx+WKZcU
U0h8JQVkHbYHS9lsC68H1qovxp7Zfm5uaJ6AVrcLTG7TITTMIil5V75D4toS9eKWD/6wjIUKx7w3
bpuQQQx37DgbMQLZC5MOtLE3DJkqJOuqeeuopkQKNqtrsbmyWypOlrGttD1sT0EDr9RI53CXlgh0
/9IWjtQ1Fw4s5ITb1aWZuiSCRZyy1ZW/ASanGf5Au+VPZsdeMOJkHaejbTEscFhuyr7xnqNN00sE
FRoy+RXzLn3Zyq+2Y5+QZ423VkYkOYrKXsxxCiJE40Ns8F/kpJpRgqlsqwGN6D8GS5B/fKTsPUPM
VI62QzBAWdaVZFPxEwDeoqnEy2EGfCHj1uIBm5wVSfLV1cHc5VlP+VIKZHQpbKAKQ29k/VPSBeV+
XP9DwDh9bJH+Wzl4MxlrLL0AZhR0ZctaIUsMCla6Kt8fyOCyXIk+XFjxpjex1mkstItHyL7YpG6M
jBYrM6eMivHCJjX2iFMo1o6mcTCHj4YnzuN10aM3kImz0LtTRaHLsbSHkyOYWfX6puq3Rrocx21o
7VErBLM25oo5+MNO6f6shg8JZJcxS4v3qsDWuMnLPcrLor+Lamskd+HAB7xU5k2IPUouJIwO3onw
gh25Nb40KjKFfxqmK4pDsMlPqqONbPapA3u7Y2pgXzPt7uLmwLlKeBjptT3osQrNy8vzUb9/a/VB
lkfdPdv5w1eRea41xPXqNYu/cWCUw5lTNbIPjr4hQnUuMX51QIH5gfYGwqjUD4WNqBD2rbcuoknK
PYMvon2pw32SJ6oPBMtu8+mPcAtgxiDmpfcugnuFyyFN73555GWs/s1k/pZFp8z7o2By1Gtk35Z9
/ucHLyf7y31otNSl11CYc6P/GZJjHJ5j89m3bzjKcCdVnJDYa3VlWo9CGhy4XB6inzws/3R76w+n
wLxV7N8BBMxgo6P/6nQ+YawmAtsCAGPjnChrgxe18l5Sngz1wd297DFh1OQuZd5vpqxZiXjmE42r
hgk5pJM7xPo68Y96/SWsDz+6GPqLhzwU7/wvjr+ffNsTa9bm/7dxqw1TrFHb4QovuxWsZNxzunHS
8eb9xoV95vmwXR9BUU86cf47MbsR+iMXa5tbhsGoe2vKB3PorL9yTprhKSivtvpLg0Y0To3wETWk
wVbr5dlfRfnKyoBuEXfUUbcuGbDgDnlEIlkVOVedTcInIHdEyi7rYsx1/I6W84DZ/YGrkN264ZOh
s6naXR08WcJso/xsoFHNDln+kuLqCd4STPJOxpoLfbRGNCgz48RbRzUX7j6qGU0dRqekET+zRMO1
PR2PeQq+oXFmIc1sYGDwKj5C9zHYO/A4LCVmMSBGvP5BMc4C84M0RLU8GBhKuoUBeCi465aYxQV6
n62jb0sktEyLSW3Gh2JJoPC7TGwt0C3FeWzo+ndTeLDyEZ1cZH8hBJIzakmr2GbFwYz3tn5iS+Ut
q2oRgdtuditgU7sWPW+wKxyu/3VVM1Zb1/GjLD/wzETuvgq2DWyHFvLqdqyvOq+qwem+HtwtLKE2
PWhi7+eXhwP5lCxjTG24LtT4zQiOYb1vHQTJR4gTrXtV2W+GwdE2/lXKSnF2eJ/KaMOQcWnOMBsK
hpID1o6NNfLw7qSzHqFqo9iQ60mz4jHoWZYV+42zRiopZ36PkrU4rDIP0slU7u9j/woSKiMz1D7m
2TWExZGdVA/jyUIQipicrGWLrO7fhdDp1eDsY3qo4YMG6n9JuOmdke9y1EVyH5AHVW+z/EnNuAfF
9uy1T1Dv6ceAQL/YFeJRszON9hgcdQNe4jK0nhTBmKCSbt1pBx6txOf6OfE7Y7N245PvHqDH9f0C
VM8W35id35z+Dyo7bULCd4HeCC5ktDTsY7bLnaPhPkS6xPCj+xtUd2zJrGKT2R+B3AoGQfBcjYPt
LsSwxU2j6Eu13yCXJQELEWUXrRnP8WAyWyLlXN1nMVuzdRxjK1uhQQEDAacNJZOfH/C66sYdF5sw
qfo20RJhnT63ZbXVELd1PfZ59J2TJZHHBG9abWJkx3OxZ5SsGRgsxCXZheBljJHb4TphS7pgN0Xu
dZ5+SUltlQPbNajFVJCMwA0GLcCL8rMZ+ruBcIagA3plj9VnGWQoSdLsKQYPkKezdRW4NtAvMDKM
LMVTACfRzwCUykL4W+/wTaYs5Pp0XEbpY4Gt79xEb31wbMmLqJnNgLoM3HLjTNE+kFTyRVGny2nL
ETbqy88d5P/IlyJywOdKPSXttXxDiel91aTID8EIHjhRGGlmdb8bGvdh0yJnOqqPIoBmUfFvDd53
h2cTKTIVh6WtowdzRY37EqtEf+1NEPqXkljdsdNmsZLbq0G3phMgAk4m1jDwggW96JY+RGn/VEaB
ZnteVWzz2jNt4HHwP1MXRWn88gR2oUFIuFZJOE1/wo2OvNZzyCwTZXtHvt/XB6N7J/PTD3Z9uYvE
0lKNfFaw7s/cut6UI2VWflVI9d5r+Qb9IeYDfEmu6L1V7HqMKWIeNnxk27raoAox+43mrTRU0vZc
vEnzhP5bFNawDj1wttiAq9HVtg5cfcNcj0U/XnU1K25moyc7S4eX5/8UingHXshhetS7dI2pzNLE
sRz5d1pcNn0CZtj9Jsl0jRQQNYem3D3scgskb55P8RmAwU/XLY0VSUwD9EQVdJC3FdavB6cmQFJr
MveUGGNZqbbFKdEP+MdLuem1V1AzFoZa+l5g9DW09iYwr9q+nLW1cfTrdZvu9XLL0I5IYlSkEOVR
gPEUlMVPVD8ZmBgTTrbFOPSQ6c22Q5dJ6BalOpDMhkuVd48FtS8/vBFH8cBXt3b7fYDhLSXu1CCa
Uczw8hTKSlXibN6BUp5H+CpV9z0JdmQO8ogzI2RxVYlPD9E3yxEPup7naxfFVOyvUftu2gjJ0tPO
hisqB1GxEQRKHLzn7TVpCQW4mND+DCyje4MoHhiD6a5jbGqiZlEY61owt+TWy9YdovdpT5is+q5e
eR6lGXg+zQIv7nO0YdmvMEMIfLMxduxMfqDIFdEbEjQsmnm+Ta21FX4a7G2Eu8yTEDH1JZLBOkVE
lTJqAUKVsxnizFHoD8cPPcB6uKnUjcltDnuJVA5k4i77HDzF7czCHxB1r9jhlwfwTZ5cESUfg57d
lKG7pbSdldBpZ9F3lUudBhuUH/EzrwTVII09wzoHuCvW1iMfZpQfKGtW8eSyzEjvZUo8/HXDMclI
vqC6uITdsmnena7kFAMmug11dl1bZ+S5VbKbB82l8HBI4g3v3U/2ZCxQc3mLG2g926G9VMpPzQqp
tLdluO975jhrGTxth9kpkD7dpdcpAmZ3nY9D1kT+ULTd1oYMhnXLaPYaJ3eWGEyVv/v4c5C/efAG
I5U0Q1I8acE0Ql5/SqRyckT5Nax61IoKxGibq2Eqv9g11XsLm2/PlnoX4kEsmYzOLPdaVssc/IgI
d1n95ottzYwU1m1pRzCaZZPvKyimepKs6g8USsbSrpfMXVkuNLa/98by6mk7ULyiZkf0ycXgB+9h
vhET8z9LV76GHgTTf3uesih4leKehS4LCXtRpWu3uHtM0ZFsZto2bK4awpo8/dJNE7Aikkc07cGx
brpDpQh+t9CZC2l8tWgMOiJC82vsXqz4NzX3vsfMdlOSA4b6kyWqyFjDuRnnpdYjNPAdsW8SUpCc
BpIiGvI0m5yfHpZo7N/aHe7OjL34QuQ3Jcjx+SMLdFp0v/hnrWwvlKuk+4CcoPoto6pdBgJTtX5Y
MtK3qstBHIHTE7buDZ8551PBuIzcN9pIMvZYgzBy9LNFQE0jLRDtNIJ24La7gRWNZdlPJc1hzeib
OqKltIqMJ5PtccY42x/kF46z+Tg34y+n/rbtDTdq5m8oaWIDvMtRBUuk3vRJJnANKk70O9pXx0cP
s2ZIguYHItc+MibWpOkt7ZejghlHAPyRu8fCgUr0zNG6WOws+8VY7xISXjLEfEd3/GrHfN6VP3Ba
A+wwPpJATJ1au/akzR3H5GzXNd9sBEX5iyYpTzx0YOm59bDCIuNnsxZDgqmdD30AGzVUyrzwgv1g
e0zG5ZyayQqeefWDqgKJv1If0vjqUvRr/h5HBhp0mnI4b4RNLd1xX6l3BXgqIrxZYNsQRj4jfwZZ
a96ij0z51Vrl0AX/+BkJ6AbpoQHLXor/JI7FCL1ZFBEh99GQR6qN6iI3+BaiLwt/2MZN0Erm8ygu
F1JgtiJlxk9ROZaQhWKa3DeXgMEJVtTKb5UjvnEsDpR2nvD3wy1qR8wx67nBWEhN3ysUQyJ6dnzw
TnBiqjTHdMZyH5ZxvhQtbCkDC0LSwKIih4vpdBT8TLAegwJIZwVVuCc6PL3HYUYH4hLbkdgfwDrL
3kaycym6fylxkanPx5LhADMjJtUY+BlYzuLQMrdVqqwHivoAT6zSsTqhwKGFB2Nd8lJ3kD8B9Kyy
CRxZo4uHNqFYt7js58bTcapdY6TrIPgjsdKfGYo38bzGucpd5tFzqDQ7SK9pNBPsKaUHeSEwV11g
H0Y7mkv0ZtpkPAdGHlEaWuxaCXcjv8pjJPh0u2+pWKuM3zdDzV2zsSo40gfGTDWWgqypqdgaOmSL
F9xeQAuf9+NJHxE8RjyXpOWp2MuAATRawYdqIT0Ngr0gxpH4S6a7+ULnvTNgtLt35KxrMJMLcnkX
MBgiOeEioSrkFugtxzpit0xQBfLSbVdBkJOvqP2kqRugNA+Qv4LpM0hbGQiBQuysLkoTeOZ7ztgt
+H91EH1aNf4rN7/agaRzA6Db6gpzeoq6wDiRWqfKpQ79kxVyttHckHeXML3YtLexQ4SQzD+Lelsn
pEZCxzEMZ5P3fBe9uixKhBElzI1Ghv9ilec44OYauuInj8W+t1u2mu0pqXm+acDGSoIfcg+Rlryp
sgDKZ/6BvLvpIFFr/ZobTBzIFVjN9LM+cdLivFuB8OPBnPvju9NrGF3VE66zWXOol7VbwtXsOUez
D+JXgQJCQ0SmeugBXbdgg+Edp9DxR/4Ja1gmGRR2+WtGv2rXLMPsbC7VkqGj3vNNqjzkI6YPYqNE
z7e1q9T90L5FvN1uLRayOQuGe80+ZqaSpN+1+EUBpQy8DsaKFayfbu1dwVwuKX8Jlp5LboNuII6S
zU7LPyF+MQVrSuvw9AxIMup3FK4FyFPZek8dETmtdRdRB0p/x15ztFkmUIjpsTyFBUi8HOthggWU
QtBRlir5DczDhDbQW+8FxYSKPkZu4YsEEY7x8GEhoYIbOcaPOsHUPw1J0Mup056XdqJ4NuO1G18q
Mos6fVnuj/RMarBpvPVQumcHz9VQSFqPcmqG4E+SJQlax72O2L0zHA6BG24tmAg+KJue1b/Ov2Dy
NSXRM0HXqiThpimVU9ySfUuMj6VgUeRzuvuO9mk5JOgYZxvQlu0NjL6AoL7CnkCySn65cTGDc436
kVwXPPtDfAZgNTNiRgtHqTbYb9wl/vudA3tApQ6rGHU4cT69g8tJ+C+rY1hoS4OpblLEi0pY+HQc
iCUQEQbYr8gUXOi9/VtZEn1aZxuVyoqMvT7ZwZ5oidru7Z0If7ruq7aXRXUbQmzMM5zLbQfpwTAW
dVifivQnTM8VYmfZnWXIGe04swo/Toa/ynS7PeBe4hY01jnRQcMfZ0f/Qt9dDOmzB0QXAT3vNyqM
JpX6iGMssPq5XfnsjJ1pSswBfc++WiRcnZ/g3cHqXbOC8nchV0dioOJk++UwvszMmySQELnv3Bq9
+X9Enddy20y6RZ8IVcjhVgRzEClKVLhBUQmxkVPj6WdBM+e4akpj/7ZkCSTQX9h7bcO4J+gmah62
QQRiyn6o6m9B9W2iQE743r05lSvnNCrR6xeW3BwL8zIm74EC7Wzen5LJkoagysnl00j4EPorlT34
rEzXzppNIkT4VWOa6ZtzIc8q1tCB5iDsR4RsLy0LbxmSJKanNwNVbK+WfuHED6FO5UWCQNhuIs96
izA7mLKDLeBeo7I9E318IBB0rdHXTEwWcZ1QIu+aJPNn86zAzpSjFcuJTqxge4Ci92e2iEHwSgTa
wMTN3yBUlKvB0jCPPZcdq9iObeXHl6GppJsGONYnPwNGQXxbjykjcH9rPV44mFA1gRkEFUHzQw6q
fjJ0C72N5RP0OJAYaEA2GvvvuCKTznEXlvrVp0RV6MU2Cse1LEz/sS3eiqZ9prRXUsScHLADzQ+w
xQrwiK5sTcw8sQR3DyIKt7cFttNpdAKjONwGlqNytqxBTnllzqsYuDYg8sG5yt9T2uW+xakMHam0
98zdvbD3S5A/zNhI7lL7V086G4cZGsWxEy9CpHRWva60kqudMs7m7QEGU0/PKs+XgTofXg9nm9Xe
E8ETxQpWPH+zqF1o+D+IRkrGlzF8y2aF7kdrq8wa0HnNPQtbklIZuKgTZt9dwXsC7JXwboOHV+Yz
iL6LEL/+TRA1aUEKnc3cyU8dEfMIjaPJJWHYtS841Zsem1wqLxDvFwbu1DkLAxcc25KfESkIOH1y
ct5Zo3ed5VdwgCDwkJi+HrhHwQJplB9ZOq0GT1A6M97kNrVfkW8kE+/sHcRQSJt2tC/wnXotDgym
oAgSip+/GQ5fNqu+VArNQBKYNlwH7UeJCZb5yjL+ogfKgHBF7B8kDTCpAtXK/KAhJCvl//v57rLM
zTxR5c9IZDt5Oabj4GNeZCvy0QvpCZLOr5GDKdkPx1ClXcf6MKk7kb9kUCVhDUEoQm3BD5xF09Ii
t1Wn9fXkh2rZu0kCSqbEIT65ZN1k4T4zeOkVu99YbHEKb1YmU2mxazKVezITUY6prrDrfo2qvche
QvfLZVnSVAmg3Y9yvpPYIDvhsHarmfY5jGTbWKxdLirDeD3nhEEhN8I+dMc3rfdzao2hUjAVP1as
bUPOmJJBktEHfgeNOxgkQ0qY3tXJTV/YwcP/RO3JwklsIwJQiucJtzZGRZzQG3JGQ0ouw3jsEayh
I9CpgSr0P9ymUfPqlOhRHPYiRLCgDWN83qIym8nHlsuKBiB6ypC+Ykeg/URz5YtkXg0YLEWACah2
k3IzuiTQlBSR6auXvLJOygbBkowELobE7qshj7h/6gZT172zmVnUXzMQjibRwPfPsmTiHLfvWWMt
mwAjYPPdR29d2K+VjviBKV+GSOZc/Yb6VKkNqshfpitx9WaQEoKiR2jIBJV1O6dACqzJ5lkqF8gr
IRWMCInXpOmwHzT104M1qIfkSxMXBPoQEzkKCFQnbknsFh1TyePaxOOhOmfP/hmiS8zYTSc4ToTk
de7c8KIRmjyNHgJaLpRBVVztWY4AryMaANBrYK04vht1pxp7YoRXLv55d7on3WtUVrzKrIeIGgwx
vF97BBBUU3b5wrihc26lfelotwUXl7l1HN1jZaczClK4rPNaMvXApzJDWlfBpzRvtXgtSWPoPcwQ
s22zbvAp9yvKe+gEkBbJnHcZzCnzFoOpT4LhyAE/RnZmRm0clu9SR5qYbNU3lwdh0FNfEZrprMh3
eoZALufoJe+ZUUluY8TvBz9Dn1cUbJtAKsD8TEuUqNGPE6MBrCDcAXAJUVjV2ONog118NmmxcmDC
9GKP7BBdQqla9wzvcYtgMWzJQ5yTJne6gg+Q3qLtPlyHxann5wg3lXSvNB2rVpdkAUJcXglWHC2k
MBMtI7Whse+JQdFR3rNprydnYa6akJUPGEAEbGgsAAE8N3z3Fktx8J9Q6cpfvX7TKgoZBq9kBfjY
+B863gwafMR43RkwRD2fFGauCpAITvgZyEv1qsiNbvgpWUP9VcyqG/07Y/lu6j+uCaVH4eYv07ZF
4sjfIjduGjetPKL1WIxKwNKVN0rwGMT3zJFrXV7Fd0GUQhzcMbBVKHXmOzsVyFTz94mni2NJX1QX
U2W0wujJjeWpRlkrMZUM88E+Xsnzpt+pHhjWs39PqpvCKgP+CZpT2e4UrOk1zhRJnTt3YFGAHZ5M
tGXDCqimJU7d7TCdMmSnxm/AFSqZWCrlrYWgPi96beOb52fYOX5mUC27wAL+QgqSdddaz5qd/KBb
dTsgEan+aIedtpPuF9Xlq5PVHqr1SzHoLKw+uuCl4d078ryqqG7icuypzq3NJPF+YEeD2AnCI4n6
a1gOT4WSMREoeZNj48HqzOalGK9Gc7AxSaYLXBAPGeAg5pks2wHBqLq6nBSTFs2+hfQ5FhEUDqQ8
XaW0dpq1bp7NkazLotjopftoKl8Tqox+b6LuZxFt5cyMFMHR6NK7FvBDe92+GQPv0RpHbYYwz4uD
z1ylbnKIrF+MWf02AGdJdqZ5aEVA2wuNDkYhK5LZqpq+BlwMwYy+oswqy3rdRzmK2D7fq3YBLKdq
30dk1roVxmvTgTNrG1G/zMr+o0PWDOPGdC85+2BJW89ZcS+a4zhxHmDaUjlGlk4cLJOcTSw0No81
66+KUEob0OgEH4XgSZK3q7yxsdBG6FhXkY6XkfiWMgrZdkoLFgKhBkiBZ7zCPGDMPt0ApyBGCTd8
z5OJm5hyraiYX6CfZYrI7NDI7wVEbxRfytg/uLOjqRwWk1JS9i9HFW2mE2UvhfRO5PEoQDuwt0VI
8yYLnFE7KA9DwYx+Sr47DROaKSh2ZwKNK1am+qPJo01KE8LnGA6rQOL1EKazzEXNY1/XO7gJufXS
tRPCsprFpY7ruL4MAYOpUcxKafDYKFRS99cOCVBNeF/3j2rUkBoyrpMSlXRQmyxXQfe3irspo69o
XDswdgs1IleSECNANoPy7jbi1yFJ0SwfpfmiqeSPNoQ0VMMX3AZG2/BmXGgo2mQtVfIHuFUgdYQM
qXtAZVGrclDGGQ8Tcmy01ryin1CD6SWZHzu6fWCBw5qRZDzmiLmTPbF50fQOY2dnrwawDhRZ2kpo
wLYHJowP+hAexGxSsqeb/jq0V4dMiEA/I5Cuy8/MZG7LFECOqHv1nO2gPSF0NDy6hG5Id3nbLc3J
XBu6Bl4gIqBD2BrBKShXOgdieKmww0TiH0SfhGZsbG5F9Fewf7TB2kcdB6eRuat0TN9cF5qalPs8
pSdmVbTXG6ylDUkF5ioJsoP5KZOQwauxSSTQbOAQXUCGteDK6d344MRYm3Kxq+ifbPyjwO1Zn5iL
nEpqzEjp1J2vkegmvi1aiVJDEVfPizU7YC0pou6D5E29IJC6DodV09RnrKC7HnchjkXC+DDNwv6F
qI4msVvZKk7dyhtYKvFUljMesm+vBfHuPPRT4zpI60UfvDc6wRoqvsFplwb10iZNht0PAX9qdu2T
lBnYZ9gp57xJX01jeipCpOydvopZxztvYRueysGLjqal0Ycs25KHnV51w1FCj4KmQLFrkOQnI4TO
ZLwZ+FTkW80II+iOQfES0J/koT8kZ+R7OTNfz3sXPxqfwo+1zwTU+z59ahJ6B619yBVto8hPdBU5
3PnBuOcSB5ClgPAog3eQC5hH2y9WYJQ+Az80HvV9U0ZiBawCJ3eNJalTlaMpFZOUYv3h1Dw75Z6H
nXlAyEaGSAa41cx9W2Uv+h3UG5jvNm5A/aEEjoy8YqRZEl0C5aa97QTiwcJeV+HBCX8hHkDoe07B
GJB9GH/Xcje02arKLDg3gpEzjxZiKh5HvAjqeJaxX4mVbbOmXGrA0pzgFAd8OfUMASMSvo0yXeML
DQTSG5710yU5gRCiw5xrXXBQzHVGti37kKf9LZvSDQRB3rMHkwpZGbZmhTwcrVDpV8YyCQ5e80Il
nDsno4cm57w6RNFNKCmwkehz1YdAmODcpL1pNoPHTzkSjwmpIuEuKnAkd/V26p5KCASUtW7yMXH6
aZxBMP7yUzU4j30BIKXOW8qkcgC24CAEsgVlVU8li7nvF7yjtlblCcUjMPd259BU1/GqAz1PsIO3
VebIgdjyB1swkMUAkWeFYKrGeDazk3X6rpANOZHmo0XQ2JV8iy2XApI2iE/odgYu/Aa3rC20Y+Cw
JS9sApAlcyG12Nh4amIbTXJWI91ir1OxzLFXTVdTW3obbEvZ+TUdu81oEogVWLR4ORbieJMyZu1E
sgls54k5XEizlLMIEAQQBsY+CsqnUKChaD6RWOnmoSujatFTEUO/2SSc72nEbWRo7k7pc4LTm496
gPvMyqfHkmfMs4K3dKxZNhK3ntJ5J6NwfWqsgYdiZlPVxT1qpbqZruGU7Yz8tYviO0k1uxbeQ7tA
J8b5FhMD7BSzodY48IMdprjadVm4zjHOKaj5BkV+pFV5BVyaZyX+R4wNrh4ebZuhBAoDmaGAjoPh
O8pRUOY2vCNtVSrpPRbZARH2VuUJnhg7RIep9HxHd9FvU2AzRmFc6iBH9Zx+pBtFiOOJSzwRUtU7
iNOCihAioFXz0zP0gZGkiBWS5eDQjLTv6WQDvFNZVQ1fE66igxNQQpJUFftNz5gJcjbwJeK9nTEk
LhiBSFJyRXrQc4oj2A5W9ejXIQNM23NM8iMZI2aah/Mux6CoWS2JKxgsSotz6E3k8WuQKY81ao2O
ELDQixueWGPq91F4SIqrJIMK5wUWqVxcS2UkxaI9jqEkZNA+BjIiW8beqbPEof2OYxrKVsNYmRBJ
SkZ26Aa/HXxEdgbQOnSBAwK2rjlsHFA4PQlTRaFujPxK9jnjlhe0lmeNDSpwBTL1dPK6qJ3KZYQe
V22tQyqSt7ixDjZvVsu8hG2xshFlkPbE3pMzHklr9jAmzkY1NBKSUNxad9XRvnv0omgbDEr8UsVg
oR07d3oc82lhQXDH9OjAcbc1tAZ1xVgENEtCwEwdy/E62lT8iXLuscITSgc/T/+d0mtFiEnix0fj
ifmVUhKiZNZn5SMnSArzGeMRJ8U26HlHrcj0bRMw8NLdD1nrJzzRCMVU69NmtVEhVmd9ziXsN4GH
Jkl+0R8PDWx1yEXe+ywkRVMU4tBmyp09hsssa/D3FMCd6XO42WB3hsc0xQR4cOuNzhgtW9lISRA1
ss06yLcEdhGGN4fe9Tvsl8zFa1o53EygccTWZVmX+AiQpuGmg8RS9qZC7/NFDinCPMXMfNd6sh2n
X8WT+CnsaYsvm/nub/JKyAEzaUZlaAlCxmJ18CjiLxuqjHwS404rdqx9wH9p5nEI6J6whugMnQL5
9pec9QJ+vXZX838mGJsTTycArSkOD04uHp2g3KO4/pwm9zeYnGxR8NRcWkvDhdHcjMAW3JHgB4Rs
FkuML6dTu91oTa9ey5sgHOSvJR/L36p8jgn8pcxDs7QIWKzWeEG4r5MJj+feVWiO/YiQFPmJUITe
K/Sess5aanj/wXdOkvS5xWTuJW1IRJavvgWfBeMDT9xGI/lAeYPIpeYH5pRufCNyxEOA2Llgf9p3
0XnPEec2bUGNRR7vM3nk4A3LTdDNfZgCuHUcwfNN8dGVb06mOGeIkGCVGM7Y+CbMwNUXxqAQQlbz
rm5zvYJfFV8JYcgfx5Z/COkGsN5VU6gvhjaNC3NkB5vNTiiLIVYUP1cB+nDfmeJHYt+BbHPiDXTn
5daet/3JrYwBz5ghgeyBV1/qJO12ZkJFYQ3l1kmYVncO7//+zhpvb8hHFPHrXHZfow5uqM3EyUH1
QljDrJbkDkBzhy0VoAmyHevsjAdSVtDJ8A4Y+k3Ne1qz1mO54x3H/ybG1OZWCBwIT0RdmmbjMz5s
0cJ7D6b5mkTVRQzWE/2QH+6mGNPIwAviXmZvYwgNAHtRvMLQMlgnTWAO9lWX/bOvDpsooR8ZfwZb
gY2tLSW5ztXd0z5FRHExHM1oN5kbngONghcbB+dKN09OhmNq3oEmJ4yjRhSfVcHDeyiSE/JkjQ53
0JONIZZMa1GPqsSD8kDGzUEshliULXOKaAGQmpO93pPBqwffGYM5lKSCEdrIKtM8WuVrOx4YTneh
CWsI4cSDjXcrG+CPbHv9TnqyoLYflO94uBg8kLZFh7sDallVfcDz1qjxLP3e6y+yx3PKSUjk4vSJ
z4dh6Btfw0mPDZjx4mXW03YuYhML3uZCYB23FrzLscJItr3xI+QY/hVCrGN6YmVbKIjjjzNqZXoi
8IFpl/oOw7MKNpRjRbAhqCZ7RXFn8hiFb/s1xyL0i1HFbiMGdAwB/j6zaH977zqGmNNla7EOOobR
0vJOzbhHfzBnji5MkoUxILuwnE5ILZuVyvPKAWcE+JKxYwzkGj5iRxe7BN2Lq5NOO/WeWDrSdyBf
dBpuX5r8B9U40w4MHQIqDx+aKmj30oJ7dKe452YgDmZV4/eO1mJe1p6LcI8cPq0vNkk3uk/MTDzu
KcmYyCfpRg2OxrS1yVmjx8FiyzRtHJ8MfcueHvg9hCT5zg+vkCpRNyfBVYqcZ+CmlrVz47PJTWnw
fEMVVeBJw126zqHCxWts81H5ShyE54UX3dW+vfI7FhMmggbpHTby1AUyHe6TbMN8OwkvqkuU+G1m
0LblCSJ4ABNWfpQ6EPfjUG9lcKyzK28/TjWSmQhjIIJErixMH3Lp4oSQG0ikU7IrlUMKp19uQg8h
H6XHYd4pjMsmW3CFOyFCpDTejYPWWhDf+6XU2ia3WYCHBcerPp6N0WV+TDJjp5s0cNxzHCaZjQs5
JP/7VuMc0qweUzvlEfottTp1pA9Y0kK+4z0w7/atmToxFFzj6qrl/dOkNNdaF2e3kasECrELNYW7
ZWtGb4Zs1nnV4XPO31Wl3rLMNBhOCT2/5PrYbnKJCaDWyy+9DD8GIlAU49FTvTXeKKXw5hlsvZag
FfrMfYONcjY7YmkzlamkGs/ZYig6oAwyHXpKvPYMH3DfCGMbMeccstQfqYJEMG5VXW5MpX/LlR3k
JEAWSFNV/a0v1WeW2NdYwy9LPwJV1mq5X4iJdt/sFoupES2ngB3mupXBgMyiRm5TDd2ibTXizg5F
Zq+hVjHUJlKcbMHLIF9cAJJyP4hr1LLAhnPz6oKxTOIAB9saccvkMbDPXJpSqiuRXRu2oCpmpAX0
YRsDoaAlh5QBBErX7hPkfOnaDMXPOQwKPRN+O9MMcmoHneftLWeGkhJWWGAIUnAr1/3bAOsmpYma
V33zu2FUvy3dIW2J2dKiU3uTeamHvYpbwmvbpWo6r5mt06B0bKF1XdkV3Fw0H8dmkQlOfLhTTcpr
/tPW0XvV59cWrXoHiCFL7knw6eIizRdYY9rpjg922TLsLOJLo38k6Z2u4IINCzlNsRpzbxl26YAx
W/WbiOUlMW8JMI9G7q3utUb+jsAl7Z+Mbh2ZZMoUHS7s+AWZqE/7XRs/EgNHi+C6uDCPbUxieaAd
6bIABWisFEpGA5yLRfrezI9XD3pgb9Qh+I7DYSOL7lsYyg9YnbsIQIqeo4YVdgWtsAHpqpNHPXKs
lO9cEaE+pqCuLeB3x2SCjik3pbKlgBu1aO8w7bErcj+Mp4DNn+eV2cJTaOkTsmgt01wEsbYxPSKg
ArSHH8EafgpfgbcIY193TJcpX44QawIFGoxJyl6tnZcM2SB2v5WFj6sDBJpi6rfJroaixAQezzBL
W5bRWQ+VyqDvcXHxlLj0whRjmwb5i/0t7xtHETakpKWqQm/RVbhlFnxltImY0ZpgWcgRGYmDOgLB
eT6csMhOZKYF69CTbL0Z9Rid9kxW8O6jQzsIJuG7BnRgRjHoilY9ubc8ccmHRbHfoPa3TtzrD4nW
ncwpcx6CwPxMW4+KoPAHvP6dhRQvRWM8l6pvUbzUOljgaHjTGnPOsKkyh94STjfteiS/u4ArHeUc
ThLvWItMf9K9pVrhp8p0umpFUVaDw60d04ExwMoRs48hOXUjow4FVEyYyG3k0Pc5KZNDkAQMPI2R
8RLTI+kwuCbyBfQ7x3pnB9f5XDKwUesNslc0HajKaVYRoaTRdsp0D3415WvQKLjsFbBW+UpWoIJK
0EstiZwfUr505W9dEM8yrQJ6DHtOaIIrYWrKuhTYw5V+5zGU5VZc4470i3GmxT/BvyKuOVlDvXlW
DaDzDsfOp6lYh6jkbR84hzwbWcFoT2F9l+2t4T5T+oGn0xij30947lFqZjDqMydAuXUIwnmTUvCe
/HFUDT9nuzQbTps03ucJCnWDrOOlHsH5Dx2/l+QGoilzPIIp87ex3dfTobY2hdzaIcSr6p2oO0ww
4Fat31kj00LSrYFqxCAGQ2OnMWg18BqZCOYqutVFqSmPRE0v9foUc0iIcl8XRDG05cqti4X+a2OH
mCLUAcWgEMeFwR2MLZx2D36li9MaOBfLOZSlcATIPQdhWuxL3VyMswzToHP5bYZHLSc0TUXCykMx
cryFXt1zp9/qEfrcAAtOc7doUiLrZ0DvlejmMUKSwFPCRNMyrRQjAhpH11r17MtEKV/zWjIC8ZUp
XMHE4JnUPHmAAQbsWC6rY8z7E7O4ACB7LabH3GWBnw8QZKrH0jZ2URzA+vwxfzsDnaD5w8jhy1Ru
EyJcwqX8riE4g5lBu4lReQVjdlJ5o1vBtGw7Yh2mXTrp9HLQqvWXzAJKGtcXM7B6v9CRkfFpbomj
HtYpCa5bPfls+ksXPDnpBX9zRwXrBAoie50wpqvTXpXh3HofyWQ94M0QlHMD3V0L0K9Mnmwr37S8
lHZ5VsfsYWUwwiohj4ze1p53xnnBtfk1yZswHel71cUttJVidac0jk2fCPClq5tI+kLaZ1m81K3g
xQNtDbVcoL4tGKSTnnZmkI00nxOOV2goP/uWptBclibHi0yx2Q3HmAWinqnMt5vmLIgEMPshesmh
AHgKbXbRhOiaHPSAlUn0mBx/p0b4LmrJ2iStLHqwSKWlDUQ0bVuIoiFcX/UXj+VwgRtZiw6hZCxX
baoPqqgPJUqfRHPzqulcSX2RYmKg55jw5rTROwTzY0+AhhL2wGb6NQjhC4f/dxjxFozEtpiIXc9D
C3ljutV6dz+KYZWwTylQahbK08TWe4p4uxdYdUrcGkbHzqy/NNExM5xHM5hhcdRJjb6yFRVdCQeE
o95C4HHzPDohmyjh51Qmey+wl8kn2ftBEThLFmu9U80AR++jseRxHJvR7wsyNlUA/APR7gX1qdYS
refg8yKYCFJLya7YjARF94tSLosfl8LaA2kSNVehJipK0rBedcrwRDoiB7v6KBzwY85DYzV+PlBc
8Wx6UthiUk8RQbXNNQSrIY9rtbCg+GAe6xpjTVDvZQoTZAHcXFzMQf+IGfVQb0DhYmSEGJN+mLa7
Q4InCTsrHoTJUZd/FXT/iD7n3Wpz0F2gc04eQ4la28N0bGlVcPqfAPccjIAWOSrWpknfnMPv682T
abtMYoBRStQLLH0OOHM4P7nXi2EdQqdH4rU2GkgQhcH2AUgyoiEzZBgeY0GvSPBcDbX+PkwTxUAe
LyF7LXiYj6AozXzblH+a93WZOl9507yaM1DPm7JN0/edj5d1PY3J2iIHMSDGSuK1CW3QBTo6IcF0
2TRPgdZs6A3QYefxp6bxzVrGwcujdzcj/GEAp0FOKY5maJ0PFcq7EkpjjWA54PPxuOMB09ElpYyW
qK3znabuGiSCEYmoGmAcr7srLJb7XPlp+n3uGY1vfsvGIsOjX3mNBlvN4iGm5/ZhQMXWIbon1Z1J
2AMJPCK8VD157gwD2NWyU08RIeEHpI1JCsLPI2IqdaZpcHZJrgQcxMPy2ZPupqGtzyjybKM/0fEE
WtzgABGXNFI3gcqynsGE5wxvbgu0oo3sk9E+2+XAZgOmghY+keeMOMotpk2VW5dw8JZGGS7VkBlW
UVFie5n8KAg66VKAhUww01lMLc5ORstb8ueK+7xlJk6pzbG67Z1x3JKmvmZR+dpPykqjueZCN/V4
a4xX3ZHXwWR31PAnF8d8A5eF7XoG6fFgxvjLsyG2P7Mc05xAdx97wU5tvWPYpgiTaJ7DnRmxyv/k
jugS5g1jP2EcAYz4bgN5QmZDAzXmj1Fk8zI7zIXrDvxFSKT1pBq/UsmZMWK77rvVGKhnw7JNBCHW
jRDtCUg8A/DSvdi9xqPZRpXTTt9wen3NmZZUKmxBeLAlI9bG8V2hfDNWRQalbSPAowRscnCB9Hlz
rxEZB6wsevGWudVr3hGPVBjRjeAd+nJAnYl4LAa4NqNghaBQiVcWX2zP98Dywoq5O9LUr0bSroLu
1+bGTxtzn5DMQcDhU0S52pAuUYzdczPZR4Pjsg+Yb8ZXssNAEHS+ZjAmFckSJw7Xk+63AGLKhkBb
BaqK6Am4VrwabQWnpfNEjcvTOQmZVBi/UcWqTtWA0ox6+VKP3K2esapl6q8S1PAkMESluLQwZ3Mo
QP2f+izYtWzLVV5+HnKJRsq0wAE1B4wkpLCJGmeQYpO+kuzHIgV23p1gT1DgLFqmSjn0u4IE2JUX
ODyw012Gc8Vud7aH8pIuca9bFpoZ4EZ2eZIcNVbEfL6rgXzm8mwn7aeI46VKaqwXa3eEEk4qmARh
BhLpLMNj84Dg1Sm+5v8ZKDGl630geSgOHeVXnWABAv4OoQaIbroxU7Ebh5addEACgHticA1OM/3O
ACU3afOZSOTZIUWtwC1qydWcqTmNRzWHcRm0W6KjXQ3wfaHtQDt/kRCN0lyblllPJpXOk2oxUTFh
4ZmToG2XOTzUzcGqTdjwUD1+h85cDoXid268rtpsPcDJKEnDGltxMr2OXLPXycOEUkKqd2N2xdNQ
XOucDX2H8D8vrqBSjpO+DF11WYNiaVguDCSqxyYnn24BFX8yQqgSs8U9ZOYGtIQUJBzuCkDVwSkI
rYnXOUVvkWDfQm017dmPL6n12ETmCyaXgip92HgaKh8nayb0k6RVuDcPwE6Z2SiWWZoqm97+CBOx
xG5cMncJtWxtsg5lk78pUByUvbKaImsjLBLcCNXIk3fWELOCN8pxBZbjjMEmhIiI03w6dL1S+a2t
71eI4P1VCPGrjR60BmZT3sT5brAsXrOGPaLIlFVrphCZRlCYInSXf38WaS5tw98v/z54PzH74p20
W9r5TAdf60poA7om8h1ETyhXuXON5ASaR6lycp351b/fOlX1pLNTHjQ2Jun8F/6+i7+/imQ+Q0u/
DQq72E2J98gSWK7q+Vsy67bYpZlLFuj8W6C4RCGYgu+rOJLpwB717ysUKYFtEq4uwmMAu32T/e9D
2GoHQ9OIYSuH2dCu2PyBqjOX0dnL/H3u3/fx9+HftyWcEINv4fkk9XQ96mRFlZ8U8md1QqAvXbqL
/16Hf583YvYguDjci9jFm0t6aYrJ1O/j4LFsGdCygFAkQS7KIIk/NhVjpSbElQ7IZ8r59WjH3B+j
17hg7TXfLZY7FUB4b1ML6qIVLtvRCp36xHRJN8bT/PWouLhC84dMYT+RoUxJ0nri2UgAaG3GzoZ1
G94aLz5HFvGE9ezb8eoQ1oV2iM2Ao0mxNvp8iQMkh3mrJ9skocIYlO70d73/PqQGw4cUUAFmFboX
a/5eJjcud5g4sSOmvzIZ8bhEVq8vJ1V/N///JQDF6/qh91DvOjbyyIvrcvf3mX+vtNsi5pLRR2PU
rMXicZdW5Fvn5ApnirH9d2VElNnLzrBehyLNtOXfi5trwJSFAYSw8JNB78n/rsddZQtCMzu8oq4b
8+b9+xp/H/KeUE3N49n191sCe1yJcICL//fB7mH5J641PJhJYPOqCyA2YzxS2Xv3IZ8aZrFOs/v7
lZh/FEz7WpVFy7C0J05Wji0P177LSEuj2f3vXePabM1H4oHw4/L6YrvLpPvfnwtl1f/+5b9/vpg6
XHtevSpj9f++bct1GGulFMF/d9KQ1wcRTIRzd3MwaBhtVa+4IokSu9ggl0CUPLf+vtho7qOs2pjo
MNpKwKRDznJSB3Ghp0Grbj+pXMpU5dH27+dX4isuiecy6TRGWjwqelhAImSXz52HUvSmSn1FYIqv
YjnmKXB1C4ArVQ8uKk6ZhjgBejjM2GarnVLP4BfEWG/yuvT/3V1GQqAY4JIzm7ZMo7YwfevJ1aaL
NJZjCYAktJNV3jO9StpHdcAfYQ2B9DMi39fB44ScRqxtZQUKgHG7Gy6x+AMIJNhscnynxrnBzm6F
RsTVfDBv1Rv5rkW4ZBdOvO6cIEfrUPsVofGUtrPGau22C7p40ISk5VEhWiwHSQInb8wEE4BGlsgG
33AWWKAjxE9E6kYkB/hE7DX4ROmamvfiy/joFyojDEHFsbAgWS31GMQhGbquIjsEI8mtD9H+0VX2
ctn/Rjd+rlm9xo4F/CedeYZocpGxuq3ZBMyERYVsG8JMANERKyIWqOEYaMEksTjm/fm/cXxRUtGJ
2Ah2mWUjBwDmsxDfEos+8wYmE99AyTCRW1gNYX8tHBqQB/IlIpvZMdygxXgnleqQj77eLg1uXaTk
+ZJ8BzUitWdZgjjweO4RFOLDMEMAhK+bkQIPjAMUiGlB7V7fQxxv1CLpFhkA3z/UvWRaaFyjweda
h/GDQtcLroHMNra4lF4LRvo1BSJqXXK56iVdf4qyE56ynxStP94CAFzIOtEOzP8cpmn+Hed3vJEC
MDAuICzwvb1TSVvyIYfshctjgUov/vZ+kaC199lTIFY4AelHASVRnJMQyyIvXkAFr+9cOohOiuMr
v8MztQ9KjOYb91Cg+P2Hh1MAYxVgaehb4YJEHQSF3g+zxso5kmUyr49JW+TGZ6riWwhjf/BBGuT/
fYRvJnKlXVX6hNui17r0H9pxPLGMTPbDdrwPUDs36ILRVusr2LosKp7zW36n9Wwinx8g+Krv7lfx
zF/gG82frN+E3AWC4+aroM9ysYcadpBYhOfoafotnvldgWfAwz2wyO68qLwTeD/Ud35sdjH9Tdsh
IuAqmV/Wh/411g/TL2HzlT5/Gn9nupWn+MwbrmWiDspx/m9AI/5D1Xktp84F2/qJVKUcbpFEMNhk
zPKNCmOjiHJCT7+/6f+cqr1v1nIAWUhTPbtHjzHaxlJqcu3OJYul61seeDWnx3nwKv7FN2+8kcDw
6wgbP3D9iX7vzHnkoFWtjz8+GrAb76CdQE+d/taNsSplt+HYkuiTcWa4pNzyA8xABnYlUGNvDtNI
Z/GOm8Mn5fZz8tz0F2fFLFP3w77z5vRkwinKZvoVek9/0x78p1/5A+EPFdFT/JbFEv7EP+1l4HNy
wUeY4FBmaeSg8V/VLS3dHYs07WdcLuvl8wVgLwxYRGtYE1KVGnCqxGMKdpZd1EysZAv/JMLOFwqC
QMGDklrLJfYQKMY340sUls7MPmYXbc8ryke8Qa7RXLOLicwCnrFvbu1jvHrdzSNPPCEFG3dx0fm8
EOU38DDVk401/+FJYwswExU0zPR1LGE459b0axHAcmX/sSMkjxS+ff4m75JvvEgQ+Z+tg73T6f1A
5cIzlraeZKBQwueB7wFyHSbhwfMq0P5q+E3lg/2QAwpWtOBrS4YgXTUWpmDYsb1iiSmQmPGoIy3/
trMXqd7qyyLvIuoWnAp63+Hi3Kx9sMW4hbvEl/2j2Mh34pCxZ4TwNeyGE1Po4L0499qnt4FW+cDQ
oz2fFeUI6RrmGr+IPAxyZviNQk0C5gdncVZlLpeGOsF4Zz9Z4X9PR4XzZA3OGD4DkRL+2ex1yrHE
/KX655uAONe7wzTXsOAFA6HR03jWSHCELDHTuMGV61RMkHNZBDidsbj8pNPetcT6jdox/VBxmrGL
9EOpY7DvIeKmcIL1kH6mDUjgsx1+nC4YvMlnfVE9s8C6Dvdk2ha+8kRPRGXgUj7ARsZlCC9loTVj
VgERHY8hRGr5FpYxw2caSdh/Y/EyHaJv/GBsUHrHy0pf9H1zrsDn82ucKfsinFpk+okyD3+aV4uL
RIN0T8sa9HaTffAb6NE8tvGO2N2trId97S/EeWR5G2yCVlivX81rSwC1HuEPewBrTESTR3KQay+4
Kw9hAuqlO/0OcrArP3iAYCMKgm4zF0ExXZV8feNZg8mKiwuDOF0uMXtVVSNkYhSA2LTYRCxudnJx
vuIIPpWr7WXgmManC850O54RPC4BO86Z41V39ZhfjH3Ptraa9tFl2ieX7JKuyMJZNsFWv4cnDptc
0NVkD8gsWNGAomLCCh0XH83uPX2BIsZy/RYzvWZxxHZ02XYo9mZ4VISMT+L1LJHUw3YAfMuAUCMv
29x/KjtCCRMyvooOufSxPtMDekFylTwI1hYkT1oNrjUSunvKBxK5kXncYO0Ydi4k7MORJ9HJxDAO
FS5dootyYatA8ViIAIfjd+Tp8+e/YRsAq/Lxt8Fns53OypkZACDl+azbQupr2B2xMWQaUU+jjqhe
33Kk9yLOmtfpwoBZrNuIoXwg+KZrGL3diS2jD6FCZE6BAh01u9ce+AVGlz/aRXpTLs3J4H0qnvj5
wbwPhk+gxCrukJ64qsLS78LD81wZcEx9Qpl6FxeZIEfay24T3cbXTL3bGJBtWx+bKnZn/BNY/GRB
x/whoYFBLHg34X8zsYiewrZ29GYVQU1cOIEtBicV974z4Xm+oqWtF7gR9H31gY/M3MpLWm+UaKNu
77RnV6ItmZjKYzMPUJ0gLRVt823WlGmtLSeupnUDY7bxpGdWFe2TVWcyNwfuJESGPuyYcmwslUaf
FnaE9b1hWLrfWnilKIa9Lvjr7IhmOafqwQfjvVta8HQLlxlvsKyBOTCRSOlJjrO2mjFM/M1eDisV
Hmi/6M8ou0YXgUKfegxSsTHLRnequvEdC9e+uTFEAOK3Y85uclZ90Hojf9e/NdhDn9keBDOGCfnN
hq+iuPbHghKS/hTCsNkE54ZgvO9/xzNOD9lexs6PEUKU5tNvc+RvlePMJDMmpUjd/swx2rP57Zgu
PqgsRLz+8CkxfklAqmO/n36ZIlf3Xvs1/T7tWRDPg+/w2n4xCsn8fLKoky/9Ezbjd0xmAvAOG0ae
DZ/hkeMPn9quPnOR+tBtf9FJMqINGw34i3jhc0k4i/Jd+hcw4WTy0DAVWLZDaf7FH6rl0tsQjmEW
o/tDUIBDiThBuAr1b/SFfIFMiFfQ7xr4ADoINnpImHCQuXD55ra4MqZ/vy/GGnOTSzz7nE/o9ySM
UNlkpqnC2oRsPAO87a/yGzDdFyxonleyL/TnbDT8joeVUbfoLP45p556F2oCGsZTDTlPdtNPrGxz
Li3jMn8Lxvp9SicNlWLiJb+0pYID+LWALhnoMMwYJ8HoSRRPrMBEx8yE92RnRZljePLLS2BKFSio
St8O/17yPtFR+lVR8GFLzZ80Eo9WRIcCSHLlz/aXe12fR/AZGuXfLLbWpOSe8SCYGIYhix38BKOR
16JBAZN6sbEKzYU2rNCNczVZTZXkpvi9vzbZ4HNXVFq76RpVtTB25tKlbkIbuPQ6oNYvZkWAxWYM
4ZuJEUEYICEq71G24246czCBp1q1tliwazf5FE/rpGaq+gyed4xfAOmaKXJgMrHEnBOBkgP5XfoT
77KPlJDBGE2EUKRv5FV5tiSBnvBYICVdTc70E2ZfTlkROFTogUlqINMZQh1N+UhbLKmPAyP5HKoy
CilkcSTwpE8GVizucH2RXwLCwz0xxNBV6YsRu6pvZ9pvA+PkeQeFJZzCXmP34fyi3Ks6JL5z5K2k
vaq9sjV3sJZFt4AhT2BIYFZ1CIA8sTFdOMPnrr5R95D+kRiT+fKFRpHzIKnoH/KLjV38gsxzAp5z
yvnUUUJGw+NZ25jlz41HTzkRi9eQQwIEUY9dSfM4ab5E4BPd0Pww9BNnVPJWPlfk4plGcf7sFuxc
IHkvKF0AQLr4F74Ss9sobhgSiYUyxMzyQYQNa4+EoHxx3Tx2NfKcXNglefI9VmfseDg/WAyB5uhw
h4R37aYOfFFaekFvLLNaYqBoigQBadld3nawCI/RhVG7NXkul+Bvt+RfR59zAPiW+5K6hnL1taVS
6ASPVuRm0ErgawB0gD7WMBIhzXhA9GzXnCe3TPoircsYcS00SOSjfIE9DzKZlxBBkXUO2IwYYmfm
l7jYOmJIACUSfIEZx6EOZhAjuwc5nlx56rG4k6PGCmMtSVvpuqvJDIMH/Ydv8LgGCxV5bsOziUCK
xfqTfD83diXDwtqGjsmujliDKel3k8wxYD4FKQXdIa3cVWNkrJQU4RheZjBh4l2nQaNNCqvfxCPN
v4QwmNTYysUWfwS+zqxXoHjmmz61GPwuO19t0/9UuvR4mqXq2YO0rqyX7BnWaGJlgyeDFigLfUIg
mNa9tEwNdV714Lxd+FwpFbBXG0Hq7MyC1dmRMCq0/nxI1Hc5T6CpJackpvcgWYjVDCMk4U2J1INC
JlBZI7OJkcioz+5jlMre1xL9u4+hXsjIWA26e6UezoeIzlphYGCUSI6rxFDuh7KDPMugx6lzoOzY
RymyYSfXOpNGJzF7B25WnCEqqiYy0TpgCt6rYpFkEx7tVQvck+YTPpEzTvozb5lJh+CWOJg56lpK
+QNtQnvYmMAalA7ChQR/cHhe4M19tuCLKyv4xPSJmRwYPM8Cxio2JaslD/TakyVtH//5JkxYz8j4
oNOrw2XCIPmNSK/gL1J5t4mzgU1+cAamMshg44zhIEevv7QRTlYA9YmmtrI1sBLUGwMSATPh/Myc
HBr/wQALELZTxHWOJhIZE9jZGqxTqAgJVTWt20R45D6ZGTka2RVuMx4NOcPxZqRcxDPtwf+gXHK4
rj8iRgaSdY7riNq8WBftVaAzzVJHn/LymbzBGBJnWg4YRnYLiPTag8CZRgsyyR4fTR4erFOxZB7X
m1HR0cDWl9GCV23e+RGFFwGZ2i/ylJdv6rio+dRJKJ0HjB4pI5JlKsyyGHLbgcJiGpnPh86HRrQz
cN216ntODBm0OF+8pKVmR5xRQA6KYA3RXiS99XiPT1oFFeYFsak0n54UKq9PdZU+pw5LaMPwYxMz
ve5FX7cfuyUKzFmckpCNof5Q7JaeAf4tUqrmaxYdt4phk0GDi0DWwpKGZ5tYyrXTJ8ooyH6eE044
SsNSeQYA4NkA8gsxsFL1YdU4aMWl+nnKpu1HjVydGnVO9Q84YI5rBvSAy3ALQIxE9W27oUia2X6Q
7wEXmMA4D1rtYBdEKXA3ClzcvAw8RthQ8ZoP3/Ak0Oz+TRmBsAqd6e1WjJUXIE8e3p4pqVOCuWXd
yK1Xq9zzF2RyI7WRiNoQwhHLzXq8sVfPNrGg3PEAy+M6LP6psMo77klbYfQmTx06kwmjz1haRFHI
6Ivop6/RuZuV8/Hc8bDlxaIIPyZaUEhP4PncFFTYKWLjdRVsNXNNNcWOYAdvgXEnrsK/ZfNgehYx
eZBs/4V+91W9CH+mcZ7gqaGbq/wsjciQ7G5bqfVn0zgNA4MtbGt9fP5F55CKDCUTJYPGPOBtenol
56DxgS0cIDWDppnPim0o6JKNWq+gI4/mOiRFG4n9jFpFVxW+Y1sdlNy85lPSzQKC0GmsFQaEAweK
8E3xnb3cSV2pxXtvzXGWrLs5drZVu7XoIJAKJR5U6tYYxndjfAEF+Gz8AdPDkBM5bz0MEQm90mLq
aGa3WbGB7nQ2TePQDdBlywycLkQTR/0ZjgRqI8TW3m5SatyUWpBRDzpDYLQoZaaajMGHbmlYycbs
pwOtb8PQ2TNvchi8GSUCkLgsvWbDIQGvpD1rhunQZAf1pb3wXJY3602/wtNhE6dXB6IDvXgaPHa9
+oF2BZAwwvEFMtYb6CKTvfV/0mHM3uOzidZFK6Z4NUjxqS6H+ShJhl+ORTg3e4w3Mi45kkrsCUCC
ArpmZox4sSI9N59tvBhk69wHDPPWTbTrQ9ff4koN4UvW5zzLNibK3s5ATzSNw023dompAmq0SHqx
c1pjzgCGxZwKBCz6CoorYw/+xo53PCQlcz6II73k241PGc+yAhAGeFKerCDKIJJiBoTOyU0IxMMd
HAngWvsy6F7PTZVZiO4THfd4wEq6wTG1tdeRXAOkDctaAmVpZNR2ufxaGc9xXtXIWiqyA6KnstIN
jOoV3V70+fBrKeaWeZzhy4EegmO6y1q9lEpdsDxs5oIz6KMD07Zry8cvC7ASEP7K9LI3xYYejH4P
/2+l447pO54/ADNdOtZytzSEiXIDNmoiLpww1KT+Gg8vRcarkoyoU+BGVTY05KZKzVWhS75E34Xa
5ZKZ5whVLRQ/zG9rzafrEe1t4dLIZB4Dz/AIaiHjmHGFyNWByfQ1XWyH/QOfuWQ/moaxDGoeoQgH
GR32uwe72asUu58dalXO11LIFKU8PYAOIH0QKTEkUzr/ZCsukRNvdoIHPyF1U3TcGb3+AatKvZp3
SDhgskS3j549+JJ8qFdQJ+DN/kKqCc5ykZEc/X+InzKcZ0P8+KYA1QDes1MRLLnrpLKkuPxLDRz+
VBD3L9gxUdCDPunXYmMeybalPT8YH7AyAPTRwcyUh9jwsM8k3fvLYG17wSvvZLDBsVBFysyJ/1SM
IuBgnDbJejScow+SWzJ00UrBf5q/GPl0UDhPHjNAJvAfJisBDfWXbjNdkqXzBhBgzulJgTmQY3Ea
ye11zYw5CINojNAXZJ9GhOU76RvNAIr/4hT+I/cGd2cGKWZi4NHko2x1pNugvLFIUn2uN/smh8Nm
hh9yojRouLa8BryJCiLdhCunnUu/0wKsMHuQV38SZsGOwFO5T/xpzlkAdfvgCOCK8PdufTlnTNSk
2+isEULJGn09iPTgSvjczcrnrLi/foAlpV/miT3GQ7Cxd+xAYrQOtaW2NA74JTF+CU2bZAsostcn
zAAZxHzhmpOevvFXQY1hyMOOR+5FaBLZPOGHGwf1UB3XsLVC8yAuvIONhk/6wb9i7pwxF75MBiOX
14Jh//eYc1SuGYgMa6x/kJJwV9XrX62SBiwWLghLh0jA2uRr6YsWC10u0DVqAxmu7hOZl2crop7g
EHS6uHLk+Tz0LNaIzQvSbgfDAuTtdSXbx0WZ1vZT2zv6sMsoNA3o4LC2T/U33kVGChi77IP1ADVI
mhkf9SfCtmfFeIsZ3U/cICSqYpANLqmEFajYvhNoGcT57+adV2jrhglC/VzBiQTlILR9im+JFh6s
T5oy4tuU3G4btOTioL/u+Jltn2fp8DQ85OUGNB286cC3S6BW8eoIJX/q61WNdjsjueUBM6PxjEnv
oodOs1WU/Ard9YevLc8egZigbUp00lBEw5va9mFircpXuM2RfzJ3nu0AW69Zlks01VAjq2a3yRnS
GT45X47o2ngW9eEqCBKsyyrQGXhDzJUdInPflm+aoZ0HFZB5gI66ismtF3YJr3WSit/ywnTCBmkV
S5mRAFtRFzU5vCPMuoH/ZCdcxid+yQMhfYG4Ofjul+8isuOqjTs3UPjLlc1vCfpasKN1CbbaCBPk
Tr5Mss/20swtfPzWOd1wWZaWQ6/yTLbQFFPZbT+6VX8bbxU9cSqwDQYuTJBz2Fw+oMMSYawH1TNN
H8pgWmOi+/ITtpBTfZo/dBL5pfGQuwUprWilOQteUZ2cya8P/2VyPGmUl/pdZkPaEzlYTg/5yiNo
dq7yMK/hT0uLhoCmNksBQMQzfL/ALZm0FP8jotggkCI+0miseAj4AaxjsZ9xQMJJcHTe8wu7OQ8M
vxxsRpu5PGogClwzqhsKzxk6hB32iocuae6mRgVkRj9jnwfI3GWfbMF4lLfwX/2RfFQn0JeTs682
/MncT8GdAUhJHAbvAx07rSd6now4f+h3oloy+bST5rUL2u4Caoq3zUHuXIIGU+aJUtYbElBXngei
M6df9WuG+eG8/jBoVzC84q/vxeiZWXSgV7JKT0THvfZmEHRzVpzLPf9r9bYd+08aN6eXQpxtl/XL
ttdWP7ybjlTS3m/eCfCx4dNk6JMVZESCSzR4lOGphv0J8tNZdw22dLuyXDjbELLpcgQ1blQYc9Gn
ADKjK50crOxtit4dKguiAoMCcr/HqYPemDV7agB9s5fX+90cLeohXIxv01twfN0hWYNm3IlB3IH/
Khn1isTEOwdrLuPrKn2pR4chdo1PBKJTRlRirxnIglkyQLi2xz0mynUh6JdX2uBCHOZ1DUiYqbVI
mLkOuByKBYadKCGPhFoA2JNLr/EJq/+vvc1qAVMqn8cR9SNbJTefd/BMgVPR3v1Dt2iR06ngjWL+
DK5JLPTa7Q+gZMIlIwR556XSQ7WXdFA75xvrB6xZkH3IqfmPLkAKZzyZS8NSf76HeMmArwr001d+
QeNkSH2EO0pxPMmG+dBQ3W6CdIt6Y1gDKXbfGSXRkj8Pze1goZ47w/bTyGIw0x1n0y9xA6/bAu5J
6FbHCqshPAE+1e8SNBAI7GwlM+Offai+s/efYcmY9U+z5knBYWamfzjkMb+4SiM3Ts4kkoOv97uw
/Uyac/r6dUycED9w9o1gljDJMnaFzUh7cciNxg/sM+qCWPFjrjMibIwHAXAsEqCllUFfxJ0ZSGib
WPOGL6IPR8VrXmVMZe6GNCDhP81yqiebFmj6xCjMWrOELLAscHj53dqTOnTjWm3f1G5Bz6VRdmO1
S8MdvZj2q0HFqxz4/IWHqt+z3oK7eXXeNN8CS0/mZbCZXntZOaTcUNrsCbOBwZwRm+BqFTLbdaZL
SEzpezCAtelA5Wd43fWZzxgvBC3Sg4jEJAKMeuSTLuFKRe8GjH0EeO/PFIgYdcQqEWfGyfzX2IEv
CiZBRSiMg2UPQQEvA7DnfoDiq9+KSXjxBmeuGluzWDrDO7eQ0TzpHaQnRJlxCq6sIvNa3hI68IYx
L/nM/ewfWdfzpPLpyItY/YRUlilVCkGUL3goYYaOeN66GK0QXtiTpwidGU+HWPXAN2gI2c7Fsw4R
QQHEXmHAQS5BLOTFPFyqLqCEgTLQ8gAVeVwAGvktrTkeOlI2AgM7BpyVYJxTJu6Nd9AesoA28AEW
6VDTp2OEC2bRj0mwZV2yhepK2fAfLAmphSk7wwD6ITrJ+k7HAID9GewfqTYLuXDZ52u6HHiU4Zjn
RnafbzTuCTUArSNNfTMwbmSwkOK+7s9Ahzb9Or5ibjXe599THFOVY8ND7qEurR/nBycg6GTSKW1n
I+sSEuk3hr6A7fxAhpy8BFkF8cIIiLwNYx1lris+MH/Yz6fEw6EEvmscMwrBc/plE1BHsoFiAzUb
vmmKINgmp3KKW2psuxK6unytgU7pJoQA/GJNkLHQiJg8/HWir/YXWJ6OCGvhZb1Vqg9ojyFK/pXe
geMHFglXgA9uw2yaiU4LLmRMBeCv8O8vK4TE6XXEs2UX31mpuFa0H85lujkPaBDZx3gBiu8nH4Eq
w9AwZrvQk4a5bz0IzuT+7Y0RQvROlYWKdtSn1gNaZnlMT59qvvFI2kgFyPoocUmSWTJBu6D+Q2oc
VNgU+M2wto/BlkQ4YjEcue1kdYDNZYAMDnQBW0eXrYJCOOc5tOBm/YTKphw2GO23wKu4I+N7guKD
segTsyMBe2Ho49fOIMcEzJPAg8oyJoVUbe5aFiFp8knUxwc1CwU4SXAzh45CIkEEBu5hE4LnEdzB
haiCeDyo8Vj+7Eow05tuAU3l73OHjUduQNu+Z7QAc05M/gAKFyTRGGnN2x6LLia5vGMxzU0wUr+T
3AkaNeRNw+OexHSP3ptY8uRR/TLxD0+c6FhjdI3EW4Zz5IIdt3RyWo/RulIL2rNGlBjSbWGYJXKf
yVPAOXA7KGheoHDwxn6VpL7x9ytmXdNPVEh7oeowjlyhpyPaWxJti19icY7r39ZaGasXzks4QTBl
leIChJTmEu4PyPE7D11FS1KrrrN0MamoFr0nalcdT8JNJ3uZ44u+H9sOIHEjY6PpGozd+Zj8aM1m
UyAmoo2MDSpO7qGLA7A20lnz7Pk0ndm46U4qQe6F2kHHua2cJUuSLCJiLvu48Eoj3FS/N//pAc4I
M/pDEPenhlW74OkkEZQBbHWXbRpeGfMrMe2tTvRjLBQwGKcxMeDFjVnSPgKBI+VTBC2AfhJ9Z6zX
nie2YEoSOig0XuIfekds0eGPs48OvJFaiZXfXihvSDhY1ezXV8o6CmTBV1AFr4dkLkZ3KpTNK1I6
ZCYkBGws/QNWAUEwS1ZEOsBBmjE8DOQZFOGUdRjed1eZHotFK8MlQ6lQ3GOghYvIE/WWi+Sdmm/4
Rzr/BlHbqClKMp0mxdOgcJak9K3QVR+YhAPxTNFtkX6dcsHY4uS7zLzOYLxeEtFeyW+cK58gPil7
cYJ3nIvspcgoQEJ0l3SW682lbzA0e84Yx8Dey1Xk0o6ghXDp6KTRBatATX0SruQgSv5LtaEMf865
rggkyWB4REhWGi4l1XfjtdkS00iCg4YKbRLJGdw0XtzbwLGu4bhwHLghcT5PyTdRtCk0yCEYzBAO
8OLk5cFd4BSwm2J9YNVeIHU6tLf4JzsUp+aU4h30YDvippHKxrPqH2vidYzvAuEtXT5FBDDIzLpy
xidtlSVfN3/HsvvFq/FsfdMgz3agTlC5TZiyqeh9cHDFPvKZzJ8ykJrLE8xGi5swD2g1zLnc+nf9
26Y+lA1b9ckkEqxAGndQwbPm+rdZrAZzAY2U2FraqMwgyIm+M8GZ7mgevVXG9qmKTmmdrg39qHRb
pKEMIXyPn3titXiRuqb5jfzdKeZ5esETlqcxVP0cGnvLaDXGBfqaQha9KAycInCxuyZOfq6LjWT5
VuvBlGXtM9RG+CzPUnn2hO0Hblx4TwbfkCI3TEueabtubf3QkMNZW9o5P+aHsdNyV9tVpZ+fh0/p
Jzpnv0QDgsDwaYJ8Di47Hd8V3+GxWdsf2j+azxwvOXdr6eT8wDUmH1MD1zwYHJbmevUZnS1caGBh
4f2GkOyd/zkCHK0iAsiGuzVLvjpZXCyazvI6K+dsVuxMJE6jiXZxRXSMRvYGv8AYaYQBJdKqov1k
0Ec9LTpzkSbipgDriZvFbcq2U7xk4RiXYUO+jPw0dGEQ0PEnJpGM2Z/1F7wFgnBjiw71SPhlQgcT
pBXMemfhHW0kDItfYfMbAWminHchcmjIcI7/8Q24uRwA73wsOxUwAQCEL/xqeZ9szwjlJGPQFNhY
bfw/12y2hD5MpoiHdjsjIddSfyg9Nuozx4OMUP+a2pmrY+3CrfzJcUmQuTb076VwmXylRzH2m9Qa
I/BvLp61gwTwia2ltGvfu3Uurmk0ChrH8J2fC8Ul2jNX4bP6Tml3IJY8wTbA5ovkkLsOlYQWvDYz
LVpPgkbw/EyPvIkDc4N1KEPfMS9jIQ1MusA11SMRyTBDd4CjilHkI6a2VJKdk9CumOsG7SA8i+AU
PL38XNJq+EIiSjcWayM6eiAOo/vCD0L1mmneysvOWaBGCycQah8mLg26gIl42j8SbzAiXYRjiFs0
xaFqFvgVojq921fKJlp02FILvYH5+tRxR4aclOGwoS2Mt24jYEcC1IOzCF5zIrGMcIgmO0X3AxNP
4h19sZG+V7ggcS1F6ALShAw86phGLf5r0hPGme2T5R9RjQ+f6JRD4xSIp4D0crgR5KrAWvycvIUM
lzYJqW5+Ue/OvryAn56yW7H5AyRJY4sTkz8wzZXmlBYAf/FuepABwyf4c/pwvrBtfH3B7EWck878
4Jr+CGBih7EwqFzuPTX2Q7Q1lAdNsIiwhFCaC/GrChYq7GVsIOAEAutj3MhIFCpDIPRoNcBCvoww
VVsIAUDoDLsXtuk++eBIrcLXnaevyz0jDAJB1Ykoe1QCoEfZQr5n/RpszIw3IqVGjAhQgCcuPQuc
NX6ndw0zfioTXmdK4lF85u9KOVcrkWQquB6mHs8tUZL5VzxfkIwtdZ5kO1Y+DJBkXFqpr6ULufIN
IuMv5u9240LdYYnkXzUPGKkDeXUpMiTKTJspntCTII5w7r8pQcb2JwR+lDijO0Az5cEm5eYJJGRg
FpQuxt8aAgvPHvPSGE0SiaecM4W8FGUL8WGrOQ+nTWlGVIfYzEc9B9/CoqkV5Rm1c0TvnLHEVGYm
Q+Tdbof1HpmECXbtuNBR2CnJGlhWDTRz1ibATLjPHMFp54fixn2U6gKONmRFGmwkCekOjEj0ELUH
bZUfMg/9ChCEjRm4Kn1qqCBAKOYdEICEkwKLlILCf+CdUOX5DQvR8uBocnB6hkhDBSNauKAFs4S6
V3QlnUdwJYnhKREbokAa2CxX8Q9V8HMBB5/n4T80XYDV8O3u5CHGHtyIw4ceDI3Ks0PPrLx0o+zR
BQBdZSS61Hb6fIg3zuiTVxcONbdLU4P8/BjRFOBg+EwLHQPUblKDv05DLroIpDz8heDYvpjZ6/MX
weJh7HGyvCcR0C8+FGBr6RulNy2BAIQft+nJB60nBDTSOxZvJOUgySRovJ86nQQG9Cgut3hBCJNP
UBE6F/v2AeRCe5urAW7y3IHqgEPCwjlob8A2B4azIDLggnNoLiJVLhT/3GKMnms00G1dkpMcLxTA
BWXFjWzNOUPjoRwF5TYOP8Ac09jHcYfOuekgFFkUUO5A0p6Ykolbzl8zI895vOCWUiA1kHnosfIK
kRJxJ3ed/AGpFy4ni6LCsZKuhIqGCiqOT68GjjwNZIFH6vfyNjJM4sQwxzsd7f4mNysSUZGGUYFj
/H1l7YQ/LC9uJ0AWx+ND02Xl08IQYl0UMj6comRnWXE3bIzmqL9iZicSj8GEMVgG6BRBkS/ARijm
TqyLFH3C35oD9iC5sx6U/na4YJ3DQKb9DOOjPIC8Sg8+nn0H7iK62Xf5WhiHEQDlTpMExQcRE8C/
BO9kGiEf/sqyBicTZd2dZi6MHbHOFQ8EmVKfDsvriuCdQq99MA8OhEAVTQiQUbougIuUlUCPfGyK
0HjFyzBI+kQBE7EwHxltU/LkdE5BSNZLXP6Uzs57dFHFurIIVJAkcHmjG3ciljAPtNME3wesoiWB
1554vQSATBWlZzTmEjQ3yrHBYrK8+q8q+n/pBgog3tlIdgj9Nz4Ya46zYYsAwig2CC35DPvpgya0
8J2tRAIPTCES/AtPBOycN77lxHgrYJFGMuFD/+eAG/YPli5HyuER83mhJMMjoTEHWsVBcd6CulaT
pNOK+xHaE45ZMYLdN+90nqiuqysaG6oJri6XkfPhBgCX8EP5znPMb2qOJnoi4CPcDX4GasJ1F0D8
HgtW6E5Hyg7OjvcoOBUSlLavO0TZPxClu9YPFRbxc8Gf5p3gM9lN/CXCFlHqLzLAkTK+hPHzF6jt
MbtBhN7QzeOXXDA+Bl9T6XDs1vKYSSC0Gc9NcmEfpM+EYuIi34cr2DdXYqTZX4sarb+E+N2FAFDx
jvVFI/IPmN3RGzO+YGRR2dP94U1AA0C09IY4HU6xZ6un+TLjE1yzW3CMdykYNfASF4ilhiwCX1px
RZ1ZQn8j8mAccJZ0NSAR7HnHlv2cRXWZHhxwICN4zfmCd3DW5AlM79mzaeP5ebGPw1y+c0LqtrsD
TvCHeSXiivjEEfV7IVYq1wk1lzg3QcNHPzeDy0YXU9w6tgXuTYPLregcTknNWGV2wRqKv+SLoikW
TQ52dFEp/5IMkw+SikaYVZxjiJGXgYhEgXyIpXcipOjBgYkREG4qhknoicKf5K9eYwsQsYk7C/ZM
hIDvvimYruOxlzHnoix8ajXo2gYP76Y6Ad+MF0JawDhIt/ghGwBaiq/WjaJJIizhfKDDPcA6TdR4
BcO5AmKAfhcNY55rWg5oo2mxGj57IkXeCDE++mgv7IAUaBSH0SG4U1Cz2Hniue6LZpN9YCnRjUw/
NATXsHwZTNzNKEGlzxIrGHOEHyVnr+euctDDGHWL1fe4by0eIJt34AeUYh8cegYkhZk+EfK0LslI
RkjSwjJ/NzPmn6vYkY5a03/EjJzgdvfUPh1N4ilQgwVmPdCLvvOwSdw6NFfP7KW/mWbv4B9hV9sU
DwA8tzv9NMkMZ2s51lsXOREXtPqNlMbc9I0txO90Jw2dufVqQHMKvyoaK/Dw5inWswyeQ4EXoO0G
WmyNt1phxGLeMRWV+WRiYnEY7Lvasdd9ASXUdtLmlknNwrEj6fI0hkXZUuTF49AfG0wgt7DDVqVq
M4srU3hKtPhdAQUughj8rugxCMXo4becpquS6NW/UGnQn0khV1vFkEXRGGvw9w8adXmpWuhvTHo4
TvJk8vFTVc+IVimHdVzUyjjRzkVZ/L9vkaD267qJQF+LF/zrMJHfJVPvP0ES45dpM+d4DN8xOUP2
mLLwQllm6H2Daa8dOQ6VvyWh0ubbF+aVe5xdSxfqHLbZ4mel+MdpSERLO9Hmfz/7+6eVq9Szqyb9
Xz+bnthdTSm8tL+3/b2uflZA6tBrlTqTYf9ExrFJE4FM9d8KAu3a1Y3XaqyrF1MDWuOombEFYhHd
aqUHo86qYfsM5GH795Uz5v+4VTLCjv/z864035z+2TIK00K2nieXroMyizkVe15kxpe6A8PNGT+7
VMRvm3iAO2vINeZMlgA3O2ShlhZ9FHrAWAupXvx9NzJvcbQD6azG0NAnnBEwmrbgv2bVV6nHwb8h
7tASGpr9BrGO6axDO8fUJ/g3SkozD2t4fH8vw5tsiGtAkGdkLZ2wMn3wIiCJIAxco63SDaMxznlF
n+BlVOXKUdABhoU6EgcK/djpQPCvJDe+rCH9wEkgvuQVbHFLReAtbooRONLu75+4fepoLKFWdozz
6werORp5FB7J9/++MeW8PZalw07kkMNqLVLqprD0NT7/2XoIsQTs0hLLDYnxRcwF2Rt4mywrS6nO
YaVfmiJ7fTTiuxhzaTSatrL5++WUyETJGpekyRz1ZfsM45XFnAHGlsr2OqvHfpHLdrqt8AnwrV43
D3UGJBw3SnCJu4w9KcYrNY3VneWY4yHPWDOtjXymCEoTdRizE+Cd/lAVFNVIrWZa67LNh7sGd9xK
+gqLlBd+kZVWfQIdg5jjK0O3E0bOVJXOvk1stLKW02+7KrXmBKDi3dDMdgkK91xrZoU+WrGqVSCN
6WZKIfRKFbhHMAzWvnVSaz9gzagbZbnscx75qrb6SxE7nhZ31j+nr625Zauvxd+3OQOo8JzO3p4d
s9mcSW0OXfoCl8jU5O3v29SJnEX36n+KqP4MM3zrZU1DfFFIUCezUTllEabkUjigGQ2YnJyyXpRc
JoI8tyrC/5PMqFROuPkfls5rx3Fk6dYvdAjQm1tJdPKu7A1Rrum959Ofj/NvYEaoru4qGSYzI1Ys
8y80lOCwhOrs4gFwD3T+FDc9rq1dBX86bZuzsT7kOpltiwkIVhgyR8z6PX0ErNz89zd5phzUqEm+
yDtxB62acTJpG3ilynQcBiU5ZpPddRiw5tIC82AobnJmkjdV5TXI7vplPEaXpgI1xGCNIOG6ukXR
8FdqUfppWBBDtEwR8DXH+gVXgZKgDPmFkTTRRHVNWi4EihMeDZpfNsk16/FsgoBd4W5dzWe8qELs
ywLoJrFV4GxGLEddks0Z9nHziOJQg+VdzexscdBjniVG9zIfEGaMVvUNnflLjqXuKis0SHM2U1HW
DdRJYnmvpnXLmxJHq/VhUhLND0wa8zYZwD/xG/jvQZ4wERDXB7Nl8XHPwo7WndlqojNufYUbR/Fw
CgRFZPRsmJiRxg8jDQN/zkwR+WKTHMwVSSos8YRNU7DPM6JoSrjGaM8KuK1wuKmwwuUlQDmOb5ku
T5E9DHF8mQgAF2tF/Av07kcnXpaSCOyMYZcbY1O0E5MOexMrZAg8FBKrU6O2D1VYdlO3uEIJX3hM
Jplo9uo9VZUKqL01X82JXPTSmuVrztrOdKJi8x4zLyWe4cW1sogmxYo8dFfyYVRFER58A7I/5+0h
UCE2RbXq6X27uFLIPlgYBONyIctvKVUJdyDmgzf/KOIIL7Ao8JRgiS7/PSRS/MEdDx2214Vb3lIs
DkGu/45v1TxNv0NLP0me4HybS+Ovi3pszEXZ8FVL606qakCDaCb9IRoCWPSUSi47bX2o1gd+/NBN
8ptZV+FLZZkWVo9YLLbRKDyxNT0bjA7RJrEpW1HsVIqYvTZWpe6jRjo0c/HTDkJyTop5JXJI80Sx
QNkSLgy1xWq8sUHKXlp3il1p4fiRZ/VtUiR68g6NDoxewFa0ooumjyfiF0VHLqNxvwxyeO6s5CEW
Uvhs28yddQXpngFWQ7Wgvc5x6cP7hN8QMTaUlw5UX0hgG+sG5q35WLqWJgp7jMyaI3tB6VRaJ9yp
ggB94oR45iH9SOaqJ9sV2+MsIaxJLeLx2gS0f53QCE8SLTRvjnJyf0VVeFZYgmdt+JAmPudwlLkv
Wankwq0ShdNiaggxLMgA+SJqB0OABlTk3FRdVeRnHdI/TDZp3LWPplSnc5R0xHKuD+KozGfdEh+F
XEy+VX3mcG3zxPKzvFLeNYLVvXbULQgW3F5RLTE2Yene+TyhJg/94Go4HyphT9ltBCYuIGJ+06bh
dyxRusWMRzxzyWFRhQaRgOny+O+hxNDeFMXkNo/5ZxqhEGwFiWU2hzHmogt8e2XY//et/x6mRcKb
JydOqp1H/fjfQ7aw98USXrv//TEKG8vJCaYlEScl4SyoXjKpLa6hGP3vQYl6IF5C6LymaAI8kbXF
fgTc5JelQYQBLRfEn4BbVw+7gllbxlCJTkhRWvHU93p3Unoz28Uisz01kWVXxSkN6Z8eYdUb/O8r
6OdUvGHsmaMZnqZ6JfxbiuUIXQ8rTO+xdFCy1LQlRV/uRmtBNjW0i7zk4j2vq97vpxFYcP1LzAHV
nT4NwrbFHeUgy4tJ57p+uay7UdknEOEqVdqFqqifR0NN/XaqFU9v9JuUwetpC8OE6TdHA/aA5ENK
QzhcswU92hyG4l5TKkb4AUQqzFKpHrl100A6iMiY36QBjKmXgxdjSAlZGqFFLGFDRqEErD0Y5ejH
QZUe5lmfgM2NHIYdQ0YOjwnPTA0xGhqIJVTe2ciLvOzfpkQWDkufYVOt1udwLrxkDJRTOTA3Tmu0
AIo8q6d2Kf/3kLZiTmFFsGQcLcVJ6AA3WmXAITqgHRBoJGJNrr1Ggfk0L4F2oBjCTKGnwF+G9sWy
zORPgCnao4kG0zE3mUpXW7ZxeZzS2LhNap04sRJ3cMD1i9JH1SNNW7IyqzC9jjXBUnKl4hSpzqPk
EmCBLhJUTKdmRe3UlA7HkXpa2I9mOBxlcxLxh1WxwQ5Y276a0oosYWXBdNEFF4c98xymskeZ9D2G
OTgSodzj5v/VS1Cn42TgyzBZd6xjt9WCag7gLBJjcsW7y6xHP7KB72yQIcLhIPaTMT92DbEvlgxR
uuo9/A8LBh76XQGZCpwGrKkkLhsrn23fy64gphqHrisL8qNSCoS1Ty4IjgUj6I+sMFfcDAr6zGZp
/g1Y2MDZWIB8qZ2KTP9KwuG76lVmcdL0vVQM70xwUepRCf/OM+IdJL+Fjtq3x62Xu7tcyDSexoPU
6xuAbOkjA9Jur5hQd7Wbh3/5yD56ic2Xqv2J2p8E/4fpDblJn74k0o081kx6ifN7ONzk+FXheM2U
S9PczfxoGU8qgAo6Dz0FyqUVGlWgLbjUv/9pEkH+vhAGAhvKA4m+lAirMUqeOUCXYe9S04LTMagE
ocmPa4VLtbryktsj318JZMoKw/HbOgYDvoX9NbSXd+Gf5YKole9xvP5qbJHbo6hgL00fvo3WyCGA
aT+fHUAYILP5l4uoX5C6YQVjvfRkKOMYieseFmfI2YQ9LiYa8D6THY+f5i8FNotT2r7zw+wMee+b
v/wbOkY67OmOOQOOCzn5Kb/mz3Sngr2CKFcHJUFZsiXlqDcvvJwCQK89WvIFGR5SIaj+QoNl/Mpe
Hq88N85nQCS6yJSqupWJbX2BlmOcHgqYnP6BMPKCcXGLj7CL8LqXdTtGUYOPRLadf7FkQM7GimK0
dhK2033Y85TCH7xZXPiSbXUY4U/qW+vek61BuPZG1bYt4y0UaSI0f2d8BxZikoOR3XjlmWCLmFCp
+YqnwKoMcbBX/unX6T6GHsUlJ+jCDDRe6aQLn392N3/wQHS10+RZ9zDcNm/yx3Qv/7AUgFQKAWS1
wdnxeU7kRbsl7g6UirxQDNLQJGDyhTNh4cVbAfYK6AxMyHvpgulj0LaB7xvueVnP6Tb/YoNPha2c
BsAlM9kZCF8KEHMYWjOuWxvc7dfUX2U33asvZl+LTlDzbs6c8p0oxWBRtoV10KM7vs68+ZqLz/sZ
PFaBgaBCc4D7Rvk8wO5FMM5ag98AQmY9pOCtQY6Boxb4SOciyOR3wt2l2hZY84lHBgwbOW4hkpMZ
t1C9wj2HBwU9MNnB5eY02JIrUCR+9q/HUhPGD67tT65NAqm4XFd9H9tz7jAkCFLc/4jd9Kv6R1+u
wx4YkqQlQoTDcG9kNvZTUk0L5FhkTENk4QlIJGdbeB0WKpEXUUDQusVzrAXUbPxh9vrSIRq1z14D
7Qr5Gv7enfKOoClsJ+EdV0QJkO5QsyMSQCiboIXpCcGW1Z0zjBELP+0uQeFwH3DDEWQqPzZENqT6
Vn+dyXrclH+G6k7y16Re1p1scllqmmRXsADYho8TrLV6y22LRKA5w2XgFpi+WfukEZgK8vIdmRgQ
xHGoI8KbNZxjTZKvflLWHW0xMOFcvWjZSYDsItpRcxCxBUC989r8YsTIAiHZuwd7bol7ACncE9YR
li94S1SVK1VvlvIeqX5S2/wDFhb/XmOeVxokwGzxReVacLvXHXYe5xnJfILEx6reyu7SxzB0kDpg
/1Lypc6rYl7cnw1y0mp7hE/GeC85KBoaoo08eSqhEMwRNvK/ISZRYTNBkIKqZZwqYRsytZfspdrH
4rvEz39LTORGR09fcSbf6PoVI660v2RM67hNg6emXwT5G8o8LrzUdgJWgZjHgJmjDI7eVAgcoj3D
L0guWHbHEzMqn1cjDtgZL8fChK9fnqJH+kL0rwKqFWLefGjlcSO1W5kjtD/E8d5g0RXGftBP0ncP
Go19vxz9iuVXld0givJbaxnI6Y1ZENd108/PVrQHxZZNG4v6hlAs/dMRreOY/czKgVxmPQJ+427V
8AK9dW9luBWTXaZeSKiQa/xFDBal+NCPC2Hvwx9PgTCtLDHye+m0Ty56NUHyuOFGmXL5sntFmkfx
Feb3QHSE9EblWFYOnqrGQTlC+8ui85Dgi3hq+n+DpPBWPsr02xj++vLLah5cE1UhWYPYUR/nxTrD
K4ZLpDAAgCvDGIgpNBl27VGAamVQAyFGszbBq/DWv/BRkhxMwjk2NthgbJEAkwIsl3hHGR9Zesuy
dx1fBHWDv1nT3VLzXas+6Pvq6howpiSF4lB+1vN+aB4wLpFPkFhN9HOanfP4D2G26nH3DqXXUeXM
92j+boxnr2ES8FzIFNWvgElmwATlGKnEN/p6jX8knrdvOM6PCfOJ00RAEKdlj4HkqhqXhGNlHbr0
xKKvYSrMEMls8xJEd1BipknJl4FG8JOzRCet5KQKGP2+GapvLDsZvKTyNemuzH+F7k5QIlOyXr6m
0sePGQfP1YrTDP/i+FeYf9Qee2QX02KLMoPY5cipOODwZiAlabVLhim06xggYSF/XSLHsA7r7RSs
rBDJ4e6U0q0kYN1lE5O2MKLkMkheCcB9+tbelsGh4IMXfU3ewgSlyzZ48ovTlxEGa4aHpvIgeKsQ
b5P4MVQ/iN51wxekj8A6TcNL1d2z1DOHLdsE4cM9sYrGv5Z7Gf/Pz+Qyedk3MT3sEzUuPvDJkk3x
xh0kGE9R42pH3J9fPWYTwQ4dSMHsfvQN5jramcvHu83J37lHlJbqtZG9erDL6DcbsdHKbtqKWG2b
iepv/NFgA90t06Ey1OGQmMaR46VVnBF0nuevyyM2KGTrcueaA7Id+aEIKzHbIc9PeJNkuwFKpurR
MbBiDkSybHVIUMfcZYZGq3saJJwtGm/HIjhzuLI4n3K07ykaWeMhHAYcC3qULdv0zObIpx4U2zTc
yw+Jhn+DA4NYoZKkHk0EW2/3BBXGGX2E7os6tJkjIGuI1m3az9N+HHxshWsqy4kQWXv6JrQv0k+d
6s0vZBOg8dHmY0K6Glyazp5hx1HAYJIH+1vbWCYuDsya24Wog2S4yvHNmv4pkt3C6uHGbOP3ZEh2
mvaayedkID3JFqmfhZFhCWAERxEnOm1B5eT6mU/RDNEt7vuRLDe3bD/70YtJY2SvtHYldCAEgfL7
rOxj3D+HixMGJjDsq9Zf1bjZligsdV6WvDyNqPPDySNPBUIYxgrBteiOUfnD1aZIJCxpU784xN6m
5NYPbJf6uC1xyJGFt5SQ3ALPjuFoQDTMLK8M/bXlEdXVLZHDgiSJCaqQjjiY2LXqAn02eEsVmIgd
OiQkK9PeyDkJSLcNBS9k4p9yquC2g/XGuyC+NEPuVhjfCJWbQzcq0vdGvoXI0DO4rlaxYVBxYq6N
yUv+ImsPuXyge9qg8MZj4J8q/Mn6VUakSOvZv5fd3UwfQTVvlHeVgX4I4WXKL4VwMtK7mIVEg+Pe
V4k7EyJyjAOCgPzbCA/RfCjxoVQZcJWyYC/AXQvDpBLSR6F+i3/AJ/1ne0vg6T7m0/Kdv+R/0QMd
GOe0+tHMO9lvDpat7zoPgc8Gzy17Pk++4Yznep+8WweYDi9MtQKV/pbCc6O84QWmcXtTRZCkClsx
cYw37Xv841Jobx2y3dPiLW/JJRF25t+A/RIVp685g7/QhyPPwKDXrxg1wexKNxNe5IMzaW462pls
R4/pbSJWmbaTuMN2LfNR/JrSwVA8jkVd8EzKP3WXnwrqK9PWOc1Nh0XK10SVhKlN3YUlb9SfxcGn
9KXO0VQcYXYFtD2OUkxsRtRVmwyW/OQSaMENZ9nkYFEUEulssQXOOypAFT1SYusp/XfyUemuQOKY
sI3wQhjOgXxIeNOyLcCUY+OCn5+dy3iPnfZYsU+sj3V6ZTe2YMmTzIWwR3JMwa0Hj4wDzJIjhyWy
EBPdrhpIaNOYk1HtAlJgf0b3jvkWFSJ9HrRxsfYWw2GbJLpKYK1Q+gSUv8iBXrDZYFKAjhxVAU5T
UuPA3kVeCt1VpasXT9iA5a1NNSqQUoLVEbmB0l5USW929WCP9TFUFwO9N6M4wIhGvmD8/iE+QCDx
E2NE3b/D353JsiHBhMH4iS4i4rpDFgRtgz8Fg1FDn+8LVFTjiUvIuctfUS8lPR4N2zADiFyrXvwj
Bmoc6JE8TbRp8XPYoufmSxYRRQj6RemN/BJCCFsuuXmMjEuEZR6TZE4ds3A1lLXspNUHRnEaqQjm
LiM3EeuZX36jcRhf8k86Ohb19E33TTK3yYQgwWFpK7ya0YZJZ44jf7ijLwMMx8GB7+CYg54b/wPw
TfqGtvWg9iGTgl0Q/ccHgTUErxkGUacheNrRa619oYUvwIZqnGuQh56Ebquy1WI7oZkY1yaLZ6Zt
ok3U7mB5fCKkwOvaTiSp7ih/4Q4bE4X2pSyOCU3kX0h2qe4I4SEQzmZH4AoZHcgikLuu/6mWrR2p
akwkRxBFsYgKIf+vt52oc25uA/1KgUi11INmarsBF/UdhxEpkyLuhaCh45a1XQJ5xdReqN93MdmW
hYOles3yFkgC3nYJOzCqeYQrezYGNlAwGh7vjbQlBxYrdgppoaSgstGHklNSC3f8rbnXrADlwjak
VlA25m/xXUsH/UPTXM4z45sth5vD+uZE54xboFEgOPnSv9gOmmvwb2aAhccbDWTvGlh8YJZeHsxx
l0EcQrLGCkYkCeNjZV1uumd1XfyRAZ9jHdrPJXH6FH+JLccpHPCvrNia/LoKzG0NPkgPmHMPEEtB
jtycjKbaTjO7nXyuAkWwBrwQokDadfgerM4MW+IFRaqqh/DNaQT4RYcUTNuJZDXKywSNeQ/1D/SB
O3lHXZ28iydNQGC8I0yVszQdj8NFiXfCGyC0Ju5GvDhVjC5hAG2KX1T7HWiu6a2TNFJ8xC1iZqpc
JPSZssF2YETjWrphsuWnY47vYVcghVv5gXb5yU0ip3b9Uv/RmTL6UtjbSC5CIFNC/dqGnKcQEUyG
kXZk3ioc52qXjYcOBP/EDgFv8+iFfybpzZrbLDsR1UjLxgKW6ESaK7Mh/fE9Ac/x5LBIlOHbqtxV
wJEE1FIRVm5A5nSxt4hjFOk8132IeRybkFaspRlSoYmlFzBDav2520OSVXtXzRw52sELBBGB3iYG
X73pc7fBqHkKAZlxq4UTFDsoboH1hV4dLg3emDhMoaDEWhiACeHB2mc3Hl4ZbGEc4OLkYGDbCUcl
2bMzNgRkTDAg3UI4rgKc1MFxQRadHPQxsUtY36CILHckJT0+Dcg+Nmyj+MX12ococ6YNtBW+JO8h
1mhkmabrzc/0HBkpLjNC8FbI+1Xp/cOLBLwOENysUJKrLX4i72frQryyyvOuFiBUNg7tfDAecF83
2iNVLu8ihMVmXbAqTfH/JoFNuhG4l84OaAHeyUS3rXsspi47CENR6qEG2pUQtpQt2BgsICXdq+FX
nTlsWRCBlMCGrVakXonvMjUgnw/Q5mzHpBznuPNt5gvdZq1sytSJE5vrN16BilCTUV6zH1EJqx94
lf6KHB3Qo7nEAZRFUEmWz4f6Ef6xY/FdWBIU2ZyWdeiN6rqZsI3AW/5ml6MXERoi6G0TDjYaS9j/
t/gzedR//d84esp3fSIZoblQpnDf3zrhyed1MA7DxThox5wyxRYAl0iSo147TM/xLh1Vgly37T01
toVTPYzvwiGzy5s8VOzAMaZfpjZFl/QWf7LpZY7yRsD3KbnUJ9zTOcn94S266NfVhpWB8R/ADQw3
Pq74qafmrpdvCXmABHS41qXMcdVz1XQvSq6Z7ieuiuE1cDIb4JiNcNFBC+ns/8UT3QElpbN0GLR/
xzXhinYHMxoWHnZbBYFn2I6vlGAlIixmO4ownu3ORU/UZFdD33ao5D/R0uXI+HAVkZCIANxfu8Y3
tYNmvkTYHWGCjTgEqa5N6rygbA1ITxnAUaG6ETdGCvsYtfFu0T875SsYTtzTKU0GYNmawu4h9q//
8k+qOzaunp0BcBSW47LNBleQqRy3IsR2zRagj/fuhNiLhEoYdxg64xaKtIe3oLqdYTfqTmHiYaHD
siXpECDOwkiQopdip1xlFyOFCjGOkbOAPXCafDDEgXySU6jCvDB2MfTXf4T0kNAtNXvIKOJKcB2Z
NG4VxCUhWdYPNi0m75mAPdhqRaZyQAaHUjyI7QcJNPiUqQp0dk/AVnLZzLqHCxtxkFD9QMUwBwfq
Wb3NYKiBAPwETvYG5BTA8GTP5ogkzmFwQFDWw39dtiTy2mIKWQM99qbi7F0LZYIDMDtfz6qWxVre
yhusoZfyPkHWE2xtOkwhx9BlMv0qAmXdKD/izEh3O3N75tQaG/0TVVLzQ1NC6IdqbMN/zXtwivBM
xH8PEiWNk4lnjG/ONl1fCj0e0SnKJhiMSO65SaGaYcABUF7dF+vHuOPuw4ncERrCgUv+F4UDsPZf
4HO/0ZPqH/Sw/Nd9cyZTHqH8tKBxdJv6NnL2PXKqHHDrLU9Tdsf2XyxjgbRBw1DLe1U/4ARTCXuD
AxSpAq0yy5fFEaDY2bA4Gr8+p/fkOhwbv7gO1+5B3Q62wGfWolMCJfugpzaBccECPprvVcV+7j9m
NCzWKn//P88PLgfzY2BPXMWTf8onbrPKp/EivKq/FGDVd/mnfTPdeueIJIII8EUMt+OnBDRtHRpK
XdE2F+6hDYcuTh9vVNO9BpKMv9eJEYCC+wU1FDYgpBm0UKyAzLzoQQLIufypf9gq5/f4abiQgGEU
Mpxoj8Pr/zm4wN7T9uXT2CMlfU6v4cfyKu66bbUPy5PxR8owBCDFzrAk+pVeYQdDfYavvtjps3vV
f5gzcTaxD0NDpRJOIExflpsO0MdN9qTUCd34RBe7GCAqZ/mDei/7BvDQfztPAtvEqVIC83P40OIX
HvRr9x09aJnWOhDBj6epnlWyLTHNJH8YVsF2ZsfQ3RaB+rTpX6Rqt26jD/lPO5qv8n9VEnZtJfMU
naZyx56VwLMn+B7SMEMNazPyGv+7u/+HY0Klh8GEimOfxAT7UDVuiKU7Ksfso7nioAKgVvxqkUvV
hJcKhTb7x4iomw4PlLPagVwPNEvUCP2ZZimmjqNIRA6GIPibK9FyJCAN4tpwMUFbGIm80MnR0lHo
s0/zZnknWvugB+Ct6BRTGLOSvznslAHN35Za7EtjZDfAq9yq5PgKF6vZFVcqpvmV9xqhAwOUwzeD
ZmCb3/kDicVCZNdnogYVzmWsG2OC8zZBg+fKVvxXQwhlOoU114IF2RbUsMFGX/RXaAAJgtcjskPw
0DnFB+9ehK9abbrf+ay+9O3LCB67ijfWenC9y2TbqG1L9RgTs7n2L+LfWtKCqEC1AvtCkQLoBU4Y
HOExsYKjGjbn+gaVAsLpRv6j3owp1qkuqx1DJbYmmpyA05YPpv6v4fnOLv1LdVnAL5pteggPxbV7
4rcFKRUfHUjAOAfqm4DOx3Krp4juvznN2EMvbxmBQ9aKZywYb3f2kjuRsqMOVqH7h5vqmjFI2ii7
1GMGajnmq/QE1E5+gle68evyVF/gSgqsuT/jm4s061u2zPGPLxVx04Z+FR770GctRpS4aF3MIxyq
OnW1YMc21NLIqb4KKRNdHu8EtB8PfhxoHxTeyXvzwVJrruO0yzCIRoJwHJ6LP59yjzDPV/VfhXgE
9h+i9dQPi13FdBUq8DvfwL+Kc5d5A7sJMsyNKbkcjzqwkpP5c3ji6Cp87YcNVEMS8Q5azzYLfsXW
yqnOCccXNfz0n/JL+Anvi9O/ChcWh4RBmT8ck2t+ZgcsnvK/8bX/ajD7QfXCh/ZPhosAxLx+7Ot8
fj8TUwARhLfxlJG1MKf6BRmj1SS5j3GeN5+zD/2VLkbG8lR0ul+ufKLQiHZX8wvfTJYDH4X52lTo
wcjmWhfu2gsgZsm35n7+aq6DX33MCzt5/QJ6mYDlI27nMmAd7JQ/2ilZx5Qa96iXfK/j4V8dA52/
FgiGK8Hgs3HpvPESIymLc3XdWXBCAbpBDoXhMqgMmzlwB9rBN9Bili6IcH/jxIBlSiidRM+EAOdD
fC2e1nt8/2/8ARhOSQgpHML5Xvohgzzkxgvshv3uW3tCgNEB+PAOHbECxxFoV7/VyPk2reJFHKpv
yPfQ4+mgv4PDo0JIOH7R4IPadq2DON3OqDINhdpgVYentCaJjTvQGnsJ3kgqGzamdjXYKC8FhH5M
EQkhyzcYcPBDSDhlfnV7+OXJx/iUCNlvMllOfQug9EFUfg1xaei2gHIfTNjH9WsTXdTPIhOWyd2a
TohZ1s2O0hN6JlejP1cfzQdnaf8CgpP/gfIm7YF9nRkjseDxYNfdrgSDQJVmrCbx9fAEMftmiiaa
RxPrYZwsuGTEBGe+OmHYaKfgMdDQv1SM2l9H4ms0SKt7Mrry6ZgYRy0+5PoeOgy2xzq6+MSmlsqZ
OouHNEe5eICK0S6XjCtCmS+QLeiygUXLAV6mYnlG51XxLiztHCBIhU7Pej+IEwQPF49QMd7zUta9
/m7hXIhDWOsNLRnU+x5kdfVhd3Xt0DUE4VyV+CVYTmmKjftWB9Ro7yZptRlvAQMZ5oUbGOw5qsLU
4TtUejFOCArD893Q2RJkf8gixa1cXHmi70b6tKOZ1hl2Djvzi8U1xmA7dk36bOppOlnAfma8jKJL
1HFHpYDmpsHg4yBJuz5nGfMhEwezpYgKa/yDQL7Wm7bB1J1twsCJwbFCV6Z6IXuy8wN+7X15gomw
Y9c09MuONoUzeIFeMeZfCtLHgSYn2VLofdb3NrwtCothtQfe1iKeHk6YvfF5FO4KzXd2gcMCJhej
zeCO4pqDjjBAMXkF8eBSh6t59G4tQfrAjhEAZrNGZB0yqCil3oorq9oZi6j6dTgfJKtxmfRJ+ker
e1BEd3I2uUVHZNqIUglINuX/pOoOZfproJrM8amAo0PEmXUapOYSBeO+KU5RGv4tVnzWCf0jtXff
MC8wa6To/HNE0CRSDKl6GubBlnOmaOry2iQ4zvA/RpNxYSCr/OsN/DQQSfAhmdpDrQT0i9khX1yR
SzXa61/H4FBTY0Br/SqEJz+ztBxmiIos9bxuG0G8TfvPJjYpgpOXFhNAfH8dwtJC9D0VPiu9hce/
6Im6sVtZE7SFq6RTgrTjLiqjb49HsVEPanafox8JKexAeWFwO4fM9hRCq0lzn5WUnHsK3RZQIWbD
FrSTxXFfT/XK6RB9YwYH1iQ2JGv4N5RDg41JL7LB7WtRvlq0V5lqPdtcRd2mnCuTjYpmXpfbV6aj
A1mofQclIu1ilAyod7ALUMr5GkGUpZdrQJ6S2B6XBO9IjFcSoGg06qEibQeBhrBpqfbNJhucqgLi
S/X9mLW3JrOcJgZ9qIsJ2FBxdTqpgCjKOiA6OPuJhiTwuxSBEFrQgM5DFGSnavGcjXj9+5l4cFrZ
MWjOdZ7eekjnmPggd7wIOv5cY9sGT0tM9/qUXpW5qHaS5UhUjV8hHFCw1z2wKQ1ORC6ZEU3OpErs
9OFM4HzV26Up+HKD/4HerAbcFZr/OuueM27nSdxf5/IIB9ApZoIApOwyJ6hHieuZVchnwLeNdNdl
0S0VnXWDOHAjC3+N+hVHXhRApDp1nAO98taRtEdMs3gPsYLg1EHUhWuQxoolyEE+gC/U2d0IDubw
sYjfUvLMpMd4qsx9UH7BhuthyyXCoZ3fU3aarPxTVcjtO6s5tkRSXVUUqJLPJkd7TFVCi4dxB7Nk
hLMAddg2F96QQ0j3YYDMML9RFgKwoKs4tMNJj68xNQrHi+Klq42BDfCMaEGOvQCoFYQVbBoW9dkU
PUpAOldSTg0a3oyqCpwJUHphwuxHHR4qx3B+1sJrw5i1pdHw25zoMVeE2yx6M4iReGpMX8eRfNz1
MH/kvQ6aPFuPWLhGJlaeA3syvGlctctrB8IeoCJjR4TMhUPeguSxJ2XelAIoGwiXgCih0zAh2ZXZ
jzw9lfymrKO7Ci2x7i76JUcIXDNwJbXTJpSTQOEjA/WR/Unz8+JbIITEvEXGfuYyGPRF5AQz+W1H
aDDAgW4evGoN8GhEm35qpXfMj6dtIrhhw4zrUVg+ztvEjieha83nlVY+2TEaxhk6HIMlpxIPYYSx
oXFZ4A3x8Vg3S7wP6XHME2rhjgm+MJ6NIgLwlBHUpJdYauedJgsfWaN5JqidM1mMyrwsZE8g89DX
lWfSeRS3ongpcpqgzlfUY5mT8raJUJFHNsVuWrrcmiFsRG95dldFPE64FmU2UeV0SuJ8wypWro6D
Cmce6aCviEgEt1Hvcc6bFJP0u9OR3zPt4jt/tLp90jyz5gkkm3ZMfOChPPV8v1jeqLjiQoDUXR59
rTsMKMjlAzNbqfQXTOiwcmh39V2itpSwKLv3i9fbZDxL3TbOCW65tOkNd6RBefQ08EZNA0O9r7fG
CwmZ5JL3zNKmBBMnq99TcWrASgv3sVJ2PuNBCN5ZeqHcNnlyZvmNq7Ds+oMSHXPFVeSdM1hunPpD
yKgI4tg+1Q8KcdPhSaueavrQtXezPVJFcLQTIFuz8OTl1Kf7wbqIe5YjugsZKAPXo/hLUI5kMWq9
G8j7SjiVGU7VnkC6TutUlj8H5zrzSplF4pngCo2TzY5ETKrpNuMhiY+ZtDNzTzPcNiF+xAklGgTo
vxRVNfiSaMY/0zuSIe5NUX5JUZMpe263sT5HlleTXsVJQKmDqZJ8bPAXlp4tDufSzYiPheFFkNYd
sJJQoZMMdMYhaU9dA6u316XwnJrzXYCJ0T0GVj2DSwhJ5g512y7pWTd+UX4Yhh/Kz5w0hJZYxi1J
0aWk+11904K9POP6fItK5r/bphHeCsl6LW+zaSsw4HDCVGyRzCqs+eizgRGhHy6+qWNN58XpvrIu
kPPHQ28+KulY9o5VMDzwwnUecVlt2pL5LqvzU5xjjDAlCUYlPhfmdxBqt5yM5cG1MCdjcM44Aoxo
VysMfHzIBunkTehEB2Sak8dODv+zzRjNPSeOCwsiDNM8R2dTRPkNHp15MAwWYd+KvgU9ijzXllSD
DLPSD6UnAh7nDvMfKaVye6wCsMMThFtBBr8M9mHiS8SSQ/OEOLfn4vF99n8bowbWkTFwFLXlj0U6
pavDukqTaNkVQN8UoBUUxhlofAPWFxuOrj+G/sGmvjQuO62h76EbrNyq0TPmY6efQv1NNK5QgUc0
EZq/VB6PE3MMWmcykJfghcHegq+F6RmNb9WnYXqz0s/2VVwug3CKlb0knpP/z9F57TaOZVH0iwgw
h1dJTBKpYDm/EE7FJObMr+/FxjQGM4Uul8si7z1nR+MpLY6icM50uxWdhPxb/SyMZ6k5avhSGABJ
C2f1/ElPqm04vOxp72SJu50xWGGa8wIlUZ0i/VQKx6Z5jUXPSl+qmMOHWKnJonKaOCEy++Kwz14E
pv11vpfzPa1/Z2ynldTYoVr+1f2x3KbiONln82kRQ8X0ReFaIJrFmUqRAJ0NJzodF+s8djY6pbp3
adVM0AvKSjgkjqr4iJcSJyJhXLk0E3EsTcPiKYnr1RCHUMuUW3OUjDAlk4rmMOboYrrQrVOqWDcQ
9Ht9d+fohnC1CsTs8x+1s9b/NwR4GRc0aM36CJXS7zmwOBcRg1V2I3nRERv5vtLJm+F3OhgoFhCJ
9OG36cGg2wo2v4EipsgELoJE5XspfEg9cjOPx29RGFluxUIKbSBYbjZSqeXSKCkRdWJGb4UYSlDV
+XHCIMsGNmjvdF1Xq2+MbxZAn9VAmtrVGqrZsZI9ITlFf7q0eIkphCYJmNlTvZzEJOTHGEHMWndB
DpTpTVgQebivqnhkFlk7m2dxbW+S9qtBRPjmgzjTILcw1bicyYb5RPemmKJ7DzhkahU0FX0KNlun
K12ZCIaSjExjBdFvuViPNCRb9CxodtbbIL4cqvL/dxFfex2OHM2InfLFo5C1acC/mP5eIOM6402K
EOTYUsp9QWSZC8ARwUpyaGZ8I2XxqRm+yeJf42DYIdlhj2UPZtUzYv5FnH3+knw8XqrsohUcG11X
oUuIcoqk6/0nkFjHYre6KEMUeHb0hOhEieLPbSa+ZwwFCG0SeHP2+kFxFCQouDKh5rrbREZCEVTd
Vwa4SQw9iNyWZa/BPtqNRS8bGYnvxAUb2aXNLob4XehXE4aM3DaINQrq4SaemjI+6MJvrQOMNm6U
vS4TdSZoE9LjeopkzNu8WOXjeWa4mMJ5OAvGp4Yv07jg4AH377Av5fJl1Ely8gv1NuFRMzcaJX6a
yACJ3Rh6r3q2+EEJvp7dstFr8A69UQ2P3uG9I1qtp3cWAl3UHm4dr7cyIXR1xHChjcJH75vHCpZJ
OcIHLwipNOFFGt6GWwskC9a8Pi7Z8LYtNJkAUIfeQD4NxPv/LfH9UXsz+Mu8/jIulZGDaY5hrtQp
JX3GXyI9AmWLcXnS1MCsT7F65IOo0nc2+uWBtzAEF2Vn2ta1WiPvyCHAE+Iezn6MQK1aKF5U5W20
YXIr1WgqBn+Xm0MkCJpDljtj2FuG3xrezNliGiyqW+fdedEh5Agyhn2YrQucj3LJrF05UxH0NCpP
qfU2Tq7cOFhwIz4KztaPLAs0KTBA2pRAx0Vkl3EKC0Jdun7USaF5KF96+ZSsZGFWMNfKW0PEDNQH
yjaIYTQ13HKRyZj6jva12xdtoHVujM4crvBpjV+FzFFaxlxnsF619HmtbF0+18NrF3kP1VUHH7nD
2LgsP9LoiMlRr1EKe/DqOA3BQWPF7bG7gNl+1R8gI+2donWKZ3PcBsgDX6ETtG94+0o/QIKPz8P/
L72B3Kh3M9QukC6clkZGIKDuPYDfJfYnxkCVpJnoe7AICJWOakoS64CIaBDzv+o4yntwCHbmxbyy
hQCLLLCdJC1fQZCRivBxlDgZwPnQx7fkPm3QBn0IIy+nGiZhol1BaLTug4NmpG3XdIXpPgC/wXtO
cvRVxNOnGRN8CS7bqR8VUvWEYjDVOG16MwJJdZ7NQfKzByrBp0H+sNSnFRSX5IBpfNGKD2WGGf7H
L/EkAFIy1gCKTNXZlG4PEqTgh6XbDGtggWkPUYllIAkfy9vD8nlvUBLK1anmECoJkBKUV4vsZUay
3kHxsA0+IuGDJFSAZxEcDTEKd23uBVwc8jFGLA/2eFGTIw0CmhY+yFNlKu1OeOvy6YYqapqPJh2C
xXsx++wYQFqleKgSbzJsWQ/K8bXcmAEsXVPQToEqnxPjubeuiuHQmqj/0vzBuO0K6NOj52q+EVD7
nW0BR7U9DqxEW95FDGWNHUQFDT9ZGTvbURF90lqiwS26mlS4F8qErdTH5l5qxwzgoHaHEavv90Oj
e9jLKUlHDME2C0lXXVT9XVH+dJ3F8ishbEIg1yAElNIWXFMvXcFmceiRpFp2q3qzeePAE5W7WL/o
RoBQF69qkfMjfaoWOrPtpD4m2bMgEh/joWTWmZzmoxh5Y+Kg0l9ZG4mQBy4A2NO5Wx0+v0L0x+io
Zv48vzFoLn3A98A+KM2MF+Eis+OcWQtE6TitfhqHUwFGY1PIaSH6LWMX7wyOI97Pg6ywYlyyye85
ekUtjKxDRwZdeQA1pf2mWkwy30llnWgPQ8gkN2gqT/IQWJ0Hx9sNQbLdxTZcti6h43MKWkhar229
jn2YcQ0YRmGpParyzayvI7UaIz07GxidRK7Whmb/bTbAs93qK3OC3NF/zCegrGvbhIO03brmrZKf
O75UdzQMdxZuGZysYcJkael5hRNSmlsHoToVXtc4g/GmTefUOnGaDnj3hJd0DIbmzODBoqdGZzHH
MBuMJFum+4xBjuILyXPm4VgIdkfz8HR6ROirXXydFbBKm6z+CKjMEA8Yk+vrT16ar70MiSs90uOn
SAqoAtHK/oy4QDzP47tAdtgKJ4w0YWmc0fztmgBmBomuRFrXEigGgVsUcJwKRNHRa61dYq7C6gkd
wyQ7Vm2jgVnGWzG7/I84u9aUBnb3eeLY5kix8mdLvQzxPUWmlvyiVJ3GcC7exwmqgDWdhlD0PEbr
Lqmna862T7Veb13ADREPjPUtixjvOJthNUt5PRjqUzV8TdgDFHsUXFMmRNxb0/OkfurGTSz9WTqV
sUeu4cISrXMWsxPayOPSv2ZeXNFiec37b/krkt2e4PUhKPqf5eFJwgVKCDVANW06IcN0pv7yUBho
jnrk6RbkbvVCBRU6RQfcVolYNkjtdGcVkRYnh9s9PC12u/8RjiyxNfQ4bEFC0KKiXMsXBpw+Pcnx
h6EeMMIQdXjO27eEMUO7KnqwaQmyCnEzQkreNXFLmumvubEGGC2klSwbFO/6OcH0YIRWHLTJae3C
sbvVGa9lseshEbX0iXGQ9R3PhcjVl3zk2IOjEWg5+Ruh/sA7ZOW0PNysucQUe/Tfmka1dLxtlgxk
j8hdhYO+uNnyO0wfWv4s8SFt8IhwYlNZH7clPmrIggD7y2ART1YBVn6NI2+eL2VE3cahbJ0GXlWi
mAyI/tDq4dgcN/lX7UIj5mmok6XEwbwub6v1onV2QlaYXfLuFP/69EXO7way4Wj6JDqhnE6b2BCc
PQpisQ7kLchFJTun03eHh+m1qGRQCQl2SmIRMiWVfxnwyC0a+9YJeTiY4nVFo60cI8E2xPOQc0Hx
aZH8y30xb16FnG5wiLrMRajO/+Vw2+AEuus0jy8ucNoc9ccRNrFKwqq0B7QJxH+BEP2vwcS9HfGl
mobZqUHS7g3zWcr/SfBpvXVKE/SH6UmzPvQK/iTN7QQ424C2sR6yF0evRn4zpJdK2DRN5fqZ9RUH
TwQNoLFRGOgvAln3lP63NG5mf0lyR54Ppb61zEFSR//jV0tgNHcDsVsB16Y8/kUTBGYaJOlFjI/6
9DFTIiPes8bbSvnW35QsP8JJMKGRhSwGCOwZXKY/kBPYS4W5F5+mfqqDhgTUVcLeT6TR9D8g4hVU
fE5Q/aI/DC8yMWUH1aAtysMqrBNrJJsLYYOdSLIscT+pJLNRQXM/8ICANBfTU8aeJOlfMfrCLj1C
4g+527fMt6ehCloJBhIGIDFA60F0EVanCOJyPmmS2EOjDg3cnT0SmxIRmGTDle1r9Z4tuL2PFjYs
zGndpenPPWBSwZ3mW4ZbFbbGo0iakbWfnkD/0jmMrQDbQTfZyBuLhw9B0nVOQYnJYq8Rq+BB3DrT
xJvW8IgTmlwT5cflr+Bb/66QjEWE0lVcPFHxzSxYmk96+5tAuLGUAVKso5syzBXBg7an9i/qXplv
jQEp0TvoUKIGdX2pqlPfH0MBpzujk1OlftcGjzJoSKbrvHwgnhnTivFet+2xWrZdMO6fOwu0Bzkk
AZ5aj//1Ej28zqIN4D0R7whgJeHFjLGdBBqa8IaqvLM6+mLmPlRfVE6YDh7Cpc9f9OhskPQ2BEBU
S/xsmN6qIMo9LdTjyp4+Yzt6XrqjtIZT4+Gy5IlmgMUTxxhkVfDmQU3cjsaCGzbrUbLQTXpm4mmk
Tupvg7LRJMBvPe9Ogvsb8zMZSDjPEKIdU/Ouyt6c4pr1lurYvI3RU8df1rRO1uBRfGEC7SwkEt9G
gzPFiz0ECG0PkXDoTS8SvcZEQQxecpUwy7brWSWwIQL4/xmZC9Ih0JEgrs64UJbm5rEDOwWoD57J
i4IyFJlck/hoTcFfGslft8hBN4rOFZvLgzo7G+UwCME6vU7quTEC/I9l6RuKL6UXfgWFPeyTpLsZ
Ii4e0/xrjBj4w8HaC/DEKIX8eMFS7THMtDHo5wb9zhMTzrFC9px5GUu1fOSSyBtsdEB1xEE5XcWz
4vTFDTlpNdr57OplIGYnzCZJGXafEXh857KwQ0lGi59Wh8l0BvG7yyi3CiQjiE0nTRyw4paQfS78
wU1hVedDP1Gg7COOVeITBKCBEgJqExeprxjesnoPOUgWp+0AF92idURizsALIiyXzrqcJvUmgmKO
CPFm7C8nRQjnDXZwI8rjtp+XV7KmkU5E/eJOq5x+6yO3y/lWlmR2gFDfVOgbPr5mVfzsIGifGLqg
H2jDGaLX4hPGnVcLs5qVuExlmcXQxo7ITQxtemloKTZvk/5pZS6djtNwpsSGTGaiGXuxDMuS5lze
aXEI4J+Gx8bVLo9juTrr4KK7glNajmZ/qNcnoT0pRA/rQyiVnjQHKqLdARfLDo8djZ+2MbioveL1
wj0S178KG04zvYzJly7fouaVgsdZ45w4jvGJUSnVHWl4R7TW1GdZcxBdJ/GJnw4AT5LyzAc1nVak
OhUAspdpeUm57gmWVpChOunDRhQS4fTi2xF2Dswo/Gimh532ltVeOn2Y5HBH1BKUnpiyop2kNhBJ
kFs+8/kuNA6rAfuFRrJBwhZwszau84JxT+H8x2JH2mpzqFI2ZU+oPTW519X71H4R5lGzC/eOE6k3
c/bB/mFkeIrBSqX1pOWBs5oQB3aNPkN08wGN3vBcAmyMJYmZ8nUwkVIaGvLVZKYUIpXjr7idRq+e
nvMswl+wsC1QnzmWZpgSVLnaHC/Z6rBSsUnpy774Jyv5i5JfLM13Zvkp52wmJiV1hXFboB+/w+uh
/cn5+ClVIZDZCIbhrKjnA8nQkcKtmXFiNmAdRS7zykzSizri3aoMxEBLKf17mD5qEipzmiycLEAZ
B42Ope6RzINVoVE0cb6CzC5AmXa1HBRC+eNDZZ37JuwrropDJIYTtYjrndkPBcuIViU+tfGZJCGB
J0t3QEW1+FwOHl9/SXx08AOo7ORMioNGQu+dRnF5mBDlsF7kD0/tgym6D/W5tdweYB396CsGrlRx
cHSkVrBo58xixHiSRxS8Lj0FeKrRa07TCY1zLge1doLP9cYFF8R5lZFQpNc5exYz6kn+YZk05e0P
ruly5fsWcOL+PPTfRXmeViSvwLS+0oTtDOvjogpSTM5WlxdtJLXyC3oY70CZHA4zPmrycGjMpdqx
djOMCy8Ksp1EGI7ZtH9krFbHRvFNlXef7gDAJ5T9moiYFO2DUpjMpFMVSOYPrgpYfgXYYF6RIwTi
AlP1Prcc8KDplmOhvxRAUA6YtUpqADLtXzUEKuIE7U8ir9CYT4S7NLT8wOzSI7Hl2OPMJKJ/P6ih
qFxy3tz2ZAxhsR4e8140juWDRZx3girp6hfI2ej26gJQ4KJHeTyecb0xubF9wm1YBtoPSN+jvnp8
5ly+tRIAoKDls7pbhHCeZY9UZQy7TNjZAdUuieY0JlTgwficTMdIXRhsUcW3FPC4AcmpqlO1fJpH
oTvkvBUIK0D/aCaI+ReOzI+AQwp/PUiHHTsQYrxtwkC+YemodR1R3XQsm0qYIpDtkFP9NfbqmDtx
NWwIEH3+GUynN75VMwpKlU2R5i6DxU7h6cqam9pZH4+hYfpBtitSp20DwnSpvw6eMbm3dCXyiQsX
xK1nunbB9CVErdzFAVKvDGsOPsFNPWRHZ3RG07+xtBArxjI6PFCplVDrQv9aZ8i6GyMU0GMmOCOE
k3BU6ZjF40Ps6/LeZ5yEx1W/PkCuaIFYm8avKcJiU2YytCXTwUihE2cAErshgbv2F9Va/hUX0FGs
D3yvRKb6LSCMIvwMNBoQXopw9BccbcZLXOOD1o8iixxZ65tuUOvCZfjWpVCt0SEiv68qeybGdT20
2Z7MYjlGpzL4GHZwquHlJMXIQQmI1nOOnx4PdASgIh7jkyqH/Uz1eOw85iteFgHB7OM2SO/ISudv
XD2EvOJZpP7gwa4cW57U/gwUBYEMLB5udL2k7OIyZ5fNxpWCYpO94ALlIZeE3bMN+ZXPA4GE9R7T
Ci67jRQq4lWIkKfd0odHkFW6UhkMjMv+iR4St3uPopcazSCVvAKRJ+o+hPU/+uOgNURzHArrYJaH
REZmGCqcsPlGZ0Nv4ZvV/yH4Eagbp9WytleMVNKJKhn9WEon63kiC1shLJu3X13J+KIo0auLwJCh
F0jwPUE6tigHBC+bYbMZSM41wfKKDOgTKtWFHUsi6oacYEbXX3Zdqo92IGXVglEkWEUapGzy4M3G
JjScEHz9m+zS9oXk9wWdBDSK2l7F3hHxK0AsAVsRzxE7w8NmJ8xzzIAJiTpe1mB4dZVH2C9BRSUf
GfbdCSkexZuADfj3Op8xATrKRE6FhU12RyXgiuHnLX91N156rfJG+PocdhQCj4JxOoh3jHyx6EI7
ZKWTKVemUjP9q/WLqTht7zMEY42rXrsE0yAMyn6aITA5C2EyiR2hZ8Cv1ovYEyb6upRIAM7AoAmt
hD2qdT8t7PadgFKrZnhQ/0WLQpoYilTQEPPZpAbYDFis0GcDBPL+K7GNLIz8Qn4LVgawLq31U6Kq
IboPzWrjhaD7bEO4mMJ2MFgYu6DXRtVGA5ab+xkAO6PdL9CQzUtXa7mbNKxiy5APOoHB7w8qIgk3
KDPAmw3aVbRg0G7W46VYDpzPoDhkFbKWt8h+cyyUJG35E4Z+EtulvfFm/nFf6ogqMAeSF836puMi
3isPgryRy/HAU8x7zLLToB979n7CJgZyMFHtk5SkPqXV4wr2T4DCASlqvl5wfiDlMPct+1Kybzqn
gRbmgWZ5geUnGQUTwl7R4dekPZzhFTUqKXn56unFqcZbSdDL49DlR3bNNj5NT9XsZ2ugIykgZ0N2
FFJ30b8L+LfpMYDN8tkFVmZc7m7EbwWEn9vIvsqGZzAuX2A0x/aZaS8TLjKVR5blt6sj1mdroU/V
NjjdDE+XXJgaOArRPCBnhWbX9cODjJAzA3yMxw/RvWhn3Muzk6aP2xRLTr/5NaMdYzeKW7Fzkg9u
T1OkFNcb4zMgs23i89C5kxgtfJQgJVRN6YuJ02+uQgQ8F9JekYK6BiAHEjPF4R/OpSoNx+Lz0Pfg
yU4C5I5+DXs47zJco3CYmfcyZ638HOAJjzETv7E4XEuC4aIDiAAyMeEgYnpfG7534qQRXbt7ubsr
8snI0bFSudjC2aPMliP9UDMBRoSI+Vru8JnxbJBcXHHlUp4QpsArpC2iBGyJ7jmtBMd1NrcmYqOk
47eS7nMANmAALxeebMdknwZwFf1K9BKRmlcHpSLW+LLcS9TQ1Ae0gNX9sWRn0QaqR71oUn9IJkD6
wKF3NEYnJUUltZkgWYdcnQOV6Gq0EpSbUwqVe2V/jAW40e2Pp2jJZd9L43e9eW3VoKA6rndMbjo4
AgNbswf+b77os/rTt43/SD+Tmf67gJwAOPeJgAcCHnF6LY61XjX6J/UTaaqIM2j0hdZ4oJmDQuUG
KTRgHjBoBhqUMjoV0GjEsZJZ5K48D7zboIV52CrnwyThmBKWDPuFQEY1Lk4sSKRNidoVZSSoEz+y
bjogD84le4MqSR/XsHaTCp9HMZcruJeVAXU21m9XTX9bTtfQL8/TUf7KBu4vUApXJwEcRQM9aYIz
p/xt9wuZtyIa4B2KVO54tXAbqjNElq4DRTK66kt1sAiELIPLiQxMBDfp/qK4dYF3+Knpv9mBGRmX
DfL+4ZUCykbGND0we6LMp4/ibBKVOf7xJVUEr/VzpnK672PO+bmPH1RnofgWRXtI+9OULHtpZWFT
57x0CLGcyRh7/DCOF6j0UGHyGUj4PBSvvANBZQVotsvtxvuQFJv+1omxypAdNwer4BGh+UQG5heU
L8AcKBJBKINpI2GefQd6iY8Hh9H4A8wks8QPO8g0/Q9SJtF8aLT2bp0wi6qv1Xl7KKl7x8u1uVqp
Tt2Nb4TDeIXHQunEX8p9hmVk4qB+C1Py6OR6yHQmp85CoA4zIQiWQBUEU92exXImuQw7wHpQsAx3
+8abr5aINHeHOht2r3UIsTyJsU5NUhe7C/5YNnTO2YMsHsXiFKHlNPyBJxtLGK4e3DMEiYfELZyq
b8HT7vxfZLkYO1a+Z6x4m6Kv/80+4CH4GfH+YWGCKlVaf/Nd3aUPKOz5JZZ2dwKpwRL5h4oOCTsr
wRaobQF/IxVdfaUgAtT7/IDdApZ6PXX74XNiF961d+a09NQ/D6+Y3H4aL2PW4KTdCurY9dURtylW
+dxpzuUVAONB/ANcWRDdtNiebP2IyMMRzpHEfLLL3dRVPolEQlhbfxOzhNbNYNzYUfYZYC1wyp/l
SSEz42czhiFL/lglhzEGJJdUDe7ZvH/KuTXYL0w3CotXFccDLirUYR6lcLId1Q7oSFh6A4jLx/KR
XKYXkz/kRNoUTRI3OSyJXdpXtnUxfqw7Sp/0X+Ia19SB7Ij+L96jnE82HYaS3UpZ+q56PYCfI4cA
S2UXZlui2OGdxJKw+0Mmws4+qx5Kw9rJve4LDGQ4rtcclT4hVR/mQmcuNoC95A8jLXBS4eMO91KM
6M0Tz5362iMc8fJbdiH6PWPtoy4aI/2ufqOzOfKZeIhJKBCzzP7yhZTpwEf4pl4RjFp2alsn1D8o
Owe7PVilA3ZAyDyiKiz96CVs+R+g+Dgcy0MTkjqE+NU4Pa75K5B3FNK0g8lhx2DSaqHi1b8wvDG5
QvVuvMovDm+Azejg5WF05bh1aie21Svhv9eUlOLd9Jf8iC84BJgkvoc/rEvYJ7dcSUyDN/w1TurJ
Nv2GNp6t6aPKdkCSQXuqXMnr3CkEfvnOLnS3+ZQjh9XLwK80ofJEbqYTXWjmuaZ+6gJjueOdh/tX
+2mWHaT68635jsS9xiv5f4uUdp0vy1PxTaA7bjdE/KAG76aNPI7l4y96e3g9/UjKR/LC28RPht9Y
eRgQtff+qtKFyjcrhukJlCQ41D7yvcNwkt8EXwisZ/08nCb+k98XLzoz9bMYrSmpL3cMdBc+NK/2
46f8LDmUsR3TG0F+jnIYzvFpxQmIxuIp+2jOrR8KF97F6IYw4Tr/70hqzs25O/OWDPxm4Q4xj7wu
+oxeopdXUbcw82xjcpTfco9PiHSX5g9rBQ/gysjLLa7ZaB4i1mYSUxxeDX2LL3sGO5nlfda5yUQ8
GlFz4Ek+FjJ8+yZxs9J++oq/WGerZfsxkW3LmEvxWcXzIjnsoGbjjgI7JxdOkXKtkUmhWRA/R5Mr
EetC9KrEAQdWVlyQOn0uKMIxkhO7UGHidUa4lpooT7xHcJJY74kPAO5jmufXYoiLycYnJbyh0kJn
qJ2QTRW38o5IBUm3ejWBk3iUKoIMF6p8XgGQMBTNnT23Pu6NObNpLzQ+4jcMFbCsk3TskydoYYNC
AK5oWjnkAIUqDsOAO64kKqjaOes7Vk4kG6+s++yuq3VMSCMydtoz2TbY6k351VpQxpfxSiaFsdll
CiWYGDJ1EHsjaZFy0QKaf4+KOjl5W1CbJ+DinGusD0r21kl7opbxA+SEa9Cd+kTQomed8hNyI7v0
B4Qfu+gfvliUtmiLQnSxHpZAj9ASD2/7aTnLr+Lr47d6mr64S8PlVrzBLFC0Nm13/e7xp+HajjeX
z1ahBoUHtkpchkOlrlaFffB4Fo/9+9Q/xaeOWK+n5DkJ9KcyzBHadUJF5ABAnpk+V5NSeLI03fth
eFfySreTFHoybYR7HdPilXLYfvR3ItA439rn/IQyiiNtPkCgc46Jimciz0SnuqIhPvWMeL7ys/5a
hp24dTCdN5nAVoMePcOCc3qRZ4MIrnk6cDz3P4zJQBXdkcaJCw4jsiyM7+LI8fAqRBfEZZmF7WHX
42azzQ8MqS4iuaf5XYoP3OF8dEw11qV/jz6XxcYGssWeIK5b2WD9x3MdlJj8cdYuh+EbSc7n8m8O
BiD1HVaR+oJpf7dKtKFShHsAnUYslrzA/3Kl0pAX10cB6f0fqXlvjde/J0GjySTBmITJjB+UbEGl
yzvey6/T5iPes151X1HYHfFB4M70qrsakIXlL010wBJ5lv9GX3JoL/qe3spQfEPX/ROrJgZuHqNC
X+8piAjhh/RIT9g2lnUGnkn5kKOZXA1JIuZXVI9WS+NB8vgZ64QEHB3DYaXn8TlqGii1LqcB9MUs
hLDWO8mJU/ENlCqXXvrmszE/uoo+SE6AfSbRzmyjRZ14YVi7+DNIVUHn7fKBAvWU2n5u7ZTG1J/S
2mEWyhbAWOJRjtqGaZyzBj82OmyEcUSKHo3khUR0iDYlRcd/GThnCXjH/mMeILdz5IcJXW57aBee
V/E04fHRtu5hQpVNGwBtpPmR9MIyAF4kVlcSTzVzhEq83Am9xgxV9oATW4qkPvM698J7A8hZVaXl
ZdKJICYyVC2uEqmzvlp8Hjh8FeVg1TJqDdaHKlGwUSFbjaTpWGvaG1PQVF0xRY08HMaecUtduCH3
43xshivGOMoTe4zFv+KWhba/qTKZT0lbfi8IzpjkllWfzoxtxEng9blivkRERPA37U43o/iE/WiX
u6g8x+pzObozf+0Ve5joVRuEyHxtFzTF2kA6uLN0rGFZEOsnqcYlqz3xg8bNsmEJ9Wuak0t5R3dS
x66AL4idyJrv83oGFoqqa7eGLFkaiSnafsz4SbkVxyZ9RwRc84BvFz8YAEx3HXk5c2TxZk3HsXTo
oEAaP+bnfrJFnZVp111WwnCqfWc5C5qN9YmnpD6wBI7UiXJ8ceb/YKSJlKBGjMeqrwZ5EQiJj7F7
TD0khSBGihGo4ElDCPUpYAwFFdBKp8Ne2XBv2BGhmlttrB3trd/mrXpLKCdTD3F0IAABmlbvYDkv
scZiOPqAfQOPhcBxwbkhe6LsycTQDSpz7IUVSCfUQAsJAsMVd3xQZU1K/abzOFBUeVXll9h6Fq0P
k8lpOeYpCpEd0bs7ENNk/FCUNyU7D5hRyypgRYXCZXy3BG/Flaadl+FkzWEkBhJVXRtTT1iW06ne
y3CJKa6ZsMrfUGsSHbWA6hEyqwfgrYQ5qnCAGv4PcAgyX7CzcSz7hXaFzPo3dH7ThaV6HB/+Q0Eg
7tIZ1zx3JubDi6V8ZM1V0E9z6c4k2RV2SXZgHuaY46hDJzsQ4u+HOIAMl95bihePRxDU2bjzk80z
ctCCdbxxaSW/rXKH8CUkUn7Rsmtq3poR2sHT8u95fDZSQMnr0J9NRuD4l24NY3imLQZ2nD07Vz0y
rsf8JMLvU9vH5MpCtFD7HDTyWSigJT2Fg/gc/yL63JblgxofTPBAgrGs+aIIQVo/d+UlJ3qke6LS
ZqvvBnuOCfn639SZXeEReTyxke5wu9f1MSJGkPfYiWeiw05EZfXVaRauDWkx9Ar64Kkr+gUIOkKG
QP1oi8fR+taHwLlGqF4KrHbmXxfjy32Vq1AgJQh9W+GSg2uU5B64Oc0qUqCJYNCHiUYbIqeOael1
CyI8p9NOrPqaTCxFx+RCTU4QnztKS/LtxMLnzzHGksZMV+0bp6kvfDw09o3GCalsb1Ihf9JXR12d
9myOWxnawhXgEAh3aMPkT7qKeZil56F8HVLf7F90ss94XKsjP26adsw5iPTb4+Ux2mh4zHODZWmr
aSNcd6v7o16hcCLgJXsOhQ/emml87csvNoeWiDMyp7a61V0fwp2fCVRocKzPJ2ra/+X1jj6jWifg
BtEqLUs8NHl9qb9M0yc4yHyf/OJOssx54STmxHrXw8omLXDHcrcjqeFMh1yi/x8kDdD4u9znl45N
tToYdD3sa3fmdCU3OXZGxjcWV95dxcbCZgDqEtM22UZOhLFdo5XJkYLutkanFdnVkodFp1eOSs9M
t1CIRZoHLuN997ygIkJEArTKHV9Ou8bTDjOfLGcvg+ETwrmjwubK4Ivml9BdAtflqygkgITWlB3W
Sfl9hHojCLZUEaipiOee05g6vc4GFHhgVVCe5vZ9rW8DGlWBbZJNnQpDQo5QhqxeCYag/aTyDbtP
w8a1A/oDGGrZZZEIY86jtpo06j10JWIeJkfApy0QIdmP7y3VSPJejhgLeS1BoaZNj86oCzz8QByq
OoWKSwn9jU3sVpGGRXO2LBfNNugjc7dA0S8vOXmeLqmjakVm2VElGwaQvHUx4kG+Fh6iiOUfiYMI
G5AsGNJVWrAqbZ4982vLG7is7GXIEx0i91Qm+CMX60nWSFV3KqKKos0yAORwYOzLgPZQuTExEsvt
SVtUrMYgXMQEHhyjmyJj/2SiaX+W8QCwLXhgD5HqQFghp+W/+XswPTOzd196cVCPMIxn4z6+81eH
8ioJyKRIF40zKtvA+FU+kI0RGLujontS99JLcsvvWaj49M2izuZ4Z49i0cUKu8OFXk43sUZQdOF0
7wzqcs4s2+3sJsQ8EN9Ctsx1kmw4CxUFaXRqkGJbB+mq/G9uZ/2qwSeRl+/i95SKMPWkm7sIQRG7
EcjLJ/qjyV9f5O/8LvMWuc2FUkyBE47W1K0MVP3mFgznc3V9PAn/eMwaP2edx6rHY9F7vPB8hRVB
2uxYFbqkPX3DluzQwmxUoFHkQh7+Y+y8llxH0yv7KhXnetACfniFqi9IggY0SZf2BpEW3ns8/Swc
tWZUrQlpIjqquzpP5mGSwI/P7L324N/G5zhDX79seSA9U5DzANnGrLeu+bMONJrBbO7y2857PJh2
HcvE2XNv9ijqvlVSuelOeXH5/BjfCiSZMAy9JQNZ7Xd5j0iTJ6UU7flLpNeqd1CdZy5wf5qiZnGL
3mgLpB2gZu2j+Z5TiN9wLzpYGW885NWn7jK8U9mPBIT+kP15BXqqWCtu5xyfMIghZgD8XcyVUJCs
62Yv+fCBgKk6GTZmYI/xqu/WvPTsjZ9/ab4JJ+IQ4rcMnz2wRAQtoHotd+G0pf3sTXbqh5FNNZVH
hJeaWQr/KF6yT/0mX7JPakxGb3N7+4NXkKE3lUrt6rtgU7Ppm39y0O+CdsYVRI+8VT3mA+h69kr6
4gZDCKSQZbtEKctBQgGLzpz+nTZovriARMA5QCvlrUwTMCPTYj6drVEC8XUiyhn+H5qYr3QfHPpL
/KR8RvjUL1zYaNh1HdGD45tgSBb2orgzMTNAPIP2of5CBsgKZMEFD/8zKhAhflFdUrfyglhA0yyz
/V6BXCZbmQjmOUW5O2LcgSb0UVprCiuqNaZVLAo4fmXsXRytXyUjPJ41FoBcihp4g3cLczzN6SZ8
1kHBIRZ9EAVD+hPearV1FK4rghR5MSibPuW3yr9ya/I2Wkf/SZymMz/FwYfljLvklFyDa8OgcFwX
K+IhkXCTW0TGALwsYI/LuFpBOcNVklwzN/u2UQMs9EctWJkBPfyJp2ehz7DMgCcimk9ATXQrn4wy
DbRv89rNGXnswaSsNpVFhOXC+5ivI9Ca1KHoRzC+BsjTXLV5UKLTMGykc3+L9oCNIK7lL620xuFu
/hChWoHp/OZW5ELLpeVw5MxIxz0mCZ4MQXnG9m8LAmG3IegPoiO5Yrhu234/BN+U6/WW9bsaIjt1
enMdM9uTME0cOQK14lPMLLkFvjyGAOpnUF2mdeHjaJHOLL5nTTS4YfzJPInLTaaxasHec2m9PSMB
r1mzvxLE0RFqZm1Kk4kypmsoS2uEWzbbxgyc6JKwYmT29k+Qb2j74OosrOeczSIShCbZJHm2IuGH
0Dfa5YmYlgpHJpKgnQ74ALkJT94EjhaM4r3ERIaIr/iLBCSyjQn/4BLWGIOk21FsO/MpBMzOPQWn
q13H6i5tv5Wawplx6YbElY4FusfftVG4eORV+UqD/xkw8ePBpi2YSRvZruyfqpjyYGlYax/1q7Zr
iKXmGIPi2jnc4QkhUuBOXpk0GCizQhy5iGEOXu7yFX62z3NL0F04Auxxv6u05zp4NbzlD/JODQuK
vab89Kx7Pl0tbz/Cyo82Gkqldp0brm+4Y0283d6M9mV61IxjnO+YM/CxD4L3dJc3S69bJ/7Oa7H9
LcjxLiG7PQE+Rk8pRS45V2a2AoQAux2eLbRUhFKsSpgtyAp0GdoBmBCrHKcQkZQldyrBBQfKVApR
O15kT/nr9Dj9fjPYugBlG8GpSPMjaoC1wNM6gFDB7BqpCzv9OY49lij3kC8fhHyIbGe+RoGHIx8C
0NhBG1lO5sn8JmCPZiPOXbPdot0uqcvTq62evKJarDIu+eRY0NQ2Dz3JAfHes3BPbk2oK4i4C8dX
EZut6f9Ql9A+Q19APjwwiLpgWapKbIbMAFYI3AW6OgoR8CfGymYw0Cyo5BkJfeHAYzlQm+vQ22NO
5WoJJySw22QTjG6A8nVwG1KrafVAUswxlCsN2lnseOq26ba2hPxnF3VHXL9K+GnxyPFSdsl4jh0+
PsYDVr4K8jVe3FLbcJHwgOEHsarpOxaWC86HvtkQdMs+Kvcdi+0DrSe0CWAw+ZZZNwunqcLwtWOV
wfkJl4XKshVAdhAYPRvSCqyfMm2SaePZazO/ChRP3CBQNCQmT6vBdlrowPGJzg7NF3ovDUQ7BHhp
z3XOey8PyChAzlxIjRRoT6N9gb8gR36OFO6hkjZEGeZYBJQVhV8XPkr+VanoSPjJtLjgVmjj8Wvs
0OzkGq4JV6URbU8mXSLKcLidVFYQ/tMN83NW7NyAc/0BBPt3O0b9Y7AWgpMgaFM27G4TDnresWgT
dmtu9upIKaKMbl24dNY0vQlKmHjP+28w1gsCTPQXHTK5cUyNh2K8gKUm6by2Fn3B5ODQAHHMt7VO
j3QIrXvSweo++FQ2c03hhNxitMpTdijCc26teeKWOLBA20lc8/lRjFsmZl3AssdtAFlkjylRG+E+
QsjhuxPRD82q5gix7rF9jwSX6iVv6c+fS4kTfi9DBfQgrzT70XQl4yyNRCMsSfsRuRsnxwrHJUsC
E/DsOaX1DAF7zSxpSLor3kT7zGM80FdRcsrGuwq2sYt+Skn+8rgFGh91TMs4bpC5GngjuC8Zn9mX
HkDEiAFOrPvsRRhHzYf6Zx304SLDQgh4mDuyvJoQKX7GmN+dKWT6aUXtReRINy2NFFrDibhLki2a
Jlb1GvN+JpIA9pWt8XsmhYyg71fZuMZni+5AQ74xOrbvjNmejainuFJ0YPxCmTSux3yPCShpXRXL
EGVw7UTMcoxtBSy/JvoBkRR2B/LfN1xdiJN4+9k+C+zJ5jZiMp/yDkDXY1J9AI8zBU5Agjm6Dfoe
a4XbIM5/sIC02d6OEZ8sEUswdQ9aiN7iZssE+DnEdEqhI0D/YAQF8OM7+Y+K+Q+yENtTbf5eebYH
UvU4bN3MbP2VkxtDo5axqan3mX42NHQpSxMff8JRtVMtUhGY71R0xachP/rEfFTh3mLqreRH0rya
Vz5jLTmaAE+cHEZg5BT+lsKKKTQfVBExhtmw3oTISumyUl/NHQuY4Fg+swHdNo8cDinrXKd7lGkw
h4GZyYIanPUDypF+gAY94SPLUXEONUa+ptCazTT5b2rlu9mGYSERiPyFiPWpmrxTv00fbinaLtaW
nC3TkgqdaWl5F2tr3Z20/fA4ICfijHsMfHpPf9eyJyOjhYaE8ZgIXutwXX/wuLKJRRkP0gophX33
02OCWRPKx6ozzilCIDaIb/A76CGemzcNmfaCqNvWYQQGR/ezYaHArP5tgBfk8ipsYwF4ak3rAUK5
2Aq4cdxVoDnW+AwBlMod+su1RjvCD9DIgWCIu8BRvuFxZgGwnc0vPHPyxp1XB9J55OJAsIb2xJpW
SuKW+GCrlYl7XsYZB0jiPDXrvmJLu+C3pCOIyt+9BGExvG3JiaqhCDEiruzvJFtV4K3irVqtG2Yi
PVLGR691bD4Y3jgipVp3DlGN4eZlEtUb9WU+4qyttNOE+tlDfGF/G8RwLdKxdKdJ2+tdvodXcKh9
6dOLGvQdtaMr5trLuy8EuMVOM8K3MLKfvkKVY+FBaORAPrbdk90eqQLw5ROrxN7WAggCkzpnwR0+
TAQbYLTplH0J2cCcZWl0eWmIu4qCjpB5IjNcQYoNWJp8y7NM6Mgg36foq5yQgG1MOjH9Vmn+chju
WUzJetI4TuJldRqp4eWNECezIgT9TLQTKUq8ZoDk1JUKmSQkyE3sPDiQ1wYsAz6h9NFGql8i5D/4
Jv0V2HDGXdQEwWIe1CDA01Z2u0ONKCvvsEg6D+xjc5bancrkIl2M9Ljqjl8Y44LS7TL2GgHlKVMO
4qGQq25gtiNBZccQL3OJyco6NHaxzuDpqMP4QkcgcUfPbQSF3ywCxUg64wZ2mrUmebnftqYrj19e
vi19/PmXxD4IsD31pmKPGm670OVoDKA8VS4r154p80MPrgXXHG/XMOdGMMghawVHIRCkrQjIC2nc
Jj/Jxd1ijJ89jbarVHscDbm/xX5awio+TN+Vum7ZhAppZYbHsJ9nx9Vwn2RxgD5CIC08esoCah2n
CE91eO/Lm9U9hbDYUUgl+YHZl0h3jXbuIZ9KxgG9hhR+lhqJUUxODyoAW/xY8rVO7kn2ESKVY5S6
o7QuWKCjorEvZfPcgPLozx3RCZNbVEud9aV3ir1HmSEr5gjM/Z955fTtsyXCa2z1R6VqngcJBmLl
M6KmeQzwkke8+V+JXAQrhm9AToiKULcp6TaSssfFxbEmQXRdtqyHhlXqAa/THULMh01946lL2t9k
X4P0fQCGgTWc5q0h+46XS0gNqSrTQdZwuu7ScitPT+x4uuEYQH1Cz5PutTmwjiEtmzxzEd/CF6ok
ETiG7nCSxDXCjxl5D82AkctDFOl0dgCjp0wHmXXz4/TJIC0rkW/FNPTA5dNXKUQKW2rWVrVBx+gJ
DnhawTp79tOAqtGrOBBUieowQDuWV2QOaLQ0koZCpGLxyLWUvhTWARdcVDBy5DQd1mP5Ihsjm/Rt
8kTv9YnKc2zPtu8Om+oUfuUSQheno5uCVbg3UdDoVNaILyrCT9wKNqUca4sI8dxQfLXDrQQliRaW
ILTEsZEg4EkFzl77zmyRIibB3AfpVtbJTHm1Eb7PIXbmNK4aGDKsy1HQ8YBV1nhCkPiiFM5IdqIE
kLaIssiYEfcofsZOSIEPlNtIH3SkoWy2ttPwWGpPciFx029N0EfdNUPgEBczt9WVGDcjNUOd1Dzp
oFiycDUB/+Yu941r6D3k5Z1wblNx8/iQhEcLiAZ58FW+IejLZtvHox81L0ZsiVfKXFnamINTTITI
7cRdhJvQu0rpruQB3n9q9RzyjuuazrX7GsxLSH2qkw00XSv9raR/HdyZr+AvjEO8M36/BfXKZlSq
wvij6U7m7IniOkTHmHXZoT4MKTKlbSx+mOPoAFk9cPT7AXsBNyBL7OSgj4sRYi4vLNwAKOeqylqE
gcT1EaVYOYVxGvtzAw8n2esIrpzkx1IdH7kqDX8svQEHDJ8jBqQwoFOw8+xKKUIipyyJY6I7aMNz
0JwI8bCrva4+aDmSI3W8d418U9Te2JQh99iokKgSTk9Gy5awcW0rfSjhC1M8wuNmhkDaG5plNGnV
NoMv+hodLwx/GDvNhLz4xJRmurGtCsXSNNh0OrUNpx7JGh6+bZo+FNZzM8N4Nm3lJjaIO0cOV4oN
MYskSIZF9Asuj9YxgRWxYHNTQ8kwkG4u1Ivu9rvxNqImSza+t27e6i//C9ZxD+YuYKBxwMnotQxt
2SowmXlLgFhYWxv7br6RYFiRBrJiR7XxAc0gOTIeGXoVTKtDFkDHMrp3HQfle+O7rFRDyldW/h/c
aiS3sWyh4cRqnB1CdcuDUOkuIRdSS8e3GFAKoje2AWsvs4J8sRMHEZIsKlyGjiEzdmZLBWXYSs2P
GLIy1H+fTFM5gcw5kIdh25puyYDl8FVWjo/BB/kk3C4Mv2Raq6docNma4oBn+p5ip4S70dxsSFzG
RvA0mFDZXQw8NIayCZvpadSITujhlgiyi2Os+r5eACix0V/1DdA5YdHfGVOyGEXPtiqBbm5V2aNS
Us4rcgN7DdE9c0yGucdhclghMbjJX+1paWGAGFbRuNXLQ17QTpNBg/1iL9sbo97yvo+3Br2gTXDS
ZkwO7375oOOqGvclLr4EoatDeEvIILw429mmZ0eKFIlnHtI2noIBhj5mI69q/JI0p17cGoNKZw5f
aLUVdxl3hsHovqDnOTZAg7imdWLFEffiLrlMH7XlEK2THuPhwhmDt5u4G3CVNTvGab4R0Kgp2j60
AAQw5nJjQVm+VIs5X7HBfwfrA/omKsfYtdB0WJiqGCPj+F5y1LgDwhhzq+dnXxwscrpl9MbsvJd8
G9kKWXYmPjJTiRlwp/qsBve0dmMCqaD7PAzphjhHiZWNwZm2UcSuoNKejp4Fi8ztcHfoKPqdXMwJ
MJzP+qOEzIv3OQPLSUc5r+IkdauiIDUZfcLONa0IEaGGiUbFsq0sU+VcTuugPLHrBDYEujPahTGL
/VuertsvEykfTr2OcnqlILf1jg0MPu+kzuHiO2/YWwHADIwgS05dkyY0Ong1leNR9lwyHnXZzaFe
AITqjiVPkwwjwon4IOLUYCEVpjvpGOT55FY2OQPtK1mn8mcAX6qG+e8WJoNDBgVrwbIoXWd46FkM
cfGgC0F4omyrYl8AiZ3WbOPSs43kmEl+vVV5knE9c40o6jqP9VejofHoQrDYnTeTaC3b9RU82oNn
hU4d8COHx6BkDbvAHt4zvRzJVt/q46Z7UyBRknKeOCQrOvjH2Q+zqODpToEHqpKaCNKjNG4aMhvR
4iDzgFUUog5dMm0lKgiqe22D2ASXxJEnxgSeeMuNnJ6tRFc2pc9iJOqwGHZSfcp8GZmVCV5omqGh
muJ/2iX42cDDuabTIRkC93TFWxoVfb5sK4/PHcLjVMs/Zj6uo8RGKNgZP2osZW41aCjFcKvkhF+v
q+LUiOIZOia+iFrHSEjBEzZjDdS2/i76bmKDBug67kZpHYoGIlO9rwSjUI+ZD3tf19BJyHjKEeca
HFPIzxvsBUib+Y2FgteEOy83Diq0BfZmXHvGhFe7kB2bUL4RJUShcX3B5s9LpkfSJDfHHsPlVOMu
aFIppvlWDkE69edwtDDJNXu7IzU5kb8tspYggYXhlaopIrFZ6E+xek7zt6p5ZN1kYXa754Qg6MEx
qz5b8aT17BvLY+kdzdEh94N4TzJKYZDoxj1Wb5INIptRtrw3SWKpVwqjSg7z5irREYniVTaufX/L
sT1S/fXtrrevRfHEfSIMrs5NfND8q1AY+M3GiRaTDk716CMKwQ5zi42Sy2evGVcjY0HmvWs5e8pd
oN41mHK1ylBz21uPtr4fph0pVE0GufSJNF3RApnYawwpBlMK9yxIaEICGoyyf4mKjUWOyk8RkXm+
9KjqbOWu1ocOB1b2lQPx83E3e7bD/JkBxrLydeR0wuXoROj0PRBdFVr+R1PYNt/dYxLwtHetYDXi
pZDkLfCNNJg9M/u0gubX0rn6qaiZ/H3Q85KABa9G+F+9BG9xVGfXKM1oSBiFEfPtURAh5KNOim1U
00KGQ0L0giQVFktiuk8R7M3pLU+h66NGJMWYqYfxBkNzrLbCpIqOJ1tfjf1tIGaBYGQ7LJimGB+6
zyFUJEhSApvcR4HN/6O2H6lYplMn3wsEFLL3E1LkK/2XiJwg3anBcx+dZftJIcW1JqssOPMBJ/VV
ss96hUvkVFQ3TneCxPLArQH5oG9sy3ZGrtPjGiV9h2uZPFC7fYVsz2dbZ71KlD7gd0S/jkqLrkEn
JMwmlS8UKDj2HfSXhmue8u/bziT+XhlGkDRbJ1iPmpBZTnL+yMC6GSlILxFilv5SCZDQMimNBiwu
lk1Fc04xDQ1vFaAMzv4OKwb4opcewy9vYehDSuovdbSJ1VMYfAbe2eLBouRfpYSZ4ySpa57NYfAV
6icVPW2f88fvbfVGQm4hf4g57EVlFy4B1UQFYVgfHfX7iNV6naEzzuR7yYoqbV4ZYpTFXS/Xoucj
nBpIek6snzP1Uea2DYMfrFS5lVYLNvRhnj0HStNuK4ttYBCwBZcAr3jjs6dLR78eoK7WD6/TT1M+
FRFSIk7TAsuDLl5L2LAKuCPpE6cBC06PoIhqLxn30WTSvwLYZoBvDOTHVDHOQxVzth7r1348dcVp
Kr5pilTuAegITGZYdAfppu03TcFjcB1F9767l1OHW+InyUgnifZZtRdIA+363U5PGaQB7dhTFFQp
qe/mwmMbiaW6IBGawzQ6NrqrhHdxjrNroTbblp87R8Z30wcgSttoF7rybrQPKtwaE4HDSyDebbGN
ezerDy0Uv2oPWSFAKcXOolX2Ft+flAPZIw3rGFB9ybQozNcUMREoTg0Yfc/C4tGLw0dyGAcpvBlk
yur3NL4OylFJb7Vg9Pweeo8x8rLGf8nY9YEEa+4BnwPSlOktO/mIAaMtmdnTKb4XmI57/kLtgPpo
hmqnGHiqneIq7SO3A++bgKoMNWf03+FHme21Ut0hvKHqKAriV5fZidWbYT12EJdQG6cFxQNz1PUM
c7KvafxBvYVgl8ql4eSM4luSf8ZeGIAKTlwz64lCk8ALq9zJrHpZOXM9AnS0lHOQ3SblmPp7GukU
+pvKbiSZR3Lsf0ZPLBvuR6/eS/q5pcriIB2km1LsE5TbA4s2BKb4HItjgGbaKI5a+Kj1FCELRXd1
or6Q1KvbJNtZ4QfBplp6II5dn5m2u2FJv5OkG/EV9sekfs70hwxvvM4evN7LgLEnsD8vo4KaphWs
+9sOFIAHpY7cC/WnQNbeAmfkIxLqVfr2fQdvtbxfGCAAI+tu8mH3vev3oDlHRDM8R7PXNHozQGLH
TJbZ/Bwi2vTueVSvIlvr5V5H5qafRYuROdpI4YMlbnqGra5c1+nrMO4aqp6mfVSt56R9N+R1HEKZ
fuQpF9blTiH9ofCYGHXVNbU2edLPhtwCFagSyEsLcmbpObag4pEDi6gNtBfhyIo2Y7pVZ+BBrEy5
Bap9jRWQcLLEJyQy25VCFGedXKJ6fVWqgUMswy0mmp2PC4vyFM9lKDcvjbHu/T3Vuwo3N73F4Xui
XobhXSSHGHOYSd/cwzUFCZOKM52iMr7lI8zktf7GuVXln23Ikh+qMMQy7SAXu8Y8G8ZRqnSGqBee
Jegsgq1dPcYonBSOHU++RtVjh7FAS+5VAPBspSZbXzskFOMHv2ZBiRgiW3EtMAGsimUl7mwBc/VT
ky5jcK4+SnPtswQCkM82b0MSYq6vQJI0BpS7F2VCrK4pmJSf7fFDKW9xBYar/9TN17hHAbNmRtja
20wcw+auefOUIY+ujX+cjH0BaE7eGKzXWNPztCyeTBCEevqsebu026vloYVgX3z3yds4nczyKa7B
8n5kmWtOG4ouM2G4AWIB2g2Mwp+W5XSbMBND20A/3LLwMbYt3sBgTXCkaZ4idunWcOaEI4AN2a/6
46eHlns65txBZI+Wh6Vm4S8jXkaOPoLCkS6MrPBDg7YcUbdwheaQuOh5Wyj/pL3GsymWNtkr33Tx
QKqhBYzeOBfqO4pGO3O59c3sO4DC552bFLHEtgzfPNgzScT/Okyb0nODj7ggJlHIFEV16GjSUVTU
X+SBB+9d9Vmb1FfmS5eu0uoYagfdu3naV5P+mFjlo2fZeozQ6VbU1zNrb+czqCaGK3X1zAAvcPFA
nGMRZgwhodpoD/wOzJ6k+pBjHE0wEpQTUmVm8n0qtlVuG+vWgMspdSEKTHH4fSn3KZu3hGrGR+Br
Vmd6lkA+DkO7SHQEHoZ3BbOfFHvGwzUdheQqBNkxKDPQvEgVUcLeKwvsqXrs82PvbZoSeDpKERKQ
KHDIDYGbMR3i+EFaZemHot3k9IK8NOLpSfqIzYcMI/unh1cTXJg0W3UJ3fJsHAbBIeQm0aWrwc/r
HzxCwvL4bNcMfdqAdt4SHnUSQHO2eqOLVlVY2/rA0xdRpkUNr1c+4NKflvzNvthZxavAp0d+g2PH
s/tn6+UPyvBogFes6406vFbThtVqrT/W0p2xeU5VyylRrZTxQZcwGQQdC+qLjHFX/fa1JV/slZOM
HC9b8cuU/l6GIQzgtmMUD/8EZb5T9hDCzlVPfBh+SCieTFIqogE5JX73yEP+lEwwpl5yGI75Od2J
+oWzbmFPW9M+mYiGfATxymkq11zGRn/z9c8OH1lvEZO5HIxV2Luaes7VU8AaFLVb1ILbluG+LbVy
zhuVsHRK5yR5JkbQQsbinX0gdpG56nI0sC5i00w6tyGSAfgfqtun60jZ0iDa77zIypCAaOwRj8oW
oPBgMZ/gevRqtN25jkw3fmCr3YCPwPyMKJh5XX/KgxOQUTvCc3zFAFjET13BA1g/JZjrwqljiPxa
tA/jvBJiqdTsUpkYUuiRu8xH5ga6FZ+1w6WWVOCyl3J210rHGM6ad6FGytQXwV7MOHWAIn74bHhD
E+F26iViJPg9ja9TxW3WUmlmR4GnDu9P4PoxG81DyllGHEqsvxXxubTQh4D+oOoO3WFyo4np72WU
PzsSD7ZjSbwmusV5gCbsbWIum0s6HUaU9uQZ4bBvlhqhUbS5vNa4wK8LU+nAhc8Ap8OQRLLU5Awd
K4xFUl5FSgn5VJWtwKnxwtxFQQDKh9C/0+cG6iv7P6abFtO0csmvJOlrvjs3ryOmipdaA2qymQhi
CslDcBYwd8OGKDAW4sBGfv3xL3//t8/hX/3v/Jwno59nf2Rtytwka+o/f2ni1x/Fv//fu68/f+mG
LkzNVjXD1DRZUzRT5euf79cw8/nTyv+yzMZSh2oksi1eFxa4gOX4g+fEQjaVkIJD0CDIvjVMkjjD
LK+AbqtGYLcLhv4KSckaMoUzO6gp2Gr6Q02MQ/ZSjJv6N6hDDh86ZO/yUs1gR/4Pr1zof3nllmKp
smwJCOeyZtiaMI2/vnKv1/vY9Nj3x0FZgtebI8P19mLrMyOlk1g7ICzxAh+WXKcfPAmem5gU9UUm
myJXK++jt1UWDf1E11/ZElIkk82V3FxNfsE2qh662DLPjaGhzIM7v7JU397Unffw338Cwvzr78Hb
btBtKJquKrJuGob1T7+HRfRJkZKZVAU4uuUColeooYMRQdqdexMTkV8jJxBJrl1Kpv1y1Z9bNa2P
tjClU2l5NnVe8VHGg3QKrLXOCuKQGOEtsqzRtWufQlWVS9wmXY/mw95aSi/dTCPzTsqYsQ0IGvN/
+Gh0+7/+SsK2VaEKUzdM1dD++iv1DJW83LCBXBvIbVrVuFap0SEM1sK97yXys+xrm14d2ltZEyyW
+e10soL6UoxV8h32JXACEyFoGp8CeaEOivbwf/+RxQmU3jB6LM3kZiSNffj9j6lVjENwzWrYj8mg
dQ8eHKZV3fQ+FQb5dmVeMB40kbl3HYDQPg0x/tRDvc2LmvDNtDlXMspwDWfbaspbeBBNhIPPZNWm
S2PyVJhcP52GtInZGfVoW+wjdZa5K8yOk8AfSJvhX80slxnkJa7dJSxjUhDuKW6Y3/+W6ISe/b54
/uUv92/9+37+zPntQz9o/ulf/37PU/7zb/P3/J8/89fv+Psx/KzyOv9p/ts/tfnOT+/pd/3Pf+gv
P5m//R+vbvXevP/lX5ysYUZ2ab+r8fpdt0nzH+fQ/Cf/f7/4x/fvn3Ifi+8/f5GwmDXzT/Ppnn/9
40vzuSUU+T/dZfPP/8cX51/gz1+37+zbf0/+y3d8v9fNn78kRfmbqum2LivCMDTT1rh+oQP8/pL5
N13TVGEZlq2bOlXLrz+yvGoCDkPjb4at2HxBMS3t931a5+3vr4i/qYqmCVtY/LeQ7V//8Zv/4wT+
94/s/30icwn99e6RbYpiTTUM27I009CU+ev/6UhWIl2X0zaEYxLCbkp0asWGv7lnNCNYv43JyPLd
jkYAnaB1cQkxWsrTGVxdxP7dEHohLweVtJ6VJg0tO6VSVRDFyXL5E9k1Yailpd6MqorX41h2u7pk
dBU2RInV1pdUEQdfDw2rKUFGShmgG5maCBuETGWm9nV4TiNGSbFfkL3WKeqAmhJRnlVq4K9LOUOz
wMzW/2yNmcA4+VRQTaHOFBcp/NZaBEGitFj3Gbon3btSCp/jkOesitt+5fmdcWgESXfdKOAJJj4m
PUEkhDIO2qPuWeT0SezB2qgx94YByjlXoDr3uRc/tLzItcLsbTn0kX2UjVACG1Pqa93OuqMnKDyL
oUeEFnjlsxl0QOw6BHGZrne7IU1nhasm72hY/a3Uks80le0AL7a22S+KWHlSyyncmIUqv9mxpe6a
EMugIfzAlbq4PqpJGh0mBde/nVqGo9oDO/JglB4kc/IxKCdK5voqlWLapNZqUAZ7WeRiQG9sVTg3
u5F8ysAGkGx1I+51VRscufABkpXFQCNXwnxoQmQhQ1hfR03SbkHV6lvGzYBi4qgRr74uWVdJKcRL
kknDNgwzUkq6hLezoX1OU+gOo4BXNSY6HD/PHz8nCw0gbUK5l3KBRtaqZFwydZGTl2CZtIQNJvay
LqzZb1z4DDbk1j7JFuozLchK7C8t9BFaXOlhkPLy1Gl2ebDb2lsXoZd/mlEw3sdGiDdKR/mxlNX8
XGRVhIfIs6J12XTWth+6iDdMhsmhW7W/N8o8T9G296yC0twY92kpym+thAzaDF6xsSX0Gqx7EwYp
RmPAoOLmqWrMHo3h6BziHeuMB8lqzXNlDcz0Yk32kKjVPtZDj6XDAU8y+/awHRw10v1PPl1Wkm1p
u53CbrezGIvkVpKQb9PiwS/76DvqR4RiRZhC5GtizJNNqsmuZ9SMRbK46xeGTQJKPgTeodUQAjcG
+vSBZ7VjEed1lCbiAHw1Urd+M6HuNmsZkpUSHnWrIeIpZBk6mlZzJHXGu1TDVBG7LIgymOSALJSO
zaGX5W9YWvtzZJTyc2gGbH4irz36CjDYLpLJAElIR+jkfkZDTr6+iwKQnE2UVqck6Jpd44kASVg8
1F9RW6TF0spU6A9dml8Dbs2n2I4LIt7k1PbX3M+I3bpyEqSZ16UQrDQ6g/FUXtNVt1n4bsal9hEK
Rnhruy96zFF12kq0jKN5VHj9b15bR4xpkyqEKq71KkV+WUBpz/TsW2otWno/mQhynvriI609ECN9
jkBLN6Gf6WKAJNPFzJ/tyu8xCYPdiXkkhsgxTAw4fDh0mFk9RSQPZaPxmI/C2idCBgkTyVX2NBl1
c/ajlF4/1UwPMdkIPNpILe/Gj9VsVsVaw6Y+ZQCaJn509DUikpRYzcgFNOU2Qt8oy2vVsLvzOMGI
K4YmQmTY17JTNZhYgzHMzz1vyItV1Ib8MKomVMww6U5VLbDvaHXO/DSWIoB2iQY0oFRyZru5FCQG
voqhJJynzrt9M9ndBfQ/1IU4rVSxLvQy+w41v3KNzBh+shrFhpFI1eZ/U3ceS3IjSZh+IoxBB3BN
nSVYlSWoLjAWBbTWePr9QPb0ZKKwie2Z01rb9BzYRs8IhPBw/wUby0BxxKaALOok4pniufxVdqjj
RclR2lIwiYfnkg33WtpaWG7K3AVYQpsI/+aIcr4uAc7MOtHDmTAa2jrd4A63kh6jAmBpBgz1fMgs
1JDdhId5qocggFM1eIiCuLz1DTP/Iqws2iiG5e9tRwGr6uZgv8oqb38lkSq9GVwdr17IWS+VuXbn
RFn+OiQBRU76btrJqjP1tXfBGMFmGEVWVR9Em9IK57Et5OKz4UblYxEM/l1tVcbnItSgk0lKH9y0
Xpp8caqhPLHKuq+t6gEBkZu8eTazTrmJCziVQ4yPTE1a+RartIb5u3MaHDE2aHLYQFVXylb6OChS
QQ+ys9vnDLTLFyZK4bToh+KHIiUhFyovfC8bAXRIVm2yzoseUjNRb22zx31IOPVRFy4IL8tK0F90
eZCpVEYhwqBsOESRuK0EPHQpSBAkDXWOZb/oDLjgsme8DPrQfkMAVP9et3SZNC+CVZwZNq55OVYu
gwWFO0AM+lseqsEpKmsbP6rST+5CWYxet6WPmUXr9So9brlrHrSokuyV0vU4HwsHllxYN+1rmUc+
j/WGfGDtuwPyil6Fv3kUtnSSw7KTPCjN1QgtDUodgXAXDu9gm+FBMk3veUhy2vitIqCmZ3EA+3RI
DeAjuvxBGeivK1ksfsWtL/StbWfptgyG4RS1vKpg8YcwydSmNFSaQCWVp4AOEAjPULGfqyBQnqJy
YFc4karBqU90Z6RZli7Uy1gCZaNleMZWUui9hKoSbErfkd6soKTU0fYBjpxVV8S/2GGIsisadIue
XB5gHO6ID7bqUZlu5SCFdZK15ZPsjVr6qlEYoGjqUP4WKTpUwVoU/aNb+M2HOsgBIFqO3kFUNwB0
uzI+PlTrQ/ovWfnYiJ7ilWairidnKvCBvNfFeHdn/pOvepV204e6xpouuAO/W31o6oc4dRU8YbK+
xB5AcXq5q9eFJtvZwZVcIaF1p+jQmrRWS9ubAZD2c5Gk9ScjqdUHMl/e/64RHDzDDZ47jrwd+9f+
aPs02orMgMDLO/XQWD5Y3tSHddTkvQpVGMnjKCT/IofU6LHrUFjkBuRtHgIxqGnpVno6OhPi97hK
g3qoYOoMyC8O8dCo4CjNtttHvRP8dIJ8FJTUIgoPdaIHCHAGjcB01TcLayNc0ambqLBMG4BxzZu/
6MGtxXXvfJE7ud1llWYDeHddtC79xL7vFVdWEef3ga2HubBT4M9BDlekkW87VjVgrAE8ka8lyWti
xTA7qpQCUZjGd6Gp1F/yIOg3XYP+fVTKLt4Kg5OhTZUMxUPlOtjo1hqfn3O8/9UaKppSpZXYvyLN
xpQyIGFmt9kUR5tGfBEhepyu4SWHTmqTJ6cvIRnaSSfTs1DyN9+x8YzSRf1cd5m31xrXwZMzUFIc
IX0NRoNssRU2WpWmkIRD0AersjAV3pGehPb/4CnJrRVoisAgN09DxKj6Qf4YDC3ZkdXJQP2awjF0
tDOD+rnJs4zWTK1JnySv6EFGFIUD2k+2rHiXN3V/TMOI1o8iW753TBU3fO1T1XsQvoUhgYgwnclE
X7u7UiOjRWRC69C+Lzsq0A7VHDyCykrFAERWpBTS1uChUCu8mN8ZOipbyTLVT448Ss+7IkvirSn6
DmVaqfCNo292oGQ0w2ss/KoqD4lqTyVdCCSRgZ+yops2t9EzDxpd+mS7LTztOh7vY9kKLHXt9z7t
VxkroGqNTRkOhnTes+dI54Jc63Vt2qgxeQIev5qkH3ulAa3vgb2AyVj4ebUjl1Ig2WghciAZmvjg
cSIPGW7HLpDN8oZWrkGdBC07HX2Zl0Rw/IEyUlUACb6LJbsVdjpuE73boizDgYgjS6nhoJ5lZDCD
IzCXEn1fd4h4IKp/a8UBAkBa1/50uIpNcGm4QHZ9JvKdUQsLC7zYpcGgsa5gmiqOhLhknSgZ9DHX
wfnPhFFOWxwDclNFw3pw5Le+lhLUyhoSxY1AeNvfJJJT2C+h7HBxPYSVZ9E0ENkpk/hhraZSWO+g
1got7g8c7cqhT3gv+YJaWueTVmWqn6PcZzuvQ2V7lK5cTGv7XnbRSipLF71nzQ49aKVRYtPKDiVx
9CLsDDpttOTVEjl5aFR0K1xXHe4GilxILBk6zhyVX/MfKP4ASUnpBSQJ9jNKrl3JusWGWmeDSqWO
e3fQNcLfmIZEV7MOSOA3WVQL2AyKiklj74B6zvhcyUe3MVSdTk3qdwdgE/GzKWm1dQhkAf2u7IqB
5hnpZZ9gZqwkMttCaUlyi1rLH5y29Sz0CApKqY6BXUy7CgsrMsMPep94QFIiWfjagzuAn1O5d3Eo
0N6ahjY9eSGotEgvvpQVbrC1nCvop31rvILcLkgp58uuga97VJdfC9MAcGNYkKV73v97MaRIxQ4B
0+HEqD+2TfJk6jU+WEkip+Pxmf+sfLsEqSibsLTN5oPWIs5o98K+KULZozHca8G96cJtDBvHemxS
Gmpt2gJ+SwJdf2tcX99rGpLjKgCOb4k3uE96bCq3QaegGpD75FJ+ioKKcGN9T5ly7IMHeANEsoNO
PDnYY+a76mvcIpFi8wh5peUroY9XGxHtxN5Kfthuw12rKmDVjcIeaeVUMFdl3iIQ0fO9gBYkuE5Z
SfJT1XUoD0Poilfgbj68MLuObs9KLDOl5HdlC1tRVNs0TJOyimL9rteelS1CSdXaRNMfG2QdRuNo
D8EtklxaxgPmgBlOt9fjjfXd/1SuLdm2qbWYFGo0EmCZ+ullmURmzFWqmyczpg5v9ceiExgP5fa+
7kGZXY81FiynsUxLWELVZMq0unIZq6Q0WPW1fOoszYT8Z6BAnoe2tTCDylwYoTKDlqwYmmyNddWz
KVTKJoxkQz4hponyuP9ERWXt7XL6hBtEtso7eQO2an99aMpYX56OTai2Ims2pS3dmJSbykIxnKZQ
Tv0N8pAy0iVI0UFO3eir7pcHq3djb7FV2vIQSe8Wg899xPPgk+K3anu6adA2hh3+mbpPez/c+veQ
FR5Qj7qzDt5NgHz/yrv/b8asqYZm26Zqv1urptZGgmT7hEhxiibXOrvzD/meMso9Er4rrvmj8q24
GV6TdbC+Hnp2wJphC8PWTEuxJ/2WzvOUph7UUy/Qhc1/2emN1UGYC4ylGvzcVz2LMynBI4Qm85iD
QqsIruYgfpM67Pac7Nf14cyu2LMwk03ochYWUaueREM7s04lyNWKESx8rtkgukmN0zIsTbUnK7RS
BrtNXO0UN2+x+Wa7P6+PYfyN7zbA2V8/WYOhadS6gjVqJrSbqMwJYH20OvGnVH9RqT/vtCmXnbY/
5xXtEIPysbApJk7OkL7N/CKPeTncKzt92x1wMt6lR3KoFQTghfPqd4343ZjOgo0/5uwkEV6W20Oi
naj2HqIHTIepHphjKruy12BQ1sZa3/Fw0V4harxcn87ZFX4WerLCJXLB0sm00zBQ1am3mPcGgbOl
sb2wk5TxL7o2xskST6lBi5YJ7bH6ROg02TkbMqhyW2/MXbjDmuDpfxvYZK1LA6USM9ROdfLooh9D
ORDPNKBcKOtfDzQ/Mm4B2xayohnyJFIWsxM8STtVG4rq7gGl+7V6jG77HRfACU2Czf8Yb/ykZ6vF
j7k6NeLBtfxuncajEKDfl/HUr75626Vws9v5bHST7SyXwu8kW4MH1KHbiMZPu7ChldkleBZhsqN5
f3tR4uon/2N0RCV8W+6xhtyKdf+53cgbcEpruLdLl/fs/hayRtWAxpE17aS3Q25X+qCfYuqwOVgh
G1ovHgdO1NwHHeLmYDQt8V2KoGGL+EUBnn/9K47JwbvtcBZ/sh3UJOmi0NZPoVU+ei7omMjdeXoN
BxZrQMBVBuqQLa2e61Fnp/os6mSptiY13ZBRZ67YBWF8kFJs55ElkNrq9XqkcVlMxmeoZCgmbyCd
JH1yftZ9SEUwNk9q4cif6Dsk0PUzGOw0S6h+6/CZ5Bb63PWg48+fBtUIZigqQAkKO5c7wzTzwNFr
cdIcbGBqRBW3gxRRjVFBplyPNJOGGeeRJp9PTkwrSoVJE0CK3ixNa3we6uFoySArP3XfSb4UHnq4
sUux8HrkmU9oaMKQqW8LwAjTiUV2O2u0wjrZ2YA8T+yWyDmrrzrOclYLbPGfByNtN2XTFGS55uQr
Nr7m6r1hn8Jcg/v43TPo49s3hvnhepi52QR5QHpHe1c1p0ntoNkUXRL7JDdYE8So1aEET8PX3JhC
/ZS4/YvX4iBxPaZqzhwBhjYmdbasWIA6Jicb1aiy6yLr5KHTG9nlrsTmLIaCp1qwXIZhnznqPlPp
VeQwZvgQeDnYt01nvUhRD64PiW7HfejBPnAuund2/7GArtmmiHejxmn3PwpFu5VNA40vDaXedJ2k
PzN0k3Tbv2kTY1uivigBbnftz370JZW+28XHLK6Qe+xvBIJ1loJgJxr+1L3QjkLBsoH/npW4m+Ft
gxuU2oCgzvQXs/I/eyht2UgRxt03p8G2xQAZG9lrs24PdgdJzvNe+wKVavibVUcGyycAJY9QHtB2
WcaGGWtYL8KLDo5m4P3AQgIxRcWkpYwsfZiA5x8UFwMpcLgx0npWGLcAEZNPlHLgMaSfxOAc8+Cr
7n52jOAbGgnbLnPvsWCAqUR53MA9l0Y6gA0YLR3+JS31AaP4qFDfir3orgFNnZfWW2p3+BFWQM/0
0R9GxVAggohQK8968Bo1PWDO9lEJkUdSzJ1M70uqc7TfwKi54kHE5iqTKC8lAvUj8ejKztpw+Hwx
TLHU+eHQW0nwyDUkBaUw5O86G9/vYBsWP0Qf8uXU8MkJU6oNsGKwUZIbyEpOfl+39oPKe9ztXnL1
l4AL28dEhvReGcZBRdtHuS/El9RjeBRdUwSGxM4bcByWoZ0Xd6L5pnm/bOUZoeC8pEuKFxHKvt6A
zKL3xcq+85DE5JkPLmePuYYrBWLAQJxQjqBDM+CmMwCWs05x0qPnpD/RRFw1qfEQp/pNBcncHqAV
BfXXKFVgRZuoMLjQ/ZQKXBc6HC6iQvJnyTnKSXZXawhFZrDVlZLcMkue1OKLSIcPvuvsXQV2ZYvq
LnIa+O5ayggkN9d8hM8aGiAq3bVE0ClhPR1VPb+PlTcdYWaX8pRZBqeye7bCbzX1LtXCPATUaWHo
G6pB6wLVI11GP6KiJMW1mkHjGllOCnePB4tNo1aa13cqRdaS5m1qfaR3uvVqZGn88uCN7R+JKk+i
AAHqOmpIJrKWMOiS+pHeG6QHTC1MIOM0tIUhjrQB4CKjodNkyDL3vuyuew1JoFBD3Aygb7rz/KBC
3QETGJCvkZkuVDrmbj5OZluVDcMStjkpCwSeBEkRn8xEJmBrNPVrHUbYwxR5BCI7NL18W/me+V9c
fWdRBYib86TQU6j5ZY1zcgL7m8iVO6nqTtHA2XT91Jx7FxkUPQxgYuOpOT00gyjNpcJ1n6rNqGId
b/N7f/8dd5at/Gmx3DA7k2exJomh0yp62vXSKfyFhM345gfV/9YdkPh/4ZyKPqBZ+UT37CFfSA7n
0ojzMU6+oNlEOo1D96mWEIEKDjbCWSD+TgszuRDFmnyxvikKGqTuk3yjrpFm0lcKii4343wiqLvx
cSe76ZfndC59OBubNbnRDUkafIrElHD6LUXzW/cmfIWKCfECEbZdcINHz7ZcmE9ldqiaYY1YLQ24
1iSoALTkaTJmZcf4CR2vR/fe2dHF3SEfsEeO8T66XyrcLIYcL/+zR1LmWPkAC/VJPIdwzWo42zsO
xU20qw7KTYQgO2fsevm1NDu9ZyOdZKBO7EFADEaZQxdsrolspN+jw+X3tOrVLH2+voaWok2yUFXt
+6Rr3ae+xT5LUigY8PwMwq9uBA7oeqi5V65BiqZaMiUdxRxReOcTinxEXqqd9wTPeoew4S2giAOi
5CtpD2Mc7culeO/XDGeMIvTxEAV1O10zVZlWUePWT6MTCOBmEmyxG8sw9EGQw9pkT+ZtuLO210c5
d+IwRhWMsmab74JqEfAPDdGLQE29Hc3DY6g1j43XPSZJ/rmxpa/Xw6mzKahtmBYVXU23ppPqVUNU
RrJ1wt1OW6M3XBzBXu+HD85L8kZbVH6MbvGiXMPVXPs7O9jCYD8tHbPjIpk+mnSaQKYqLFL9aRnb
0ivbakvrFCmh/KUQIn1xAQL2CxfHQhR7ctoZVR5aqWGd6pFwjbApIsPgbZyFCZ2PMhaJx9odAO3L
ReqIsfvm2CeqTa+6p+3yEXp0/ZuN2NXJfF0uzMnJIrkm/R2leoqGR1kB/oJumfLBbZ/DTPooF3Bm
IcnVtrNZCPt+qfBtLPoZ3D26bE+fYpqamG7Uhy84tR5xOvvU4vmwMldIN8NY3i5tv8nJosj0NSyb
f8umzHCnL+m4t3ulRxHGq5T7pPOfQkneqBUihQaOmAsjG0//swU4xhIKpQIGxzaA43D50UCXO33g
as8BIxuXP1nTTtrTSt7mh4VQk/XxOxSIX7IyRaiKNV0fnjtEIm70Z30P03qLX8RGf7zbWyvUlE9U
DBZGthRtkr8Io27KsNafbfHmkoPbn6+PZlJC+jMYxWRZKIpt0aG4nLdu6MF6qNC1qBonD8UBCvk2
uCkX5mx2EGdRxj8/u0gbsw9UWdaflSg51Z7yag5Ii10fyDtyyLgC1LMY411wFqP2LCXqIZ5Vn7Nj
t3MPiEqoa2UTIm0SwqDfYP380LMm8JLWD81TyJGI4sdDsnYWbp3JpfNuSsdtcfZDVL8KsoIfMr5V
w+SuwhEcVtT10U5v0j9BVKpHMkUcgzV/GcSQqjzTTe253MJ810/1Hi3GV8RUoZE/xht/A5v9f4uo
TQ5fII2J5xoay77fivJ+jNg+JisF/Yn7MWL46b8ISCXcFAqNX/03ZP98Him7AGZX7Wee6sMuflJf
O2R/PoX7YttvTI+MYekSm+Z7vyf1LKIxGWJlFW2hCRBs2PoYD+ZN84z3y4Yi8o46SICq4+gdc32U
6rh/pwfXecxJWqsNelUK2X62n4uj/YmphJbJ43tlvtCb3Epr9VnsB7TG77N7mqVreY15zEuDnNgn
xKo37ds/LNX/NQfC0DVZJ0WzJgeCXVty0sTOcxrQhUWb8hAY9tv1Mc8uXnAQQh2Pas1QJ2P25V4O
LcV5VsDs5tVHk06+UUH4Nfc9moIYK1H0+R5GOqoUGBE26ILBll/4DXNH0vlvUC83UOfl+HnwG0B1
3uBOVTzma6yL8FxrN/0LiqGLLZeZ25DOs0J+ZsmG+a4NbAfqkIeJ/UwTGvQJqnjFmy+eKpS0fo/s
HxGE/t/YPw/ZzwRZqZ8/q/tv2f8XFCBOub+pju8pQPWPbxPKEP/9HwKQZv0LAo9hU/C1uLH1MYn+
w/9RlX9BLOSrGKxE2/qdpfxF/1HVf6k04zR7vFe47i327l/8H/tfZFCWRWFGVxXNooT8TwhAk4OH
fcA24E1ELcTmQH+3NsgoSjNMUtRR1+2WB+bGv4EYvO1o23JHPUf7dLEl93uT/efgeR9zcidrZjw4
QNexudkAeUNPY+/e5+twmz2W+FSaG8hFuwq88NZ/MRG4hfuDLcXZ93n8E+yiQX65J97/hsmd3at9
ovoAb1fhxxjHDRq6ONrcI7609Y9QqdfRBwxzdvZCcW1y/vw7rE1SalkCtsbk8ixSi/KMRVhcnY6w
bbbBA7q+q+EXgoGbZQDI/+Xz/h1venU6UqE1YZYBM7lDs/JuhAL0j4+ow62RAtm1h9OP6/M6/v73
n/Y/8SbnK/gyz448xodP6ZEWw17b6zv1sJTVTep4f82jouoW+0Yx3qE0oqr1Yj0nDnLi9Ku3/k2F
xgAPa2NUf5U2S5flfEAqwopmqvSToN1dpFZ9QPU4CggYHMtvY8ULyOOhWeOHi6HYcj5weTf/NT7d
HA8HG6TUtE5pKIldZdxFK5SwHxJWCsamXxFZ3IqtdtKKFWKXFC37N+tD+Hb9C17eTn9FNmTVMqiX
0M+cbAxHKSEa1bkJLNa6t6IeDGG78My9TFN/hxjPmnF46lgfnTxz0VpTOien3+Ep6GmpbnAMstHX
XMoWkv+lQOMsn+XDw+BHEehKZtGMPpRd+gQw9MUs85t/PGWMR7chUtom7bjJlMXhYA5FSRjHfoaL
gx9XvLkeYfJq//eU/SfEJLN3NVCylV+M6z3+gLIwr8xuLW4QzV6YMuXyOfsn0gjMEyOl2oRYfTln
pptlIA6JNGZ89QcwgZs/bzP1sISMm1nkOpvXpN8taGBOD8MhK8euLVSlLvIebJwvafx41mNCemZh
CJctHL6X1bG/RvafcNOzELxjEks14XoMg1OPtmW1gxqyDXAXMvNqoSk8s48YnCkD49SN8dF+OY9B
mLtJ0nBg9LBKQvOpGxbPpKUQk+XtiLzW45gBoRx5oALv7VCdVLH/247gHRSwK1i86Bsu3J1zu+p8
ZNOjMClEpEIEWSnI6kXqiNeO1xXqa9fX/MxVcjaBijx5EpVFp8Yx7bIVipHHspc3rZ+ui/67WTRr
J0de1T2hL3895gQU+9caEYATAMRa4G8nWxm7TzmV8nBc/dYJ4849Gh9rew3x6+MInnMXwXNzowTI
PObn9DWo6Vwuk8TyI/QF2G5u6tyhQ/CWVNqvBAVwN0ApLQfa37k7o1w6gue2HpIWoHA5hjXO4Muw
rdG3ogHgsvLglZVmhsnWne1ia4IcR5hiT68uNVHmzpXziONiPjuLy6CrQl+QiYxJX/dSgvpqd+R5
QMyWqn9z++I81GRO7Spq68ohlBsMSDqkPHkqoi+sz9kzGYQ2kHCFZN2eviW9tOwtdOTGXAcF0V24
11fDWropcNa6virnNtx5IPVy6qSx0cZLwoSch1ZT86XHPbAJxdJ4xm8+yd14ev9nPJM14ShKrLUW
11i6RZ54pxwa4NHVSv6s7+RDeSsvHJDqfDyhClnm7QHa6nJYcWB3okrY4OoJPVdgGV+LnfKArMUu
PKWvBeXho45AuYWK5w0aSygC0POSNkurZX52//4Z09K+CYa4anI+owo9GK5zh+9lqGyvf8IJRvbP
wQKYX5A6gkV6jxEi6beLMRGn0x1szcho8pWdI+YXJiaOPV2c7/y89w82pMe9EaCEpBRIDsfWoKO6
rToftUh171EgAUwbdeWL3wEi9uK+/7nwQ2e/CpIXyojQ18S0UF/2ndeHGScDoL79cMQCaQ14eIPF
5e8q1NLszyXWtFV1XQc+pamQOi5XQZ9DTDQipt88VUe7WqXrsZ9LXv2j2IvHpZq2MnfenoWbJgF6
omZx2vAd1L11gyJm1azLvbVR9s6OIW+snfc0LrP4GVWr+6XO/Pwq0BTGCQXCYhlcDjZE+hf0BoMd
D8GS1ssGZcVNtrWOArlD5O3X1T5+th//WWntr9Wn6QBIRpkPmtiXcRM8mQEJsdUSs3yWkC6oCn8h
u5pQO/4dYwSkAZwn8Zk8/YahN8Tv9AoHzy1ArZfsR7jFoQrTYZ6bFa6m8SZ/ZBXtlrBwszmr9hsL
9yf09ID0Y8XybW7t4Di+OptbPA3GNYQPxKH3dtd3yOzVqVMdNizZZConiZ2UCUlJeuYSvvzPPs5+
0G783HjGo4581CqXUDNIkmxBuGl+3Z5FHX/V2fWpZYkstwnbEh+1X/T/zfvuoV87+2zn3lTY/qz1
VeruxU32gUrCbrE+PbttzsJPdmmLMJYUjYdksbH29YcQC+O1f6oevJ2/tk/dRyTmcQWz1vr+Y3+w
1tdnfO6E1qEMoR3G0/BdxwHJAimTAmbcQ8yQww8K+mfRfrkeZC5pOAsyPRiaQQmDvuBgCEPkWN0G
I+tOHhbu2NkgKktn5HaZ7xC+TVcZI5iY9BIHzLTSEL4pN9fHoczO1lmM8TecrRSqimKI2vFa3Seo
MLNGEHTZVAft3v5qPeA/sfVull5yExD8n81P8gAjjwcddLLJphCF2gAi/l2PcfYwyfZJuY4ArB2M
PVZRa/dBPSTr4YtVLkzo/GhhAFIRpQP3DoKQapGQxubyCp2Um2RHqxLPkFWwGzcEPnOjlVGSrpf2
w+x3hKPH846vyHF3OcfUU+3UkRhuZVi0pFysZp2Fkc29VqmQ/B1i8uIHgFolpUKIJkPJF1uqpv8q
oxvTGbyEsBBcWDVLI5p+QFjBXhISTso3xd34DcOv4SsY3JW8U26gdS2TAecOUi6jUeVqPLunbxBN
sgY51gmpuBB6UV9HUmOloa6Hu1isPzVLH21+rZwFnOyMKAidwR9reMXG2ZdPyqG6VZ6CaoV0FHcv
noJvzgdUgRdmdnY/nkWdrJVGb6pQRx3pd0FluIPS2eBPtbO31XbYOtYKv4C9vVmCAs3eieezO1k/
LkJ1San9TjUalENWw23yydhrW+DB/7Tx/Nf2PxvjZPUErVm7/VjscA0ahG5r1w9hXjtPQvU0b2FC
566i84FNbsLOc+FyjyVm+WZkj1rH0ccn2C5S6GY34NmYJlce4lUop4252lgIC7CV8FexvMYr5rY5
sF4xPsZWHcXBGH3K+6Unn3oJ0/lrRoGrQW/mf++oC0mBkHycMUosxFf0hD8nj+g3dCt326y2361V
fURyCt2kXfBVOi4unjFhmj4FgQD/HX3887M7xEjbUCsEYy+3PV0hHBxGuM4Ajw8Ve3RfFz7p7OFz
Fk67DOdlhoiNMZzaoLnsPipxsZC0zW5Ciiw6OTfAqukrowlD27DGBeqYLUIzwb5VmqcuVp6ub/b5
gXCgjQxPrqTJPpBNt1G1elybSLyaSetg79CXC7M1e9kaIBNsiufyWEm/nC4raVWpGQczviKGO6R2
np0j3rx8IsEOx6Q8wABp6aU2N4XnUSdrQthel4qeqNYQ31iIqmRVtdLzfGl0c2vvPM5kMQSdMSDP
NH6qeyyM77vbmtZ4v0Hcdm0flwY198EMsIu0O1R9rHdfTuXgxvUg8wTHkYamv25Jb3mqLLyMxpN2
upnOYkyx7c6Apok9vk7UMsP2rUXpPY28Hj8Z+E+7xpb7j9dX4VLAyfoAwG8ovc6ghj7/EFXhratg
WmM35lc9gnB1PdjCDNKOvjgq0jzPnEDlYeJoIL6TDhvYhdxk7sA/n7/JghiSJvEsmQURHN2Ddhjr
ht5hOR1Rl0Yy/vnZoTd4hdEN48JrvmdHBMpO0mf60RsMVcw7CEzu0X1RERkDdu2shwcFG3L8yHYy
QL+l5/pcm5hv9PeyFJOcwVWLWg7GMrR0yI4hFNlwLz+qz6RiJO/4LP24/g0X440r6mzojTvK5nUM
XTwEj/5tvgYL9KnDgEjd6G//VboAb1VH4oLLTQZEdhnOTIOurHsWqCsgcCbfMu8EhnJhYc49mQ3T
BqcGzmcGctohrGXnDhSx6IiYdnVXfzO+mzfFo3KLZ84eCxbpHhuubKVyqfUH7XFhTmcK3jzzRhIp
oFfxritopFICp2nc9pJbr3gNvkHHLdeok2EC60tfi7LE71d8TJz6c4X5l2L6C33JuRzQELyLmGP7
d6Ptcp7RfhuanilatR5ms0P6RegxbqPKWsoQYSx6qLrq2nIlvBKbg9dFm+tTMJfEUCSh1mXR3xun
+zJ+7MX8MtfBNeihvzG+txx5R/dW3I6lZePJOLVfMAB1VvGX5l4+ONsllvTMOWhYdJhpYpOr0dK8
DJ8iXt02lS9WRps5Nyxwa48odIH+/ADrqxXd7vp4Zx40F/EmmWlpKUlbdfjVZL6BhY/l3SWh8zhk
HBLd8GqqJPuuW3y7HnTmdLQEXUYDEOqICpoOUkP1rQxNsYrCrx1yR0bpHfwQTFvo44OHpYCRPFSK
vL8edeasvIg6+bKpphXtQBeZ1ynHQ3W0EMP6LyKowIKpDVvvKwqhrEJChFyxCtVjEn1OMaS+HmBm
dXD+jFwQDtr3z08lk3QDjDgGg2209Sn8aD4uopkCu7RY2AjjN5hkABehJse5gAbWyKlvrVBd35kS
Umo43snWW6aglBu9XB/XTJ5mofPMEwkGn3hHIkhKO8srI7OgpKZriAps8NE3aSlzmp0+AIUIFUFX
oIl/ubmcQHMxrSZMzArcIGyHF/sG2cr7vJKyhfmb2VgWKHEEryFYy8BSLmNVkCU7ww9xNK3tHVoH
mBkUN3mTbnQNY1FSGiDJSwXXmQcYBXrEkQhnkM5PxservXAGEbBlQ30tpHDvh/lNmmgrP5FfPSXd
6o27lkJzg/DlPz9HbKjElAipZ403yOVwoyJr0JXGNEwZzG1FKXEVRThAmMPKaGRcMiC8o+vaLGzp
uU7M+HLhzoSkYY7K4hdJACyfIOGv5fiqsWyPg2fbK05ok8k4LKtwqFHdudf07NsADbuIvut4p/3T
lSu4qoFCjksKXOIkLWjxMeuAqpLoYdaXGR76lnl2NFN/AX8006oQmoXCDxoIHCHy7zbNWbqTxQ6W
BjX5R7VJP+o3bbfpP6iveDTvceXY4feHU9Bjd69tfVxn//kYx3WM4jtNf1oll5PshlWpRCWnjeWn
e0v7gJ2iLZVLn/L98Yx+hGKQdFA7sMj3L6P0ENyhn5LP1TfD9z+0lBTH008Q0bbtUT7giC0tLNqZ
yx62G6RaWcfgA1jBJGZYun4TjNBGKrHWmv/3Uf854qG5a1b6KsvXzUfew/2uf5B3BmhHfHSX8uaZ
YRsyJRu6lgBQ3rW5Msyuq3bMK2Vq3zVCyN4iePv9UYR4BdmczsGgAveabJKwTZUiLn4vHRTBKQd1
mzK97fvV2DBHZhBnN++J/jxclm17C0n++vKZH+Hf4advyUGWUDjE+nElEp7DJVR63MD/txCT1yO1
Ez00U0YYhsVej76gk/o/DkK9XJ0j/F8eciqiTZqtRfYjwlPn+hhmcDzI4tBnoTaP4Qgp+GUI1ZSE
5DTM01giUfkHJuuqOWj77NsfFIGykO6Pq/vyih8DoqHELQWud8r39Acn6Iaxw2r29lFYyOX2ySGK
/e31gb2/dS/DTKYOYcVal+B/riK7P/ml+supIZNa6a0j41d6Pdb7rIVYwEBpy2Ma805gxCuFGVnR
+AjFXtDA5E9TbIxU7rxSWrmet3DHjxvn3QSeRZskz73Z1G4wvlWiNt3EJnxyDd+CyNyiK8/75MnP
8tEVYCHq3HzqQmeYsgmyd3rVSrHrIUgx2onpAJ+irWmquGA+Gs0SAXnueDSYTupMnBscIZMVWZSF
Hw4FTs39jYSy+6OTuau62zT6Ojy4NyPETMjHgkq2gqnAGjTdH7zZP0/bxMXPGA+Ys6vPRHC4sBrO
/zJy8OvL1jIe4ZiNrEpM2q6vn7m5NVTyF9SaARJPpX6s1DOHNFPo72QD8iB45hwjClCnyFXVm6Av
86fr8WbWq8lbF5oUbk34mUyO5j5okjComeE4+BShEiMsFGeSpzpCVyRZSklnBvf7YFHBCiKwOD1g
AieQtHbgrdcL+VGvlFsvjV4A1Nwi9H+4Pq6ZK8fUuMyBuo+6FVOWtZp5oohci52h4nreg0z0H4dO
32Qhbm/iVym/Xo83NzQeyzTaTdis7yxhrDx0cyHzMGoQiPHTeFvL9UHOwSv1SxWCmZwTnPH4SIGw
TuY5LWWXQ48wtROJVfcdO7ztyAPFO/u7to5hQyylB+/P6JGEQ3qsjryZdxUZgD8pkq2UIzLMDEvr
Tm4/ma26sOrngnA/6xYCx0B/p7ml5Gu5hGsguHaBF5k86iZ8UaUlNOX7bwQx4CzK/2HvS3YrR7Is
fyVRewZIGsdGdy84vVmzXJJvCMldbpxJo3H+nV71or4if6yOybMq9fhYYkSuC8hMRMATfh9tuHaH
c8+ZecskmWzeN4JJ/dG8VgIQKEcoVUL22vSNe1wBgqFB7S075U9fn42FHuq54dklA+99HlWgMHOU
a9EmZvvYn0CmMPYORPqC0itR3L5f68VdRj1nRj986yenZeYThKIZjBbtXmrfh3QNy7myaXMop8lz
G3JtMNDEngQwblLeEbKydGs21HPPqxkyTeoMNqwMvQwaeYV228XmSmx16QTPl2r2zKiT2kBrCFZa
CWW/ckO0GPT1WzreWOHD12fhY1XOn+xzW7O3ZFRzOWtQBXKy0tEzV3QKtcfs2rqpnlrJKQ7FVkT6
5T3kCA/jEyucDHOjX/+GS994/hPEon86GTIQqyAVw20z0vsy/DbGO3M8onnqQjE81VfqqQuI1XNr
4lZ+sqaQxg7zAdbEsByudvOQb2U/Z6793F/FfumC/GYPyZFNeRP/RI6nvMbP6ywfC2Xd858hzsCn
n1EQplJQp2Hdjxghc0U11caksIFl1ndfr+9Cr/Hc1szR5EpVhXULW9zX9vXuO1RoUyc9gXnbtTdl
UD1Gvvq0ZvWjuPLVyZp5GYxM2HY3YqEFfQpo1JzYx4gsCKqtmxgyR06zbz2Ij/5K/HGre+lreFJP
/Cn7i+wBoguPrxfVe1QIRYl1lguZqqVlGYJHZ4oL4LVk6PyspVsLgSFsYBAKzXbgoDEqer6bEFHC
cyVWGKJez6M/7MZTBt45oOlQo1dAJDqg7Z4HUgXJWyeCtrji9oe1sHAhYTr/FbOj3dRAdUF2Tuxz
54Fwtt/wx0i0lDHyDj2Jq39phu/c5OwYQ30w6xHuiNsENWUv8RTTiREHC/pv/Wbt5Vo+U5/WeXaS
FWuICo2Ldd5B3AyhRrnPXlrBAf6oo5rnCZSq6jSP3R1kRH3ovSebDGLDzrh+qRa91qefMjveRtmp
VB/xUxqv86Ap4rJHS3IIlKdvwPnpGkG0t28ouvkv8fW/EASBehNlLxGgQMl09kAkYRzWaY6rZZIj
BFaKsXUkNDK/dhsLb92ZkdnLkKZaaEEzA2tNfkIuLbXfO+P+axNLnunMxuzeaEUKTXWKD8mOlerY
z8MuvQVlwpWdorHuRHehkxzkQ/lmrjx7Cy/smd3ZTVFHUseVWEBrKByC/92GxZEZGINac4Nrqzi7
IKWR1kZXYRV5Awo39lq0mTPUK2MYYitmrvbsc2bXgtMQ4priBU1V0IRCDC0bt1/v1JqF2WlPRtnq
asFI3GSoIcQPpfH+tYElF/r5G+ZcdHBd3A5BvO9ot8nNFBiPjacgxgqEoEHqVqObvCZXzWu/Awod
bMx/jav745U4Mz97JdRaAjuiOIkxh8smvmTcEvWFtStB/+JxAN4UsDMknBiaOX8oSMQhADVBzqbW
7urwVoaWSFEFXy/lio2PmadPoYUGTcWhwHo6NdRLdAhwlw/VdPu1jcXz8M/v+AhvPtnoVa7RqsZ3
oG98UiO6iROyEgUv5JVYIlSINJT5Mco6RxjIRU8Hexh1ACgAga53uS9OQsgQNajeXyY1/30EQNpM
QIuDfuXFtCeTs5jkDPZEvVFzMy9MHOvGxtstbfIgTNy1UZIlL/TZ4OzapgoEwzAwpDvMoBD2CX1q
3Ghc9+yM+iUxVyBMi+upYhoIkHWI2WLc7fzsxUZqR1IKc336pKaNL6npBo1Z1DwfpBi9oaZ9hNcJ
SiUE0qHaAUm8CucQJuaOSjD42TpmeOUL6gRQAbRGOOJoDtVDtRMz0KB5rQDhKG8wKeR9fUYXP/iT
tfk4QMOhnTrUsAbBxgBoicSLPEGIA6EoKP+sgutW7c0WWGpSJLji4sk1GKTIFoosbvULD5kYCvoT
CCORbX6xmmSWjTIIQEVmIy56Dd6y3EcK3zrkjnsQhwR51OoEydKlB/mJCSyMAC7OYQrQSJTCLMel
J2DekQGBaflKQLDgutBYw4wdamUCUS7+/JNbUeyOglUApaQi7j0k89/MyWYox2trvkU88LOlQ0kT
iEHgO9EEmgfsndlaUmHBEF6ZAOB8SXUYZGO8zuHe4LfXCXX0x2L/J7zMxaUHVZnIRvCVmLC6gJdK
GZEr9KWQFt3L7uRhTjeHPCbeHbA11f7Hzo2Row/e8PonOCnI/Ltn1mcuJ09ZpDRolgNPhaaX00QA
I4sBAcUdH9KgPay1gy9RaTODswcvN3VudOAg+3Cq5Kh+JCSDy49aYIE1xc3WdlZ8wdnOnhm05yPn
XZunA5Rcf6ed9vN01AYHzPRJYHncG70Jqll33ab4br6vb+7XewtO9/PjWxrSWFDkoMAbGBu7e4cO
piP1o1f2IKGC6OJf9W/iUwEgBoBDoKPm/apQU0MOhIPwb4LYqxBwR1/ghwXir12JABd3Eu1YpLg6
UeC8Z5FsGrWj1CcUMFsKgjPi0T1U2tSHFDJhyHagu+aGrysfuHRaP5ucnVaMq0ljJsRra4/rQbMT
uiYxOh1OclVgRq7erILml3bws8XZcU1DA6JvMSwqmRvdYOSiUZzkB90Xb507+Gh5B1W+F7Q7NDD8
la+9cOfYTrS8sZMQIBDQgvPTU8RGhcYkVJBRCdtEL/WLgIPHMMs7dz11v3C1sIYWC5CVMHVJGiWX
mPIgCQqMlVYfEZReRXGFt5+uBKOXCM6ZHfGofHLpBQQfo0HBIdVuSz2wqV8fDVdx8k30ZH9X7/vE
UTaj6ig+aovd5l8YDZ/Znz0pla31ajwK+zFEuiKEkEZz0KDgvbJ7S2f183rOUsqkNfKqi7CexRFV
Rc0vN6kLSYGjKoDOeP3XBiovqz2zD5vdR8uMQg4pSVHFn4KSO9ylfo6JuTzyFJfgpFJvlfpqybl+
/sjZhayMPst6sZji2STHOvbIttti2gz0V7fHlxA0Sr+yd/QP1roHF+81PlaQOKK0hklzgAJmpyjG
OIEOOURHhCBuGKa5K7cjdLa5eqfIyYrjuQh0YA14MSCoFHR5L0YDVTJQq6oBYgLT135IgH7pm5ev
z8uaidlxURKAtKoeJhqa3QNMBY1tKZNXXoilVUOFCPgzYGkAkxJn9tPdsyoNLCQSjOTJtFc6SEBM
2TdMFUAupKiGtZd3wXcC74aUDVENaq5za2kelmaPvcNzJEra5b4rd7nu5e8deI4Gf9yplZdbzqi4
aFOvXoeFbz2zPvMzkUEi1CdgXbCWKagYJEHEoPODsWqBmCJu+BQ13zvdo6vsE0tPoyGb4EQWFBig
VJ2dTg0dyFqeFJyXU70TBHzTVgzyTG78EwrX3lreqCz4bkytggxSRgBgXYwgh1ChLSEN+ntW3or2
U3Zr7ASRmeJPj2BHjr4najCG3hrw7TLDwfYhbRPxK17JixFhNbXMArL1YovLVxDfBbar3JoY0QW5
6WF1Sxdc6pm1mbcZzMjm9QRrDWY9o+ckMK80j+0Kvzhl+8xdU0BceqoMBVuI+WeAbi9oyDlkqqUc
LsgJv0NEJPs5nor78jE+qTco4O8LC3yKDVglmk102zcYoVq5rYurC4ejo5VggmZyTtsF2veRZan0
G/DUda7gMxRTivlP9rIerC5cGLg3KB7p4LbSLqYTjYRbKQ/BSCPzH1K/j4qHXooCwOq3X3u6pcP6
2Y4Iez45obaP47SdYKeMblPpZ0luErJS/7z0PIKxTXCTI60CbnAWOVWFOjYtAA9A/1SDU6jGNdqa
+C6+MW2kOHK7BhAQf+F5koFLhxqGhZYSUDHzWDhXa3UK49Z2epJfp2H4OmiqG1ZQM67j3cAkp+7e
auCKv17Jyx2DVeARoHuC8skFawWcOQ1NAqtZWJ10M3ZGzb7jqrnT+u7ta1OXm6YRMBxAYwGgbbCc
zDIZJR5lG2LekMhJv/Pibcih8ZWvtc0u30AYwWCLIPwASHoOimlGtRjaVredsm0cpYidlK7VvC5P
BkyYqCBCPxVwl3nzbwjTUGaNBRNK7kC5POj0cFsN5VatR5fSn3Veeix9BxDJocR2wJzjZfhn1brj
vbZh03vRpSsowwXvjd8E3RqImYEG/kI/twQkO9J7CviWb4ENu9uZ4IUUbAdkk99A6EXGk7E2RnPZ
b1bPjc58acahCCS3MCokG82g3Iw3+Y66KHGsP4cXsPuZrdl17LNc0VrozOMpNkZoZtC9dSxeO7CE
rQ7mi3M4v4jYWVTVoNMhFvXcuYzQ4OYpr0wHs8d+N01emvJdVWIn2wRC9MmmAFCDMcvRcupOaray
l5fwCXwqZKzFfwRweg4hC0PQHjVAWX4ExEDgoeW6Ye8oJeWueYXczdX349HUnPS5O8Ve5ibHNaLz
pZuKNwnsiyiYATc3i/FqC0EXaRvToZOv1gUQ2yDbffraGygLnkewY8KCgF0hEj9f5rBp8ISYGCvo
oGfh6sGHhg3qjtv4HfBlBFfIcKCbJTurGceCj/hseU6qXua804cSWMf8m7WZjoWnvKUAaUiuIJ6T
wMzv/3WKCVH9/+fH6jPfF9pyDuANPrZGH8AMwO/EwWeFBx+IrOGUBtLO3q3VyZY/U6goiFD9AnHW
hgXE2sPBdCDC7KgKdYm5BntfOCj4rH+amHmAvMIolk5hIkPyVEYcUEDVHdYAnGtWZicF2VtjkmwE
CoAkG7nW8Bq/wL37KwfyMjQUe/RfHzNHkyVtzoAbwsdwX3+ens2ACQKwW+NHtBWDoKuthJXPmr8j
9RB3ctXDHjRCqG9s4q1oJrDEpw/hdsRRRJy/yvm+dCjQ4wcWFkBHXLvZWuZ6HI3MnHDrJtNLEZe2
6cvX63jZdcVhQ2IolDxRbUdf6PxiK6TQtDSFCTDF3YJO7a51G6AZrNf2lL+TxFU2Xe7Jz2qQe9XJ
Xp8iXnqXzn6A8DyfosMxkxOjs3Beerfz+FW+F4zMisvQD1q92AuPxZmt2WNhQTR9IDVsjbBlBvwR
lKdOdEX8asPWPObi3n1a2NltCxNtkhuxsIJ5RHBNt+9CbRql0mfYQwObPHy9lUthxdnXzU4LGVUL
Ahv4OkgYl47mFl5yXx/4syCBh3u+7U7/UuYLtJOGuQL8F0Iv80CYyRCJROAtHgYlsIMAWpFuAVHQ
nQraNgy7ff2NS7dQTCvioRUjn3NeQ7uwo7CxJUy3GUjwU9st1avaXmWvEOdgFlRoMKKj/gPdYKRi
52cyJ1Sysgmjimx0piDdQts2dqNnlTmIZOBl6APT3LDeQFyzWi1BLxwcATkWgGqMoOB/z41rIP3J
7aFFnSRhx3Fsdjp7/XoVl15zmMD0k6FDVPdijKGNmGmQEaoy4myaALH+zDDhhb46cVmN9lfh0+vp
JjtaK2naJfZSTHRBvOI34dbFRI8Uygo4sEfrI6FXMAW5a11ro/pC4TX6KJkI3UEIM2ffc4/vVCe9
r27/BQw5fsbHeQXjnegzzh541plSOSaY5JbDK00ug0Z5tq21U7RwVjG/BxgBRqGQ28wj07rtiFGk
Nr51bFyF5o6UK9teWxtxXXgIz8zM/EwSN0aEeSbsZeWmdVDsVF88hUnot0DzgmtCXn8Ml44obj0m
1i2UFi/GavM+LjS1hU3gDI/s20cdyEe54orsVVBwxd5qJWgho8Ack4BXitlSTEafX4qmrMp4LLCY
Gl7e9mTsxkDFkwu/vYLPWSjloQPzydJsPcMSY/9mDkv0SmhpsH24+13IE6SX65iBhcAazV5bZKgy
ZgHm/lNpwFRdtjlS+hbBu6eNgFuCokpPb1HjBj0JmzCL4q/c/4UzA3OoW2A6xETeNHMxeW1Kkjkk
tlMwM0DQCdJUW94oJd/F/XulpluDHVpZ2VXxvUlBnU25q6lryf9CtUuz0HtCoQvaJeD3mCUuIymp
XFN8brQz9qJf0uwL6IWIkan1dRaP38ylo1aDM4vhG1TY5i8H5RbqiCnHOn+wiwr+GcVvNmttioVL
b0HaBep/Mt7+i1G0LgIT+IRmG6LfYiu1z5wOhxxcTl9v4ML9E0PlcN8yFGQueIiBKQBjtQL9YpJN
u8xU3Vap1s7I0sGEcAVyWigiENREz28cGM0I64cBFS63/1UdOyCuoLZ0W24gHQ3R5Gxfg0qYgjzn
aS1MW1pDbBHe+Q/5y3kxTxp5Ypf1aAMkjbwZqtdVpHi5vUaVfWkG81FYO0jCovh0MWnW14kJllDb
xrhI71uS5A1570qZ5n29V5exBMyIUXhUn1Cqn7cG+rwCxSRUZBwj2VflSS8gBTsqrwMbN6mRP3xt
bOFOwZqg2wBLGh62+fQ9VizRW4ayna3eZGDt64x3pQlvuRk+KpAv7cHoaUSZT7jtYn7+kXR58PUv
EO7x/J4JemL0k0EIZKv4rvNjk0yNIUUdLnXTRMdJNz0JevMuJcaNrIy3TZ/sSNut+OylnUQ7wsKw
G+DtFzUg0kc6QFAh/Gb1ajO07nnhyDFbuXRLG4m33LB0xQYRz9xdkbSOInnCeRls45aX+Q5gr00l
h6e+Y16SrjppdWElRR9AXHJs5LyuQ6fQ4FKDrRTdNNFTijz6qGwEFJE/rbEvL22bDbIqcds/Ru/P
ty0vwzwbgc5zwAHiW3n4SMlNrllO3F5x+krD0v/6mFx6MLQ3PtkTH/8p6+PcMFrMa2HL7PJQZCAz
6lbVSi892LmN2fuClWVti+Yogs0x3XatK5gmJV99GDPXuo5Dhz+ISmvyuIrLuYxWzi2Lr//0dUrD
sqiJcCDjOHkrJMzaEP2os9pRh8yJ8xcpVQK5rZw8PX29rGufLG7KZ8OkrSfA2mC4RwsCF68c9xA+
cLpQd7+2tHgbdNw16NzaeIxmAVlfFpLUjTidpYmbNjaRZ4ySDy1oF+LeQd/++trc4hX/ZG4WlcUo
XoUohaAd0UR+jA6ZVYFftlmxshD8iY3751fNvBdlEpO17OPOTQ2YScFFfDVtcFT60rH36p9giVu4
CAhqAakQ09VoCMxSkaxXCWUyLFid7lKbnsyhWUv3xN8x88nwjfjr8dwJ3O3sVICJMZqiETZE7FNf
lxsBaVbc8LCu1PrxOH9lS5zQTycQlIhgLGpgqwvSO8MV5YDpKn6EyEx+LL/bgI3eQD0bFYkMeIAa
5DsQYwEd+XfpXt8Vp+meBmuV1YUSF3b00+fPjqpOIYAVMvykOshHUKZkSJHk0qV78y5/tHbqjViM
ynazbeRn76G7RqqycHbP7M/ObpSFbCLCfpvuxtD2IvVaztY4RS7pcAADRCsCWQQRYhzzdDMdFfrh
dBCvqWDRtjQwVUKUz/Lk6z4QnIM5BpLwMCpM+LwVbzCTIUXlB9YxWQchQ6hNCcaj822vGiPM+zQN
He1769e7/kT0ja6g5tWkmItKLV9QeWO0ODAgupY6xcl8qTeAg+ivNQhBpS0V6iTbr33GAkDq7EfN
WwdJKMXKkOFHiUnPCS9oDCQ/fkfvRVtjW2zCK7JbMbngFtHMBAGSLGYBkW2cr0OvMshDMIp12NS7
sHaqox6MpyQA4uxnCZrERrRKYLinzip9+9I1B9UahiUAz0ZgOzvnVs7sOuQRwPv7/AoQu619J4Rf
QFz3RNbaXktu67Ot2ZnuKolwUCJiaffl1tiQGIA3K4MUBvA2QPQBZO9aAKSUuzKQPP0m26jb9F5/
jYPVyoCwNHM4iDNlU0DSka3MV1zjdluUcSk2ucNv2BiY2wDhVwgxDvVH5cs3AtuMAozmZI/SSnf5
Y4DgwrhguhKVQlBuzba7ifUw1OoKoQTIQBrIwHqQUPDT/ZsdO0Hm5a7xE6DuwslPwuWKIcz45RUM
q6D+2jCUSPPr1UO/EDYCmQ9/Jwv4PM7C+QkkVj5gtfCTRD09u4HOwl67EQ0Kfk/Rf/z6vC8c9zNj
szBuSAdNTlQYY9JTpkPQbojcKALVfVdj7HWNzm3Bk6P1aIj5FejCg9tidsIjq4fmrg1zxGld/TqP
4OokJ/VDyWmhNpS63V73UXtODuC6N97W1vby0EP3BwIsNrjZQIY5z23GRI7MSAXX5UBfZfrLZH89
/BB0JNi3j4jqIufuBsU2oYISQs80rIMaKihCSCcCttIEch0Eh6sdJiSGs/uDhi5KFaIcDCywhSbQ
+XnRwBTSIGl7BtCqNR4i1jHIFFCWJHJ9tIqcmu9URq4M8Yli4lX9XWt6qKP4g1yO5invqaEmPstz
S4lcCOfmHduFFSGNekWQ4hZq0Gca78imjMy29GkdEiW9TwbMIlVeK8VFj8cgTKBd6w4WyUCMRwdu
GW80jJIRU/flWPAm6OFxU3OrZlMUu6UtJdprKIe0d4APB/Rlk0dJTHy8rS3o5kx9LFnigb4j1B8n
OuBZcqQ0MfepAQ7XzG/CUa09KRWkx94AATmauogmTfkkZYPRBnY/tHrtWmY6QP44qxDDO0na5EPt
lCA5ibc5T9LqFwECr/TatmojG9KUYO0EvW9e8dzFZIlRtS6AdKGMp8YMq+JXLtdW9SI1MUSgBsxa
2W8jw8+85mbckEOjpHIL8JJhUbaDbOKIUkva9JbMHF0tLPKaZwMpW4+3Rof56ppYwzQ6qRTnkNHT
WZkmfs2HOgbRezrYYP3iWOaHbJJUffCqMK5tw7UnK+5KyCb2SvsQS5QMxzLKC+h7aI2qdQ+4VuOk
b5Xa0qXvjd0R/aboSZn+SOMpNw4dkyqa4G/ROnVHq5g0LADdNo+OUaORnLgd0CVW7yRtkYTfdRMU
C8FApmGA7m+m9dZdxKSweCwUO0sfe67FZeKOiVJIG6mTp/xgZaSAo7RQ+2kPIC4bdB9VWBIe2woI
yG96rXZY057DWuZYrZWFt7mZGChO9qYyXLGh1hBplmmoeamZaEJixuLFPgV9e7spIlQP3GyIleSg
9pJhfdd4lVaBWVfQLnMTnsph6RUESHUwvRYMxzCNqMZ35pQY10NdNx6V5JA8GVPbo22h00ICfSOL
1NraYhQ7I6d0TO2pdDrK62YXsSjLqEt79Prv0wnYNQ1/YmbxidRd0YIWK+7rYgPOzQrnvgwVyKOF
MgKoU6EWEWbX0aktjhhcEjWbCdi5HiDvrhgGNzFoqLqK2rN+M3I9k5xhSImxDc2sqFU30aqqea1p
XWUS8ZQE++eqWmhnAf5AZcesquNOkBkPY8+dSDMr5c1GqW9Kd0UiUcEAnsVRDQI8poxV7PalTNEm
mqSyi438WVcq3uykuugHGfowZqTV0YNBkwih6YFwcF1j5r4xtfSXSjRqQqg87IbhmdUsYW+dMany
bd8zQOPSyMw13YXkS49mHk8KWTlFsaKlGJcpWK7teG9wayMRjdCnxsr4tGeGLknwJnLbu7lUSBBY
UzDn41ZdN4LSKJMahSWuFcqTCl6gCfSGAGxIpZpgH0K1KJ9Rzsi095KRWCYoEYE/C18Zhnn1wlu7
ke+qfopDjNHgkkk/YovHNCAZqkq10/Je6h6SBHVPNkmkuFfTmqh+NNYhMGsNxsiy74yUupGLapfU
nOohybJvJm856M6GzNIbwNa1cdw2bRuNd2NRG2nmFdkAuw7peBFlB2amVtM6NlQ48pvObLo0dPlo
SlPrJOZQ0FNnTwygYiXt4y0o7yXDp0WiSm9lOkHeHhc+0jmU7kdV2ePgmdFNX3VxcsxBG5/+ghoc
zxrfyLNtiNuleiWfOL8uSRWRA7E6gE1Ik/e108gqLV+6qeOkddu2zXjrhFYyVRH4Wpk0/QPI8T9y
8/+minHM/15u/qGkJeTliyZuxt3P//P7//5bbR6S8jIAiyisQGAOHS8R0/5Wm5fkPxQNRU5MXwqE
soJY/9/+9g+5eUX5A7PS4C9U0LJGv1FAVP4hN2/8oQhoPLJCcCRDuhCP/P/93z+G/0Xfy5vf4Syf
/fuZ7Pos0UA/E+goTGQDPYwWB4LN85BBJ2GmWxiQBPenMx31g7UTWKzpz8AL1kzNAkxgGrpxgimB
6bcPFCOSIllvrpL9WtdhDkS5+KpZLB9JUq+mH6Z+C8mPMZjOMY/ZgEGkytZ49URC/ClzuLA2KxEC
HckbmlJnwFSbkFjXIbG+Ljr6m59vbgf5IDiXZdMU9fHzvWKWWVtm8ktWJx0TyVEt+6PJwJgbl0IJ
R8I8ZB4P02mMAPZFrlCWyrYYZN2Na8qnqwnc0a5R08iNw1z3Sc8lX5JK+9jhA6mjaDU/mFXZ/FRM
VnppHJnfSBi1Xtzp6dY2u9Zjlta5RlZWgGbL1jV8GHCCrKulgI5j6Eu8hGYjw6BGYytmMGiDcUgQ
MgaSrahe3wANy60IgHyusGDkig0VpC476DScAtySxGO0T3051iHng95AMCFMuO0kUgcxRFA3xWST
93iUlF9ZX3Q/WaGFG5AyECeH5/Y0ibKrrp2AAQqlybeGRHVrSaseDIzl3+T29G4YBTqGitbs5Woy
9lPTs6PE03ETEgIsIkLEkxqq0aEfGjVFINXnO/yDGmORs/iaUJn5WloPe9rq+iDw6PK1ymq58tFC
H19AmQpeBrVHm/RRy4e4vWGFnJSepTRZc5qUrBjclnI7f014VRJf7+xY445EFeOxSuz6l00yRDog
kmogQZKV6eDXpC5pBvBrlvd+AeJG4pOqxcNlFZpZ7ipd6dDd1alkuu00SMUzVq5LPLspAZkFm3o8
boxEKp7aMIK2AqSV69YnYSsRZ4h4/SaBK4AFWsjUX1qS2sTB8tP4VmqlkYa+HY+1PXppMUQb3iqs
PUIMzO69OmRhd0QlRiY3Y1wVoasxs33IFD0F2LmdYuoPLI83ExtlVKjUMu/4T4WKTCuLMusaNKki
TOrSYLRZ6eqRWRlawKgJNadQ0Vuvi09TUoTZraQ1/BdNeRvQuMWMv8aLEsSOBT1gOs/+pbcx25NI
Gf0ppJXklAYiHldHlHRSewVUHKxQyWNC9fGbEWnK4ERGWjyU0ljCA3VZ/M1QGbXcROVl77Cy1m+s
FFQHmwwZgRg3qKMru+iBeawKXb/PB6m7TlulLHeZqmJWDbFB4iuJ3D+2nW4cGJ7454aFiBqmWt8a
pTIEnNjo+TNG/GbU02+mnBRu1bbmoZoy5b1I2v6tzLPwsUIYdMi6OKIOScGnPqks27QFbRCbE+aj
UVXFCFBM7k5KJDFnsAr1MCVq9BgzLpuOafYpd3pbh/I3x769IYYDDr2A53cmGQGZg/hLytFHsBBV
JXE+vCDMJx4IvbKXvB/qO4PHoVdOVlk7o8pGxaNxgep/XOhQJzQkeWNrkL6N7VBD1NFiPrAHEOCl
ljIEVIkyATmiSdZVzypt26ONXToGGxJvis0e6Z4u43Uh1DrIKsoLjmzn1aMsRdVzbSXybY2A9XFU
pEHC3xTzewYS4diJo4S5dJKQJdBRhmo6oNnHAgMGkWOD0vonBkiq3svkPi0dqWvHbZ+V5jXNbeNl
VGzpKVep9pwZmSk7ZUrjK4TFegCMWOujE64By5aWu3Ec1Q0aHvG3asyke7U30TvWwmh657Fau4OU
Sr6MJg/15bAZmRfJvUxck4cDkOG0lAcwhjcYPpfU6F6uuurHgC7+jwT1+aDE4915FVfr16FR+psc
U8K2g3p+fUKYOXg9lBm9yizym8wotVu0z8pDiYx7WyhZ5sZUlm8nyUpcXvFw27dqtOmZMvgD0YZD
nev8EMZD9GaOBj2opKrf9IyBurCQsvYXdLu6G8Tt/SFOuH7VV1nq4uhELsTb6VVtTeDB1sfmPW1C
dkutWvPabgwDHkX9zwkhwqZlKd+0gDxuUqVW742O2DuV93HAhn5KHFPhSqAyCJ7qY2zd86iMnqbS
bO9yOmLSOgpDso+atr5va5k9SyTXviMXiP0B/Jh73gHjJ3dauB9jVT2Ug22dkCPZXp7l6bbK1e4u
Rxv7NJKhemkK+4eGi+yWptQMWPJ82CVWWMtOlfDM1eqO+Lak5uC3HMEA4TcAyZXOpHfGQy3jn8bE
Nj1Sa+QqjorygSQaMgK7i9gpicsWToLZP0bwCk9OHkty6Sla1hwmG1BAXpCu97TUjCOnq5N0k8OA
10cDzodsxU+0sIrOMUMAbjRcke3QWaTHv2f5NqP5UcMggR8ORXhCOREz/CxErD8gHtnpKQVDg5yk
rj41dbWRACc6NDpSikKN7aOu5IXf2wkoUKuuaV/DiKcq6h02ey4s1GcxxEpe9bpRJ1xTfawcNIKG
WynX68d+Al8Zb6JpX4wMFQcKbN5T3UfGFsMpfKvoeXurdTKoJ6OiBVmDkV0NijxtQhbJXlyS2B2p
+VPnirSVO9l+qa26QuJcKQlSU6nKHJz76QiynSiozCG7s+qG7+yIqiD6qkgBMGXODTcprBx/Lkd3
XA4jV8NV3mP81njktKYH0Ty5nkprMFxNR97i5CgZHDT0M9/7uCccspOdcSwVOHaHtUOc+VTm2J4K
6TDfpj0mbZx0ajXqMt6o3xifoM5dozzidIrBf0ZxbktbiUZo+X0E8/+T1yBRQWT83+c193//f+Xf
Hsr87///b6/Fz7/d1H//9+JHXL2f5zr4K37nOuYfqJtjrlu0kMDVgVma/8x1DPwJ6BDQTgLMH4y/
ImD/z1TnDxMoQGRI4EqAXC0Gm/4r1UGGBNVz4OVFioTZPJAxmn8p2Tnv3mECDpwMiJ2FeAhGMy5q
si3iFTM3XxoPtbzppzw6BHGok+8bTL1L6kN8I3vrSPVZVfYfVhW8qBpgNCLTOg/b0zxqlMF4qaZ2
G0JpFDLWqAx0jkTeS/6QpW8I7PaRlqEMa7jp8NamRcCL1g1JfVU3lTNy7sjKtUnvpOSVmHiZ9Mbt
yJapzXcUH4Gq6hymo5+dAA4EGkWp99p+gLs23LEZNpH20LFXbRyCXNbc/2DvPJYjx5Iu/UT4DVps
IUIzqJPM2MBIZia01nj6+ZBVY00GOYzpWc+iu826rHgDwMWF+/Ej+ll1ZT9bKVZ+m+vKVuu2bXA7
Br+7bHZK9dK89tMQHlzLwgEId2pYgWyOs0asHSzBn+saeCqw0/7WnCKnGu+0WHFLIXO7DEAEsDRt
Y1u3dkrRcpoY3rst+2/L+77FPZ9r/P0JQOLsQPbfJ9KWLnNO9DJoSJS6AUVqio9LiPijt66s8dLw
9BMd+3y1s5l5Ls+pYEg1Ta60mhJbxwBkvzgRqTj0ezK2vE5zTdeUvF7yvPviVi/sTxIwoCQyvjrn
NGX0InU0dnbfh15Stnc4NGN4ErlZ0N+02U7vSbdnUgUVNA7frPCPNF7y7v8U2IfF24efcNYID32m
UBJ1f2e03S7fTrQ5znAFy3dNZunOdyu392oYqod430IOTzfzb7K9/+sHzq9YmJvcCxxSzykSklBb
Vl12tkQTXCPomTGmnXdxsCB6L9/vLf7ix94fKerHxc6ed90R6VaBq43CeB+T9CXm4pHP5l5LVV7F
58HXrppcdKts9Hy6YD3E4EctHX18VKrZlaYncbGqQo2bdbFdmCCJGURJ5SHsGWFMHmidVzOMbfpX
U4gOuR6CFOpehRtq68duVoRbo/g5MHnx26NvQPIqI1eu9jKgCs5Tiv+ioz+T2ltC7eyo1Rwqw10y
EJqUSeuqhoBWA53nijOZlSvOPTUts0apco1UW49l6M4KEiwJ71tarFQ5ZGGyUyRppSaK51vjRk/G
R2pkR50TijHMcY3Sy1vFkeV8I4WRtyR5VgaAgfVgcE7VckQBb3mC+qvpfk+wB+RcvrOK3rZEBo/J
eJMb4bbiVCNk0pY0YdMLqHtqPHi7xlaD9jYtewjON1GITaxyIghjk9R7i0CtUX9RAdUrv7RJlV8n
GT3SlLgWM4GyxywqfW39tymZbXWGvyl0oOJU8IJ1JALBTnzrNZWyDS4sh94yV9pkHCVlcKvK8AL5
FIyYsAj6M/6fziSUzpS8jlHgiJJkJya8crrNOlIdql178l+4L7afFqtJfoKL604zDKc42hJv9APO
pBt0kWNF2Uoq5G1EKVeNhtPXpROK8Y0YYiLWVRuhlK5Uqb+aO/mgFr5bF8Uq9P8EZeEY0k0RpfuR
UPUpmN0hJfupykJ6WjzjZnEjF8PvaHZxHlJkpnimQ6QaDueWY/g/JbVCQE/dHAqnuSxWIxlEdRC4
It1hZox7SS8dtdDupAn6dhr+SONg1cBA6+LQbhhgNYVArdW71jBjMR5dSZnyMPfFOjPxfG61FYEr
NjpdJ0ApjHTEtUrA8oCEoehZatIVPkmuGj1agurmkepFnegMRu9hTssju2+CHR+4YgjWc/IcjrJT
tY1TqNBMKusqCUmw5//LmtCj9dQCa5UIIR84otuwb2CGft93BZ+Yt0wxruVy3EmF6lgKek+Yj7pu
ucbor6ypvwpD+vZSWcHsXuUtsEIm2G2TbSNmQX6HC69YrmQrcsckdOZZdDIpXqX1UZf+WM2PKbN2
oVJeI/G8G8cH3crc0eLfYf4x6jeZua240YnU2oIebQWxdPyk3fvwZko/2EVDz4MOb8hW3hVqtjHN
xO7yTWjuBcyl6/naJOuuzO76CYhHI6FSTtyya7EW7Q8NZnqkJho/OiU+Nkw2fRwrkn7cBBJ8y5xT
1W9XU95dCbm/LZNhXZf5cx8XPzstfozC1FG0zsm1F18Sr305e5znGIRgdqoBuDK8qlKJ7mG2myhe
YeC+mbJkF4ByCdpzkKrXAptsqLOXPh6vqyFzzTS3GQgfdK3+oVrtZjTQRoulO4uB2xDyEVfhuszm
+0ivdk1IcutYr6B78L2PvFgBPJNTR66Ocacd8Q587IWR0+zQpnwRpP44hm8BR0lVCqvaKjdT8RtB
j9uIO51jblAzuyBwLoz2ieU7YSHZMAnsRhCdIlCdoZvX83iEtGkPOuWGfw3g5RgxDVhziOsXOFee
zNbymV4+15J/EzX+wTLRuWm6XSrRehTBbNrEU5TkqsDgRh1hGfXBZtJKr8tib44vcdc/OZXwCYGx
zlcbwhUagHOujxiCt+WAUIu1uuyEzgAsjrF5dSCTk+7HG73CrR/jcZOzWSH1bi66wS3I+ztgmY8Y
DHMsMKjS2KoUEB8r1HhuhjQpXxtPuB4f+E4/VAVEm8BZ3Nzp+b//Zn6uxyAu6IvlBQRseGZnxA81
nAtRGd7GmK8geGD+UAkwBQq4ZMOlYG750lpnhIixj+PcGN5i3DU8C5M32E028VPc5MZTVuVK2i8e
dC23GC7CIdtOEQHCxho3uosB8uczieUmo8m1GPNAbMKE4+y6qdx6Zeh/ySnJr81NHogrI+ptuY8P
VTlvddj8UUZkR6VtcQJ1vr/n8ucyRUYeSLILkhmq8fPonybj3Oj007LFgr1/mlcQb+IBn0pYnHXh
6ofOLY/+K0pWGGf1c/0Y/RKfhwMlRLC6WCMv2+lsu334MWeDIN3XKnXW/v0xFTEp0XogLEHeX1Lw
fCJSLvf8/WWftR9NlhpzpJ3Aso70PgzbSTB082vB61Zx5NBfOeEu5Lyy66tLFL6Lt/ysGMZUBvGk
dmrdkaq/s4t9RybdM7Z86xqTd88/GMcK0fLSGkwrOMN7TGVv2vW0vcwM+qI3+Hgflsb4HZNXy4w8
mPRTA52zcbJbmVuOT+giP0h1p7scXvDldmPkuZDpFpObMwppSqS6rvkn/8pyF98FydU7qlLsSRdf
lHhj4Rl6U170CP7EKVseN5NRXrXFVIcD7eNlSgYz8AJbcZSwi4l/eV8mzpbaxnQxiDFu/z3S9o1o
j7GnbKvN92/Zl7fZgLWLeAUN4Cdh2qC3vmEUrG+u+8NiiAzrYpUfURu6l70Qv16NwN1FW0Vf+8lR
wE/HSip4qIukBMxWd0x3Iebmnt7aw9NF24RzytzfuwvrHGMmUJxP9gJhMYqD+s8ZEm0Sw1lcWBcv
uObG3y+h5JfooMvTOj8mFpb7/17vrLWqhqCWBO0Ua4eqBz3JeGivFx7YpSXOzuQkr9XZ0E+1y2QU
n8cfzFnQ9ev38XE6tE56O9j6Bdn0J2X/+V08+yRJQteKhX5SGTHeIrfFPZM2zuk0Z14H4E/l7eUD
V/78ff/YpJ5d5lympm4WhA7bSIpfmmZFgst6OOLG777J9/69AZU+saUdZn4bAjbKk+/pzYXP/icG
9z+dMo7QoEBwWc/lbFVDGmkAwtTtOm/4MeP/qgu25Whr81lz8LkbbPXu+8f7ecNKaN+pqVCFi0gl
zi5by5sKj2S+curD0FzX48//hz/P14Vhk7EQSc8OuayKdalSB5u4BletK1Ifve8X+KQAXG4ZH2vU
TYt5wCcdgN52cZKkgw3XKjRIJ+xechV79aTYZDJcZCpuqAd2N1nuRAOTXkLvcMv/6hU0kf5BOMAp
/Nw8gTkZTojGzykcnKmD9GwGu7hFcjgLXkn2XVqP6yRv8WZCmCXh+zpLNoHudmfxXZOf4ug1ybdq
8maWmUfYG5sstfWe/4wMM2JrNfgnq2qdXKYvLDCUSmZPqgnENWJXb8TfgkgafZ1sqSSdSp0gH86H
wPplGvjNwnbIMvxu47sEHCXWfyUSzpT6WwECNvWIpdRg1xLdWBYmQRr4KBs+g4Sbsdv0GdTELN7J
vb4OKmnvh9YTo0nH15RtGYPL8kMVC/mIKm1l65ib1EB17cY0+7GSrVNz2qple6vFslcydlpioVuu
OZVgbA3hqRa2+ag9MLDcmjiGGEXPHKR/VnMLvtczA5QtpbY7p09WQ0q3eNXw42Z+UpeDVnUP0/yr
zBonbAc3whSuzwDNjMjNqdOSRt6GRn6VxaMt4WZMn6PkhDbMDWAq4N40uGKkO2G+0xnR9tYqs+6H
XGFkn6+07oc4X2dQw2K99rqpXStmY49sGchsm0HaEeJt+0Xr+PHTkDEvzdaVWToziYZV/1LKeBjB
SM2g1LSTcdfMnSNBzO8r34lo2NTaFtXsgOHypjMqr40oZKzbqTxm0eSo6l6XZrur3nD5uYuG62Qu
7VRk9XhwJ3AK4BNwgAHn9npnMfpOhUdTFzwz6L1KJ6Ldl28ZbTp6N3phLG/Lkn4URdw8MiV7zqMf
g4oYQxd2Uld7vsoNUQA8xhdjxOimXPiZbWPjr2tbeb41tASpWXpFvNPNqGa3ZnqvlblTjP26NePV
EBNtGt1MdPGKHrpxeFD1ZDU3vc3U+6bPxp0u9M8z6Zly+iY1gHCy6JrDc1HCVm/jTTiYm6bDq9MS
SHu/G0LDjYPO1bIHP+o3UXqMU8ubBv8Q1aNdQw6Hu2L7wo0U44Fgyo5lXZcYDop6cLOwruOXUL2C
TWs3yk8FF8uhfGD3epHGxm8aN29HflvnFZ211SZcaeRdFjGYtbqbOT9h+LeeJ/26MOpVVWl7BWGH
IGDAEb22FljjCPSk6mtIHNssFxxl/s1U29GnHCzuGPejqzXD2ySla9Ahxx9Md8IPuRQTp+mxSkl/
hhGAUXToWwS6xkOZRmvoMo4e/8m1G9x93XYw3CivAYZq2x+u8yp64Tj2kA+7RPFu2/EhJAgGmpOb
lI91JnmxeVvQ+JJjzySwtRMN6i4Ql9cJmHskiq0b/l3SZDZm/AxHpoemZXgd3rYxCVVpvUr9E1Nw
hQ3ftoFtGTwc8LiWdK6s3kMFsOXAWgfpMyI9d6w5tsvEbWJlVckwLsWjUIzApeZqtAhuBMfqzatS
a1ZR2JFXE9lmUh5bP1iFxa+0nzFa8F0LVqo0qyslHB2TfNpeL1yhggS2DIfh0yjSnaW2myAfH4El
nLHOj5XVP0vY3cyMcVDobucKbLdNTkJ/JCO1a4dVkKK45H/1kTugQjmFuqrn2iomfKzQRM+YZgcm
z5WQlGuLCVZhYDrYC5uwGl5gb3EUv2iRfhOKsEOihpgTopwh1tuxddtXistn+VCX1V6JzEOabwrr
NdGNXZOJG4Gdg+KI0RNJmci9DKPbKr35gLHxvrIwMoP+e50RQj+NyqGpZFeT2l0kFK6mDIe6aXcD
lDCIq7tOjQ4R36MYJBf1sW20gZPKujdX2armoJvLYF/44ho971VUQWocpWPNAWumb80YrIl3c2JT
JA534exYpduK7c5Kece72LzHW9mdjDbiHQhjO5K7K74rbgVrYhqLFcT5Uypq16mm/fInvk+D5TB/
einxa7IIgUkt2DwQCjBwASa1FWDTTNMOnaY4WvSU5cpalZq72YD3xNfMEpR1w1kSa3Ap4FgV4SpN
eSJCf1Ln596Mbas9ipC4DDjWcSFDmw8fKH7WUGZ2MJnXkg8fpHgbST/sapxpYI5n2QQRb9pZWvEr
EaxdVQ5vfmdVLvjMdaD5BMhaXWRTJ53yPiZ5VYFEFcRBaUNy287K9KbM/t0ATlmDeLXNXZJXoVcP
Ck7oxZ9++eeJfN0CP6KgkqH+jaTE8jpkIeqFlvmTP3eB3ev1imAhXqveuJUj4WeKEWBQPC/7a44Y
OvCts8LuTq7TbRaYz43e8lPy2Ml78ShyKWXLlKOSf8njQRoe1S5Z94wdy0iyc0hmQ416WMdDNcRc
grJTrdFkZqmTTfdFQPJ3CldwLF15km1VqQ9hjjhkQWV1cBdAXCn9UWRYmDS1gweIDX0beIgYNt4h
cSSKLY63SXJSGnj4WWtrpeqaE2j9XgRHlsQXY6iurWAn8zHKo+Y2qHVvUlIvFhpnbPNNP6axF0cN
11NveqaNcjyuknq+tRSEJhPOtkMIl0T0Al89xvDs2sLCfsF0GjjwmTHbZsv8IHtGgeApnExJ/dS3
FNYVrBi+5AaRIxqnR8Nm7uwQKkZV/CyXvRo/duN13Nyk3dU4PEpQ8dNY9MZS2QaxxgAlBh41bTNU
8ZvtvDzApljtgehfa+kmiivA6Tsf2XkdPgpWvm6AefORWgIFbhRs9MDyDDZpNd43vrhrk3TTSLFb
D69586r02w4CUzIdFFBXc5p3enbyMa/ISIkdrcQV5dwLg9rJupwi7F5rB/gcpicHwzqPx59qIT/r
UX2IfdEdhcHT6mZbC+MaL0dbHShouvZQ+d2PXuxt4kgco71OpS2sQTtvaiYxmTPVqad1mzw7RgpV
RQXkEhSbWkdASep1wUgh0m9p69eC3HitVtlKrjMoudG61k00iTMg4HOU7FIC1ySJ+bnEOTK1q7kH
xTNwqB+aQ5RVt0NT/Zr9fBOj1y9xRFTjh7q+oUyzjZlmg1iUQWOYErimhXpT30zNgyS8lD1bCXGL
Zr7kPgGiVHLt9BzNT61wCSH4suHEid7SMSaSPhlP9JGcRhTUS4aRYBt7QiGOhmesFyQqWoUkJlyq
4f/Cip+66HcrnsFQXabWmHSxor8en6VViKRyflg6P3YpoB+zDzv3xNdLFOzPvRdQDMpVgAlg7U+9
F3VWqsjCT2RwPLCfRvlft3Yy0lx6El1ZEJBzpehYZHXdNSe9hJGW/tbV7fed1xf4FaNjbIxMYjVg
5i+P8R1e1mlDXE8tf17yhgmBYpuvh2Gj0wp8v84X24F1wPwXFj4TgDN8Msv1FhXSSSThSZJ3WvWU
a5ecQr/ouxm1vVvjbAMkcKfHeTypV+o6O6L0cSitD8OqJ0eU1mt90cX3iyf/Yb2zeze0Vj3H4yne
ZvvWFd6W7DV9sFtbWSt/hJ28ubTTvqBcfLzAM5wInR+H5gicPHj+LnT0P6ilVqrnb4tn9XlyfXJX
Lmotv2jNPy56hi0IcokZ8XjqdsqztsKKxBG31u3/nXPoV68w8gwFbyNoUDpcqY+7sSxzq55GkOTo
aDzPW2W1pIOQLmeb99QK00HdiE++k11w4vnyOf5n1fPAtdmSC8PsT6PM9KmOvLovLwwlvoLC3l+X
cjZ2SnHYkqXxlNNv3yxx84yEPQJIKMchjr8tGorc0X59/8Z9/eDeXZb88WamabOYEJ8WGwEcSsH7
els7ybgZBPcX8eDlb52dvVwgocQ4AWPWcW6sInVSKQriqV9lR+FvHnzmDDfo6N3pIjr7FfaN4JgR
Hsb5IqZ3ZzdzNjqjs9STuCOSHbJ1tJ83uqvfVwd/gz1w1zvlTj0kq9aptjp39tJb+NVuQaa+OAli
x0jv8vG2WvqslKl+MkN8Evq3Jn++8Ngu/H1rsel5dyLnYVYOuX+KDxOx5jBNlzzH3mbYixK/3gk3
/3qs/3/OJ5xPns3/mfP58JLPL3n08pHjyb/yD8dTFf9HpRdZjIzhYxIexp7/R88mW/+jyIuhlol/
+wKL8k/+5XhC5FwonPx/OIvzby4BZ/9heUrS/0CKZEhEVKfMBx0d3JmC7TtFG+joh7eOeR/iIAWC
J64CMD0/GTnkox5oSE4rGz0DNAehQggAuKRVDdgfio4nHaE2eHtWdjhat7oFfNsXxg/BmCg3rcYI
GBanmjr+QnEOsBDUY47znzh2wpOaYZLrhVZFpCEa6za6t3ojAzCvkqBkrlXM+s1U93NNRVmprb/K
rcrX/vhz3/ZOpS2ichsWkaHuIZobr7NhCcVBzA1M7cMuiKjvBWtup2MxIYJGD6Kj9fCmoMiQRfe1
P9HIgSSiGs989SkXLHly9EFqy3WHsPlJ07XyoSyjUN8lSS4XqzxUoyOmgkm2xdpeDBxsvOJHQZun
XTNMReoKvpmSS9I0GD2MYK8QvQLRv68Uv6g3bRo0T7T5dKV67ytuVScSXgzlKJgriejBGU+sUdoa
lTbZPhjxGhp//SPOMuXO1KbhPi4y/+eIojZd11IUO4JYa7chHSKiIcnMUKQEVSGuFD1Ajz8LQ9fb
7ZiWu0yL8xfSN9Vf5qQLN6JRhPBE+2KgWjWClpllyGBa7sbcyUAfAiyrxmxtZHPmSPgCIFoyC1eB
pb9X+nnpcsMq3UIsmvZN3uiuis3HQ1DOEDThgo12J1nRiwh+ewe7P67uC6tpX6sqTzhfGJvENjQp
mHvFOP4Ywjg8Rkhn34go6A4ov8uNOA1V5g611SNSTpv0pFk6iBn8fxhGRtApCd2/0N0YiQC1L62X
D2lPGImKvkZXX1Ms6hccl4H8OKG2sqPaj66xkSr/DIaVlzTisgifdBhh4U80OpM9NnGf2VaQTDeK
OKm7cYiTwkFnbzybpR6/TJUlXNeDET4rScp4W6gMBQC+HIedxGXeGGMYdE4viP1OHXhF7F6O8i21
aLnvIATRIqQZuYBVMeQ3fo9qqZqhIcadBWPKCPtN2UswBUN9tO6qcIq3eVZO0BAl8dnIxHKdSV24
FcUh+KkxAnd8s1FWwlCa666fw6MuwEAsixlwEnPYFEjS6nYSmCheRnGQv01pgAtEm+n5syJ3Iphl
beroylMzmtwettbghD4JNLvS7ITSbqq6PmTVGD1aSq14MhkSSL3H/mRKQs+MJIlQz1hyELx28Vgy
quii3EAzlDQbNEukLfk+wB92o+Wq6ccgupIzZSBQVugUDR61r0CwtMbqSTZmtV5Dm+rgTg6ggOj5
G1yIwmw0V0rfB/eRYgiSrc0Rr41dAzVgqykGQrMzzBAqldQmFszBRhgstJdFENljlqQWCV5NFzyI
Up4DAdfBWO3wWwjm63hsxsEdxsgf7ZkkIQt6SOjfqUVpKocZ1wjjZx+hwt9MfYQQZYoDEVRM1hFe
RXNuAdAPFqVUWMXoedIcbN7jgYr0Y5OZF7GL8FdlOj9p052gqvLsmG3f9w8hIikVEVwH3mkaCIRs
y89k8wYvMCFyg9jsFr5EhUDmtQ9h5dldM5s/+lDPM6+WAv2XOUjQbOGWWYWLuGbuV42UjSCxQpRW
pCENmBEQjAAnze4V8nWBJMUAbpueisHWajKDsKuuAuFu/CwMXXaimLhapMqC1494+T4Mci1trUgM
Lbdq68FCBBq2Rrsx4zrq5GMUDVGtIdnpAxGKgypFhjdUqga1JZgAV5EoooCJxA5XvcQcQej9MvWh
XKW1Mf+Q+1oK8RLoa5QsQjSqQrw2u0KT+5FzO++NCeCE4zunHm4TPdn4aFHn5MeYxPXsdCXHiJ2l
bS/jhKbXSpUUK3Cz3ryZ5LmQHmXsLPVVX7bxa9jOCgMeeGdDdK/7EuBjH6mR5XZpqne/qt40MOdI
+qL7mYdmV76IUyEAgBpzpm2NePRz1x9g6q5gz83hShOKmIauHGD1VGavbigRrdrVs0EDfzcFCa5v
igBi3ChYUOd3UpgEo40tR2W3ornQXFFZJnfdUEnlVd3CY/ohTQh6QSD1wXTKyk/FrZZPqHt5pyLB
1edKFZwpnP2UjAtD/mN2Vj4jaG3h+EcN7vWcC4GBfxTnd/Y4DYgVvanATWWX+7lcPejzQkGdhRh2
FhMyYXrsp7Ib4PxpWuP2i/+VHc9KEl1bcR1YnJExPh2SOTSEFktxJdbrIBdFOFQIW7vYTcFVLdjv
mdJsKtxKkgT+pzKLj77uB/G2znoj3Uu+0BtAjKo189FS8XEMclAqLeNVaeUanCRULWkvtmIYeGaN
x8xj0bejtEcsiq4aV1JDzzZtFtfSLfJFo13rCLbmp7HuUsDAqFfM9MbUUbeVLnmOg4bwLo2oXm2I
4sUAeqwCxQrMp5AIk4PSYBTBUc7R0z+PHMih4JataubHPEA06CahNJsO0anVbEucVOJ2qrlF6qTl
8bPatg1eLXEJEC+KHaMyTi1RuRW7PucECzmadkmfzvJNF+fA3qmVddaR2sTADWOsA2ODokr377rM
z4qHriKCY1U1ZXDMRNGn0O7n5fH1Wc/XOS71Ee8cUtW0fT3X8GNVLDEmezAMs/kdD/2UeXimpNkh
NaV5fKNUKLq1X7ccRH4sVpmjqDHG+52wKHZNIVl48HMxwn1PtFrssEyMDHMhHSsY8Si9pWw5M4b2
twCnZ4CwWQ8vWSdjDTKUSuWIuZIhXsO/A4MwRTKmHQloI7JChJ7WBtva2tgkKQLAldxj2Qybswu1
U63LVHxt2eTCAWstNdhYbF9uHvpk5ZhHVa6D4Vc+MC5jFY4Ha0iXHR1o4UvJ2yGeotk35dGts2z5
DCsWMDLKulG/TZpASNkwRZfsonkcbjN8jAA+JF9ONkWIRoYXMsUSRTaRxFC/kf21ibCUn5zaVLPJ
S9oWiUBl4WgErzdiXNV1DWa0UsxOgec/ZJZjxZz9jpIG1rRt2skqNmNV+L8teaS9e1fz3/zTo74X
zZy5+1NELwW8qFI+60go4DR97LemoexiLSKCvPHwGnApwFKgXP2m1dZ6aRMmkkFy/2l5KAVup0Pq
oUtQtwExCgw2U9PTtt//no/t36efI521fxauOshqQNQpn1a1ptqCeckT+CPm9+8SdCZo4iCmfjLC
r7WiMIx4YCv6yUaVn5v2uraYxMP3//5avloI+BefdGyj4MGedeoCORA8+Jx0907ie4sjWIYflul7
Yfb6/Uof4cV/Lun9Sgs+8a5pVmJstCqRlSrClZpWWZvxY5xH3vernCGM/y5De0fTJdK9nTN76I/M
suwT5EZu71Z39X3oMiV+xsHAjj0mEOtLoPZXu4H9SYOHc4mEsuzjdaVJhVzFijroHzQGiW7P0gXw
6wyb4poI6wBEEfHdQ0sFxefjElJraoO2uL2naIrfRhfhSLWLbqOrjumP6lU3qVdepev5/vt7+emJ
saz5NxlXVJFLnqM4Vs4Hi5Cghu/YYEv61Qy3KME44/tVzqiD/1zd+2XONkahVLS0i0kIUkioklgu
Xff7xdYT+cs6uBcevl/v0443JE2GQWQsFGgJs7+PNzMdR3UouplJg6R6lqFtug4+pvRsTvKFc2KB
Xf+DuC0XBlCKLw6cSPxTKXE+riQUYjwJzUCAsozEI9fc2UpWHVPbnNSxGR3E9xd2hib+sx6IhmJI
jDjwTD17l9ti0rvIqLmRsGOOyiZ0GampROTmR+klW/2XTP3P6509ON5mrUxn1ltoCdtyFcIdRD2R
2hppHdHq0rF7RqD+vN7Zk8vbrMTRgBlRt9PX5Tba5ytiRR/FrXAKDqhObNnOr+LHaj9ecCX99Irz
IN/f2OWfvzu6/EpUlNHnQms/Qf6KhMrM7QsPb/nx55vl/Rpn73iCv0RidqxRqupKZ54vZhCD0JcJ
Lg4MOqi+9BvfO89vCcb2rW10acz097P13S9YXpx3V2lpQZ9EGbdXmWs7qAB80tsGZwnDuhvMK38k
Es9yBSG6cOWfTxlGj6jT+G8iWFBifFxWsFSaKpWY8Uz+qWEW02vPSj1eeDc+wXA8wfeLnD3BCSeS
vMnBuwINrppfb/AuArkqA3iCqnbdBcVKDpvV98/0q23DzFHTOHBQOpwrWTKM/uhmuLISHqtZnZTx
8fsFvr51/1ng7AXUC5Fk6oQF/HljWSjAEjtoL+z9Lw4xDjKGp8SJLnGqZ7MlPkdBmvrwAQMs6cKY
DjVu7TjnVRtB6cKn//qKPqy2PMd3e1CYi6nUJTJhjSl7wvZmFc+hk1fJ7ffLLCfv2Vb/J5/mrwT/
0wfV92NCCYQU+JPopESm+ZSiqtwJqbbTBJpWSYf61/r9Ph+K9fdLf7EpFp80ijqsdIkZPNvuVRg1
Ka6ihCQy/Sfz2o4g0/6XS1COSHSNvEwg3Pq5vqYv9RpgWKIiiZTI87WoXUlJcClp4dPGOFvlbPO1
QimGegy2oKoFzpUydtBV6ZgQDgXktH03XHhmn17hZT3gSkYGJilb52PwQgqM0hBoAtRyMPZD3tYb
Mn40N0xVY2XghmonYmY4gygaFx7ZmZT874dnWRBFHMq4zyVD21j4cvbI9sWdttKeiBK8R6zkwZba
zhvlOG6KU7buIWXZyc3f5Nt7XV2rvjNcUit9sXk+/JCzY6xQu8LSaglgfvrTzfdNfCH06+u/b+qW
btITIKz4+PqNg9wLusXxD7RqZ8qbrl4qUi6tcLZr9LCpJtkHQy6Tu8h4zJT/Mv3p34cFELTICHU0
8mdVVzSMalLqXEPtd6Or6N2VKoybGcMFE4986tfbvgiuZEPBNz829njl3dft/PL9K/hFkWkgJ1yC
g/W/oTUfb6QEQb1NQ35ENOCCMf8wYTFZc26n1gWn8E9vIaz89wudHZh4xIZFr0/siPjUBJVt9H9S
0gN18jaHP99f06Wlzm5soFWRAcSGbWn+p4DGpwjX6TA7bfLUis/fL/XpXf94VX/ny+8+A0al5mKj
cFVK4u8NHQgbjmpQXbVY9fqDvC6q3fcLfrUtMUdRCe+j0/n0QdCKgLAMlQUrXJ/k34Ly9P3f/+JL
bdC40SKSEqbAFfq4H/TS0oMyxQaVdj5rr6vgpY0v7vwvSkgWUTgh4XQt5hcfF7HiCafVAIf0rnen
I0PGgxL9L/bOYztuLFnXr3LXmaMXvBmcCYA0dKJIUaSkCRZVkuC9x9PfD+q+3ZlIrMRRnemd1KSq
GLk3tokd8Rv/YKHHpmDeGeFEYYp3Q7vvx5Kij+9sPFNX5/Ak/CJ/1MwxVSS9pXtmwT6Qf+XGlrbl
ykOY1X4SYjGNVqBRBjQIkb5CkaqfjDf/KeTk9V+aV2kXu4nm9se/c+ieBl1sMdgdg5ipBA1MhB6/
1gBCri+OtYnjnEAghNIRB9jiu+H/lDXoa7CHUaXx0vLg5frG+l5bf6chFt8Gz6y4E2nj2l7wRRTv
ZP9Dkz1fH8VlCGpI3MyA7DTRJF08X32ShbB6q8UceRBu2vI+Mmt49fFGIr8VZTGQOAuTrsAyixYs
OiEhCW9HB0f6fn0sCxjXfInMg0HfVMTv7NJ/wRPlLu6NiPl6iF6Sm/j135r58Gaful1wHA7iccvl
4/KEPY86L5STY2+gl0pTbx6cGc6o050cpE6R3MmQHSzAvNcHeXnInkdbfLBAbQodRcbK7r3ErSZ9
V8TpQ1i81OUjIv02iqE31wNervMZBgFmTOF6Bse42L1N4Iu0Y1s4fe2bMjwjqfo3FgcfjtIfHLvL
qqlQW1YZZQTQ1PJG5Z0idCEl6i0DsJU1SJ3PpHyPwQHSPossaRqkLhJ96jjYA4WuWBs/6ib5VPb6
/vp8rXwgXo64J5ByqnAHFxduVsd60ve0NUvpQUMBvRmH3RQ8eqOEhFVwNCt9Y/7mzXP+LKLHKXMH
GrrJTp6xOafrT6t6HS09sgh09dNdE0flc14l5UFORLh1Vq2kG0tw/oNXAqqLSrrU+lnZINILAvtV
KzFFeDQhwPRWQpG4Qn9MsNGN3Bjk5SoErIuxiwVpmPt+SSPsgAFoNCsLW4s/G8q3Bgeu65/tsgSN
9SPqg3x9UlBJWdb96og0oIZUYIMJ38+uueFP8aZ11X26B+zt4E28EXF1SP8JuERHFrObX+HPreyx
QHIXQzp942FwueTPhrRsE/RW6JthQQS0Z5WCgnDLQ6wtkrHc5aYR/vmNOAOqgW/NTsAUURcLUcHN
IwwsZjASBhRmjNtA26JbX26usxDLpVegJxV4KiGCoH6X+snNoqw8lnX8xev9m7JTX4ui/mtjZaxN
o0qbxaTSxw6zFqmE1WotIKeWtWebT9DSMjf91t1Zuw7mehzZ07t69DdR95e3ClX8k6CLyUQMGVvl
OWga6XZH/Y5Ta5f44K+Gx9osN5wCV6rQp+F4RZ4fIlU++iYURL5dXBqu1Uo3ol48ey1wz1iwEVg+
5Jn1ZRTSl77US9xLU8A22ZZd6OpM0y6Eq2ygTa/NW+bkKs30knZ1za8Iq59V99FUfqWdvLHt1pbQ
bP37/2LMv+EkRgGySiffpqAYK+DyAXbAs6QB5JXWvogbma4p7NJStw7Xl9FaXKqZKt0LwI/0B8/j
6qmSo1ieoC0mA1KLxUdBh6ySao6Ejww8rNdwC/G6FpF9OLO+6WTwTDqPOCqdF/uaXthtiGZL9EnG
IYne91EH3zt1o2uZ6fH6GNeWERbgNJ7Ih8lT9EWyUGlTXlq+BKhqN+6iv+Jvpms4M8B2ekBKegsx
vLJHLEyVgYri0E2JZRGti30ovAN7pMoep/hrqmPfp/5UECYMtY1bfeWwZjkqrBqA2AxuEcrTMB8Z
Og4eoDnJL1/WvTekdYfn6/O3FWX+oidr01MDxfdGonRG7zQMTLWqrU+0Nmk62ibG3G2ageXnMUpJ
Lju9rrh2ujrOd5YO7sQGEFV7rlpXmuAEUz1FT6bnz4p7WCXlL01p5aj49vKIgh4gyM+NGebWIR98
6QdFm9zYNWauZreVovbRTpuURN64/i9zHB0hfpDpEgqc1GcWp+EUSpkhYTWA40rhmsYHcHJHNM2d
cdw47FcCyTL0X8My9blxq5zPTlr1KVVX8D3ChMg8EF3gcEfErQ4ypMfrH/syjdJlLhVaHMChKfku
PkQUpHIV9xAqK0Pfj0A0krA9ppr02qnjXqCT0zbtExLjG2FXOkZAmtGQopxNB+xCwraTjVCQkhDi
3UFATAibNlhc0+u2+/naXDKNFOVQJMOMZDGXA5Y/0yQTyO9Mb6+pEdShSQ9sI/KaY2chEn99Qi9v
D+gLIgkiPBeK6MuelAb+TJVKATp8ja9u8EWVdbsPNuolK4OCI0G56XccY3lFDdaY5KOpZ8hfDt07
V8jg2xPKjeaEPqsW+RtjWgunMRqye4nO97IE1Y2RIcYj4UYVi/AglupPXM4xmgCJ+JZPqA9en8PL
EwgMBvrL0OLYABfVKLnvEy0zDDwKk/x1Qnhe9lF+vx7j8gT6TbkDzE9TAIrfcl0MUTQCQUQAMMqk
Y4sohVvrInhyy0dCAq0A7b3wlPrT9ahrIwOTRC+CvtjlO7bUOl/xSgUutFC8gCh+7tBE+d+FWBzf
8gBUuO8IEWvRrRrp95oRb4j/XK5xlK/n3MhirbPEF/dQlnYmgoU0snnxOZVX3NVqDPrs858OxJiZ
i3SjOCpgXCyOplo2iwH5uXR2iv6kjnFo85jMNpb25QfRgKegcsXlbZIZLRKxODUj3iJmbmdoB2TY
RAvjxveY5/v8oYpcN+8RAFnyCqFJUfNs0gqY78jV7jqJDyOLMJ6HJv/uVdO+wcrgwyiNN9cnb2XL
8v7hspLxXpKoNpxfIZnlwQk3UVcRfO0hzt/04HNrPgvaVmHmcinQ2UIKHYEfjtiLHm9DVymRZhWX
AteJMvlQS9muHH796WBYCSpIM0hoBoi2xXrrDTTai5GVYPXRA3CnJz8ckfYIviGrf7geapZpX3wu
cjiU3a05xbo8e7zOwCTDbJHnSBLZfKCpLFFRG63Oy29CoWw86O2KJ/Pu6CA1gL7uoYTGecT/kFcF
MHalGIdjEIfda91ahvA61XIw3lVWPolY4fhGhWgATGC7CQxBdssBIwHUL3SEzUcR1elHMTCH2qFS
P/qIfUoCrHAxKqUPXZdUqK9VQjqTbNv255BZgv+BUyx2klJIUBRom6E8Ik5vTo6WA/RFuqMIxSPK
5Vax8Va7XNXAq2cOJ7Z/SIEtlfGqYkCyaoL7go2IgnJrgxDfKN9XcXSri3SroBHpdmbqmxWSywXH
JQTig+KqzOpedqjh9FtahuMLiYOy1+49ZDA+F290UF06MB/jLxHXkiNt7KbLywLMFxV2zGuV2QBt
cUqUnZ9HQ59AXBFFN08q1+vSG032eENlqgvz4k9Ppd8vpRkygW6sfLHgNRKnBuVWqAVoQcQyfJ2N
3t/FKicANDWRlhLFyAuFv6KevNSMcRMrW/OgYlb0qSnuIwDp13fTgvJLMXyOY7BKTDxqqV0tbtlK
9IYabBCuZV+Cj/J79Wm6C/Y4oUqHbjehB9s8AAAYv1s3+u565NUBngSez/2TR0wMSj7wp1lVIhpR
8sb/sBdn6YWdLKQbi2MhS3c5yMXqyAe91+SeWOqTjuPsvn4QH8qf8nDowfcCRhy/WIhFqscRtyNb
hOHsYo64LRt5iYb8PdkUFVQIJ9hULC5MaUrGOtRpDnrfKrRXjvUhPWRv2bHZ1Tf+l3C/9fK92IqL
ePL5HA9x3ncBeBggBdwvoQsvzOm8YGMvXJw0iyiLJZSqI2j3iSihiJK7aOvKQwnyZt4cc0Uh/2P8
9ByPRqE4+xJSQl+MqmkATw8Bfx6bSyhmJl467a4WLUTE9OP1Rbo6gSehFkMToJ9ZxsjQZBw11eAT
fCdU8V7+d0EWO6EIRhG9nXn+xq+G+E4N0QFRcD3G6tJDLYFsg9ecTDnkfClg/NTUQUuQ5Ka4kXcp
qgXGQ+8qjmjLxz/WDP3nljuJt6RRY6CVmr7E+WUgOYStfbpLH8SP4ifalMJBP/p7aQPLtvapTgMu
9tbsPemXGQPUq1+VKR1wMXAhxG2s9a15XC4+NfKtMjAZFzonOInvWOiO9W49wC4Fp+27W9KSl7Uy
VvvpuBZLsIupoxUd45qFBJDTdIJ9dVfsMIJnEv9FRj9z7TxlY1z2RhfRFmux6WOlrTCi5fL2j/Eu
fyherLtob+0GJ3gW8Ph2wGrsO2Vjec5/9iwF/x0WDVYycQOx7kX+qEwq1mHRvFq8m1Sz7DH941e/
JdM9BDCnaCJgM31xaLRjkPh5ghiqGGEFbL5NRb+P4QxtbLN5lS0GchZm8bWiMM5lzyOMENYpEtfV
gDVeLGd3eq0IsEo76wltbjT7KF85WEdKu6GvAJ8V8AM32jorFyyluxmgSi+Me37xKSctzKacHAV/
QgvDnsTx1Wf+O7tBQe76qC85PPPknoRa3K+llAai1xOqcT283hwT/T4ktxwWkINgCUV0rBDd2mWT
vE5Pk+PZ4wuK0D+30Bxry3cW4kYlle6+cZEGVmGsBC1ABVv9Fsm2d+CY+9g3rvRBsHbBKxJbKLRo
mTNlTmxsLOG1TIpHEM6NKuxtwi9OWBXSeZJRhkGGyEbUdtjP6u+m7mBJd1Rd/0a6VX0E3wtnuwu0
sn0IDSAOFgl9NXNeCie5lDo0qVhWzL+eFTeBpNrWUG1848vGJ9+YAEAHZx4MgOHzGLHaT+IYMbzx
trrJ3PjbcPTuo9d/Nj4V20vtLR3olROdl540I2rnnpq1mFADd5au8zqYe6OPOelDonzxgpfrS3dt
k2AIQRovK6KBPNL5qJTGU+TKamLbtDSn0kJX6b/5+i5QxI1MYu0TnQZabJHAiEcl61sGU2k3Ml6W
9ijl+sYaXJux0yCLdWBC5c0smdGEfnRnRNNnhH72aq99uj5pq2EkKu0zcW8uOp5PWlPjAunhaIv8
rkDOrgRPuomaJ/hPdWNAq5+H4gVYah52F+pbPOepDrdEUuLnOu+OYvOidz+MzcbBZbWb1a2dBFqs
A8FTQ9RdCSRz72nH+DDcCge09NwtosusP3JxQ+gzrlOl1I2e82IhSFKmjnXMSzWMwij5YKgRKpBt
ZE3HCEf1e7T2yvxRpiCOVr8+FPeNl8ziBa1VPWA2qgV3lYCsK1xpjN7GzvqENWLOi0YJ04cmzS3T
bToJgcpcr0CS5Gn2bVIt8an2tLGiChB6/ocp7yQ8fUwPByYBH/qcnk2qHBs1K3pH8esUSQOlHqgl
B7IEEKAW5Z06Cc2b6dODQLcE4zgbO+D4SQ50SIvY61bgZTTfSJ2qjMW/IEvzzPIgYOh2MkRwvk3k
VVUIqLPpU580+UBRMhsmp4qi+rnRde8hY7CI1OlhfCe1XRJRGTHynJQ4pfUxRnWKMq6IhtnGAltb
yjoeXvRVgHSgr32+lC20T0AbIxEQmrCORV+PjlPTPwVpI2w8QtcOAARjOMroG1kXEPe+r/Dl0IhU
yYX4o1LCQUSaVk7VjdLv6kGNDB9yNTitWBcv+ibyfMFquAOHvXcwm339OfyMfuytvlfv5O+YMGH/
4P75gWBSpKXU/LuSuoAFNJHWcGkYeION/eh0VpTdmqio7OS4n/66Hmp1p85cYU2lwq1cmBwWcJN1
D5tjgGbILqvSx641HnIvQo4q/yT56ZtpxIdCD+/oXW0lkWvfEISbMtvn0KNfymwJYSRSJiS7k7ru
Y67HBwj/G3WflRBcdrBHMEmnQb5s93EdRi1SXrFttOy9QEc5eMvuYG2FEON3d2MupS5Lg+HUo02A
mARPiuBF7t3ZTH7WlcvvK0T7DpqDTOpu47OtbDQCgVSZDQLguy42WpOlJXRJxqUlTv3efVTuEKSs
HG0HZ95Jv0qfo6f2Ln67HnV1Mnm+06iSqe8v4WAoZiCLIjLQVrGeysJDuiffaB7Mv3uR8FNzRAqU
RJuyxBI8lQVTYigjflGmhfyohsGz3StoIAiBcpe1vnkwi+n5+qjWppLrQ4eCwHvGXK7CIZTiqI1R
NKAH/c5BfwvgFUWIDOmG64FWx0YM5PopGoAZPD8ce0S8aX5gLhkaNVI2UwZxd7LehTx5lpqs3Un1
uPFmWR0arTdjdhACnjv/+5NEtkQLWFMSZhOEj6Nm032E6Rkm7hvJ2ModTNP+P2EWeZJco4Qz6mSW
YV0/TFqH4oGXl24FFNJFICneX5/HtWcJRBGFj/Uberkk704zJ6dsSf6whhR/UfobXP113nN/JT2m
gzZkNd/pHtAj3Mja1+bzNLB8Pp+iOOkjPpmcJh66Qz7K825nho+BHGzM6NpOOw20WCqWX+GSXBEo
0IS93OMPOdWolF+fx0uuFjie0yjzrzhZHoCY5BC4Q2wj9o68MB5TlqvY/ofBxYIPmeMfGK/udDe/
x6BNVXe9K73nrh/Y/4PzbH3AQBjV38TJJQ5UqzQJpxh+yoQAt4uvguLUSnPXtBqJipy/VWr1I5Yj
FH5wu99lGary6Kl0cYPzRB7iXqdnG6tsfg4tTyKd6sm/ftESKNrVg45WKL8ougmPpHNH7SDttlVQ
1w4F8hgSWJIZECnzvz/5BrJWClGisneQqbPzqDl0ymPamk6uK3TMNm771Vk+CWaeB/PjRu0bkWAy
8ngVndmcJ9r1RbW6RWix0LY0Z8DL8sjhlPXLYX5ijG+eVbtJ4OG9N258nLUoBg8YXrGzZOESoNGG
iM8HccGJMx27AEfFMXN61P6vj2U+t5ZL4DTKYroELfYqqyVKrxaYaHoCcPkgHfWnXgmCB5ETaON8
WQ/II13DV5B0c5H4mbHR5FKVkxAF+c2o1feKT4mlFXZGO26wXFZDzb0wjGpmoOKivovg0GgKPd9J
HGOcP6QUKcA6j/W9hNN7OLczm63Tc56u8+nEURow76wvDXBwiVQGHhpVgRlzt4OOrFjjujDui3ZA
96raJRkmGMFWbvZ7GBcxLZXG2JzkXug8eH3eqWKUkCd96vB66bAbcOPqw2jBQN1Zb+mDtjMf0xe/
xnAWqCbGIxy59vB52914OXqDbj5yQficzazciyWrJrKAmt8M0kT7Wh/c1rrt5MFOdQGhylur3moc
L7fIMt5i8crNGKVBR7EwnmRXqVHA/CoYf1pQWAZZ1JTyOB57YIK4HFjeszxGR0ntb8MGw4xI38gM
N+bPXOyNRi2lCJYJKE1L/2iawrGvpEOdeHu04/eg/T5Nvb7x9lsel2i6WPP+52AmIaVId35cFmVc
CKoSsyT6cg9M9C/PLL5eP2IuvxKPLhTheFdy0VxI8PDihC+dacAKgvFRjhp8fXTju4YG3/U4l0Mh
wIwQpp4LUWuZe9aj2BRUc7EhBSVRcamaePldD7E8UeZz5DTE/BNObrKw7ce01uQUFDfS+FV/VCla
N758W1jxl+uhLjLAZazFl8mqUhdbtMR+gyLSdwuR5vzWv0UUNHyBMeCgeIjXzWHrYb4Zd56DkzF6
WtpEgLlRhavIlsJj8ZgePPxeacriiPaEVN+t6dty7Wy1ni8emf8csTELNcn8c9nrRs118OOW2Z2V
f8rnzI0eE9FWHprdrLedPFBv3RztnGWeHp7LmIt01wwHA4FSYuLdQq+sPZDuHrUdPRcnsoUb48f1
r7q6gGQIkYr4TzLL+eSGcqNp2byAzKbBfVvbq4r3ufeVY5VtKUsss655ZDStgJqgvH1pnCtaYZIG
AqCnQtWyj4afPtAPcMYp+RFGGRKlbW9tbMCVjT479P6G98EuXcJkEYOVcjOt0M41kLItKi4BNcme
0kCvd388jYBcQGwbCjUdjq7zaaxiNUFej0jpgPyqrtkxjlhB5rsRRmPXQ/0mly9WCLhwSr2gZGlk
LEsfnZWMXWyCBZu7qd1N9Yin+CHaa/sYgfbYET9Raj2guAVoKbDxIzpejz8fKVfCL/OlvAEWnxmE
9/1k2mFZo7i9WYcbN8/ap6OhAahwFqji6X4+oVLr6bkq+tR4ReuHVQwaRJzkHiHTLZmQlQ0wq3XM
NEkK9NJFIyCvJQNzscTOw3av1zqOJmg1t2XwasbaFhD+ovXOHlANYGWgNEVgx78rgydnmTI0JiqH
RBOO+q0Xu+Ft4OJwe0xvaEJJtvgmbTlIX3DSlyEXS7NApqBGhWJuvg9u/6EubSzJwEe59X2OMBuk
dHxQ77aKZSub/Wygi2MszgLQ9yIDNUJuJEGZXgZVvFOn4NVKetyrJ2Mjt147rIlozfI8qNdc5HpS
2A5iqf4e57TXb1Nalp1du7077WRbtLc7lso8huVOOI24yPZwOvf4xkQUb4UvWIn9tpoIP2efrJ31
YO3yQ/tg3gSvyaty69kyvraJU7jBi2Ij8+HS3/gc/JSRwd44ilZ3zsk8LNJDvR61vlT4VU3xZBVf
KqXY902+cQisfl4g5gAVoVdciNRhfOXnekOQoKdTHCo7nUZHH30d+7cq3kJWrI4IwANzPUONl/Vk
X0nayRJM2g5qgBB06Zjx58iqNh6eqxvF5B2oSLTAjQs0c9qjiBwFvz+ntp/KXXiLTvoOOOZ+dLNd
AyXBrd/+tHnD7gRLp8+9QdSDLlrSgiI3lahPRAl0x5gsp8OU0TebjUtj5dCm3QDeDNsJ8KziYjuW
Qu97aIxxyiXmV2OKv+dh+vn6vbDylQA0z0B9RgEndvFW8Oq6CkuUqe1Co1oV/BIqGmDDy/Uga8mg
gfEBMwZ5CZ7q4l4QLD+vvVae91x4rExbz53mXt0ljzgq7pr36kOyM/qb/m7rO20Gnmf45OSe2iRD
657AvyHBiKVnXwxAmGqA6Dr82PymxFTRstXuo/ecf98Y9XySLE4ag74UilzIE5AVLfZ0WFUp9stS
Ql1M2xvf09v2WfUdGCXjLYY9jriX3S53iuAGCfmASumfrx6YnOAV6TKSKS7rFh4CmHlDl8Duc611
ErHHFLaZXq8PcmWJssGRQEYeZvZCn9fXyQTHzB7wqYYbo9Zs5Ikc4CAbW3yepuU0noZYvCT8Us+D
2oIy9RsZdotC1l7di5smS2s7gUocxX+Mv+mSLsqLpRGBoelwILBSo3QqNdrVAb3LIhU2xrO6KEle
0AqQQQphinU+Z14mJlEbMKD+trqfgXzei/Q8eE7n4LhhV072M/gcPPRbOjdr88gu58iSae/R6DgP
i9RZmAcKvrlxcTefx4i9OYWOtH9wF+ZIhIfhThvqH3++Pk6CGovzpe6HrPbVkjZ3/VmKnjwl33hL
ry3AGdOAhNrsQLTE32O/qeShwGdTo/GO7fCxF1Jx44ut3JuA/OejGOTJjLE6n7kaYfM6F3M2cu19
9OpvsuWzlTqnmxBxSf7G+wcU10zClrikL+rCBWr5ZWugCQrqQnaD1HrJk7LYm+n48fq3uUCnc42B
PjBgIwJAYFksVgRC+DIXF77o2f10rxzNj8l3WunqDcZDypFSqhPe1PflPt4nn5XGVX70t8Z9sHEB
rWTyPPJmBsD8E9AkPp/bwfIsSZUYrZUE/iP2oDFmHIIuh3Y5BNl7UMvGllrcWs4AKwnZP94o8ByW
rVPMWMI4jNG11J/gFkc/AqeaL79j6sQOecO9MdzErnATHK7P9+pQT8LK50PNcg+LmZywuG0gDHpE
F9XptV/+nzIJf3/WmeaOZIKiQ8I6jzP2opqLng8KXoSF0zVi6wRBG24kkyvnJW0LbO7Zc7MA2SIK
tgrwe0xG0wviR6vRb9VJuvcV6dP1SVsLg9gJ6gCA5C5lT3pxUFUPr0XbrwHjqWb4M0gaw6bovkGc
XTlIqHyjc0aBkabCslEy+akSdHMXK5Vv0dW3dYxQrw/lMgLv4pmcj44mTNklrzQNBq0QwwiwyvTS
KE/gpq7//ZXHFAG4h9lFJMOX/fkBQwPRDPFm3YOscPxbdbCjfXXUHiyQ7xLO1BhwbsScP/P57UxM
ugYo3GkUlZc5qtz5kZ5kDArNhr/mc/45ps9EbfZD8li9YXn+ofqGkkv+aN61/t02ifsC/Urf8ewH
LHLLquirvin4AdpjvwuP0w1Nofyz+ZFy9946tC/dIX0MH83nLY3Ey918Hnf+2ieZz9SZtVSkxA1h
3UXmT7SUXMwdnFbeRMBe3j/noeY9chIqlqHUqvMQ9SfzIDtY1vKi+m49B98HR7ttX4qn8DH/LryM
Gx/3cu+dx11kXk2T4UiAu47d66mT5V/qUHTEaQN3tFJdOY8yj/5kdKi5IZpWEaWu7IG83AaI9739
2v8lf4nuAOd832p1XSZgMw2FI2vWrmMfLjPj0M8SS41pdXGlS/Tte7cTHqZ7cBG7ape+iNpzld+N
LmQs94+T8kXoxR0gCmPqZxqdvQrTyUHF51d4vb4jLz6azJtUBQYOtnAFekRhWM5NmEpU+gbX7B89
zJ6D6U8LfQSBes3DButbEohlRgTlNukVOGtJgPWbglPGiBExDkZbyf/FLiMQDwz6PdQVacIuln4d
5WGITAUeuMWkfWrlXlaglsvCFyOJvF9a3W8ZB6xNH8meiDIaujQc1uerEcY5nlONgiUa5nQSSoMB
svpptEl/nD/02bnJwEjwft+glC2WOSWE3RzTWuJkymtGU0RIm11R5Y9GVbh6JTy2LQRZM9JfYt+7
DStEPnMRs5Tra+Wi6cur/OxXLJajNPqKAEuX6VWeywjDsUf5aXAltzyYbjY6oXHD86ftbeGnivAz
r7zEHXaNE+y26l/SxT2y+CXLY9wLhb7S+SVC40T3VvA5S/azDWZ50N1mupEKp0wcfKt6HG99R7T/
B8yxi/t58RMWJ7owxaKXivyE8alx/SNG4QjTf+kc6zCXAYOf1r2qbdQ/11YbHHkLerw8UxwWo5ZK
L0g0nX2UJZ5Tpr+MiTbOuPGV18Z1GmQxrlCScrHyCIIAOQTJbJeJW7tmNQSDQIIIFhKao+e7pjck
D8mdPrLNPtB3qWBgZq74xcZVsXYYWNT82fBgKyn5nUfxRMDkaTJGtlcIB8PYT7VnK8orBkh/Z8ZO
Ai22BeCOUSusgRkzFNvwnwRQ89d33todNCtXzMAfWEMoBp6PJS4FzY8aZkzDnUxyw7fkXq1saa9T
ELLJ3NxSn/bDTnO2e7MXdSmicv0BmuGOmJ+056ETyRRIJjo+llVVHHK1Nh45BYQ9RWjh1lIwZIBE
3B87rfpTnshcDxMp05r0Lmbk6iKjmHItyiVIhXbrRyUV02Cfh2xqQ6mfN+b38jwBOoomBK870osL
9YlAx9LUEHC8mN1RXgU7cfMHwZEO/ovxQHL4Q9uNTK+Mh6nd3g1bxe/LVHxuFoHMhfiKA8XF6yg3
gQB3VRnRv/EOU+dk++4oPyav3uO0A4p51CI7f7s+5Ms9eBZy2eJrc19L84aQpo8wRPHDbzeeYmsB
ZgVUKhNYOpE7na8bOG6yj6QwR7QYDN2+qLsRA0SvELck8NYCwYrB8wRqBCXjxfZL0zZESMhnlSjJ
S9FLgZ2PADGuT9cFv5W1CEDgP1EWZy9GDQgpCUQpIXdo/mTnTepMTbfLtb/QSLU15Vfj/fKT1s4C
GBrTfiP+fFqdZwDn8edZOMl78eONqAjMo3SmffYjmSm2KcwCzBXIOnZbVY/Lq+Y83CKxyZROs9qc
kYTa3aQftezW21L+2Aqx2N19H8tG4RPCqA/TjfEtSnfX52xtYSgq7ZD55KLHvPhk7WCMlhfTooiF
/DWxEFjjsvj5N2KA/AF1x718kQBi0ArxAdUWmw7WXQoPaazkvzOMkxCLecp9BMaSFlwD1giHDikY
W8EidWN9r30MpHH+PY7Fs0pMkjj1IsYxVuVRqnsn7gW33Woprn0RGlNUALiPyWIXUVpL8aoOET67
HhBSi83OshtL2ShUrpzlFHi1WSyWziyH+flOUaxAijVUuWykLx/kQvw2IsVkSIgI6DhSQWZsTGWX
6unh+kq4LC1wQmgI6yuQDWdAw+LAizxrwsaVuBoQJlXY6Sa8+5C7OXrXlZ362LuiKx+Nblf8/BeK
6f+bs/8XX/LkM7jvzfv/+YkGEI7f7+nP//6vz/579uP9zJp9/h/+ac2uaP9g65Ng8mBSeIrNX+Tf
1uxQaWczR1qz1DznfOtf1uzqP2TODPAFc82NJFvm1Kjztgn++78E6R/oe8GKs7SZgod+pvQnxuws
jcWZji4sW460DkofL/ClFG9PclrLOpUZw9eMYz3UVuKIYxv0dMFV8UHXHBlBnVJqxUfNl3wc4sCu
SLUUArLQlSc1aMtHPWzTJ3lI0mek/IKvFAnaj5ilyy9eW5o3XS/7O2FsMDYWUuzJJD0MAXe28rNq
xsFOiGPrVsIeOHSkUiFuCFL6dcb8mkjmte1TS7bkjPE03cZZoR4KJcmfc03yHkKjZZm3ak/9TjIw
fkYmp1edQRoNYR80VXqTGi2UhqiS4rcAH/mGCoM6lfcAq4o0301I6IjB0ySpCQpXvBSbiU6C0Q3l
y9TlHT2FwCsKWXLypCnHTw097eKuG1Xfe5KkVDL3alxNbjRUyePkWWDo8qHAMUzts13vJ8oe+Ytu
tH2h056VSGo+KIY1ogxpmflHsZLH2GkESXwXTSFyC3mK/F1DHXyP0271NLbFbQSD6sCVMX0dvHg8
YjYauIWQDEdTjAXkbbN418tD87Wv8X+2+xYIsi1NjfBeDdX4o5HRinaobwhvXdLnDt5ijZOnhWBb
IRJgWhU+zozbh7xs6ttBtBBfUMbapGIneUbtNEFjocuMlTZp6IBfsZMUwmRyNHP/2J6ql5YbRFah
2Zol5K7oS9ZfXaZh+Ru3s5lv7pOp235ktccONpSPuH6TSHthiobvGcXPm1gLCqeWe9JME8E5t/L1
1NvlPu34GZIfHRK0PHhCm3Vh3dU5ZZVDrJid97WVvfgvKS3KXazGPUby2SRNn0I5QYzX1uTBuE/G
JL3Flrq3pwTdQNiPnTj7bL/BrDVROA265EaPG6nZG2Nf7WuaY0el7GRH7JvoyRikUn31aYRHjtj1
1Ic8X1ZeRzmLH/0UKHcBnxfJzTSbsFpKlfi+MqSUHmVexZJdDYUcOICStMz1TZUuUU8ZunIrNjSo
OWHgD6ACNN33Qhl+GaG2IP2aJDMCOZoOaF+qg9uVUoPsQ42I31Tgzh7FDWo3EeZmkmDGaGH0av8V
G+UcW9QhTUSnByPzo4CXpUFSFqjqqmZQfBVrFXnXpp7Cb3HaJulsoOtLbprRFrdhMOcfhlKSDmFT
YXgLdCt2olLMX9UxF13eAvldGFqjLRtg6xtA/ZI0zDezMYAx9ifk4nIlLGCSRuZ3aMqGk01l/5LI
Gd7cvYCIheUjuG3XfW9+qGQ5pHdsCZhfD0lQMk3xVP/K6qJ+Cls1OWZKFH+Xikz6OAT80kMyCOEP
s256XjtWFoS7rta7l6zo5GdJVah4uEU2BVOxszLQNI3T0axTgHJjQup9HWPfQlA4LRNNsOVen9ob
P/RFHq5RgJ1T1CuGG1tD6NtZlQUf9HCSsKbU0O59UKbROxQxPvBK0XVOWbeCo8mt3NG9SRs7GIDr
ZEVgmkfdi+MWJ/t6/NJY5VQ9GllblHuKj+Xk+BI+AVPbaQ9DGxvpQcPqfR9o4sThlky1+UxqkGSH
PhzD2z6Os7/aQGr4PaGFI/yh6CdaX3o9VLdhJmFNHlaBcFBHP/nRItfn+r2gUh8N+8aZ6jR5Evj8
r22upN/wJa6OHrp5H0z27LHu/f4e/+TGRfObTT5W/Q2yKkrghKacBTu1CdJ9HDVIaolKuYMxIn7y
/D7C1loZEMRM61p6FwW2DNxKyREgU77I4ptPUhbkGGMInyL9DXbGj6EqJki4kf9iQWV2vTLRB6ep
jOglrULvwyjE42NgTbo9FrL1S1OS+K4NStzYWqu9g/4yPbOVJXnXFOT7bizqFLrTIZkCILx6IDn/
l70vWbIbSZL8lZa+ew7g2EVG+oDtrbHvvEAiyAg4dvgCwIGvHwVZPUW+iMk3ee9DSaVIJukPgLu5
mZqaqlhHmVaTVqgIFSR7DKChlRTaHb+XNlMH08vbKu65F6DNkAWAptxxuG4ItvVEfHsLg7b+aLXM
/j7xvDwORQ7r60bVddI1AzYj0+3wzTSqxkwMVbQJZEKXzZIvOOW88BceGoUFlfGKzeLDwHe+Lc1e
fht0x7e2aYyrObHhXheITm+LBNW48+dlzwrXiO2G5E+4SvTWK5j3uigW+/hIoSJlG4nGnh574g7j
QVGMiGYGm99FIOp9AMXYNoUktBH2zFGXTTv7t6OhO3jB8lFU8Hkn/hSZPWuqjanU/FG4AFwlIl/F
hifoTeTzGEkRVDamN9qpuTWYVwA26KvpteqM6lprVl5xjz/6LbVDD3vkOnelmQZj6T0Oy1jdFY43
xoMOoB2W2bK9A9oybl3MQuOr4f6mgyiShVr5HhJI+SMwNnOfW035tjR995T7DV4YRdciqno725Vu
APaGVVrhMhf6YLE2YOgjdADeKgji91BsSLJhaTaNUwvILQQsqsa5TesRwzvOUJeQ7tZDkruYVxeu
00VtXcITA7zIjYLDfUzzwE3AzPSTAVr0cYEJJQh9B+6Da85LUiHAxr5a94ydTYlSvo56swcP3RX2
wZoNGRp+ZcYzFHTTQPZDTIcAfrh0mrdd3i4xVC+7i5IXbCcXSq4mtzSSouffq4q0EenGOs1JUyWa
sjKqhn7YG4VrPtPOI7fwWsPEqi5n45tYmLqGDbncZqWH2E29rvBwJFz7Jhvy7M5U1N66OOb3So9V
9lobxnTIVOVX7xjBHcewwS29hNlkDhjkClY3ckbbb1PvG89SdWzLZpLdYJhA3XDIdEZI13Rag/d+
pZgpU3/os2tsyvmDdXOdrbYimhYxTMzr1xnxIWIKyhZN4xmPPW2XLcOQ5OW8FNZxoay9siU8zpbg
fiI3llP7rwH3R73r4T5jpaI0pndtYsYMcZS28I2sJq3DwaxX73av+d7D8j6d0QN6GSDtspHaxo+H
CG7qSXtMXHjKtlHNKtdMSoejWIIzHirmNrCPDDZXq6jF0F1YvWmkRMLH3cdfjMu9QLaT6NkieUql
zXJ8wLI6ZKz3HnuhzB9NmzmXyPvMg4PU7EHCWDrKp8I7LOCe3bi28GKrqBh8wkpOrixz7D/EiOkx
DAzVboiyTpq/Ktz/qZFQI6HE/V//9b9/yad9qpEwM1MV7et/pK+y+7NSwh/7VSnRv9byA7kHtEkd
aOCudg6/KiXi/AXCvIkGKKTPUNpCMe//lkom6isf7GCIN4N5hD8E5O1fpVLwF6IvfLiAvIDxgbET
759USv66yG/oF2bFfiIGQA2QWvlAak/Qr7picG3iNPKmro6Kum6My4wpx8W1bTeXxYCqPKSNDmhY
w94kiCwKdxhIs2v14fs1ex2QYx18s+qAp2KSUIbzaMsEaaoF9VWI40YC2mB3pTOPDhL1JriaFpc+
mz3FeAAh4NeHnuaqjIgj6E44AzcizO8syAJm7dwgHSx3cAtoNNJYS6+DNjD0bWdznOIWsuAstPOG
RKOw6YtUstj4tcgVRN2HcojdukO/oKq4sSpFjvxtHMF/Qiov3RtztDD45OhRRpau6KGSDWiNhPXP
IAWhxWYZYxbn4KJkYdA3+UvnSwpTxL71biE5kl+zrEMe2AytsWkmyAmHwrCyV9H0cBDLPWsnHX/i
17MbdOpRWLwEwXvgI1GYEEJK60QlhHejQY5FGUEVCv9IBiJihxXmN4/52fxoTtw4SpmvhqvcuMJb
JFohB0CWlInMlTuVaxI6Yu5fNIXIeyhq3eyNqcqvHZPrfa6K5YoigMKjxGr1ZY1JvpDwZt7DZO/R
m1paQQbYhTdYZZKo55MZQwmr2NlIjzoIJS8w2m5MzIp1fvCAxNZ9UeCXvzkuwd3JTKT8YQvhopS2
bXGsM8NBdommwvVAarGB4nK+g7ZddYX6yoc7eksPpbCz/Vg5ZuQVkj/li4N8BZdR9mY50/CIAoXt
WK/UGNbKpzutHb7tZxrgr6hbhVfT0tjmfXmt3Zx9TF4jUWuyaRA7hFHn0WYe7py0hyXzWttXqQZD
J6pY7V85JhGwA80DsCpnjouxDUm7BLez1rhggf3RZzoGJhBfeAKMNmFXFQF+ADcdw1fhCEUKEIQD
7h7NRRqrGAU/8iybjijv9QHUE3/1MTbimoomsWkxPnMIMEWZaQ5RYTZOClp+djuR1syRcC/eezlV
xYU7NuONXU59OnioDQSy5IPkk/5ewlriR0ls9DpRCUaGo0iUYaQzMkuL3E190R2VkRmJLVonaZ1R
pV2rnVfpWBkw0kB5r0IM5MURhj6WU5Dv6tmjscHyYlPVjv/S8apNBbGNnW4E7JfnDhP8tKKpIeEa
1Iu5ShxZjG/CwXFD/m28qdafLyl3myfI/GTXcyUMAJg23yOxt96XRpq3i92IuHP9est6Cpf4os6a
4yB6fvQXYl6IAO8i66i7FUHZJTP3hqNP6IdlwCOoGIX1JhirruzemfaQ9jHucNrsBDGwj9zSqZLS
GotDj0dIMFY0bvqsNDfcWMy0AIPsfsVaNl6tZVy68BVhnoUci6jhvjELH/majbo8750PsFPbWBn5
sCvqPkjd2oQgoSf7SC1lf1G2S41qofBjvIf+2hi66QJ6kePV2C9Z4hqMPzliIlugL11se323s+pC
XKhgmPask7YVsczMXjDZYSxlNE6mvgh6t5vS3Cq7OqF2ZsWOdoof1G+GxJd+AKVwt93MBdG7SVni
e94GS6zK3HuvVFc+TsqYL+wlK1LTKLsrMloliruRl5d9IIKtD1gCm4dXyFsi6GUNgRmivLcubeJk
KZTM5GUQzM1lrahM5aDqvQamFGNeEUZvbj3PUSem8humDoAZdco8Ehos38dmqXKEZGO44M0ig8Si
PiRKLEzfmyHxigZyGoZNIg3RsaexZz0QprKdLqvSGq5Q7tjFdhBdC0wKCivoLJoCqsPdjFidLBg1
X7O21vYuWku711XHaxYOYDe50I3vezYdLc5F1kRZTSR96Gz4PEBgHT2I0GosBePwRTcU0pJe27fb
AYNtr66qA1A3qvw2gKvdWz+NFabe2smL2JAVl9BxMqGHAU/UNO8D/t7ywNn5VCx5pOoc1nRiqQoV
OiizVARNJPhoj7gQRyzkliB3MYAuMGc0vT6ya+JuqZUxukcKilWyoNUMvCV7nlebajedqqbfTaYh
AQeUauuWRW9fqrnXXQSstHRj4tTjbTDUYBI3VN5KyyVtUnnd0oCun5dDaAx1IVG5WS4KXonhBDcg
LKzxL7dDjgtKFMzZEOY6r06T8W9kgG68vUWM63eKK/HEvUyBwNXJQsZW39QyKiYoVEVzYBY7nZel
FTlLU0KGvQUFPXXt7BGVV19HQUm5ThkLypd8AaiQeF7m8TxC/5qY331aVtAq87oSFXHnORhS2pKR
sKNRwoIdTTuTm/0FNmgLJKbws0nvsjZoa8QfbegkEFBRjoxyMUFI5J72MGcyKz7t6sVz9V05OLX5
zoyWee/gHVvL0ZialjwosqARB62qo0KVswXU3CCIaI1JPOEXW9IazLroYKlppCOkXQ+zIVwew7Ej
szctDHizjaN8SO1wm1rfvWIcXlajNJzVsrxAY4k++EHHr/MhGJ8xIk0eKbqpGMXicwdh3x7Dk72q
AIaV1dxfLrmgP4KKLCIaq8p56zB7n0d2KXtyq1yO4Q5I04mDgBRiFtWULvMmtzqfhLNySjOsaiZu
lYNiIPatkT7CqzW417C7vcD/+BQ6nhrsUA8W20g0Yve9MXYvPZQCIRRUOXTZLc6s6nTUuU5hNZCn
FTD3etPShd/ORQZLg6yc78osg7S3D++cAnINuUjdQtNdO2MbOHCmfy7qUh5GXc83gzREYhuTN4cs
V3wEwkqsy8ng9LauebaR3Om3xsL0vg6m/A54AZr2rObPJp+G57ry6pvFQKSIYcJWv4E94dzwdqI4
rGYjraiqtanCygtsGTZzOe/dpunHyJerXVXeNXais14djY4EXWQNBeA69OiduG6m6abreVBFQgUw
lylQU98VrcKUBOt0E0uvQiyAJEWzcxfUgNgJK0/IqXN6V9UieAbLAxCz2eV3GQDAJrInCVhwwO2+
czypLhdpt08eJJwRI0YMUzdFVgbxnOn8NZAz5tIx4JaUSIG+4xlt9J595tybClI9vpkTC0wNlt22
mKD83rVMQbSp9wHFFsQkO8lF320y5Y71xhMY9TqUeQ9UhTfmFFoYvnhRnqvuKm3D72ViDX9SeHGI
4I3pzdFiUwXwcfAsN+SOXpDeKjY9TB6t3puhQR0dgCJic5sl0JhhH6j5/VtrGOoU2fJ8oJOgEcVF
nYyVN9wbsLwGEF/5eURnXEQeALfHbGqGLccp2lvuYqUVRlt3g3CbB8eprYvF1D6qXVvEXlB4NPSJ
D2AAJX7U4GPtc8C+d75FAJDhPwxhXZrfyWkcgI0C+YPCmryqJHMipZYCMuz2fGk6PIusHlg6FDdI
6oxevc0CIZ+0kfGnpSzIvkMfY9u6Thk3AQFi5TlZlDNHwv7XCN6Qp9SXrGFVWs5un5plU0QOCZqQ
Ecfe9wWpkxnMvjDX0x7TJ1so61+2ow1aVZM/9k2DNN5GFRVnbQHyWgWbHQGk82CL2bl0xrp+p5ky
npahxckqgwLQhqcbNBF8Lt78gfgXJS6Kd59TpLaDIfwD72n1DFen+R09LGgo+5qJRLQZCgEnmz2x
rcRgJBOgCpDiGuUfBxeO2aFFF/e9bnU5xpYpGrZDaW+92TKwwT3ppmlvkNz9kWMsAYv3HDcCofZ9
6WbNN7cL+ksLOGYeTaUkrxDZ8mA12nndi7mYLSgmJBivAisfOqDzkBgJfUO5uAWdade4wtgizQu2
cJZd3ucWgdRdABzE5VRMPFwG7iZ8KoerWbV9bI8MCGoNKdJyWqZ9aXfd1Vz24sJEsn9p52XznFGj
x+GwVWpACLgOm565V9AdrpLA6cnRC8j8hqrRf+9gN7ORlTkfmyZDCifN1cEerTKLjDDCxnVRHJGt
tt+dwJHXDc57AhmQ8qqkcP2awHAPTcdEZUJKa7NKo1+5Xe8j0XBtlgK+8DdO23iP7dzMD6iwyg+F
4BDn0i82tnKQsttB5dx5GQG6UpnGTaaX7rKZW2c/C4hDhw4bIW5q8Hl4aBw+brzcUi9jJnjqgQjy
GAQ97KUCPgRbhwzFtTnU4yPNNbAqdENGO7Jskb8I5KqJXUhwl3LHTlVd1in6ZdBs9Y3iYZ2SCj1V
GveO4SFwz5Od5LPwHzpC5UbiOj36UiCAFcieUjku8pCjubSpbWuKhtLMU2PuyKFBbv0SBNLczbmR
J7kNqdaAw2aJTeoOuZeBSozqm2F22h9eMflXcvTJtwzJZzLWtN84eJSNJRyaOHVdHzoPCJDVqjl2
KxjVDNrxXoyaGl1Ma9PNQ0g7qHcKedlvRDfGM2286c6nhXz2YVX9SOag3xkoyPNwdGGb1lImbkjm
LvuxMAM4I5g21E0MR4IaYBZ3daCrtMJ+8MICBKOXxiusu7IUzq3XSvHNyrS4Zqs3Czx56i3KGveF
iwFfb6YKz2UxTGPKzJ+eZ3ip7TPbgOh0NwicOlK9qHqZtgtxSeIwS0YCGPRVRweZ5M0wbDWj8lGj
hHuashwMogoNHIao5BlHACpQHwcSdsdaNsxx3vfKCVtncWOLli2mCJjF73oYFIcaaeJLRQh786Fs
flsVontDbtQaSYsgAEVbniHUQVAij0nm5XY4zYuBkrxqyQ4gnYIkla+DR1fS3ge9jfhuKL2pfFTE
Ay43+y3Ujdj4QqGcvGAUqRxaSMkFtA/93hAkWoPtiJOVBxcYV0GLJ4PdWoo2Zm6GdluDpzIUlrux
MjlewT7Qj/2eGRfQHqtQRIgSwLjdUFzROBGwkvZrM88PlI0dfouZiS1lvXPPZAEAKFQospLCkDih
P+Gw/0EG/xOaRH+HDIJDUbwVf9In1j/xL1DQ+Qsj2MDeIAO8WnOtAp6/QEHT/AumbSBJrFwXsFFX
76t/0SeI6f4FPHC1SwXuB1IsBZ/0v/kT1Me/C2yg/+v/+TBe+ieoICjPf6CCwOnAwECuBNsA/ydF
9YTg1VcazbUcewjszRw4QJuZglyYPRnaRPsOqS90NmVl2lWwrrvQymmKY2DWQxBN1TToKLBqXe1E
AY3PVA8YKjngAmHkUAcDbN5Cb5Q1k+qulejEm4nX5KQ27gLmWsz0t11TdJkbU+aXtbVfKBoAZbr2
p71pj2uKLHB0rjudKsB1bDvNiLOJac2DtzW9pX8D5wMprKIBFOlNZvvoGTVdviRO1sG/YnKnHtpD
zGuAGVhZ4aYtQbP9O2t1+2PMlAMor2FteVOYhN5lBuUZmhO50d6hgS54Aq1rSyO3dSCIahb49Xur
wVWbQIegOWJ4rqsPYPcFVlzrmhc7ryS+wSC/omzUAQPnuNFQu0GJqZjJGPuB8tHf531r7cBVdX5U
ed2gAWcV6OP33TyNB/QHcli0ABAyEaesHi/dn+mzO1HvhQc+WtUhbWcu04J74geTzFZJzS1lP4p6
8pBS5G2Jf2ZGRRMqbD6mxdApjZCbF4MBf3TsqLmX7y2xZzfGjHeW5WFWZXhdoWpgtbjvipZt3NKC
ebZBsjk0JkNY98PcTKhbJ48320yAr3qJPzSMD1KiiwOUZPanpCxRGaY6ryf2MeNu4gmkKFCjlH5Z
2mlHCgXI0tLam0Lg5/n8nbeeQpe9WEAIe9UcRIU7rgbD/m6VgfVjVN6uHdUbAR6CZleWs8WBCdww
e56C9GTW+l2VQE9jdq7WYye3Pkq4MeYOZWaYG8Lo4y4zCqAsQOjy4IYEU+uHRd/Q4GHk4Jht5CCG
EtmkCsIloCDsjb47QaRgmMEvELE9EzffcuF1LMZLQVNrgUA9+vYDpK7utEfaYN8DBihiu0CJvSmt
3sve1eTq4ZGajFsYqXXK6ZItzDS+odtvSLYGfWnA36CHFuE9Hoksu2EEhWQGxackAFcl1Ate52bx
QZDpC9ab7x5aoXLjDFoiKed1oG6Y0Uz01qD5bCbEqqUogY12k4uZmV6VwsB0aDMNaRC0BFOAfWC1
jQiFV0CM2Rx5Jd8Xs/bBkzFwAMcCMKBV6qfZcIW/X0zYVnVRMEIU896blwB0oiwT03PWKCUSqBvk
woldibZ+HU0wbJjRYLPQXIWiVYE8xwI95SCghNxhj3kV37Wkm/xEcVdUG69vq20ncg1fmdZA+xMG
4yrH4Ccojrc2agFo2XkG99mN7lUxJIZgwkJpCumYg4saFNZkVTeQUFoe/j40T11afaN55hhbnc92
FmfoiYLondtElWHTucwRmMKdimrvZHRyYoCSQvJodOdJ73UFF5a9U7t5e+hGgO1H7sIZYA/U3ZeH
RmXaeyHKUZjglHNm3k5FV5epafKmTC1STSLpteV72wWmVNPBJ8Dg44KbVZ8SW5nL3tEIvO8IbFOh
wwV4hr8BI28RSIyZPcaLoUz/fikn6SUyCAYvLA3l+VtLg4wRtZBAmN6zCr7nV+MsdXZswLdjoP5M
tZsBR/IgXixaGLWwaGSzhfnWshx4OrVgt0BXACyl6paOUNYUsZ/5biPjgaOrkXr+mD/rWUMfpqka
ya+b3u9g1sSEjwcFFWdJV1afAKqLKg5WBabRXwQeW4wICrHEjbLGRJ+ybEltoXOCwVhkFEOWRUKO
DLAaav8p0aoFpFKBnOHv+Khn/q2ZiakTwqgh04VJpMA1chcX/iK9qzFIOWNw7phBqnkK3arqnlvY
6tC9sKd+eAikHt7R9piXqEAKxyNPmFBiJ2DqlSqEtHQ1XMmKDOwh9wJghQvPDH4f5G7QmOgs1X72
MTS5Uim6NIApdW4VwRkpRvNkvGPV4cVILOz1DBiVfaHz0Pi1NdQdIvC+vZ6Sae/uWaQB5u++u+HC
o/k7wUATdP+q6JzHhHnCaf+1Njq/DpyU4JR5qsuFYrMFyRLV7KpyVr+sE5X5Tu7Mh38+rrWuhdYm
pDowHg75mlOhRjJbC26oDJXbT38qCKnVaLBA1cVIUcvezYdzyoInNORPC560LFlbEeTXWLDcqR2Q
mZ21YdvzOsdfvUSICoGaB8oxKtHT8VRH+uM8yH+t00FrrIqmdEk0TL7OkcRPpRB+PdNva6Hh+/sQ
Am0MgJMG+CPt0d9bMUTGyjhI1Bu0C6FGNx9yCtetc8N+64v6bfLh06InWZ7H274QFItaAT8SVNg4
Bdvf0t7rX3/ZH35iJ0zcT2ucfCzVZaSE6Niv3eHv3Si/qS767RJZEZCH7bnhmz/b2Uhc180I2cLV
mxo+SKcud5mcGjDgkVO5+qrqN7zycL++ufrxzGOdsPp/rQMHBTTUMRyD7v2f36v0Wwj+MGg1idjY
T4mTQt4y1gd3J9Mhbq6btL9wzrDvT8XPf64JbjU4AeA2w0LhhAY/QxXRKxSiNE90mkt4SPZHfQxS
+dDwEF73EXLRSG/MaEz8O3mvIvisPoiNPPdJ1714um1++x3WWjz8PjBDGbj+q5qYf6GwvD5UkRuu
06B91EbnJJhPx4Pw1HCwhiwksgWD4gicTDbUSw4bEI5OP5h1KU3KFL3uAho9RlpujS0/6+L1+VD8
ud4a1n97OkN7fUHX9cjW35hHHgF3uVhu3Tt0wZJ5K7dm/4s/8//23Pu8mf5c8uTDthkYxwysTQQ0
gBy77tJLu4296z+m2ImQyGww5xv9/QY+1cH8+VpR4xkQ9KBQsD+V2UDDh/WVTXKYxIgdwBwkMPG6
+Lq0d0t35g1Kr6TewkvKoYfp6dwA/hcRz7Xs9cbAVACGvE8Hr62WQ17YQ60xpj9nfHdMoS0fq2SO
adhH/iVkRhg5q8b15X76fd2TSCuDRtZFhXXZcUn7a3Prx3bcvq6+hudlBk7Nan69ZvRIV+EvDEyc
qrOIccoEBhHyn4prikE6soia3byjb8O5Y/k59OGF/nup07nDupoHW3tYqj5iQnpvR5iYW3A2oaxz
i9odzo364v/jCT8H+D+XXVOR385LXYtyHASWlcmUmPGwMZ/GLY+7HRoxN/XF2Zvyq/WgGPRr9PGz
UuWCYcc+QIa++m9uZNRfkQwWg4AcNl0KEmrwci7d+CIPwP4EYushofI/KyhyGKjrfpUzNZq7AozI
dkRPE3ndgkH8YUw9KkLb2qAaTfW5mP/VN8UNY+NK+xUC/3y5ASBYT46oDrn2U6LrtPW6TTvsmDXF
fx8QvjyPvy91clFXnLngoGApFYOtfd0kErK48HsJpxiSgMdyP23PujV+8S1hP2Ta69w9eG6nqnUL
um/1BDosUkcd88v1Dm2gyJfv1tSRvJzLd756xp92R5j2hnsYpCr/fJ39JAH/zGp9xhHqCnXcvLsx
j8nGT6s4iLf6zJV9Orm2Hn/4jVqYO8ZQHnoYJwtWddsA6hhWRMNFn4FsMja8Q1R/l4/8GeUOCOVo
CLWNPUYQd36V0IxHXdjvPbN7barxR+PLIMr5cIH2xZkh/tPR6E+/7eSDT5WaYVeJl2FfoCmj0Fvf
wCEmCSLK4+BbcFNuyxtyZtEvbjpIYUHJGtFwFZY+SZsERgsCsJ8h2+aijzsbEQOnmaKlf2Yzr5f0
nymKu9ojuVDZg10EBs7+/NCNIO3MwOP5GSQwt5z1qdu+sSzFJM+Dvu129ZaTezmljbuhYxqcTei/
etDff8BJFmEN/cjcBj8APzsB4UOCwN8350xFPucqHibqMCJgrURSTFr9+ZguHRrDae0PY34p/efG
OSdk9Tn8/PH3nzoYsKqxnZHbH2Pqb/SR3zb7dXgfEOYQzTHSsNjb5VfnIvznb7dC4CgpsUORGpym
8AU8DVs60g+PvTpGAcbnBKztivrf2uzD6NtzW+Xzl1qXw1AihOpXmYD1Hfx2f2m2dIIE1ocF9KsV
2V5rtDJNHlscsBGmQaw6sRvIP5Q7dz0r6FAS9H51YEXQ80jP7NuvXjiUtKEGCIh/nXv+88dAmhyy
6xn90PRjBFLLO8yuyCWqCnZZkyKpoJJgQCNS1W7cUhpno7/rShbLudiQuQ+L4enMD1oPyp8HCW8H
JTCkKugXVmNzj1kkKHV+tM/2TX6LnAK9Lly37Ek+d88mlJlFZLyRHwDD//nCMBiCmQRytZUffXKC
B7jWW71jfgDvB7cW2YtXxpbx0gEaI0EP7ulBlBezvvSH5xEgttO8d/1uti4oOzjkH8plYCOubkf/
/jEnp7lZKXuC0Y+ifsoqL+IOuoPjucP2xWHGIgGUQKBNB4b3SWzEsL2G3r75sdol5Af7vdoDdE1c
3L/DjzIRD97u71/xFxsf4RG8c5tC+OjT3eSVZWPnhfhg5a1wLuweswJnpPxOxVXW97ZaFuBQ4XFQ
JJ98xFkOENubig9olu/oI7yVMrghVzGG1lY/SitalpD4ieMn05aeg9++OEpYG2KavgtNn09HqV96
KecFTOHIR1s90mAVOimDtoN685LqyGSqH9FqOS/r8sXFuj71v1c+uVjB3ZJVrtnHOq2+xOhO06jY
w2Bk46aYHwGTMz5XJH/1rJCNDjwIaeCsntZSzZCVJBfB+0LqsDVIXBU1plqMXYOexd9vmvVGOYkH
sFGEiSkkXKE6dlrP6LY3JPLvH0OvtiaD9Or0kAN3NfYusjgNEr6vzgToLypV7/clT+sakOZrxurg
B/2GEd1NkPINxgFXdcEmAlkg5fftJZpZMNWmF+ff7KdDApHeVVEZ8g0m7CNPMZdgaKvJLIM3mmP0
yN4C0w3n7Jwg5WeoGAkwZr9xUGAmgsH8kxrKKmy6NHb1qr+7Gwz17ino47t+2yfunYMIQNM6Ed+q
Kw9iGOcC/OcH/HPpk3IYXUsTWWf1Cp6OjknYxiBS6JDFq/r/DDveUOOtnrviPxfhJw98cs/5NgEr
Lqte4cye0gd079BPi7yNlYwaH/Lc8TgVNfMg8fzH+z05karyLMa96lUmvghBWV4wrny73C9taFyU
cRetJBTQqsLltZzj7O08SP7p2Jz8gJPYLoqC176sMP0mHpeFXxv4ESPdttzdeRxzgM4UFpl6/vuz
+ulCOVl0jRq/ZzZSwmEMDqGUgiF0j27JP76jTxY4Ce/KAsvUyOvXET7Dy70F0LWL0NiyDixGPzYx
YhiTgeGpsJ++navlPqOhWHy9KqHMjBPjnaogTQrEAN6uW2iM9bH9YdJI7OQe07Ew/qnj9k7O+9UC
cdg577SCQE3If9gtnCDP4QOfA9Sfv+RUOpnVOQysh/K13OVbN/H6G4mM9TZIm4v6UPEbbC0/tHCV
OxsY3cbnN9fnsvbkB5yED98c8m7p1u2dbWz/kD1CczYxb829uPRtjCxH3V12ea54/ypw/Pb+vZPA
AeuaHHNN1WtZkQT9mIuCvstangtPn262k0c7CRS1r6jygvLVCackPxgP8zu/CCIeVzQcIOmRdvG8
tYf0bP751dn5/elOIsaITfczInugSBcNTSTYEH9/Oj9jAyePdhITZjYHhq6rV6heBfDkHjB+lpQU
ohmxuu9uKhs5kncx2QvCsL+dD1789+uf+34n0aEw+ehSVb2aEvZjIyBXzkKanYv0Zw/HSYwAC6KG
VXH5CjsC724GQChv/g9757FkN5Zl2X/pOdKgxRTySdeKnMDcKaC1xtf3wovoSroHi55V4x4ELUgz
0iEu7j1in7Vzd2uldb7lFY/yfvKbfX1l7vJb60a++/M9/jMA/fCMPwTuTNUIWMhlr1trcnliPF0r
7RmdXXPIbpNg8UW3rd8IyrL77rPYd1v/7yKlDz/6Q25uVSbqoiR71a4lH4pKxImuusU+3UH3SNzP
6vmfvM2PmTqwi3QS4+y1jmDaSaWz1O2hM7tP1uxnP+XDRiP2ncZoJnturNqRcTWPhYeC8c/vbFsQ
f3hu5vZcfz21qqFD3pu9QtFxVMT9TPvZiwQ2q6JMyLDJn3/aJ9+5+WF/KQoQ9yUfoRaurmgu8Emk
T+LXz57Zh51ETHsMaqT0Nam+S/j/Js9z/tlS2y7yT49su4RfH5lgFonCQQ88Bh8lCX6+apv326Hz
n/Q0fntDdB8x4MLFwvxY02yGrlimOn1d6/QsMpMlVqeylx///F7+UQTavh7yC0oPiCRleFDvbkmY
6g1VkbyKy+xsJHXMJQ5ykn7RFeE0puEZMZf355/425WA6FGjx6gwF/bheyUJwI6AQ1RmGBoCj2Mo
93/+ARvf6p+vaVNJbHaWl8ntd/dkStVgJsQJOg4t2W4RbpLVM9q9wnxBbAW1bG99MMFrXEQtRQVe
+dQLnpI9w5Bkn3I+T25+e8u/XNCH3bFGdIB5ffpKRcqZFAbP6uDPt/zbOF/55Sd8eKjGQlt3yDCp
d8MAtTT4j11ur454gk8AJ8H984/77dbx75/2cRM025G5LiF9LTpmABiosvSeuXbTbWLS4ur1zz/s
Iy/9klQw/U5nCCy2TkP+/RLFergR0aRxtigEnq+d0zihW3vJEMxPOg6Xn/Xdf/u2fvl5HzbGRGvy
BWHoazXrzOjo9kio9+db+u2X/ctP2BbwL/sIM8ICmszkNVfFg1JeDQhdtWz53+y46H4puOoY4Hys
IOBIyCxOGL+2zUNufE2St//NPfzXP/+xWgBDpismK35tCA/DkglmXbbhw35yE79/Uv/+KR/efVmU
qYjK5LVjeqOW7wRR8+b2swX22+X87yelfXzhAsOqK7cS79eX5qnRbemUIZ4x6I+N3sw0wWhvzngg
jz6pnf0u6MaGjKqZuPWsPhY9eiXUlaFI6EBputfphq8g27MZfGbyX2ll/3/6xrb6u0w7iEYGSrmP
z7JWW33Rh6+JIXL8PjazhY3DZ424f94S/VMcwPj3qbFQUHq/tKNVstZCHr923uBtUejiKe66S5z0
afRkDMDq4L88Of7/9MP/2fpp/z0WxU/KHHjkr0SU7S/8NfugSP8CHrptmRyCOtIH3sTfsw/Wv7Rt
HSCTwKWNtcA7/Hv2wRD/xbbAYkRAD5z9QlH5e/RBs/61eSeBQoYqiVM7KcD/47Xc/BUjdR9+/06u
9v7DBqtCQWEzO2c8gyInAq/36yRlPGFOVaYsizZV941m3qjaOjsSoFsoQMtzL9WmC0PSEcTmMRWU
wQ7RI/hNRPkzGbrSC9WZyRxBV/a/PMK/r/TXK5Pf7wbblVHj2FjaCk0qid+/v7KBVDFuZyGGqJUe
tH6ab8FKXhfCDcQOile4NxxnJfVDpX8acOP+CpDShW9r7AVuQowt4aAIhT818zlH+b+r8vCnMYrh
uUIsi2MclnFT21iBOHSmW3Rt7ctKexINuMhVPH7WGL8g4v8dsm53w+6PT42kmBe/mu2w++WoaRpx
iNSQmTbYXHBVJMhgsAt3ITNyjDyboFAmoToBOrCXpT8YeHEFRpi44rL211XbJ0FKxSNYVcnTxza5
6+Wie2wr9ZR281cMDmvbkpvZQdIu31Zxact1XHriKNSO2E5w3eu1+YmsOJctB5vjGnm69vXP70v5
50qydI2h9E05cpEIfrhDsRrQxfYApDHjFZmwNih2Fk15I49vzGLYqTpqVxYzG2Q17ejlad24eefm
VdXvDAnsQCmY/b6YeyB09WK4aT+Kbwo0VqCTpT2sqXIP23O+WXuEUnkbKyDmcpTUhWAGZiLfaoXo
FvFYQK8rsus1Jw6C7LXutCUD0tc1M+gCQQzGon/4852r7wOVv97thnjlQ+I/tDPv77zKTBR0epp6
em6giQn5IJLUigMWauP2VnIDuEtmkj9Ezn8oa6u6Xfr2upSHxBPG7qSkcXFC2h963appR67XOoyq
SmG4rVpwYapiFz1gCiylPYActZ8qZuhI5mq6i0xzNGygDDEg8WAW8n1v9m9MBqHlE3Lm8GOVoZD+
kFUSk4OqWIA2BD0Jaz3e18jL7RRd3E7fVhvjk31QJSomCv1nVPrLE3i3+nko0G6xa9IgL8HRfv+E
lqoqh3ZaNRfOoxVMIrNIG04UdFuO4rC27ktAeF0lzA9db3K1oXa0Ysu6GqXevqyDUM/vw9IST+0o
xq6ughmRdFF+GKfCM3nEL4YYHcRY33DJ2nBiut4KTKZurmKpja5U9ayOtJXHLLb8kaHsW7QSrR9a
8ugAcYqOrbnu4xRUsCTloffn5WFs5/k/bh52PXmBxH7+MdEq89KszU7j5rerauNs9CQzofqUhRz9
VdyA1hAQUzFFVQXAv6W3SIkwepYiMRC1+jHXgd6CXmKeKsYE461vJ9OXzLh0edTxoRByDBQhscTy
lB6qJR1PZsOo1V+foUaXPxWz9avPlI5q52v/xnKRd4U03+elMp1VeYQHwoQwQ5bN4k7T8qXSjWMV
DqVbVUu1L+v6SypP3bWUdqI7CzrKyURvrrpcuK5DkA4A8vCfz8OXXGo6R6wjjS27SJ1iMlq4OaYI
ogEwCJntWzGq15hqaQDxgMD6S9wwNaJmJlP2MoUqq0kcBl3Ek1z25hNMCsZ9lZMmTQUQpzb0StVc
3ajtnVKexk8cUT70pPiKic55QUwnAmvmXX34ivsxZAeTMoXJnkF2lPyl7FSurqhWZ6m06eVuMWPT
rtHp3RZZKLvsTMphSlnKS5EJAFuKyt8AhFdJ2JmHOperKzNVP9ETfSjw/XWVWOwpjB1srXPjwzmC
wZ4R9yFSiKpQKiAoYhJAGSudkdT2WCZZ5BTlVO2r2DTumzI8aol8Xq3GxYLTfIv6mQZFzLE4tPPi
jIPZfrLYLzH6h8XOYASLHQ2fwTnwIaXKErOes9zERiS0zFMIVuuOVPIeflASNKZDwKPvU3Agbl3r
zWNlLPLg1Lmg7NU0f8VudQwuf9EcZNNvW3gzSR6pTOxUiGXXBRRO0SV8PhCeGFB/UqLWPOmIx08y
93dSYBnY0IgzP0l62VsYFbbLuoXtm4YvDO7RS5Um7RhF6U0Ypndh1HS7AqTSKVpb0+VxuJJeA2Kh
TR9uY8WJDKd1Db8ZSt8d6UR3xxByi6mk3W5dlNCRh5GWZWIWJ0Sh6icB0MWJ5d2jlA0mWXS8PEhN
wOJ92DT1WRjGVqxgQNXCQepUtrXQBDonPLIrrM+KwSmrd/HN2kkkrS2WPk4x5sI9jI8eGlfh1tCv
j+32S2kp3y4HpVD3xrWkRtUt4313YR+2T5baowgM6+pGHQKgvKM/xt03Ia31x2k5XT45U5ib3cRe
y3lRy3vdrBjaHiLRbhjs8+CVlIEEzohABs/oP++eHyoq2+HK0cqKgq9MwoSq4v3RkdSRWo5AD7wW
nscubpfT5QwppVY7YrGs2JfTZFYa7TgZYA4iXbg1zCS5WsBk+59czD+28u1iyFDxNt58bC49ul+i
OKyGkgGLhsyr1WW+ucSgWqSVN1bReukUh0e1LObzoDlzGKv7NK6soBfYTf58GRct0PuVQd6I5AI9
OSkCD+X9Mwk1wD0zXDPv8lmFac2kLfAap0vi3Id2fbIEcdnTrQLKWSu+VIw7YSofamO5yQHP3i2q
gERaSjR/VL6X+UpnQLXCoyRAwYUrNgd57WVVVzg603p2qBHQ6GP/NdaF196gGtPmEMJrUI3AQyoj
ENP2m5mUaK/X9A6+AwdHIa6PaijfaKl4/+eb/9Bg2RYEmRTbBF817sxkUO9vXqlFcOjzdvP449q9
FeIOq5Z7cSyK+5arswd87p5ac/LFAnIL/ABtN1XK/TyL4wFELdX1OJyYcR6sK1SZuiMT+QAC705y
RMDQN1Yb/PmSLyWed+8LsOBm7rzVdbE9Uz9cciLKOfiDAR5IQ7E1DltsgTJ2Dthzd1I7VTuIKKKr
1LJij+lGDdx+gSL/OlsJhdKlWvZtPEZndUYOWKuZ6hdGiUjCSCyn7KznMByz47pI8r7JZ/iOEESm
bB0Bw9SKHYGecZORrpuudjWc9rYAEdXhLqML7S4GkZSl85UsdGGwUPojqq6osSwHJa6681RVXBN7
85NqiefSKIVzIhQ3DGMDAa4WzCjy8YEMw7oxpRJ/Nqppn5wovzuXt02Q+hk4UVOWPix2fYpQo805
5zJAeW8U8/4OFNfPHnBhAsW93KdZvXyNZnjpY7rcyEniMCJff9F70RejTtyv61SEmBOJq80gpHia
x34i9tqSlD+/50vz5N17JskTudJNOcOm9fG7LKomnYtViVF46aIfLRaibphxvi7W+r6qxh8IoG1s
DbInVdWWYEkhA+RHDF+z06Z3dXkEhGhWKl5Ps/ksL6t5rc/yMSfAOInmWjmZLEgP0MJfZDhtvrVY
8gHeG8h7iZszhDHbKZC9ErQVeQJ0v1yuijUnLkCujz4cu5epUoNQjtabmUVmFjepMu+jCoyhkFvs
WuCqsmIM93kzpIGg/Mi7UTuOw6AdjRlyZ7ZG3XVONcDuZXHxi87AYApLgMAgTrfUsQ5gaepuXuuM
wgPkA2vT3fbbz1kJvZjpH+ujtGIKIIiZX21b6BgJqG0IuvIiUn8KY3tEN8yIsvaCYTj9ryQM8rBs
TswdM/C7ZkE+qdpJpzk9xeZ8vOTJ5cLUuF1ZFjtytc4nVeiST97sh9r3FnZxCKNwQxLKlqNZH4LD
XNT42ITMcC0hQ31qfQN3lHjGZE0OHQ7TiQZglEPIJZMkl2BfGOtlZpmRaP3qPyiO/OajUEwV/oWK
dkqlDvThVIzMrl4k2JoQ9BdzL8SQasoIU3CN1V+o6vKCPqh08zhpD/qwfJEWTb+pmgRif23Ylpjk
6PLw6PEXC3g8CJn2ZQYh+J98FJfi6a8fBVUPigKYpOsUVhlT/HCpbYm5cpfjphEv5YbojlTXLNXa
7Qt9+qa147IDcnq4nGTSkpy6tLlS47h/LGpCxqFVCWbL6LZexOlaayW3asDAF0tErWMyA0tp552g
3M5hU3+hOiCxDCHb17WI5D0XT1KcSgFYTmP/H5zD8rb1/HprVFe3wwgyibLZs3+U5ESyUECiAkUz
lqHsW9CEg6qZbyqqKy6uV48AHZhmkE26Wkpn7jSz95RQHHeXOoaApyVw7/KuWBlGE5ZwceF1kq1V
8nNWzvpRLmcXw5SbFPznLr/Ay+VOp/SBMcefN65/ZBWXG6ECuGXpyH4/alt6ZUIUDlfBvXxQmQkc
tk+TVwadny4phqiW7jQq7bWclzIJX/E9gg/6yMPlJNK9FfL2U2wI68b3SD47PT+WV7g4ropHzdCe
ATjyw+mpA9cV4lHjKW9VxigcA2ih+rGOMpqKSnULiK67jieVdHIAiCwJD9aqhsdC7WvXgsC8H7rh
e1bGD+Y8JEdYw4T5M+1vQy6qq3puGFfo4nO5GuppjqcgWdXaGaM28ntrMc69ue2AaYENKFlKBzsa
Nhwe9e2CZpGdws8jig5Fo98DTVfgH8IwHEw003KT3AKjFIIoitUzuST+OID+FnVOPmljUWL7zUrc
ergKJVOIU2wL74OiKgOa0YpbArMA5tRD6kjDtCT7RokK5PJDRVm0KapTY5jlX7+UlX4vtpXpJ1ZJ
yaVPDywsLbj8Ltr+6PJ/U5S+KWuYHtasuUrnabwfxa4+quE6HkLzSqQmcJvo1ZU6NRZ89qG/Gbr6
2eiT5XD5o0ucLIz61xGiqkvyIT4a2Tzag25IN5cqTazmc6AuDSjiGWYsgjVhmWzQ8pzZA/Ll7eW2
grZCB17oMW6/lXRYC/CqsQ0QB9+MdPGuN/XMG+QeE4Ysyg5pg76wU6i2Fh1oTyN3qiUWT5MKdoMd
Kr1KrI31s4Ej1cVM4aYo87GavpbdVIdOmg1XZhnpD2sFUacxpQDhUlTT9jRCiqr1chSkZTniw139
faHgJY6RWnwVIEAG0yxLrrWumAokmrwvByOQqUKBpd7exSRXFdHcMh1qdd717aicw1TUDk0mBUKS
qVeCvKRu1xUEYXBQEPoLys0IDMSjdNE/KNXqW1isPVBrXXb61CePTRdOu3pu+7tYYiY7XOvblcbm
WcuXl6g3oodes2Z/ymNpN0lVB4PPiCgsGd9jVVm+jtKKUvByaZkqVZ4i5KsTd1O3x2qoDFRgQ9di
1Gx4O/GOesSbQMbjFaZD16J46LNJdjtBal1J65XGHrPkWdP6+0YotHur0Z6IWjy1WpInGeMCV2Yk
yAl74BkRSe0j7Wt76mLA1Kp0zrpQvJtNQEj12A2crfcJtI97YV3nu8JwDbU/jlZWHPq2qc5NGiUn
iueGL/Sq8kwnrSn07s7YvDmUbNL8KIlT6C/RYhdN6OaqFZ1DyrROCifRV/QxdilP6Z4ohaVvGLPo
bnzX26VS/HheSKcpT2K6NrALwCxGOj9nFjGKPlKDRpugS8W1OEbldTTWbp5PYHvxQFiPeVI+Y2Vh
A4izLzWzHnBkcNlycJrWPUJ36Xj5pZmE4PJxDLg2BIwHxV5qzQG+qMU5Nh77XhVPxtgsPmMYGUTJ
Mj436nQLcl/cl9kYegzJMZWj6MdkaVAWKBMmIPWXycqPIv5Ut3lZXl3qjVm+ONQJ+4PcSO0xbiDb
SJSJBDscHqUc+TFYK+mERc7qqnG32Ko0zSeRpgr7sZfmnflUh/2GY1QF/1KYvfyr5uWDiHA983pY
1ftMllvP0Evml9WRnVqHw5f2APEkyQ8huTvVzGB1JZfSDlcN/MeMqT4o82rcxFAPXaWILC8yKnW3
iAbFlZCJiSgu0u9Ss+6wq34Zt5KxJXmm1lW3sV7pyEmalINUzXxllaH+SDiStElEs7joYl+FmmOX
WOcty7T6kRTLV0KlrH6y/d+EDMedjDTBrQLIvQZf8qwKQx2M2wcfL3F1FXVJeIA/dJrKzayDTN6j
6/FtLuP5XKznS6FeEkT9fKkmYyzrXMrUpYgzlxJahpdEyc9ClxKgg2ayT+SNwh2V5XpVsM6vIAgt
BxTh0C6IYz1xZcBH0lxIjMlO1duRYvSQsH2wHYRF+KKz8YIJLKDH6FAdrTAaidW78SGHrG7Xq9Kf
luR6bXMVzp7y1Zi6+tCt7NWlQgMoKSH7F1b9ZZnOS5XCGO0l4dyMJzlrqiuhrqixmVd9j0XYtLS3
8xSV+0uhuaUY75apSfNdWfEIBl/9NERTdOgKLbydwbbxbkuOl9mc7aafNCfPghpu0vfQJIeck1m9
E+IU4nedeCjpYD5GtUo2AoFwDk1mUYrc9PV4fJDZjbNwDY+XX/IO5yC1z1rEvQkjF3W2eEVf0PWB
7x1I68yZOlv3mrvG+vxQAS9wRJEozMq+5nEp/qAX80M1wtFmBGHcsYG3J1B/gQmr2L7sHnMeVuds
aQHR5CNcKJHtLliHAGd55WZtGCy7fH+1MRrACakY/pVsrpz3x8YkA1g78Ahi0p1At+0um0tX6Dg2
GxR8Wr0hTZ3LiY1BSneVKSnYeQtoncAKGDTxwLyL/pSs8X6KnWg2aLmUeb6flaJ7HrI9Mlk77drk
zQzharVdeUNRL7yBYs6FRtZy7GS99/SqIb8XBOPQTEswUAjQY64HPKrgV2ukkw0ynyJV4Q+hfrzk
RlUijv7cJNN+WBJJdCDH0oygqtD2LZ5O8yB5aKO8QS8aT4kqbAkkfjZxXnmz5oK5WxMZmBxjKPnU
U/HaHks4Sn5mhMoVuX/ry4LycHlEuaL+hB7JDJuS5ud1NfwF8vfxsn4SPRz32B6117WOp6X5MK8E
v3rZ3CnRot33oNZryb18Z8q0dUqtIdoT/O9SQG2nqclgMG/rsDNDP1EEihDyWztAFcuwjnO2zL6L
SuVArAtiTY7FnWrFmxtezQpNItWR2ziiMLyecijRAjXUQxslh9kYawcYawi4LiQkqA8ohQ0s4xZ2
5BzrLiTLhCZ9DmTSqDFKOJT6foJSK6h7Kkh9c67bB2MwnXqxNug9dYlreJ5eE39fYYCb40M8f4vf
tmI9/yIfQ+sLjetSgcLfwG4ZslHMH/qtUn5hj0IxYJt5aNcZJOdyFokPWtlNxBWR1/x1NAvVBVX+
ncMxvhYXDJSgAzzo8li5iZZA3pKlE6AoDqI0KRxFi966Jv2Smetr1hIBlJFfN4A+QvaWSIakXEqH
OHTnzktXWfIb7Pm8tY7Xm2XurtpZnDwggSmd57pHTBwCfLdCIwCFG7m6UaYebi7CgSmTaTCuVjJy
zvn93MejX1rpi9rlV00SYve04A0UjkugdRFVwyRloNBcYtpyhNEt/Gx7DNc+6Aw3yrX1mpj6Jt/a
VUa0PJfhogQzbRYhzCnHEx/gx5d0yxMOGif8B12r7v15A3LhLgBJ/bRoGoZVYubImdJ5lShMQT+n
4tMsF49CJz31ORADVbczraE9oDvk/UKgJcu8a4Aturx1gIAcUFczlFY/X/VjSml8SeIbNuTOphng
Q4/z5qxjJHbpHbWnV0GCHReihzm19KC369nsjJ+aPp4msd7zZz/FhiJjW+Bq0e5rub1FXPFYdDJq
9yS5ibT51mK8w9a1+QlPq9GvrOV7szJPrVnT6MutbEtG3BzAQV8p1swbWk7KWnrJ2IgPWa8UDoKH
2o6wkr5WJmWyo9yCBN1rpQO6ticc9TH7yGySHL/r0nscoB+q1Hi8LJREYDpH79LaSXDacNm/zIOl
hzRmgLtHZoPJRRRIVXojmNUuLSu/rcLjqv20tOnBmo3bNnrThvBI+8/nLL0OE/labnp3LhZvHemY
Ye0RTgJFR7lwNKD/OKnZVGtTe5W7+ZrXDipS9BFfGQ4mo6s9wXmHTvsdIhx2OvGI22FrvWXJ+rZO
87lahrtJZIhKTmletNqDKDXeEA77bMyk85SI1bGbl12aV3gyUKDE29IwXrTe6rEyWSJPa0z9FrcM
IWgkalpjKrWO1FYdpiBSlDhtmzwLmejpWm052Ax7KX5T2Xpt6ddq9bMEMGmWb3qmHZJBOHRx/HVu
cnIMWT1b8uwaQ+0ROe4SedypzY+lhjC43KqaqwnqCdH6TTqNDkYg/XKcLK+y8kApy+MKjthGlX2n
Kxz0DIAHgA6/8LginIexa8Z00y7k2thricgMaXPe5h93i2w+o4PQPADfbmzlyz7XemQwWyaVz0ck
FaszrNV3CxUCIzOOMj5Fj1140q2rSNwL4PBkpWKhi1hDoNcY0QANiRtC26+Jy/k84Uq/9FlhPUXS
4ltCMT8WfSoco8aSHLEopi9yuCz2FC0iIYWG2c7Y3yhx95DWWf8lGw2c2gSKjnreFYeyVQC0G/MJ
EHMGh09rD/W6DD7J7O3c0YoqrH4H/eNJM0quQ3UKTGIHegpwOZ1R42ONsPCkbt++NGLpaiTkAAjt
NsSwZta9yWKHpOfNcIVTCPfLwO0CqpckZm+fqU51Lr5slreqlFrSaLoekFx0JgcTpmgPBJ49jrG1
iOdh69JbACXJQ+SEKIM5EfYpQ9v7sNMg9TGVzfdjHkTA2U7YqYltMGam9bu5XW/7tueAWYbiIPDw
AGg+JWF1ZcWYRI9a/n2ZwHTm/U6RGx75NPs49YYVPLyl3FHM8Es00GrDyD0E/7YhIOq/UwvycUxg
cy1dY5yQLQ1b4OebyoNUf8E24mucPkqWnt8lTVE4Q3sacTEg4702E/X7qC9wmIfdG6RCV8PYKwx7
PwqLNCjWVgX4umDgq4uPljhh4SHhvWe9ZgUyKnNxYMo7ywhnsivgl+MgpIHzPoy1eBSUaA0aMf3R
DKTc666utIcSx84zI+zIjsmWaMGOdszoftres2B012QhG9eVsDAQTJFwX/bVyDqe00NklqWnJuUp
19EwpbLa3vY4pIrDymKLSBZjXTTwUHyUKCBKNdtNZdixTplarod9PybmSatYHRoxLSVgbDesQZkC
vW0dXIZgiyxyds24wG2eFm99jetPVeELmiuVcKtU7Qmr1Pg4eFp6MppxSwJRG8VnBAB36WgSF5QP
6aDbqXGmvreqsYOFMEN/AOToZcdZ5bME3J41CK3WZhTFQcPvYvzhkBY4mXTA9cY1zNktLZD7aS8Q
Q0+G3Ug5lC2shpzFXFuvUoZ0J88loNoY78SVY70QRF9LZaQ+JfEvq9azruktQPJcu7uxSh4tHClo
tpaBMLSLn0tKt2PaFo/jRM6Oqpk6XZ2oXyWmGjye7FaaNmV7+/Nyu3Mjjs6JFeIduBIuJctTOY/t
XgijH50uQ4qfs9qFSjr4E77nkcZ2zQF018aeLGTP4s9x+imZtwl7ezS/5WnkQMd3BjTH2kSMzkgV
2lO7O4t03x4wT3Kk2HSa4qkYvlVCh1sIqefgaHF+IIPGKaKxKy0jBkzttjTSY894AE6Qsl12Y4Nr
g1h5MYYUthG26XHOBk8N8+zJqDTmB6iPhGccFnmjI8D52eyAXRqvE2ixQqcmkGLy0rbuJJ7X8Jxi
3KZsTbiqu55aSkJKuRv1Kj+VqXKrzTEyqzryR3dZJCHYLsucFQynKXs9K0Bu0VnVs5tQWrslFAhw
Y2mO4kLUP6HH8gulYwiRVKZURPzZ5vk7tNc30RxJLPp5B1sdg9Euyxy6IrLR8Dk23DqmwMhMgMm1
olOj08Nt1yaHJV5tGJFADHe7YAGKMYbdjo89io6Uma7vWBMosQqO2ZATr5in4SYV4qdm7TVnKaPh
sOIK9DxO6RnXoGAA4nrV6CmGITUtUb55ET4uFh51dkCdejZTHbxSWhM4m6L83OBuqQqnTs6P5Trb
uhl9bTvqmr0VP+JzGZHe25k+GW6VFEcdAPIOf6OUzAfBT7yuu67jgAhhiIgJ2K/clYve8FVAYNPi
5jSNI1eBNSwu3iwcMiKUwpsmRgBZSa4Od5uinnJMOIa4jj5ImsVu6GRFt40cORLBfYwjiguz15fl
yM0NlHKgoH1LLmtPMcX2UU/SipRtML4L+rear/KnWSkPZIVkxvLzWGMoWhxVlaTT4eCcGITDrGWE
KQKLtaB2wRWMP4zE1wsvLK8S6TArN3qxt4S9Id33ioVy817Ellgg9JdsidCFakRqC9OxFHx218nA
zrsOpPkqbV+m8GZUKKtwcsnrLpIDITzQoMeGQakeogJS7hPytVzwl9lLJteIXIlzg4G2HPU5hqSY
X2F12X1TRrQ6FUd1+8PQ4cdx8kjXi/myUFQstVd5soUBFFcAvVbp95NxHKKX6IiVz2B5HZP0esAx
2D2FtBpNly/QaJ8pTKimk1THuvqS5PcTW25uYwVkW5Jwveqxa4i9hxFDYYuKQOCkItEcfBCy2QNz
aauPszyE1WVwCrM0X2ptPpeYP3mSUehelUedB4FCHYogM3reFw5oYSmz1Uhsjt1t2mJYveiA+TOL
SfS0kJ/Ufv1eitia4cLWumtUYNTbIdATqh95vz2/HLYrxJp9DxlhT6yjusqiTtczmUrQNI6VC56k
iotdI4OYTeumoxSl66eZD2q0gUA7BdXJVX7D/in1+7pHpNGqfjxpyakATn+YR41x5TlWr9e5W9wq
ozI5DPdtqGpOkljG2RJRLo44d+9jNhxnmMLqLmRez1dV4BNzbR6RWjcOVJqzMkh7USZMzqOjTmuy
pzNeDqG3DGJQVqO3GthP5i8zTg11QVGauo/iSePgr4nmtpUEvQmXyPahRvkZ5s9iT+ZJ/Ze6MPbt
rtUWLoaLxXgOi8EW8NcdqsGT8cbgr9t82zv8gndVGvqMAR0JVnK2ly69Rf/DXHqDSUqP4PRgDDfV
vMtTBGH45lX75k7UWKbsCV1gAPBiiXPutUiqG3LvNcCI3us16KLqI/u6mRo2jpJkM6TZUnNqRWp8
aKc9TUk6H1svEvaa9H3OTelQqniOZ/VANlD6eqM5Ydrg28M2sGZY5XX7UllpMCNTbSg9zKaHgWNF
kYDzCx8wcFXKVATIEdy6Kw8TftyJMe8m+b4KwyAe1GAJIYBsaez/ZevMdttWojX9RAQ4D7ciNY92
POaGiBOHM1nF4vz0/Un7NHLQaGBvwpIlOxbJqrX+9Q84A6E4O9w/Z+YR66YwI2fg+gOeCtji+/s5
CUQEczbMqMHyKjnWU7z2mjqsthl4oOnjoFW/VgTckFFutjD/uAOCcj1Yxrpmme/iioa/3potAdkW
XcKUh6Ln+sSFGcNpIm7NcFq4if1T19BKjn1UG/lKMZ6f6icw27WZYWKKvA8Crkl2cSu3UtgHdqo1
md0hc3UA6zP/ZdXPbP7RmNiepn1okF889jqIxI8KNk5F1l16DGZGTb0eGsMYwmJlQG6H/ihWmtXt
2GKZUhjbsak2ZpqdKBoAD0UkDLCGXax+ujl7NM0R1AHuUrX1ax0O+hu1OzuRvRV5car669SXyYFM
2Papuh9U7b138TFmOrEp4vqYkqgHRtETaqh1kfBR4Ru/gDqCemDlyTQyVMZdEufLWQtygy5tDgHc
sBUe44PuEABZWmTdY/wu0lB4FYQVmnb+otLyVmUerNwWlw4L2+064SL09oEadxjiR66jReaiE7v6
R9XE0LjbZUiiGj3fMAboJ3OqZD9aKMTS2Astz9r0XCNp8mllLwW0qDYl1Qb2UEUSCeLbqKGFs9ne
up4JNfKAYtbXgWutZWyv++6app+qfnaCbE3nHmIvHlXuy50flesNGHIVChNtPjJHVX2xKGXujevA
27sJ+T3jNK+dTPMjXXNOtdVC8E+XYj1X7TnlH3m+b/UV5fOmN8zf2sgzGjcOJJ7CXhPqhjzS04LV
7FbdRSIVPpqiZO3kUdljVE9ylK8u0FOdrQRJW822tPl1hMq7bsBYwFvpw2dhMTwl7byOlNOb+6Rt
90Mp23NVZF40LmVCF8b2MXnWmeDq5Jvp1G0mo6swyvkYx70Tr+RUwRhoZLeba85tP3g/0I5euOu3
Qm6tDPpbi6GeX18GSz/VbXrwwc56lZ0aIMpp6YCgfRDnoXiJ2zuzeMIcqZImnZRHDphjeuKqpHp1
R6YwpmqPk7TnSz/3HzgDGi9D8JIwOscY60f77vT1VSu6Y7vYFy/pjrH2BwHcxrKqLcmFW6a5R62P
cfb/bWV0ewghlsZHVyrWtX7P8/U39Whs8LAgKnI6gfaz3vxoc3dd90PUUpeBUTHBuc7yT5KnoYHc
LSn2Erq6Pj5pElizYUmd4gNdzHriCoiHJ7AYeoN9pa2rMcI6R4CFk4D7Sy+29KyUo4OKgn7a9suC
kUOy0ySO7yomjrCH42/RzKyDSQVEoYGhAQscpC0+fC9Xe5uESthp8FNNhZU/FcITeRZfVa/pZB4l
zdUdjPpaebK55naVrPGLJln+/pxo7AlZj7+EzlTvIb3ZB0VKz0UwI0sYnx6nricoIfHULZgXQXFv
tzfVMJ1toQCytZXvkC2SldsF4llJcoZwoaYU+ONL39/HQhnrIOV9mlLuTubtz5SBwXVguPBmNrdy
8txXfml1VKK8NT53mzuo7EoekR5mQh1lE9tnrmFMW5dL7S8igrhc3/pmIM9jllFim+WrP5N/phWv
CVDDkegy3KzGKVkPVZdtlOn1a4tQVFR2+gdeYq+kq2Wpu09S83MAsj/HtmqAdWLjHI+l3Dbm0cd3
ODJNpT2XVUO6UEIgpx+gkCDBJH6kBBxrv/w7+sV8FOSjHR9fQQg2tr2u3dybkSGjadn7bWne3VDl
FJWuS4MEs6v31qVTOCCnjg18ee31XBBo6m0Eo71j7YmFj8C0aY0c0DIy2rKtXm/o6mTR/KpJFV2p
zKHRux+0Jd3GRj+s7NyiVsNY85TqfX0CgqUhd63N3JC+YHRGuismtwiTTnVPuqfdOgQE76Qv9Pte
25GYVT0TtIyUunCztb0seP6lFcKQPsggmeW/UrjNDDYHPA5rMPKkgoiIEEptSe1LBdovrYNkxpyF
vpcQ0NDDkQA5C4VXDVK1cCaEH9qxWksxdjt9Erd844Cppinca2kuH16Pk1/HX9y+jPSpZ/Id9+S3
LVeS35rTUgSv3ODT2U+BNsbsXRjVk9tnzcpN/X6nLNpRwjCY2ivdDbmfsaPqSaIVBtVj70JHlYAm
WQ5WRV7Lga2mgYzLQMjO/OJ9KeUNdcM8fI5d952KpbikZCFGUiTzuexTUkJAo0gmA9qZXPvNZTuO
gGnOieEdMU79lQEPUTU23YbcVfKjTflHNlV8IL6nXvnZBOA3F4y+8k3bmxbohxV3B/gQqM3SDVlT
7jrr5r9jHrvrYSaPTHN9qlOzWTWjAUqUxRhM3r/6d7Ayr2XpyPuNSyWTEUp6BUocnDYCVNk4Rl5f
IJ5nFjoiL3jiPsjJWiU0u/emL1MvqotW2NXGHmqDO7WnfVjscqu5rfaemHTuGg5BbbDs/JaBEQjd
NSUfcaUMnxW5oXqxKKxSzX0r/R0NonoxYv0NrMhct8NkcZ4D4zL05rbU0eUtsZ3fvMXsLsLj82dK
cJvbryT1Wfh6b9glc/zclIivPMdnoFLq2Lzev3KN3IvKJYhXD8KIdC1ccCeB06I9lmGdLftytIKd
mg3/ddQnFe7hm29gcmwdFFAVNFhB+p/prgLMfvr5Z1PuxxzF35vQHIqnICIoETZTpICMXDb7fEIt
0cnNwp2xUQQHPzVTZrFne+merTH5EMwCbH9qf7IezpuzIZNx75WokINOPHnFBwOM0IqtF1Ilg43V
SvcMNrkgzjxW/PUnlwgY9AIuUbp2UNK/9d2mKC15gmWEH6oKlnVr+mLrBvURKspwgE727Y0J0aB5
2pJorLGa8Hn6xIMyoLeINC2KN6NV9nGusbkXWfVUxUHJ30xz7TKEfwdBRu8g3gIghWPBfoP6e+WP
ZEiJ56oMqpeq7ZsV2CphCkYLDqrcLzv3mSeVFd1Gs+wzb7MMTkbmuW9tYN0262S5QrW9Q3yvo2H8
THaGmXmAqXpYSU4p8KO7H2axvMkm2YxVEMaZ8VTpaX9J0s6EKcycLa2D9i0zxLOd6E+mPZXR1Kll
V0LIDaUFDWcSNCGlGsG90RABzHjzj2A0zMu97syS6sA5vOVxVn6ytG77eLhn+XosOU1KVzHvfCoJ
0m+HUILF6aW4NNJrLiWox3oI9DYk6x2Z1ONJfruzDwbrionLTrTl73nAVJRhn9la4EX3Nz8OSoch
oWqCXqCQJVl3Gn7XbfVWd9y0oEOhjNekvXzYjfopPE2tq/ylYumPLcL/eqgFa5tCa/AQnSx+ue6t
2luLXotXiNggOwzyfU7816mEhe6Mstywi+P+5gVNZEJrunuWl2a8stKUwd0agBKX2UVrSdOayAKV
Y5iXyfdcxoR0s4+L+IdJNdiY5bbtZbId3OvIVI230tZ3ZnqY8uRbk+3OKmRkIq1cJXkT4nmBGiwT
257Zvznf7QG61aIB/rnknIHYkfKbF5bB9BLwjqSmGOoEhtu2wKdJ64GPHI8RX3AW/TJuVEC8n178
hhV2rcjBesWJhc6s5Q9u2qeMerzFLtRo9a3QCnKSREqS5VSg15l+2+69n9JBoSUiMb+EZAQz2s4x
BGlqbU3fj4dBE4okD52uTUJuhFVTNE9WVjt3W+hmpYHzlgFsBOHlp6mGbJePG6QnsdDedHwoV0s1
KErFpgqLgEG8LQBJchSCkUG8Lb/eeLPySoQk2B9my9uMAyOjsrpUgXcTdWa+sOUwlO0J82GEfXId
yC1D3rDYqPqDOZnBbJxxH+yujVjSJXKwLuRz9nYFgrarIHR5ogu3Sutvhcv1U6CTnzJYfdROUNC9
tZwrbdNqif3WypZhNFMTjdO4MHunxWlMfW1wChLjI551tqTfNvMB1/roA7WDeblWFu7Rs0AAefOK
F1i/BHGfdetdB9xIBm5SBuG5Igsc195CQ4tqOunBYXjRxtl313Be9FJ7Q6xaHTs9Ty7FUyyBH7Px
zkTofvbVVzYtxo51eOvG6TG/upnKGR7F7o2F4BqUfvma1MMhH/00NOuMtp7Jz8HOcWkPpHYiLMvd
ZLa9gDguCtDJpIuAGr0niMpbwcNN3tGzBixVi7OXLc1z48DHaoWo96OWay8MzG5A1t7wXavlE4gH
H1ybN6abmfGmDagT+7RdhIbmOkGqz7VbRZX4Ihk10iprk+Sce5Nv1KBkb26MtWz22+PDSAsHGeTz
7ARkKj86waW2oVz8VAkgflYDrqGQRdwIZ7p/GhhMFdDgHHaBlWnD93tORQk2o1EYC3yJGTeyUiGT
r+swl9q+cdTaLG5ITaKe6xArjg4MweNGcst3g6ayI3q2vQSGRRP1S/nWPWctrJeEjlCEpb23yrpc
ZYPu3dp8Cs7V1rPZdII0wUqGa8pPpudsSqszpC8IIE3QRQXZgb+S2N8POEq/ouzu90tBUmbeeVHV
pNpPw+9XGF0WmBIWO1HAYsDESqMbSWHPV4MeFiA6Cflxzi0u3v3tODxrcusnhzhwotrhQnevTA6G
+a0tvRc7j8nLqJAGS0f/S4b7JbdKeyXHqHWSTwh+e5n8ReICmaEPZQ5gbHxxwWrzn4VJNeEBY8WE
Dqx3yBCms2lWbbxpYmFHZjAZePZ13R5aAOzEpPO2XUVu1OJK9azFL2Wt6icT0PesdYKpap5vsiNe
6DM3VLypev1HRwItYewlENmQr4ZlUF/2YkdaazFtmAi8uyWwEFYD+p49GcXi0GFyAGSUTZ/D7H+n
kI9vopPx1SwYYT2ez1JkTCOz640sf2ijPA/3QSiCs9Cr9PGTIDh3m8t7GsL9ITf/AdZo/2IMrnVq
rZmArvvzswuLpMedJzVEcJqLZL6RhYhk22ckEQc2FNHCeirS6ekuBh+yYDwi3SqenBFzyV7Lh5+M
OFSY9zM4cHtpCQ5OJgKGszf65FXL/gY0b8MX7Zi8NJPFxgJB3C03hVFHsH1ctXKsNMxJU9URmyCd
D/3kZXap0JKPYH7z51cvj0MC61Yp/7cGXSCXD1qahNsMt/kQAULEKQlr/eR4Z4NBsRjq0BiZ0eTv
kA9C3a/WMhip9WkOBMlADZVhA6EQelZwapnIaYyLDVqQoQOa8AbaPCSLQTS108Yi7NoiOwMMzvkT
KzTIJGoWHUijuEfVAsAwJEsAhbR77Ftza5K/ljVFXfHzjsD3JC4mEFFxc9JHWHoASYhAcEDCT+p7
dufQqLSwucMyPcOJstzITI8W55rWSSjRQ3Ua2cj1ufO+IGpFck4ONUGVHi86tpQYbcae+sEqmRsX
Zvsrpb054F4+5ZaqY3ZWc9UybehbLNMBBIAcVGcCW/9tuEty+dE1v/pAY0jVhc14MlQOD9NfKfcK
QWkz21W4sMvEPZ8kYwdhQYw1ccpz/9sCK49QaG4nFYvVtEBA7baY0tCNIYat8qhnkb/PG9kmIofB
HB1ppCyHX/QCg6Vmfl+oHgQeQrrxpGES0HWfILuMrBvAtj03QlggB7Gm7A7Cr2yZRZPzjL5s1dvv
jotWbK+RRx8X1S5I4JUkPzz3JSmGFaZ7oSF/8EmuJD/LEO0q6UW4KEY4Plc9q+Y9Gk3YP+Gbcwp7
9AxiNS/rxr9nbZJeeBi4to3+YDRW6EJAGCWiQ/3ZtjZ3+czAH1nkAZNRFTaUcm7xl4j5qNFGbCNA
UrAa9YI/KX+6NgG53O8nBnXjL9f+aSW/S+IZEbtNr33HmFW7+OXeguGpHmXCX4/emp+jXNSrFpTU
9gZjfuWKX7I+OH65MWAcUYyuNH2JTArq1v/KdRlOOp+m+NOqMoKSsWqgH2jGt7hb9THendLXQQtC
bcG2mBOQVhqfJmooyS9BKKXSCdoJMqngK3Y/fF+EHb/Fbq1Nq9akRm7ckis+G2GSfbfG32JihOFU
0VA2VOIm8Y8wMGvcP2I7bJBc0X0POUNOSws9fgP/SJR9q7llYOZw8Vg1hUYaBf7z7I6gmQzwGhi6
pJ4DwjNQqWBfbYo6J4XeR/jj1MGl1jv1ahrwSXoPzaSXxf5nLN6Y0lqQ4Z+duIKZLQeaIfPbXIL9
wtjlBZXB+LJkfTTJcQ8Pfno1F9NaV6AMW0OmKBIn4yfxpMUt6+32xbecde/kX76yk5sm4+FAMj14
idufW9veEbSp7VmML10aFM96UdiMa9VRl1PxnMtKfwqCCFKz3HZuDKLbGRA3U3oz8ALP245jlj9D
JsyeISzuzSSB11fWci3tJX0Wi6lfND3dGgjgnx+HgQrM7ZhhJIXSz67KxNF0NbT7xhS8GO3CVsWm
/E0BTI3pxl/lOJQh9x5VqD71OwPgZ+dMpn9LfVNw6rrxSyW8YnDlJht3bdMYB6e2/i4djjle32YM
yxzUAqgXz7qxAFwzO8Eg2XmV2XTNizn+Qx71dey5UJnSl9tk1N3zv4PQY2jG6Qbpofzv6ccz/15g
37WPTX1PiL2/9PEN9nbYLgDjIMKWjasqh4UM3ASfwcPjqVz1GVfO/RtTnYHrmsXH42U9ciQw/d/x
2DYMMhP9bHnOOLMS+YRmynqXjeZyfnxDLlI/k5b7JdNYhi0+DVDf+j30yvijKSZ9i+1/uzGcVPsQ
ffaihPU7Izj2aDhgXYEfAzoZI9Sm1s0/NfceTuqRNuAwv1l59SA+l1VecZuZesai3Sl5mNPhL/+E
T0dq3nt9HabvSsTfyZCKFRuovSuv2rwsN6NWf21PdZ/dsGwhO+AtU5vZp8nuP7btM1Z5X80s4vU0
j3Iz+Rof7wzObsqnyoqfRxtqLXiaOuQaIMWQKXEtXGBPVzO2NSGs6OQM+5dyFT49hrYaUhDnJQ+Q
8dZasYUSOH6YAVFmdXNQDeyKfBAMXoS6wir3tlJbmOPAMNGDQv7KdXud6ikV4qSsc6GhUDIL41Yn
5A7jqOIApXY7lLjfk+qHZ7SdVqgQ0u0SlS8nGBHLKU1A1FdqGpKd2Pnm+KxVFbC/Dw+gNp1VIt3m
MBYmyJkVZOIwoBbZFtayMzTsMntRMB+W27Ju6a94Zb54ayQ86W4ay2yFXSV5uI5mXVxv3VYY+dhR
6Vhnux+0nSFie9sJRSre/YBkCkTDxAJkhLL7gIMeBy3OQGf85QRWipQqdhRrbls4u7jDUMC8w0Zo
ujp/tRTY1xVILeH/gyw93uyUoCCxsE5kLLNWP34WCVxjOHiGYPDD65p0gfZZ59q2rclmheSLf5tW
+Kwa2bQtAI0jPOSkqm6wirnYmt6k7NWOdtMaT55hQ2WjvfW64dagk4hU1RlrZjtNpAk4C4b/Z2r5
7MwhNkI7zfdzN/ytXQbjbeedNSd7KnKv3CCB7NbZ1FQvPmG/J2Op/yb3R4+nku456HA7Lq1nE+Xl
i5uL74ZR8kmNFZTHSk47hDFZhHas3pVZar20ZZNugy5HuXJ/6BZwbFuPEe/jYcZ1eZ0D4yiEg3BI
IP9PQVR/+O2GCFv2+LF96+rBP5oO4L+fLdXnbMhg5TRBejD87ugo1V5zvCBCXYwXrYalONNvdl4F
8zDzYLPM3ntSLRrClFU5AF7PvYJnNnkb+Jka/aruna3B7Bgt2qjB6zxbz+ZoP6fG4IcdIonXPmgg
S/jj8KFyG2Co75dfbgPJuK5HNqTkO/fdCM0jgFNTWmfPVsFMKYUaqnW7Ye8P5kXdHz2+iyQPYsTQ
c+WRYA3PGbuN6H+97/Hl481c2DdbjvX+8dS/w+NnaZ6lHSAyb/6/bx2MoCLmWIjw3y9+vLA156tI
ynTbdMnW9+yfGGEuCVYmqbceNQUywzBKmjo2aHx4DO5Heb1TvK6Lsi8ta9fh8ajx+ju/xdR2zCCM
Y+6IpyQN3JtdnzJvcZ6a2Ch3jgAWwHPQenZ7n9G8nPNd3znPdTyVP4fAMiLJSrZqrZRKtlmqp8EY
z7pTfy8ldkmpDDpoXNz+OH/9oZNUB6MEUXKWTq2kKKyNCH4qW5sPfX92p5Qs7sQim9eGocFCDwdX
lr9bm6Le0c2tZy6XngrwYHQAb8JQ2iYo+habCFAL07Qj4w5qAHKO2yW1IT4lhJwMhRVaevzbzYs7
K6CTJyWzahUsYli3SPUOPfHILPEyiRygno3f49jgJtYHXEptk6beCY7ub9Ln4i0SER/1XPdqxghr
rcFJwoDK0Ir7CBKWufeNrjtmaSt2BJef46Jtr9ldoK4v7bJqWgy05haIf5qc62Q34tyY5GhAC9sm
AlZYlijI6iasHdF8dCzRG4KTT5UntguT00/fgsdoFXm6R90di3Y4oTSwT7aqC4Kpa1gl9sRmk6lL
0lYBtUR+yxvu5n6Ani8aMtIXJ2kpdpzqHGOT1zTYwRbmnZEwdnmUqo4KzoPbygamQf1JJ9abIvTu
Ua6M0Sh+W/+3NcEPcVzAb8baB4hUQcm4w1AeHPgsOJYLpNF60mB1NF+zq0lASW1cx6NqdnXp7YeB
JqMuJaTU5IeEGbFil/pr1tYLRN96U0/U89DEVjX6j7QSw95brG2uzSS+O9I4qJYfaMbDKe318uKg
SpAdJ6trW8pjK9tmxqL2KtMZJnfkIFq5RGUJOQFh4HxSNTtjrsVx9HjoTjEwwP0bnddR8P97jFRX
j8YfZpUvUaovzlq3h9cxgI5EpaU2aoGrow34qXfmErJKkz2YCCfKzTqIKqiCUym0s5iRS7bjaF/N
3l4HngI+RJ03zW79NNFiXwzF4Eg8DUE6XS3gKeBQ7agviVxRtJlDhtos8lnnX2pMRaAFIbXK02I8
G8XyNXX6sG0GxoUTjh0riNOo/Gfw+EJNm1Jzipuutb8Ew/y9bfyFEi1PhQi6s4mCsPdx0pBx0Z8q
gIs9zDSksvWLaTt8MBMjL1UiOxhxjI+6pr8ugbW1VaWf8lH/kPf9kiCPCyLz1VC3P2PB/jVp8A7G
wW6ONT2xmU4gFNm1tNMf+hCUuzFLmM3W+W5y5crA1+iKKYTm8fe0DAb459JY2w6aFXf8YSdr002a
Z0Ho+JpSQIPm2e/KWBbXFmtohGzcHoUe3xLbydephmdI5yN6kUotULi9+ZQTb0yj0MpdNijtEizZ
blAWZOO4e8uoRlczYeQYd1TAk3TTeGLdd4L26E/0EG3p7CpnAFEaZbWGvqzRro5dq46fsiyMUGrc
x7moi3UR5xPlJeCsOyF6mpCjtKDoXuf9deNKP0OPb5i+G0X/zQy9YlKElba2rhNMxYZF6xAy2H+q
MS8PTE82aWHDF4P70/QQufzSILG8VFlkJo0MO7ohP+5RwcW4VkO1gkQClpr1p3p2n2Np+auCAvHe
pzZwygjJGdDlTHVD2miHbH6BedxLw9xOg6DrztNgXRsFfCO6kgRwRjdw5Avu/gVSOvTNS7ZBs4Gd
ZZ3sIficS0/nosLsDY4yxh6ZwlRFBv37MI5r7NVwXPJ+VLO5n2KWdZSP++7XNMz6Wc3WMxVv/U4C
I5g5qfaXx8Pa+PAaf7ionCD4tLPWJa4u1RR0T2k2O+fChaS1WC9DMzpvY+uCvGSNtiWQ7sCUDTQO
ZWaUYetjopQMVZB8QiBCW+3PH1YegL2SIhqZA2dcT8eN6b36YnFWaVuepd9zQ5vTNdFaG2EJWEYH
SU6MXMx6HnR0zPqpSup53WEPcZ/hAtFnyg39tGAfqciUdhoVBpP/Vo802Axa7fUIVFCladgBpxEx
4O8desHI7CZgRKvfIuhBeZm6L0XiVYAO49ec1K9OL6LCr38Necs4HXB2BYcwLLNWQdvGcFMvEq6d
NP5jVWWzs+/T6NL/gYWKirxl3zv9HKXQuuG/xyAqOA969YXI7f44DcFTEhCArf2SLIGnWjhmuGA2
uiJE6TLXroEQdrq6ynJvteWt/RyBVW6DggwjwMvUGWbEwjAZalV3+sVAhdSAlnoY2oTYiO6Ri1/H
zCi3Y5v+MNzlK0sNyLABbqHwlvLcnHfcz7suU9MeHtuz0f7JKSL2uFFi8dMCh1U2Pfo4QWqaUhPn
CPSPjTRWau59DJ4YXcxcQ2B8k7FWIBZXo/XfEcn7B3aU6aC05VULEmi4iI57JPWLEwxoWbFJlBUa
TL2GO93qH+m4FHtT+2lXsxX1YB168+nWgXdM8/nFbAENZhu8KJMGll2i/2ub9XKz8Ooq8XczinY8
FFUnNnbLjEBAC9kNfUFh4S3cO4F1NufMe9JyFlQtPjaVXPbgAN6tyKV/E3L6i5divM/ujx7PL4iB
K+gS7SBPJKmUULNZmMsOMLLL/+cg7l+5qNtwlI5BivNmZFHVBXSg+yFPk/85PJ57PHSxJ9ubRskg
eqoOKte9cB6NOawC9aJlRr+ezPJXIEr/yaI9CVy3vHYajApLzXvDNfvIH8RwLAy8Ymj8gNVHYycL
TkbsTtmOO1vP3UuR6uXRrCCPMljhyyoW3OYMP6HK31UhGcYSsQMl3CmBItKRia6Df+S56W00UCYf
cs3ye3CT5LmecOKohr45th5ImRrziapDU+emM9T58ZUv73trx6XoW90HwoP8nXV/Z+keWuscPAfa
QBON0snfDO4am/vJYvj7XfHvpwiIvwZ0N910XHxvPlY5RkNzcDBrvKumclDQbe/PIzhe/nuFHozt
Qc/pKO47DCz74uoaq8WAiAUiW17/Pd0E8lY6vjr8P89jf+IA6+Fw8Xj3PHnlWWPmYhe9+W7fSZt5
+47q8T7mBB17PO0iWN7GGAVuythwQ0PDoZaOTz88DoGWotKIdR0ElnMKUPA4Pp4uVI0kQBZgikuc
Xv4dqqXIwe7Yk6ogqPXVgBeIvoK4VOzbZfzxeGHsVJw6VeMo3BqnpW9Zde8fvF/2ybGSWvR46nHI
HWltRQFDDHELQRaur3aCjTYFOc8nGMBTQF+giW1Tu9A3oILAPLVfq1xop95lP64xYvxwxyIOZ2tJ
jjM41Uf3hUp3OlsBw8pkfoljTb1RfaqNocVfZjGMR4gwTVgnxvzu297EGCggBvn+cHEZF6CM9S4x
hiNvI3KhuZ6hIY/WefYhpP73KsRycKuY8Yj+5ptpweRWLpDpLTYqgRDLGmdUQNJO9/gTw69punDQ
XEZLc1xuc1LuX1GgUphTVNt0CAl11bXIqe8CON2fCh5JOLkVeqPBc15TN9k8nl/AebZB4EItRz/2
aTTdumBg8+I17zpqq5Oftf/70HU4JWSpA58jx8ru8V1jJsHjv9fhPUwmsmUyjKdZolXmzY8f0zb1
1e6QOHSwI/vO9oA8Cv9mxQ6SbK8Zo4L68lTV0xZFMlTxuE63s1fNT+P9EIP/waQvNoPrLLDYO+cp
GNGNeK56ch3m+fis7Ue9fg78u7poGfpV003NupQkfTKVRi5YzIqzaQ+/E/WeyT7+lVfTdRjLay/x
lVm0GJpkqeJ19a7ctjnOTawfk9mARurr4gkgBLzYgbGRTwgNtAAeyeNAE9NufQ3Fkt/PnOD74d93
G1jN+pKPyMj/7xv++6pPhyiNWcT+fQN3vuESlJFXZ+kzy0D6vHTls6N546m/PwLtaG9dqYDtefR4
Va6za3fQooBchne7gLZUDv0PJ54aEBvEFa4xy3XQBwUqBVFEOQrGCGai3KdBv3kQiB4HoC9CJtNp
CjXh6Xvm2uHobVRTdVfLcV592eRnJ6N68khqh2GBR8ISOCf+6mo9GWa3dUvqV7+90/xBIbRhwJxq
MMuda0Phli0B1TncIYwlZTR4TH6WwOfyHnOHoXo9bsZ2qVbdCLOpzHJG2MHwtujmncN40wIvSkma
Ppklty5kUu885LdJ+6ax1LewNMowKMavsrN+tuANG23RGAlDysBOsXaPAZQTJ+ca6Gb6USO9BnXh
H0aFFFJCXvInEnkd3BHORErvyqT0D3bBXSb0+gkTSDKecwp2BqoHuOtPnYalRONO3CHtdB+G9Uiw
bTa6wpRYHt89ue2Oy6EaQTN8+ucVzgLZAVXvp0VIMHx34A7c3hCzgauK7psp//8h7DyWI0fWLP0u
s26YORx6MZvQOoI6mRtYMjMLWgsH8PTzAVz03Gtttze0rCoWGRnC/RfnfCc5mNE9SXpsG7To28p1
ik3Ii7t2RWNtEoZyl8D7CJQtDiH1hD23JMxPfsExDyBYGOR+ZaHkTWNtpeHrz33IuqKrkj9RE/Sv
Liuj2A5rzPwY5sTYyouJN+ycY4mSoTseivGrcuKjL7z6FPcvlWEUZ1tiAWt1h/I5TdZd3OxckSGW
atx93wA8LEqX0RpQvZMeZy8OPfGWF1wd6N+Ubr3T2WR0xn1GbmpR/DOEDav8SWeJUrUfglY3Iscd
Jbaw1m0/dKgNfBayRm6ewHytfezyZ8J8GW7kYCPUYKZnPUBh0AGu5AKatw+IWMg3d9dqqE5OY7n7
sePUDFTY7vOaKVmfPXM4VPug4HbX9M56K8zm2AXVFxCaYpWWcLl8ql/2SRrFmkx+E0Q40dhjg7cV
wrYkfklsKU9SRSjAOCER1mFCG0ccDc0U7PyYgwLQfrrqHW8HcYLvGhCjZhzoBbuJvTLh9RUpW0M3
OowpMiwiMc6jbfeHDoMhZdTwA+1Gwi7cELtSV/gPk/HA3KtcQS9DGF2NBeHRKb33ZkAH5cR7yIzW
tRAm4AosIDETjRG9484amTr5onHuYPugozh6vBXArLcOBdwafZB1a0L8MR2UnC3OufpBXCmiVezs
OwswFi5ZHiZOF/M2KrZRaPNWrfSTna/y00RlLkDBgWflRosdpnF5Dgy37botisRqzWOpDoZKL7R4
6brvhbaD0rcbIqheDbUJU6LEgIkVNtxIlsxzdKn+EzxRC2RD9TZ1I04qOZk8rShmx5bRp3PN7Fw8
mjH5qlNVrLsGfUiOXJXP2j4ZUnj4KZ4zOqFDaHjO1bbtYMtwDBy4x6HhJPRmlsNqQ8ONppXWdNES
T+3zjrrGQD+oxXBDGGShH2xTd63V7Xhr2IjHzqRxIHjegfbrMCkfoWzYoHZkCv6Ag5wTw9sW+y50
6d9H/aW02SzTXviMH+MZA4sIP4FvPJgGWCChXS3glBevpxWIFO5jlJcPbXQtFL56tup0Th6kPrCD
2Dij3Xgaiua3WXmfRTupbfmW6YjjLRwgKxtGhOm9hiXuvyTx3Guctx9FDh3GCaPsGjjBLxXJH2aT
FHuJceI6cbjq9EjPRBdRZTYo1vI6p8lLU+/MtIQMOZFeKqsB8yWCPTfjqqEG/hxF9BO30RstbHQ1
5y8FtTasUnetW8zSDAnSZWJoUZejhSkKQxO8nJ3MwvYY9rhNrOQEG4bFfh5gz1D8RDiWBzPFoluI
ILubkAdEK7yTR/ZbkChjY47OH6sSf+PYC9jtRWvLSz40qyoeroLtEYaAVKePwUVx1Eo4SEzwn73g
gAWzPFFJ0tm7ZbVyEF8fmooxWFNoBerW6cE29rcOI4ihkLhEI7iHUeA9IRTsEY4Su5nd8MhJItuw
GdWOYfY1OJc21KtbYDf4i2EKeeqz1yskphpaLp8+pc5jgP7IsesiXmK15Ngiqw5mRRliqiJocDr6
yGWJB9uFU0aOWuv+tKbRPpXjIdeJxcXDxDqfka5pWf02nklCRfWauIl9xpDbN8jClDhPPaKZbtaX
6Al6STguvJ54FQSht+uG96uAKXMQSbGpbHZ+AXuvVW02IWdgeYVPPdC6tMa69bAF52GtsCwzep6Z
F1FKye7XLCphnJ9w9Hun0qAQFtp+YJh681l+m3zibyUeKj2/DJUvj6OFICQPwnijKVOe7f53mBnl
tRJE3SE9TTYml9kG+5JcuaFzDQOU3a0fygN80hB5fLWdOvZcrsg/fLtG+jyOn51qmMiE+F57QDw4
pEp0+2DenC5BiZBGf9Az9TuT0psLIiGY3hizraA7ZUgVDzOeIFxZY7svG5tAEzf8p5WyRf9bFzhO
cAWHGjy9xG1W0Rj9kwWxuyuD4SedQXOcZ95Kn/m3dsd6KtWeCqxR+67F8dT3Xr8OgDptGj16ai3x
08Tgh3isfE2xh1+UyvfoVH5HYvgFL2OvFQh9wSTKDalGEwrrYzo6ah/2fUnTzbTCcbbwNYpjkzIT
1VGfb/NQt/bNBAZYk7laTzm6vnLg7+ShWWXtqP3StNA4aJFtfZTCeSmtGC9LoQHOIL3haAp72vfz
brtF2bTLAte/64aDvblxKAZHfTw07fQOpP2hIw3uA7PdDirhnG/bmUEJlLZE1cEEmnU/Q91NW0I+
7uNNFJbbAQPTU9U2L7ZS6nigwwbYoJJXL9VBhTm83twIe6BRyRZpgxD97ypF/h8wxaZ5el33TWCe
nbSB2adv4d45N0tz/7jZZK7KFphiVSltnQj33a/QAESl5jBnSTeKIctznwt3XYSfyaj624AbmvHc
tMZVop+p7twderSNrZFGSyn2KjADwVYZcS2ODz2L652jMrzb2CTd4cPL42qTJTrrJ9AhDuufVS2n
XyoIxpXffEwxsjg7SaBcFDxvvfVzxKG0a2KvXptK4vVPJEAfZWynsHueWNOxYLO79djMC1llGCvL
q/6JMRmtdLv8WxYcA6JFXlz/Mgw258jdm50s3Z6xHm/D2GwvWhH3K8MuEclFoXM06l2jG/c8scMb
28UvJInTtqUSNJIuvPixe5SDRqGXuVi5NArB5YsZOOnDC8TfUk72qa4Z2JblOyEff2FtaGuziIed
28i9jNjSJLjMNp3UUJUW0cG3OJaNLGKZEffYGaz3SDX8ZSjAUBcXuyn4G9ltdx0MjSJU8AithNcU
Ses+Rasrs147p2xUoB4RuDNxeKd/TOXvi1KnjArzX2Yvf1GFRNsYgzqrsVyd+4LdTBd9Wmrq7zUd
hnDMYGdqZnP2uuhCupOOOI6Kqg8UuOTipsYh3CW11b8y4mRTHIw7xxpJqYCI8S5SC91x0/0j4y7Z
ZOY1r6v+qmmo7ekXgG9rePqm6IppfdqgoiKVuyXVBanIRk8zFzWK9TvmemA+BsPH5bkzKsY++mAf
JllCoyGITUXtMfBAMSIFHTciaLSVViH/1Ap8h3nNMxLQkuOy3fgNJh6v0p9rL5RbFvIHVQX+dvbl
1kasXX2H6x0IGnssFld29OVl+sRCniLRsRgAA9XEJtXQJnDErxy3euEugKM40aqxKn/RfZMYo5gI
m6Rgr89HvqCXQqNKKyrYqLpA5nKwNk2hY/ZsfJ3dYX+gYWR5kDGPBbuPDIGitlEjNGvb+yhl3+4K
bSI9sTCOYYexAuEPQNzwy4/UtLHbaoYxK8xq7dg+K+m5W2fs914m7S3K1O5aeRmacaBhTt6y35+/
sNb8acvU2quYd+pMn+D4Fi9JgTQ8nDisEjBxheZWfCdZJ2zJE1wHzPeTISNt24K9h9kD3+yc02O6
Hmx2p3T3loFXr3OeycQSLwsYrelnOHlisbk1g3wXUkftbaWjvxuZepth8oeMVLV3PHUsAja+6axq
LpSpn0ipeB5TgyCWmrAYCfp501fK2JmoyhPDXvcejrrAtKMrkXwMxXsdcgRK785T8caOB+3upNyQ
SWmk70H1e9AH6yWAFo1bB3gdcEW4TAa1O7YBe5Vnhr2JhOc+BSmDkH7+lTp97r51kPVJ1dylhXGn
D/fmTDm2c5Y0gxVmdwIAcBIbKFpiViRhk4cPw+1+Quu79zztJ0VvPovOFsKl04piY2BeucPt/tvW
Xs/l27xUQZrzWWial+W7rHAaduiLCKvA9Ft7Gu1kkgA+HkrqLi2+L9i30dVuC6XQNuRJZx+BbFOr
r8uTvkQ+ebJBwDeDE72q0CAsQQXPQ4bVeVd+uJ0h9l4Ex8Uv/SfOWMWuJ9jmqYGCydHOdZJEkAtY
+FQlO127rG5tE9hXhs8gHuAgUHLa9wVczqhmbWowIirLL9aVLKs1aDXUJx2C8LkCtXGnWvzt1pyc
tMdtGF5ry0QSX5lnrYzugbImEotxcJcp1icjjq90q8XRxyoRm4T9rMGrp9tq0MRBlQ6pG7qP1yRq
rG8evAEH3aw11lFwp1dF5L/rRTldJtRKe0IIPmrijE6RZTP+S0xSVcp2+GZUKo9MAeyFTOK4dS/L
n/wQ90dtl9nT0DrbQDr9K9++vIn8Uc2uOaq45UvHQZEX8aqCUnSXjfuc5J5+8pg+rKaeZrbEaM8b
OGzYSjrlxidGrms1SPDULE86ZiMWNbZ4wQyC3UwPCSnJaD4zJvHnqdVPjkB1OuE6PU61B/QJ25TL
aYpl57nyDPFuTuNxwBXZziFOkcZDC9gQjFgRVoFP0QupkJDrFhVIJtE9twh3EWCHI8TfPPbuWtxB
dExmwBZRrbvBxFpfeUGGkZVbJRoIDgsEUuog/v3N85TGe0021XX5EiWejhR2bI8CDZEuPGwkphlv
gsDVuN4pu90++sSRfdcMDdkan8Hr/E9DFwcIotntjvEIYBQ5YzXU1kszuq8e3OlbQ52Ii9M6l5iH
WDKXm65jVII5dqBBHFE/aZg7zAxKjNDxyKLi3/BOQL4xh5/FE/+7ZcTRVxmlW7ckEdlHKZNpsfP9
iocRcbtTQ3qY4J7w4iS/BaUvvoYg5QhBqLeeVAhOwvT++e/IGC0r1tGosyFNG0SelQ7vcQyDfjfp
5DflQZFtAKm5BxezyDsVD2PSwaA+yUsjR98aj3tN5NM+KtVr14gTIWw8bgPl5qBEsIvZ3V5pBupD
JKpj23QfJRvXv6DU1r63SqYKNEwYWGteYfeKiGrcSjFQB8dj9bTEUZR9y+x1TjhYvghjHFaZw+B6
8GAbpSK6UbNSXI/BMzcJ9FZ/MrgwvfT4/fi1IH0X5nPFaoTaEoGWR0agBf91E7aYZNEI8Co2JONk
YZweBjJczAhdHnrrdAdbod7mauQYqTUUdXV7sPPJf1LAmjI8yISY6r84N1gKTMa4n1zrb9ca2htD
fSBA8/MFlTllaMx7WMoXLyqcp6S3DmEaHKUBlwEzWYW8Gz+7F5pbI0oRGrGzv7HXf8w3+LENQGO1
HloGTWI+9zWL8rX8W5Esvep4Gz+Wp9sp+uawfNzxCrN0nEc5Fjd5yX5o60vWzkgjHOb9GV461KOl
675N3os/duFGV27z3BRAkb4TJZh4eZu20Zz9993mI2Ap1riyH3TX4QEF74RD1XS2SS7NXWLhpClZ
bNFb29VB4z8fkB0DLoFlte5KVM3JZO29FF/kStfiP1ieySHwGEfQik/IaWs3ZZbQNdM+Q1X8mgE5
Po7KrC8gcsF1CbHpMTehyc8eYuaBLnlAyw2gScUTvxzS2LCI6HLLXeYH8lbPt7ZX42MbHGmtSQyy
N3rlH4y61TZa1PSbCVv03Wv0v/x2aKs8D4IhD8AFfwjszTQW+itgB6bJtdE/JUVxCpT+QeKnetI6
RCGFrn4NKiSSjclC63x8Q5LNubaaoty7qna0zhhyPTzAyBMkk50dcGPnUbeI2GMtQ1OpsZj0bI3w
HAzxyjYPXDJfCeLqj2lkjo11w69nIRUY1vn0riUCzqrN3go2Je0MR59ws7JSp3TG/VyvQsMqqOSq
qLgk8TT+djVt1Y0yRp78FYBBu+cdGr9uCJyL3wyoq7uZE+Y3l8Sx2ZYbAYpMeFBwbqFdoXGsXH5R
/CYLeCH8b6PYRbhHDkXIsjmgrTa6Znhazk58QWwZ4hi0oKFh5JlYx875jfl8JRNt3m7yyNomvTf+
HCKAUGFu7b7fa7LDdZ2Z5k9y/hxMhwa0m6zFh9KyA52sEYOY5qnDkMufXaTiLcwLQhey7oSnjiIj
wMklJsM8hQb6j3I08ONpTJbiKPrDE218CFOnPSMwSoeoUzLzOWrS6g5C5JjpExOsfcrmCnNiLn35
lOcBngFZF0/9IRdpTe2fkWNOOxYBn1kZU8uMwbByjIhCO/g9nXKhNKQtc2pLaQG1aho+F4Mp+o0y
wIM4fb1GxDDcbLc6N/0+HWR7J+MgXldR5IKuplLK8Mssz9ZyFDIQFV+pKeONN58Mvp5hQbCt7pQM
M+k4zrblzKVgrtKjb53k78AA1qo2C7uYl513nfRC1LxDeGtdCXmsxz+7PG0JrrKtYxwIYynvrqD7
7gJjm8eNfnCWk6rW213FxnpXSbw57syU7UsHDrIVkB/gegdR54Qndl9jG0WbLNY/l9+qS8vbm3rK
EH5OD0L0211lJQkH5VNb6np9zLpk2tWj+ztozVejc7tnu+djEPkhO17EzlTjQ3PHmzpDM+qb7Mej
LHN7bw5W8jU2iByjPMGfqkp9G3Rp+RhzBEeR6Kxb1/ufGkzNrwEuMVoGofY6b4aVqodsB/AeuMz8
4RlomTAG4CWNq2AdFip9TsqCiAZUWrnV1E9NzwZQz+xnVx+Bas6TYeIbN6WbB5cOfe8NGvmXJrzu
WAIoY8hNYmlXQjYZnXAzATi8JMSaMUGj9DZ6Lm1FsbiRzmzNIb7msTw1rChRYJGjWM+b+EKI7kD2
VnIOEkqhODC1QybjAjsDBZdHK3DWrOIaVtBTh6a55+CvgYDxYIkTmW0NV8wMmw6u49qKjeqY6SBP
6xiOfTqDmifcvfguoGWmDj8iyVC4mJOIjoGElNHnKe7YOUCo0p1fgCKdl9biUJB5OO8rQbDbjc7B
Ai3mVBWhjUGiMlHhlR7rbNi9o5ebQFaQji05QKqxp5XrVtGlzXDrST17t8Zm+LWcACyvyvOA43fb
VXwyRrPsN6JHAN1Kjv8mHtwNMUH8/46d3kqCXSmpObtSVSMfN4zpBEiJM1mi2DPSz6FHW2EjUsCg
nuI+zvPsErXRBGNjRMkaqEc5m/hy3Gkb3S35EZ4GtUlV+dZN8COFRT1c439aDlM7+XTqsbt5Ue6s
88TKDuD2MUhzra48rMPPplVdPQQBRLDpNxP91zrH17PjIeoH5tarsVLb0KGtXZ7xOjQLrP1438tA
JRe0GPZuygVV6aTsK7NNDHsCzaHLfGZb1nV5LOrxD1ObYF3ofb2fhj/QgdEy9qQNWCB+alfztr6D
7ortfIVRKsfKHzTcFr62Eqg7f7S1EvthiHo8nVP4KWB0ITTgDaWeJ9IVnwWms13Ry+Hx/Wzl/RAi
auUTYVQdVhkgAQiFvltYwLFnh8MXlviB0f9ATQDtpDTzAwyF4Jy4JqXQnMUnOGg3DaX7drmP8U/x
Q3BWikOHnJWPHr2lhSy7/RUKhrThXI4Lq8Xk2mgIR0sbi+XQrYaRt2abWi9RZaG7Gi0eu46Oej7z
AH7X4ha1fn+tKzTlHiyAJZJgMmmtp7IEbAVUZAXmh80LzYIpizsTMm9Te5hKNb5ja+gqBC89U7qE
fwlKJ7wXrTqYrfYE5jVm+9XDJ4kQv+AaYqwK4LbUMvOF4MMe01FNME6Ydeul4ezD+O6GXXMJmgqZ
HoKs49KkFo2BeDWIXtR4X97ruYtrV6kS7k883JmSOuelRQVKjRTMlhePTNY7nzR9w5C4JsECML9y
NC7E2SmmzXE2bEPNrdZiTvDw0twLFW7awXk1+Bg9m31kXTEDPNdC7469oV+Y1ZbrDsHdaYIAh35R
a86dFbxXQb4trRGLd96ZF1dan4Uz8I6YSyiDsCKM2foZWkN9bvJ13uA4C0ymkSBG6HxECO+0H055
4z5IoEzWZjrCkTdCXq1eu4BejK6w/RgkIP5HL2dhdpF4SKNaN2+I4XtUool2JLzFHDvrEqZVtfme
ELAEc8Cg3eJWf4/GDChinza3nP3utfbt9jR8Mk8puNI87R5OJmYKY3qXPdp1FBwgdu0OsVkVtNhI
H0GNYd/FlRCkctO7MBZQePlnhUIVNXk6v7KxRrPM35hch0dbKHeLbcZEiKW2I9gOq061RypNXhbX
9tbRYDUfy9E+te37kGXHKU70+4DQb53puErLqTi2lmU8lx2cKdun7JkY4ZxEoP12C/ExRSL8slxW
vnkHqAd1zSvagKpFfmPDwr6LqnqjsRouZtZXe59wB6h+jInGGIiLLnp1lI25Ghtc2GMGsfO7wNWK
6FPjM/qRV+60ipLGvjIDBR06lp+VSNVtqjsSvZoQ+bzx5vSA/tsxCx8YFZ2tTJmNdZMTPKpzdlmu
D+VCyvk+/BN78vfGvJpz2ya9Ln9qOlymPY7Mgx/25kOri49OyOhHg4bUGdQ9MZFvejgX6wJgPg9a
4/cSUF0MFpM/+PWKbn/Hd+wsCsZZaxud8RcemA0Vhw7OznkItfBM90PAAyqXXj8OUx090wvE70Sx
enEl3p3MPkRg3wzXJiVcMl0NSIJaj4k+XJQ1Im8YggH9WvvauDqkFlW9YEhhj4DXFJpFoN4ZwWBx
rtUx9gHOLO8TGWBjb4eNXSU5YQopIPCeZOwkCX4vrZQZ1V9R/rn8JrRL+ktuciSq7iWMJ+lxxA3x
FZ31nuGSviFYgY2BxsIhDyCDLXGgjM2G7wECm10gHLzZVhmB7Be9r/6pdFZxgWzj2xiVS9tD4+Hq
EPicAdYj599Lj3RpmyZav9OHqX/+PphDcisNnMXLm0uDT5qi2FcVDn70vUZw1FuqB0RN2SvWaZMC
d26KRm+Sa0qS4Jp3b+zWVoHy6W1T/WfYgj63hvKPPX8ME0RMe5IJDG7aLnyBgbEaytq/UGEB4eq5
ssPqOFi48rLK+kgDX3sfXQqLkFcT7UHi3R1KUfhxMvg9xe+SGJ4/U8sRItokf3bHhLZ0CpPDcjgK
5fofo5G/28WQPpWEjD4BHHtqCtX8iCvW7FjAgp2O1eJH5A4IyTQRgZNS9I2IyOY7HF3yNQaENS4N
2vylAHAyotk4Lm2gkOQXpbmhrlo4gnLyqncXL8hyzUwxvGvT7IjkTApiCL7jPlxTfFQA47LYb7de
GqEfG9NiZzUshWggt0voRdrW1qkYmhcZLP4HoePxwnDXl9X5v7+UGYkFgkXXGSXoHVWKZE4RJheS
y/R9YuccziPAWSCiG9dncblcjPWoyRvVeH3IDE+uM3Z5f4nvAlg21uDGmwnAfwg70WWtfhGFGbFY
Dut97PGS4YNRJynm/qpBVVt4ERt9Zly0T2axdkgDdebJtHOGDebtjbY99WGkQaIk440wRygsImdt
VWJOiESZ7HOTGURRUPz781g1VlbBeKp7pK4t973HT7NR0a2kXbYPxlvFXdQdD28Iop/5BJlM69Eh
MmTmvDHa57iuryTBT3dg3YB5U3zjESqpE9tM85V7x994BpLjzrOYq1AyLK2PPbWHwJzAsYixOdjQ
TBiIYBUpAns4NArLR5n27bmb3HAz2zkx1Q6Qp3PyEtDFfdWF1q17mzEp77XkrUtP3hJfhJUTaE/s
QBEqTcw2kGeDXpuOZaHK7xtey5HCtnaDU1Tqf5c3U2NDgIt7Pn+W6OunvI9/p7SoG4MhHAeC8ZH4
hHzNTy036yY2RPhjBDYVGuMPzrNDaNXxOkiE9WIE02sKhuDE+K5+QUPqn5Y3X2aDtarK9D2RloSu
jlZP1zxrX8fIrFAKd1L8sZP0ABMCQ+NwnUeF3xsJPLNwHosgPDa1qW/8nko4Sqb2RmD1k2sUyVEP
eoc73g2upgv+BtCtZ4FN68nzXtuYLABvGM0qi5vsavpIeiDfXCNVBMflZag1BN/WoF/YoLGXdg2q
g5rYSFrldaSb/l6ozF8vEW1lRIHGCOEVPpSzxwERru3Wwu1F5+iYjjgIfCGkPGbPzcSeKirEU2Dn
9h9h17fOAJXSMoDbUHeu6dTkI3HRdxUFRW5MnxsMifZasqRf5QPiCtip16R0H5XRM2KMGIEts1QY
h2H+MJsh3I55/weI1YzRbIlhCnFEIaNSyK2JZsvS/knNMbc+GXLIzIR881M/3vGXJI1k/hmuWCvD
3zZ+b7zRg/xJMqbISOAncBs05iLSmOx6XXBZ+rnvyUL1syDR7bk2yQqabexaJs/L0NWgAJ6Hn46y
Zq9P/g+DzQ4VuuFdR0V+wPImW6qi5XTUTGI9lUS7tfy7xKmYuKT201Q5H0s6sJkG1dFNsEuCAN7R
DLyzjHZ5Eg3nxhgOPEYNJXz5RxmRWYq7SMxMxM8EHuFHR1OKm3I8Id07Y8DNHzbRMQ+dy375fZML
kjeKzWrj50I9bGFFSJMINABszpCtI4XHjsfoOcrLhy1DTIWZx6vVzKpc0WyEHbXbYOyLPeoLtSI0
4gdSedxMI/f88om2KutaGWSHadNN1zv7j+9nT5ivOy59hsClfS6d3vgopvwZCzCsW+X07EjAgcVJ
i449zqujNcZfSVtkRx2ezK310ThxexzxnYK2FUw/iBfcBFb7j2Ai9+ziNlw1iaGTUMMkankJl99l
9UQWEImO4c0R/WX5k2njqvueeNroubHLEIBrj+izJOPfKtdfYav414LSjnOJlcPyHRYSvCSFm+EG
dP4R+W+IrnCKRu2013r06EDLo1vAB3dPAgCKqflAs9Pk14QOa4mTmohfqJqE7D4kwj8cdEtzpgc9
pMybw/KQMxZAB2WfhBlNu++PZzBz8Gv4q2XWJ+vleEfRVF6MMajO6RJ4jATTJEz3b+2E7qfAQ7wr
EcpLImVACyU7Fcv41GfDS9YM7yYl5dLG5Ok43XoNZXm9C7qKHlQMxiXsi4k2hj9nkn1p8pGCZb4i
CvpSBprT7zKl9Ep4m16kHrng82K3+Q8yjNGyRfSNWgybcClfMfV6lAROv2vTF0MjnKKaMV7LJy6n
HcYXz5h+rJ96FgLn0Rx/R5i2H9iYnEdGfvmxMXW4x8nwqxTpFdQKewWdOA3eqjoTTr5YOMlvRTfQ
93or2dvybXLF4/u2N115MWDJ9DS7tyY36yebd8paukRpLENzM0U7rrgoo8w9dxQ5TG5gexDeat//
cxKrlP8WKSskmeaWbQlTgAfhiv/XIM/QyIYijmpotx7CM+E6IL5JJNtFLYNzJ+PNnCMU2DpV9CNg
FjUbAPsdCi1kg4TJJE0dkpaJcFjF8WNCGuHKt0LmWxrAcsccKj4nWhSfm6z/X2K6/8cHznbOpiUy
yPDwnH994EJv/CHTS0RdpcO5ORBEnAQelhzyI8m60DZYU/9Ib2Liiv2OSKJKl6RtQe5bZRo4xbDP
3hrpPqd1xnE23bUstPeoT+U6qIuX9DrIPPjfnmwxxzb//wG+Alms1F3ALB7jM8f6t1hnjRlkmCW2
IPNh1dJ7PFsxyVVJC0WKfa+5jkUy/YxT40cy9dMzQrHvoaxNQAj+tTC6DUzjnXm3q1lzQkE1JVRd
3ninfs9DZITzCaMzTbY9rGVWLoy3uJuFVjm5zKVNyFc3kZ855CX7r2w2NpmcHOOUvquoY/1vMONk
ToIy7Auj73js2XCtAUKSdUEDsSpxSiAyVtUxAJT0OpT8PJ9pVkBxfaO7YKe7LDIaHU3gMn6yfRc3
jJeCeo/J/EVOkIEy4kSrdnnp1ZcmbH4SsuTg2RDZbvTJdzSHKXpd2uUkNyjXPEhdZSb9ozsHzrlo
kzybV7bVhk8mMGx1penu0TDR3ZoZwPu8KvaEMFJPs44gUlddWtd+TNC889KngIeCK6vkagBRumkM
43dDB2QfJTgeUIcRg2p3Y4lWrG4xzrARJdCPoPEyLBWwnVDM7vdrm6DPKqsOBfy8f9Yc39l1/Pul
bc9TkjIzwFMAUcXFTzQCYcxb1VMsuQEpE00kz6YsP2Stfy97jcqeM9loxOo5AfH7j5Xb44Gdi9AA
IsgqjPEbZrqDnIAgGtvpP9kiQV+tE+/gQSk65vX09X1xWJZZgU5NG2AvSNxUiX3KIqzqIk3PO1gR
4OGIjusVdqW1SSkjRfIzH+kovSSQcENYOcgBwN1kkyzUNWO0Nyq1Q/KZ4/gwiIDpkScvqy+AIc2q
IwP8q6und90R31oFW4W4nL2puXeotCDtMncnBGxjmFH5MUQ+lhwObd4OH7oONqaBTYOQaNCZWXXZ
a2dN4h5101vRhEwIIqmfwxa7q8v+jRSBlriXenh3sYUz4O/rk2VgAhs7EyUsAE6kUTOiMftrq2J4
buM2OUcwIOBRPpuku5+AzG5rxNJLoZVimyNExjfWKgFfYSMCX+uDfFMt2SiR0alLbsqP5bJrfPY4
ATgV+gjvsvyp7dt/lOkwdvzPZ7I1H13/fkpQAePSm9OVTan/69HGCid1IdzpGwM1DZ97pklGSZ7n
2FvsQG04KQEfYKmF2nn5j3NukkiU++lZ9WEUjKd16/k7abKxKnGwMss7jVyM/bx5DuzxN2hTvLSW
ag5lyTkikqp9Xd67wZtptsx8e9s8D4ntgkYk+qIT2PTy0Ul2qIH8I1dAfnENhw24hfRiY6D132Fm
QzPR+LB84sH8mrIRGH9AWhqo9YPrDy+dPbhrrx3FZ04UEK5C+R5wZdpQoM5B3RPs1ULyNiSJhq3p
40n25SXt6nFbOrSf//kpNucQ+H95irkxTMeROlWLJ60loPz3L8rGoPm//0f/L21gGxFVItlazUnG
GTjK/kfrMvbCQoqmIYCpkuakNTN9mF5Knb1mc0SI4dD5IB3zhxTw0PQjNiP/uQ2dv4OUgjC/kZjT
abJIPPvbuyq4t/MX0z8UA07UwXvJXRAtU5ltVEqEqsjL8lCbxFpXOVI6sFLI9AofEEtDZKRr4f0A
wkeiwnjh0jgYsrYvjj1PJz22CHUVX/7zkyL/PdRb8EKhhtFt9/9Rd147kiNJ1n6VRd+zl1ostgf4
QzEiUlSK0jdESWqt+fT/x6gWkaxicCeAvdhpYBqdleV0Ze7mZsfOMRXQhaL1ct+BQdJiZTBhCvAT
6t/jUNmKVCoQ95fgkjWROK/enuLfoNnNnYmjiFUT+h4d58i7a6P2VdsaJcQGybBT2w7WXE71g54R
9QyEbS3oyiGvG25YCL1jL/l2ypBfHoQ0GseLldUV1QQSIunsOg2f5uUgtL4nASuigPcD0NbW/n0S
ZxDkCTIhCD/dSJqsHCDgQ3ndSJ5EEVCloQePl7txstGfuqHzPtF0VZEUfdINhtm45kD5ISxV4SpQ
34pap/LmjYJnoXv2CpgvCDFKIEWh9wvAHW27pOTSTIlliLVylCxoKnwL0UJQ1hb8DGhENqgWczMS
LIn19gtMab690OufvEESxyL/04ilgIGUJk5VB+tK4IcBWIqC6iLURJDUU9VsA3QU1pMY+YYGAe6V
FHA8c8mjwzcI7yWyCXedb3xDPxEt5SA0bj2BegpZI4RX6lyelQ73nmUIvJg89+i37h7mwv7d5c5L
U5uWdZad0x6jlhWResCXK9/4Sk5UwBW3BNYp6HGbagteVNr0I/mgkLlb3Uu+thSr3wxG+sYU5PcQ
MsrrXG1IGZhg5S73RzYnO5H+jOuvqpJpWrolTo5xMqu9nImVuPXJAqxafmPrk0UerFey67e7jrf8
xtfyCEqIJEPVxuh/hD95SbPUUnCTNt1nXzb0Pegm+SDn+Vim5HuHGARc16Nfl2diSvW9Twwr+Yw9
IlLUaN0T3LeOrYvUjZnkf9aXh2VMfdhxWDLPDRkjEg1JFV9OM9AWIRcreBTavjx2nOqUkqPWSXqj
81D0dOVwE/YZaK6uFDYcNM2BzHL3EFoyGhj11qkF61MfQBV4Okpq7jle2XKOmLmuUM+YYK6Ufh3j
NISpn6wSpFLg6tUkfeNq1PpmGqpLpHdbaEYKkj08hYWnhko20Uph3YyhcxdEYDXE4HanNHdpQOTV
Dx7K6oOm3ItM+0o302pFdQc2NYKUADN8P11/UV5CkStQuZW0sDA64MhBgG3RBIHKcUyIGx4A1ZGj
SG5QuDRll7cpb3EKo7roRuOmgyumvSkH9YNEneoq8wNyISG4H737KkV+yuASBLDQ5TnBB1MS94St
SJSLMSXG1MZXRASKdCfz1EMcQcuOl1fv54uPxI+iqaDHQQIoPEZerp5Vpn3ZOwCa5U4xYI5NYYoj
g3Tr+vVTr/T7EOzw5pRtTCi62FD3K99Z1Iy2RQhNcXWXgdQ+oNVqrMFjGXtL0wWbBGuEAqkWvAat
/dUVHZcsskDUviqrY8v9uEIfwLRLTfefa9GwXQ22WHKiyiYoDLJNAo8QU0Cdl2dOviX49CHpla/g
ugibId9TjOR80FJ6vbqX0xyqMf17rlKkbSy5BT8dIaKOeKWJR8AJIkuaOpmdtuk0CqLIq/wI2FIo
AH7Uc0xwjQW5MQuGdVV1UG8qC563nZUdhlF7TgkolHd8sO/EWMSlQ3n86MurRFZFzbIkw5J1lcP5
5ZKBA1QMwp7qJlT7jZbDgUuy/vNQ6slNFhEkInyZPMWImRwcrYLlEhTMtoBrwxshyBG8O6AwyZd3
wQigdfdmHPn7ISyEnUatPoEX8TXyHZ8u77OTAzXttKTK1FqChFdxBl92OlE7z6A6S9044ER68NRP
g5DuAWy+9YnCIuMG2002wIxsqjrlG/p3NRO7kTVmncUFMu/Me+h343D9+8tdk6f3hAhcwxBV3dJV
rjnLnCxyEgdp7heitoEeQDmYRgtqGzIqfvgeVvh01eCDrctSqjbmuO9SAx9HtAyAnydae6RsTUST
/SxfyTWC69zPa2Ki2q0GebcACQ/IdGtXJv2jR43LwumrjKfry3lVVEORRU3Wx7taGm/wM8e1rChs
5kWvb1Qp/152uXIk9RnB2k8mp5b02zYYSyQEIK9KqzUITfn5Fijw+ziPn3XN4ZWE4UhEg24Qmdvk
ARzOlIgBsw/Ct8KA8hJ1C9INBPOwOCDdpgmNiKwSGcQyhArXF4Jb31HTw+mE0AJZu7m8ONLoY74c
n6TqI/eDphKVMq1x8c7GJzetrJYKPP4hR+YDhdGQzCftoYbF9uA3JO3G5OZAJT2RQFOC8Zew/N7K
IYWBtXF1QvcFYJdruAYlOe52ogyFq1TF5uFyR5Xp7c5RQcWFbFBDO+4hc3INSgQpxSbtqT06HVFt
1eVUxQIYxcPet3H1WjSFvVdXCG4KkKGnVvcOLYnMdr2k21fqq0Sve9usIu8D/LV7Q5DK1wVsOnd+
U2nELfm5KnvCumrCAEBMuUs8JBY6tdRu/U7/JAS6RTxTfxPWOZJ+BtJ4fkfCowAywz3XmSunM8Nn
V5CPCU74+lRIkIS+vrs8Db/wc2XuEg0L1y0D13lyOLVe1EsKiwZHdoUkAxjMV0EHKTPeOdVFI+I4
SCnlPGUqskC9DS2Ax9TEQMrk4GKWcpUc3DLsbU9AsDnsE+9OCcuN7OfZTT4i4Y0aSKo3/Pv9VhRT
NhWLUx5f5uS8ne2zgKBloRPe3AycoGmLrmhfB7dBolFmYVJRmIzs4E5QQYlFrmGVoAgow51wOPH1
EJId0IujIK+UBRBKaMQILvKhAeQjyQCOA8E6Xmhgof7t2abXCgFEQ+P/sJKX1gEEuRarrKHXYOi2
g04BfGrpCMF2VQr5dTEcAuql4Khq78vStVu9zG45hJ9aE2qJvqf8qq6oqbRc5U2uH0uv0bcQ24O8
qe9Ok+2XUbVd6PP0xFLGCMb43Gam8T2MyYmV4OeqRCytDb9GEVSUj2XhyUiD0MQr+Inle/DETxns
MAeC4ogMasqhskJgyeD+K/iZ4hUCJfVGj0cfwgrhrnF9H9SMtIe2EY8FPMTlLp+eOeeHEAzuuIFs
CnDZvINOAZqzzYHcia70vVts5dYlZkcwIPGg0TGJV54w3WA2DbgrvqoFqt0xpPe60qQ3UNcDLINP
6liq2gdSjwiqKpWwhbn77UIHp4fP2EFEcqhAUS28OXnyUhfg5MRN9Ehp9Fa/FvOWoAxsx0CDBGqO
awDEnaK9hhItP6KnGb7yiWS4iAYJr/MK0nQs7yMBpo99We9iqg7vQhn2iMt9VMYX7vkkEuumk4aJ
w6IR6Z4+x/oYSUzkcTkZAgqOdBPMH5wO+e0piyiWFDOXhgh/QFWnD1q8IvjRZU3KgziFHAQnNG07
ZL0cITympXTMnES7EYJcwVNUjoOmt1BJoCLq87h2cbzgeaiOcgbZximoMBhhsuWdghhnw7O6I7Zk
e5bx4NQaMiEwxm6JDj1dHrE8Wt9kxDqbXTU4DUUSWxPHwoWQqK87Vd7IIthGXY7Te8/vPsmhWe8p
ntjGefYjmChA3bfSzEDgnQ3qPdKi6jkmeuoKZb/+AZ2JIu9jGrh3pgH09ISc/uDGVX+Lq11tUtWi
6Dh0PspSnj2JrrpwOkrjqT0ZiaJIBC7GKArRlHH/nRuASKpMIOm2cQswOeNAcMrqmvdSpEvmLeRR
0NCQhiZGLLxPSxx+i8iBzaIiMCFYR1MRhJ3So3N6eYpP7s3Ljim8py3FsERVVX66bkD8B7lW5zoE
e7iUnWzYjRj6tjtQKSjGanE0Teox+0FruPIMa5/J4nsd2s2jpQCku6Izmgo9mSqJrLoxifGIRlAH
QiHpmzwuoQsuRig3gPRdUWiIDCqNgaBzKa+Vpop4LJvGvopDa9tEXnhIszj+YXD/+aX7L/cbUhNR
76ZJ+a//5r+/pBkU+8hcTf7zX3f+lyIt0+/Vf49/7e9fe/mX/mV/S+8/xd/Ki7/0mlBkGk9/5UWz
fP3P3m0+VZ9e/Mc2qfyqf6y/Ff3Tt7KOqlMXGMf4m//TP/yPb6dWXvfZtz9++5LW4PZozfXT5Lc/
/+jw9Y/fZJ0b5z/P2//zD8cx/vHbtmw/VX7i//RXvn0qqz9+U+TfiQFblggGXQLHN15P7bfTn4i/
G5bEC8aAj8wSRYVDNkmLyvvjN8ozfodBx9B4QvOQJlLP0pdp/ePPjN8VydBkUVKxHknT5d/+6tyL
RfxnUf8jqeMHaOurMfYsvnyujKlZHhcENekM16hoTRxNxW1AandgreF+qZE96cqAkmyNOkMZRfmD
UDSIoUAHs8qbmGIaE5gDtHPwuSDoIjmfnSq3vota0Nia0AbxkboqanBHBsU2Hkp+nWwtaNJgpTVK
SHqw+hzW6H8TtOUpCXbwFrppqPUgFVvrRYXwhNq7D31TPheeLGNkXqoT1DVSC4gr8K3XAam6r4Uv
QW/mq1WUPqPC4cu3aS14d1o05vIFzYXGsBXhEkkMXh5+UT1QlW5SYeAGGiz7bhabCFS4sRjfyTE8
wl9TBa6k42gSyVoBfQh4TvVgwl211CcXEJm3EteBlN/CyCjUGzFUfOVDX7nU58PLBV1IhnhJArwu
BLHlqVp7BwwL9tciU1rC3dThQWlDHLO+l/2hVLYNWn4PVlG2T7GqBxTgme5tMZIBIiaBxhLkUSux
McjRi0K5N/q0PibDsANPmMGXnT0IaWEd1Nwr1FVtyKRT5Pi560Ttsc0NFfom4TDo1aeqpjbeaAaQ
KT7yjZYAeg51jeFRSS1quFWF4G+HI+RugliXk03Vq2K2znuvkN6ZhWDFb1QTVa1yJQtMKbTqqpKH
Pw7cf+tQeZV9S56r4tu36u5T9n/iQMAa5w+Ej378+dPn9tvLA4G/8ueBoPwu6uZobgq2ZsqjPf44
EDB63FdVtDRLwurNMRDz14Egab/rIkFeixyqzHvI4Mb8+0CQf8cpwBfSeLWrkCwp/86BAGD9xeWs
wYkiWYZIOIiosijz9Hx5OVN/ikpt00JwCp1cv2/A0QUBRTn4cFIJgiz1zAdwVhVIKDQuqk8AW3Nk
ZBRIoLaSIPhQXQ9oYAW3rQL1yEEalLR8VEW3sjZIl0Ea049QRlsMVcmg0ltOYhHcswa1WZPFISjf
zgvrbSzqUUE1POhaQApSJx6yCi3FBqy680WzKrQWeD65OtBtQUW3RPJQOobDJq8hKDQRqVagjWi2
iAPL/jFzeRdsQOKDF26dHn0J37WMkXEoKaoN7IODcEeqx+rtvA3j4kb2KBHWg9q0NtRoob6WmVqh
78Um9kXbNwHn2gDuDGsTxi3SiI0TWoWtNZmm3hSmkxcHcqee9h4+B+gEwB+NGoo93KVHyt8TcUs/
pJG9KehFcVW4sv+mDglj7r1wSKJ1XFRMO0mfI6R/FatgwSZJkRhyq9KxbhARykW5hJDANbOvkBFq
T7k6EiD5RSeLB9gC5fhBFsW2e2UJvI1tGfRosHOb1gsgn+xzPANhKJPsMUaHwbnJ8qrxN0pH2edz
ZzREqgIz0ICQNCFCowjSIgrGywMuUcpCCD8NmQO58y43yUlCdd/VQvbQBb5MRAAaDN0r601u5Vax
ywq1cj7XAVX0QksNVaZmN0FH+lxRlaqmPkGMQsdfxZHhFZQDGeiKakqjaq81VovXeejIfbcttbrJ
XsehgbiZUA1xaNeK01HTklNcvc1lL82ohxI88zMLbiXPIuEIqufThnKXHbmlAe1tRRW6TesmEUTE
egUcAuQblNzONqDAsrcDyqtlvPkAuemm0Mvm0HqOVa+L3Bjr9bk0sr1OmA6xDOJZ2a0ATEH6GCuQ
Hrebyhk077WQq3WzUXDAvHspE6FVgN3CQksYNDCvhptElFEZtSKjrewhjeoIhulSK+W3MXXJ6Xtd
F8SvnUQViLvivhIottJr8BsrsRwcOEXEQClRihvq+gDlVC5uCsmTxtKsOivz58GH6nbdDHnTvm5I
UBHtjpw638W1nkON4/DisbxQCG4Sku/xTjdDoOhNphhfY1FTEKlCEqgp7ls1Dkvkoh10HcSyoVC9
7xu/OwaBhhnL2eBnh5xNnx+rPG5baaWQ/C5doq8abP9lFFP17rcNQoFaJqB2Q22o5RJ8YdQ3moUI
0EMT6rHU8ChPCvlDlJUIUrFhqu/IWlfqBjxANayVzFS6Q1/7mUz+u/fCo9XpvYHQBhfYpiJ4XiHd
DMkyTXdFJzyFJDvbddzlFHgPYQo+sB/6uEBuoYLHXYz4azZsI9graENo1DdaZwyxnVBL2d/wxijz
vZRUkvWQNSRzt0bBg9yODNctvlIOncr+CEtOlG0Bc8x7Ffq9T5UKVmUlgFt7M5AUbDYWhK/tHtTj
E8racHwapqLdtmHr+0e9Vy0oyYvQFbtDKWYaRBxZlTfUbNZxAd1LCI+adgseA4S1FjiJ+5hK0ZDc
BlJMQRpqY6SyOPp8oqOiMfhvjcKnVArCFBUAUF+A9KXyWxGRPDB0DTRwmRmVtQen6jnfyZ6W2WNr
UYW9Jq5p5G8FP8PPQIEtkmD7TGJPgSVFob6rVAeKt8wY6aT/tXfD/zVHQBvxd/OOwP9Lqk/Fl8r/
Qm7jx0tjfE6c/tIPV4CEy++WZRGEJoOrsjw098MVEH71R3/5Arr4O8gDkEvj+0Dm8Xz2ODC130UN
P17VDOJKYCr1f8cXeOkJCLRtkMYAr/DSA9Bdso+mTllanbrQdAjgTkPQodGPnfHiQXn+9ngZZfqn
eZ5E56//sMuBQOdCbUfuU6Nxcaj3fo60HMwiAxJejfrDyZz9jvQyRPjPhyYBE7wN0ckEt7FjLixZ
/CiHb8kqgn9+liHnhElgpen3GZqfZ8v85xvrfFwv4zT/fG7ykmopVPRBrNSA+ZCi9f1tVxp7cLqH
OPMWwAgzU3dKb5wFTtTO5Bo3o8au0etEx0gzEDpUhlWLcsiI3ND0YmGR2ExnoZq/BzP1AodSjsED
dyX1MpQWFc0mapOFpucGMcnd6UoZQlvQllBfqptCtj66YgkuLtkRc/0OM9au06KFvPTMTp7isHQF
Zc9kYL5MNFNxXnr9VSsvxGnmZmj85tlaIMOGCgDCmhBAPgfDZ9FdwEvN9Xn83lm7UYIqqTy2K0bP
KcQYMTApayEPNtf2xLKhewGcRU2w7XU3ovDUCe8aZSH/Odf0xKrTKM9SWafpSLmt+ieAnK62EDif
m+mJHQ9DKxbE0UubsPmmVNy7iJqPyzY71+upzfbdUHu+WaJUkSBi/DGDNlSLjIWdPtP6T4i3zgAH
NbKqW714lAfjJhDqA77FdfMiTl5qjmu1fg6WDjnNg9NDgnSd1YgTA4XkVs0TmOEoaTmG3ttGtls4
X66a8BOE/Wx3C+gq5GTImRI8k/YQ+lQnXTkd4yqcNZ1UsdDGFtMBBAgSFbjcw6+XOz2zAadVDG7O
pet4dFpDVS9444fvL7c7c2OcYnNnPabwy6zkjJtQaJ5FNMGyCnTAtl6KJM91e2KSmRlR0aQyIUUU
r1WYFH1z6Qyf29kTk4QEI3IyyhnsyDpQMLCCTFjw3l6elbm2JzYJHZteQRrZ2Z75Ko2f2xbqovyq
rU1g9uUeKQ1PCmORfgMR18L3KRrZ1VUHIGitl037UavIkD13uDWfMyD3WfzOl5QFs/n1TlGn5Si9
lZpU9uLKhOrrEo+s1p/q/ktYLNwLv94p6jTxSxTIsJyOaYEYZj0E8ErwsLu8mr++7UGFvZwWr3RC
SXLZhOQzNoaofOxdAZ3KAZ0B7a2VCfetQOHG5W/NzdI4vDN7KnleKZHMMEzzWQzvTYUqWGJIT5db
//W+JDP6snVB0+rBj1gDQuYrXYLbp8h4BEsLSzzX/MRaBxWKE6rFazvw36CRJwqPfXPl1pxYK8Qr
ndzGp13/lLUPBty1Rft4eVbmts7EWqWsRNMQgXs7VzNYNpXkzk/k58ttz0yJObFWM4jkujHDzk7g
zy5fmbUNUcvlpmceB6o5MVceAvCOhJirmUM6LRlgpZPuNaxd8J71ZE79AJE6/YlidqIhYbhgDXMj
mlytyhCgPaOwEoIDccob17GzeGF7zmx+c/z52eYX4DAMK4mF6FqKpbPvjUwUVYUer7nK4VWnGXcR
uCKIsYjV0OAsx7Ja+cquT+xWND2obSDisENYPdKD0X1O0q0ofbq81HNzPrHbjLiI07ScQHp2H4Tv
G+VoWAsdn9n85sRmtdoRPEfnSAgCUNWGJ0QQhkC4ebnjc61PzLZDiKEWQNHYsoEQetbudD5yuem5
OZlYLdoYsSE3am1D8nfbKOoeYAnkfUtP79FA/8mn//V6JNnxci82XehkA7WHtlMhVuIfO1L1Tf9Z
qD4FCNp7yWcL4rCrRjJmRs63feNpbaM246ekDzX8EMHHwVx4ic3MvzExVlHLuyFFo9tOtR2cxLCz
Xe7yXLsTS1UluIGtnF2jCXdC/aaTrrvFjXGxz04ASYMmsJMcDhfvyQiOUG5d199xHGft1kVVGCI5
FLvRq7Xiq+uuEReantmHxsQ2C8TghkIrcltSAxgNNxmMI76x4OzNzfPEOgNJM/tudPYSQRTkFQjc
+rEIG/H95WmZ6/vEPDO19AVRZ3tkyasCCgHEqporez4xz7LBlwwhUbJT9CCrWkcKpN5d7vXMpOgT
0xSAuOs9KRY7juwGHtpyYfPNXD/6xA6diOyF0chQlgdo+lY3sv9Z7G8id3+523PNT2xRQHmm6MaT
tk7GHP+7TH1TdNsorjaX259ZTH1ik8i2V7CpVLmt1MZGt7xNCV+Ikw5XNj8xTYv0hEmktbEryV21
wZcy+Og2D5e7Pjc140qfmWdDVRLsZUpDifYn1f0aDXe188q71i/VJyZKKZuZV+M2F3y0PHeiVUFV
9/Zy1+c248RC4R/toqpm1g0lUBC8J3ValVRLXm595hbSJwbqOsGf52wTQvhHAsgUvnVQLgXCrSDA
Mx/eqItxjbmRTCwWpCe1dYBhAMVSU5S2W0VRFoYxszW1icXmyLUBSXGJUdVPVbrPgndVep1rpE2M
toIgWocmPbezPlzHuLxaD3u2F1znZUyBrlYL/15rpry2Yat2HdRUY3FrOc51R85PdAdeK1OOAC+k
MtxDGyEpd4EDOdBSnmJu3ic224sleW2HyTH7HkoSAFGqddT9bHt5d841PzHb3qHuCYoV+NniD7kP
leKz6dnXNT0x2X6IVZQwmRijR8sFrainbum5N9fricVayiBqsZPmdq7x3EP2FUWbuCmerDYRP17X
+4nZmiEcAfxT234jfQS4sUZz4rE3pYV5nzkutYmlWsVQU7QNL55IQU3kgqZFWTyEEmrBa5yZIXVi
rkgAeUUTj7x74r0ZI8t75y6FaeaanphrZnmt4HqwKvZ1vBWg2pHNdI8C5+6qiVcnd6wWZWYRpDTf
Keat4/rfTAR9HEV9d7n5mSNSHRfk7J7yyhYmASXLbTUgU0XVSCh9vq7lcb7OWvahDfddP8dSyy+U
l3LWtwsn2Dj0XzxkpuXeSg295ZByrKeVv8uDryksL0H2kKCksWRRc9MyMVYzlqHh0Utujh6CpzI2
2g1s5E+XZ2Zux0zMFW4HGIu6rrZFEzYowwjctTa4yiZCxGDhepqboom5BnoTNYPb1qisc6dWEppS
lKUr7XMr+7ahq97CUkhzEzUx3FanOskx0sJWP7pPyq6BThoajTv3kN8ioaGsxRVCMeXCqGY+NqJz
z7eUBeWnqAk9E+d1MGqHvbNKEVe9vCoTIPzf7+NT9dfZhrXysvHQoyps8bHZqOtw2+2jXbX3b6G4
WRXrxA62xuHyt+YGMjFqz1OLGPZZQDDdcNcGA/wmjaktrMlc4xOTlp00FZE2xn9z3Bt07e4qv15Y
gJmdq0xsGu36NJYhi7F9+W5U7qkOVrvwupq5AU6lJWezX3oBcAzXqWwFkm9Fe9sTB5HrI7m566Z8
YtEiEM1yMLPM9hAURW51XcKxeLnpua5P7BkGcrmqnSKzkU0yPBsmdsTO4X2+Lu0P9PzltheowUjF
Ns/ANzYrEUXj2pKv7PrEfBNYyxWzk1Ibin4Yzat1bb7p65tYu3LHTKuWYBsuVECjmZ2n37I+QBcE
Ea8qXej+zFafVvShvewaftOB39O+OMoD8IXLKzrX7sQ+1VY1IzmnXbF8ioWn1FnYhHPH5amc6GyX
+4bm92lGw+263gYPaJHsta2+KjfdFnWAbbsPrrPUaY1mZOVmFVh9ZkfCR2hLh/7O1RcGMXMIyOOk
nY8BDDQsoyav8uCjQcmBjix39ua6iZ9YqWuYAgIpkPdVmbJOcu8Ig8vuctNz3Z5Y6QBuilzRkNlF
9kFOPhXVU4Tk1nVtTyw0zrJM9H3KQfsK5GIZgZrWjoO4VAk+tx0nVlqWQ19CbZjZpNLXURjf17F+
3XNtCl6SGmVIyoSmy/xL6T47xIkc4VgsWujM2TiFLAUBcFVJo/1IfptHNx71iyEcS0Zuba+a+il9
Te30Qh3G7EbkzLbImW0DvT/K1VLR88zUT8FK8O8mVVZG9D/eQbIMLeLlbk/qTv/2Nk5eyJkVoeEz
eEU1sGUeoX7B34g2cGNs0AWzLbvYUsC+HX0O57rz4HQgnX1O7DTYbiPWIU/fZg06QumHdinJPqHS
+GcsE6sVa7FVfZVJKrfSTl8Hu4zQjrP2181W2or7uFxTgbwwb6NJ/cL5n5IhOL0kQSAdjt9ybO1W
2lfBultH9/qOHy3lL+ZWfWLPeVdGVhQyoKTYWmhQag+Xez/X7sSQtRaZgkKkXZek1JCZW1kbFjbU
TNNTWFMa1oQbqW2wu+hW0R8V4kaX+zypw/x7daeIpgz6l0yqRJxV23tAg8RGX23tP8gr1HJXS/tz
LvX7E77JQ782a/hKcPD3iMPvKYHdiXsk3xbGMfMkmoKcgtxRSvhveKcb5bH3+qNGlUKAdL0n63aY
wip5eb6sX2/QKXVLIbSiEg8MJLl198nOPCi2YFf20tNh7pkyxT3lualqCeTzTBTtb8KPAvImeBDw
L+zCV846eo9Q/cKm0mbGMjHsHOFhR0g6WN9dcyVUR8pxNkH3+vJEzVwNovzSjxD82jU7c9xXlbEq
IWxqrNuh++guMSjMdX5ixLEZGXKi0r7i3AmQr+rxx2Aprz/X9sSQEwQNow5eBjtFpRyKhTK/c/nX
5YmZsThlCohCn0B3NcpybOu53Rq71E5uajxEZR1uhM2Sh/jrA0OZQqOURG0KbgSIU33KRoNsrSzi
lCfEfH8dGdClvFzahFIqTQsZQLvW7dEKqhsiAgeODLtcyD3NdX/cVWcXmkaBRJHpSWFn5BHqWLrR
4Wm/PP9zTY+LftZ0qPdCpkV9YQuoeZIBaTbXtTt+76xdp00SyrqYFVLXRvDoxgsYywmRzj/TPTFT
ORiKPpGaCvD2yrSJQtYrZWfsoo28hWN+gxrJDuFvq1jpO/bUQVjwqH9twJDwvRxPaEVWYI47iOqW
lR49yDrxGOmhXoIDza3DxIAFL9AhQ2VY7QD50LaIFtZ3xl+hIuNlx/kBfG4ptRTFpjtFeuD4rFZI
BDy4aySN9t0CCfScIU+xUknMQ6lpWXEophDTPJS2dT/Y5SZ64kP20ik9M09T1JQmySTUI75Cudna
rYnhDkvxgTlLNieWHCdW3ck5a9Cvm428Rn/2mN3A2rLt9/nCcsx1f2LJtewWjhPoRGYsDunCWZu6
v+At/vqYVqboKMXNoa4cD1K0N6imNpzb1L0KvqeMBT/nxiwUhuLGcIAB/kxXrfesi+G6CK9sfGLQ
CtQybBwxs4XgTW7cmpDl1wsuqEn/fvaf4UN62W+JmgChQuLFVvSvemwcVCHZx07xpvFcmGVCSnKW
aibm1nVivl1aN+jEMPmOCJu0LSTby8forFVNzLeAaURGxauyvYN/jzDdXliTZbzX1nAVb7TNwlfG
1n4xUVO4VGGkDcWMfMW5qw7Kvrhpd8M2OUbraGFz/tohVaYgKc2vi1ai+A8VJjCa0V5zbiLvVZ0/
tuXzwhjGRf3VGCbWG6LfDDcniz18ydA3XUFEuy623Xc8CTj/N8bCXM3sqRN96NnFlkG1UWYln/Hk
75F0L/m3sv5gkckzIEHt04VzYu7YnkKpYLZ0EcWhWrfaFbewYNnIhK5rHF93XayXHaOZQ2NK8RIl
iDWqEvvWNLpXWpvfxhpBC3lp2eean9g2hHCCk7YBwRz9fdUSEZXuGvPt5QWfa3ti3FYdJo7uS7Td
f0RpwMwe1eu8acWYWLPMq0ntHey40K2jUXtrUa4RMcmWFneu6xOjzvRYT/lnNGqo8V6Zx/rO2/UP
3vdhLdjKNtxEdrwQ85o5mKZoK1GsuqDpZd5k+j7kQRO9uzz7M/7QFG3VFoU0CvJmdi+/NqxdDiin
GCVolty8ufYn1gyLQW2UIftffhzej86E8SQe6h312bZkN9uEO9mzr0v4K1PslZt1vuDpfCwcXhft
lyJ/yqvvl+dpZqn18ednx4VDVb9mDhgYJa1bRS/vzBrSw85ZyCTNLe/487PmhZENxwuIsQs15QDS
rRZf2fDEclGLChJZH3LbT6F/a8M1aj6ry1Myd6dBIPSi00pZEUMemG7vMLqkRIf2oc26bvUbuGAW
bpy5mZnYcCGWpdGOdAd1tbPUXb10Mk9oVv9+gIzsTOdTLntm73kuDrVqV/KmO1TJiuLh+Og8ILB1
EIjkFPi72jrgDRtvUNfCVVrpT+bCuGY21BSMFQVwJQTwKNu6p67dqj96QgtlybBwNs01P157Zxuq
KAShaAuOvrhJ443u9J96x8x3luVpVw5gYtlNEKgmBNiZbVl3Wv4u7d4VzevLO+vX4ShlisdC27Ip
VIO5CQ7KLtk1+3o3hqOWnuFzl/KJueZscgJoE9uuNmjfJ4ydPYRHYR3d6KsWwOk23LkbaSHtNPcU
0SZ2zRSNwGFGMnzhKbItbfO1ZhvHip215MjMnLDaxMKtBBFqWEWwQnUbBLukehj0myBfwFDNGbk2
MXIxa1S/jWm+et9uq4OE4zrY2Vvl5L4sRVLnFnxi5EJeVfC7cJEGh+bgH4u9wSlyddxlitTKlLqW
kWnD1oRbsd3z3r+8T2eMbIrQkqn+F7qYboeDu/Hi9x3sNVG3cHXOHHxTbkMR/HAZJDwxoQ5btWYO
feafrFmzhAYzW+YnfFZWA9EUWVM/1598z1hnQWHHnbDNLX97eWrmej9++tzE+kiCQBiPUQtVUNz6
obCKhSttzqjUcTnO2u4ryQ8CNLJtbdVuZe4d9+jsxV2yRfNnd7n7cys7sdskRpA18Ol+H+6hx+3F
ez28cl0n9prEZBeRO63syEdVEDo2wcoWjuS5SZ/YapzqPhpkBD5qMlmlB7kj2+byhIyn+i9eZerE
QvvIzB3PZDeG7mMdBCvF2GntJw2VW/86D3eq1+BkLVzHUMPZamiBLvDkHs7aYSE4MTMzUxQW0k+6
FSa4QaIZ71LZXDuxuOAGzWyVKQSLItqkzCWMScz8TWjscrVdy/3CpMw1PrlkjVYq0Wjuc7usnmT/
QRBuZfP15RWda3pioUMdtCFUfVio+tUjD6CqJxmhhVmZm/Dxq2c2qteK5WstHR/EdzoE7wB2Fkxz
ruXx52ctC1SHKEJE0hDSRKe+i7Wlu3q0kl9scWVimFmklpIxegVjhFVeJ2S2vY12J+7Snb9Tlr4y
GsyvvjKxUShjeYwWfKXcjqmwbq9+DW/bjcLhlS4V5c2dkFP0lZwYyFRofKTaiGjjBpvYNrYGT1J/
5113jJ0EAM6WQa26uCsqlgHnOfN2XmhftS2n4Cs0rMyk0mH38134828NBM0L58qLb4q9En0Itcz/
z9l17citK8EvEqBEhVeFCdLmXdtrvwgOx0pUzvz6WzJwgTU9HALzOsBQUpPdTbKrqxyg0mYjh4Rg
lC2Tl25xIYPgCnxK59zVakrTKBy8vLn6htb75nanjbLzlmhwzmGnejI6kzrAeir5z67Ug6qzXm16
Y4jk0VdkHnLHhdbXUTHW724FsblWyzdJOBC9O+e0KtSntKXZ392GnO57nhzT7sv1BSOIBzzJVN10
er5S5NNNPc/5OXclcUa089U5T6WjPjMLBccjea1R36cH66mOs8/N2TpsJ1DE3/b6XGJlykITZFZc
2W4QforXVbZL2sPWhUCjc+dbotBx1ZvdLhE7kIN2SgL2st+84GALiA77ev39RWbi0VhzC8HMyYGZ
tgiquSj8WndjuAUjoIGJ34SSpwgWEI/JmqGvAiEDhBuouh4tn51YMPiND1re5z87v/+QDyQRSHAY
4dFZlQaaloLhUSbKwCCXOi4H81AdpKfP/Qh+YWJ4eFbaTCk2Nhif3tmPKdYVCEfBmUfC6c8tQwsE
FaS6gzToYlkriQDDafDIrSHZKjvf/nyTGTGgttZT6Y/hHJqHHROTBjLEimieOEfX2g4ypwMcXW/i
CejW0U9vLK3+Oc1/yDjTCF32RcGeXNnqsEAZyNBzSVYWvTXn6urmAAnRYg1DKEZtD6321m03dfGA
qR6r4MNb03wrzcVOIe0MNtGZfLObX6MMebpH/ksriXNxnRaNMjCEbLt/d9T3tv8BBUQnk1SCBYGV
R2epXbUOgzniDLR8H0wo7qiyPnBR8Z+HZ3UlSrTDAtFI87iFmd98yw7oFhruG9+GF5iH+rm/z8Dy
HVdf7CfZjkUwyTxai9FGLVrdxUWJEhlt5rPkszFJrttEtuJyszU63USgLHNcjOfMODky/WvBDPPA
LEbdPtFKrPl8hHrvN7V7r8tzUTNJ8hGZhPNW6ElmSmXgDo9CNcR4WBn6zyVpWXTJxnNSNbkNlOs+
x7jTCXDzD/EX3znPPq7+/f7bAgG58HpuEMRTHpOV4FxHhnEC/tr81a//JWPra3T0c3qHFnWfVZPk
Ofsm7oK38TqJlG212axTfyyhegBd7Mmevhe9kbue2e3KnabC1iZotS0dJE+8vKp0l4sd46wMizUb
QGw1m2eSp7yRAf5EE89Fjpy4azpbmPgWOCdIY5CT2b5en47LQ0NQ5++AB/AxVOJUzPvifkHjq087
KGDJYpJocO5ae52aHFqBYOKdyEEnT+oYufPz9ff+s6/7d36hN//3ixfmuGxLlU7HLlSQl80I2OZD
fwLFL8r17sOODAZhsl98g46z198nD7eVAnSeNKu07W3OOjyYuseM3Dvo4JIxeQgSv86zZqVmtc5o
N96bN4yf1QOuiB+hHPXK/OWuOGGTcbBuXKtcKFlzx8YuA9O+JQ9d+zbLdmPCL+CO5cCAT7m1/PmC
Ocjj8mU54jTrr5tXPlXBdrLPt34Ctwso+10iqsc8TG7IinNl3JIcbIenf4GigkoNrWwjt7Cemf1g
rrJ93cWQhJG5tKO6bW2QORmjed0aj6lr7eXJ8DsDKV2+LhvkJMBPe909LsYiPGr3yA/7GDCj40I0
r/pohopdhmaxyf485YZ74/Dc8kFkG9KELGNkz04RKBMO54W1MMnoF8MGXp5bQz0F+Q4t0ylK06L2
yhIaU63RgPfcyWWpVGQfbvE4auNCDhFCot0Conqza9pD7cyzZBd5McfhA7hMoHe1TrppbSPaVoSE
aWvkW5DqGVj2TKsu3kZYzTkatkWhQtZQt7nl/tF2+OrPstmjBcb8KbJ76vpLmwyHNG3OaT64ki2I
4MsI92WDmkzYk83omsyr7ZtDZjuAWB09j2CO9m1GokHvs8dmTWVsDKKJ4lKfta5gwkIxKEKPzxIq
Jh28kQFnepOb8DiNTqFJ72QMsHNKF+CIHOuptVghOdQL3p1HazBzIo1DyynSMkuNcKrAng2yAMH1
dxdEE4tLgDqFmsySjtAnA+Nbms6nhNWeSdfV191u8We6mJLzlug7uLi1jhXIfZqyizYrZyE8MXur
NK2XOMvFTbPt8FgNdTSyHYs4RWxpwyaZnwvIInpbX8RVWr9ft5UgovC66b1WbtgwtFNEC8XEXrMZ
AuDiftEBVfzbnsDFrHzMgalf6ikqrXKModAHlQptW06lTX9ff4LITlzIqvSMKlDxHCNF0c4srbyK
6EuYOpU3UAh1Xn+IyFCcf9tjw6oaYh5YsvrZ1l70LfnCSuu21MqDOBTHhvAGZECiGrNAIPTNrCy8
/uIC6/AADaNs7GzL1D4CnemM3kKHQcz7c6lX1Yir0RxygL8zaGd3ku2nwE48g47l1sMG9dY+sgvo
zBRZ0NljDM10yTQIPI4vgWcMrNH1nMNQxvZkL+6x0TXJ0II356vgZmUx0tJujKi65hDhTYpjW1S5
R4balPiC4O3/qYX3mcNw+BojFRI9Sl0/pjSThCLBNPO1cAtKWWXRWWNUDcVZLUEzaJjOWW3IA3P0
XmIi0fvvD/+weaqtDDuaeesjRWvtFxTedMSkopN8gmj0fWI+jF7QodcLhU5RMXRJAUmapav9HKfv
25yM5y6BjhCdmg0Zk6AuHhWlqgZAPXY3zq3x99snFkvGkjljNIGo7gS99DGYW12XuJXINlyMW6au
aBHlrDOxk+ZNqSEzCmrsTNZTJVo9XHSDWqY2sQqphhgtVJmgcH5QDT27c6Ch5Lf28ON6LBK5GLdn
yadVy9N9ka6OpR4cJUXhEIputbQ+IzATXx9nhtFMy4I4ikvQ1SsKhupnLmspEQ2+b/0+rE/Fncxk
njC41ulhY1dP+TRKNkQC+/Py7V0PvjFo/uDYADGbZSL3qd19mln9XKnLLYVOKO5wvlulBa5vBzQS
0iFVDxD6qWNT0WXNKiLb8L7bOBOZFeTgAVxGzGqe0kqGcBQNvf/+wex9SZM1yUoMnQz5G20qiIB1
EE6SmF40POe32mA7E8TPkFFmfYTgYPYAqWHJ2IKdqMF7bYbT1JZkOK9NwPcMyVlBoRYSYoGLRv8l
M16uu5Vo9XDeW42WvuEUgNg/lWGKJmQ0knxdkuSbneXe9UcIPJcvk+c5+tdV6JhFPdQPqtnxKh1X
SlDJvD68YBL4arnWZOjzH+kYNRbIp0tIsX6zXV12lScanXPcsdaKdJ1IF63QnjvWpVaGic4kWUtg
Gb5WjvK4g2tUs4sqnCwhJhwNhB5KUtxSvbAdnrXEUvuuMYcW5/FyDjQz8besC64bXfTmnM+6tWb0
WY5TWNtgv1OXD/aiHN1q+HR9eMGq5LlK0MqZmp3mdNFCtNqbixmApe3BdLPfyzzcuG44553nSWvH
lPQRALzT/QbSz9TLbLeXZN3LRWFYX/879rBsQUqhmh5BKtfXoTSqFV6af4Om2LPFxlDTnlX9RzNN
B9PRjs4sgxmIFizn0NlYA3bIVj2i6faqULDm9Wkrox0RTTuXhGtHnebBQuoa0UXnGbg7Cgp7hcLe
ppaSadkd658raNvha+ldWaW5MzE9as3t3SzczIN6X9ybDnu0h95ECNRhzkKtvl9fagJ78VV1hbF1
ZfOGFNHqceMMxIPklIxuVLCO+Tq6bZfZnABlGi3qfc1+TFoeVdXzmMkS0GWUE6zFZ+Y8V8dZxeZL
ywbzXG6dErj5dCSjEuVqe8pYPntKVQaDY4ZTulmhrsjwCCLDcSFgmaFb3M0arnn05sEu6aEHy831
ORGZbX/kh7Rdo3G1Zy12S0qmH5ACQbAHesbv+vh+fXxXsMY4199SezOA4ERuHXst7Kzy99Asx8Fh
mrcqWjw3U+VnIBCxoBZ8/YkiY3HBALt50J+sxhApuF/30DUy+0vdn24bnHP50SFVbTNsz6zMrV40
q3G+b8QcJZMhenXO55tl6iEano1RWj0sHQ1x0D3e9N58dT0tVH2rFBzI20wJCbHQ0vV028hc1i5W
FEsYGrkiEHzel1nxlPaKxByCtcmX0KGouaJgXGC7nbi+np02Vffm6nWeJZMpCLE830nrZOWqjtYQ
lbj9fXFqqz+gwqqeoOEriXiiJ3CO6zpDQRXc3kSu/jvdsOPLrYdqyG+Cv9gOT3SyrktjDzUMZLrv
qmF+m8kCkcz6020zy7muZudUGxMTG48sXUN307Hlq+vbzjl8GT3TK0czMqS3rE4ftHHUPXtZb7wj
+qd2nhno789wtZzp82djZG/GlAe64wTXDSOaVc5Nc7rVc2YWc1TkTWRWk08N5a12c0kAu3wcsfmS
9kwUq2s3FYnGRq+Wdq7yB3yPz6BWK2PTv/wFNs9sknWby5YU5JFbRx4T6wES1o9mdtOFuM1Xti2W
5eqmwPpmOgdTofsruDw9Sp1gWsiP61NwOVLafBE7H1bSsq2bIU+n5gdGVKCmN3OVbIxEo3Num6iQ
itl0bYqAOT7TfnhAyUgytMjy+yM/5NthSZlpqrigZiBvRr8kNLrTNxfC39ftcjlkQq397+E3Bu47
VmNpAg9/XuzslBPlLrfqA7Vk5xGRcbj8qqRFlWEvMkcmOv58dzbScKGyM7LIPFx+1QCBTfK8niOo
ox/dtDh0Wf2EqsFNUcfmaU2WvoPSVqPg7tJJf6R1m3qAKUqyicAuPJOJpo0EFON0jmpSfQYYFpv2
In2/Pq0Cs/D8JWDaQf9ohWlVs+q81m+b0b9ZiqwSJxqdr8QlFBdR+TxHQ0XvrSw55KDFhSiZxDCi
4bmNs2L2SZejnzxyiTV7oPfpwNffHyyQu91mnf3BH3yq6O1KIfWAGqvTfqlm6Po5bvcE5ibZ2UI0
tZzTasxMyWZgydvQ6PazsgXHZKY+X3970eCcy+ZdMjutgtvWpjTG71q5Gv8BBzndtuJ5MhO0a460
yTC3aqOUnrt1Q1AxW8bqKXp3zl1R6WwLo0bBvrOWPKzAg3es94u/65YRJEKHy7NkhuS8A7XxaC7W
k5YUT3NyBpjiYVlo62XrJEEdCD6CpzFxTW3fwiPf0m082211N6oynVbR0M7fK3PWq7HpoGgW5bbd
eu26tN6nm2zDo3ysom9VZ1nniKDCWbvs6NrAl+hnthEAcVZdkssFU8BDfmxtdEezYPBdlKgq2351
gbNbVePcVdVvxW4O179GZCfOg2kx0caiCBFp1QGR65ok7M1aVvPZR/n3nsPm6UpQECBZvVVzlFfa
kQzkvDrsFdJn4W0vzzmwXaPm7JQEe5Fh+0w2BH4AaCSBX2QYLtluptnXVl0iHzK38K3EuQNnXCXx
L8FmgYf5ECczIMzdzhEYjwDFBRmHvvRf2glY6Fqp/evWEa0gzonNFjzLBTHmyEqNyq+a/qC0+idr
pJGmVK+9UUvCqGCSeShM7+ZamSvFEFHQsHi2lv5E5bAC2sOUXZcJ5oKHwygO1dzWmAEjIVq8Zt2T
rebBdSOJXp7LwNs0KQaUSOZoWavI3TJPcd3vmiVrNhS9OZeBGc5xDG1twCvozaM7GeByS6qv119d
NPb+SR+Sr5P3uJpKTDjX5mbo1zW142gnMvUE0ej77x9GVw1QLzsG1n+vka8mKUpvqAeJbwmWP68Q
NRszVTcDqXGxtJgV5sGq12hwLA/SQsFtxuHcVzfY5DoJtrOUON8qLHzPUZZbmoxtm5eJsm0XHLw5
smMOdlaNVAv2ss5tAA6bR7qwKlWrnGFWB2L+6JWC+JYz3zipPNaFGlAOwWYHJwhDMb1Gr38M/XgT
nb5t88iWUl9SrYIM+H4pG1Fl8auCvJmFjPRMEM54baisGjq10dshypzvWpf6GluOuN/0S0K92ZIF
TcGy5ylJEitZs3qAhSpTK34ArEpeWLfcaiLOZdXCUYCA1ebISazpHmT1xBvA/hDmit7eltB5JhKT
rYWVKtsSmW1x7i3joLvfrruUIFTyBCTpqrWWksA0dbX8YnPmEyQYr2ozye2LyPScyzoNbl3MEjse
gDaJ77hj+WSMy00a9QR8bH/Hs4S4EDPXczVKWRto8/A69FMwrTKt28tFCozPbcgVl2RQvUxYNJEp
RNffk2k6vpLSwFyXEPeakbKlwWbVjzRR31UyvVyflIuhFI/lknxdbmQAikyNiv60WYdl/LqYL+pt
8h7E4AtVbbcNS9VOGgRZU581azBaN8lXY2huhw7KVhSjNqrGSf15/tXk8UpvWUgYmcvp1KrBRLDo
c7wNeTP9Off6ds7QYX6Tzfl6FDNI5qQgVolsrQqcNoHAU3Je28ZHF+7p+iMud1XhG7hIYSMIaaBS
WWLtdQ7Ie+Z3fhaUfmP4OnpU5e0cgvXzpxvjQ5rPrdwc3MZWcUotDQ8wcNvXV8AXsnn7bRiOZEYu
hg58DbdRV1tQcmSKqUbm6MSgUn3UXJyfKJHEPNFH8L5Nl663zJ6dgFwuQuIU2rOjtPTZKroFanmr
c9vE82WRiiQrdgPjGCf0iN0KlGOWp6ULr0/5xfxGDL4mYiW5PSvKuMSW85r3D1UWVsUxrx+17L/r
DxBMAt9j2KJwlhNjguCK8ZJXXj6fCk1y1yGYAL4ckhI0A68UYQJ99Kdp3QIgmp/MKfUhVHbLhg7m
4ZYQw35RSx28fVL/GtzUc2Vp50/A+eeQipG51bPVOeqkaz/H5JUd9HDXuwCVcFii+Qi0qnsXo78E
6ASTMnldbnXCE7lcUYCBvLS7Yom35+R5J0us/D5OTpaXPZiHIkylLCQXUyoexGUH1rIGjU74tMl4
1ppfm6xFe4/R/5rsn96/NoX6smqmaqQvP+whzsr9XLM3gW8pCWYZ+fJldAnR+WKJ0re5lYJ3IN7p
TfTvA0KgfrYed82z8ZMhOUZddot/2gEJAGj9muBbJgrpkeV+6FHKu0lOD1+wO8yH8Lrv9bKsY0us
dv44/TbSA5kkx+7L8eKfjr8yWZJqGIYxpm37OulTDOqz2J7LoGpVv6az5LBzEUaAL9iX1ocvoFhA
TOmwhNQoiXaWBONoHmgkwxyLrM+5dV2tE8h4pzkeqsGbk4Oz44jm39cj3uXlr/Mk8LOiWRQS0Fqk
VbNHrDLEfuamcPRPy24FkYvG2j2rdOxQWUiYG7LLV5HFOaft9TSF4AiGng/9eTrurIjD+VZWRKJf
KJeURjphfPPYnNghP2lxHwOWHagBNJsDGdefYGb5ysk2tMliNtglEWyCrVn7XBkbCjMyzbzLWiP4
DG6X15v/N9MYLKEWnPcNUnvK//SdP0BKIJBR8gqCncP5cKfpZrPpsFe/bD4zY2dEx9+Dmv7KmBnY
xU0tLvie3Y4fHK2dmtUeocATj8PZNdEfKcnNAifgyeBTij6p0YKH1YbiE2cC1ExGFvdnR30hDzic
966p2kIyDqax7os34zB4NCiPKEf4ozeGLMweDH/nh3Hfrvuz4JCl8zWVzFZpmph0idEekkBMojpC
tk/LQHVTQVdGNuECB3S49Jw3ZW2W67g7yE4MM54IWCpBuR1e/4rLmyWdL64sqdGUwBgtcbpBkbT1
SOp6+g7yl0RsUdrkyyqjY84KKjVLjAuAM2hV4+yHdlQPOpqoyTn9cv0rBMuKZ4gftrbL5mWY48X4
WtWPGbvpqKDz5RVijPmoV+UCWUDaeKWZoqNDhzoIxKmvv7gocPCVlTYBRSi4x+a4UO7n6YFYi7+A
u2BNTsQMHfsp77659Njrtadtp1T5rjbYEMioXARRkW+vBgvHkLcjPq+cP5lr1LefE1PyYaIZ2X//
EECyxGXbOM+YkeTBXF5XWYloD6gXnJxvqmZVk9ddB3spjTeNnzoGNennwfk0sBfJjOw77UtP4Hbg
VVtotIMkQ0zvEMrv2Ml4mP36OwF7LvVlXi10C86tR7tcFUJhH+d+J8rapRmGQ3XeCfpzada7THlD
dJvL3luZtG6d41v0Y39YD1aUPwCuGOQhOAYRGEvffGS/IcvRwBtl/LSCgMVXYEhB67Yr8czinIDF
Yj614c6jLNujCS4jdL7+olVlVdAF41uz7hfZQz12Xm+e8iXOHfBNuE/FCKTnI50eFXQSF5asyVr0
XfuK/LCiJ4YWe3Nf0WrUn0voru0MXXK5MsHC5mnkqTvZKpAiuNyyIBXaakbcaiyyFCBkM0X1DZZJ
bnMETs83KiuDPW5WAvtp6UtJvBT076pkaIHT/9OfbDZt2rkY2jDu7PqJKZJx/3QhXPBJvkaTdnY6
ue6Cddz8pIpvzeBn7MNGfUttyyu1t9U9DvbB6Z6MofPMwTmsyeJ1ehsa68+ifK2UUzu+ZOX9AgLW
Do1DS37XJYfrAUP00Vy8aGjZ7PD5OXYJiGpr59Qtsj4e4VrnokQO+aUsHzasOZBWrYF9KB6LL+To
eHoAxb9AtgkQfQIXJkyoYiUOmthOaQNhLOYs+nFQgPO8yUB8nUeZhwoMbVSL2h6CpmnifmuZ7C5P
8OZ8mUerh4zS1ulOdbOXv6rlztwcWTO2aHDO44vFnOYFVOrxoh4ZC2zteN0ggj0XX9axm9WZsAfG
uGkZqHqDJpX7aTYe7e39+gMELs5Tzett42xQfsfufbJ8dy0PC+k99KJK3l9kl/33D5GQds4KaJjT
nublXRmrqE7d244HfFVnqgsyaG7SntY2B5q5MQML1zmSra7otTlHHbRiaMF4pMadE6AfRG8km0TR
uJyTWnbvqjqQurExusHUWq852HyuT6RoaM4xa0oBErUzNXZU7bEq2Hmqvl0fWbAG+f75TSlJmht4
6cJMH21Teygt8OmaAGAPhiGZTcEy5BvohzQ1naw1RxxSP6WpV7n/Za5kLkWvz7mmPQ6pRoy+OS1r
uKX+0Jqe6Xjp9Ou6dURnO3N/7oclnuUj4IqgZY6Tb+B/OkHCO/XQMLafvBJfl52NBNPLc8qjdLmA
SAlPGcJCD/pzq3ldGex7JpXi6iAF+wn45TwZq5VoPvbX+PhR5ZyT1XLGeMX1AXnRx/syf7luMNHQ
3Nm7XKu2XDdrjN3qa6bEKpiOjZuwi7i85/yWOJVbmes2YstfnaZSD7fk+fpbi+zPeW7ZFmU5V117
Mqvyc2cX1NNc+/X62CKLcK7bOVqvDV3WxRVV1QPLajto19IGoWXy6foTHEzbhU0R3z6fdfXYJMvQ
nhyaHkoV94pZtLRdYOq/W8v1oKB8vv4ggZl4snmzUXs6TWN7ail8bJ0PqVQ1XLCp5lvpLXNNFXtK
2rhP3ONk6IfOnn+mBTstdXLsV9ujpvlZYYNkmYq+hHNrvWxtp6rgAUqjh0k5hQOuPK4bSTDfxv77
B+eqmNMP7pb2sZK6Sf5s59ZkB7qR693XJVVBc3/9MaIv2H//8JhNLairKviCXHFDhc5vXS1TRxV9
AefDXc8KQvRmjXXtqzI9gOjLr9af119bNM+cD69bzRqlpitYDNTK8mhnq0cXzId+wbrqsFRoC/ZG
3WF+pxeun7uOrMVFdNDmWekNNQdaYCxUXGDPd5bfHPsT+Vad9SCLJo9KNlyCdMQ33I8EnGh5ioes
XaAAX2ec0+V1khETCCaG77dfug7SqI2zxsr8Ze6fDQpOX3qbb/Pk9APYtwAaY1u8ku25cYowK9ob
h+ZydIfj+JCn+RQr/XpwFzVQVsl5UDSpfJ99vWqZhiYRFqNZmXjZEzllwRhn1GvOKk5GsoQpcDae
nT5vO8Ne9d04U2SoX20ZgYtoQjkn7mrHtNI132IN9xTNCQIbHZHsGEVHRp6ZvgVjImkLwuJs8o13
LYDQbVj6LYFqb/O2F46llOJ7XLiQf3gQk4bHKHODJ6nPU5hs3uDnoRKCsKf3Es85ZaFMbEpkLi5N
N5YN1QcFD5qzH2ALXqYTNWWgcEH5W+cxS9NQLJtGsZSG0HgfHupDFqiFp76u/hoCMvBa/2e/XY+B
olXL45fsEkQBectYvB60g+UXh+potZ4Nilfr0B6nJrj+HMGq5bFMY9PMOvCyLF6chx5q9JpktySY
Bh7JlEA6mzY5TpWpes+cQ5E8UVlZ6I9HXVhLPIoJtw9mY24mptisc6XxnbwY9z2MpTvloYRwVPlN
Y+XM3pcOCiMPTUtL+11RlqakPvqtqmE+Lk2uKmE+4ygWTW26lKpvgiapPChZ260vLe0XVfegVjTm
xJuUWqlSr2sUrWzwVxBeN+HclXQFzVqxqaQNN7cgyRej64bhvE0rSWQob+E62A38IYer7lxYFsGS
A2QB6A56sF90MDk/kqgOl1NyE10A0Xk0FToti3HeH+P20AkLiaxPTLS+uH1CmXZoVqIri3VQtLPe
ozc1YuOFuU1C3xc1GVIMbE2feiuEJri3Df51pxAanQsiVefkXWEuLDZe3cmzounY+NhpgN/wTG8G
uegat+0HQ4tqot2YIek9181DLbu1FRid79zPQWdoNBSvr5D7ZAiTQXIGFY27Hy4+rEUQSRZT2VYs
1mbfSc5p/3rd3oJgwaPTxrwvxkLZsPg0xS8hajn/TMiNm2AeneY4FrDLFQKpo5774aUcbmkBIzoP
SjPVSgWpPqKQsh3WIjJWSVIW7H55RBrgnzjWasPu8AA4nNo/SoPb6cbr23/QaM6Sm0mJ1x7BAx+t
LDdjUqqV5OVFK4TzSpbtWDeC0al7v2Qnl0pWiGhcziHRikL6YjXw1sUdui7s/64vPNEGiIeZ2W2R
TK5dsHiKrKMK9Usk9Cf9zfQczwjbIzMkJzFBRNH4Bn13cgZI6JaY1aN11EPtlB+3X324y2ptp1l2
rrxsJo2Hne0aRhrQ58jm451bxSoLbrITLjb+9vxqoGWhOhg4cz3neVe2YVDraQBheDYiLcyi29TH
iMbjzvIum8BLTBHXnwHL8LVTGq7PyrNzWk7sSfI1+2r8dwOh8ZTzxGoNddH3Z9w7fybDDck9OarB
rqya3eQKGg8/c5JOX4cUD0nWqJp9EI/e+PZcStXRw8MWdCrHOfWmsD8b0DRmz/3vHYBJj7dtCDQe
gTZui5VoE55SW8clPU6yWv/lWK/xihGp0W9rtSnwZCXasDlXT2S51TJcPi2mDXS4YzHGlmW77+le
3FGx31OdENRL3XoszU2df8zrpAzHtS3aF7cq57LzDdqq2lOF6wT6MqjVTgV2fa4EH8sD1tYisTvT
nNaYJf33IS8eR7X8UqWyGypRVPkHqVZMqzts2LVZO6poR9ypr9qz9WgdcK711ZvSvsbj1dB433eD
C4xmq1k+tb8mzs/r5hG+P3fFhr51kG7mjYqouDsiQ7Ybw9bbgQ1ywSdBkNd4fFrhJMbQtCiMzD/Z
5EPT8OCcdVTKvyvP5qE8uIEssAjCLw9Y2+iUu2BcVmNq3JX1o6mFEjvtae5CwOLRaqB0Lq12hZ0W
KJiZ4Xpy7qYggZ2yUKY9tEfyS4/gMnc3WGgOUVsUpobuDE0XxaNFdtQz13epEa6mrDwvshGXyV11
W7PRXtd4ZkkZ6z3QCqqS3HSLBDLqv9OUrkNTEhJKQBN3nW8PEERJiWQOBO/NQ9NoPZB1oUofV3Z5
UmzmZVkviVuCKMED0tJqsxOTOH089YZXvFvD17GTuK7Iw3hQWldvVuoquGx0a689G0EKJI/1xp71
QxMo0G+7vkBFxuH8eMZJWJsb2N3dfm7ur6TQgtsG3k324cRhbzlIC9i+KrOuOGbauHplWt9EYE/Q
pPf36INisbxItDWm3dtoK57eB8yVEQKJZpVL03Sop3be6IBzx/M2n9s6nhKJVURDc77a0g3itViR
cYP2BTX3dee/Kg9vszjnn/q01VNVNUM8uyfSWUE/bTeOzDknyYZ+a8tqiAvWBD0EHIxaxkogWH88
jGwqN9C5GJYeI7/6RpMHWV9LUrhoaO7MWzcDU1xz7eKkp8l2HDNQdrJiUG5igiAaL2lRbe2wqnkC
HPvkeoaiByAGlby6KPHxMDE3mZdqYzjxku6cOKGLC3AQv03zj8H4slhgbKhDI7lrxs3fzHNXyDqR
/1zEXcglPGosNWxAz2nZx9m6fKHKG+hBw9ktz40J9kalPVZV55t2+SUh+mFSNH9crECvlFcbF3p+
NymPdX1T3zLMy7m43Sb2OnTFELv2qdaw5GKH3ATl0HicGW2IUesF1rOi3W0F0LiHmzzQ4rx7TBi1
aYpMM7Gp83NbqdAI6kgO0qKEwFMAFKm1uvOSwgvPe/MB+JID58563CVX3UCm+iQIUDwVwGS1qJ32
WNQNVBZqFVTwgF02/k324SFi1B01Dd2fQ1xDnh7nRQDc+vG22yKNx4iBCKahhg2XcezAbY+mjOpc
sL3iOQDWxaYojWNcsz806x0AyY7m+NUW18WP62YR2JwHikFYoZy1BWYh9dfVXf0NBRbn9/WxBUGQ
x4htA3iqtwJFxUpHF/gWllSRLHZRjOK7/hG6R73VcLMAl0f7eYAGxm+Kb3qU+VtQBnJ8s8g+XD5u
K6cqW7AwoGrw0gyOt9LTKqO9FI3NuSyzWlZnFQ7L49p7af9Q42Zks15uMz6Xkd2kHvvWwIurrm9h
UmVOKppULh9rY9ZsCtjfY21Ro9lsHrJFdoG+7/suJAAeMNZm9mSZToNrwIR6KThYPAuiLr2iBFOj
3CSTRTQeMUZcMFJgM4gLWO1uJkdUSG+yN6+3goILqaz9TnB0721yNNWn6+MKFgkPE5vTFbTJA1Y6
oD1+8ZMM/ymtbJsvOCDy4LCONQAkZRjbPLLcaw/rST1b3v84u47lyHEl+EWMIAA6XMm2lB1pjHYu
jJl5uyTovfv6l9yTFhIaEbwpdADRhapCoUwmCcYv+sqqQl9kkpV1XW1MTCExPWYVMJIxEVBpOiJU
TsCSbDO1qiKJR4gcwJDjYXMC62/vYPkYJd8ILfWjfarfIBkq4WZjTxF+w9pXpzaajmuto0JVHa9k
pnNkGUmWtzAn1p1se0p9wdr7snC+3lYf1dYlcy2c2DbqGEWSrm8ujaju11mXNlZsXW4Oo81Ud5aN
pQW4Z4zubTEdf9XppmLfckNYI7qeN4aJ3rYOINIopk6je094sY8B0CZyW5gHtqtlrh0Mcw8hb16X
5bHVPixUktkc3Lv3ZzwCwd2dMSg+rJfCAf3wQ6aDafvUR3Iq44qu5UpTYCYNZzf91g+Pi/cris92
rXu3fLpz/mFWNuJGbbgGmHlN98507m3jmA0aR6bYuZx1FEOelW0dYRbEOIHBwE9aIOrEX4hHjztU
HXvfgqh3UueMcz5EBDzY/NqWl1Q3ofepKmJd6TSZl4zUycExv4gx9bsBt3QDxH1NXPp5HzCW347i
3bZbMtZlsZEhH7zsR0xq32T/q+pwjh/G5EIx//9tzw2FD22/792H4iHlNhIX/dn5hp6NWke58Xl7
C9aV3DDIFKN6ZWt/Hk/11Qmy0Ll2J/GwVcMsZJT5s9DEqioNktww0ERnEhfbD3BOVo3xmkuT37eD
jjtadc6SK+YtJ3k8je25NR/T8q6ONelFlU1JLriPR5dZhdnjAdtB62e/bL+vjsaqtoTCh5iJUznB
mPJoENOSdGfQeKwz+N3G1vs5NGvjlod+ykswq9RGFZV3rIhSpDfwTgQZouYtqzp6OQfpxrNXkwEi
G/+YrZ9gJHp82gpLxrdl2GATjoa2MKaQopySdMssZqtn92dqPnjTl8Ho/Tn5c9tzfD4iCylKJj5l
TkcxKblxuhuv9psVED9H6xS9NvfsWHxFZeG8q+EPn5LMneR1ltgCdB6peCHea5Idb/8GhfbKWcm2
iBNCkeo8x4v1Z/CKFJnsfA/nEPYsWXjLplkQ0FadOd5Y3lO2aN4on6cVsLBk0UtBaFlFcB3kaTra
pwads/EV1W1UcoxDqvGwCrchg492kUgqr4X9ZcDqm/rqx2CyQxvRqzXtSgnjd0gmXo95kTcZPrGK
b6V1WdMfsXW5fa4KvZeTlLPFyrjprOZs0rM5fi2RB9NNFf3by/qJ85DnXGd7bm0v8+CZvKA9DEjs
lMCWiP6xjvER82Jv0Wk5sSMQyzCUbPql79y7tm8e0uN0p6Pf/hyNiFM5kzn3oDaYZ6c/v7055/aa
fBUXsNIf17D0EcUnj/+OK590fZ4KK5FzmyTJmJNWuMuH8RupL2W/C7IVP0My66ZlOS+toT1TQuKD
S8G8gan7SaPC//Z2fXZS0t3dV8Qw19zoz0uInsOgO7uP04kc6UU386wSjGTiKR0tDFRDFZLu6tKL
rWsqU10Rcl7SpgllRcb78xSQE8qDQJva+oX5cQ5IMDybFx16kspQpOs7T6Klsz0o0lj+Za7nuv6T
zJopM+WPkOx7plZpFczqz+X9cuz88lQFRiCC5dRc0e+MqrMu4ac4BjlLaWYmEKw8tz9zdM6kh8Ys
+vFsV0u8M0iWM5V5AY5qCrDtczLfDTwUOjQ31cal4LsQWZ+PFqSfTPY1TchpjnfVOjiVU5SDiWIK
yGHaM5i1D3HHDyB50tiVQmfkDKVZVcB6Kob67Nivufg6WffWpK2jqESy/f9dvL0mEW4ejIJD86d/
yucu2JSmOTSVPwF6CBOzF206dLsvP3EP8lDrtKQxWvLwKtw6IthhvSzPDsJvO8hOaF4+3L6JVL9H
uqxnwDo3bQ/VQR/1pXbnJ8/THbHqHCTbBf8cyqwO9s/iF2c+xOT7oOOEUATIMkE04B7H2CoQu4zG
bN+1rEWr9Sr+McYk8m1SLIcJVYfDslrlvnD/w6DOZHX5EOfN2WvvKbubkFffRfzBqTylE/HCcVIn
a85u95ZYV6f7sutk5Qmd3HONpOtYg5at+cDq+VCU6en20orgS2bD7Koo8+YZWwbRkC+mp6m8b5KX
tXD92+srNEfOGadW3gNRAEaWDb+G+ptr3HvGvveynCnuOjF5UcfbczPaLxkdn/t60qFeK8QiZ4tj
WhVxzyFxPv4Q070Yr4a4Mud1n1C2r77zPHYauyDOMZtzT79b6W9ePfa75oo4lVPGpZsxNiIfejZg
R+Y/mXHodQB/Cv8iZ4oNvnp57eJlxMg/Uf5rMDV+6/M8MfYsxTYmNTzTi7Bw+zYcvRAT0IH7GKMX
igTepT7rQlmVKkr+cSroMA6baOzilA7frfWUz7pU9+YIP3HwluQg6ZQWQKLGT8jvo7N98a4rEDoA
NnaOtUg+qu1LMU49zaU9e/gEqaffeAxfF2+9jIuOjkqh8XK2OHcE/NmCW9wzXiPMbi/Nce6O9ni8
rfKqp6ScMO4jN8lRbcS7+mr+4+Ip6R4zfOVkB3iuaINMhY7KWeOps8UUV/jKUItDg4n6yo33eTKZ
j5ulbmIbgJI/syhkVTjxp7XUcKuoZL8d+Tt/UK4RccSEN6TdPXTjl9V7jJtLxXR9NArNYZuw3i0f
oy4akWbLAtne0c6cMEqr0zpl+17ATDLfDlPzdFkhGJq+iv7Ult+96XRba1SCkUy2mCq7RUdee657
c3rykCE9kpyld9mSt6+lvdSaA1CpjWS+EylA6QEK+nNmv1rdNdEVYxWSl4dUC1JNfVzgds3YXzn9
lm0IcsDXuC0cxabl0VTwhIBkOEthSWkXTHMcRNavfStLCrMsE4Cqt/sptmqfYvU5cTURvWrTkrKw
qvSapDbac4zZ3UvEafpX2ya2biJDtbykMAIEgxhq6GBJywmku7MutlZEqTKavgD8VJXEojkP5K95
7vyZ5H5XT4dxeOnTFLgmjqZr9NOOEoSQkpfH6GLv0Bn5YrdKj2WEMdQ8y33LqS7Cso5trgWWUkhK
nkSd4j4CnkOPGMR46MRP7dSX6i0uz556a186eYQjyO/Frw2vco2C9VzdN/fkiLGAa3k2X3apqTyN
OrIpSbNirs9linoJjw8g8NpnW/IwKt60xVhmkE5WPw/9U25pYlaFQ5Nh9Oe8MU1uQ/3boTymtfE7
iqkZdC3xx7buNTqkOtrt/+/8fe/klmhbbB68toFZlAdQoWh8vUI9/w3h3i2NVmnwL6xxc17p94k+
0fUItiJfeFer0jzPVF+QLHgQVpLkC9QHHaq5dZ2TF+5+YdO3dPrrttaojkDy9XQS3jJ2SXMWdh3k
w9We7geMmbq5pmtD4fPl8U8yxjGLAdl2dnhr+l1mDYHIULqGD93p+eVJ0KltnYjRCIrf1j5YFINB
B9KhkL65+b9351vFUcWXldRnzMkGNL/O1Y9xLHy7O5XWPvnIY6HC4oXrCPSLMnJvx3ex8dPQXeMK
0ctDoYtjd20qaH0GrKYfVb88EwjwRIeDrTAreTTUnHNe49lWn6M4Dlt7DkTeH2/rpGppyWLzoqfj
xLel62ckVwh7vb2u6jil23atTFYbHKFZIX70VrAOjxP/p8l+9mLnhSuTFbSsqgwbKEfnoiNH0H8f
ncHR+GDVaUqGarTNwOwKQvGqZ4w8W+Lb1GrkolpaumW5lQ5pvqm52z701hmzH1GvUW8OS/n4Evww
EorbGlDs9haBPLETslp34uqG+jqAohT6YRjUdVOC5hWs3x8IAK4xsomxTUxTAq+Cn6tT+jM+6R7M
ijfbh/lQHMA0jha+1R3xXj6mJ/6re/sXuPnOPkSaYFP5lc1Rv/M50zxUHCnj7Sso7R6rcxZ0h/47
9U1fX2RU1LE+ToeSHiR9BF8p35wv8WUCLLh4eImejYB8WYPaD5r/tUF5zn7ctjxFGPRhUJSVHi9p
B9mRV/fJfXNPG+KuCKyD8YAYDrQ5Woiaz5WZyEzPwGlHvLXdmAAeBcBe2gbJLhRJ/mFc1CFOMc5s
ac5JU+Hxe8iGobQxUdPNZHlzKj7HX26LS/UbJFtvBytrRgO/Ic4uIjuTLGzEad/Skq2Xw+DZ7qZe
FvlC6V1a/j1ogaI3P/qJscuToKQdQBrV4H1np+MpMZjveMMxc58Bxm9Sepxo4y/AJh5sYHBaNuiM
nrr19+2f9fmVQeR2LUr6xkLZDkcDDqbKy31ONV0jqpW3y+SdPbpig0jbYl9u/h7XgAyawEtxxh/6
tIrIG4WDp007ickHu5p5tdPqdzTWumk+RSbxw0xo4VgAhdweNd1xQbW8QUrCr++sw3hkx+wEdntd
Q8G/CEefnbx0Y/drTs1xgVZNwXrC6OAf8yEHdUUHSBHjkT6bf6w3dIp9reFSzIvzQu/s533nLl3p
gAHjOYlgki7IQWNMoTe5DgtRKT4p9qY5A9LoAPEN4XQUl/zkPKPhtQduFDrd7qzCd477foRk7iaJ
RNbUK1yW8RQ1xBfc0AQNKuWVrD0WbbNETtadAZkQH2srah7xH6Z5/igud7mbywSYjpfVC720MeZT
1sHvV4B1ZiSo5vTUpg+T99Xhull91cekWDxvmmlkxoRiP/kel9fVbIJsSYMYOVmjTv1chOuiA2je
1vxEneXurdlMB5HWLb1wqzi4Xe0bg3FJSnQA9N5LEYtzNy/XXWcv93KlEdjYlww/qwLQaTXMD26l
ezsqDl/u3fLWuU1oN9BL6bnnZiH3Tqkr4aoOQ7L3iFojndyRXgyRBqUxHmpgtPaPlpcdvLI8r/mx
NLvDbQmpviWZeLSMk9Hl+Na4zL6Xv07G6xLN6N12zi59K8e/RqKJg1XHLhn8XPdxYyQQmGkBMQs5
SvN/LgBh8+hxdn8szb7nDZE7vCzBc6+uO3qZefHFRoOPX1vL37eFpWi9wa3x3+vKilEZmZaaXhoA
vvfDjGap8STm2aeRFQyu8G3zjURdwDGSePuTCjWTW74iJy5IRmEsQ2ZirmHADNy46nruPn+yEbnn
C+VSxxDEJJcqTe8nKIKfrPGl4WBPKSrbnw1dp4niOpYbu2yn5EnjOctlje1vIDgBYKXTleeoYruw
lDiRm7lipKEMxhfA1GflKy0wTLkUmiNQSWn7Ue9iFFB514MzohHKtAav/5tOZVUYR95zMkZ3fHA8
+qXbSGzfGsvr3F3AH/hBkhNgsUvLwsNXqcn/dEB0DZo1NoO8nGLNBfN5curD9GlVj1YxjNVyoV1h
iKestAWIC7Iyc187YyHmrwHN3EwTdCta24lc0W2ydqLFNDdXJ/NOAHDxzebFKe1jVc5BzLMgI+2R
RkaQpOy6DjvPTi73Vpj8z5cqa641dfy+5r4FTCnS9j5xToYTa3rCFEYqQ0YD0nQllSeKa20nwx3P
PP7IR7ELKJeTD/Vee8kXIUh1neKH2Ptul0er0NyPCu9vSf6sGDxGGhG3V8HNE5tBK9UWPtBOMH6Q
HmI2XUX2V5xoOodVIZ9c9h3irgTmLm+uWzoBODCnpn8Swca9lh55ehiigGgCV9U7X64AZ467Lmaz
QGZoMgzZIT1Zz+yB/zRRA0bmSxNaKtyaXAEexplzQbL6Kvreeayiag0nD3E/S0GnuM//S7cmTcQi
5tJ0Lgyv/D+OwbzxSFP4bI1zU6iuPMxdDxxFT892Lsh/Gccl8/KHPIt0QJuq1SX9SqrVYtHookXM
TDzr0pdjO73YohWlbvBM8QW5SbJziFfHruFc7Ix3f6htZoj17Oz3bekrYha5Q9LI5mSpSZdfS/e3
0/ALcaJDY6GvoMwORl0/dUIHU6K4ZOTpbm8VUY1EdX4VHmfBjCL9m2vU7JELagdFxMtDYU6xxhIV
eit3UbZAto+FV5XXzjH/bsaCYtowvS4F3YVHw4ncS8nSbk3FCrnR3v3q8v6Zbw/wMT/cPhbVoW//
f3cj1xnJ+4m25bWfitK3hjIJxISBmturq6TD/rt65DVTQ+YovfYsu3pj/jTH5Sn1qMbnqpaXLBr9
4pNnDSK7jg0Ffmx2AbJx0KaL5lZXyUZ67lYoHHgOa7Kr2daGD4eBVDz3diqOZM+VMXVTykvsvW9O
DU+P7ZSe13Y63pa8Yu9yA18dLVPttGl2jdY4TIh3mtJY4+cUUpcb+NLOJG5rZdl1MNtT3rJvzRL7
iaWjXVctL+WxBlPAS3t5BoWvzsbq3o/1GvS9TuFVy0tp64GTtgas3KaOblD1+Tmb59O8D1cHEcb2
2Xf2tDhkNerOBt1gGqEd34l4MKZuphH9p6cKbhdJI3FbpTGodJcQOARX0QFz0GyHbzs0BmtLCllH
dgrushqUoe1ALuYSJV8WEa170rmuJdc+14QMJBtygJwWGZjDnW+2iH0wlR9vb/7TU8Xy263zTuxV
2ackbmvQ5Jld6EbXAlBmeUo0m1eI/UPtk3Yet/OeIbvN08vQTfXrbKyFxs2o9i5p5DylpunSxAmb
2T4iBDomQ3HEIJVGNNsyH3JEEM322XeiIYyJFWDaSxgBPs4gTVBP9Z+yqc6m3eoY9lQ/YRPcu2+M
RuL2iVFaYdvFD7RPA6PvHl1TN0iokr90jZTCdfg0Q3lQo3uJ7OZ739kai1LtXLpCIgzD16WI7LAj
3qFz3efBWJ5zVu56e0L6ksVmnPWGaaROOI7GgZD+QjAh7KWt5nBV25eMtrAM0U1tYYfCmr6sQJsY
5/5lFrlGOp8LHpPe/z1XKnjMag+w7Ja9PtrUDidHV5b/fOdMRscVRtzlUYylqzG+uhE7Wk10Xqbx
cNshqHYu3SIerfJkdJolLGkWVGy4d/iuiSiXyaC4tUiEW/aDFcYj0IKN+Jgv/NpHyc6dbwJ7Z0tL
Ptpmnsc2GCRZfcgzGvnt6OnAAVVi3+T1bvVoyAsWOyCGBib/4iM/9YsAeKM0dHBjKrlLpoqpUDII
J7LC2SyPdGBPQFrWFLhUW5dMtZ8Hzx0LCMaYnePagNp1WE5rE2liVdXOJUsdunIypiVeQ7uxKjSm
sZQtlzQxF11/l2r/kq06HAMzYG2mIU/L85QDksTJj/WgG4xSLC8XNUfTyfH+xPJOnn0DknaA+/zU
zFxzB6qWl25YksX90AFIKKTG/BINYOMU84WkOmoF1fKSvWYF+DILAH6Fa1KF8VL5TjGDWENX+FMc
rlzEjKhbN9ESgTuQsr+6OXsbXUcXlKm2vv3/vUmhWzg1G88K0376MTDDr4s89/H010hetfft/+/W
Ny3DzXJq4XKd00cBmDU4t33+XcaYSDJaC1Bf2eECKs4TA2fOOVrF2y4XLLOsMx7XhdtCLpFpxic7
ApMWYVO0c+uSuYIrB2Y0Qx8bvoSZO5/KdK8lSYbaWUWD2qOwQ9cYMz+yh8RPwNwVeIsuJlOojFyQ
FOZsRlGEa9trJ6TuihOxzOvQZBpPqdAYGT9iKZJpmldvQVCzZK1vxJReFtcd7H2uUi478iwXhHmp
FYIe9kdfokUCg9SrZnGVbKRwOJ1YxgpS2mGFqTmrXA5zth6jehego8vkYmPEs7qvFxxuu6Tpczqw
9dJF3S6wE6wu2aoVrdtEVEtDd4R4iDd7jwbAefbpvAwYkSwis1wDoqmn/rWl+c/a1rFPqVRGulxL
NjuzXXVmmLTGASirx2z957Yb2M7t4/uDyVXEGjFdZU3wMZ1lPRtOEqQeeSENKhfVLhoNSF0yWCTC
55ZH1RbU1Bcj4TGKh/XP29tXCEauGnZF5IyAubJCJ7UulQHa1dbe59jlmqExmM1kGJC5U+SPbBjf
zLjVvClVu5au07Xz7BppGTuMO2a98dyqf8Z1vnPf20m/u5DitGNlHjXQlax7WonzNxG7aIRdJuM9
TFm5LqCGRpRRd84xb0HAOdD41+2jVHgWuQ7YcKdYhy6zw6abv6EZLvMTYP36lZnqiIpVX5CiX8Cs
luvc4Atb7ipPrGPfp+fdkYAM+sD6gixmnFlh5aTNMW+AbTd00Z6EJEQvXajpMnosTvFiKqbuzs1L
fnEJf2jK1NWojUo4kpX2JHIdQKOYodEmJ6SX/rSuc894lGguDoXOy/WLqo3TYs1bKxSiMZ4qMnpf
knXVtdpsyv2JG5PrF21FrMxkphvaIEOautInTe8PXlg1uzDKXSbXLcY+J70zwaxIMoCLMp4AMVUE
HtVVYFTykcwWGHdu44iFhjQyg7WJjzG6oG5b1uZWPhPOduTvPEIyp/0yFCsNU/d3Tn6X/MfIvlB2
Ya0molFJf/tN7z4QpcMwg0mYhlNLgy79IcD5ZmFACcXv279AJRzJcqvYdCsy4QqhaQU2TUAk90mh
w8NQ7V66XJPJ7KvEHN3QND3Ht8s0mMB556+291zbfOcvkOyXjGxFlXZww3kcv83N+kLRzrpPOJLl
0sE15qioaQg6igNZ+0Nr7gyY5DoFSIPTqIwQMFlu3jwjn979XYHfXNe0oDhWuVaxrOs8dGx1w74Z
1nPTzk8cQKCa8tP29P1E62W0AUbdyahG5obTYLtXXCrloRZN4be5V/mtl/0uJ9odS2IlmvhP4UFl
0No4SQqPmUizroCem0F6EVV/tzkFkTqJF803VBKTTHlyt7STVzIk6pefDf7wYRu6H6BafPv/OzNu
MbGbzjEi4yQ3nK9zjueVGJf++y41lTtUlgaRdtHhsK0SiJIi4uzozuiD2be6ZMTgs0ydwsSbzcza
+DBmWXzx+lw3tKFwEXJnioniYhLlWH208hPFGIW9vhTkz2onx9vbV+mOZMPlkBpi3YJNm6EnseJ3
aUUDtxj2LS83pMxmMo2EYvkVVO9xToOyFyeyD4/EZXITSlLZs7U2uBvnKnHzIEuigh1tdwbLZG6x
VkeQqRCSnK0Hwahrj+YIOs81/m1m2QPrDDi9ep8KyQR3ostrwygWJ1xHw3tCe+UApqiYImV0+4wV
5iU30RQNcfk69WZYRgCbadv7hfb7HhQyjELaEtstEyxt5+W5pea9YQ6HfbveDuOdUyiGoaERh1Ng
edmf62wyf7MEfIgaoSjOVIZRIJmVrJ1Y7TBtJ+cKEtruaWC5eRhGg2vOVfUJ9t9fIDBEl1dmZ4dA
Un6so/m5a+dwLR2N7FXLS57H9qap7egEzzPWL6zqN8T/JwzsnW7LX+F6ZJ71lJK563osT6PosZ2m
B2udX+c4OhQo+Nz+hEoxJefj1iUaQXKcQVF5WdD0JEcTFtdFn4ofIOM3UV4bK2JapHTK9CUvBA9g
Cb8dDDn6jZf+2fUTZDCnvikalJ0HFjpJbKwYshFe508FBqs1ZvB5NEFlBpMkjaY+GzkPTXs89Q47
mfyNTcspmfIn0TcHoILveulR+RkZCZMLz7PcMC3H4iFJhy/LZLihG9u7PoA46L/24BX1bLrm4ISL
m51cbh2iyTh4ru6VrXhtyPAcM6Kt2GCJGcYTRW/laqV/9ZlL/l6KKQ8makz/M3mb7zx3yTtFHMW4
uY63/M+E22ZClP334Cbs6z612izmnfOLWDyaaF1ADgjkWr47rM7j0gMh6PbqCs8hU8obtYCnQ0ti
uGxw5t1X0+ivYtXBZyqsWqaRrzKXApEN51COYn1x+2F5JUaii4hUe5feM8wg7QiaPRI63nrvNIO/
xv2lSTRpPdXqkkcCLs0UJ3ZNQjCIB6l532Acb9mZp5VBOoDDMoh1qFloDmNSXaylBTITJlxKtuvC
oXKuxkDeF51RmRsuNq8DEc/jYWgsfpjFqON+/VxAVGYNqodxTLvecEKSFuDCytBZh4yKg7gu1WFX
KT4hJ2zqqMODII7wCZelvjc6Dw7JE99tm31+SMY0mRu6riWgtMOYmIeR/E6NOKjF623bUmi/DGMy
OAYw0ufKCUGWMd8tbsx+mFFtHm+v/rlsmIxkUrVtkacpc0JWTld0MvhjkjybI9E8XVXLb/9/53Z6
1LZLY21YmEbCCqJhFifbpX3QG4VuDk5xK/87Yf3uE3h5d8JOLcjHifugq+a/BClFUGK8xCeZuatr
2WX/dsi/+0xq2Nacdi4L8yEXgRG7VYCeCVNjaKpDlkIvyl0gXQLHPFwKcREmO3amjmdFJR/Jv5lV
CagEx/RCs+sevbL7bpvlxWkwctzoaqSqU5acnGUtFe3azoFshvHEYxBzxcZsHVyW6JgtPp/jcpnc
2NdVHSmrzPbCbK5+Z279fRb01K3jIy/HY5dGd5ZHXtMVj8F95C745BZBvTvygbEhwogSIAcxZZMU
5m9vRvss5xooCIXU5G6/KRuWYqbEC3vaPKL6fsGj6r5GA91ty1acu4x2kqaz3SD7ET1X3e9ueqrs
5NDX/2RM10mhWl8y7Trv+dQwxNoz6rSHmrbViY6lF9jF/MUSwjvv+xlS4FJaTT4mLRrbzALJFpZ0
SAyOYezxsOTmvvDFZP896LWjThblDvSX83+WjqJj1KhBiIABsds/QnXUknknnW1avYXWyyx2+/va
dP9O87E5ZGzZNTLtUrmDboiBmYPL0wvL1onPcd+a54o27S73ROUmusrqnCaKUBDicf609GXke4a7
C/MNW5ei+K5sY8FXXHB9XgynJcZzZBnqw23Jb7b6MXdK5Sa6gXsG6vDCQbcSxu+NNACXZwDLO1oR
gF22ZhRBXm5/6vNDpjLBPBO1kzlDg97gCQSLvRnUa3V0MCR9e/nPrwgqU8sTAw1RTmagKE87QMql
vDk7Ji+Ot1dXbV4ygbZsbAJSbvSP2nZ/QGfK14gmoNCIv+1bX7YAsxu40UA4lYXsNSryhZUFQuwr
StAPBPNAqyMNg5cYhPtPEedvjoi+79u5dLkBv8+rW5xtiLTOEW9Yz+nOtPb8XavL3XTl6Bkp0hZO
aPcmcF+8+H+Z1zxXubcLqs6lMhCIZ0cFaewU7nIBEVeZo9TH4+V/t3ev0EmZswk1gaVHXzMP05kd
QE1zxkC1xnBVS2/XzrvL1/HcNSNFgaVN/r01MeRoVPuq/x84m6jdDWO8JDy0vLwIKheEysOaaq71
rWf5E48j8zQ55tzZVZLzsOrqH2KjnqxK4Wck/ou7o0+r9dC4QJfj+3rrPvA3CYyA9ZVX8RCFue+x
AMmoE2l9s8ItyL11NE3zlre9E04ZYcecOWYwLHF59ES7r2hJPSk+XYHhWiV4Jjx1pbvYb2tsGexs
09Uint/HnCQJYHNco3vdobIW/1BMy1LGJo9UDx36hrMTSuD71pX0tR0yUXjZUj3U1dNsveWGJjb5
1A6w3+1k3tmBQDgrimiqHvq+dE92U1Df8mxdWK1affv/u9UpyQhPHa98mHtMkp4873RbGp+mzrBr
6ToZcwQ7JcrED+ZS+hT87eLR9h6d/FRFGqjMTzUTX5AuFJGWC4ZgzepBREACT86x/RtRosYrq8Qi
6WTXJV4/WhBLZpY+6385uoZM1cLSZeJlqw389ah8SFl/tA0WGDqaO4U85MLYMjeYtWqwcg022sm8
zDYAhjyNEqoW36Krd2oC0sJ8bgssDgDnFAuTzPdWHaWranEp/sP1kSyFy8uHyX01i0Np/TR0gb1C
3HI1aTUMV5CmrR5Y9UT5Q6aLKlVb3v7/Th6csjrnHvSj7rlvWJc4KYJx10ilxeVCkj3kVpx3EDZo
3P20BZfToJuT/XyeH2tLdmn0s7G0M2QNqGnvixd25+iQmL64zotvnNOw+t1qPIBKRJJ9tmCC8dLe
LR9a8c2x/Ni9zrFmadWpStY5OP205iaWtmD5y3EaNOuqtiwZZ2Z3Vdn2RolmtMeoCnrvMRs0DkUl
eLl2JMwYmR1rYHfUjKyvFkvI41DTCU8RjICZKSYss74yfeSYfo4N+VKZSSgylG2pE81B0q66OTGF
7D6Ul4osMacSCpB6xYE10SGvdlWFLdCo/dcoJm9JytKD+NZxPqV1fGwXUyc+xdHIpZh0icox2o7G
+7aE9ZW8rSCxTw486E5p7tO35aDH0FR9a/v/O+MWnZcV3Ctwk6/PZDy13f2kG25RSX/7/7ul02HN
02mE9MvRfYC6BS4ZNRj1ql1Llp15lFEjwq5d+s+cfq2aL3X1cvsyVy0tmTLD28o1mr6/I0kNniX6
hfL4Uo/9PrOTwdONhSZobsLZdnH62mdLMHjR6xDpQhGl6Ulmnfdj2Vpk80SH4tfGUpgcoPMonAfO
ybxzXnSYnorDlasxvQfIxbbcgobh3vZeGx2qnGpd6fJlVT1joghKQ9nbjPjv0a0XR1O5cKB4Hx4r
FpeLC+5EWWV6a3QGNpo/xudtcNQ2Ayc531Yd1d63775T+NgGu0/S2OUDQh0QEi+2Br5HEV/KQOm1
161tm839HRfRHXpmfUCp3vUEV5h4a/ud4YNcWgAuusub2sJFw//P2ZUsN44r2y9iBAeAw5aDJFpW
lV2uqe+GUX27iyQ4kyA4fP077HgLX7QhRGjjhRcQmMgJyMxz3vbt0uue01RSl2x1WB2jnSkiPEg8
IttIwI8RV/undv56X+oKg/0HYued1OuObXVtiO62AIlkEX7YLVYstJOjquWl+Lu7a40xcru9Uee/
m/FlH7/ss0YfVfoi2Spjohw7fizNfnlzkHqW7h6l2LRcP7D5FrgTXWGdDfB8+6fc/ZPrfK/iPP9V
KAhMc2TEam/cxaxrcbOq30PwS0uOoxCKXCjYZja1gZ13t5yasTOT2K9172YqqUj2WZsdtfIdO2/9
X3X+jAgearetcrwyIsDq9b1h7dj3+LNNjdAKu29BVHZhk3ZxkQTx/vKQupuH3N6pO+1N0QByuL15
wCgi5c1vRNQ8VGMngVwb2LjD2xlzyzcAhYGFAbTFuoci1bFKYbWjJW9Zh5XH/MqrN65jlVHKXbJP
uymtpe53BIxXEecX6+LH1qcx8cM9YUkeG5qMQ7V/yVY31yVrEziQTEXTravD3deBUH1sUL5czXCX
rt63YOBXu+Gvu1hudHCSvehPzHkIAI74ckmD5I0jxhHRWpgvW/VnZfzxiDL6cjXDLb29NYBRcRPZ
r9X42Zkvqw5u+2OINOxZsta25oC3MrBn45K90pN16a/+2x45UXPKYx2XjUr2h6t4Z02+CIzWago8
kHWfsv7EewN1+/NWd/F9AX2sNr5cx9htkbUjiKNvZp2QMV3Xh1INQG5J+6Y7aXKGNM9na9jZz2J/
fWzDkp0WHqmnZcHCnd0/Ud+LQDGl2fPH7teXyxZsMQsDFSrsmYqLwUjS7oh5rjg9tnPJQrnwKnu2
oS9jACzKTmAcRNcLqThFuW6BOkO720dS3bu/2/zmjN/ub1khEblcAXBLwD42E796nJzc8a9m6S9+
/lAnEPHleoXXOnlet9DtgH7BJcmmLAxa3R1fYTjy7P80upu3j8jTm+qtyz/PxlNtflvKx/yKL5kl
MEwKhy04S2s71d6racfM0jylqs7y+P87i1+2unQqF1qYd9lf+WzzELakSehU5ylZJS/3dQX3PLyJ
d+WACCf+xRZleF9ZVA5RLk8s1AAH8IbV+WlOzKSNu6g6kzf71J3ykw7bWfUJUjj1tsHPKXEhnvU/
7fwp39CsoXlXVamMZKBN1faLeVwZZ1uEbX4txquwu3B7aJaE+PL8/7YUu4lRrfa2ETedWXGtWawR
vWLr8ux/MQR21h3u1j7P363YufZ7TP6gSfb27ERgneeh34STpzvpQ1/+fVH1ZSiAhuYVnzJIKrjY
NLRO/ak4+V/NzzxZEzSuJTqPrPqs4//vbKFaK4NZKz6Lii1aV++yj07iCsDymZ7m0BX6JCMDiF3U
5rZveCfjP/tgDuuhALXu9/vnolpcsmVwUHZ5YeJq6ThuMgGdrBdZzIluakslHsmcPYsYNSAZkIE0
aKNwT+BJbnM7DLzHXJEnxdqMA5U5MHFzdbfzPKZi1rwXqMQi2TDgq5upaOCb/e4v4ics+GQ/BJsC
G5NsuGNiGsSGAp3Biri129hadfH741cOX8YEMEU+D8zBrh3/PLCXHQAhefbk8oR7D6FAEV/GBsBb
MIUpY/dFc0I5dNl1/uGQ7AcGK+OHM48x4nfQlCI9OM3zJ/7UpWMICviYRQ/pugwgzj2MRo8blKXI
fzXVeRp/TjqqAMUdypcBAroCeG1lDjuqvq9dePAUZrFAd2noPIGcJyxPnkZQCouSwQJagp7F1s62
a5Bf+/KzFfxorBBNvhrHqVIhyWDn2ToY24Ltagztl9X5GzCdkWuwqwlOxCDXBWKFecmTHt2Ggf7i
sIHV8s5dMIabPYMyXNf6pFpesl6egbWNHV4nn/4sGMSDi63uUqVaWzJfq+Po0ehMhGAKpBAoZ04x
K/oQQg7q8keTyLtwYrTdajctXhDz2Qkdb4q29aHbty/jBPDO2EBsjkCV1T/8xv0adN2Ph8xKxgcI
nLEvbQKvs6A8ZPA22pb2SzeuGoU/nq0/cAwyknEx8Qwoi1D40W5i6nzPrOtSb/HOsrDFhPFjrSsQ
/XHg70Tv5KMPyS+oWVuvFY2n6UnLUqswKioF2a6eNwBa8e62lWlJQ3sW4eIB0epTO+kGyj8mcsP2
JcPtNmI0Zb3i1vl7SUhkhSzmf7rx8pOcljiPDj+aaw5cdSJS0N2NZhFNjfw/42Clc+ZvWQNmWccd
4s62Y8MRyVKI82PKJZkyyzE6vR4GYRdrOAKLe+U8rOtWo1zHCXykXJI1L3Veoy0EVjF2n/mOv5pQ
oxCRDB8QTGYhyhJPmY31FZWvNOu/Zd0NCDJX4AN6xWPJm4wiYK4CmELL1N2y6q1H5RFVh+50X+4K
wchtT5XV0aAEP8VtoW9dVyS8EJp0VrXyEdje2ZmV9f02bLgetcXZIzdRPSgMyX77FcxV7YLnxaU7
NyagltyIPQT0SnyZ2SLzuyWgKFhft6YvwgrJeMjs6c/7ov6Y2w+rS6aL4Toxo6Dpg6T5a1mnzFxC
Yf/F2bdt/YPnfUIbFjLxLcu+BawCgfa3XkeeqnBMclMUrSYMd/bIWmY3i3zz4pvfC/vMQW2gVSSV
JUgGzN3Rq5phPqrjBjp5sykMLOsFQz5v3TikDFgIW1kn9yWpUi3JmufOzlg1onrorfiC0f25epYu
ZVGsLfdL9d484K6BW1hnP/n5k8/Th/YsIwgwLyjyhuAIUA+KzX2PV6YxCNWOj0N/Z2jOysCXYHnb
dTbz2CF1PODyeH/TqnRXbpSaWgfjTeOR7o6hffbPJFkv/tdlDptnchrPQMB5uf9Lqo+QrHrtXZN4
DJkiBw1A5rsnYuvago4lPvD9ct9UYXLiCgLfn/d/ocMFL3tlWDgPIXsSX+6cmmy7nA00Nd7m5m10
q2TY9se03JHCr3lQe5cBstu2DZYoq/geAqFUo46HF/5IKJK5+nlOempi25jIFfzvckyZiI1R176u
Wl6y0DqjrelPcKRe14OB7BIYNMRsordohpgUZyq3TXFzcPwyGNDVUpuhFZQJ73jsglHvvjaqlj+c
3DuT2jnh6AZeUaHsb617m6aftY6qSfU2KbdD5XmxGjkqWbf9M4CM0ulMm3B/rdLDnry00TyYqL7g
OJh3X9AjiE1ruXc3kgUi4sFeRHY+ehH0VQcYoIpn9vHb737DA+dXtQFn+ea8cSfau5BEbZyh+YrW
8TRHxrlO8pNuYlSV+NqH53j3a0M+gWDw+DULiNcp/P0U1vi17LScvCKqv28xj4pEd/1WyU+K1WOz
gBXUg9MwSRcudPk2tGbItvntvoIp3J08uj6spiWKoe9unbfFPWpog/tgBUZum3KMxt7FCN3NFwJE
+Spi42NXS1sy6tYxS+G6MGq6YcNDH7mT5qahkLbcItUDJmld/ONBK+NhBfRiso9hHmhKJAphy2PY
3EPpMvcQxCyzeN5N5wdmUzRJrmrjUuwtG8/sFhfXFiF+bHVaix3P9RoXrdq2ZMJ2YdDZXuH/h3H8
WQSliEhDdCi3qsUl250dF1iRTokrhe/OJ0KZ/XlsVl1rmipvkDukin6rCzrx45a6RccrWRNVUZ52
z1vcxGX8oJX+8/PvfMJstj0fLVyGsybHaLETChpzXYxRiUiKv0tfgC9hxTdMWR3PXR5ZQXLf+lVa
IwVfIGBRQY5uf7JMOSgTnDYE/VgdBY7QXUwVGb/MpjLbgJ1bxjI4F/xizKioZ3mY2SW0E+N1urcm
RZSXe6e8fXLRH4gkwhqB995Plnve2dhetm380y/LTJMbKsQlt1HVuz21mD7EMEr7GcfA6XVdNYFe
IaZ/tVDlZeVmFlpifIcmo7t8qpkTr5ubOl75RCrxmH+TZ66x8GL1Fdz9Qq9NFS/TU69z96ozkAx5
3Ku6WClKnaW7xYTmn9yx7SI7mMIRVJPxfYVVmILcSeWsYJgcj46tnvUYaBiS4DHYSOLLfVQ8mAvH
nBDWC56dBd3fxKMvEKZkwIPvDWVfCrwpsbQnp0EHuK+ShmS+NiCql4XP0EdMA2x7nho9eSwvkBHa
lsDMdl5CGmSqw9xvo774+/4RfmxEntw6ZTaZMTUCIy9DfW2WJ1FG3fz7saWlbJm7ZS1yDu0AYf2F
LL+yxfnMdU8XHwvbk/umxJCDKHuDRObCDe0RiAKA4nls31KA3be1LpwWL0mGYBdjLeLG8H+uQfFQ
buD9a+67ATZntrHu5rfo/ux/Ue6FU/16f+8Bst5/39+AYfW/2TBtIPXAG47XtfWXVRVTmLE85NQP
xbBfQWced5hGCsHypvGUivzbk/uogrHKTNes8e72lH+p52j4TqIpKk5ujHJRN8ZdasfVaXpQeJLt
+rs5511BYAjZFtG2/o6R4sR1V434VNYgmTDv97LwCtwfTXrNeLzwM3c1glItLWXJYsLeXYqTqfcX
RrH/J6prZVOdgdxdtVflSDjD2n4VVt/tpz2eQo+HbloBExpXsKi49LhEBpqEX/EpctOVOdZbhSk5
fIr9e/f/CJoz4Q/dTz2548qlBubAbJyv4BcxolOgf96Dv+/bhsJlyA1XAXcN2tMR/plaERgmE6+Z
kvtLqyRy/P9dwinEXLulCy9qccwW1OA7xvtDZur4rlTLS1ZdWjZZOwM2BkCm0GtOVSXAkaS5Tyhc
hky2UuVdZ6MygWytNr9nPb80tHsdiYjB3POnaxbnuTnq2OiwuC+rj3MrT27CsnNz7ycDmYnXfx35
21T/OYEZYcs+syXX/ITqpCUzbmidZxgSxSe5LMyc/2YP0VEQz5eMGOBmop4rZLbCLqKjHCXAwHlf
LIozlnuvck56EmBoGzaMlHxbI7a3sWd/vb+6Quhy+1XLylFkqOnfDIAmr/V6Cpz11Rr3qDb2xOYP
AfvhHeT4+Xd2YKJZlxLSY7LBuxTkc559rh0NToLiTD0pKtNm4La9wulMxgvxPxe6RFm1rmS6o+WO
6AypjuEXYiWM+tZpWU3dwMSR63wQj2XiFbMGdsAyWv4Z2Vvk7cWrKX6MPE8sxwrpakX1oKuUqk7Y
+V/R07ZxelAnop3Umv+mA498o0a+/7Ms2k+d3WoeWFXSkuJvXnbCBB+Tfw72Pqn88itY3zWtn6oP
kIzWaeqymAmcnJieGu+UeWM4UZSLutNk6mbHVduX7DcrVzFTA6k/BR2nOGXOYxFR7rxqaLMHM4Pe
i/zLOp2dDog7DzEtE09uuar5UA0Db3FdMW/G+uxmT/asuUErxCE3XaHyiGq9gOvfFhQWwYVMfd3o
qsKdyc1WnctYtexwZxj/ipfR+TNY6Ou4l5qg9Q/g4AeGJTdcmaCx7SjDZWt55fGc0JPxY4hy4AzE
ZlrUIU+Ms30pq0g7Cf3xhdqTG69yujnmPiKmrNv69zTVCYCi4rn2L2jiON130qrjkEzYAUa5WDaG
ENBf13aMTG37vWrzktna3gT4tfFIfcwfvv3fwH9zqk81Cs33N6541/Nk4M+dTQZobbPmn8Zqejpm
rfurF43JlDanLNElnsrfkewXLwJk7cca/Z63o+hYvrrp/sU6o8ku6c/G11VjF4pijCf3YbUoT00F
zfGA+G095Zf2JC7TH1O8J3WyXXT0UAoTkVuyvGWfGLwGDsX6PtoJ6V6DRXNNUmiS3JPV0r3epwXP
uB6AGwaA9YN6RnOPUS0txWGntD0gaGLpvUyIcQKbyn0dUklDisNlRQtH5HgtYKx7Jr5xsbYhgRVo
bEthAf/qwRKMkmqFsPmUNO7LTvfQMj4Nj6bocv8VIOIpgNszvEcE5fPofg8IxFPreKRVu5fst4Kr
a5mNliuXXYi4lMC6BdWPbetoZlTCl2KvqNExWdTQ971lMV4iLQGKV52eqzRGMtoC7wNDcAzp5v0L
+pGFjvBdkTDITVZGFXjeeBipZ31327eW/DQ4XseMuHU1YV1xNZIbrKyAt84QoKHE704BUtpVWKfC
K0/9kgyW+eyIPqTeoglpijOWW654aY8VK43m1nrpHlQhd/9j2r+JDtdVccQySctK87XpJzw7uQBL
HAOzCmd3iLLlwQc5GXiqneem4wynQcAZmZlGNDDdg5zqoA/FeneraF1zcosqaG7Z0EVij/ftZua/
6i4ZuMbhK1RUbsESy+IXbuY3x+XCxOVCNxypqIV7cocV2kxB+b7/E0i8OXSf+pPxif1pz2H3bJ6s
xLxMV0PzdKL6BsmGJ2q7M6Vtd6s8L7GG4YJ3Yl18VxmCZMJD5m51hnoUuvODz8EYk28WD4+S/pgs
cfe8JsPn+huNxPfhVCQP+g255aroORCUjzH5Di+kA3o+Mcuu+SCFrOSuK0oELcSEfAVE6Gcxu+es
1VixwsxkrhO045S2n6FPLLOmZHKGOJtoODY6U1AtfziPd6ZgBKyb1wLLr4tzRXm8DGmd+n6vsQPV
8sf/3y3f+VlbgPQcRtwAzJMWp9wYXsCB8vN+jFe4OLnlqt1qY17wcn9b2pdg+Nr7f3g9ENZrzdSO
Km2Tm65I07oEDxDY/hnF5WgCfoD3DUj9px4FyLDTZCoq5ZGCsUDzs2jQzXjzqmw6EYHyaREs1fm+
jFSrS2ZcQ18cb9ixOnFDAH7EBGM895dWna5kxSiKo/N/hR89sPKt/drjlalbTvcXV+xbbr0yFpaL
NodmNk51avB4vhe5Zt+qpf3/1cpKNM0cCCzdjunopNq+fIU85JYrbtm9gUiIIcHgqSiBSX2pdSBF
qpuKjEBVst3uDAIPA6iuOXF/e5c8CZKqC805snBZmS+T5klG9RWSzQ79JOq8wi+BBjJ2RRtl7IuV
aXRdZVJye9VGqrYtXazOntGgfNovVRR8a1DTKZIs0lmU6hOkiy9va4AWeUeAH/805z8q+5npKqeq
pSVjnY2OFRTgZbdif+ntpOy/eroeedXSkqVOzcDaJkfAtacvpDs505eu1BiTamnJUldr5CQbj8aA
5vds5MDD/MJ1mDkKJ/yvpqql98sZ2M14mblUVeIvY0jMMOBf7/sBxdblrqpuofAuvtPgpXnEFCwN
xTRGeq5p1e6PHPFdhBLLCgbxHbu36jxa9mhmKLZ0n7fxsSxKJriwW8bncUSaXOKysrwF1mMn+k/p
7t2+18YEJdNoNjfL/mutot5/qx+i+SKYqf1fkbSYqK2zGluuKnrFBMTfALR+RklKIxGVxGXjLC1G
qYc302ouAX8e+/OrS0RSlbohYYV7/8f1vBONIayZAb4X90PjhbefiK40rdJEyT6NiW2U2xC5udlR
BVRowUNbxyWl2rRkobh3FsYu8L5JqAB8iHEqzCm+b0EfLh1YcnP9MADDeFrMLqXrG8teeJXcX/fD
JB7rHnJ6J2e8VTJzbpYxLU0vsS20sFqhW61RuxZnADqgsGiELLcf/Irj6979WtO4FmoDxpC2HOw2
bHwDeuS3+x+iEpCkkSadKe9oNqTOkIMdiZxKX8fh9aHOQEZSuDD2ZjFLHgzpuNhzVGUz+wWqpAEz
P/v4dn/3R9byr5dr/ISklpis4oHZFWPaN3nkZ0HIuvy6BNk540NUNm7itdos5Nj2R78laSn1s2V1
PNqlM/rs0/ncRU1kfCdhl5qxeck0ivXh/Tyw5NRvNIzdpXwd04Xzc2vvT+U5TzdnCvPHRnvwE1IK
eLAsCyMDRS4HG1DmiFe71dWdFNokZ4HCn821oF6X1k4R0rEOMcB4/6Q/Tp6w68OlvrMBu++GajOw
9LQl2bk95QkPxyJi3wc8i+cn7bO4QqXkjvsNFIZF7fs45qf+mZ5QgGKR9cV9aS8iOcbP88/sabqM
cX0zH6nG4stk68ZskeH3+EUX8I+8BVTmpAk31mEHH+isTA5HBvR8A7mmS4t0TJ1ndjTzX4Lz8mZo
kQBURy5Z+QIMhpI4+Iky+LROL6YubVN4WLnHHgTLlrGtWPef++e5OjtnKxnPOrARpWgkc27dBj/A
oU/Fs4h5OpzpF/+zGY8RonJ0X2cVopGzQ9Q9XDcDVEs6Thc2fbJ06HUfEzJhxk+y4DprbNAnAMEr
aEm49eSKMcMLQ2N8MRjhaNDYd/aw6v7y6Hq5/ykKq5DBSjEMNI6TtcHRViIK5mubOSffBBgDzcPA
+KscdYSDimOXc8bCxDhr3vIxRR/cdQqyqCidL2XjYDiLRbn5o2vQsGnr0iWVFsipZF/X9uQYOCJx
2hIn7s7bElbPS4xRyou2HUX1TZKB27VFAKCM4xrQBOfvPEECm8yBi2ddPxz2/1azk5qOrv6g0jop
oo85qweUqNAr6MW7dwIr2H0V+EdtP3Amcm7Ze6TNMeXdp+arF+6x4FGJaziaXP+ZOJhjYOHF7ZmF
Y6RHxFOquhThiehd0dXGmPq2H1b93xt99Use5twMuQF46PXNJheW5z/vf6RKzyWvgBrFBhbqbEzr
sUgM48asb1nvxdv+4uYvdq5jhlFEebmr3/KbgMyEAYLPHi9eYTwTZse9758X823LF90jlUq95bZ+
3o98KcB3km5P1smKgb+M2R+ot5UU4NQJ78tM9THSNdLwG6fgPtS7yNvQGEW47ntUsSkeh+nKRx2c
mUKv5QZ/gBW0VlAFY0rrOS4QGDxT1wGhWvrIYN/lFlnHpzKbcOrV5J7F1n/yc6KxGtXSx//fLU04
92afQH8dq/vP2vk/6nZN78td4Vbktv6+K6Z56fspJeB3dNvf3bDdeq9KLPsPu30N7CluTEuTfv0z
NfeB8cuN/iV4EdgIhtDUnPJmK8NeONRP6FRNwdeyNajnh3kxdewLtfq1ft2Gzhh/5sKtm+/7WLXd
K4C06wxDzUFJyiyavK60Pu/lQu03AW7qHGHEyYhDQrI1xg46JhCR2uwTY0VThoxmdv7FZAbmuh1Q
w5FKo7qq05G8C81wPwC9Gk/bKb9mZIi2TpewHrrzkcAkT0LLQBiNcHm6F1tCnTEyHAxmGbrL1cc7
N+VZg3q1XKtbsHNbwBk3PFkC3TC3aunDN75T2b5urN1aMLQcLEGc43LV8IcweQJTnjQofPTU5xXl
abeVSZ+ZpzKwH0q2TBmg1bIB1G4ZHnbtFiEjLBJZEN83tI+P0pSnDJBuzIZJcJRbtsRsbOKO9Oel
140rq5Y/zuGdvO2pb/26PzQlL677VJ9av7gNALe5v3vVcUr5ABUTKLSzbk63YjnXZDlbjo6L5cPn
LBynlPtPU+PkDXokUzEsPw4ODYuw51k035qxeORFHj8hWeiyD7m1G9i9mS1JYU8pzRHJ5lrjQ1Wy
l6zUstbl6O+Z06z20ThdjbdtRY8d2rgfk748TuAizcunneBwbSPGW1S6I/e7f7Afx11THh1gc8bA
GuxwTCYU0WYLEGp5oTO6p6L3wG6hQ2tWiEgeIwAwkb2WxJvTEVD5g4uwPoprYOhmORQ6JE8SgCHP
9gpaipSOww2EdnFjVUAmLqPaXx88g+PL3hmYlU2T2+eVSK2OARNkPreGjlRKJRzJdjE21S6eVYjU
F3UojP2/vSMi29SNIClsV54n2Moe/T4tE2nQsGgPsmfqPgTLGJjy6EDhrXTKqmBO19JPSYUJF7q9
TlZ9eUw5Jbudy84mtILWGB0Zr/1SW6c88H4JxgFAT0UWZX32ED80PkUy4mGsGoc6DG7I8H6CYnmL
2mnX8ZEpTlieJYBG+pazz3Oas+a8Gea1r4AUYgbn+3JSqL88TFAvO5kKNDyn6zTYEVKoJ7s39xCM
uJc9qDVOVPUjUoae5/Zi8aCYUyQ7n1aCN46yfVlbJxwzHbS4SkzHT7+zMTT9bFlp1XOKHPHZWv2o
CYaXrSbJfTEpDEEGbnW8nWFG0cYp0IIgOdy8uGLox3xsdcmK291tKn8z4OL27qls6B/d2OpuRyrB
SOF3dBwHWBFkTgFO/9kT9tX17SeX6LqtVMtLIXgkK+m97PDOM0lMgySdsSZu/1gWa3qSGTtbAGLa
SYjUbBuaLO0x5TLW7NkUexk/JnzJeo2FOG6Dfqt09UYwjW5zxCv2+/7aCunIswT1LJYGjJxz2hKA
lPr+ZXIQKo2HmHsDUx4nCEofbTIbjNdy2Mne2WtV7GFm9ZqHYdXuJbNdAuBCBV42p2WPzG0ub53w
4tnJvz8mHNlkLbsphh0pSe/WftmELq8qBpjwoWK2G84bUjtd05vqS47/v/MOxChYQIEXi8uQkRqm
/dTQ6bSi9fP+lxw7/vddy5TnCUanLQM6rCIlfLuQvAh3Z3oZx++CFKf7v6B4STFdyYzd2WL+Wu08
XfEAKnbrOcvWL03m/+S7Ac5HBumxk0XMiII0dUJh4v7vKvyejO5KB28dPcfE1aPZb4slvliWzjF9
/NRlynMG08jteplWLL3lcbuAiQOjHlYZFdYaVcQLxaKLz6rTlyx84pjOJhVyYKek30cvuM0WSGlc
XWOo4vTlAQOzr8yMzsiDTVa8TKL5vM9bZNNtAJ/OoElnFOcgzxegJLe3m7EdV8Du6qz9NRc6UFaF
dOT5AlxbmxpwQkghpyYhmLz3FueW55Wm71q1c8nKBc3ARzVAgwIg8xTFfisWV+OfVEtLVs0LPNuU
HjSoc5fE6nYwDz40SRiY8ohBz+fCrEAVnWa296nL5iD2MG+mMWaVwki2PHfNVBdjueAFMTtblcti
axJPdFx+NDT4cd9wDx/9gUuiUlx2ZndufTaJdKmbn9wZfrn1F99Eeb0wbq2ts2GV7kjhed0LUEit
C+4H9vbiFma6j92Zijm5/xGq5SXDJR3hM10dAWPNL+O+Jpk5nwPt5enjB0xTHjpASue1TQ/9qUrM
HY23oPhjbpqwmYLQDNZk6j+3wUMzdIEpjx+0gTdRxGqRFnORDKx8bsjvqn5oVherS5Ha9Bm4CzYi
Utaa1xWcKWhKeA4mT3MOCmWS5w2ycq/myoAyrUuHeZLgCtrGSx8EF07GV91jjuKw5aEDf83NhWbw
Q92SP+XrcmJ582N27Nf7uvTxlCFkdHiRdzlA4SKOLYcj2gmoX8TyzRkd4P/Q61SUETccALN21dWa
vUu7GGcjMJDnr9ZLNbTXbWengacs6zUCVXgueUaBb40zkBbuPFjXWxesn2aiQ31XLS0ZfrlauWlN
yEWGwR8vbF2/1WZjxfeFqDojyd7n0QFk5XjYO4bcao8+VYYNki7n1/3lFY6RSPYu7MmwPOYh2/ey
yKhYsiI2RQUAw0ld95qURpF3yKMI2w46+3k3kawBIGefVuBmTSNSpyUB5k9SUgcMQWw43/8ihcDk
4QRBO6BS+1DqhdH562BgWp/M8Pws47rXJdVPSLbPu2EIfM+AZ/GH1yybvqLv/5I3OjYHhT79q4Nt
r2nlLiPex+Drw7nc9nPZFf2D8jk+6p1RWl2FOZusWNOhq29rQRLOsueV6mp2KtkcH/Vu+WUELiAz
sLzR26es7K6BHaRtq0tAVMtLgdzevf+3tTw/mdYbmLay6eW+4qjELpvx1IJhzxjWFDReocWq/84j
1+Efq7YtW3EN1omSIxaRKojMzTxn1RRhHCV5bOuSFWe9VVtrOa2p6ItL1wY/zTnTXeQUYpHb04zO
WSvHRqCzJtv6PZfIB/jud/+5v3OFYOTONB+oKd7GkG+gwhf1mNoO1j00q12T96mWlyy1s7wiELRa
UkCZ/Memk/nUk/mHI0pLc0tQ/cDhV9+p+94LsO7285oGGBGPC+C5XTaGTlky1LruDkVDhCn3p5U+
Zzar+hWJzBKi3zdC+RRV1SHCLDoQN0IAHISL8FKH63p/VWcuGXFbNb6BQuaa0jLgIa7aSJwKL3zs
yCUTFgaxptIc17QuDdw9280Kh7xCtdTzHE3AUaSZMhAskKkFKV0T6X7bnkGKGKIEE0RN4QCQCk3v
Nblu3mTGxm6Nmo9SxFG5d40XDcyuN5bUH6pwD9YYiMTXto59ppnOUh2JZOI2MFba1sAP9NnQh6wO
ynB13QfrnXLfGjBLOfiP2JoCOXcLzXzuw3ImYABF+VrzIq16T5Fb2BYAlBjVtuDct/HSWjwS5E9m
7UnA8QLl+sk6P3f2t23CT69/3Vc1xanIPWyTuSJK++ucDvk+kT82ZmQoE6++5+6f6Myt4Lotnj19
u/9riiOS21UakEwzUFJtqVnT/1iL30eLt+iewxUqLdP7GqCmapjtmOmEdlE7/+HNS2RPdVyV9mmu
v5ViiTj0+/6XqFyODE05CLIGdR6YqQMMGS9D72s5XopqCnfaR7gNh3aWJwdnCYD9HrMgubel2SA6
s7FF6tatbb9sQ+lnv4FGjupmNTd974XMqDNHhzmmOizJnvph6xfPxDxcJXJjumycNs2Tty6zJrFW
rC93NZb5bpoLFwjJYHcxzDY2LJ13Uy19xKJ3Mcev3LqY12FLK9PEUaB9Eux5VlAAylFz/Ed4/OAp
418zMXQFdDEuSikbL0u9RMz343IJEkAmxHPxff4/zr6kSW6W6fYXKUIgIaGtpJrUXe12e2jbG4Xb
g0Y0z7/+O/Xcu+gXF0VEbbUAlJAJJCfPYS1Y7Z39AgRjVUT9+jtOzVcb+rWpcWwasCROy+72UBTL
/r8CwXf/mpYi6a2ELifbmP06zaPUzoJcrP5WvBopKBLrIkgX977jgox3XCo68BxEwqeVZ6lvpkkS
VNtS+oBqrjrbUoVtpaOgETvOlhfDeuLCfZoXO2xrD3x6TkSB1HMT+0iL+rH33opt9iFZG5RUB07+
L+xdm1ZpzY9VSkq3XBBD+rey+IBnHfCBdy8Oqog9ZvkmCDvzqttVgC4VHgubbfRN90PivpHskxHH
1i4ubU2OUjGvMhwyq6sLBAaWBlDWz/PKbwtwZgiUR3pJ2E+Nn07c7+7NfMuoyJJB5xZit+sJkh67
iry6DAmImPmmXTwumetzriP1Vf2YdOJsZmNaid2vpzYVKBX6YTnpgfRzYMTmx5Gufma+zVq59Kun
Twh3XwbxzjsyQazB7Q3zZBT8OKPwCW8S66NJYs2h4+rFHe1fvr9rv2D94hlLQk9uR/zKW/3Osfxx
rALDaYLMPXDrrkMhepLM5mCGCoNl1omawwEKcR+din0mMft7RxhB85cDwrsfaYiVFfGW0hNAjWdK
vxP2U4zzDhgsvyEo5rngAFtdeuD67onepAA9Lcxr3Cmjp2w1w9RK/L79mXCU/HaeT83FH8pTYZUo
S9WBi6/uCOjw8v3d7y2iyMbFKK2TMYCetnddM6xLHdG/ahFI53UG6p8yn21yqje2S7PvHHomtGX+
CrrUtHkxi0ET66/uOviLS8R8/xd5Jioc0wjKreqndvnirfHOcIqPS/INRWuaq4HKVFL4FbZBC9pz
CzhsI8xYf1jd9uX2IvvvJPtPfMUPSPE1iaFw1DbLdopJBvZj8MEhzCEzLKjbnfMJ7w7fLa90Ussv
ewZcs9/m/YzHRMJI3q7Yy+wLWwFv3Znu4mZaqirYli3mv1CX3k9P5sI6sBqIvqAc5z9QOH9krE4d
jfmvF91zT0ZcYJSGQzi8HVXHIUhwA5AZBd7O9r1DDZh/qylRUsyATOrYDAIpRhfd1GBnsJ6MWrOl
KJaPK63T2jELTno7PyWQSclQGdhjB4W2ZJl+LEeu275Vo5cW6WYSbCMlIskcjLvhRI7Fl/ytfCj9
SwVJdVjmQMdMoOpJWqkLRWWMRa38lAk7aHm7L6tCc865TnmMqZZWKjVdyLzjPnFiH1zPrz57H/qf
PYo7jIA8xfZOxH7s0yPXvBper+TjngzKmAYw8K5mQU/8nDyxPTmKABN/RpTa67VdVetXxmak/TTG
Y1Xipz51mX8RAYpD+sx+pE8XHj0j9D7f9vPLpnHFzWXex3zti26z0Q+v/th9ZDWvHRgH0+fbrV8n
PYKxpL3KyOIyRSj8/7+RHEf8hvVk/agft90QIEMW6rRHVT8i7VNu2lS26Jvi5CD6eNWpHY9x+3Hl
OjkUVfuXlf0+oLela2wJ2t+m1reHyU+sryv/qCUYU3i8jNCoIb2RJ1lbnPi4+QADEuvETZDuANUw
f789G6pfkNx9pjRu7BVduNnLOH2sQJFWtLvY0TSv8HEZkcGhHtB7yOWcWI+7dGyHhnPXQ7FLZYhk
0qQM1/jUiXqByilvHbfdaFXfSmfUbaVXbeNSGSdZl3SaHYdYERR887DmK9vj/lyE5lC5wJXMOn6T
q0ZCP9IplLOqaax8caLa7ZYKZFMWsqxLZdzFvYb2pbNn3BYD8lBlcSrT+nFY3EfD0BEYq0x0+f7O
A6hTtDwtLSfySsvy66nPUR41DpFrLL+tqTI15L8qC0mOPOaxGfM5YWAHRLV06nT+7A13CXPAPJIX
ZwUdCleYVmQmRXqy+o4/mrCU5tRx1YfRurRrL0Nf1v3YeVHppV8q1PCbm7nLSPE4TMnOKfr9bT++
fiZHP5IjF/SSPusrAM3dHmhSEhbtk1O4fuxUQYti08SEzBlYLkA4dLtH1ZxI23fLRm5lLreirere
mJMy37Vb3XuSqnFp/2YpMGdjuxQnkmZfthLQfCjxTpqR//e0888G51J5uxbERWQ13PxEG9T8buse
51Qf1WV7mmyvZrwcc7v/wavRH13b70aI4qyXKi0RzHMZJOPnbCh348IfDQfZ92YKcoDkXDq8lIkI
WzAQdpDuiNmC+q812Nz06ICJxunuKq7B6KVwkSF3BaAEDD9Oebevm5TujH5w/KTKdRUMF7+6ZiAp
YrDcjHunarxoGPkf5HgfG8M6ToUuICl8Qj4BlK21CLtN3agfvZM1zb5IcmB8tp3tJG/EdDUnDcUi
kkmgl7EygDFhVrQkWRUwr0NF3jyuGo9T2UgKG00OYcRpdmEj+jLFdoKMThLZg9tpLnKK9mV8XrxR
J17GmEWoidvXi+knbrs3ljK87b6qgCGD9MbG4kvPUi+qTdzdWYAY1ZmND1UoB+KFdcWt+VMP6qDm
yalaWv+deENFgJvfJvowrpzZ0DycqH5U2kMsZ6NVYpV2lC1NxFBc5C8irYOOjJpfVawDWbsdjKZ2
Uk0IwfO2EB9VyoBmQQ39znmS1gEYLvDWk3A3qi6x1QWkrDPsn0ulS1ZfzHDFF2Xq4Av/kSgbw4m2
2Rh9aNC/5kn5zNe1DWpbVyCpmgNp93DHFFrqHuagpmIOuJu+AIewhF7i3OctTNotkrgp0slO3Ig1
sBKdxa8kAfd3qjuIqOZY2jA8uhCjLU0vQuXMm8CzSpDlPNZsGIp4JaP6GoPPjACxGbkWCRbHPoI3
6sldqmPPhxB4+UHTj2IWZERfmi0zxIAbO+rKPmwYBNnwkuiB8eC2y6ual6J6zHEVWhPiRYloTqIb
9qaoo6nuTrebV1lJ8uO8ctqlB/1PtBDrgyfIp2SkT87AjtSKkQvE2/7tfhRTLaP6SLVYJI5nLxIC
khzeguKolugwfarGJW92kwI4TYjGRiM3jXDIFuRYkHpsdacmhTfLML3ZSiCrvtle1MbToZmYbzX1
MZlZ2OV3bhwyqbDNOe+yPHairIFyDrG3YK7iQ1kZmmzH1XypC9mT/z3zW2nSX953vKhZ2qDsi8vx
8jg3ZhgbQ2haEPte6a/7plryaryJZY3VtXbkFJmxazjyy43DX283rpgKGbVXiLK2xgohw7W2feyt
wWi3ISX2vrZ0HAMKj5Oxeu1gsAl4MSfivDimkBJkU73Ly9+3f0CxVmUy4W7KOtMxMhbFY+1F27DF
z1mF16zbravGLrkzmSajciwDgMw5bh+cZRue4zRhD1MjPA04SjUDl67f3R494UJ68hKQjDwOvLb4
PY9xVI1rSDpHR4ms6kNyaFZxPDQ6Nbi182n1rV444cpFA+IVaDSVvNcR86rMJd3zcmrakF5nWKrr
BkgzcppJevaSKuWB44wD0zifYs5lNeWutqbSq7gTLeyLcGMfd7D7zjEyRKZfDeRmKqzVoaeHkT8b
PdQzClfTumIaZHBMM6+8NpqMR/lKnrx8DcSyfZg9EbqWrnBZYRoZDJNX0+K48+pGoPGogqmIqc/E
erzLG2S4wwwhb4hxEB7VnF8qK7YBqmc8dr0pSvs7yzZdKhMMQj2soG2TWFE786wPGSDyOYQc4kT3
BqVaplLw7tzNymuOIwZjeBtcK6ChuqWz/DSZdY91qi6koO1OcdnEo2FFuYU78DBZLxPhS9Dz9vPt
uVBMtIzYzCEvkjve5R/GpBz9dCEsSlBJq8O6qdqXLth8qkp3a2c7itlkfh0s1kUkYzo6MFXr0ikM
yIClbLvNjRq8oPv5UDFgPcjLbdMo3EymFLQEcVZm5jyy6PIJQno/AbyAZGv8vaHTPc9bLpXRmiaB
qPiYEicqYhK56xQVpg47ojLN5fu7/WDpvSJt29mNaCv8DKeJqS40/qtqWg7P2RAba4FDUQswCAXN
mzdqUtwqk9P/HTT4fpJycRB2CpF3flWWUIGmnxexvfGp1xx5VX1IXkvHrbDsmToRs9OflBpHy2oe
S8BwTWSWbq8chdfKtHFlWo7QR8E1MylR7ZkdWQM6XFdzxVdYX8ZbOZARo17e8ih2+6fYW4xgstw5
vD1yVePS1C5bQ8YUpCSREa8snN2mf6CTNjusuNXIkClGbcNYM9hlsV76NLKsw7h8wyTT6dd9w5fm
dq3wLo0TghOVxPtsda7hT7FWlkxlGykWT/FQtLkB28x9F2xVFdGs0Fz3FGtSRji5RuzGXu4C1zVW
beIbVsMerXJKfdEM+S4310mzMhX/IGObgGYt8zUx3cijwIYXJSaZO71u3avyYLKYO80oqAvylUcU
6sHhROctjDMoZwhCVvBCsiTcJtB2CVKVfryAHr5o+kmzdFU2vHx/F/B6itqXEgWJeMNi6Uuc1ki8
bYYb5psx+HVB08PtNabq5+L07/qhW51UWwd3zoHg8MckO6L4F8mktdjZkLq63Ylqni7f33WCImuv
6EaXY2Mos3Bqu8kfmlRzVVA1Ljk5tQeTs7SyozXrhkdmbB71bWIDXHd78IrwJ5PBrQbvKw46hcjM
6Us18F3J1qiJdWIAquFLTj5nmbesU+NGZmm1pwQ0CGEP+O/tsasal5y8LGyWDSgEiZC7OxetWYeD
a9ka77tuGCJD8LDRoLLQFkiIDONPSxi7xEkeWLK+3B67qnnprIVCyR7qZbkXmV55oEPu9x75lFrN
Xds+kWF3EDzaijabeVQWW+MnG4vDujZ1V6brbkVk1F3N062YMiSL3DSx/CbmP6aMfRqa8rNwLM3T
p6oPyXULyC3XbebxqIGlfLAaHd2+a4K2qves0anrKYIgkQF2EJUB+nGqvCivmf1EXPcsqm7Y2UiH
XVI6zF8qrwz65rtYvlKAeDWLS/Vzkld3drHmWWHwaKPDwwTNiTR9oSDsiId7e6D/G5RKW7T2REqk
Rxj90xXmUdRL6ntm/9RPOjlF1V9Izh1vRZqkVYKXoLb6PMdZlDHQnyYz9D+N/W03ue7iREbecS6S
pXARngSe4apv9Wh8u6thmcyNT3NcYPge4iopUaAWp6GZGBp4rWLUMp0bYAYVIBQITG7nEn+yjG90
TnS3NEXkkEncaLzmbQMSsMieUuMJSNQl6nOShe7adOF9xrlM+LsdbSTWYnkN/Ft0NRJSCxND4s9s
me40vuTbjOeoqtscN0qH/mfXOiZeF+IYj/X3Df8yLe+G7y5rOREwQb3MGxLBCR7sfVYPunoWlf0l
3y2r0rYGCBsjF0KeXBL/ajfPN2quObJcP3cTmcyN24w78SW2FhNlfpJX+9IZHqds+23E3i4edUcw
1RqVnLdLN5dMPXbmeS5+eH+WetRMrso+0q5su3SdtrTDixeILGyWf2yLOirqOyOCDE7CMWUCF53H
Iii+jL49F92Oz9t9bwhEhiQZdrOVfYkkRTV5oeUORyqWY1OQu3II2E7+d2XaQ290Ns6KkYli9kMB
+O+pSsbq+fa6V8RjWQu+N9Nys6bBiUzIHHo1CSeTP8/FT4aL8+0eFHMrI4kT6k6sGTsnGt3hhWyr
3xvjR9Qn33UYJTIiqZqqyelHvKQZjgE0fxwMGWin07uYf1wiQ5LSxtsy0iLtbi9tHmTcjUOX96+3
TaPwp39wSNOa1es6OC8eT/5wBgCNzdqft9tWmV3yVXNtoe4cI9WyDMtDTtxH6Kg9l3X1dl/zksey
tUwo3fDiUZrObu3NfdVbO7e+i3rGJTLqqE8qCx7UArDI6l1hrI95tu2c2fx91+hlWNA0geaiosCL
QHdsn8TdxyQB/0SyaM6hinmVQcEWKNEbt06QB1msD7Mwv8+5jrFB1bS8zVqri7Q3kJxOYn02iPNo
tH9v24QjnvyLnSAyAkjMZTF0FI8/ozPsaYbyDp6fBos+jGnxUHjmY8KcP7e7UqxNmbCt9sqR1FYJ
EGcJ6qg6q76XNG+OqwHE/O0eVGaSNlxI3BSs6pEoSqh4BJdDHTgDTua3G1cNXzonx6VnFNuCmAlI
4sNmi4MzVC9OIe47Cco44AxJXVtkOGZ2bmbsRdb/Iinqkm6PXTXLkt8aooLysodjpmcnS9Qw8sfy
SL3P3fxDzGNUkpSvZgr1w9u9KSwlc7NNKCIpkVbzoh45WOCgnkw8Xk5a1UnFLMuwLzDes9IbJ/fV
5lDhLKeHeMg0b4eqkUu7bic8Cy9JeMMiWR442xyitA5ZRx15s2LbZZIbZ+C6BKe4zaMphbYfT8Ru
anrUhtl4jOvFfU4gY7m2tQN581Rw3FfmCHWIxaWQSFchpLL95fu7A3NbgcQEkkwcZKb9uJ+n4TVJ
ulRzZlCZR3LfJRZFvnDbjRKQBI2ZcaCp/W0et4Moq2+3l6Zq/JITi7Hqq3LycF9xk1e2bqZft7aO
pkO1eqTNl3XQvpigrhhVrMMt2gyJQSJGTI15rjZvu3I6uW+4aYGyAOK/5JAt39yfSXFP7EHLl7Dx
blbjdSkAcYTA/LR8iq2XNQ5vW/vqhKJdyZ1IO3hTY7SQ4h1AZU1y+tbaYF9wgJD0pyTxNCteZRjJ
rXgfz3WR2+Jsg625asdDQdlxHO7iasRfXLp9Zx2axt3m9QKS0bUVePzUoNRkMDVZW5WJJIcyLGOu
u6Spzgadg3R7muM6aO2XXIfsVNlG8qkcyJQ1L0h9RkmRT/94w++eaZ43VE1LvtTPAE8xb73IZh7d
7LPDD47z8fbCueqmMLnkSbQbW5BUQVh4auYTJBdR0PfpdsuXpffPeQctSzuh59pkTqCFfjbaNUBa
zVrPq30htdiDve12F9en1JHzwcxBkgvMCdUZWItdJ76NDioZvvTGl9vNX/8DR67IHpMZiO0YcqLM
2pVtmA+9n/MwJY9Ul+v0rtrIkVPCvZe4ogQH5yG9CK3O1B/j9UmseTjET3mzhhYg1kDWaIKE6n8k
73VagwAsCnMNxT5pnvP+IX2dpi/uonlZvb5MHbkUe4R75U0F8euamM9iTU71UHygZaZp/vpSdeS8
sCmWLB5qOFjtPNTLE9HVMKjalR2X5ZtXCdsFKWLUNZHJNbuIql3JawkEnU3se9D/9bYDypU/JpuO
/l/VtOS1VjfWU+Zs9XkhaUDL7wa908aS02Ztj9eaxnEPVZE+0L7+kPU67LhizP9kdw07E60Jb7I5
BIqo80Cau17dQV8k76qg1HQn0UIJea13QzHv+1wH8FWEGDmzSy5nsNFCFEudwjfLo7OlQWXsmKEJ
YSqrSD7ZdFCmNKHRcWg2EnDgz6inQxuqmr646bvd1G4slAiBQOK8TvVb2XpvtX1XnQEMfunyXdOi
p0ULqfvqXGZfBN9Vza9GR12lCCKyJkfe9QsHaqg6b8nPvPjIjf1GNZm+66XRGLbkkW3XkBo8rFBY
P5E93eV7I+i/s4Ozbw5lcNcrIjqRfDOvrc3wEoSpOXtdf9SoMMgLzaVJtRgl7yzBHlqbNmzjbSCq
7Q5kACWj/Zt6GgMp2pfzuBbuMqCKwTmjibfAbXecA37DcpBSvdzeURVLUk7lCrt3tnXBMbUhq5MF
03PBKIQnbzeu2N7kRG5Lt0LgTIrDqTEFfX2gFXQUPpn0LzH+3u5BZZ/L93fLfiDblm1tVp9L0hw6
7wtKWQ9N/zbolNev07bZjpzLXXPelNTYqnMXLmCFIP7yMETeoQTZge5eeb1yH31Ivgu5IVHyCU7Q
/Jr28QG8c+Hk95Z/oZ4od0bInm8bSzXX0raaoNxtGzKcLK3sy8CfrD+3m1WOX3JipxYFCA03cS7B
OgGQ28ne5SEP69wvV19ALVqvYquIRbI8R15XVtkLLFfavkEremGgyys/3/4P1VqSfJlWS1I7DabB
Mrtdbh+n9hdkXn06asyvGLuc4RVOs1nVbAncYfM/nteEVs5+NutdogO2I2d4e9uoKhuaK2eQq/oE
9TRj1/ppoXt1UIVqOcWb8nJdwSwpzq045Cd+cPf1oXtIwfi5h5TnwQ3vmgW5+rOZJ2GbrBTnIa2e
x9j4ktog9/PyFIqPunIzxUzLiV/Hi8HxnjLEJehTTssMFiTojmfOK55D9rd/Q+FrcsJ3aYecFxdf
g2L72+QZQW72uhOQaiFJfry6Zr02KZwAUko+AYfPsAY51QxcZRvJmdfViPMihhd0KfdrM+j654R+
Xe4qhMAqlfbidbJAeWojVgxT/rIYBvRvvGM93cV4i+YlH7ZQFVt60yLORv6IglSfLUHlabZKhWXk
1O6cjrSCGGd1rvA8sHnrM0pHvhotOTqVju5csWrk9G6f5tvKHKs6j61zdgYUyt2FArMduZ63HNc2
R4lCc44HN2jKIZiLe55+0PLFXO+2YIvWyVxNmNHVPC/8id8lsIV2L6v/XbsxH1E9NuHwwKyXPH9B
ni6o1vsuVbLaBpJ+dAMTBcYcP1vtYUs1yUSFZ8rVuC6oKUUn0C6AD5UB6b1PXJeYUDUt+SXnA7Jk
rMZBhIZZ8jtpP6+VDiyjWnaSU5o1G8cCjnlembE8g+LJ/VanaXpfRGeSTzpGAgHjLqnOXPzJnGdv
2Iv6e1Z+ux1oVfuSXH6L4+uwTBmap4cLb1cV1oERtN/ovt6Xh04TFRXWl2tvQWyLq1tBxNmbHgrr
s4WE4tjfZx9ZS4MhCtJmxq0QGL7ATUbfGHFnbp7dXHOJUA1e8lA65u1ssbQ5EwLQnsX8oit3c6rT
lFesHrniFmQjRdzXSCNspnuYjOHQFb9uz62q5cv3dyGgzowi22JE8yr56baf7FLDlaZqV9pAO2Hb
puu62P9tFiyG9UhjHXpCZWvJTQWDImw2IqftuHmQDgEKSL068W/b4zo5lu3IxbXZZhkl6dB6uyPJ
DmXaOGhDfvxj/rX8Oocs0B/DFFc3WRnD6IDwKXqYqEtfvPGVxAfT/JpsnW/exWtkO3KBLZltXqxr
hYzFTFGgOm3OWhzWdOw0+5LqWiKX1+Z5mU1gKcTbBfGxk3643N7yPQ/dZWfuWVDs451mWi5ZrX8T
645cahtbEI9OL+tpjEywB9bgjPeLp/mQh94ueawfsy4s8FwbUL8JqkB3u1ZFPlkpw0s6lqFcT5zz
x3l34ZVLzs5j/rc+1fvqgEfc23+nWNHW5fs7J+ztIXN7r8W5n03HfqtBumN9XoEkud284lRlST7O
4YxZXGCWsmIL7OFxqBbfpn8puXP4kq/PEBs1jUsOokKZe5EJaMRPX03rzrybXJIZZ2O/9aTHxjAi
pq7m0e6HU6tNkKmML+3MY1ZU+ToDaNGuwm/Xb6Vp+K0WpKmIg5a0Mxstd7dkQOu8ejDKQ6Kr8VS0
K5dgbtB3E804i3NdNM8TdwPGV81epmpaSiyn3MxXcDFV577OPB9EhK8G8vm3l6LC2PQSC9+tdOiG
u8wc8BqzmH/rMsLBws+q+w4QcunlWKTdMpi4s5l1s9FgW83ui2fXvTiCBcDT+JLKOJKrtoio/y8J
TE2QFKwdhHv5oIVUq1q/fH9nnrTsE6sF8OcMfdQH1KlGTLzdNryqZclHqdejkqB3sB8Lo/DnhjOf
uUwzq6rGpR25XWjRJQQBpmy/TwPEVo27aMhsR1a9oKwAM/DF9xdsLvbJNHQ712VoV/YTuYyfM+E4
TjzjiQNZcSjcHkAw2O9N5FnW45gH6+Eus8s1/ZAFLPrZbsRZEG/xR74R3zMsTbZLtTv9U9Of1IKV
K67LQzjv3H0Zpnt6Ige6F/skrO9bOXJV/wRexyXzCCzV7ZLkUOtuW4pFIxf0p3OTrHmKM/ko2smf
M8MODHYXb4ntyMW0W5ankP/FisTD3sH2iofWGu8LM3IpbesIx137DLvdWO0qbwtRD/lh3H7dXjCq
I9V/39+FgNJksZh75Bgvc2qF2a40ffs0+NOOhsUefPWbbvVcXP+KC/y3qt71lJdtGosYPXV7fqC7
7Tg8EC+cgjm8OAEyguzz7X9SHHT/S/y/66hvU3NOlw5nt7k+U2KY4Qy1ysotHd9zx58bGEFud3S9
igrTLu22dkaqpG9whyw7IODa0gblP7PjnY0XtrA0h7Pj2PwlmejvFOzp/rBkGidRHLFk8FQLAtd1
y3BBq6rssJjbga/lr5H/EG6j+TfFzimDqEBrt3lmViPtNvPjEPfY8JfAtrr7ApWMpcIhpeTl5RTE
hrkI8tFgO9JUd55WZOGavq+cYc6xAkhTluEqyiQQw51JfxlA1a7jBQ2KSV/i0s/SyLZ2JP14e0Wp
5vUSvN4tXauql9FbcLQt12cxvM3rEAwiLHXgkUszV1xQlqRJjAzPRTkO/svM/JqP56LTYZxU60Xa
k5OqxzmCYuR1/dSPYVMj03/nUpROzE0BkH6dCTRdPUHjm6ZPVhLctrdq1JID1+A8NAmEcs5iyh7q
2AjBYPKl9e4SU7OZjJ1qeI8y9hWx20mGj11bPeYsPYP1TXOquD56JmOnEmsxcncbxBksTQkPAf7y
trsMw2TQVGJOQ2PYaLqnk98CkzX8Jdudw74s/neLXJTTtEC1HfHZFWzHBvF3QV7Cd6EzentWFZsa
k0FSNB0J68DLf14/Tt+6kxVCWu7U/lqC5PnydKmDDF53JyaDpfC8VC0rYE3ngVDcEvugqnXl6dfz
D8y7bKLvbNTEkyjwCgtPbebfVUf3zezsiTv9aGYbz+3PhUU0kfj6bslkkQrIpMa1BVXRs9tWh3kR
oEz1AmsWu3V+oI2Ohuh6YGOe5MPr0myxERPnIOz1sJlgfu2sIFutMF51eK3rOD8ml8xakMDZihlX
VODDzQNze9B3MPZkNHP9WFjF54bEk8+NTgSEWN9vrzTFCvgHbzW59bBQvKDiWSMoHR7y5r4sB5Px
VqnZ1JZl4dUOVA77bi0ftu4X2GB29w38shrera+pdWrbJPCQsRvsiGfbuE/N6cd9jcsO3iXOMsLQ
ZyKcMmA5dIk8sLT497V+iYbvhu6BoFDkAvPcehCzOpm2xhEUS1TGWy0XfepigDdvQKElEKKbPsb1
Z4drtnbVUpE82nU7b04bDDvnX+IkMqzPt82h2ARkvFVp9q3wCC/PNWKoY7ygAsx3dBldVeOS245b
m9tAtl3S9dx33SyAVvuOtqlml1GZXNp+sflOOKez7WHKGx9149/chEejaYMsLrfvWy4y3sot8Eya
JzjzjNCUbwU/Yx/V5CEUw5eRVtQhnTdZdHuonfphIni5h0rzRvhzn5FPd82ujLdaOlo02OO3B8Eh
7ymMb1VJHjLP0ax5xaKUK2chiphueWNtDzz1DqjxAAPKnRFGhlnRhFkd1iJ2sMHzuTDDcdM9mqhG
ffn+LgIsA10mi9nbQxez15aAeEjkQNHdtriqcclPoUkjWFOT7QE702cBkUAfSb27WIttJhfLLtyr
nb7FtceeYu+UJrlxtAXXnWZVQ5e9lVjdHHsIMZtBv41r/CnTDlwRCGR9HS8RKJXK5+1haMTXvK4/
TZn7RSy6XKpi5DKQqoq7vsg3GL3tiOODksTxyzjVJJgVY5dhVEVbp3NFTSyXrDok6xiYzvQLDBt3
oYuZjKKymxnXcQ9jL6z1oTHrr+sq7nNPGTm1DBXvxgI+RKj9pRmhYb/ed0VmMmBqc2iS8jpGDjU+
Q63Y59PXu/xHhklxb25dc7EBkyqjNH52dNuzahYlv4whZVrSDBdMIzF2HWgg4wmE6Oka3h624vTo
yPfXnLplh3rbs8GSY5n3wVoP/mjxoABgcMjnQzE2vmNrdg7Vz0ieGteUdeAsF+epYz746aHakfvt
9nL7X1StS9tquq52GQPCc+7W5yH2txoZ+Oq+1S5DplJAJuYeHNznAlq66xEMJneNWcZJFaL2xozj
wrP2bgBt7pD1SdS4o8bgCtQvk9FSQ9PZzdQj/Tut9Lksp8CEwsGc+jkbP8xtvkvYywr+W/Zqe/eF
HRlF1ZkeoyZHnmjjHwrhJ/YLurttLMXBQwZSCbysICeCNH+y0tARrm9BqqhqyaGiupoJVReXSP1u
j00Xo5rifoW7QdkgXLp2C0RR//SM5pWCC0PzvKVYqTK6ys5WbyQVZt11j5Au7tyQxxrzK7YUJjk0
WW0PD5a4hHTb02IfVh22W2UYyXWrMiO4MONIPEPFjtMMytGoQtiRu4q2bSZjq9qYscQumTjTS03+
h9F5Y96f28tGYW0ZV4XUIs0dBybZ5ofJ+7HgzhpzzU1Y1bb0ijuNdto4JS6ULs/7/Zot5m4WfN1l
1tbubg9fldaRYVX1lIsqc9BH/Zf+TY7kCFTY7EMzaCc+cAjv6XSFVf9ymfp3a3/tYyuNTfTT0N/m
5scmpJO9/e2fULV9+f6ubXsx57qvsXzK/gh907zardXxvqYll002h7dzBdjc4p2t/EO7dr4hft5u
W+FNsoxBLUhdA0qPpTPmDFe14s1yzExjE1XjkqsKhxQLxHRQtTZ/KTNoR0Bb6vawVdaWnFWAlXpG
lgP31xxvAFsOScAm/f1/nF3Jkpw4u30iIkCIaQvkVFnltstje6Nw238jIeYZnv4euu+iWk6lInLL
Qmj6Bn3DOaHVGpqFdDNXLC2I9OaQ9ghlZr11CgruAAe+MHWqaAZXy6lmu4IZ8xCQaAHfWZ1WUyZ0
j/H8ngXw1CqqvgZJ4mphUzJoMN4B/ebzUL2X9jtABD1mzdXyqVxWcvP7HOkd+z1tPpfkbz83ea6a
NLSnFklNiE2H80Rhms4L1C8yiVaSXZof4N0+VAl7cAmKoK6SOMESoGshCMLDZAeXlU2vVe0YLJ/u
cPfvb/TA6rClRbMmPEBkutnHhb6/f+N14ypuMkJv7sK9Bv3UfXdoOY3HPDfol5tDR7YKmWoBsmFo
rQY8t6Cejtdp4klXcVNR2k27itEVUaVwBCzUoyyXjgtyDey8fJ4KZzpHOZ0/Wqvvfr6/QTcd/TBS
Q7b5XA1NvXTehbRhugIcPMx/TZMA4tySFOCJFfavTLYG/XNzy/AzxSrmohiAgA2MgrpsyhjoRHaa
u6U8PLaUXcDf3KE6IFYgl9a7oD49ZsjRVgid+fxL7n2TYYk/Hc0wNTePByvZv7/5F6iuMuoCzuTC
pz7cnvGM7uw/o6kP2B9V3uS8j2WA1nfDK+Om3sbfFOGb+Uar0LHoxWv6ExlZYtn9ARDAho3THcv+
/c1ipO/kXlFmHvguiv+hSIC39Nv9I9kP9jfdiokr4gf2o3ljNiZeEA5usKuczm3xWkenwD9S0xP7
tgbEXxSD2bMBBAvR6lz483TsLtVRvgxP83FNh4QfQsMm6c5AEcgy7BF7WBvnEqEkZAVI7PKdLwZv
8XbZM1agGE5X9LZPaen8S238LyewDWrj7elfTuDsaCI3vu01ghp6VwRvDntlWwa2ccu55JfpIj+w
P/flvN87koHuPsfAyzHRHGp/pYh7t9oFmxf8qkm345bKw964wI7/EI4fs6MpKn/7MYslKYIvUI5e
bxv+Mx1XFO3Up35Oiqt3qg7NiU+G89coSjU2POeTXXcSdN01IMS95Wu5feoICO+qLnEnP/W70yxM
PWQa7aI2eQEdqHZXAtpg3nwq7cQuloSwz9KIZaQReDVqATrAusr8UFwkBdnQilg3b9P7Eq87dDVy
AfxfhmrEjlzWBOyfYJmXHyxwzPuxkzRPjZFlXicyagSjYVXUgl15p9Ee/w6f/iUD73/KCznuLNpm
idHoMDVwkbESPm2U5Zegnj/Zznlk23u3/LVQGk/zfByGxuBiaW6YGsYAuuBGB8bRejqUiILVcST/
yIGF0ZZ/Lo2IgSy2Zb/un9JNnzeM1PYwOgyiDFqXX+ysv4xVlk50OObjAMS1X0NQGERGJ5hqPMOZ
MhfMgdi60spOweDE4fxZgpA+rKvYz3BQvIu5+61ff7YmQGftvVCMwRbWs7sO0NPF85SSQwFj4Ddx
cBjTNS1T688qWU2JF+1dV2zCGLARfBv4l90kzrfmQpMqXc7+L6tJ5Cd+ts++4WGlUQhqFGS1wPHB
9h9Zc5VUJKGIoOXuJyoeqUEJIzUUUgx+5EaAqrgQ67kND7x/tr3T/aumsZtqY9lmE54DEwziM4FB
uGo5ibNwIikgGWqDW/lPxe0NN0ONhJTgXvDarN/N54v7819l4L4jH7+6J+u0a4Mo/RWkpqeQRnio
4vvZwKFkaws+cVuUl2yt441HSQn4sIl8q+dHOrhwIvt2vjHTrOG04v1ALq31fo2QcDYoGc1Nooqv
14XSF1NZi4tdBV9y9r0ZmhdRD39Xw/hIpBEzV3w+5GccFsmRXwiisYzKazBmhrt0u8IUYyvC7aE9
OfAKCsMFsuEVhf9VAFAMktTzdJyBw13S/9k+gstgenns9ioSnrvO1JE84JdZdKeaBlfOy++z6365
P7zGEKtNaLJjIB8Gs/slYPXZbvOv5bQ9dgxquMRqMqTiqii7uIyNibNwEEiiCsxg5jVSrQZNkO4U
oulYdgE8Z0qG+bCVzqnvTA2dmn1RAyYM711QzSzksoj+DxlVzzX7cH/HdfZBDZdIj2dN2Qb/72oP
eC2w1H5ff6uftwN65tIorb/e/5VuEaoIjx4oZ5clu7T1DAZrJxGm1gPdyPv3N8qBz7a7Nfu1yRcv
tQbvYLHKoB90NttVxNd1UOXSNxlBOh6NRykgWHv+cQD7SX0uu6IIPoDfQ/YHpO4dehrGoqGnfASm
9hUJBjqfm6C0gsv9DdTZV7X3rFxtWWRD6Fw2929SFjFa2g8u+WF7K0oo+oMVAqpu/rtmfjwV8mh7
6MMqF8NGaBSlq0i+J2jTLIDeuoRVe16JFW8Z/cQt67SB1f7++nS/UF595SJnVHnDCwua5dRH07MV
tKeFtoexHwyOg8anVBvVgsoJRrIMxWWIhthisWtd6ZIlOXvfuZ84mKTy1rAYjVUkymNvJrk7ryAK
vlTi++bPCZLTSTWUh7F8noUJGERz8dUGtmqcJ1C89sVlbosX0AYvMUCdTPgyOuuitrDZ4yDRStmz
c875ucvpYY5kklnk1HXtuag/js2cwPAfl6g93r8BGjWqkgm6FJlpXzoZ4P/LBCnq2MvDI9peDWei
G17RExWAhKRoQuvi2NtGRdK7db1u8VIAM7FL+9XNrD/vL0RzMGo3i2SeS/Mmyy7dxNNN8LRtQoN3
p5GSfxTVG2WXrQCwnqtAXoRvx9JHO+SHtftETQER3cwVIbTroOF5JLKLoChpABzWevBA5PWY/6B2
pvByKMjCsC+h5e481+CsX1K/eqiaL4zUtpSwcvJwazd5qXMQz1VNDJrH9KETVVtSqqrLWsfqxCXn
1bu+Xl761cQ5olFKaj/KlDVRkWdFd8nr4TJvoFhaScLWMfVbO6nR172I/OPgmKLOmgukdqiAJBXM
lAuzzsxHNMJZD5bbVnGxscSXrakGQXON7P37m1sacp4RGcj60rhL3DohXpn54bGTcP879ATGo4yj
ceu8OuBhn+X81yKj4cFjVj3q3rPBToQLyuv+VNs2SlgeAuzH5VQsqJU7hax7nl0AK5S2bXCQRugc
3W4rQutufj7RsagvvSePnBRJxE2VN7fDPaHapAKurGFp/D3OV+YSDSS1vcjpZZ6KUqaydyr/2vY1
nb56tJDBx7a2+tIEjnRbXSOQqRx0loWtL7Cqjo4n16Jx7qNLrmoM7pRm04hyjzrP6Ty/ITjqobp2
0jlHIH2/f0Vvzzwiyi0KZm9a6w12TFQyHWcbbSw/KRGP3VG1DbnzfQJYgAJKdOsTW5ZJhK6F+xPX
6Aa1EXmMiimw5xJ2K/gsgNtTIXMkwhhAtwbrpdl0tQV5ZkvXSNpmlywEeok3JiMxcbtpPC61/5i4
rbvJfVsaMIzZ753pHR/eTxlP+szkEulmr9xI17HGtpmq7AI7E2euE9Pt1/2N1428H8gbfRlRy97Q
apNd5iVISlKmiBMazlQ39H5J3wzNJfCmt5Hxi4WHL+hNUanlG4bW3PN/HpVvhpZtVWTMsayzt+RH
ngUnrysSKIj0sU1x/ztzIgGLLrdMXOgoEuoAaSUwGcHbm4IU03+HtmU4RYzjsrBwOEXgyU7m3BKH
+/O+LUWhSgQZtK1Vtg4UFwoJc+vUTKCvjo6TCcJVN7xyoONo9UWFoNWFLBd/PsvwRzYkfWQZRFQ3
/L5lbw61jfpgbhoMH1llXHhnv3le6S9GH4rkhWrvGoCiizXMsDmtvxTx5Bc9SqjoQ353qLarSS6F
z3e3I3ethPM/oCYf3BXVemc5n8qK15eM+eeZBO/Xxo7dYImX2eTZ35YmeAj/3fgQieGoG+rmUi/N
0+aA/LSx0jzyDMKqufJqaUM3o3spr7GCZWrTiFlPARjX7l94zczVQgY+B1VG9pmXU3QphunQ8PkE
YsTH9l5FAAfZ+TjVAWZe18UnN/owZE46e2XqAzzk/gJ0e6Oo345OPRq3G6QsOi9LvMyf47zLDYPr
dkeRVzFYQxttbXMZwZSadwfPA0Of9+v+zHWDK9Ja5giO1KQrLuMiJjftqy0PUneIqvZaFxIPifu/
0W2QoopZ5o5duAp2KYCkL4PlWA6LYXs0IbZQrVdYOCkzxji7hH1+WqYnlltxYPPTOjfgv+4OLLuC
hQrZpXRoi/Sx9SjiPFjhGq29bC6EddfAt94V24/7I+sORJFixy0BEVPl7AIfnCWhL0XcWK6dRJup
ikTzB7VkYYTLNEUCc1+Lj2P0RTpLXPCf92evOeffmtaGkC/EK5qLWJYeoDzOuYmsT4+NrXhPVR2V
zA7L5jJU8CvnWnz1BhMs1815g/dCEeBiIlvV0sh9nfqngvxw5SNpA4yryC64+RbhOb77GqxfS696
5xdGuLr9qv2WpcPQ+1Le2NlKdjYFcgF9tT+MQHPrT8G7vIu9E0ntMzO1w9405viJIre9Uwdrxjxx
hRM4e0VaVP3cfbDycQSiZdmtLDx54xpxkyK9eTfxP0WuQkFo5LTgVRp6cAeJOLcTSb/fvz+3cxUY
XBGtMsgl2AyxY1v+Cl8/Huuf+RgDaTB2GU0rT56Jv8Yya/Z+DW/qkwz8fqgPMykqcvvE1LTwVrmh
m5Nh/EZP07OfiEP22fqylwqVH4vkMXMBjhXFNZ2aYpzdvKCvcjs77alAYZKJd15zOmpi2BFhX0yZ
BdYrgFU2+Td3+R6J9/dPR3PT1DRwPa1L3VEczrhdVvFFzH7SV/EKivX742skXM0ARxPrKgBhY/zA
7ZDnENunpnS9j4+Nrggjun8bGGl3H72NR4+ngRwfiTPgPBUR9AH4JJY2GL51g5XS2T+UIzHcSN2e
7xf1jQoZfOa1a7PSVz8ayicX6OYpL0aQBHpjEEvqmbTIzSAQlqBIdWUJ1N4WWMK0+AfHe+XhB68b
TuMMjKZkXdYHl6PIN/LkNVntILvaBGGs3jqSds4Aa1/Hc1Y95MjvdRz/3TPetRFzsx4KQh5H97gy
gWflFSs0LEIjY2pnUT1YCwowoSTG+j3NzoR/bqzX+5dUM7SaZe4Jc4AC72fXLV+fZ0k/1Gh2BFCx
wYvXSJiaZS77KctZZ9HXtb423nWcjo9Ne7+9b27pWFEmZMjoa+f+zN207AA7Z8qM67Zk//5mbMoo
c5YqwpxJ/2FeA+Cwkr+kb8Lw0m2JohYcwCqiXRI7Xm0bmDn8fkgDNLs9uDGKZohczylRygyapxwP
jt4Xl2L1w9juK8NbW6Mf1IQxqat1yKcqv1rNWJ0hxMupBLn5qz9XP1q7MwE16HZJUQ/FMgxT6Ar2
NM3lF1o4nxlh5/t3Rze0ohJE1sCkzM16cdst7fou9byH8gh+pOaCuxUs14y7OFs2y1g02xjPbfNQ
kBajK1ZcODQT7m5QGlGhxpd32bsdted0f1tu52YxvOJLg9Mc3Js77SwZfrSSxKt4agHyJIF20Lsk
LpYfUfNM58GgGjQXSU0Fj6O/2BIO5GtvZRssS5enW+fkW1y5/pZk64zHgmFlGrdYzQHPoCJ3aACA
aKtkp3p8ll6f+ozHVtTGXY2SaTRlZP45jzqIukju/1VzzYgi59XK+moFdOJrZw3xYtdJVQyGBWk0
lJpmAOGaNe7Qhk9yYUc5DyiWt54DaqLZ1Q1P/qsAtyBbwwCt+k98ZqdhnZ96Oz82ITdUQuo2RhFt
Dz0p3eZ060VEYQxO6BOzTeZGN3NFtMF84S5dz60n1/bO1Sb+2NwpsWpTLlgzvJppoMHQ5Y6srKc8
yPAI8RgKPkpxzgP7cP/O6H6gSHjYjvO8zIKDPTw6SbYm7uK+W3luMA4akVORToF3w4d5G+WVZrjx
MkPvgw/8TT8s4xXArffXoPvJ/v2N+XTdnHbzvknCIp/mmQJcI0o3S5796aFGET9SwU9nQVwBsEXr
yRkGZIMBJOr577dxMmhC3SkoktsQSR0b/D6XvJsSR/RHp3EOVPDHnPd/SrHebFDP1hn8gIH3Oobj
oSzqP5q2eyy0oNaIUBCwCXgt3mthf+FBf/WC7sP9U9UIrVoiAoyXyM5YIwFSU9fD81y0QfhunPxl
ffDqK6IbjlvdZF7IngYaTAfwQH+pHE+kYdZ8u78CnX1TC0UkXYS1jAsyeSWgykGAV4E5cW3to3Cy
uAnzZJOocuN5TJa/7v9Sc5HU2pGxlgOqMGrrCYs7USs8y8I6O3ZgOO3dMN+I9qj1I1uNBLY1wJMs
yu3iLykhqIzHWgLEfEBY/5gdU0tJ8t6dqzbz6etUhDEVp6A3BbE1d0qtGiFDMAdRO3mvpU9jl5IE
lNbp/Z3XDb1/fyNjzHOmACafXz3o1NgD5OZhYPNDnaN+pKKa0iifXVa1oLYPq0+gfPtAUJpu1/3R
d/rHlITa+hpNEUdaa2NPUU+bNpYM2BIxKYbQYAr2p+mtu6MY4RXVTB4FAfV1rbu0GM602mKrtpAS
zWI2zzHH75bFIHoak6CSRgch8lBuuMjrSpDkBiLs01JOBxmxGPbu9ZET/62oZOy8cbMoHvoksMBM
BcSoUySoyeO6fZ9+y+0uVVsDzwVvQpQFHatyO86r6aVzW0n8VpLC/bpoCcNTtrDya7S0r0h4pXln
G8T3tpL4LXEMKESx7d2ITxYXn0ML4eY+ioupiEvmxllgMA+3TxjtTv+Vt6JhYQVBgEVmw5WG4RlV
eYeWdrE/lQZtd7sH1Udrwn//MQ69xfsVG0U+uD+zc38KL/4z/UkBBg87YTBD2r8oD2hX5kPQIG36
OqTsVB6yQz7E+V87aLh7sC7CMfxHd6EUHxvpFvCZ7qdeI2ieiSDm1LBPtyU7VIFPZ0RFBnRMZ9dx
sWLXs5JtekcRirIBMhmAWhZ0qjGw6A3enu72Kma77kTprQ48bqDMnaduOAi4ZLJuDK7Y7vj+rqZC
NcEsMpD7oIoCSEbR+wbUO/TS93vX3kcqjsVj5Ysgmlbc7oxFZTlEEXsq+vppg3QXYJ6nVZnUhW2A
g9Kct5pvDoBnZHU1B6gqr1ucSZWLOiFBlxle05pzULvlvaFxUb+BOGo9+3Xad8Dh6/qGpzanpqSq
bgn7r9/Y1JblgZOVI6Kc1TYfSrJU55Hm5UM2IlTBUAdpBbUAXsHV2hwgiPkDUub84omwjidhwi/Q
LUERbq8EpGDe1PKarY0VF0X3FR7nQ/lf3CJFpMdu7YpJDP5rKaX1OfThKccWwBdMNb26ySsmm895
2Fp2yK9IqF5mqzoCWvS+7dRdHkWIw9kePNdp+LUKoqd15R8bBEb68LGIZ6gmlxfGhVeK3Hut8Pg8
Rl3H30VL4xpUhMb0/JZetjZe5XTxX9vSOQSrfGJu9L/Zmp/yqv98f39ud8n4odr+3m6FzKcaKwCs
1z/t7+KlC+I2nQ5AUzpHTWyq2dOchNoCj4pbtrlFgHQk+TUUXrxWfxa5iWtGN/j+/Y0Ai8oJBbWl
94o2uNgGhc0kXmxp8AB0g++39s3gAHSvHIzvvU7diyd5LKakMlUQ6MZWxNbtpnloNtz8OlqRAlzR
1uqXHUMrUmFqNNYIl4qTmnlTM3YuAylrsxRJvfZpboMD+f790c1fkVxnaLctQ4/7K53R8MJj+Noh
N8VbdDNXhNcK+NqHEe4msLrjziNJ4LoG31FjfVWQ1DIaNybnHI+E6suAvs8mQBT4V90uJz/qEtsN
DPujWYKKl7o5a7s0dIDuJ671h5iyIIjXAT99aPtVvFRA7mSruyF/34q5P/nNBAb2VVhPqxOOhp3S
nLCKmwq3NA/yvhTXaPZQwz4f2tFL7Yyc769A48Sr2KkBXvoRE728up2FQi+8wN26fbKr8V2XR6e1
3NL7/9EtYz+gN0Kc151N2tyjr0FxHOZnwG+z4Xh/aN0ZKzK85S6YrFeEEYQ9IW66jfXYJ4C9myrD
JdLtkWJ+0b7Ui7qHdpOujZQOP5Wr+yPgwwEJsEQSU8JUtw5FlhFfkVW/YB0V6IryAzXVIui2XhFj
3wGMg2zn4hp24kwBCxtK6zD0pleBRpRVPJIQ8QoZWVBBJcJRbgsmpDpPC3TYl2F7nPzoAjKGP++f
tOYgVHiSotvChoYTosx0/WvwAEvizceiKD4F63ouNlPhieYgVHSSgtGgEO5YXOvRAurBsNhJT5DX
v78IzXGoxV+lly/uYMMQ10P/1AX8U7V1SUcrU+xL47WoRWBsRm6T5ftxO+tRcHkIK34MiyYZWGhQ
GroN2r+/EWbArDfeVK/yOuRiOS/RNqZzxAyHrNsfRZy9sQ8Wtj+ZZDS9rFT0sV1Fae+MBp2tecWq
JQ+5sCy6SZFd862Lm2k6hAIQKnkfg5g9FsH30BniagweU05qiVllC6CwTy2ubJQlcmqSdjD1d+g2
SpFrEJMOazPjYSYdknZRyA81KFdjl4c/H7qpagUZ0K8JHslw3j3WfS1djgCz/AwoJYNl04TNQ7V2
bKiF4/Q1nIAcIfPFjuIawHIOceMyz1K3YjF38sRx2xjun+Gfmpur1pQBDdUZOCfe6xCc0BM25Jf7
W6XRTGo9GV8dQOFXMrs2KAFu4zBiX5bVOwinPAEX2DB5zYGrRWWdQ8nSEBz4nH+V6xMBKKqxTUO3
AEWkF3dupR8igdeVNT9G0l8SZiFjkbmrSFZrGi6RXKv0sd1y/6s/7N6xtrV15BW1g2hRFZeSrEnb
fqMAacoyU05Sd9aK2ZaryJYV7UOvAZPp1mTnDi289xegOwnFVAs+kNK1K//VwnF3pE6kDaSaxTaY
CN3MFcn2A/he2WYDxls+CXYeRsO+a8b9rZoMTWdB4MKXdEs7tmgTTxC4+zuiG3r3Dt6YhLWkflAF
NXZkTJbo2uQGDATduPt9fTNuiDCdZ9eYMmmyOONNUtSjYcoaQ6CCiSAIJLyxrsVV8iHNN5ngF0e7
/MJhCyw6fRutF/uxVkI/VHmqu5zNgHFpxJU2xbsW0fEmMwVBNKLr7lv3ZosKl2VBMVbi6tlfxt6N
J1RsCmdLAZNSmyCxdcegSOwAPjm+zZn/SvyrNfyqyY/Hro0io75wwyYIZ3kVWfTRdewhzTZuejrp
Jq1IqT+Mdl2jjOJKCI3FEAIF5Ov9aWvkX6WmDiKeC0lsPCtFvfzPqvgCDCmfvFqd8/n+HzRzV+u9
FrcMS+FBnlo/T0swCLn9nN4fWjN5tdjLA9PnHAJC8LWvi4Rl0XlBpw8RJppn3fCKxIISz7LEHrcH
we4rtYIujth03Nb+r8emv/u9b687sXjjLK3/ikWkck+yZ1YcbfZjvq1a0eWNdOZA8RfXeRx+li4i
H5NnKqLQbc1+2G+mPnl21WQ9DnXzzwiej+gFYMZ6ZN2NUUQUNXaT71jcf3UlOaKe6FjJx/okQrVD
fCztxs3Qw3AdRPU+tCyU00V/VKI8PHaiipwurF3CfMazrh7lD167aTc3X6faBHel0Y9qm3gWtPVA
ZwFR6o6jPDikeWfTZ9takm00WdabJ0sB/fLfky3nrOebm4NAXVAZ02FNUAh6Jln4iBnE+MrhDi21
W2Rvyxee24do8Z+9LjLs/s17g6EVFRyN4Tw3HriMqyn4tbZ0jLN2+nT/ZG+HtzG4crQTEUPvSwaS
qJfx4B7dM5ByTs1hS1g8JOJoQvXTbb/iMFn+yocRpWEvdv+8yA8b+xqNH+4vQTO06jNtFe/AV4YV
MPk0ovyeEHDYfntsbMVp8sdSAM8PVNtN9ccwfRmjU25CvL0ZBaCuWh7fFpXV9QhfvLDo4xx+CWQW
O/JS2SY2gptChfEVLcz4VFQOk/XLEsqTw1gKGqDLZC/J/p7bqKlsUbeM/VTeaEwSdhENKHZ/7l6X
6LS4W0wBhGUq2NYdriK2WWlnvECX1ks7yDW2su9N3kZx3neGZ6FufEVsETyXtj2CeSas3/t1m5Yy
8TNTeH6/Jb9lsHEEiuD2YbAVrYUjrtf6MIbTaQbEoTNHlxLV51nXHr3+oQQkfqWIsV0tHUeTa/VS
AhI63sScp2PETdkjjQZSvalirZ1l5Bg9d6xkpQDlr0yAMJqhVTfK70NRcmYVL6Rx/vYANh3Xkcnv
1o2tSO9IsnJup756EePgf3Ycj362C9Ph6gZXvCjpltSREShTIwCOJwUpq7M1O2vykOJRK+Sdiay8
Qsr9xcujz0GPpN1U/W2X2fn+8LrJK1IbOpNg1bxCrFqQoU+4UIc1JIYib43mUavfp9oDPS56UcAI
Jp+p5YCZLXjX4w0uRvvcmP6is1xqJXzgbTPzWwLLdQqfygNwyRGj+rAkTlIdqpPTxLbBtGt0hOpc
VSUAciYPP9qaT874y53T/qHMKXVV7B1k9SPW+tCevvOprF7J9n4KDM06uiNWLW6UFwi+w3TR5Q8Z
HnxmKBjQjKsWws8Zcfw6wG4wJKdlWxxw2AZlrBtakdcsCCfAqmLKRf/SBGCYQL3P/fuuOUK1+r1A
r/IQ5CBZotw57XAMtg9KJ88EnKi7i45ibO1RiigoQCrEn8fDXp9mJc3VexlTepTHKDXVwek2SBFb
MNG0stgE3BHyZR7/bE04etr57z98Y8VBokhk22P+/WFJUR0gD/zovvM/Dl+yZDjl/1tfHzsHxdy6
lTc6PgqHXirre/4TrOlx3xtq324Hq6mrFsBLVEMHYoCRArBPKs8g9DvbR/cgju1jSlOtg+d2i+xl
CFa/cCjC69qSPq7X3D08tjWKvJKmZYGI5uplLMALI1OnK+I2MAitRiWr9e8TDBOaGMCTuVqiSfYX
XGM3nyLOARSfgTvE+FbRCJpa9h5GwKztuQ/dH6LMdHhuVxTkmlAAdYMrJnees8HlTrZTqHzqig9l
+7LVhoupcWPVSnd7cH3iLuBWH8SBkI+k/rBtB6czkQ9oBFctd5doBMxYAJPYs+kU5dtJmGDndt14
w8dUkRGR1QMKNQMpmNN9a9gp8F48gAsPQDIEnkDTGfSnbnsUuQVtsF9EDo61LkSMFJaPXj1CD6Gp
1lN3suS/+gcl7q1bbnCmlvVdNv/ZlX2ctwacB93Yimu8waLUyxjAxV8PKCROhu8oMjHsy80INXXV
6vapqxYkfMAONoV/oJDXp0iFzc9Wj4wfqm7HJ++xdxBRcROzbZhth2AR3tLFYDebwUU4keMjqoeo
6GWCt0OdDbx+aQTqDvztKVval2gsDGb99uUhKvCis8iupEEIFsIQMLDv8GBP/OKF2a7hEG4LF1Hx
0bisPR9dWyBPA/n3UA5J3rw+tjH7lXpjFmvqTUOwIqiDAExaOsVTEV1tYzf4baVM1KJ2rxczmnh8
GF35keV/udJJWhfwPvRd2CyH+yvQ/UMR3KalQEjM97AUAYLZFjwHzooakOxE8jIRVWsoQdYdgSK/
ZQlCTqcFj6hTHDf7cz5/uj/927JL1IL2gSMa67u4OmUW2+QdEEDmhyggKFHh0ZgdlDRsMPRcIiXf
0hNIA9OHZq1WrvMhLFkh9+dyUL5f/AmBtKj1YrfwHuIUo0StWo8k5wsroPX9bHhmDMqm4JHBV9CI
q1qubreslMv+fNs3JtySOaBJ2cSWCalIc6ZqubrVOkFlT9j4Wh4CztCFnfirCbhJN/j+/Y3EumO0
IJ9EwBhN7Q+8+ZO67S/byOx029gStVBdZHRu7RVa2CrIwZ9+OLjqdtKA2y+khyo/PXZ9FJmtEObt
EHCBs5B/cebvAFGeLBPEi8bTJ2qlusPWbOgEArHsM3vZ2dz4kby3PxZf6LE7Zan8en8NGoUQKkZX
CnusuhVxu9z6a2nnPAahgckZ0Z2x4ik79jJHYQ9lE64X7rwvltd6fMjFJ2q5+gjYYYdz3E2Qjl8s
v0nH0RSP1cxarVXv5ql21v09blnfG/fgNTJG2PH+bmtEVq1Rrwjg5xcHbogHkIOAH0AlepqcD9wy
bItu7vt/30gVgO5HvgywsMJD44dXfCQZyrDbh2hgKAkUoS064kh7RkgB5vC4yiB2eHjsJDWoY81d
DPbvb2Y/rhJF5ALKEk/02IlL4JDe33bdwIqgkjbgdiQwb3B8nioHmP8mGEaN2VZL0qti5v685x2y
Phie/Vym7cR/RAVfYgDqd6nTzIfH1qAIak3Rn2zVeHbSEO3jqVda/WcwLkXRg3ukCCtrwq4BwUMF
a4KaetYDxK3dPt6fu+ZaqjXqMKplWIV4lbTF35v3XFXvBPvrsaF3C/DmzkT9FnnDDDuSTRtwC88y
r+PGMYir5t6oRekDbbzCmnBv1h0y3y8O3DI9kXVDK5JKXNSXkM6qXvw+SJpoOonapHY1SkYtRHdn
QjJiQTeOfZk/2SBuiudo+u7Y2d5gGLH393deY2N9RVrRJNvYpXSql8lCx421HrIsnvr6IL2fO61G
3RmsrG6nFOEdrKAMxLpnJD3C7UMdFNBti4hqUwhfI8O+6hOTGn7b2uFNizLWufO/2F79PEX2cavX
p25EReX9DdMtRJHg1l0Bwyv7/e380xYpfQirhRKVJpO3zbbJFdJVFu3frC28Iy/th+rzKFFr0oc6
mPuoQWqGFOybw6wjw6GngLUzRL81qkEtRHf/j7MraZITZ6K/iAhWga5ALXT1Ynd7mf4uhMf2IECA
2AW//ns1px65VERwsSP6oBIpZSqlfPmendY5WlJR+gHequ2ivPNC7hx3WVyFn5N6lo6wsLLzeqjT
wyazmWYlVeD52JpDMw4Yt16Oq/vE2b7jWwWcZ629smkW9ZM/Tl8h3/xoNQMJ/XLrAq4ztuKyELmA
QiBkD54GXF8XwIH9HmpS2dYG1ziSSjpqmgMq5XhDeHKc19pNCF7lPEh19M25JmzfMahizlNITluk
xttutuQk9kXgoaPZmb/f3zCa0KlizG3IcrOs7hDTAHTt3kVfHWwWN+XGeXL7FcpWiUwtVNtW8BDW
KFCBNmhpoxH6z+ZvNvhhQb+XXSKafW6lAs7TaUwHP8eTBZdlJNmhXACSMjYeETTbSEWb01yAGldc
H6mdKeQClNlO2O1CSLm2iitfuhxdC/0EH2DeaSrEURpZNDdbTA4a11Xh5VPaG+XsIc0p7P44jdVD
wba8Szf01VwfUhHf9UEBGWB17eoELGy9qyEaFlG8Fm993dqh9eepsoI3m2LrsGpTNFQ3aeV0LcXA
J2cKUIyBPbLOPeTlRnVZ40sqGqrlPeiHRphjLor3wJHnvElPtgnamz7YOFF1G1E5UQEZt8crrvmp
ByrnzGv7L6et5GHeR1gC0ytJ8djNVW34QHS17myhhw+dJ1lO2o3pa2yvAqJSM/e9guS4rRlLVKGv
yIHWxf1AprGMShlaUQ7b9Bh6dVlMHNwCzdL6MfhbfUu68a9HwIe9nvZomYCsAE5Wk55dgoaTxogN
Y0s+W2eZ6576MHzlDI1TtHi/oROe6iPmGJ0RTqs1RPvMo7jqsFRBYXkMz3JNGs/rFA5ZjftONv19
f3zd/K9//zD/UvRuP9LrQRusczQvQx3ZQ7lz8orL5pBCMtcCh9Rclt/mpng2UxlO1RbWW3OKq2Ao
wwOpxsRhe2JCNyJaW5+eheibtzaVLDQr0/indbY4oHT7SPHgui1IOdWIbRTaNx20TDIX6tRyV2OX
a6t4KCRqVT2iGfRpTdfx3JbzP0AY/GxIutWyqZm/iooCHqqsITaH08otQvbTr34FW8t8m+XGtVV0
uSzNSTA0vT2tLz2LRCKOICiL3SujQROzQ3q4v1d1n6C4sl/QYe0ZMvwWjfpziYrnE5Ds98fW+IGK
jpqLyccD8tX+HZSfXlpn57jXb/ngX/MirNWZ8RgygefRejC2sJ6ava8iopxOeiCZAbzC7n+UHPKq
uJyvZXM2TDeUu5pisa6K/3LJ1nG41mhly3/6EDsKrd7eyPt0H2D/1zBgCGOzLHH35xBrLmvzF55g
U7wAgpW97sSPDFKh+1ZWcVyjqFhDZgkgDZ/CwB+gFbaRJOv2o3Lm+qWV5jmFedbgK/eKaGThzL7s
mrWKiTL9IWjAYVg/SUghhDYbfqx83fAjzV5Xdcjc3Pbm3nSAqGiq7DnvxJpAl/J938QVJ+0Kr0ft
HQcKKDXP0G4+GpuYKN28lbPWGJrBzFAFeAqM3otMaGNVw7wln6lJAlUW0GrxcrbgxHpqzTru56cC
TFpEiDAdNl6hdD9w/aoPkaDLrcIeV7yo94heQGhbdhCOQZKy433Da3bjv+WZD+M7EyqblCDFXJzP
aT6gJQyIDb4lM60bXXFXuli0KfoWsyczqPW9n5QWUUe2ygE64yhOyoRDTHdG+prK/oFYdYhnrs8G
tNrSaZdWm2v/C/L6YJ9pnGRrEdStoXTbPzhp7x8dr9kF6LRVNNQiKXSBbVxO5uZSVa9gReDN1/vr
elt9yLVVABRyvZUhSUOKdhSJE2cP9RnKaiG6OeMtCkqNZ6ncn9wtC4Ln4+v1RDRFRPuY055v5Qe6
0a+L/sHyy2BbjtnB8sGYHews+2XN5sbVTTf0dbt+GNrgrFsyD1e3JbCcuB0AoANb50ZurNnzKhAK
Sr2AkWfX+N63l9Kj0Mjro4K4GwFBN3fldE3tDmqB13SmGbM8zOFU547wLaVq3eiKw/YF9HhFdg2W
jnPqpX/yi5/3N6TOLIqvemwaXM7x7jFX7MRaqJyV8tJa2UYc001cOVXZstLJFDj5aDmFrdPGqdhK
BW7nHJYKeSpWb+oyiWQsb56D9TSXPzNRh6R5cXLvcN84t2dvqcAn6oxVymq8LJaUivrUu52FG1Va
T/vuy5bK6SWlA9JQUuMbUEbyWez1P5otWPpt/SIXr3z/dSfHQK4kW4Th/oAa4Y8mSuPslCVr5ET5
X3VEY2sXgMtSC6hV1qXC5w1O2+AZsf/Q5mYo8zmiW/nx7QPF8hXncvvBGVwCtIC9Jij9inMVfHW2
8Ca6wRXf4jMQev6Eo1YsVuzwzz1Kebn/t0e/3d9Etz3M8hUPI3NeLWhQr5+c4AVvOLP12O/rMbFU
5FxmUg4RHgCJVo4eE9BM/SS5+3p/2hqzqKg56WZV0wa4k5Try+I9W8DNGXM8sWbDtzRmUWlh+261
g1wKYBLm9gLl5TJyRy8xs3IjsOl89/r3D4eJk/MFwsjIcSAhHa1pFqdkC9Wpm7qyHRcr5y29wimk
PVy6X0uVn6r0x32zawA4lqopapJaBi7PsV3elig718c09g8r+lbcY3Ew4mbXVdZSkXMGSKXGHhqd
T20HlZwqav0xvP8FOusoId9JzTUANSdGtrzjDIb8qotF8/v+4JpVVaFzNRSh8q5wrrnNZaov+RZg
TjNpFTB3VbXK0hpLOgOFgElPbnXVE9s3aeUWlZZ4ka5SDG6TooKM3PiP22yJleoMcnXfD9ucFP4i
J4juPI3GFOW9i1L7PqyAFVxt9WFoi3WMlNdUdWUreIGRtUauLHblepYKlYMuBo49Gy9wzEm/Bxlo
6oCc22Ie1hlFcVCr9hbpMszcZuJT2/pxYDrx/bXUhEUVHycgYWjnAmuJ9HQ5tO34xWv7IRQ0EBGS
wI0do/sV5czI26l2UuP6zGE/et4jq39R62wYG+e1brMrHmqvk+9ZFrIO0bch+ZHjDdEiGzPXjK0i
5DxiFsvs4DTFjT5MqxjH3WLuyrEtFSKH0pm0ZohJ4bizT2XA5rAt1l1EnMiWFCc1R8uvFoJnTxm8
mObZS9sQSuP3N83N/RgEappXpjIwENIh/2o9zeKzv9XDdzMFxriKh2Zz5ZHVh8Spgd44hHD0kkF+
cm77LvLH9hz0u1YVP3T9sA+hYFi8wctnfMCaj3Ha8bgex4hZW2Si/77L/NGlgvEVh81za4Zo7Tom
gT2Fqfi2lCfmV4mVsxgco691Kj6hhB25VXcYJT97AX/o0xyaCnkE8aHD/VW6uXUxCfu/H1lOHBJB
lLbJOiP0Q3U4WgLehpnnRvt+QPVqq+IO5JjaJBPOMU/beGT5g6jMjdCk22WKW3dZ3xXoVR+Tvs0g
MOY+sJHseREJAhVJJ7vS8jqHdYkpmmjheHGZnUPAyT7LqySvshf26qPHJ6nq/NzmPOILPQOIsmEY
zcKqeDpj9IRNprxLDHcJOfTplsqJZ7arOQnGUY5gE6yWhVVnXeKMBqAh4sQ4O425e7y/a25nhBj/
+lkfnC/1imVCbBqTerGebfpoD0Xk+J+pe8nSF9PLI0bqsC+fffOBQMthrPZtVxVpVy2TG6Q2VqXg
Y0woO1QoeGT1FqHs7acwfJfi9GvHcJ/2vBRsAeJoFRTdM+Uh9Rb0HJ5SvP1M06M99ZCrMU9Tu6vT
Dj+qOHnRQ/QTCu9p0kLn4qoaK8ddHCYYWnHvYnB8eyJ1l0juJWLNHutuPlbWFiBRt4sV93ZaQ2SG
jeHF2sQDFIjzjMeDUW/4oCZ6qIg7E0Bcp595l4AEWYYlXbzPUyGtjQKRZvJ/4O0qNqVF1iKABNND
R/I4zyE97W7ZRjd55fBewDmG20Y2JRw4vj77PTS70oIgUDF3zRSYgdHB6iuT58pFgxFvkjHt9vmY
Cr1LoSoxWT0CK96BXnwq43TI3mi1BTu6XczF9K8G+xA7nKxNa5DLdUnnTq9knCNjRal15q9VVp97
l33zgr/yJosNOkVDOX4Rtne6H7Z0K654d8lTiL3RqktSHHbWjFsVm45kyjbyTN2KK35stBm1xhIb
yvGXOhyIa8QOGDw3lkU3uuLKlVUW9tSwKSnH9mByCR0/ttGHrhtacWPUXJsmGzusuCRxldOvTjFt
nNIBFvVGFqWi78g6WmvZyzGxm2eDvxSdEdV2BQmZGhJab665JUB183YCOY7r73/YVIY3rK4N2H7i
d+nJcOjJpuPRG+DULvt8f/dorPQHHM9d3cyHRmpCxWdWfBF8365UcXhgoiQZ9zAu6JvZ9LukO7GP
sMrVET5YZXULz2zXuUs82n3hg3zsZ+9syGojDdBZ5Pr3D8PzqQewzcG+yR3zZFQoGfm7+MUxc8VV
7WwwbaMKxqRxaDpGgTEYIiKgxW+Phe8Mu2T88DOKy8pAtBy1zC6Zl/S15w46KoNk3QfewvCKz8o6
KOq1aIYErXG/U5+C+tZfv+zbjorTFqnTN7nDjKSaAxagg3jNi4qjtFYU6b6fUDFDDSArGRkYdnxt
H4xxPkugoHbNXkULoX/HaBkJYBm6Rm5txhTb5/7QN6HF0LVRQkHbVOhZI/6QTOxr7kKPp0P7+fh7
GKvQDsqQZW+i36Kb1njAHyLEpVwo9GKGZIF0Vdh6WfM85ZO5EZd1abYKGqq8oYP/muk5LcF55FQQ
47Ar9pqiO2Ay2gv4X+sQ/Z2RZ2cxy2QoWrB2ZwKvbiR4vW9NzZmpIjNL2bbpWNRDkpk2CD6MaFyL
o0u3/FxzPqjozMFZhiB34CGMVQDhd2scNIBeUHJA8/lhMrOYZO5h36coGRltG6/JTDEk+QCGlWE4
Lp18AJvaRjTUWep6NH2IhlYqvclAq2pioERxoG354kAf75x3mxg+zW5T+X7RHNLgkb8akhb92tHq
DUPUtNOe188gUBl/52acfcOiWInJPqGifuLLFvW0bpGVYJ5x3xrnCc5eNj85b0LI1Yc1iq4GD44S
BNde+vP+CmtcXwVs5kWZ8WmB6wflP5b9zfQ/iWWIa9QSnOwvY/7C93G+w1pKZB8hiDbWfYq9BCVW
1smYTFsJ8r/B40bOpLLFSrLMrG/MOqFvXVId1pDFfoTk7ADp74hEPM6/0oh/k8A+5kcvsfHvgD5o
dupO/fm+IW8XahFEr1vww2Ye7baXqDrS82yJR0sEIYDCMsrK4Qvj5XtuF0nh5+chlRxq3t0aLiZ5
6bj4OuVAGoxi63lKk9apAME874dqLjx65u7wVjZ5EebSPtmBRNOLv0G2ovEqlSvNbyHsbbUrPTOj
MF+A0LI+m1NfbHSIaPa+SpdmpNIKoPONt6PMeW+q4Tlv+V+ihaB1Jfw3tDCEZtHsvIGorLRoBWRj
xcoxmevuuBrVMUi3uKo0rqXiBY1MmqlYihEvSl48GS9p+c0FDbMNpgV3wKt3OoboTNyXHagAQg8a
UXxh8K7aJAejECdrMDayA816qLRq9dRUEHpBmIPcfRjI2MfjkZ3VoV+f3OFiQ/j+vgfpfkc5Dfxc
9i0ILoaky/9nkT6sjDbi+ZfR+k3FJzHuTMFVVGFbVP4wOCk9Ow4IsVxCyCPxl10MwUHwb3T4EAWK
qh9H38ZHLCPaWFMn9viycVrq3tdVOGHqNwHYFkqeNIzk44JW5ZQRL55lzxaajKYzGP+r0IE9vktu
+xcjs0ByOlh2U0dV1jrAwhKfGe3/emjp8PFBpGPq9RDfWAA5LWwr41tJ2DWhvhGO/33H+GAENAd6
pkjhVCMwsljJFOxjvRtAda17N+spBE1C6JL+ia9btxKdrymHywJh6Rq0eWOS452Cgy3cC3JIWcwH
cygOtfFmzSDCWf++v1E1aYsKW+St5YrFHCakLU/UeRwdEF8EG09smtCqohZT3titl8opaQb6Qqj7
SLtdJX0oMl/97sOqAMXFC8Of8RxSs3ARX/mMVwX6ft8munkrmaIQE8syiXlnuQUFyCAutxQTb1P+
Yd5KXGisQYC2FOb2jM9SvoEkOyz5Lzf/NObTsXEfSXPmjbnhZLrvuK75ByN1de93Qz9OSbUuJwZS
u6HZUuTWbBsVuyjsVHbcEmZiOd3ZJPLkVJ+a6fd9+2uCp6pY7ld900ByzUwcb46glelW0O6hYxws
b7a1gmL9y/3f0X2E/V/7gDFhrNO8MxPvWk4A2G0MqhhY240zQGd+xY8RUO2UBBjebrsYF42TXW/V
/HUWUm7/DZtLYY50TEo/OAVA6tXsRJv+rWyDyMZCV+PGUtyORb4KaSzB02/YDR5iCKvAxT0gDr0O
Ez/bqXtqcfC75ZeZbN0Gb6+Hr4IbF6MaRwCDzaRdjVPtms+zLA7bj0q318NXsWm226MXoR3TcxlM
PgSI1v8BcLQvZ/FVcFrnre2cdl2erFSgT8/wrLAtja2OWp1lrn//4MkjnE0G2Zgn8+pkoUPLEQJW
IAy2M7nVbqyzzvXvH36CmCZdW5AlJqtddaFsxyEcl3nXM4JPnf8ObnVyXMiwmqjWLwerAp37kh9N
d4tSUmcexZFFSSxpTqaZuOl8IFl58OjyMFps1xOtryLTXFZRgbffOaGdffDTInGKLmzdLUSybvaK
M/MA4a5qmzkpRH9y+/aUNeZhdrYKOpqFVQFqCzHsbBXdnMg0u7he98mGrvH9AHo7DPkqRo2YU00h
QQR2dTeNhG+HqVFe7E/SHZO2e4Gix65EwlcJ3iS17bpMczshfvVgmCAJJQYIG+5/xPXo/TPB81V2
Nzm3nZNP7pxc2wdqRzy5UH2cxzbuM3sXcC3wVeCa7fW0L1tvTqaJxqTjyezRjc2pWwPFb22/ZlVX
OXMylv+05ks3HuT4zwzO3JGep3GjFU1nI8V/596F+s5qWIkLcaJnzqUTr7QRiVva9NDWwY/7S6Hb
qoofk8K0XJfaM97jzZgtaViDYuX+0BonU+ndXHNdhVfTOcEGONarf3ZNEok62xheN3PFh9c5oB00
Z+ZEeMsn6ohPnT3tSiN8Fb/mNrKsmA+jsAJIJ3eJTHNrW2qMosLXWgme2ZZg79QzjR3c34eyjOfM
2zCKZteoALaVUE64T+Yks/EOHzzIYogtPMH3G2+Wuulff/fDkWW6I/OkxJo2EP5tmvLcTOwwrcbh
/pbRrKmKZSP10rbViumzyjt12Xpgzd/7Rr7+4oeJO8UouAO+tMRb83BdZcSWrd2is4niqcu6NHk9
p3OyEOc0lPOlqvtoabf6HnTDKx66+lnmLiKTSbm6sSP9R1y4wzq3Nm7buuGVlJnYk80tB3u9HZ1n
y+ZnnlHQA269yuhWVPHSLhNGVVb+nPAW4pD+d2/Y4kLXjKzC0fDwX6H9HYcId+0zS/NHZ19bApCa
18D/YbMsThNI18NmmWwScg/QdSAdm3nfG6uvQtEqL8ALRoqjqVmf6HBAD39YuG6YzenG+aozjeKl
vcGXuaaY/0L8g1+356wmG6FRs11UHJqJlo2p72D1uRVHU5BncwUpQLpVMdLN/Pr3D5bvncrO5p7J
pLVfJi+NTSM/7woAKtBsMss0SAuM7M/GixsY0KG0vH3BRcWT0bIchrqiVTIDY/67Y9SGkhJoPoL4
/tw1Uf0PUNnSoqqCjv2E9DPEvwlk4aRDneuFyozKZsg2kj7d7yjOSiEHRaWHUOP1D66VRcEswjqA
3zobx4dmeVV8GWgNiIl2nAI90mP3mTAJXeg6td2NVyTN/P8AmHUZOkdxGUlcu6BmHjWuBaqY0LeN
snwxlpFXHkShbR9X9vsLo/se5dnKW82iMhZuJVM+j00Y1B6KmxNIBLbcTfcDiicXzOqgG1JbST6h
bxKP8uUzWNK3LhM6e12d/IO32abk67RWVtL75rEQL9R7MCv7YC8bZ4tu/OtXfRhflGYz42ZaJXjS
Dnjs2cQ1j65X8CrJCkeKN4+DY2dj8+pMpRzDslvxVs3lkrSNgzp2ejCqLXoFTdBTid9cytvZonkL
6D7rimhFd9ZwLAiZxrhgZrkPouyrL6wDakgpHwwvcWqbxoPN5pNY0CTU5S7fKI7dNBIJ1KJS3re5
LxuoKU+1V4fA/1mAaNDv973hppkwuHJsrqbNgrKCwKRpZCcIuBzg3xdz3qKpv41jxPiKt0lrKiB/
wqEZGllHEuUHd4jxZBITsFLLOdrKoXU2UnzOnwZptkOfPkD2ikVlAa68Yl42rnW367z4CMXnMtY1
dt+J8nUR+aGvcOGqycF3xmid/hlbKMT6PJ7aXxL6uZ1nxKV7ztwMtJQ710hxydQu1wKdi+S1y6Yg
ZNyqgMJlUM0DTHNPUMQXKo7Y1Q5AUkHOLgylSianuDd2JTYYWsmFOzy+jRDoJK/NgNYTSAk26Za+
qG7VlTx4HhAHZ8eFYSBdMqdDZHdb+IKbYRCzVo5V1otJ1BBtfPUAwpRLEZL662h/K1Ij3uV4atXH
oLIUc9+lD4HMHqbKekRF+jtthi/3h7/53kH+qPysxJrwHFGwC7pzjrVrRD3/xCAn0KAK2NO/7XlL
QlD3Q4qDE260BWuwcyA1FeaOTFz/u1htUEHIAzDKfbWe9n2R4uIGXiJamtfsYqROKIrlIAyUnHIv
GSj4YTw/rOZlIxfXLL6q6jOhUWNo+wAi08KTcW01X8plMg7Ub6sXtG1uJFY6yyluXabWmNpGB8u5
duj6Tdis01F4IpKzH7ZmCaWcLaXZm/UJ7AbFvdFSCX4/r8JPtTTOmt9599Vw17BCvz8oX0Imn6py
F0shfkv1d2gt57xHPUrQZTi39jgcW6uQGzgUndEUlyfp6PuDydlFVn0swVDdG3XU9zRuUWSm9d9O
tqtZHN+hRACzaQ1uNfgOYp0ovdgcnV8bOdbtj/ijXNSIXjLP6dmld7zIRpXF7vkLH0QshsfF/rvy
rfN9n7l9uv9RKpJu2qBK27KLGUh2lq3jn1nPeTTxdKtlV/cTiv/nM3VT8BJ5r1kzD2CoXclahMPa
Tf+bPQnt210foj4y1R11DEvm5cUrvA5CXnJG7YWbUS2Bd9j1E2ppahw8sKwtCMjpbL3YjjhbS/7i
uvNG+Lp9VvkqbcL1rjEJ3KVeJ7zQx13FvtCx2xJE1S2CEkpotYDeWBDIm1M38s3sCObwsC+2qna6
4ZXwUaPiZaHZ2P+F96b+ULcpe7bMBZpM0zJv5Fi6n1CiRl/nq1Vev8AEM3BZj6Gb/XCseefaKlEj
T5dm5h4vL3Pvh6hnhx2eWqnc6uXXTV4JFa3XlQOTVXmxgif0Q4Z528ZsF9UM8dXCVI/u+rmxyvJS
jeLoutnFaHK0Sm1JjGjmrhanZFGsFTDx5aUlx5XO4fq7T3epc2Lqf8QG4Q6CYGzfynA8fy6zHybZ
dSv6ox6VkkGY3oolTcUvz2gPSzUc7geC6+z+qHRh1ldLfbgBG42Fa2KDWRs9ixl5you/F6A3kArW
G9denc0Vdx2BeEY/I35hXOrYK/y48sbHPt2isdd9gOKuJnilLWssyktjfSEEJ/waptZv243Mbquv
XBPNVDaFKSW1Ida6vNTOpxl4h3zaui7obKO4qpATgKsObLNkXRhkDw1Gn8q/7y+tbtqKo5oFBfJz
wKbJp6/EecuyT/fH1Vxz/6g+4RZSoqECA7tQ/8G8T+JYxGDGsaPhmxN1py0Jqdu9t8RXa1HWWqGI
nAfjSyloc3JI90hSeRGUFzFfmQXqTna0HONQ5v1rt9DXdh0+3//G20mxr5aploGxlBLEISd9mFHB
A4uDFJcx3zp/NWujci0QiJBMiKHlJQj6yPT5wfO3FDs0e0plQSiYHQyZgeyhkAQPHH5sBP3ZKrbu
ipp0TiVB4A7emtAQPb7w7q+SJen0hXqfK/m9e5436w866yjnIyjBKGULNlhJ/Xf0YpHQaOhf91dW
N7bickUPxmMh0/Glz+1QdsWpNbYKvjrLKw4HuZehcAwyvkzLJ7wsTCDpaXaR+hJfLSZNPvRWeHUN
c1S++pUV0kx8vW+R2/elP4pJk+GNtSws/xdACNCtHw8UjMqk6iFM4UVogCuWIsr2AbrwIcoxmZXt
vPoljFSZQYwo8pjiQshX/+3+x2iWV6U5yNveJT7F7reCF0oeZmNfyqaWlSoZFEbGYf+8PFfFs427
hdw43DXbRmUwgFwb9acCUW4IhtBlTyl0Cv10o9tWN7hyPGZyBe2xZYwvQVbGOWtOoDsOhyI/3De3
bu+ontoa0MUzTf/X5Nho4EHfmZMdUws9YU11tP0kmGWMyvbGfVi3uIrvtsLLy3IKnLPP7Tdu9g+L
u8XTqLOT4ruLtabEGrPphbUBms7maMrth3YQ+7aPWleCwjZvOmgP/0oLkJKAjWlJKxJ1fS2rEzNZ
Qenx/oJowrNaYQLfL+rZNhbEa50o7ZwzNX0oL0LD3Y3qBf+JeeO6rUm8VP2grG2NeZBD/wIRpJeC
1QcT+M8pHyIAj85dy+P7H6RZGJXaAGnpmqOHwTk3dY4vMqwvoFyhIU+bL/t+4PrDHzLgDjy6jHC4
H2oDsZnJw1rVLyvLNjxEs2dVbgMwSBej58jgVyNc542AtBS8KJK448b4uiRJFRbiTmWRrGqdRGb2
sewBHA8gv2uDdRxs4VHFUF7su7izjH9IvZ5tae07SNWaUzD7JXPq3kEnMz+UNX1cJrlxZbjd5UrA
8/XfNVnKJiOO7JzEEHMYpN+b+m12ZnBGuWE38m+jw94C87eonLBopvNYk8+Z522EY92CKZFApGIa
M7HUl3WKJvPBT1/v7zPNuCrvQSZsp3dXjDta5EtHsxHcvsbWpVw3+DUcfNjENVmHoeBmfbE673FJ
iy+ktn7sm7dyYI9W2/i1R5v3aa0jTulB8DXcN7Tyyl2w3nO9mjV46ELRwZZjF+Z82Hh31JlE8eup
FAbPLJjExh55Y0Va/ya8IRvRT3NBUHWH+jKgbepl4n3o2HGensrBiGV/9LbQlZro+gfbARe2Ofa5
eCddltjku0WKyLbRzTSWByvbEhW92uLG7V8lO8gtZ5pESevLFMjyIU+rR2gyjy/Ezf65v8K6H1Ac
ufdHX/jO9TNkHTLjq2c1YdV/uT+4JvlwFU+1yoXNQdnW70v9aWxOk+zRR/wQFP+jQUyWn928ERE0
H6E2vPvjOks6CvHOGjecUAkNRoaKaJDc/4x/y883VkHteK/rpkYKsFTvFLfprBMvZvk9K0qoEokj
pb9YcO5EFVPLi9L0NQfkZczwvp01ke+xuOAAD8s4D7bqjLf7kYjvKA5PQPJTgRwZ00HFBMDBaHX6
kA4XiUswDcZYOGbMOzP2062ymu4Mc5RAwMTCcz/HPuwPMkaiEsuzmaB4ij5mti8DUzvlA4N0nkjx
E+DcuFBahhNzHwu+9UakKZv7arM8WNWLbqn7+r1ePxlOcVzcT379vKbPJBujjKE5o0oC+kjYxWVm
1OEiYW7R0Oj2p5LjS57ZYEaBkzkB6tldcLDT7DxtppSaQKq20BcCOtizsw6vjblCAds5ZkV3uL/1
dUMr4WHyQXucN3PzXnPv5CI9Zc2Wco9uaCU4NHIe/C7Pm0vJ37jxiLz0/pQ1xlZpSiZZ5LaTF83F
9IZjN9IYNIyvprtxrGhmrTKVuBPqPgKA+ks6Od/rNDgIse6sC6jMJCIoTatYreZdQmeOmMYnox7C
DGXLfYZRfLjMaFeRFWr1RgH+rAViwMIg/xhk2kgK/91vN8KkSoKQVQYtrMwbXv2APYBxySLuoap/
ZH52zig/jN7nRY4Xa+pw33FDPJe89LTuD9Yy/c6HNoFCTMTNc4v2Srt46cx3cIUXQfdemwegjtA2
dVo8cVxHII58HqCTzeBhZXIQO5XPiyg2shLd9rku/IdEDeS7tefbyBvSkqNzt5v/ngsAauymKzbs
pMkcVIIEK58tlnVO8555eFr0GrSGgSTWfM/SH2yL0lW3TZVrf4180OiuESeY3Hga6Xe7yj/d30aa
Q11lR5Ad0ETBYg2vaD4uHfGQL33ki7cSbwoTf7OqMqyCnfmnSo6A8rlLXTStvPdrKg/mTOsTrsvW
vkihQtnc1ewc38DoUPch5u9mDMvx130jaXaRCmSrRjs38hm7aG3Nbzw3fzKnecK9++3+8JrkVsWx
XcE0uFBg5tBlCBvvuVll2LVHOe4LFZYSKjpSe2iVRyTK+Pc5aCOyvIGgbeNSoZv81WYfPGypV+o3
NG3eQTT3KHrvBFrjcBjZs6zy4337aLa/SoIgZp8FcNvhde4m1P+JScJq9X7eH1y3ts5/598OLUj9
Brd+94uvgEiF6D22zX13ORWe5tW5ELyUw2uQNlbozSVeVMxqw3N1VlEOc/QeMzK5Evu9yfsoc6cs
agxvS63wNjsE8VWQWtdMtVEMC4w+/8/s8nialv9zdiXNkavM9hcpAklo2ko12l22u9s91N0QtyeN
oBkh/fp36ou38KVNKULbWiAqyYQkOXkOpG9HAId2DuCn7fw4DNPO4ru+OgzMi/Pl4DtLMlrf76+L
KS/WQWzEK2r0urjDJ88vQPuaPczZENd9n/Ttx756lb6zD3u1W9aoi8L3L2c62rbt+9BFq359zb3v
o33hURd34heUVwp1npttoa7LMJULmdKxaRHqQ3GMch7T+p8KlynbW4NImYo5Or+BZXdV5Dl0+NTx
a0YOGZpkHTvauxB74lO3lxxwxv616bzES7vEmSFH7ufH+4v2v638naRBR7d5jBRVai3u2c+XxIdi
nuV8oOMFbCAxFZ8afnZDwDu6pAc5ZNd7sez5LuPHQHwGK0OcZQ9j58R4jkoAKtvdn5MhwHWehLQk
FooTyGN8/zHKX6f2oz+t7B2GvU+HvnW8y0TQIp9Wi7srO6hzj9/L5sEeP96fuiHE/4K7BZNbFLmc
r+m8xF4bxET+uT+yySja5lFk1UTDeZqvlrhy61dgvXhy46S1mwCEvrNWNny+LgU0112SuIikLbP2
dSoEy7a7MWRjDZYgeeIlmCkm+TmfVmzy/gbg69wHkyC5imjlngt3OShyCOzpiMbeXc/KuLJl0lhr
j7rv+42v0yDIHEp4NihfrsP8COqdhLB/rNJJanfl4cawd/o63mzqaJRlnuOeJ5V/rvKdS37UDEKt
+XJyuyCxq3Oofg7tGgmj8Xt6EuBJr5SF657F4O6afBeNv60RKNOq+lOrR5AkS2KdSbGsJDTvxwVo
a/57Zmd1Zjdd2TnnorBfW8jNOblaOXZMQ2vpgMpb4XU9n5C/82Tqm2TI17g1TENrWfzQoz9k9sb5
KuooDrh/jLxlUy7g6/QIAaQSGDDe07VIj0P/ktUrlxvTlLVY5rz3R6uPpmuWPVmRsxtK73A/lN+/
Nvk68kwJfy6AR5uu4HRyZdzQZ9o9u+O/+UassK+Dz9KG2RVVyr4qjrQL+ntRsObvBrPo2DPORnfy
ZmFfoyY8uWn2KaJrTNDvb8y+ToXQUb9eejxbXcHJneTU+7C4Hy1rWKl9GjYeHX5WjyLrU7uzryK6
gLLcn2QS8gQCi8n9VTXN/mawN5cBp4YkRCFG+5q2T7gTxEFxXro1NLDJZbTQLNXEBCjj7SsIIki5
o/UXNM/HDR6qxKZ2dt/XoWeOn1c4Yib7StkTw8th+Z1CO+W+bUy2145cb2hdxiRsX8x+Ygt+ybzx
R532O4/Om9gEMH8tXr3aVeCD6DF/bh9rFTzStthBjn1//y8YllfnQbA92+log5By2GcCUlUxfpgp
32YfHX0GnRUCfQQMnlcPefmEXHGxQcT95f7UDSGrI8zC2eNumg/2tUvJMVjkCaf5ylZmGvq24G+c
Xo5LjzakHLvBDSeUBU/DLDbO+rYQb4YWGapWXuuQK+3dWHgVaNA2kQ35vo5bm5U7ywj6Olfb9eN+
dHd8dSVNBtEC1QYZkLVw376SMdxV4LKYyo0bjC7HMwauXDoALq7Z4pysDIxzkl4KKCje9xJDjOqy
jMBmFXa2zPa1BXHcjo/Rz9lhJKGMfnJLKlYcxvQVLUq7llOPUQ8nU/8ddOp8kLEnAa//c/9PGPZJ
HbvWU9zAnLZGxdWvoH9wEt6Dk3+BbFG8rOUFpk/cUug3fun5DUDpaUOuQL0mQ3RMo09ZwBIPHN8r
KZ7BRjpujVuphPCvR641+FAsKQ/QPvtJbbxYz2vLYHBTHbvWF2naY6+0r1DvcaEv498YvXCi3F8F
w16pI9jCwC54USMIQEl+mJn1rS1JAvnMFfuYhr/9qTcrACRl2djgxbzadDkN0Q/qq71T9SvnuMk0
WgTXk9VNqoSHdpOzZ1CuAVp449DOfyfuqwq0rBDvvlYo+DNQprb5WqOuySbaCTs5s8BZRwgWtImJ
2tV2FrtrIhEmk2hB64YoEgYFRWrT8CN45l4bb60J2+DrOloNOtyTgxdgcu3nZ6vZleFX1f6MijV2
LcPMdYxaHWK/icAMcaU+w415jqPq2yYf1zFpi82VCiqbXB3P/7LUIPkuix/KXatBmuxy+/2Nj/eC
jQRCAreMaf5joQfPTSlgBvahKNcQGSbbaAcsLVunsR2veGTtL/CbndN+WXl5MmyROhAtk+XoK4Z0
L5rqndP+IsUTgz+iUytJ5ct9+5u+oYVpoaI6A2cwwrT8p20PKTst4g8tEyda+ROGiNJBZ+kYpABR
YR/IugH8k/aDAC+NV6pte4GOO5PLSN1hmZwrgVLxLMIkWi0VmXxHC1d4iB9mEYYO5DclD/OEk8NJ
yLTtYqyjy+i42EROEbl6pYPWpnrf5H/ur6lh4rqOzpKm2ZDOKU4lKmOIrB1Dnz9Zzb99FXza9oWb
N70Jq4WJuS5DPFEq/ixAJ2oNydwfS/Jl2/Ba1HLhDYzbAbm6no/TujmFHogFUn4Wdfjj/icMUaur
6jiQ+piGMsQjq93suKX2kb/WzmEa+vb7G+MMauoCS8L8M8g+Y+K0QVII+nvbvLV4zSwgLYOgIteR
zjvSSLwArMGITPPWjtU+FGhUXgS5VqOVKMYSPAPsts1aO1a7OXDKeszsa9/YeN0rTyVoAe8Pbdhf
dEiZaOraLydY2wUFTxgU+0ikB1Cr7u8PbzCKjiTLRx/ULD08XXRpghrlvhg2SQYiP9QzYBG5I5V9
9gVw/10/FQmQJNt2RR0Q5gV1OriC4yIcxIXgryltvm6zhxaafe6igb6oYG4QeUpi7wkS6vtD3/73
3w8/vo73yi1nbNECiNyrA8+SGybusA95e2TNx4l8I/XasWpa0tvvb+ITmy6SmQ4HNuf06Nr5I4/s
4/2/YBpai85wViUdA/wFuwrPcxh8BIR823GhY7puVN2OkCM2LL/45owf7aX/tW3SWnAuTT9Dunnx
rryB7geIFyO5Ruxgsod2hAYpVKFIAXuwtDrUxH3w2uFwf9aGR0pfh3XZQ+ikWYALJBRvY+gPwNGT
YAHjAklakDGClGi/uKdGPI1RnuC9LvQ+3f+yIWXSEV8pIWXVzYt/mtj8c56eWT1fApDq9HW176JN
UoHQjdZMhzKCIyEcLy45iLQUE7Gd8hUvvcXqX4FGbf12P5GWUVQPxSVEIwIuUN2TnbF/O78/QmHn
vo3eXXh8QtvbwlFBeaaAFLgabDANyVisUcCaRtZSD2KzKu0kRhaN/c0rw/0o1Ypd3j1KMGltbyOW
Z9XMziHvjpZJCBuJRM3lRzKtJQam8W+/v9l4Jrz1pmyEfLzduw+UkZfQcX5H0dp5YlrWm8XeDh96
DCiaQlxcyA7JIkIpQn2RrH/28hVErsn22vamMt40Zb2Iy5AGj77Ld266xuFgGlpLPsYhl3XvwPYZ
kNqEDPsSim/3fdFkF21/i0iZujl1xKUbvitCk1B9pnMal+XH++Obpq5FapCJRYL9hwPORW90OSXJ
yF52qlwryRv+gH65xx4H8sG2E5eAQSW7qRLRsF1Av0MiYNM/0K/3TtC7mYMGmosl0Mjo26csiHbb
htbCdQyjoR+CmV8aazlxf/5YqzUKPYPd9T4z5vqzi24CmCWc+r1fMSsBydZKF6ZpcC1WrRq0Sgvg
4djZsXkByF+wP/ctcvvn7+y++q0+JKz2lplVF9SCkqx8Xfgvj1xUtC/9FYc0fUEL00hZuVtNtrgs
BY0S1fb2I5hQeJxJJc5hMbFjXzjTygIbNjX9fo/6v4T8m8cvpXjpWFzk38CQct9SpjXQAheU91FG
OMPQXfUaNHkEZOP86f7YppjSgrYpbTlLNxIXsCzHTfqBkq/d8rykp/vDG6auX+5t6XsU8jP8YtP2
Z9GJ70yQFV4u09D60Wq7Ig9LGLxIIdZNWd//mJ1m+Hp/4obl1AVyFSuYBEAGZ2CbN3HfpLEneBoP
ubXlakLtv5RyJ7/JKobdcghb6xT1S/bgdat0b6bpa2G7BBZzlh4nVO7SOLOfePGy1BtTD72DDASg
SDqVKy6VPE7TYyoP22yuxauyx4W5ecYvSD+OAbSxemc8dtsEbGFx5795AQhAi1LVEcKoSd1dRifv
4owQ6dw2eS1IqTsuuWA1kkn0i9HfDknjYK3F2xCk+t0+m5TvNz4MrtzfuefFmfd9mv/M2bZI0u/2
AS88j09+dZkjL3baaSembkvVk9r63Z41VAVuNIlL4eRxAEIkgE6tNcC9YQfQb/eFDMtC5jALMPwn
T7W7zrJe76+m4ejQ27rYkge8DXJ+QU0iCZcxDryjN3wZmzQJ7BWzG2JUv+f3XV8Lpixk8ClKtqm4
TtgIptXGfZN1br+/SYP7pZyiPAxxcudNtVft4j8MQdW+3DeQafJarE4Nukc98A9DX+Tc4tV1yNFb
+Ov+2KaZa4Hq2NBDGytPXCJWsdgSYRST1vl5f3DTxLU4zaZhJszBxHvnMIgH+3cevG4bWTtKZevL
Fqzw2HNV9cn1qmQJ5oemWXtfMUxcv+dDI9uitcRttSxPPboorRe2CXZBbf0m71W4iHl4lL+EtQD5
BeX7vLbYcZNZ9Oat0m+LyC0w746Wx7rlMYeoSM+tlUPj/fZFTP62ab7xcz7iAtZESH/V8wxx7Bea
tImCbo/1lX+wjuEjOa0pSJpW4Pb7my/ZLukm0WK/KRrxh0DvF2Rm/2SAht43lMHtdZnajtnRPHn4
I1iMAzjuk9LZFqx6Y1WJi3A6c4zckqsv//U7yHmtNc+9X3+C/bVoLVOgsZwUbo++uSDuzuJQJ2Xi
Z/F0cA78kB7W7GMyvxa50gYduJU3+Bfo7RnpVUAei60RN5iMrwXvnNNWAmODmkT4j5WCizdbUwEx
jKw3U+WQXVjIgGs3AHcPFUo2cRt6a6WUd3vOqK23UxVzl9f5hKyjm3MfrR0lvlC8DIPaY5vbeSH9
pabi29Tk/973UUMmovdX+SMarEqvwhqIX/5v/8b3syQoH98f3WQqLZTT0ZNsyLFVoCVJeN+hqn1/
XJOP/q8z503koo1/4bPCwMNPery5KD+GH9Kz/bBAd7o6rqEmTPO//f7mM7MKx3ABKcFlrNzYHZ1d
3YmVTv73G82x0tqBS0UuBkgiINlpEnYUB3Vanso8Roih1dzf3zeU6Q9osezXGe1E0QBQOfMfvIIw
n1OoNRiPaXAtfqHLEkWQb4Cv5iQ4MKt/tei0RudkGlyLX9WKLghtFP3ETAFqWC4dFDDvG8Ww7+jd
UywfcgePpOJCyaUF9Mtt42WtLcUQT3qnlEqDiY3gmLx0/QNEZSzfgvjlubDW+Alul+F3iix6k1SL
A92deQ+b8/TnnJOnkKuHys0fJ5o+d9lr7W0SUqG23is1+IxGbo+docwc+1SWfMKTO+hbQRO5fGjD
NTVV02Lcfn8TYs0AEl0aoKbTdx34ub66/Ycq3HZM6u1NNYVGlu0gfDkI9kbHizn0CWQfruxCpqlr
Eeyi8pd7PqbeuLuUlWi+e5Dow7vvpAb/1/ubeD0WSJuRm9i3h4aw+OCOmwj8sLJa3PIpL6LOwtEo
xfwdlZAirvnGW7PO3m2n4SADCMlcJhCqh+MP0Ffu/eVw3ybvG5zoPU7SmWtrtpDW0mI6UPA8+SIu
53nF4u+HLtF7nGw3sho/hMV9u//oOP4ZLLdJJzIF6QeysvW8v6pE726awl5aZLjd4ZoB3X2h5SVu
K1dqcybzaKdt1ORceS72Y3BuzM4TwA7l+PW+5U3z1qK0Z3h1HBlyQgi8IpUKD+i4+3x/aNOsb598
swHAWf7/PTBVXr4DgVgMls3sEKh8JQ03fUALU+5HompbPKzJ8ZgHe7/fk233LBJpxysvWAPehLS+
2JEqXkMwkzx23txsKtUTvXMpdVmRA+eLJAeA7jZPd3iA3+jr2ukKvIecGB5fL1T9U4HoN3iVqG63
m4i6KNE7mKiCMOGQ45TyHSV2rQrnfdVYay1GhgXVu5eYCy1IO7RQriy7Xy0UaaOSfLbpJnISTP5W
QnrjkLkQaNcrcLmahvAz7odVHI4TObjuaK0EqiGa9Eam3Mqkm3tI8pEzfWBZjsvPJnJQTF4L1EpW
PbXQvfg4iHHetU2uINCSWx8mq11jyjHsk6EWsJGou6UGV86lyoskYDtPdJANey3WrPN+qY6EWrxG
rd84tY/Mb8jCuB6teb8s9Fs1hI9NCeb+OkSn/f2tx7QOWvhCOByo6B47PogdlxMpSjRmEwhMT8m2
8bWDtpBz05AKnuTbNB68cu+A8eX+0KYY0AJ4oD3jXYUcNkd37Mch95vnuSAydiLcVO5/wmAdvaOp
tCM/HFDGvDge2mQhmeKfm4quiV0a7j9E72kqWmpNcqzqX4GoY68qILj9NIdR0tLfpAE55M+5+uBE
Fp7GnG3Lofc5BRk499KyrC9NWKid17VFPObl923W0g7fECQlbd1hrcMo2KnGfUJq+Hvb0FpMKxEU
jHIcvj23rDIWUVV9Vxb6b+8P/37JgeivP27DcjsIpHMsitpLBkAUePQYdsW3cah+odrxbUz/AQP5
SknA4Lg6m2C0WGpWfeMA39kX4GZScdTUP4ZiTU/c9G+0mJ471USByB1weLGDM5dPxQDslKzDr63I
dj2dnzOQr1S++nXfeqYouf3+5rSwAxVxORb1BcC+OC/AFzeveJTBUjq9OQjcwkgGtwsYOUHmQsTg
jHui85owiml4zVB9N0Fdrcsw8TrFa8JF5faxWNk6TGNrGx/UZgOeZ8hc2uIEEBsN/g3W2ChN9tY2
PqdsI9cHe/Qlw6s5qPBXgsAwYx061lkzdocUy8hIdhF99kDo8Fjaa8g00/Dhf72kmPiQkh6zVixK
6PzA0nE3rvU7GUyi94P1TTU2JV4pL1HGIX3ggcP8303OrQPHfBJVVo1D8tKnWUKaL3m6dn6Z5nwz
1JuwYQA2iz5E5txbL3n2JVgrzhqSE53BPMzSoWpTvJOPbRkHaG7AM2WYHgndhBQjujTuDbwIjC0s
MkbzThTZkY79tqDRlXG7no3W5MAkIuXJ4BRxNeQHWq6ltSaLazHJKWXVInCKiAVPQX1ddyc8t66t
p8nBtbCEnGVGW0DKL8B9z2DPkTFUGV+zafm1yRN1qFixTB1UyCXGbwHdCBvvanUv24bWYpO7pe3n
NqaeFdk1J+J1hkDm/aENqazeBGZ3Mgvn6uYtDGdo4O2ybN7Nil6yZti5kAu5/xnD0uqAsSUgpUwt
XIgsR1Y7BgpTyPI4wTa/9LRQzcJsiaqSy2fIYFYKr/4Menz/KMtl4iX1q7l7vf8vDC6k48eU1bjt
NNfOsS27z7xhsR2w27vWGku8YWv4i50cM7ZcEdrHuco+ZRGHeGH9MCzFA3KpleTG9AntTA0iSih0
GZ1jNyokH/Ur94KjyAOQH66JDJnWWgtjNbuLV7WBfeREfh+LgMfKrVag+KYV0IKYh7yrCUFVICCg
a2/4wQqaGGzV29xUx47lJa8BhcXwdVqd6jD74kLq8b7vGAyvd4YVvJoXseBOOo6ttfNm+6VJq5c6
YJ+bbBtqj+gIshEAiTIAQ+wFbC9HcDDLpB3lJm5+eMntj705DyGVAMaKsUMliYdoI1yG3Qhi/m0R
rPeE1XQca0D7cdimKp6rT0Xzkm4iIMTENX8MAuqqlCGfT0d3DwG2g62Kld3T4Oo6SkoABTQF6OE4
Wv6/eSB346pSl8HRdYAUNIOcvM+Vc7QHgK9aPy45iSNrjYHZNLx2olRz7/llTd3HuoqSZalOaV3s
WlBm3Xd20/C30+aNr9RtNEFa23MfIwiQp7Q+WF2+b8RajdpwaOlQqSYb69CxXfexqIun3F3iFOXv
bih++4zHUCRcKcuaPnP7d2/+BWqajsqnzjlKPGftOy5eCrBXxCHJ/gReddMZ3d83l8GNdDpsJyK+
ilK4kYrKJQYXw++mrbbd0Vz3v3/CFTXL8WznHBd3PM5cgRif72ZvrQRjWmntPFlEPoCGBI40u+PZ
c7JjneYPfloc7lvGNLweu1Etp7yDIxUoK1BQnvnRD3+kK+FrWmDtNEkB5GmLSeAm7k+7SrRx24TP
fkf3c9XsCz5vy8h1GJXrVK5a0sE5BuMsz1GniscKdYz7FjKcKzqQqpeQZc8YchJBJ9zbmmQMbZRr
vd+lQFVh2ze0cJ7dPLLLADuox70P0VA+AP20z4P2oXbz3f1PGJZCh1TNjE5S1fhExdoXsnwcq+7s
TumOsWHf1PPKVwyBprNil3WFkr8ixUUQG3gGvyRHt8L96/5/eJ9IjxIdTtXUec2nik2P0su+Rtzb
QZb6SOTQQJbFXl7GnD9xZ5j2FhqgYtKkaxcnkw9oMU5lJpQaeHFxo2e7+hiqJ6s/zPaX+3/LEIM6
2kpYnsMGVRcX4gyf0CB+aGz/A+Hd6f7wpjXRQjx0yZC3FYYP2yEeaJ6QNUStaeJ6eNO0rzn4/o8d
GM0H1R3Dbk4qdPtumriOsqplN1ejh53Vn8CrgPx53KvcWnvrNZhFh1k1md/iUCiLSyudhDN1kF6/
LQp0RBVZrKiXc1Vc+io9oPE3Scm3+ya5pQ9/YT/Cv6SIPNLNE6ktdc6JSsYsjW03iH3Qx3bLF4t9
XaJ0JdTetQ4+pC2t1S2F00QMH6rYh87vjjZU7O//B8PQ+h3AqsoQLfO+OjNF/c/RIvnzDBq86/3R
339UCAP9HrBMtlVmI0ykijpmaX+u5AQNtW9VA2yGKGLgPAP7ElZTLCNnv/LRm1neWRf9YgAyxf//
aDfSC1dfuOKJ6v+ACSouQN7ho9Fqksds20UEf1K7K6BcYblT6ahzChBQ7Hq5n4Sd/Lnx39zi/U1e
tritA6anbgEd8QKBdDces98ZQBayzpKmXJIp/dfj6a5Y0pVIf/dwwt+5ucqbDw5uIxvHwwc7dAFC
991J58NY/YtSW8ypvbJIJr/TNnHRLLT1fNKdpZD+t7TxIwgc5jL9fd9qN+O85wJaotYGId63h6w/
O4KVX9M2YzduK7uM8dYbrKyMIfz1m9ac1ryjql/O6aQSF8x0dH6lfbTHxe445Jd2XIMmmmylhT+F
bIOcQeB8tkRNnReUliD249pO2q5gHw0rrl+/FmUtFEvrnlEs2UEn8ySy4JKWPAl4sOdtvenGHkIG
6b+e1VbArIDAvjs70Dj7VQwB6rVtkXX1NqfS+1VsIcK2Yqw72yQdktHzx7gJ/XElLt7NOzB7LczJ
MkoXxUN2Hto0e1E5fQ6KHBrAObf3Uxd+ue+5hsXWm1aIaEO3WQiYndPggfSA3wA1/fX+2KZ/oEV2
HdQQ86KFd2bjfIJSRyyK6qs/homsyy0YGRhJi+sQL3zlVGfD2ROu/R0kmcFPZUn347Y/oIU1XBSP
e2EER+XjTby+iKO2/JFBGTXlzXHbN7QMzRdtFnlEemcnLa4eV6c6h/5tJg9hu9YoblpjLaCDaHAV
2EG8s8vSRwpFGeatXV7eR2Lj7L69w77ZvV17TkvZ0v6cLufgc3ik++IQgvD9FP0j986uPITbgk2/
iql5dIt2ikZkDl+s5idb63I3OKnezsKzRZb+gnHbvk486N6m+alAiNXD6/0Ffv/iAhNpgRwxaXXZ
iC8oOc2nUkl2HnOnq+MucuT3zFMiiULQ8MfcaiiJ3UhB7gedttuyOf1ahkZyyG5XXnvOMzf9iIp0
+GS1Yg2Kbzj59FvZskwZIU7nn11hPZPB3vey/mfp/ty3ncFz9UYXDspYe/Axd3/4UOePgbNSLzbN
WgvsgFWCoTXBP0eRevKX+pckIVgfwmB3f97vNzFhzbWo7hbOKM399gzsW5xOY0yLZa/IbsE7vm8N
sQ21ItV9tuhvu7KPVnmSaC7FO+7K2WGymxbxuIPIKhtHdq7yCDV8ZyjG4bmPvGjY8lQAwk4t7G3S
4zKWSf+Min4iLXfv2fIhcNaovg3z1+9nivY2GEj74Dx0LonBnTTGUTFugidg8re85M2e1Vr9XIe2
35zrGkWX0xIlFjncX3hDkqbrCXmSDn0HHYEzy+oltpW1W7L8JYUKX7mkV5n18VCv0W4adi69Cabs
8NRtDUtwVqP7MLN2N44hkPlFTAHpvP93TOtw+/2NpWacQ2kqp+AspY/O6q71yyaG2K7lrGxOhkDU
u2BGwBKjGjRqZ6Hw3IHX0q+imI6k3bg96TJD3HZHYvewURWUZ2fkB8rzhzxvVg4l0/S1MJeV1deh
D3XxYenHpKrGi9/NDSoVa4UK0we0QI7KWtEuHeRZ2Pl8suYe2jDKz5IRwuC7TWust8NQlBz7Gicr
3AitAGIOMhyD27guwkBvWKnThZVeraLzvOSPS9k+5+Eans/g/3qHilADDW8pwdmnzqUSBEoGzW5w
mn876CVvs81tWd74f9Fz1dqiCc5zWZ3GmV66qNjmOnpzimQztFurJUKP0HIqrPaULd6+tddwcAbH
0fV3fAZW267GzCNSXYti2mVW/QJJoZXXG8PGoLenlKXvYzOog3MztpcORcUutVYSYtPQWkx5QTCl
MsXePy4dlCnSIk18y/54f0FNZtHiiS9LHzWT759FuXyknF1rnPulYCsUAO/P/S8VnoBnLh2wqZ3L
aIqrdEpwWVsJ0/cvzX9J8OQWC7OuhL9AryNPMjBFf7Carn0OA+UkGSudPfgnv2+x0l8iPGAJ6wN7
JLDSJP40Ze8nY5Reqwqvpds+cAvpN3GlOtJlrRNG56BRx9wmJ/DJx2mzBlE3LYMWtnbbLF7LFv+c
SjfOSJXUxaYG3fAvfR0v55Xs8ux2YDUygDLy0Hn0wXdQlMvjIqONxwFPkq36yIQt689VaXX2VyDy
/fllm+20K2+DxrDRTi1se55zqSNvFwagtbDalQzm/Qjx9Z4Wt8P9hNJpOAf+J5v86PtL037ZNnMt
slW5jNwmmHkjo50L2Gk/tVCxjjY6lRbbJANFvZer4Uzth4i/1vMTc37cn7nBofSGFkJUqOoAAWFN
3g6r+yDqbdvdX1o8XeUBfNogY0wnp3rOal99LEFUtGkz9fVmFrEswzJXmLiNvHAoWLzItR6iW6r/
d83zLzkeXCYnhfe+7uyhgjEdQXfQBSeRgzjrd+RDvw8q8Uvr0CKJSF/JT1WYNd0vq60btuXlN/RD
zZ2YqrpGpSp9mAen2wkL3RsOL7ft5LpcTMitaRoG+KpY2tiFuFwhl7X7h8Gb9M6KJSMNcz07feBD
/VRGs4itKF3ryjacE3pfBe/bLCBzxs6204/7QPZkl7FcQl75JjpWcBBPN8Vaem2obUDq4L8bOegN
h2pgbvrAwAro56c+dffgpnLsb66YDmV44dChrLN65RA0WU47N4Z0orJR+HM1Hz52U2bHkGpfK5S8
n0/6eu9USTsXvbG8hxobSFeDEfK+P6vyIUq31aN9vXOql3nWtTkc1q+Wb9VceIAUFPbK7mcwjd42
pYLGSgde9+e5/TNF5S4rnG1G15WfROuxkDcpO6tgHui+G4QnHyO8nK699Rqe7fxAO69RPSdV1g6I
ZAqCUt50kC59HV3xEQxiMXgW49r5xL3yGDRPfrlt99BFftqxndzI8xCEnv1sh+3Rrrddan29cyOy
25kSkqYPrYcqTyNEwjOxz8got621LvVDhsnxRyLVeZGpiFnuhLu2DdceHgyepCv9ZCELXOiQpw/9
zONI8Ge/ESu76vvlEV8n/xWNA+22qWdnR9rPPTnPzNvNZDkArZEoIDrmtVAzZDF6P0fROhmwOwXK
0liISz4KZ9cJIg9TwNdo5U2f0F6X8tplnmAsfcg7/wj3PRDL+uBUm6g7ILOj7azQ3rDcckAJLytk
nPFw3zhrUk6GBdbbOqa2qOslTLOHNHDteOJ+f/JQIdxvypV8LZgrZwI1kc9QZhmrWI3i4Jcb83q9
u6PzGPQdSyt/ICzaDfIHh1zu/UmbFlNLqpciIzStMGlpRYkfRHFj0xfps5V6s+Fo0Xs7rFK6DBJ3
+QMiK87bL3VK0fR7kvnKM5hp+loqFI0C2skuDBNOY0LD+kPoFqdmdDYOr2XW1AO+Z7bs4NwFct92
4TED2LcRGz3mr+YOaEEBoZYXWNbyW8f4PyXn3zatq84AzKIis9s+C8+tFR6RtB+gk3VqrTU0vsHu
eoOHyypZFilmbqU/urG5hMtXQpoVpzENriU7pdfNKhjH/MGmRez3B7f71Heb6iD+X00dVtCr1rrV
jklzDLxmP/fi1fLrw32zG3YYvZcD8BTJJ1kUD9K2d2NL96idrUSqaWgtUkE4NMJZ4IuqS3+5ZVXF
nQpXjifT2M5/s9nUIUWhuArORBF713S5vS/z6Os2m2gxynM6hazl7Jzb5V5M/Rk1gY3z1uITBQBH
5j2OVbcGGM9RTvucTpO1reCgY7YcYQ3N6EL4oUCPv0e73dxHBxddLfftYnDz/+PsSnZkV5XgF1my
DXjYuubuU2cea2Od6Rpj8Dzy9S/qrfpym7LkVUu9oHCSmUASGWFitto6dYIyKsXT4Kjj1NOkxfkv
99Yq6JY1NdFZBYCvTqdctPmUI2BZQRKka/c428yNAHUWD6+pBQzDvGAXZPmugLdHwVbD3H/2RZEs
TqFX0QgJHuE53PM5PahendFufH5sd8v93cRdyWrRLNXofxIgvFdlB2qw93LucWC9w5a+OPRTNKy4
vu2njJhVyuVqQHA99eqHxLMbbw58EckUfMnct1OEhzK+Jp5sW24jhGmaCtAkV+KJOsse796XPndX
4sA2tBHAcS/nRmWzeNLh7zpPP5SR8+nxUthGNuJXyaFh0KWMgOwk33w9DLtRDOXKZcHipSbaasnw
2N1CUvqJ5/0/GXTFdvES/4bO65pku+VQb8KsXDdnWa898eTfe25Lby/zCbWmLnGrH153m7q1lhHb
lxhH4qbt0zmPSXgRmrzLQn6elv6T368hTGzDG+EcKTAbQ6sHqzDkx1oQ0A+rY12sXaPvw7xSLzOR
VhltnLmpEQQKwuz8vLgsAa0jE78e+5Bt+LtvvcgWcgnccs7z6DI09c/eCXcyk9eSl0darb0G2wxk
hLE7eO3MnSK6uClqIiEEknBi8LDU7XHbNxjBO5R0EFncRxcFZEGQ4W2jfF/yNqm6YOUXLJFGjBhO
xQzBru6+CPGznuRP8HasoaZt1jGCOKBh2ZEc6VqiSMLQK9UyEOWRTRQCeFO+59YX68sKUnW8UeHF
D/hV+sE57++6YOn+sekthjHhVZPquK+LOboAH8b3g+DlXvbjyv3BNrgRuFMnvSHjAc5VUIpJxkLW
u6Vx1vgcXx09wGv7vy1DqqqWoK++K0h9Rgv9uVX5CsrFNvI91l7YPC+djtdge/0hcXJLoML9g8bu
Wl+JbfC7H70YvHSXOIJcA2R8I9TIw+io5Nrb8qu5ABa5/+SLoSe8PDIC9YofPL7yfN/16a4sn6Z6
5VJlm7mRB0CoMuRNtbg/6j7cZ/3wjLvzSnzaZm5kADlTEAlk9XwGIXnODxmQuyw7tCRV0XDgTSbb
j6QcmjW6QtvPGekgo9HU58MkbpnowT55QBtWUrAcCkMrdzibqYyksKg4arkzitvM/KQGhL4v1rTw
Xs03QWBCsKoRXKOzgrypjiFPUqI6KvwnX+iV46Fl5iYEi6uySStShJA0FLuRds9Bt4YLts3cCFjm
hn5Hvbm43Y9p5cGHtlg5rb1/2Aa/L/UL3/ejtIogcFPc4uhC+JQ0+d5Zbb2w+IsJuepSjqaSoBY3
PHskmXqS4QdNv+NYuHJWsxn9/v8Xk++Jz8F81otb6KGHTZXnkqx1mNvsYgQtB4WUO9cQ2GyJSFou
Dz7ETT2xnDbsH/BGI3BZpfG0xOAuQFMeXCn2vfjzeGTbxI0YJbxXk+K5vHXlWzaeWrUkM1s50r96
McGsjfDUeNibx2zAekItBwKkO5B1JKD9Twbv013Rc/pMomb3+Dssa2virAbejI7fwTG7Jt+l5a9U
DPvHI9/j5j8nyyAwSYcjPnPW3G0vPb13VJksLDp3fvHGdYpDMWw6geBnjLCNVVm2ddAXN7AnA1J6
7Hxnp52Pj7/BssommGuKvc7hEoMX2TcFSIDvH3zSrhjIZvr7j74IqzFyF4bOs+LWC9BoiWAHOZCV
VbXN+/6TL4YeSCQIGJKLG+dvS3LL8z0K4NuygYnhSjvcqmQwFDeH/RYjFK/GNRF726yNaJWd1F3U
seJGebGPc3oI2XDot/VAwlOMkHU5mJGdJi5uC9K6ujNyDO62PGMSDHOtSA+5eXEL6rdZOB/rIF8Z
+XWbMJNdWHuRP2UkhFx4j6Y3xt4E8Zc+bFd6nl7fOZjJLty6TVSEUviXUPqHekaGYfE+yqs35bxG
A2T7ACM+G8JckIdIeVsCdvQCf0ArAz86U7cpRFls7KxuC0x2UcDVHW94Q5du14t4TshS37akABbf
v+tFKIXlEkH7AO6uO3EVKThcwvzd0GyiSQtYbERq2o1BDXFvJIHolwdQ9tyulY1thje21mHMs0HH
FEcOXVwEWqgyChmwVZ592/BGsA7D6JZtEQdnyao9So3nqO72WgYrl7O7e/x392AmzTBOXnNfK6e4
1T0oMt4RdB75u3x5G1WXx+v6evZlsbHJFgNIeXIx4bhX8aTw0SXubsLnBszEZVVZyhYec3lrpHfQ
aITla02QFquYJMNSZMCDiJxe4l4cfe+2VPSpIL/D6Zce0k17BzPBWaoNF9KlNDg7k7MPWnlSMwc9
2LJid0vKMWmG26bqwHRaFzeWf/HHKxoecHDae3zl7GRZVhMu09e0jFxdyBuFStccMQ5J+LXTwOu4
IiysEayQ7ZTRVFbFLdXdgaBkOfyl+a9m/jaSd4H3xi3eCX8Tcga/ZYRv3ZcuzrO1vKVFsWc4dASh
3LjCRuhWebyQGOyMtw5NV8WOFOjXDleKE5a0YMLfqrxJcxU08qYAfFMKosHp17mRK09KttGNoK1Z
N1V13QdnjzjX0NHPme+91W284puW4U0I3BLPfZdPRXEr62sov+fNdRQr+cw2tIHLWPpBFSOLxS3O
nrvxQygAUFyrpVtCyoS7FSnTEjRgOO2JNzhCFurjXKBNemVFLTknNDZYJ23cfEwdcRsW9FUds/pN
TW89eZLi6+NMbDPN/f8vdljNCGO4F/gXHY3pSeXN9yHLhucMD3rJtl8w4rYemD/0EGu+pf7nrEcB
94te05e1Td4I03FsJ79iTN4Kif4X1R9DtAdQd41Vy5LOTExVVoWlQ4YJ6uetmK5LKOj7NCv702O7
2JbWOBFHIzicw3JQNzy5Z/53zT/P0x+f/hPhCeDxL9jmbwQsC5tsgHy4fxEENLBExvGTSGeyMrrF
8U08VcWqVDQkYGc5pxHIM7pnZ6o/K08cs3RNccbyBaa2+sziYcgYamWDCpOpAzNbWe4fG8c2/fuy
vHB8Evc+OJa0uKn0LVu6hPdv2PQxo9uSpQmoyiq0eroVZq6nb173KYBki7NGA22zihGzadS26IFs
1S2ddJJCBKmMNwarCaeC0psIOMG04+77Ir76Pk+6aI100GZyI1zDBR1qkJkpnsf+FLnffRYnyj2q
ytu2tZqQKp2xlvckLZ5p258I/dk0YGWc+Uoes8RrYMQrDeKmpxrXzImMiWRnUnyHKkHSlMdsXEnG
toU1Atafl0J1S69uaPU+DMV4pP2aSrMlVZqAqhLGL71AiJur3zU16kHRRa+iBy2mMSFVKnXziBZL
efOcGwuBp/C7JAhOff3VW9unbD9hhGtduI4elk7dFJQBA51CJKdIdC7wdPRtLD8+zgk2I90d90VO
kLnqOy0ndYuW7lBMbyTEBkBivJIwbZ9ghq0K26gckfAj+D9R38Oq2nULisZzfRiH/vj4G2znZBNo
lRciYgK115siasdKfRnuamb5xRcATWcSJMPYC8JvQ73GJWEJa5NFN82WMKeli1QXnsBz1I7Zvp2T
HBogj7/IEhWm7Prig22vKjL5DMqEPV60d+2wJjlhG9qI6SzXY6TVqG5tESVx6+9EvZbsbL5kxHLl
Oa6DZ03ExFjueq0PGu9JqexXnMlidBOBNfWDjEs8fj1HunvyPmftcAjYcALua5vVTQzWABqbKMpC
8bcsyAc0sD91w9oTm8U0Jv4KTQlD58chGKMh5+KhmhOhizDmm1AVEJ83orhKW4J63SxuPvcBSdg1
/PeCtrxp2PSsjx8wAtmTURvONX5A4eGhmj/UaYbqyMqJ3+KSJgaLuIWjPYY9QC7Vvgvnc9Gs9Yva
fMbYfxnEDOaBw+6i/ZxClm5xvwbsoIZxvylQTfX1sNI8wNkPJ1q32DfD8KkA6e1GdzQidZ78KJQx
9vZoGaqEdui80hVIJrbN3AjWYMEbc+kUAoXA+KvusMHXuvr8eGyLt5tgqzmdPUiNFeUtV/+Eet+Q
3+mw7V5rwqycslkAf8KBqluivYraZIKoqr/tDYmZXFZldy+NKl08l/mXzt3lYTLrjxnpD2W2Jnj9
Kk4sgBLdvzfcjoo55pEqb2P3tMjzRL5N/bVynoLhLZErm7oloEyQVdsJEIHPk/O5aPIkC/hB+Gvl
ddvQ9/+/OC+0g8p4U3jNc606sF23H1Oxlt9tXmPEqtuMXMZRUzyn9LvffXXnY0XWWvQseYD4/572
5JYL8dHHfdPRzyjflU6VxDhVRe4aBZTtB4xgJaMueOEM7sfK/6CW7yL/5k2HYFwD2b7OMAW3McIV
zN9DCjUz9yNvv0cjennq73g6Pai8/wuxlgQMYHsR6EtQTM8Z5xcOVbJIr50ZLCtjoq4ql0CoF3qu
t3r+FEc4jBYVWmjXGt8sLmWCrkRQ+RKYN6xNAf7xie76ZQ0GYRvaOELPbsFKR07ux6x5r5p6F2dr
tBu2kY0wbmjezLWL9Zii7/U0XoMiXGnJs5yZTaaqbujHGk3zzmfdnWP1XaF+FPFEVd+HVSZki7Oa
yKjGxQGt9Tv3Yx09+a57yNBvGGh1IvHGm6NJWUVzn6EUMGMHiN6CdXwXRF8DHMS97Lhs0jZHl78R
0q4eU6noXD87+cxQBiuWI8/dtYCzubwRz4IuPTrd8QEFaKv8Qiai/+m6vx7vjzb7G8HsdF3XxrrF
ca3twSx68eg1bT6k/afHw1t88z+YKBGAOYRi7lPn4FIyn8a6XXFO29BGWTmD8pZbEFx7Q0iHdOXR
ZxtzjElHBYocKSeHlbdyeVb5WxqfIr6tMGXSUcUCu9Z4T/4qL3as8HaeD7C9s1aDsezoJhwqKn0x
cYL8NY7NPor8Yx+Qw5KzpBHliUNjQvn+yvu5zfz3/7/YfetSd15V4qcq+kHVoNPN5pWnCNvIxuYb
07bNFRvvPvM3TJdDU+nTY2+0RJKJiSKeV04uEEU33h9kdEQPsEtXhrakyv93Ur8wh8xo4ZapVz+3
ontHy/TojeEZzSj/8Ar6tpqet32BEa4Zk8wBVUF5G+S060CuLpv6iFbDleuPJRuYkKhsxCdISMTe
xvB3I96P6pm0f7Lp9+PJ24ojJi6KDk3mgQKpvIGkYqjeeDFaEvjXhX/x1HvO/7B5H9Qricf2Jfd1
erEerYrngfGqupX6U6rFnqbvyuwv7TbeQk14lKP6uEd7v7jR/DqBaaYAAqCjyWNDWSLAvfvvi8nj
rp+BH3LG2b+ZphrFcaXnXVk4Yk3HwvYDRvA2WSH1UpLy1ih/PxD/UOb0w+O5v84dEDATJEXdfA4i
FaM2cp0O7Jg/cXIed9Pe39cnWq7Ege0DjB0XZfJW4g0BjroE4IsPYfy/j+dvyREmVGrpp7IO0ql+
FtQ5Nq4CFeH8wRHd+8fD2yZuBLDsl4aFVQFKTl4dudO/Eav976+7PDXxUpF0W8hKOOVNgoKeBu+j
6Erjd3QTL2tATcDU1IDInTq++BtKNdaA8lZpeIagmuJfU7ro/r03qt5dWYXXzUTNAttchH0deyW7
OH0FYu0Ion4UR5VN8UXN6lqV+SJbeM8uZd5+iMDGshvAI7fbssLUrK/xSIslChx2aeXyPU/TaTfx
aA2B+Lp3UrO65nciXYKGs8uIZNlABRuN/ejG0cfHc7cMHxtZs1f1AEpMWd0mdQZlDIi53X5lRW1D
3732RU5TM7hqHKGq21D9Bkt+DBnvYlttn5pAtTiKqowMUXmLig4lwcvkfMjnT7zdFf1KrcfijyZW
rZ57j4U5mHSj+mc9z7sszA/bTG6cdsIgBn9cVFe3WB5bCvU475wGnx+P/fqhhJrUYai59tkiyuoW
st9NOidB+Vnr8+I8T9kacZzNMMblREeSpqHH6+esnN5OaXkGI/62KzM6ef7tMo7fFt7AuvxWVOMl
AIUOGaqVNhCLN5o4tXmCWl/ptdUtI5/7lCaUJ6XaVrynJlQNIoC8oBTzxpvfDhj/7wUYJh6vqMXc
JkKti12HcpnXzw373KU/vTWMjm1cIzppwXlXI7k/R/JTP3xp6MpZ3mbn+/9fRH2EJrwu9TDumN+m
8L0amkTFK8nKNuf7/1+MHYN3pHcoxh7IqUqf2FoPgm3ORkQOUa+rpoy9C2+Ae40ntGu2nht/yfN8
OTxexhhT/C/Ek5oMTsFQl9QtZfGXg2vHy8adKuWpqKpkzpudLp8njjSmV25qr18KqYlLQ2O345Vp
Vt3c9ldQfpLDX13+CaKzlKdx/v74g+5+8toHGaGKO76iuAze4+mHiH/o8snxTtWcrmzYlkRmotPU
MkY0FPAhZ3k/xLve6/cF1HX86Iwm8NPjT7C4k8nTRtCQoOtRV7eF6gH3kvE94K1rJ3rLqZiaQLW+
YmJM56l6dry2YXw3MnCqoPfB7/1sj1t70e9CGTmfPfANXupJ1MdyAaX3J5ykA/dJDNT9+fgzLStl
Pp+No0fSoHf4bUSlTaNpXgED7L2fmhUzWqLHfEGTTsiYbkh1U0EFGIKzV9MEQaQ1NSebJxiJSnTV
nA3uUt2a7khRydOXamqTQX4uNtbPqUl+1qg8Vaz0oM7gZn9LoMdJOtRJ3Fe7tlrDCdiczchdIHP1
tENGetF5HiQkGtszD1S8cgS1rIHJd8a7UdY0COmlBrl2HTlvJ92dwKSycXjj8oVWu4p0gUMvjNbo
iivFF7hyvVNoaFuJd9sHGKeKMtcC+pk+fgGMlpeWVvTs1VweAQTWKynYtgJGxpIx6zqhlXoWQT/l
uz4qgWsIRIdWqseBZvkGE6GXkjiMZYicRZd3HoABWn5ysn+2jX1P9S+2PjwmaKL8jl3mTh5GTyRz
TY5Aja5M3WIbk+oMrcSBmwYBvNPhza4mdXWIy21abwE1wXlhFtE2gs3x7NigtcE9OHWxf2yX/9dR
X9mHTK4zf+7ownhZ/A2reM/68kMN/Ie3yKdJxuci9C9Ejge867+FDNQ5GIKjzrs3knhfIJt7acc3
i9duy4Mmli9ErkDnKw/OWpYAZfbUS4jIY+AoUW55/LWWVB4YBxU2kSGNAolE5cvfQ7S8jTW/zvGY
RFvPmyaoD2RaTsDSlJ0Hb6yPXVsU59BZI/G1RYgR5VwMLuji6+DMGQUyqljkjtB0ObKgXelgslnI
CPKKZB4dCOJEp9m5lvosl2nnN8MTGng2VfSpCe0j6CiHeksZnMd+OCvu75Y7F0q2iWEvoCa4b1Es
mLIIakS0Wp5oHZ1Hr/zw2H0sUW5ypQWVglB0r9klb1m7025d7jo6rVywbIMb+zQoudNs6HDBcpa/
2sl2cae27T4mU9pA/UgOugouU+GdpiJMSNY9q0YeH1vF4pQmgI9UbjyikyY4l278ORvCp47116yJ
thUSTLheW6SpykXRPBNPpU9lOMR5QsZ07cXWNntjawa36VinekABh1/j8lxXbyX99tgwlmsEM6JV
Z5PwFci7bmlwnNDrM8oPwnnTBYcsW3bd/Ovxr9j8xojY+/7LBI2rW8twd46lSLKuqbfsa9Q1X9+i
PEODZA2JVDl4STw0B5Zt4mjF0PcFebEjpyHoYByE/0ks02eFpJa4nff3sU1eXVSMfbfVi7EZ+tJY
X8TeKezz+ZguZbzP8j58dhiKf9t+wthKwM8Q8y7EnS31p/c4/+46oI8gsEZWgvbVZcUnGH7ppV1X
u4uuroPw0dMP3fJVptBXczyGNvxymae2DjXkgD3odqTytxz6X0Hzbm7Zlodm/IDhkpPTKy+LCiwt
+qOSoXX+yer4n8d2t9jlPw9uFcR6g7vwvRN/GbtxH8bx/vHIFqcx39qiOW10F6b5dXT4PwJ0IZDe
eZrnjaFkcg80ss1A81iLqxqrw8T7XRo5K/a2zdzYOoKsL9xihk249vZd251n0H9rSMk8NozN5Pef
fRFNQbrw1k8hNSxHBvylL/tzNm2r/oNU+v6rL0Yvgq5xgtjJr3HQJTMP0MS/xuH5atEIQxsxytmA
4y1vvFMD1TpRlKBk+NSxJSGcnlXxhaGhIJxW6jk2Ixnx2gpv1ky3/snvJZ2eSNCkP/t+bMeVXdY2
vhG0vuZ+xxXMJGh40ik7OPlai+erFQKYyQhXNUCsbACl/tUbv5XjUzNeGryHBfzkuFvONiQ2H9rc
bsrj1r17kDsnqph3Kt8UVhjauNhR4cZU9FxcW6b2Ne/3jvP3sdu/GlUY+W6uF47ZZz7JcSCDPPjE
904ZHOvm7zTrLfkdoxsxG6KKFDUdRLaVXxxHzT9kw6YSMoY24pUzEU2ZO6KZKJsTaKwd+1ru0nE6
b7OLGbCLyEbtD/6pG8UJbV2oielPtHRWDHM3wH8upJi9EbQBcdwcQAH/NKdy50/BXhXtcx2h87vI
9o+/wPYTRqyC3L7RgVNCmR2SZ3z0E7eK3xD6g+d6BRZi8x0jWnvqjn0uCGyEPr2RfunFdAQB2MrZ
49VcABMZAVsNxFV0mPyTh8fMeZe7RZmjEB4DI7/JQOZjD6STKCk54pURP2mmy6j+AqhTrGnOWeZv
PvegFhZOpCLTcwFwqpMMWerHx1LKUK/M3/YDRuhC/K3ELV/5p6iLjsyLz0O6xjL4arIksUlJUPu+
mzZzgOBCyW0nvP6pFvo6LOR5CukRKqgrYWD7BCOIUwky1apq5+faLSB9Ng/O+1qGa4TIlggwyQnC
cACDPsFXCMnQc+juhJ/vPJles3mtnGP7ACOOmZCxEjHDGgziAvQMlB7cFdvYZm/EbxXXUQsBef+U
83G/+MPzCNT0FEKhMiMfH0fA/68hr6Qh8w0olWxWrlbsuS7JDojtb2EzXyXlP2PB9sRrPpLCO7QZ
/eXLbpf38V439Ddq1LulcnZlukkuBu5mhPpcocW9F4v6Izoidm4Yh7u8Uf88/shXz0f36uq/d7iS
d5SmY82e3TZ6rmeyd9hZO/mRE/EmBuuc33/2p37lUe3/N5dXLGo+F8U1Q1/6MrJn36/e8oXsw+U5
G5YrqNb3FfDdTTzeG4j2njckuivOkneHx99pcUXzKUmqoE815JyuEuj+yGu/gVtyW6YxCQ8KPKp5
44jNsHaGDzL2f9Te2sONZQ8xX1VYDBtlM7ZxLy32kKN6gmLKKaObgJFY/LuxXhxvauFGvSdyHJyc
9NKmv91RHIecrYSozeRG9ENRyY01EeJapPKUsykZwPy9bTWN6CcK1FQIC3HVOnoDANWZgmbz8dA2
kxvbdpSHLEaPvbiOox+D52R5N1L63mfj58fj26xiRHNJ3HTIPRw8Og40vcdSDxWD6vfjwS1Z0Xw+
CQitmKapvPpufxp6ua+mAKoO+aFcNl1CSGzyG8QO3me6ufZPtGg4GF/94RQs3RoW22Id8xEF5R8a
SIUPcOZgV6f5IcV77zbb3G32wtmhdFNoUXB1rdziOLU6Cfrya+V1iZLZtjuO+ZBCWzBTLgNmX3Ig
sLnYVfWWqyWsfrfXi8lPUdUsYzepq8NdnIi9PXq4VuxiM7kRpm4XhmyBQO+zmJyw2U2i6NPD5GHn
W/mB/8uFv5L1zfeQoWqjdJodpPo4O5WR/ugW6jKiQCkcegV78JGR6cRYfcxk94YV9WnKmoNwIKNU
pu4xRCEjbwuIhY5vUdmHUGS+z9zsH/DAP3YMmwGMiJ9ckNZ3/eKfXDAnNWmza/tNoCYsmxHsMUm5
Bxiyf2IUrIcqBwyj8VcVuiwT/88rSo22+Uhi4pXngvd3QaPCpm4OKIiZV+oO98Z2iorrMBDvUIWL
esNLNABNJCf7TWY3X1IogdQlAUDtKgnfBbQ85YG3ksNthjFCvQ+nEU+XGiXrsv6eZU2YLFWpVga3
bBDmUwqFrOhI8M5+gm72hRTdMUzjQ5WLbVub+ZRS9RmH/klGkL7D6dJPJ1JMzuWxyS0XF/MdhTQN
ONokTN7oq6Mhrvd5Lr827r5eRfHZfsHYmKPAq2K8IhdXPLHuJYQHCHhwxl0zJJ2/YiDLHmc+qQRN
r1sIlstrXmW4mB664XOV/6yh+v3YSDbnMWI2ykpWqwkKfXPnV6coSPXN9Yts5Qhsmb2J0Y7jDKJW
2CeuIycfwjk+urGzz3n3U0Tpyk9YPsAEag9DVXlk6qo/be7ke29o/+kc98dj41ic38Rpx3Fb4WY9
yWtAhsuQR3s3pFAsXwPJ2KZuBG7jsMZZSgzPVfWUAeyfjZ+2Tfz+QS820Ip5HQuCWV4bURymmJ7K
vj+iOrOSFGwTv///xfBuzXPa8VZcCR/SRKblJ7zkrkzdElPU2KBHPH7KAFplJ9RmM3XOxG9/aZOM
nWey8r5qc0ojan1JvbGVFIXruEZz9dx8AGX98AT0ED1KJ61WHNPmPMZGu+StzkiKzDnLManK/I1f
ibdR6fzZtsRG4A6CgdYrR8GtzdTOixKH1Lt0jQDEssAmJULZg9MLimv+CZD5N6JbPnPpbEs4/6FE
8HFiDFoMjZLtPoRQAB3fP7aIbdJ3j3rhlcM0Z1GgMHIGcce+Gz/R1dKOZS1NGoQpRFPajNLgKWWQ
wYjCfY1CM9xnv23mRrjyWbueIzH84MhTDG6spt3EzUNicjfWC6M4Mvf6IdO4lqpQJDlHb3CHytq2
eRux6uY0jfpcE7hJc5ni8rnha5rt96PXK6dokwIBZ9SmcjMfF8fZSTwUYn3RfQnSbteS6TvAKMeu
zuVG8xuRmkkOfEITkBPvu28t6eoDZEc3ni1NKoQuqpypjRg5qZG/nSt9DAP9tp02sYKT+D9kB/4c
pkOI4XUHHoJlGMo9LcJfPpcbPcgkPAhBnzl1cUqfqeBAqElvltEhIzgqnB57kSUfm1owI43bDjd5
goygnrQ37n2cc0JWfAD0ZeW92JIafGOnZWU0a03ui5CTNhFtm+2moFvZsWyDG9GLdvWQzQvcB4qw
594fLjmw+Y9NY8k7JvVBPA2+0iC0OFXa3zV1+KR4toMqz+Hx8LaZG/HbVHFPWla5kAUI+S+cl/1u
78RK5yuBZQlik/QgKpes7ijMXqPiVqTDBeq7Z3D5H+YFcDIyfCQ1WTkn2z7FiGGl+lCgTY+c8PJ6
1D7B9XaNctHmn8ZOWwk2FIFPyKlsRIPSt9cGCcDTxUc9lMO3nAZrYg2WbzCZEGrc/5txzuizF0nQ
Yi2Vz//m0+jOK8thG/++TC/2gpzXoQMxS3KaqdpLTXcBAFSPPclyajP5EFKeqShC69HRQ5PHL/TC
Lfu8LtonXTbN+4jW7VlJVq+crGzfYURzodJAQzgHOa9Qu2gkex/C74+/w+KxJkYrCKMMroShq/xb
0f/SzbfA/TqQr0v7aa3502aq+1e9WAWV0Z77aS+uXLoJTnFJ2PMkyD7mEGhPy5X1sJnIiGzNlyZ3
8Y5yLQk0KMh01On44bGJLDnJxGmhu2xywH+Gp9LxE/eKpMs+1ptA6yQ2gVrewOdu1hh7Tk9lcZ1A
Mb2qA2QziRHGM8lZEFXEPbapPzpJhS5cP8mZID8f28UyvonTGqZ+US5SxDVM6W6K4qMq1opHFq80
gVpVA33MTlBygmj0R7BHcNQSU5I4LqCtgM39ROPT97JMV+5Htl8zztG9PxY9tPBQ1VBvs6B6WwVj
olCcUfm5UdVxXJOGtP2OEcbx3MRO107imo0/FST4UM4L6dO8vAtw+o3pWvq2+KvJlJAueSPq6L4j
6PKs9Ge8pJwA/19JGLbRjWjmFWd933FySj127LIlGar5BBT/tjg2AV1BNcbxXGDvkXW0y9LhOLhr
kAebv/r/zkPaYbMs8NL6J45F4sbtu2VqPm4LBWMzrrqmndumgFGcfExGFeld06uNgxtxPNZBiZJh
VVwX3AbikFzzyd10TIxM1BaKMTlx4m754/kfUcZPonbcdNKKTNCWjCWIm7OMnkL9rWNpQuW2TB+Z
oC1vxvF/kcPyZ2yrc8g/MBFunLMRn+WUZ2xyBTllTfUDxJS32C9W1vD1qIlMwFbqVkOGLsflj79M
+3pSJw2egiZYg6y87tpowfy3a2cxzSQ2cXKCQkS1L2tgqiYP+j2Pvds2eWNvjbXunaDmy5+yg5ZR
SJKYDe+ywN/SLUIisyPfRXfB1IK18ConP4WiavbHaQeym9JpE/8qfsEIz4XWZRZCt+s60XQHFgrI
FyQzmtrGfuUTXj/iRCZcizrxQlGARD0jJf2Fa6YSRt8w2jn7MPTGw6jWiAwtK23ittw4m7SSkQ/c
O6R5NYCF2zjzSGRitvSEi9GoY2Dm6khB3Lzm5zEa821OZHbpB3KQhUdROqHuAo7dFOdADzjg/ZhD
hHmTn5rALQqSucBB9zs4h7W7x5vqyWcF4KLxfNr2A/cAeXGSnSqXlWMI4xdQVqSFux/vf6NtVbHI
hGzleEOVbMLw7pweu755K9ppW2oz5WPEvLigNg3/x9mVNUeKc8tfRIRYJOCVohbKdi9ud/fYL8R8
3TOIVRI7/PqbdZ/cGquI4M2uBwFHJ7XmyXTPfjbFAa1O3bg36s6fQQnSahJtJnB+TXowfBTKmspj
W5B4X8w17FayDCzZBNj7pNODjz0u9F6e+LS1OTGMbTr7ykEJGVRAcJYhaes9M5rxOmpy2/qSS1Jt
BP/jQnc30FlYN4FOUJ9m9iCz9tdIhhzX4TXqVMfpIPwyST3yCF2ABPIbfRRWsKx2UB97P3yGkUmn
ZKUehlFbLu1jl4ZtlNdZnriT5yWzBWMSmi/0HCp7yz/OMDjpLKywwCrFIjV7GFKr/GvilvtAarF8
vf8p/7+3/u8RaaAzsao8r5zRRfcHNj2wNYtx/BuXy3IK2k+zbZ9ASULhVRAJl0cKopxVmsWMfS+G
56YD4cxVke3/uP8upi/VRgKHto2y2jR8HErrzZP+3/76176Wb098N8Y4tRWMHkTUnjhjUbE2cb95
dPrx/iPQS+BLNtcZpj7skScFCa/+UOZ5pDJxmlV74MVv5W9cI97YhR91lDYkrNzy6+JWDDAEn5T1
bV4e07yKbralkPUQ82+Q7jeGfFN6a6NDR1aVjYvAHtQfY9BPyhF6Ic5neJxHpN+lTgz4agvwPqsr
v/ea4mmp5InPJw+bw/AfVW9c2xtySWd1wRFuSeFkjOYdFHBy+tiKrdMd08ij07kG5ikwo3BxOU3q
OMgHJ3VjsFw7Lz93zg8JbVkoE/P+laZbIoCGHtEpXlWoYEuEDfwTVxRqVp+C6m+B+8ygP5ZbQne3
9fgH6aUXy1s4MxSrjUdAvTYFVXd99ZzY2UdACHSWl8QFg0NG7NJ58RaIRxI8+eulcL/dh7cBGjrT
C9XovcNHPp0r3GJSlFzm89dWtJGdh4fBXeNC/C1B07r/MFOgtIW7A90bz59R9lpY4mCv6gCx8WQk
ibOVuqYHaEAHwTTFWtGjD9ifHmwrq6JAzE8lhC+6stryTzRllIbxlXeLWlYUL41wbB7mpBx/yrGO
ekyc3cYJkAmCGsJdOYMM3UApgA7hyZ1BmcGEcb8PDAsMncVVzq4tlnzhT6J14XXqRjRjUSC3xibD
m+tMLhh6hA3E9fhT6p7oT3uLpmQaOHT6lhrDAd4waBer6bMbZ9fmIpIiKuM83rn0orekejfTZV4x
ykJ2yM7g7zKIWfomt1y6DHmpk7ikChqJC33+ZE/fevUzn+H+UkTFZmXzx3rvbqDTuEbHXsbSwwOW
MzvjHOwMMB/Hw3pwD5hKj8EGgE3JowG44L4bWHXLn0h5aQoV4aA1KDYWGh8rz+IbNPC2Unk9dJ3Y
Q9MUb4uqXgJFryVuxARLf/atdVgG9y0IZngvT1/ug8Ew+unkrm7tvTxM8T0DXR/zto07J4+WNrHp
V9hYDbMd57sU4PF1GqRpNRallVL6YJX2K3eXJVol2VeSGPyX5sVKmywNf+q6NPbEcLHCfVVBgU7v
YhkthtFH03T9Qqyv3S5nYRfSYH+i7f/n5bUSHGcgS1yvzsVmWxfmhizVBTi9tEl9vyvzJ3kTqv+H
DnXk/nM/YQwlJYEuzZW1Xj5lOdrGAnI4ZpfuzOPw0C7REveH/OTH959jGEZ1ha4RukEY//EYf81e
B5cn87hFKDU1rWGYQDx05OHAn/LZi/2URp3Yd3qru9vA84Fnk0KX3gQKJPnpr+7PfeHQptxpaYow
5wxJmHcHq2pjKFHva1mDpUMDJgZcIjzB2LqlZ0fti4VO4HLq2Su62cc0i6ujk5LDel6bYGPnaehC
ncIFwqgzrMXIn6zh7FqPsjjfD4ZhZaP72fgyp+5cYwYkoWOd+sz/AsGM75VI57imKSwat1yWTR+g
TbWdXGshhpA/uWPQHcMu88/j1Py4/xWmxm/Dwrt5fCpUMXMh+ZPXjStKaqAuFaCu5n7jH44tAdOJ
LCt2/EtXjQFk22A+iPrgFMWqjtNf7jf/4UIBzWvvju1QCNdv4SdePnweevs4TeFLT9xTNy17FoB4
xC1s78KT+Q5V9UKKK+4zn7wU6+SwOCpHbuweTQHShpeOT03nshpfEJDD0uJ2oSrjKd/SWjIFSFsk
yCknLa7vi6ubpkldfZPtN5fY5SGoNq8XTI/QBptsWWAbB5fWKxRiPvGfbrNElA+Hotrl7Y4e0MYc
UnIXap9OmFSexSK1gDcGNY02vp9Chg7QSSw+dFbyQkkrKXLZRxLVe8UsXxbanO63bwiPfTvNeZc/
ddoveQ8TC+QP7i0h0BGLXpaHtvQORGzxXz9cmIHGr60OVOsGHcBQXEPndxumkYNOwBVplPvVkYsv
Tk3AO9klrIOH3b703RfJZs7YioL2ayPyc1jIMx9Z3Flso0NMAdMwTWar6jlx/IT562Of/mpk7KTr
s1VuLS0/HLbx/hqip8LLumxEj/P0sxW+FmsfeerrzK+i7vcs/PEIDdW4u5NpRYSVLFZ6IKj0gynh
Yaq7jZwy5ayGatBZvD4gykrq2TnYyjqoGZVXQXa8n7Km5jVE02yZ2cA7K4GxV0zmIOrt7jj0fGdw
NDxD7D2Dhh3iH8ACwnGKeJ28eAl3qY8HTOe1NCishFmpFyS57x/tyX9kVnWrMNoQjjCkp85tCbI+
nJtpLa41mQ8jjKmtuusjVXWnPJvf7nfALRP/c0KGT9DgzH2YWXJq82tetLEMutfcd/7d1/Tts96B
FzqzYECHQXa1IJ08wdciYm67xZU3JI5OXbGKfEZlInq2R8l9kMOHI08Pqb+Vl6awaMDlUqWBtFo0
30C1yvX8V7nsKodGyDXEpnQYKZ9H5HxePDJVJViH7ltBEA2t4bByr2/w2rkof9C5h3JPoD5NDt9Y
3pqirsG1tGEVUPYlv/I2h+BC8KuSw8GT656yWURGg2s7wpNw8AMrIUMb57gYbNlWtfLHb051/kqe
8Uplc86vvU+dwY1AI+jVy+jimuuVdOtMNgiYH2MW1ed/Jj0nHohb0OZIAvXPPODiTHxqlxc/+7UH
UyhA/7N5W1K/h6RSmJRW+NtV2d95tXWC9HHKU12EiI1WvY4jgi8aHDDL/tRkuyxKA6pzWkg28sau
/FvadOKUZuRVtk22a4ynOqPFqq0pt7oiu0qo+YrJA2k0f+h7crofcVPiaGhdRAuF47ALEscipzll
MT7mmMJce1/zGmJJ2jtFOlfZlffkCm21g9VniT9ujTWmt9cAeytLYL5KrSQdxZl57gHacBdubcnk
mXJGAywL2cLr1OPXUlGB+3w14cK67Z2tFbOhfZ3DMtaiwX2BLK9+h/tBwv+GPcyWqLwhNDqJJfcg
wzk5jF/9XB4gZHya8zZKrS0m0Q3w/51Yqc5iGby6FjQU5XWqi8Rq5xOz5og3a9zx8HvVXMm8JaZi
+hBtngXTwS7cQAUJK8ASwL6uXMOo8bbKjQwjWnB77Ltp3O5w4rV42Fd3DUvyYpG4vkkPqAv6ijBs
aQ+YvkGbb7Ny7mwytkgkYeUXfyrdSznxPBbrVOwDsk5sAamuCGyBkdnj04HABjgDL2qG+dUuIOum
FD58XNZ6YJh6p+FAQdp1x7cJNXz3WzcBQcNx0Dpj1Q8AgqJpFc9yqA/KJhuTiin4GoorCemXNnCs
BPqIEYeXcbVA0Vhm5/vvbmhe57S4QkD8NkfzJOdn36o+OS6AJnbxRwOq81ZUtYbWNNAgEYP/iQ1+
F8m82xcZnaYyOH2aZiVefYAIxliu8TTaEEOUOyOjIVcM3myXYC0lq8tQi5yChXaTWBs2Mt6QNLpo
0CqKqllDgEo4kNzg9oO1bjkwmPpUw2vXp/3NtNVKpKwvOPb5DN2jf8hIfu5LGW3Stf3GE2RF8ykl
X4TtnwZGXqRF92HV1ybdouVlV/oLv9a9uvhQbiimLGlIvnHQZoq7BlZBrYk3igVJWDfnlFVXcL13
vrkGVRR25j6bpyDpWXjtMxnBNPMMz5B9qxGdYAK3945ajQxh3mHHxFKnseTnXm5xCw1Zo3NMHBdS
kTYEmJOgdR8hQn7wfGhgV/4GnAwzlU4oCXPIsDH4gCSk6B7awYkWP4NwbxupccsiwdC1OqFk7IQi
QYAA3bbkZTue4UR0vJ/zpqZvQXs3z7bKZlT6RZiMjsIUq479sOUqY2r69vu7pgumHEvRMkwmtsSz
Yx/BHo3vv7WpSzWkOrjZlqJHzMexOfJKRn1efYKS965Td/Ci/3zzDKS5ucrbMGk6HyS+IYLkCnaF
cbFFojPljIbVqay7oQ5UiDPZR+6fGZmiPjspuut4heq6P3NTtXXgoVPDFDYWmYPbyLHYuXfQCSNd
SWSVDYg9n+z/ual9bDLyz9JtnfQaQqMTRtaqJdNkA60jfc7LL7TqogH8vK0pxJCUOm/EJxW13RJd
Ow3DoZrGpIOhyP2kNDV9+6J3+d7ZMI7M/Sa7Dvl07so2kf6WEJ+paQ2llXIzCRGq7FqP8P5OFO2m
9ryyztqyQjY94Pb7u3cvmor1fY2wlHUZF9Q+l3RLhdOAVV31px542bZdh8GLr8CqiLFJiTvIVN6P
uql5DaulFItvYa+cjMvQfYUnnvXGS0K/N1PR/bj/CB9B+GBTpbNChFKTWOcsu4I9fk67JfIm8dyw
9CCLOW6Dctc5FNUZITi+gT+ryPIroemzYhaJmrXeOqMzdLDOCOnhQ+zYecCvjupj0oYnf3NdY2pa
O3yacTjEVw+IdYS3vC6Mll6EI65u4+bc0ME6McTNedYGPt48ZeRAyXroRXZqwOO/37mG8UYnhzSQ
/KPQwefXhufXYqWfxsl56AP5KCt6vP8IU4BuX/YOXKPy/aIeF5UUUHd6nZfeeeNhuFUdamr99vu7
1q0ei8reHecEfrjrp17k9rHyqi12iCn62kyb0XCFUSBmKj/kBxnmFyZxbjGSjcWTqXkNvVAzQ8Hv
nMPxrHZOgi1ggTYXK1s2hmRT89o86xewCOtrLq9VM54aZ3qiqPgj2Jvs61htXdz33gxJbTQ/D8vB
xd6SQ83sftOGN9f5IintAkdAIACr+CG2YGdZ+9Zp2dR+NzWvY3YoIF5s2WEiUKaA4fPi+gSqLltv
b8hJnThC6plnAbHFtZ6WHCpIuK1tBPu+LzTaPItz6IJTJ5fX1gpJlNWWFbEhjJ1y2EhK09vfgvYO
USsIjajQoljRW91BESsZ2bwxxpviroG1KyZW4PxPXJXbQTuk+d+yFEdpZ/vGSldDa0CIg0NphGaw
snMhCRTr5a+VbEmBmQKjobXqcH9hS7y9HzzbmR3x1Irv96lhFHY1oI7eai1OSMT15h/CINbbOH15
WIiPTduWloHhbFQX/uG0xo5BcHENxI/R/sLd7x17zNOrU7/JfKuI+2OiAtXlf/giRVsOmbzSzjuJ
JbGs7Ltr3fQO6ysWzajbl1fF6z28cDBkNRiHDbecWuFiZsltL6mwEn8iLSif9zvF0N26DlAFomdt
9+huB6uSqClK7zh1/VaXm1rXYIzj4hR1X5W4rr1wo0K0AgI09paHg6l1DcNeKZulaAt5ldI5eY5/
XlDzej8shlzVCVN2Nzdr6ufimgf9aRxwvV+tP5RXfp499nr/EYZhwtFwPBW0XBrLAhzaHt0Kk5hG
/E+ly/O+5jUcq8kpZlRbiatX95dl8E+98A6L2iVrg6zUwAyTIWdoe4z+tIG0/8o/d4Rt0O1Msddm
XG9dBpZ3q7h2voymqoJqCBab5bnZEjMwDBI6W4rbo5PlYLZc1+yZO19CVILJ7rmtr/aUZOrb/fgb
klOnTJGRksGqEaC+e2kd+qWwxcv9lj+uiwioTpSac88ZSVfX17Raoswtv5bOi9t/a938MPdrBB3/
q0irEym/1v0/959p6BOdLkVLQRhu5MvrCnvZ2W4O2VJ/bRk9TP5WvYQpYBqaOQA8BylGVbcZo2Ze
X5rW/n7/7U1N335/N9nXjp1OEq6fV0ZYUtjZj7TYMsUyBUZDsWP3UDaGxA1yp+/jWVlDlK8pubpW
8VpXDttF2KG6/k/bBFW31p24VvBm7TNYgozsc7iws9+1G+sKU5A0RHe47SiHosdFkEgfCxY+pc3O
/Zfu1OYvS5pPrEFaIiB1/aOo08RpsEDyy+P9HjZMyTpfShX+TcsYkHAhib6E9kONfUbZkkPT1scZ
vuFd8zT2W6fNhlDp9KkGZw9pELTi2vT8WPnhsQVN8f6H3LL9g3MInTUl0szJPRe94PTDIQevrISF
hbS3/P4M6Upuv79DwkAXa11c5FHQ5QeMgtEQfO6nv5fqr32vr4E4LaS12CnGidAqr0OTxZnkj5m1
k+6hu7g5AQ/tNYOm2dhCqyrtv4RFsW+fp3OneN7PoRiQo6Rcwij0p+U0KEgW7ouLPhu7BZwpRrw4
DcQFa4tY5M6pcre61ZQ1OnbrQamVeNiksv7YhberYj8e7GkjNqbmtRkZXhjUFv3UXDvxxQ1eveWT
2kqYj6Hk6eypVU1dJULSXHk9xEWG08Nxy5DW1LS2cIZd/IxJa22uIvAiOrSnJdu6PPg4IJ5OlmrV
GoC6GvIrqfxPjc8OqSKvQpW7NqfefwhTzehlrlyaK8Iec3hJFJuZYgqKBlChssmtOnTlWL8wpk5i
2pckns6WSsOeQfmdyWtQlEGk+PRDCiUiZwnIxtj48Rmtp3u2tbxY3BYy/tfQfbbla5nxqMyePf/X
XPzaA1NPlwEKXJtDK2duroNCGUaKY9pRQcVvSxHV9AEaTEteZhNDscS1Lq9VXkdp9ntsHiz62nkb
a+ePl7aeLgLkOz5KpjrkfG6/jN6htx64/8KXz7BUcP2tOcqQQzp3agDBqIGBRX313PJ75QoOOcL6
564e0LlTlOISevVv+Tnxxx4VKiwnh3Zdjvuav/XM+/lvlnwYFnSwN5VH1D09VMSLrWLYuJ83dLCu
/mOHondVheP9QLon16rPE4hxJbevwZr/ZC7bJYCH+kwNxdYyCWe0HQzIsogm+BKENY8Cb9/u1/uP
CJCzwKZLYlCe3d/Z8tLY36tliJx+2jUbejphikq7dYoVr2/Jp4o9zfIXy3btqj2dLNV4jjPMC5qm
3nPZPDvLJzF8uZ87H6+doFvwZ+7UsKieWcPw1tM313ts1M++6aJ259ijqwAx4oGBlCHojftI7G/Q
sRy2JBIMgNV5UpXyqpT7GBWs5i1dg4PXbd2HGiZCnSKV5XZRSytXV6Xkg8+m02Q5XzxfvdwPual5
Da6Z5fk1V6m8Ng472gzmgbD1GRx+vt+8oUd1MZ/Ak1MAhdz8mqkaFRYEUGUvUpWxY22ZgJpCryF1
wF69bwgDzaCHRCXNvrel2JePurXaMhCGWvYBS6fmdSofBLROVH/g4vv94JjeXNvZpnBpcgrS5Vcf
9fLsMuMf8Rh2jdqlxoZicG1NHOajCODGiZK4leQRBGKdKF29f6162tKBMaWPhlgLXmWw0bTrK5XF
J8b/KWaSuLDl2hcgbVXMm3qZIKTVXN3ci5RVHYJpZ2h0ttRU4zQkdwGr1fEvlsyPkHqIXLp1C/2x
7ELg6XQp5fgTrQvM4LynsRLy5Iu/rFLEEqrIWTvhUezR4kkt042J0dATOoEqsEMKKwSnvkrBTy3q
jHg6xIpuuTEZjsQ8nT3VuH4+90rU16D+0nq/y9A7lnI4qpU/hKN4ago/YqX/rPr5KKslvp8AhuFD
V+nhOZzw+mGor34d/ON5WLK0Z9Teish1ty57DCDUpXracUp9eGWq6+jxuHbDNwc27Pvyl2kADwe5
SJzg1tesDg/5NP/2V3vfLKyTq3gwYuvMUe3qoWQQNd/HCbJCtChP9wNvyiYN12Asl97seRg5kE2T
Qy4WbjgbusXEMTWvATsLirzBlXiaTM4CFR4/UQriKsW68faGPtXJVdbq9p7nyPpaZpE/P09bSx9T
u9p+dylDvytYo1DSequchetTBImYLX6oqXVtKi7TeQxVibdu7OWt4iKPab1uecMbkKTL8Kx0HmYO
PgmMJJ95j2JTgg37I5n2bet0KR4IkKdruxTqGq4FCnmCIR6X8ROZR7YBJUPG6FI8pCqDwC5x/iKa
CWbHdrx62Vc4WW3M9B82zzzdnqnP6SC7dRVvnfgVyqRdq6itftzH0odbFrStzcJT5o2uSAt2abjX
fQlxin1YbPVv2Lawg5VkOnpzMOxZ9+NZGm7blshyHR3x5sP+aZKRKE5FvnFNavoODbQ1KVXNak+8
LfW/mfdlrJ98/pKlZ7eXG2//4d4aFU3hn+v/aQrsvmkmPGGcHm0Bc42AwCZyPDmS/bS9Lp6Yfbnf
KR+CDY/SoNz3TNIu5DQJoGlWZTQmy9aK/fa2/zlgRtMajsMlWNI+qPO3PPVBIspj0lj/zrbz1HvT
5xEe3azNjlLQ5/tfYkhd3cSJOlaVLs4s3giOsWBUGQ8rTsvyaQ/w8DW3x77bz+OedgDFBYEaRi+2
i+VgDU5c8HzPUI3mb/3zrnmoytprAeHst7L6WeCyDcSOjRf/cMRDy9rkWxf90FUF4W+dfZ1oTF3c
29FPaktMzhR2DdXK7iZHrjlN4CXww/fKSPTFSc50g+JiensNyHbqUeKkVf5mq+YZMgdfpmy+jPIf
zrdOUkxP0OA8hnU5DQxD3mLRCLxDPqFQ3cEB9MaRtgFhOofDXe3aDWy0P4opgSISHNH+up/xppY1
7PrWSlU/UZowZn/Pe3c9hMTZVXjDcCX6Z0LWivt9D8X8N8nmmITDqaZbrgeGlNFVblAcVHvthFyf
+uKq1ivtl4cy3bMgxHtrOJ2XzErzgdFEsuHTYHuf/YZ+9nBesC/mGk5h/+BCRFTSxJ075yu04rqz
3S3d9/utG3JRZ2rwKUUVN6XiLfcIVrOHSXqRHX7blEUzRV4DK8kKXnF3oElfVPxALJ/Elcv4sZ3g
ibvvEzTAjnY91Ch4xCw/FscyaA4d871oHeShnsJdinToZA2zYHLBMCWcKEpYpuFb5XD6dRJyi2Nu
wJXO2mCFH4CHUrKElJY6NBxMYRX6GxOuYVbU2RoDxHWdkqrmAYfbh4n+jxfPuWwiq3ePIUxfhvHA
5Lf7XWHo7f+wN4asdzyCbBpsAZGh10qVUVhsDMymxm8p/G7C8tKbAykZGbTjwsiX9XPR/LJpsBEl
wxpLN2riRCgIKWD9RvzusDb5S+VSMBGcyG6aa0u7rcJgU1drcB5FC8P0rmOXmrsqXq0mOwdUbbnv
3gbiD1ZAuq5NRoauwHGoeAv6x5sYapc+Q8wocsPjnD6n9S52GvN0ysbQlJZ0PSxIcwG7VkoencHf
Q9VA0xqabbFiFZ1WNMmH4pd0fR6TdebH+/lpCr6GYg8CmZhiuuZh5i7sKfL1d+ttGSca2tZpGk26
LFAN4CypYei7Rta0ykMlAr7rwI95OjHDKeeajZCnSuBDgoMtqLY9qnm2jyMSdF/sdYIGliRhl1qY
3lFdCx1r0vt9hLMCz91YGBowpjM0RjezoAEpKMrGrEuYQXgC8lcjGC194RyCbkvRywACXeWGYS6Q
3FE0wQnsCb5lfsSFF9dBfilwmrmiR5yi2pidDYOSztogVSVoqyRL/LprDxmKvtYir55cL682hj3D
DK2TN9rOlfBvwRPwlHM5QX+9DX/mWXG0gi07MNNHaJO023nhjDmTJr4PRkvrTJcV9x1JlabTv7uA
RzRUO47MsJMEOBalrAgCd+VlteBAta91DdYK91nz2FEvqVdlH0aIg3zKPGvrJuVjYLs6jcOnXqpy
GPm9WvT3FECaL9wSOjO1fEvgdzMaLjiYarvaei34FC9sviz1FovD1LS2mEZVWYXbn0q+4Ybj58rc
F5mLf+5H++Nscf/D4CgU9dSEtx5y50rS4qz8U+ClW1OYqfnb7++CAnHeMLXzlaGAUrlJR0A4t1sc
5betu1UCagrO7fd3j+gqYhUNNI2TEGJkcTMOcBay7HWYkvsR+hiycMn4s33KVJ+hkgE7gsWO/dF/
81IrizLmw58BK4r7D/l4lINT758PUanjFYGD5VAIeekMdGJ4gsCEdmqwOfObTzjaEnE4VtkG+8LU
LRqCvbIbaT0J67ULswPL8aiJHaxNeS9T8xqEU1QfOYuTsaRzm/awyBESwT4LUBnT7DKZZ7Cp+jNg
HJa9UwFbkdelwwGvTOOl2DqqMSSUzuyoiyVv2IL1u5O1bwNvvSOuoER8v6NNjWtQrlKQrVneWK+8
gxrcIMLgoLx1a1lhav2Ww++wABvjcQgaLNlXOLtY0xirYotqYWpaQzJdi3b1MwQ8px6I7uLUOvtG
fMht//nWIXRrZdb0GIO4+5o5uOQpRhFuIMuQizqFo14Hl809Uh0y3t/zQJSXzsVG5kb1Pd7v0o8X
Qq7O5JB9U5F56fhbHf6c8yMqGUq3u91wiy2KvmEI0gkdjj2j2KlF0pTQ8sZg9JMEA3LHQT1S/bLv
IzTIKotNgrGev8m6iFkIHasHC3qUHkR2+L5BRyd3ON7MocKADApwCRZYQWKPWeI1wca5uqGjdYZH
MYdjEDit9Yph80idPqbOGFEy7ssjXQeHlmAtsQFJWng8okH1k899lKt+4+0N8NIZHiNo58IOSvWQ
kUlM8L3oPec0pLM/b2SpKTy3398NDYHNhPSYL1BO/Hlh0Vx887csDw2Tl87vmGZJsgkzFNwDujPp
P4d1i1Vhd4QoWk17/PplV47qlkxZOdDOaSVgUH6r20O4PErIC4bOy9TsMhRgrk71qFFe7FYES1tu
h86FrQRXnzm1yUYvG4Dsa/NuM2W4VyLoBJ9kUcr+WscTChmOQbqxvTBlkYZib5RDQCBj+FpSEi91
88CL8XI/+IamdaaHO2YBVB+4n1jc7o+DTYfXOuy3hh9Dduo8j6V0fezv0LWBi9OyPI9De4m9YJeI
HuiL2qzb8FR1Q38b3Wh/bJo5ysTbvrBoM67qw8alENt5Q4kx5HXzH1Xvb5y/mSKuITZfCrdPSyxs
6Zr1MoJWN4TnsikbNw4ITDG/PffdiCDp4Kpgpdmb7OmFBrjX6YOHGj7L9yPzMdUFQdcWzhDpdFfX
ClpcATxD8h4VHHE5vcDF+/+ZOzns6KR9SVEw3Tlbx+uGqVinc+Q5pJnF5GZvqwXS8nSxiq/k9lf4
UvPT/c8yQJhpEJZBOwXSH/wkzBf5lAb1FJNM5JcmCLOozb1/7j/G9CUaklM7GNJiyru3RiU0OxP1
1kxvXX4kID7df4IhvXR2x5gq3vF2tV5t9Wrl66HZp8HBXF01Rw391A9NJ9/adIyBjUeStftGIV0x
h6BcHREAJkrpv/gEdtfEdTfwYAqIBuU5vI1nHPnK5XjwhEgWf8s5wQA1ndfhBeFizysiUjr5KeD0
VGdWNDJrIyqGnNRZHcPotCWuOtnFHlBYPGafRNl9b2RbRROvNyZfU3Q0NKfDOHXTMFuvYW9Hilox
hAM2RgpTdLTNr+h9rqCJId/GxT74rjiwJjjggmyjedOba4h1aom7TU/JN1FaP6TlPZRBusWnMUVe
g2ldkjXEblq+paSJJlgROt0VnpHL+Ps+SA2h0ZVyGn8I8hxs6zdraI6iI7FtiS88nzfONkzN31Z0
76YAh3XKtkiavaXlTzr8ttWPhv/a9+balEsG6jA3RNOOfSGLdfTqk622FIlNc4sulMNq8Llpk9cP
fDnJZDgX8DnKvON8FHHxdctxxtC5up2S1VaSrSy0XtM8jaz2DKnKw0CPwbRx12mK/i1h30V/SPOe
cDWCtjegQNBevKiS7W1WbLfkAE1P0EAbDr0kluX6Se0Nx7GajhldvpZs2hgxTQHSgOtnQ2OPKcwj
/GB6qKm8oHw5rlDARph9vp9GBvDqTKwBNoZWlavhrSH2wUnlceq3sGtqWsPuiHJoePHMfsIJE08w
DvEii2T9xlLcEHqdhLWEfUZxMlk/+KLPzpw57XGkrh2VYejsooa4OvlKwBAwhwKen1Qh7L3c9hKQ
rWNy09tr6JVdP4MzHsIWZJ5f5cqag++IFffwdOsAz/SEW069S/6yKIUNIV8gWJLvFl8OZIQxLd3y
wTR0rs63wn2jWNIMmZ/i1u7kiXL81DZO9v1+VppeXkMusVeUyFYBNkOO48LPBGVfS1V8VeG0xdk3
QEunXc1CtbWLs18oybFjVs3HybLzqGrtS78E1b4loKvhN3fTJkBz9MILLuK+FfWFV+MWgc/UBdq8
260hrhbgXnNhdPx3KclycUuujvd7wNS4Bt61H8cuEym9TCMOlhvPGg9Bs2XoaWhc51wtzCtmP+ut
xAm/je7nact+ytSuNt224+qlPnGtpK3a60LXi7Pum0p0uhVG4rXv+hW+Sul5HX9B4LAJ/o+zK2lu
HGeWv4gRJAGS4JWkJFu2vHS7t7kwenp6AO4buP76l/rexY0xhAieHOEDCBUqC0ChKvPf25bWeKJa
bpUSatk5gzG4c+ndL+NgR5XzSTgmwl2dUa4YexcIGOVhN9XQAilYG3U2ifF2uc+/VXIcPxgkWzIo
94xCxONmH/phNPifJgKopVYcinB+X60QBXJfm76LyE/b+n7b4DqDKKiE7korrabl58GpooWx09AV
hh1Dc6tUyXA2lMV3K+ugR+M+8vSrDYb8QYJ2u46QIjcYXfcNBZmczOUw4hXuboZW9/2wkgVpOntK
8pzkxypr5L0/bqYDjsZWaq2VFawpMg9YhsUrTtCLG9DGbay/0Q2uwlU4A6jLrmvc/ttV7gF0Gsnt
Jf64r8kn/6mt8huBe3MHI1X/TNa5rY9B4URjXidp2NyJ/snKoQFveXe3v6f7JcpmC46LEO0+w3C2
OnkvKD8MlSH/pcHBfyqtCpRa5ePAz3P2SkJ2JvwtqPt9ZyhVOyz1Zq/teAOmWTpFltPHFHfPot0l
jYVFUE7HS91NDfSmrfvS5UPkjN87v/t76EyZIp3RFRyXRb9kuYPisCLfvm3e8KMJcsNTim5oZWvN
+yEHxylCRB/8Lefxq9hMSUdNtP+fw76PxsUgXWivgHY+R8uweEjn77T5YXv7jvNqXVWfh+3s4lx8
T5cqxjHqWFeZYQvU2EQtqaIkL5BybPw7q2IFlOLDGdwOrSHc6wZXzsMQeE79YYW0Rd9YrzyVMZn9
nSZRsGnBT8CXBAQNc3PanPmlqbedQ19B+24x0zlIRdX2/OylgXtm8yijvFhN8i7X3/7f8kSiVkst
9dIWvgNX6V0Rl85L2nzpSvAE158zE2u7xhvVcina9Itn/78aFvJa9YWJh5pfysVwf9WtqoLQMcxK
6TIUGxPLLx580eC1cC7ajRm2Qt30FZj2oe9UDimte4dkSEcfLPd5sy/cdOjTTV/ZaTffQ1FXK/nZ
zcUpW6pXpx0MYPp4bV21TCrEa49ocoGhx+KV9sgk5rLbImlBIEg4W3s32y0zRPmPf4ar6oXRyupn
COECADZP8g50T/Tn7W3v480JMn5/+r9jV0Xmo1znvlnSY7a9gpg4lpUpf/Dx6rpq6VS6CXuDkh0/
l5uM6wAMZzwqm9/EROirm72C3p6lHs+YZd2T7q3Isph0//Sj6TlbZ/Tr/9+FhkYs4K1dcguHMQTJ
lXhbxIf6y2276wZXNtbBdtswgCrZfcqdl5GHTwE3NTrpjKJAFtqqfLEm0J9T0jyhbCQiY4u2ZhPh
h27mCmLReknWjmTBXcvYW+5bXkzCojnuM4uCV3tCsoCtC7tbBPvpXK88gd1OBhRpDKMWRDVDiYJo
vNKer+8AaPKMgtYFkel22DV3tSiqsVJwObplcNc0+SNFG/tRyInsM4wqFEZZvpbWCGckeFouoRCB
pg/DFqgzyxW87/x8IkPXWAwLGnayONLJBzNqG0J/1qLJbctowoBKcdPXE7ZZ1EDf+8IrIm/LIs6b
h7YJntpyVwe876oVUlm+dO5GYaDA+1pRtJKvpn4SnX0UqK4lrsVFVUPFaHUeK2ldqbFP1WzqUNfg
Sa2NWroy7T2bIy/huHjwQkdlzXa9XbhqUVRn064PHASZhlvf56ILIncTazR1I41vr+z1nvffA46r
Et2Eft8I8CHhclnlsdV/7ocn2rzl5OTSu8ExJeE0K6CWRY3NNAnG8DtcO7xLw+yUX/9mJgBoVkAt
i2qadoEELVYADO44pVmnYq0M2NIcEtSSqJxY4dxVBTJDfhV7NB7TT074kvM3ezAENd3kFfQWXZpX
4QxyD4j3nDLePgatSQdBZ/br/98FhoZ2NQtsQGpl88HemqiWLt7ATUc/nW2uv+jd8AUFsZaUOBxv
2SO346D8TvtnWzy6+ett59SZRgHuKKGMWgh84BpxyDRGW27KrWqyE65aBUXQlcshVOzfySCN+unJ
G4ofrGKQZHpx3IfUxlOY6A+Fa+LL062Fsuu6kO/OWQFHSmXNH0H54kbCTvGFupQGX9VE6UDZe3FP
ITy35xS0OgsEyawD6/vHwhcxGrgMzqr5hFoh1dWTu8kUQt6oEzyItbmzp/LXFIbRWNWG/J3GUGqZ
1Oh0HGSZRXBXZWjypii0gGxnv4DkuDfxrOt+xdWh3zkuYrXlNmxL78MWh4jUhzQf9b3+6C5p+ZAH
mWVYEN1PUaHdFM24zQOUVOz7Onjb6lNY7Tv2q3Q3NMu8bulgJb+Zj362niHteBeiI2YX8lSqG9sf
EVTFCKHO4cid48YOt8f90PKEqT383VKFzjSm4uIjdcH6v1PvZc2GGCJ6t8f/MGJgfCViVGMteQoG
9AvkKroIgs+fu4ka5v7hamJs5Vi+2OAIqCspLlQ2B2vNInRs3fF9vTUYXgkQvqSlJGNqPVrhlBSW
TDLyZZ9RlLiwuiRrw1WIS06RA6y2K+nclBrSdBqrqO9IzCWVxfxOXFpiHcemTsTAPnsQErs9d93w
Sn56SfteTikXl8qdznNfPtse6MnwgrJveCUSOI7sUf2A4bf6ORRohH+gJp6/6xD/OVmhYl4BP2JJ
7gkv5ReO/hPXO+btN0o+LemLaAwJDJ1trv9/F8amSRZdQSxxKeqXYknS7cHlhsilwZH6qpSGuYfS
P2Y9StumEcqgkGh0fu2zuYLRsKfCg5Iav2zlkCyDiCGzEXX+rp5N2F2BKQhjgxHKbeLikU9FFbFU
RF31DOGwxZhY0C2tAtW+Qy34tiAStIMT2cORkSfh0CiVB6iv7jOSgtmpX6sgHLC2eCaLhXXhaHbp
1s+3B9esrvqilKfF6DbNJC5z85Jnbz7dF33Vxv1t6NwBdAOI7h4qnJfpcSmIwSE1vq4+JmWLN7RF
X2QXkS80GQJ+QkN3HWWpY+qxCz/Gq6qqAB2vcpx8bE3Srl5GMbkPZUbbN8LAbk4rEaBfQVjnJrOa
pAsaUzJGsyGqb0tjuZZ2RXh2KfxjOD1Y7cHndeR4hvCpW+nr/9+FCL+ovVTmcKMQuuHhZTW9FeiW
Q8FwiaiJw/+WPq4E9E7j57z1L5z93ueeCoKbugDvcLqIS0rb7xNa1BPId3bHfYMr2KXBCs30qcTg
3VNZpGg12pXAAF+NAtl1YovHeozcpxdr+dupP92e8YdXdMLU96RVWD5Fu6S4WEN9aJdvmZe0+fdU
QCpre8omg1007q8+LXWUWEjcddllC53PmXWwi18TSKsFehUgFXxs7GM50Oj2L9I4vdq2n9oBcaci
hFei3mexiqRsrRhKyncg8TS8Bv/vgfOD7Vdt3c+GoHHEUGWXunmby88eg9ra9xKyNR7NH4OmiPrw
KZzfZFee0EH9ELiL4csayKnN/DmXXZejgPsiBu8HWvmnJv/7ttl0IytghrJV77fo1r/MYYmetTIo
Yy8L98Vu9RlKShsSQu1GT6izjnro3mXoWrg9b02wsN0/g1Db+KHD1lVcmrk/BsFltRzct3b1vQAe
KqDbSVZLM8FxuzZyC/cw5E5ye+I6gyuIZhI8Q4TBJn73m4w0sZcwvj3yx5gO1LcnLw986dVjdsml
SIRbRlv/ffCSEY24ZfCtI7sO54H67NSAvV14YwNfpL/ob68QkXQN8eLjRQ3Ud6dqIEIWHjZk8IFt
4m22EvB83zaObuhr2Hi3aVn1AJEvm2Anhhz8moMOALKADq0NR4mPo08QXj/7bvhgaTwZXHcAwboA
MbSboo0117wbZIQzvtLXfT9DgWtty4o7A+L2wNIhIpDkCrLUi8jgfLn9gY/dM1C79pdMcumwiV8o
q5ezW6dW7I+BNLiobnQFtShtZ5DNQqH/6OGcNYIBq1wMQ+tWQIFsOXpgMM1wZyyWv6gfc4n8EYts
d1coC1TdhUGC5NAZGTbMkQcRCp//JaVjWFTN1NUnqGxOBz+nGJs2T2P2BE7X1xGN+WloGF/j++ob
lM3dvmkGrCmR9nlrttOG17OZ+4ZrhWZR1VcoLxSlm441UgEtRApGGv47SrbPHVW9hXLbQgntJ3Gx
3S6PmVPPR8d2TI+5OsNc//8OtYT6cnVdF3cLZv+eV0YREWzyQCDad9wFJ/UBql47p8nw4n2pcjHF
dWs9cTfYVYdFArVFf/bQWuT2Ezk1qJHI3TIu0OziT6bOZ926KmC1Z+LW5eyJy1j/yxb7ALnj5LZV
NDuV+gTF0ZO/1sua4VoEHtoQlKERxPSQth4PM6QAGdlVOAwLKZttU4c2GuVhoWLyT2Ow3W37dLxI
oD4/9XJd0nHFfbddFy/q676NA8FFvFTcRMGgWQD1CWq2nZYiIcMvId2el4Hjvej37QXQOL76AhU4
UMvbnIWc0NF1N8z2nfDcpLBNbM+64a+B7h2uxjr03Koeycljy8Eq2lNYhnGRms5+OrsosA0zadG2
v6YEoPZn9UsZMav+vM8y12++mzqUUmmQFT6/DILG7GcTFkleGNxeN2/y59g5HSC5MvWYd4nK4aAN
q0PWLKPhjqAzugLXwBPL0ELW5UR5JqJ8Ky59BYbDThjlmXTzV7bYuVsFnjlgG+qB2ND14m5Oo9tm
1w2tADWEQ6bwQ+zeOfsx1nSG7Aozsbto9lf1gYn34KKzpYNLNPR52h/lhNdu67Dt0sUi4OP5c1k7
Kyupk2IXaevu0vQ8aa3yu9WbLrYa06g9+LMrW0oHzJ51X+25v+vpvltloGoq9I7vEteH0ZltPTRz
e+emX24vp87iCkJBpiOZHOApuTOWEU2nyA7GF0d2z866i4wUZr/a6x1SfUsIPEBU+WXy/DkZa+Q0
/aFwDMdJDZrUJvzJsfOWVwUcUvp9LCGNEpcLE0mbZZPhzqBbWAWwebYFzBltRElvOY9jg1LHjJnO
BroVULC65u1MN7BU4Rw/nLMl/7Jm3mmzp6cpMz1360ykYHarKjxaFQ45ZTNPev5XRcRxdDfDAmh+
gNpm7xRtl6fXYFNIy0mGEtQoZZ3IEgdAtzV1UGuWQO24l1Vb2MyDlZbRS6RfHAJIzt2GgG7oa57/
nXtWHEnBzl/5hSHTZZXLY9GZHjx1Q19N9m5oZ2K+TCfGL26V3TX5xW3sfUd5td8ej7NZ622se7RH
dz0MGyqGvZ6ZSkd0877+/928w6DxFhclX5dtsr+wpnYTVJmalMg13ugpmytxGPxjWPgFkq3IfhSR
fe08yU3k2bq5K2CFsH0gsyokp2UgcQU6tnQzebpuaAWqLpRUBgcCkKcgrz/hSfKVS5kbUKQbW8Ho
Ch45a2M2v6x9xZKS988bM5ZpawZXm+ynIh/sEOJvpwWsY92KuhNmeujUoJ8qe6oIqyFbZ9z7UJ6Z
dCw8bC47ooT1oRO+4Vasm70C0NW3M175MwCKJrduI7E1p/usrnbZl25v964E9t1ySjwPEbI27Uu6
WSs7q9ygB207WFB/lm8BGWSExpNdrJMkoNePvgNoh6r4YmItv2QoSfPt/kmW5Uu190KpqpxY1UgW
EDOQUx8MEU/DeKhMAtQa9KsiJ5WDTHNH4S9u+W22568EwPfYangU1xldQehcrg1KeIPrTufGMP+B
7cw0B1QBaFG3q01cim2u+tqtfgwiwmTXBqQ20qflnLftSOmpdvpDm/YPjrUc9w2toFO2KbebABpY
VdY+LPNy6EW67xbzH/WSIJPZ2MEeDWLWcvFpFonRkLnWLKMqVRKAVdPC8Z2cqqa8OA574Y0Jlhr/
U9vmJ1dOuL7A2FX3ty/OSzpH665iThKo9U1W2Uy5nQ7kFNY8tjbn6NW7uHcxtLJpzkFLZdo6/GJV
y13YkMPU/L3PRZT9kgW9uwQr9ssZqUwozh3CbWd0VYuaWsq3reCwR40H3NYLYjZ+3zdpBYxk9bxs
BKX7KSQyGUCc0RWj4bCvcRC1pGluws4e6uvdmYhPS1Hcj03+Mtr7GEzBv6dAkpYrczcPvi3QBjBR
GgVIU++yitoj74q6CHMHVgFvRpy6c+wie7FvaOUk2+bbHDQWAuvCN/SCz8jxTiI1kAbqTH79/7vd
zEKlS+HwEXGkfhqLSC7PvgnumkiiljIF0gNp/wjv7lE5xmaIR+xTacFCKpAUZZ3jQHg1yZhfrDa4
5HX4ykRlMIpu5gouM7wSTs01BtL+nyxtkmCs9m0Kao98QdGw5PoespU8L6JBrJ+LBWa/7Si6tVSQ
Kdngz1RiLbOyvGSZGwd58ZURE/+dxipq8VJdT0EKCUtycjIvbufwlOeT4eFRc5JV65dsp4Nih4uh
oasRUR4v0HbDlbxpDBumburKMZaU9TwFgW09gr3+UPj1yziaCHp1U1fQya/sIN02Wo924X4pNnYG
G9uz1/6cgsbgjbovKBAlOes5h5TexYGsp5vL2EGhp9yqQ+WZJOk+prwigdoMjzzONHIwrV46cJ1Y
co5EEJ65++rxx5KsiXR5Ui3kLIt7LzNco3U/S8VwZyErXWFNFus8Oyx21xfU/gtfJLfRoBtfATHq
07pxZWn6mHUkWtLTHIaIQIeq3ulTynm3LX1kGCQWfivBHwCWSUgHGqauc1cFyBZBxqiYN+txXl63
YXtb3ennbaNoRlZLmkjVQJcRZGAn4BdNHfzordxwn9PYW61jYv7Sp2hLQRl1ZkfT/BW05mhOOPbE
AAPd1BUM13bBtn6Bv8ghPPKl/9Gk7cs+q1x/0rtNEM/tFvc6LOUC8Z6KCejnmlQ/dLNWwOuHYYuL
KAxubX1EShkv0pTzvp5a/ltoFagt8iQbwKc0ISXieuuxp/1vli9fsjRDx05pnXjADrZl4hbW/QwF
rO7geFf6A3oKguonuBBINLnO133WV4C6OjzL8nnDbV2S4+p2kV+Wyb6hFYziaWfumpKSEy6mJ1Ky
c879nUMrGAVNwzZlQW49BpaYoLhiZSdepIaD8NWn/7u0cJI/HZKA07Qo2Go9VldNi2z5XoBwLJ6L
wj64bPokXRQu7bGQ/59CpXasWx9qO480lz+mXv5KIZh7e+iPjyO+WqiUV3PhTAWM31+vICD0bJ3g
YEM34PbwH7ukr3bIh83Ue/Xgwm2qB88/O7Yhrv9Pmuoj4yuQDXOfM2hM8EtbxvlbeMyPVkzfsibi
L9OpPjWG/U83/+v/3wWdtbI3NBFM1iPL7DLp0IZ7gCbNstP4CmAdMkGNRl7jTh9G9nJBOdTBnkx5
+49jva8qipB8aNF8u9BT7qIbJ3zq20NeN3HW7CokQpXin7ap2g1loetMT3a+2SfXzljib85gsI3O
8gp0i5xUFBrogC7jd07IkxQXlNtOqTlI+WqZEpnn2qN+h62kl9k56+w+6Xhfn51WdD/8lTaXDoVx
Md/m8TynrX2gwxqeLGZskdD8OLWOKWMYqizgveDM/8uRdhE5qWVSL9FAWq1iytd2gzgWvIqwIpFe
cPIq67zh5fK29XTDq/uwXJvAczH3jE5n3w8jsdR3Rb1LHoX4ajN94AhQTzrIyEHZIqIySKwgSG7P
XGf16//fgbmZnHbKx8J69Gh4LlN6FuL3vpEVINMOxx5wtiJHFNpxyGeBW6NlclfdtN0/pw0Z1TRf
6yZ97IZfyMaftnBf9tNXq5fQWWFtY+hYj2kh/wa3rRVZlO/i38RCKgBOHdlWS15bj65c8tfNd4o4
4Jspu6oxilq01PpIkhNhkZPcnLic00OPXtVdi6kWKzV+W5aTxNA+qH6r5m/mmFglNdBRi5WGtfP4
REP0hQRZeBB4VY1s6P88+9C4M0xe9wkFndTx67ov2vSxh3JUGZ4zVj1ZxKTzoRv9+v93CAqQu92E
j/PUNEATqSVn13P+2Ygpa6kbXgGoXVbr2PAyfZTuENV2Hq20PFrrTo9U1UPsMB0oRAesR1GHMrK8
+kfVmWgudFNXQNosfdFDPxz551XGnP/uefPPshXf97mkstU2Y7BkqcQxJA+LcIyq3JVf8wX1r7eH
101egaoH0cPZ61j6KEoQp3mt/1pNeR2TyiRfpEGrWreEKr2OOLlrPUL+66GqxC+Lid7g8Zpjjlq0
VFc0hHgIRQphbr5uWXa/Lc59G6x/d6t1vG0f3fSVW21ZdgNuVhShLC1P6bw9b6mp4ep6WfjgHKtW
Lkm0+jRyRgKEoNGHWtYZxYaxS+RxJhfkwV+z3v+cTVty+4doFlrti2dOiVObqNNHmspj5RT3RXHs
fFMOXDe6At9qCcp8KlE+vbTys52Rz8E6nOs1NeQfdcMrm+yI47IlwHD7CHLRzxTETHjy/jGlLN5n
GwXBPkqPeYbZPpa8OYbrv/bYPfWuqYFM56UKgmfq1MjpAGL5RMdo8boHqy6fhD8+F7nJQLpvqDC2
B0JA6wWUcWLFFW2HKOun4rBQEkZ+6P24bSgNGtR6ppZMoT0yn5w2AeWWGirsvPi1Y2hG1dKXwAlZ
jeKF8N4buqQYnSc+T4bbyofeg6GV5c1KJuY5F2C1cMdTw1lChuogA5P3fGgUDK+sbxW009JWRXem
pXMI8/pxNqrL6YZWlnWiU567Pa3OjRgevMxBq3Z2uG3vDz2GUbXuhaS547kBZi2WJaF9WUAysEys
OTiVDt+TEsQ3rpmxd2eGZa2dlPRedSZjY0eWX15Svr3cnr/GNFQJzLN0JSQ3pvrsZuyIjOmdv+w6
SGHaV5O9mzbkPlsQbo312d7QcTxlkc3+9qmBdlLjjKquxNStEA7N/Opck99iXaOiakC1amq1/TAx
halfrfVu6qVVWCWo49tzCkUqb+2aKK3W4zo5iVUj54gMmGHr1ZlficgB6hexVWFpWV5/rkvIH9kD
NZxJdGMreM05WuUDF0vrTd/xTHAsUseUO7oC5z97LuyjYBXnpqL1fVaAb3WMJpx41rZOglVGBf9U
sjxepxNeWeKsNh1RdMutILj1q3EpvLk+191rPTy47Wu/q4WdIZD/udaNndaL9EQH9o8+rsQYtyCy
2gUuVVyiAxOKX3HMmvRttHTrfc13PSVi1ipueYnElIWQ5noPTXFCo3O8lq+93LNDYXgFu9CoK9GB
Dr9srPKEiIlWIkMw0wRMtTomD9iQ0hTApWXzz8hfJ8vPo3A4Iru8z+gKdpferu0xS9szxKRPeNb+
vEyeIehoEKWWyDRLPuYix9xnFK/+U/bFcBfkbfrt9sQ1Pq7y/9RhZ63pNejUdncfbPnz1PUJH7NP
+4ZXMEvqrHcqVqX3zpAfUmu5y0Cquzq71E7gMQpCB245zezV6X1/Vf5axN3U8cicedK4jVozs82L
u0FhrT3L0oYyaXhqafuFor5FyF1qS4yqZTPlbBd9aIftOVxA8lwhjYzH2uZzUC27cvn4ggJaDvlx
q2qC6uxl3v0UsNPifb69uBrPVMmAfF56aABm7RnCmFtUz3kRF6hfMsQxjWe61/+/2w6J6zpFPcHv
e2987OpfDo4gzlYa9ind6Apgm7CqNhmQCqrm1e9UBj/6rfkHCWYDaHXDK1tsujXDuLlBe8ZLU5Kl
XZwG8iD3pUSwpsou2yK1mLa+XZ/HlRx6cJlVnqnYSjdzBbFLMIlmLBCEbUnQjRCcKBtfqCtfb/uM
DlIKYnPeDtXWYxMXU5CMrQ2FnwtZ7DhrDU6pmb9aSdNU5TrkI0LChvI53q9JPrVJ3ZnkQzTzV6tp
aEa4REMC4iWzs6hKRdKXKzgWqzhk+eG2ja5H7A8OOiotEHiG8mUcQtjoqthX/KrnFcQe31r3zRHn
raiT25/R/ZTr/98BLA871waVDkJP9Yx2Iw7qun8ht/dXGfTHfV+4rtG7L3Sp27b9ddstwic8asxD
E8nuK5W7HpsYVStrKrRGSW5ft0ZfHi2Qbll9a5i6JrapEhNemgb+MLvtebWeUioOrW1KKehGVrBb
YG0hJYZNxXNecO9JBqsy+I1uZAW6UDLns7uV3ZnVn2fUG03+9HJ7IXWgUlDbjynLcujEnUHbexj8
5SGr84TmriEoaIZXK2eaRjhL2s24awoC+ZR184fPAZ2HIdpm392TjGVUpVQhW+u1bMKl2QHvagsW
TjGGBsNrkKSW5wjRVqNvhdV54lCo70T2gIe172wRCbO3PU/amL6yjbuZ25QDSYuz0wynOmwO6H4x
7LQav1FZhaSoSi/cqv4eWUvOv2WC1PU3JlIU78e3/Uf3hevCvwsEbeaGrpNW3Xlq2s+rMw1RuvKf
+8a+fvPd2KyxsqzoWXVOKz4mi72R+yxwTIW2Hz86w+7KTl6Xw4z3/a46L4hgdUNiCRn5dX6eJwbR
ACteHT9ycPv0NytJKxNPyXVVP9gCVHYhLEdBqYDBaP2yVccrU1tVPzfZweW7NLbwwxRMF8FmrcXA
Szyk84Pf1clQrAY8fFzmwUA19eea8MyxgvpqNGE7j1mN5Xaee3DeQoQlDtYy9jNIejlLPFdOVPpr
XIZectsbPg4lEC7688sNRz9ru/Xp/XxVl/PS/9Uf8EUahv/YkYlad+NyK4T0JNbFr2TiS+z6xWpA
4ce7PlFrbqzQnlKbLem9Z43HNvvZQE3Nxc7jB9NhWd+8at35GxQwBv5IrAUsMmfHn0iEGqX2QOfU
JJ6kW4Cr5d7BMQOVF24DQ3o/se04tNVx9N2oKEzsVTorKXCcOw/VmwHooB06HWbnHuXYUWpXCeU/
K7DXBqNhS9IttLJLdxVfhxRS3lgNN07ptV2sMKDj492CqAU4BDS4SzbChzq+RGDvv8/X/BlkJAe7
NnZj6FZBBXfuQW/Ym9J7gU7RDAS2/lCChHHdFc+JWonTI3+1dtcE9EpZNGYjCjt/78KvWmLTunNT
FCvOMH0zJl5VPU0LZA2m4fPt4TW2V4ts0m6lqcDl7zxXgr/mYTomHG2BibByFrVtaGoH1LiPShvU
cavlYoGblpV3z1D12onS4D4fbw1ErbShbesOodt056qTUY36JrKd6eye5LweZPjvPjspKHarjXlB
j2BkD31iCf/gO1si+SvoFHdlzEAN/Wec6PgQbui3wUJTBxKy6Zvr0W+3J68zvoLdbSJgdB/qDrfj
8o2P6wZ5YBB67BtcOWTTKgykXfc4ZJfta7DRPhpXaRIf0MBWLb6x6rqblx7eTwNwzW7ut3AJooKa
1Oc0w6vVNygjXJegb7vzglrIFerGfXkl7LcNnqkbXtl7l6J3inSGafw6j0ZoqqfWXxb/Z5fd1SKc
hfajGzaImtlaRSKkZzbIPS/UDEwef7riOLajW4YwS8++1O7PRnwKa8PhVGeS6//f7YY07HgZUHh5
Tue4CJMMbd7dZjCJJpgFCkipM8i5GxAJ2gY365HWw2FKUYoAbnT0mDSn24bXfUUBatFlRS1TaNF1
jfzVCBmvC3/iEGMomOmQrdnUVdkKyju/vJa9njv7FefoqHChqD4+FO1876c/19KQlNP9EgW66ezO
PYibuvPm/K7buxziaNDUG6ThkUETdlSlis7qWnDAwEPL9rsfivOa0z3t34yodThr49hitpGsZENh
8TgP8VqNUkW5vN1eYo2XqrU4qN0Ca6QzVWe/mLbDIOwmQh0v7oMbE4d9n7juZu+AYKeOt0A0Kz/X
gY/4UIMUWkSB1yW3h9fYXq3HCQlepgjqvJFUuebiFs9ZHEjj2qYV0LiOWoHTrtZWbj3WNsyqeKTt
3eZab3KxI+JnX/f9hOtPe2ehcAztAQ3i3XnocF+iw2mTJjlWnXUUCI/OaldbYePdjpV+xMGaEZM2
3xfifGW3xdVU5FsA5/EWkqTOmFB7fByaxnBi081dAW2XhXgguaYOKta8QsnTjYg0dmjoHF85JiPP
7drMd6vzNuZPW1Y9ubN99opdbQiMqCU3U8XKZRYrcDX3JF4bJhMnFKZGAc3kVe6gUvY0FAW226r9
Gsh/1/ZtnP657Yu6oRW0ZlmA3nkLQ8/zegfC6UQ008PEbcPZT4Mm7/r/d67uDmXm5jUk72Tv/kzb
pccF16UgAEdMWCU6eG//Cs22opIJZWND+hnM1VBpfi7AUZuJJCAX2f9y8l/ENdUd62yl4Lau02pk
E/xfWMsB8kpHx5oPIDqNb/8Ijf+rtVU5OgqDkSI3um7iCfVob2XZ7jv3qLVVuZ/NwuqwrXgN/ZTa
21/eFEStpIaMpc4wCnJF7Uk7mFAtsIFnNxdhknLrbipNYhI6J1Kw24mhtpc5R7xcUADvVVHBnqn4
NIhd/G5Q9VGSWJk75dvKr5EHQXMLurtx3nniVIurisHzGJ3oVR97OJCwui/zOXYq73jbZzSWV+ur
+po0vY069XPIqzjPvIhv8gEd5vsWVq2xqnIWoCyy5udp7T9Jnie+E771uSmuaRZWrbKqVhlYdYFL
kBi7KJt+OO4zq39Akcdwg9NZRwFs4aIqwb2e04IMyQtvjacV6omyNQBWN7yy2RYT6SbIX/BzFpZJ
UPmHZVuPzrSLtA9eqWy31takvCQ49KfTFuEglWyVqQBNN3MFsIXjkC33MPRUsLum/ZTn87EiL7d9
UhPHVJ6hsKTi/zi7kt64dWb7iwhIlKhhK6kHt+04jhNn2Ai5GaiBmgeK+vXv9MVb+OM1W4BWBrwo
sYssFlk8dc6AB3Hc39z+EbrEXlKOjbVxRzEY1+FU09KlTQillguDHvTBnlL3OKZk4wRiWI86oKoe
LOmWNe5w2M1+FF0Y4Q24ivIuvRvE1sXf9AO0hGvLZhzDEalqWqbYEenzFIQbwzfMqo6qcix/sCGC
wS9+V47pQXEFvABparc6ogGw3GKwMH3m+v83OV0It6WsmbF42uE04LV0LtyYzVtPbCYHXf//xjzP
VBEATUvuhiHo/nCLg+m7hqLnrsWpY6zCtaBBw7zq0hG+Ruh6+NkQ77DPthawaJOWeDrqmku5DB+A
Nnlo7E/7LGvxqhZHtoPXNpdFNBergxiI8vdtYjqwqmoyRWsmUeUCtakCj71//VtuEUsbFosOrBos
RpY5m3BmygJIRHAVUfoxDYaNg5/JvFaIaoqhJ2Cu7i9tpg7TQr438pty1AaLl8m6FqsdWTM0TCzd
pWbZX57Rz+vqeklIxiDZNa86rioFmGeqQGV4GVmaJzRlUBPoxo3kbQgkHVZVs7K2+gpXHlL5BUQK
ibDmA1c13yqQGtyjP5jOnuNbmSr7yyqaJ16CYrqevyu/3aiyGA71+stoDXr5oF2G/sLLiy8ehPdY
u495j2rOB4BTN44IBifpWAGcxKANsRLsmbKLAtpcGsU3ajkm92jH1nEePRcA5h6omyYa3PTeAXYu
cPPD7bVjMK8TQzGROwFgQzj6FWlcZjRxqiGCxs6+k6VODtWu84q6k42lKdxPXpD9yds5UmKro80w
uTqujYXQ9vIthQpy5kX1/HEtnqv2eWnu++VZ7RLgheKltm2C6AE6d86Kx6t+ADV0fXSKrTuJYd1Q
bXLzUI1uAAnTS+eA5x9vvPRYebzaty/o0Db0EA5ZXrb9pQ5lrPoO1eStx2fDwHVYG5inAlCewPFV
w4914cWlt3WqNJnWtks7871VKlwD0bUZSZWdR9fft5fp6nazUA5nNi6wdU5eOgVSz9IKv94OpOst
778IDEfXsHOagXU1WP4vYfCzHR6D/HdH7jL1w0u/uO2FTJ9vf8YQrzqEjRSLU9pV11+oQDYc5SN6
IuMlzL7fNm9yvnYZUSpNy6CQ/cXDJRnC0JFHNw4fpoFrx5qy9lKmAuxjy3gS4TGX9yARvz1ok2kt
QPPAnfhiFz0Q7/OPaoZObyasB47X8X2nG13UrsutAVcGnA8c/0vqvLDpZ11sXHMMY9ehbDVKoUWZ
wTSnF9LfD/2dWnZmDu1UU6+sLVcFj2cOj+iIpqzmo9hkszfccnR8Wdj3khYTFiLJ6ihEScJ3RTI2
Ag95WxJYhsWo48zKPgN5Rw/fVMCdLEN41007Cyq6Pp0UXajyq9ub+WdRd7FX/yj3+v36c95cPbpC
UWjFwu88aCN7+psNTlRU656jhmfpiKK8cfyuFcio+EgbNQ26rW0hyo2T8Lsuh/XrbL8Ze0iLRq4O
wP+IIu/SDWszRt0QhL92RCrMX6PgrXnRNdbkjAIV1u+hgFryHE2brXzvrkgY1/xOpyyT9vXVou/8
JOefHTX/UbUX53yLE9X0BW13LFJvui7I6hK2xcH1k4I9rtSKarGRQ0ze1/ZI0dgpEyFqt8P0axrX
IhIWGBJuu95kW9sk3aauiJelSBqggi7ZKy3Ljd3RZFk/xKAW4ZcZ+fcyHHd2cOcUW4VJg2kdN1TX
IChw0lZcnEYOiVWdnamjyS6H6MihWeLJ7ypPd6nWKVrDOeZiiz/DNGztCGP5eMQZ5SAuhRq6iF2R
t8SjG9u6ybgWolWjfEtwLEJUVOOQiDvRyZ0u0cLTmVePodEW67tvI2XTqJM7l5+uK1bOfVvlAsuv
HQEsq4ZDSKp9609HBjluKwfpT+IC7oaYdOBTXLcoyQ0BH2gBGSxEEAAMqkvui1NHn8gaQQTlpLba
fkz2taAkBZP9WF3t2xcnT/wMsgTkcQ227qXvni48S8cHyZGnbYAHy7PTqB8jKZ/qEvDjMNu50HWA
UAr6VjtjaP5BnP5Umc3R6ab+3I5Pw9h1fh5gpO2yCFlx8VM08v8KgjO+trEZmmxrAVoHvU+zEg+t
S+Gcg0AUUbnW9zmInXd+QAvScB5tqw+wJqcwPJR9mwxe+rEedkFyPcu//q43edT2bMtSDBWNgOR3
TfaxEPO+A4COEQpY3hbWjOMFGiWdROX1pXfc/HR7Sg1bl87MExC+kMKC28Hk0qOnYmgOEJ/bpY0D
p2jB6lppr4pMiUuaf13K57Hdc2uEXS1Iwyogk5ct1zbjIabdfPKB57jtENM61FKnT0KofF2xEOEk
DpYPfYK1SVQX7hu5jgPCs2HdqaBDHurchUcTqeinrM/d4+3RG6ZThwHlZHTDBdrtF5GX975a7upw
X47TJcSKNczygQi07gvwPqrqQNNlX7b4D/JnXLN+7BeEDqiJhqn/QEJ7I3YMs6mDfqgz113TICpF
wQGURx8GttzHwJu/3Pa3IVt413l4E/VNmYFRtk+LC/HXJzT4vBb1UMYi6CI73FIOMf0G7Yi7eink
YgXr0cf2kXnPof3cq2/7hq/FZ5qqRU3ZYp+5spLe+porQPYseko3+b9NC1KLVDujabqGOHeNPnoJ
SABqpWpnKGmRarmgwVRFOVxC4sZljSZd7uxbkTrqZyqGdRUOlk0uPiwLT4Z6qwBoWDA64ifrlkpC
da68jPZr5iQi7aKGJ2Srdmwyr2VRC/QOTjD4xQXyDV4ExWERFd48n7u+yU4jm8KNfcawJnX4z0yd
JfRaXIuqXH5o3fDF98cj0DP7plaH/fgQji5XjpS3LKAJXUKb3RHmv9xe9IYlybSY7S2XLpYbFJcV
OrE22NaK7O9tyyavaJHK08q3AWMsL+Xox1OaHVQ9JEu1tU+azGvROnUQ+8NmUF6m3PsUtL+5S76O
6/PtsZu8ogVqUadoaLXgldauj1ZlHQPmvN42bRq3FqiT8jlefDGbLD9g9R8mqAC4W53WBuM6xIdQ
sIWpDjvwUISxK2i8DPkR9LXJ7bEbAkqH+YiyGvzOz+i5Y9bdCGYpUFQ+KnZlrNn1uuxZOtSH2T4t
OjDHXpC6X1Exse8JLdXGccYwrTrQB0+mXmFdd3hslVbSZm0eoVtmCwVosn6dlDfpr4fsYRiwvryE
Mi35kQ+T8iqkcBBw/7jtf9MXrv9/84WQzE3pD5N9rpylO3OOFrrUgvD7beum2dUCll6RFEM92+d6
dp6umGBIC/ycg/tG8A3/Xzfe/7xBYHK1mC0m1q+sEP0lb15ZFbvycy0fOutjQfjGbzAFgBa43FtB
IzHx4SInPx59G0BMbP/dFte0yUVa8LrtIseSDfbZUcGPfPi5rE0cTs0/PE2T25NgmGId+dM0TVv5
PVJiCKRnbDd0iKGRtospy7N06E+4qhWbTdBfUsDuhZcnXb3Vfmtwjc6l5EEGdZr7osRj3hcbNdOh
fabDqRt3zqwO+1HIff64SrjeyV6thR+47f3jeuG+Q47OqMTBVuPLGftOiNffeBzRzLvwciOdGFal
Ljjm1Gwo2rwEAUZTxDi/Rha4PNJpOu5bM1rgFn4JlgQAkMHhkUakmg9OxTeWo2nkWsSOoVXboCTD
Ca12P2VresDZ+znttuo/ptWuhav0S+UHaYhaYTN+W1lzXxVbOGPDXqMjfqBoVo+yIsVFjdUB+jFf
yrz56M92EQW5OPSps89DOvTHn8dQdqA3xtvbktDOfcpW9HOt2cbhzxBWOp/SoDgNJjuwz8AA3hPG
nwLIvlVD/yEU6svt5WOYY51QKR0XKgu/t8/Kak6MhM+ryOI63ZLANf2C6//fJC1LremIOh8eDVZx
3/Imqtb82c+WCDTLO+fg+svefKK3yAAp+M4+l5n8W4I0BfDmD1nq7dsbdAyKldddC0ls+7zY/I8i
9U8utl5uDQGg409KL82qsM6GC4SrAcFE7SZtNl6dTaa10PXaspjtHCW+UdVfi0lWUa2Gf24vmeD9
RK5DTsaSqJYPaX+Z+jxprYZHRb+eZmBVe8dKutA5+41FN3K66YdoSVdCt7qdBcCMVtAGB7xH90nG
t1pIDcZ1DAoDDww60WbkW3dV9xPIXs+TXX287SaT8av73qzLOvVV1RGcd5Y6iErpHkGCdLht2hBV
OqeSPaQMFVACTMG1Lvw3tYeoBXdqs3U1Nw1di9p6IXRs/LW8dKKbI17Ow52Yul1KR56lg1FK0OZn
tMamqXyJDskglsEukmyYvv6gNz7n3ApzF2w5Z0+sl2rpvq+LuwGUNPlEy7PlaM2lyhxEVPhrccSz
0zdfb8+mYQv+l3fkzaBDWvkBHrvFpW/vRPvVFgc7/HPbtGnQWorNApaFfKAwvb4qyGUM4/Cyz7IW
l3QSbQ5aKZRXi+8MPOEMzTy3LRvcoYNOCvRbF3wMBPo3X9LiQ2E/e/3GoA1xo1MbgZxF5mClFRe/
eXLyp7RBH5VC0SzbyBWmoWs1p8CalMSiFGj9lYmdWb9U6x18u913A9QhJ1kBfRvAxMtLI8NvK45O
MdiNtroOTGO//v/NKqyV52cML/yoMY1JMfV9xN0QNLT1FnTO9AEtNlm4jBMbhvKSWjTmPkmmIItZ
aSX7lo0Wn11fyZlRVD8oFKDPS7bO9xPYXROXVVuHGUM06WjdYu5CyZp//f+0tOu9DMZ9uUKH6M5d
S7sJTWAX5mQRCOCTKdwlSuxZOjNSWi51JtcQKAWZfwx8Wp5VWrcbTyH/gsz+c6mH/oDWVgZ26pKF
Y1BfCAnvM6gj8fofu/LiFDqNGZiNGfQgZ7TRBsMGYvrdVYQPallVeJ3LQoUquif9SOZExm01n/2r
WMftdfTuJOMDWgzTEBBMJbBMnX7+BOJbP17KZlfdEsa1xEq72vdrPNdfxvzAGA597V05/b49cJNn
tACmsgwo8zP05wLSRYP1zrKnBwCcd5q/+uvN/lB1nYPSOQXezb4o+57yTyzfOada6DoY9MxSC8eN
pTuUofPMFSI4DL7tc4x2FgbK2yXeKMvLPHMRu4MzHUcp0wur1RbU+93EgnnV8uwoljCc5b/Z8KGl
hzWzI/cKCdiij333Pgv7WrZF5xwac31eXSbv2EowpM4veR2LqYlKf5dOIQt1ONPKch5krMN1vPzC
SH8sKD3engBDSOlgJh+HbIqTGdIugAyR1QvngHrIFoWQyboWsEWQ96uTpkhcbn9IIcLcQUdg38C1
cG3zAAz5DR7XM/qxYmHSzFtVm3fvUHC2Fqylsl2bZRg07T+tNFHBwR4+5OGj7B/X6uft0Rs2BB3V
RJxJTCCxKS/rsJyCxbUiVvSg+Qt2SULiR2hxi17cUKIBBPPa+uEZcDi7SnxBhNw4TplmVgvcIUvX
igd45WH5/AsUYK+kkrsqihi7FrG2szRDy7Bbgnb1s+fkp3D6lSpvS2H738vMO4lRBzctTorcwW16
ni2R/+hBiJEEYyUOUkH0dghFBgWNrIvFQH+Az8KOuxTpgIrst5K9iOs5B3y2C36gGWuL7NfgTR0O
NXPeNIGPKOyX36QRVRT66VbHhWH/0+FQBQkcpxLw5trd9TQOQR1pN/doON+3EnS+pL4v3DavS6A4
M3TyrqKKsezWw+04MTlGi3IlWrCgO2iOGNuowpBdtW4M2+QWLcoh/Now2qG4Flh4J7t+wmn8HyIU
J8GyjeRp+sb1V73Jy9RNWdV6cH24HrteJMt6aPnvNf112zkm887/mlc1SC/nFjFo2699dx4zGdnt
xx4NQbftGzYpHRdlzUytjoMOOK85iYDHU/FUhNmGcdPMakGuKqcNB+qWF5rOz+2s7mk2bV1nTI7R
UnIzYG59H0syBBN9KQV4CdrlyKv+0Eq2RWZr8I6OkVLZOvWzDTxQT9LqXHK7i1k1548ERAUba9Tg
Ix0nxXMHAuVdV16U6rC7cvTCONCFlu3eD2j5GYRborySqV0GHPKi2guXQ7D0f3ctHx0wpSapSr8Z
UQkr7xtKQfeECrM83TZuco0WvqIJ81kWC94T8yXq6+bseu75tmnTxUmHSxWjPyG2iHVmcwetvjKe
c4jAjOiOZZX/mHo4EKx5TKoa5Ky72s7RfqjFMmFFYOOJFweCsUtQwH0qveru9u8xLVQtVdNx8qA7
3gIckFJwLPqOiMN6LaMwr7Pk9icMAedpwVwHSljKxe27pCcx/W7tzxMkTlN3317hafEM/iFKWU7h
nIlFRSdjPFhvhJjBOTqGihJwf6A8MYDZEkJovD/bIwrnXbmxlgzLVAdS9ShbS/Q7DveVx/zwy6DG
obr3Bgq89m3Pmz6gRbCdkyKrqhquAbHA/Vr3co1AcV7+s8/8dcLfZDAhFt/tSUHPUH9t46IhcyLr
chfxDQt1ANWy+nySLeZ1qLoqomXxgU7Lvg1Cx085qAiBWQD5ZQnXyM/815oAZb7PK1qwzq1lr6Dn
xONrI/9YqJifeelne4rZcAr9X5cPPhFNDqmWM2n613leUhRqIDazb+RaoEoyEhRQLAHyjBY8Rl1M
wy2UimklakE6U1ES6cLhHpenwq3uoFa5b9Q6ekoCZccXB6XyurEOVlp8bmbxZZdDdOSUP+Llh+bC
Phe0s0Ab3nbHeXG30PwGn+igqQUUDkClYOBcBWD7qOJZin27ug6ZyqBZszhN7lxS2wLYaD72Sj0N
ZbWRvE0j1/OrH5LUBx3NRWXuz7KUv5mNZoTbPjfsubr+HM17yKXnKOOpyU2CK32rS47Q3N65WrTo
LEPRdLju0jNzXPYJ0j7ZSzut08brrSHV6VCpFLwHY1PjGauFZko4zIfU714tfj8vcqOV2uQeLUab
BnUBQJ7tM1Pksewf5Nr8VcNWb6yhuqHTI9GFziT0cO8pUZA8jgGbYhD1ov/JdluQd69ZHAr5rZPz
LsZMFurAqVyuVFXViJ9j83/qqbAje003ovea5d65yeuwKWZXruArzh1uCzmMOaH2byv/UlcR39qN
DdOto6e6ZaygTuHbZxDqnIPFP9ZNcGnoJyh0H29HgyHSdPwUoHeuPXPXPqeDPXxHmQ9MIL1Ygufb
5g2rScdPsWnwQMp0XU1Tl/QBFFkX+wPQNhvmTf65/qo3BwS/9InlXbchiHR9cECMMDPrxcHLAm23
Xu5MDtLiWUGK0RsaFHDreoYaCZpdn1a2bj1Lm/yjpVt7scpAcORyVXhRy+WfdBoPkD7ZeIUxmdeC
eVigHRmOqOyME4/Lpv40FhM4L4YNFJLJN1rSpSCZJqlTX/uAwmjmwTErtxBmBtM6fqqT5Vj21Yyj
AoDLMuk9kqcn0qbq566FqQOo+hlUPcvaDZeVDEcUAH7Rwj02jbun9uJ4+smb0KVQBJKvpyL/4tqP
Llj9sgVn42mre/TdlY8PaCfvqZuAI0aKPNHWKsG5Ws7HtfVdUMwHbWwvWxRT704DPnP9/JsAywaQ
0Ao1ozmVrDEgtI/epoTqu7snTF/X7BvTI97TvH6R5AHH/D8gB7mgxes+aOQ//ehEOxEr+Mz1l735
TGN5TjZOcBQX1R0J1UFkG5vPu8EFy9rOYLt4WqTz5J4Aco0zSL6QKUhQOd7YmU3mta0hm6wBp6zS
PZXucFmq9VSszcH2txKjyby2NUygaqRQ4nVPakyTBSqkkNhzth4YTMtG2xjKSk2Q0arcE3OWRPI/
6DdIbsftuwcIx9MP4+nQVQoNWVARLysfqx09GL68l3kV9TKMg8r+WolhYwYMv0I/ndepXRcovrsn
q1FRk1tJDQmQ2z/D4H39aI7WzP8P30wEZ/BYxVIGKP+GG14yjVwL25Hmc53iRvRQcCC0aFXP5znc
EtQzGb/+pjcRJYquL0SAPWH0Qxn1XM2Rk+Ub90/T/F4/+sa4L/zUXckKdhA03GfZiapvi0DpblIx
ijqr/XLb/4bNx9Vi17XCNeN9nT1Cscmv1u/NVKDwsjivfVV1R9b5u6DMWK9aFM89XTjlM3mowpZE
S6isQ87Zln6WaRlpQUwzSmjBrfRh8Wp5UMXwXI2FSkrH37jnmeZaD+TRYp5HVfrAmHoumIhpbn3a
NQX6ydyDBMhIZcYfwRXOjjWpnwaBnb+QXMZeH3hPTK7fbn/K4Cb9oC4D8LB2eYVJmIF3VUwWeCGn
X6jXbtHbmL6gpePe8vpirFv+CI5NHrH1L7gBi2j2t5otTfa1gM4Lu7dGXvNH2jjkmKMsHDkNYQev
sLde6gwhoR/VlQT3f7tM/LG5lmcFav0ZpRfO2Jl32THLtqoSpp+iRbhVQrWUd/gOGHtOKDsnU9k8
0S0FA5N1LbAHIut+VAV/XIT9tebuMQjtuBK7sHCOp+tI967DBrw3kgfLg5IS+r3FCQKyf6Bdu9Xp
Y/oBWki7ZOUzkg5/LKX9ZPu/8SryzZ22QNOmSdbiWWb5nKOzlj+2Izt3IPslIriDlOxdn4Y/rWZX
EcTx9NO7v9ar1c+Ne+p8CaGEObZovS9z6gd3B+317mR1mGAC1NraH9PMObFVfb69VVwD6j93eoxc
C2RcaCA24yDQxnWMCwnC7HuuvEMablUTDfOrs57arezSSjrYKaoRL8p1SSOx1ues3ZJ8NmRQnfk0
SBdpq9olD/kMrQG2HlwePNcyuO9cfrwSIQ/o17ntLEN20Dsg6pCuPRs8HDPm+sCC7oymoI1pNs2D
FsdAG4HQz2XkgebOcXK8e9tdwPHeHOtuPN4evWkmtNSc9tLtHGm5J7/2ywN1Ohn5dTcDljvueqXF
atKC2W5VTRvluCfAzJp4VdJLPDl+GznZ2rVNP0IL6Al9Uiy3mXuqm/T76vppZEkot9dZ8fe2lwwT
oXdCNLgahPQ6EWGLI1gfy/rBoUE0lntqCI6nU3K6wCEWI3fIg5MPC07ZOTl23NlVRoB1LZzRN5ZO
ZMZxkqj0JZvpU9XM0W3HGDyvs3IWLC/A2oBMAz2eAm7JWGwXaLagKVActz9h8v31028Ow8ANzota
LPLQsKVKSBWcfYA4SCvYKe+2MJaGINY7I1jYgKNwwX6hUEPj3AcXmr8xfpNpLYiXfB5cj9vkYYAO
NHqr7/vw9bZnTJa12B3TgHQDw6Bdj7xSu3GT0SXWzpnVotYpZZdx4vn3yJUvU9r/bHweDbLd4Fsx
jV0L2a7lOe0hRP7oq/qT40y/IRby6bZbDAtG75AYrJpUbYFglcEQuwWkrcSYBGnzEg7k7+1PGJa9
3ikxFq7IhwmjzwM0YXzkDoqu6Z99trVoLVTeVzzFXuDRjCVF2z3365h/QN8wO9z+gsH3eqNEm/PC
DxXKB7TMwmM4p+Gj5wbjLliR4+n8nKTxhxni5Li98ge0m7/m866ncFi+/qA3WwGkHqeuKlAts0cn
BF+GGJ+yjO5C+MK6FqiNszZyGhBORDD70qe5uCNujXv3ba+H7x+q9PYIb+a+knXunKo+jy0XjWPj
MQU/2pxVd+W6AAvyK7esjZq3aYq16OXpLLpixcfAfn0R0/yt9Xf1TsJNWuTaM5XKIxV/9IrhHmDD
2IE88m0XvR9WAHL/7/wO4KNy0Q5OHgIPGED/05zPX9thON+2/r5PAGr9X+tiqdU8DjmqZs7wzIMi
P4Y1iPtuG3//wMn0voiROHhfzjk9MUv8Bv0iWjpkEkjrcxemEbXBlGTRjcOCyUvXfe9NFOQrFBqr
0e0fcM+LvOWzhLRNvTzf/h0mJ10/+sZ4Cpc0fuY6J8ht539Lxvsu8py12jD/vsQ6VNKu331jHwxe
Mlfc6x/cbEyUw+Kqa4+cfLApmBHKZysLolmiAIKihOts5Jr3EwLeP//3m/Us2nroM3pSouQ/Z5xP
7kdncSOSlb8tx9kFpcFP09KxcgFHc2Tj32eDUieUvACoweGF/9k3M1pIp8MS9uA78u9VQLwPyxSq
+4plzstt6yYfaVFdpS5byBI4J6L4Sz68+mUAPoPxgfMt97yP6XOY3kHBaK3Qykrnh9EtIkjCxfn8
aR7vq+YLxZP3iPKyR/6p09+3f5BhIetdFaGHbpkG3HkPEEw5Vqp6ziEZdNv0NRP/93rMdGHpog2F
I9E999BaD3S2TqUj4zCPe+4m69Icb3/EsKHoqtIlHyfAkPAR9OzfMxqxto9UPX1r5y9463LqLeU2
03e0gG9dVKHSVboP7ugmkv4IFnUgeMdnYNZ1+zru6l3tIph/LfQLMRRl69vuAxqofQgrgYrA5fRw
213vZ1emN1sEUq1oWoAGaCN/+MAJrO56CConzsiKQ8gHRb8A7rLxLUOs/IdZtrDavp0c9rAy6JqC
F6ypi6RrL/luV2mx7i2Uh2xCTafMx0M39V1sO75KbrvKFBlaqAuf+QxXcvYQkPJ56ocJJdrN/kDD
ctLbKNzayiGe6rOHcFDx6DZxNQa/s3XFy/gf9J8/rvUWbNTwM/SmitaeAL8alPuw9rmIajzzx/Wa
bxUtTL9DO4W7NglS6fnuA+S6kso7Otl3sCcdR/bN4U9TtUUlYFhKuhx1uNZjXVNoW7XpGIUNPbY1
sNRNdde6uzQrHczt/2Y/m7PWdnlKT+4EBuT+CwP9maI/d60lnXLWaa18GPMAodAXh/zafzQV8+d9
trW0vVbNlRUZYebSSsYAtIwn3pMt4pLrz39nE9c7KzKHLTUSkXOS1V8hX/E+FXH1a9/ItfB1JjY1
QY3wDd0lsX0RBcu48RZlWjBa8MpGVfNICDDeTXgc6wY03+IJnVRH3F02Mo8pUettFW2wls00YVKJ
/duxXsQIXaQgSbNfZVmem+WlLkQ8BFtQRMMv0jss+jRtW+qF9LQO4ws6T89VXnxu82fAzTf2a8NU
64y0chqzQBBEwNKi2gwase+B8CEZvXR/b8+36VSr91lU3ux6i+Teg+vKZFh+VvZ9ZwXxQDLgyPKo
a76X6jWTz2G6JaNu2P10vtq0ZXjuLz32IGZ3iP1+Rce0QGf87R9ksn79/5tT+uA2C83LkD1MEPaD
zsmxW914n2ktqst0nl3ZLw6YmKH75NbNn9kDiGGfce0ILvJmtSYXT2o9d+Z7snpXsFfdb1g3rVQt
rBtGGnsOLWwZ9e8ZTLJZHqchQI/2xmZqsq/F9pJWoBTzHec0WwklQzTKRGZRt0/swWF6o4WSfOqG
0sb4Q5mEznTIrX92+V1HerVL7UqZwzMWODVzR33I7Pl427QheHWMl9cuaAjkAy6kY5PQOf1s5dBC
pfM+n+vYLqtFXW3tKFYM2LtttO9lFW6ihROl3j74GNMxXhPa9Xkwhv79pEj4RDNC6wjNzfbrbQcZ
YlXHduEhrVetD9+jWnIcR3Tvk60XTMOC1MFdvlu6XU8Qq8W4WjFwpolfZN+I7525JzaCyjR8LWRL
HlR5Y2ECQnc6TZzGc7nVIG1aOlq8VrxyJ3Tv+feFtz5BCKeM1tr57ize932e1+LVszqLrh1qJeiM
7cMlxgac7LL8H4DXbJF08hmcAsShLfw7JvyNZGjwt47nala5TCXwgCdVPFplfmLSOt8etMHdOpwL
gi9rV9iYyarzIzuooslb77jtb5g3Dfy6SN/kJD4xOuFY4pxonn2zyDhEDiU7bV9/0hvbox2gTWxs
nBNWySEEX72NF+nbXjEN+/r/N6ZFPc8d72G66l75OoDupUj2WdYy6eAJ6jVW7ZzEHH6uqxIiuRbZ
uUq0qFzTMgUHEXbdtQ+Tikznwd3KoiaHaFHpZ2WgVsDVT53b94nsrC6x7WDjse3fB7t3jvV6b0Vb
5lM/jgt5aEMXkonn2QnbmkdLMJHlS9Hnsz0kmarQWeqWlir/8VS/2OKYK5DofZjCcKqSam4Jt+Kg
rZY0i0SbreKlAMZo6HcV55kO+gqCMc9TL7f++NJxvFgxFOgTaGulu2TJHaZDvcQIsqcuyPO/a1kW
6pX5itKkbtusfpV2zvahdJjemOFbC5sHH8K4KmyGQ64W+QWSIBK80ZT/3rXG9c6MdLEbiDGV/t/e
qrNjgNeBxxQNY/tWuY72YgVg9eBy8f8CLoISwlixwzQOuxi1MQta5FPLDkcZLoDCdaVPPy4pVteh
wgvEvC916krWdmFPAR4h8QFvAHC5FvI81Nm8b3vRUV5tEaRtFmbgr6SDk1/CcupfmpKkG+e69ylA
4B5tH3CpyMm00JZHfvCT5Z/AHx13cxPZov6RMWuMsnT67GXNEfS3qFBGIWFJODB6YBznTN/d+TO1
JO633RVj7mKPaLlIprZOansL4GwoSuoIMNo0UFmRAFJFZf5VtU1MU4VKHgdJETruwn94nh06axff
jMN0UJikWWVXMw7LEahG0Ce/JH65ZduQ23VEmMonR+RIXzwikF+2fXDlnHp/4wRrOGbqaDC8Rk9p
OBMYx3O67z45VR4BSgiU8K5NRAeDdb1lAy2Swj6z1pigPXv1/I3lY3gL0NFfaORNy9VPkXyDGYRl
y5d8sU5D/w1sMpG/SaR83TLeyWo6Fa5aRG0T9/qVbKy+/B9nV7IkKa4EvwgzBEiIK+RWVNfaXb1d
sOnpaUAIxL59/fOcUz1NKTHjmgehDEWEpJCHuwfIgUu2moZNTqpt9a6tUHNsJN652yDmEkgG9+iz
l8otowSVH/IPtbaKFqZPaSFv5aMr8QRbZbj/2FAFpWHQkogOv0svCQFFC+fsYeqTjUOdaWm0yHZU
0TkVk2kWJhU5lqoMeVacfPYskvLkzM3Gbm4ql+ngsJXYVLpOLx4smZ+lZ0Vt4IS+Mx+Fc+RwtMqu
q3D2hvuq5RuHSv6xP+h4sTVtk8xOHfHARfeQi/moSPZbMQagrxepKf+S5lv9H8a/p1XCZQdBCzsH
g0Lo2ixsfesk3GfeemFXWGFF6EkREoHvMSTVFiiRXI+wH/i7Divr+84mCR6MsnBUL3U7n9A/CQms
R79hpxL8N15VhwG9x44a9fXXjrrhJLaEQg1uo/Pv2pM3sZl7C552OsK+9nbpHvKg7Y9tNy5z2Dt4
7YNE7LThpYbMqiPP8m7NqVX6+Bxbx++OncRJSnGcDzYev01/R7slzFx6nT8lGD8D2TLP8CLTpWeH
z8cS+MtBzBvNfqbvaGnEqvsK/CkM3+Fr9yhBMkdFf5wC/tPCiyIe7PYl3H9LsO/uU0U2z5UiLr6z
LOMDxVtoveQPTWI/zKC8BI/e+famYfo/WvaQa7co6AXgOy2ts5+1UDmOJlb2uJBCoku7YI8OZOs2
MB2Gr+mYtdridT8213+VtuXRTdj10HUJGI+rGXDTLP9y+18ZNhIduCYH8Jy3zdW5HVLS87QCaepD
0Pf26IaNXNeVXgJsGF1Qrgjb/noqtYLLCL6bzAK9l8KD7O2vGHYRHb6WT4lXNUPeIq9D4TgY8DpR
LuGqqgjYpEO7NsdsfbH4Fl+H6XPXwH3ncJ7r2GkiVf3gW2BSolA9tHLoyniEpCgXznkKReeIF9KH
Jt24qGWNm6lLACyaprba6mH+eN08HTbjVLbTFMMUfFoCjtf/fqWXaaXWhq+bRtdyhO311IFAZ/LJ
J8w+r2BG/NXKet2AS3w8OtVRezn6IFsvhwFdG/Q1h55tbLyGzKnj9QLEYTEkFnCLVlUMkT1bPzK1
rtGq6q191rT56aC90YZHW4tnv9ps/BnM/qELmsOYWkW4ZPmvrMvv7S47crs6c7BHHm47uMlg2jFp
yjgQVwOxX9sVOp5pw74SrrZ4okxW0/JaK5wWpD+u/VpCgSyktL5zve55VmojOj+evKdj+Jym9jIZ
2PYrRWNzyIWTR0O1bmyWH597PB3C5/QjNq1V2K9Bi2tTXw8H5eexM4gyCgq+RigRHgbXnnf+l2u2
fhf6RKxl5ayd/QqpocaNwE+T5qeh4sGX2wttcC9PJzymiLuG95P9OrdBH9YWeLXmVADtUYtHcFHg
+Lj+CerSOhO3HkHasdV+Zlqkq3O8+2Ne3YnEnsbkU5WlP/JgoSH2nq0C34e7AHd0D1ABlVZjK5DO
KfYw9tmpsaqINeo7E8HhtuE+dGJ84uof7+ZP1eKAzRmCSqAvFPHs2g9pAfYFAIS9PUuPL2hL79tJ
RZlHQEm5fu7c9TKN00Y6NM39arZ3c68Vq/pUZVm8ruQgSI96ozxWHt9TFMLEtaVdZSKzSrkQAa5q
RJ4boZC7YfUPvQZDX39/N/OsyfiQj0sbN5YdqYxdcJfbyOWmobUdqOpzKex5xgEV6nl0Lv6gP3Kj
mdo0tHYwLYMAW/Q0QmiEohLaf6p6vjGyaSW1PO33vSOmoIGP1P4L1K4/q3x8sQb1etvJTXGkZep0
tqk/pWsLId01quffHfkj3ZeRbBw5DcPrcMzea2afdGkGyeXyzrW7UJCmCUdLRE0+/rr9FwwW0kGY
BZkTlxVTG3t5f5nz8nli1sOQJy+3hzcsrQ7EXJlV5Lh4gJrWR3f8LA4546fbQ5tmrkWp7c+9gLhr
G9e5iqX7nKP63+f/3B7cNO/rR98FElm6vuhKD1z0LlSphTqB83vjKGea9/WT74Z2u3SpO1mqeAya
Z6v84lbFm62ajeRiGl0LU/S8peuYwyqsYyqqhvHLXNigWmmK532W0YJVQsLbdhQcpgDtQT0s54X6
4e2hTXPXonVIydDaV3+3KhHVTXLXpk004L389vCmcNKilTZy9ewZhhfpq7LvhA1gCLo6qnULP33d
ef5TE+GOjqzkMPwi0FEcN6R4ZKWbRqvDKgCpm7i348L3t179Dd6pAyvlwkCkMyAXZ+XyfVnn35O0
NooRhjXQiapru+ubTKZtLDg/TtZ8Dnp2Bv/9PufX0ZSz3/aQZadVvCq88gW0CwsrPXlrvS/f6FDK
cpjWwRN+FddZcp87yRc2sw33+fBki9XV4nZaZ6eXDozuZoDDo1r5SrInhz/V8rJ0bCMETCurhW/d
29JuKmzgNetDUM7FI80+33Z/08pqgYsWuwxUcJh/mTy347NN/hTZRlXBZBotcLMaZJ+ZB6dZasLC
ho5PA60/NV2PRu7grZiHuCLJxuHMZCEtitfWUe2UsSp2+hVaG9BepW21C4nLgWn8/9ycdEXizSnU
YIS3PLNiDmfSfAf70+H2EhjmrgMpx1qpeWkdsMzbvDlYAjRbbrv1XGdYBB1DyUvakMFB9uHMjtYk
PdYqeZLAkC0BqP5GBc7trYZfQ6LTwZRsFMq1E2wyFVofxRc0/YXrdGz5HG5BTk2Wujrxu03Sg9bP
kK6NivtrHPjBEffrDQcyTf76yXdDSwB0J7+GDsxaZpfa7V+AITi5noiyDvtwtvEVw2ajU1Uvw4zT
YQFPQgf0UaQydFfx2V7+QJl4Ix+ZTKTFsw+JdikHK42XxHkQrnosq/a4z0+1eC4WD4qvElnU5+VL
W9G/IW765fbQ/z4ef7BJ6jTVEPBlJbXs6U7VWN+fS9Fk5CSlk9KHimbdlB6m0Z+9t0EBa7lE48ip
dVxoNqxfUewf8ldPQSFvPqxQpq7PheUALxU2bMzyeEjYKh9ZP5TQB0ZGwnuSn1bNMVesLpfIZ47F
v1gstazYWZp2iNx8ZcNhHMC383t20G9aHe21UzNUPqGytpxXOUBTMVyBcSges75w5Z/MnkEicdsW
hoysY8gad1wkSYWKq5XFuKr8zOzu0bPrjXq/wUF0HFlfAX7skULFtFWfrHV8GOV8t2/m19h6F0Pe
pPhUFzKPwbl3WPvy0OEMbtvysm/4a1C9G56RecAZE0OK1jlaaK0eRIKKi7cRmwa76yjbZq18Ms2o
HNTLn9KXn3MFMbpuw8ENVteBtktD8MqX+jgmEO8o2Pw2W3zjbGbIKTrQljM8ew1gI7zqTh7LNg1L
tzuzbDr06y7EGgo0muW7HPShyYjZN3NxrNf6U9nu4ujC0NfVeLeonCQtqexUxYWU1blMLAdKBxD+
vO0yJttcl+Pd6JTRVDLhtTFkdi5d88ryMZzxTl6PG8Y3OY12MiNoWkVfzgDRTwWYgqzYg+355ytT
7+0/YPIbLZ1Pk+jrRubjHe/SAt1Mk/TnOy9I1RYVp+kDWlJvZJXk9gT7j1l/N/PxAQDWjYAyDa2d
yZwBBI1kLPO49YU6tuggjRablRuWMVje0xynXUQz87JAfp/EeXHtY90lhxQy2LcNb/AcnWjbCkQx
kuv2YZXWE5vcI+/s85iWZ0q2mDpMn9B8ZykTVWQJEr1DfnD3M51+Ts7BAVHg7X9gMpDmOs7Iq8qj
bR4TCNFEM6keaZ7QEHQj3/Z9QHMdn3tMjGg5iq36C2t+zuSHyLeEpkyT13wHgk5jIyqJ7aP6Z2y+
pfTvafp9e9oGt9RRnKLCK1CxpNilqvoEEYGXpMo2NkDT0NdD+Lt0swjARsDLBM02tywOvgNwheOr
77fnbTCJjtoM2DiWUKjO4yYZz1BvAyjNu5uzcsPhTcNrOZ4vC+G5X0KLT86hpZBr0iZ0c3q6PXuD
s+uQzWIa6gnHqipuJ3n0IfuAJ9eHFT2s+bJFF2Cy/vX3d9a3hFgXCr70GIqypy5NHsuRbxjHNLQW
qhVOj3aZExnb5dBErZMOYT/uejbkjg7YrLy1qmd0EMUW9dU9nzy7DFWQuS+3LW+auxamnTV2CedL
FUtSFdE8YutYWn+X0BUmrwXqmiA/4jhZxp5bf2o7CQb56Ty6874zn47EHJd0GVgD+d7Uoacub0+1
0x0hIRLdto3B6XXoZUuGKe0TUBSv1k8n/7vL32zxZd/Q2mEYlKakoHlbxZXLnl17vEPR/oUHy8Yb
hmFVdezl7FjzULtOFbt0/FpC6E/Y7oazm4xy/f1dHKX2OqaAVHd4ifqBqnQo5GfgZzZ2JUMe0HGX
mUtKl7RYUGG34YqXZj9nkQ+PRwP0YZ/ltWAdrXy2WpAZxR79vg5/8vmbPf+9b2h9T218B2DAto97
558Bm50l/6zNFqDTZHctUK3RQmfDyrq4rHIg5QZAZP6aNo8DJofRAlVlI3SyqMD7YlJCjHO8r9Zu
XxTpQMo8kUyO4FmNGVkOTGQRT4aLmLaaWg0uo4MmAQCuaWr3fUyCh9U5MnRYXjlh1M4UptPsVVIM
vLXgL2CTi8CbdHTr4kC8XT1K3NExkQ0U0FI0SqfxmLo/haT+XTV1ct/9Qwc9erZftF2Ouefim5OK
sFK/k34LQWVwGR3i6C80mcZUVXE6NUFYVgvQGuv85XYomQbXopROGWEdv0YpWI1ZIw8AH+z0Ry1K
XdYTJNxCoMoG/LCgp6KsAR8fDvtmrsVp1S68oB7MMq/DaVHjubHZvjPev3iTd6m37vwiqFSGAucq
vnueOqO34Xlal43XekOG0dGKXPViLFCnjYN6nKOpbuoIe+pyckqQXt02jukT2hGYBWsRiJ53cbo+
qRGasMWnGaIytwc3+IyOUwSfnkOWqctiSfOXzPE/sWnroGEa+pp83lleOcCZu1nQxUmW4BLGYpEE
P2/P2pC/dF49zp02pz5MIpfHPoMcaBVO6V9s2cWiyh0dp9cnBcVpw8Z+3QehpCqaSHsEeeWG0U3T
1wLVISNeX3NYZvTvEhYx/mdYT0O9cYk02V2LVW/tvb5cYBxnmSMAMKOp3Lmf2lqcUqsPGmtqkGHq
vzk6AjPrmZG3fWuq7aZsFmronEXEkzccPMrvBmhY5ZP7NDvNFpTp3w3ov0VxogOyOnS7NCyxcOvI
MzzcR2wR1P7ZFnY13bWVba8qnLIuZd87PiQEKoB5NzIL9ANTnp4aYAUVaNAB5FticL2M1ZcKQhxW
fm1vAUI+GoWV1A8yyy2WhXnCr/Df28b5OAcQHd6h0tRNpk70cRIMhx5oxaVZIj79uT36xx5DdAxZ
5fiQLaFtF6MnJcqy7LCkX2+P/LGnEx07RkrmpAllCoJM4kdmfyMieVLJeh43OX1MX7j+/i7LDD2H
KIckXdwFkEpaOP97mUEcLHJS37Fg6c63/4hhAXQs2VLLwi3yDAugvjb9kxV8G/yXfUNfV+XdPyj8
Lu19v+rj2v91DSonf0s2z6imeWuppk8S6rtgVI59VPlVxn/NA4in83ajPGMaXss1bjKCJE8gk+XJ
N2/4MRefi2nDdUxDa7kGmKxGSFWKuAdAgi8imtvm4uM597bVTT6vpZtmZhCJTRNsIROBGCJkbjex
BYaZ63AyOQgBmkWEE8QHjr3vPmSqu3fGLYJm0/DaeYBOSSEnHDxiUoiIEhlZXnuXQAt4l2F0tr3B
F1buoXElDnpah7ablkdl+fVx3+jXP/XO2RNfoMUOjC4x4NBhL5fQmX/vG1kLoyEpuRjcvAfAzgkH
nMPWbIsBzWRxLYjoaM9DJqWIV94fazn/Iao5ysHbVXgg/yHRA31RlgVYUCWyL8VcvvXWFsTdkB25
FkR8RM+4sDDzImMRINtAii9OlPvrp67Ld52wCdciCWwxVcUIllTwN6/4xfO3ZdyXA3Sg1+QPQz4I
3GjUKu+h5RXmDvnSTsOGMxrWVYd3KXgJONuRA9x2fkjQ9z4Q//tQr/tSjA7xYuDCVgtF9SGZ6oPk
w6EZ9sGXiA7vaivLqRMbM/ehCOJNOJ+qjZueIS/qwC4nSS3SZ0WP628WsaB9Gsv0+XaEGpxRB3bV
aD5OPZ9iL/LHY0nlJ2sMokClp6Lib7c/YZq9Fql4tXWboGtFbLN0eMzLtHsBu/dOT9eJ8lDnLTkK
PrDN7KC3htyp4q/JTk+3527yRi1WW6Jq1GbtMq5tdajr8Zj5ZZQW+7AmxNfCFPKDtdUnaxmXrn+s
mQuWiq2qhmHmOpqLycpxZgZv7Bp0A6GIFyxVyMmujns0TmobXoWOSS8LJvjNUn2q1+Bz3rKX1E/2
bXg6nmvxZl/wAh5PfIFmexKhVXojmEyGuUbCu92uJmJJlFWLuJqcM7qBziuxzmnm7fMYnfluGUGI
W3tLH3ducCnyMR5W5+zyat+Zl2k7atbQlkBMBA8RufgU2ORUWMtLVxQbwxtiVUdueX7n8UYimmak
g5qn34LV3thRTXbXjqVObdUOuPT6WEBYXNq/SlWHmddsXMZME9cClc8dGYLrSQP3ptBZ+/sgHfad
p3XQVteqZqboswYc1Top4Ueidk99yg+3U4xh5jogx2PgzLSDqYzTevlG1mEIVbVJ+m0wug7I8SeA
pSFkgwRTyAdVXPFKwd9OFexq0iA6KIcq2o49mfs4GD/bzrnIfPCG/LXk08aqmqavxWrWur3fkk7E
WS4PeeGePQB+ynFLG8k0/PX3d6kAr5FdRxxM35N/HJxMXZCT8HFnfUBnviscVVbCQYqcyI/c+mPN
P6fxn9s+Y5q4tqWWXqH8PkGSaUlxtlkSZ0tz7C26kQVMw2uh6s4VrtYMSaaz1s+U8tOS4wDpbHXc
mobXYnWc6zwAzQxegl0SrVw+kOHnyvlln220PTUo3J52bV7FvaBnKclhteQ5z/bhFomOW1R1ZguG
eh6q7m1UzuXJm+WxHXZxY3Gi4xYnsvpyyOo+Lq06TsAptKrsezmnf+0yjk6CN1TKA1MAWnt46l1G
1Z1GmXwK2NYj0DUuPyjleVq8AmJSBR2DX4K06NgsYEvq52M1Bnf1utV2ZnAeHRB17UOYWIdtZKVT
BBpstNh6AEhXGwcP0/DXLP0uJRQtT50Op1Ogu8Vhnr0IYnMnQFA2kr1peC1wc1c5gEde60oBAw+S
B9C4Bc6lEoQh+xZYC12nWe1yxNtwXHYWoJIoSAoZUxCG3h7etMBa6EJVqOibESD+GiLQdvUtXbL7
tpTPPTSpbn/BsB3qDHm4VDpp4WdA0MyLAEAk7cBgK99uD24wvw6K4n7a+VXO+9hCmUYo/lhcn+c3
ncdgHZ3YzoMqFbUgVRSvLsOlntzVU3+YhjEqGd1AG5r+gf///imDqgfbVYMtayzDGqILloJaxT4i
LU50Qrt0TfkYXJPnSudw8bNjulTooaAb54UPFxcSJNrsByCb/WzoAIto/Se7lQd/Unv2LAytpZ4Z
AmkcbVtFnDjQXAUfBXpMaqc5pWW/C9yFT1zX5F1uaFCBEysaD4C8yt/8IDmI1Ym7Fp3k4xaL6IfL
i09o6adE3SBJiU0u1OavKbgZQ39hD7XytgLYtAJaAspI3pROJ+w4QIm1aspDVmxB60xDa6mnkWVr
LRUwUhVB2iz6o7TlnrsDzKKlHb+qln6wsjJ28hYsaf1lYaAt7LfOgaaZa0cGn6+SzG4vY06C9twX
5K7gaoulwbCkOmyEWEWNJoEU3bT2+OiS6QzmwhMJvD3PrjTQYSOL8P2i5mS8OO2vegQsvvrRiRO1
90WsjhpBgyKrcEQml2SafQVUOWc/ilYGb7cTssHyOmpkkoE/L9NKLmkumgPzS3ANjFsN8NdaxH9O
IzCNFq8lEbPjrO548bvsMFSHclChJzwcrdAcLI+Ft6VK9WHex4eu/+5dYpDt1I0tVO9jy5kiARD1
SkPF36zx5baVTC6kBe2Iwxpky2u0zlGShHkzOHdsDjJQjjXFad8ntOB1i0Ct45IUIJTooyKxw5L9
onwL22T6A1r85kW1WCUE88BRNd9P9lfpnPm6YRyTC2nBi7dgnNj8voxnaz020ONIsl2txjTQgSRJ
sjiEQ2oAhynwSYo1jUoH/+G2xQ3z1rmuVELcVfrKuciGf5JqfC67ZherMyau7bOQ5anRQtQ2cd25
P8GOd3/l3dg5b22jXTkuEalPx0vf2KE7JmFVthtOaDKJFrBMrcqD2rhzEU3wKMA2M7jzxtD/ngM+
SAY6fGRy88kpkxXL13ffLbZC7reNrPZ7V76SrgkDwAI8+UqWF8nxuCYe5yuJUn6fro8qeO1IGzYQ
Kq+qQ7AEFzf5VpV4759E2JY/RvWX9J73OYUW6anrTqNTkCLOQBLlsPmQgDHq9tDXtf/IAFqEQ4M4
W0ClM1543UZ2+Tktfzn5L5EWUboLeAW308KcFB1SeesVsWdXoBb4hbtrOG7p7Vz966P5a3GOK5Jr
JWySqPDZP0U6gcAveErByp8tP25b6GP34zoQRRRpJy20UsWjlCwSGTkUTbKVSz7ejLiO57By0KyD
klqi6LFeEvC4Q4Rx9NawTb6tNHlk6c4/oYW+6Ko1WDJ/vEj7imJSKJttVeNM9tEif2p9CN0nsE/Z
oy85h2otXTeSyscbBNehHGXKanTKc3IpA7ybDzV05IK7xiv+ub2ypuGv/+jdBl1z4IL8wC5ArkEh
5S6e3LUGPwjdKBp87JpcV3AkgLmghzqXcdORS02T+4kCXpvwF9Zs8Uqa/oEWvYxVKJ37uN505VW3
cf0LZAl9OLlb2cG0tlrolqnjyVSMTVzMy6lr0jMVv2/b/t9T0H8Dlwda4E7oTK5XkYyXFUGrgu/+
9DthrRMG4E+l7S8rgFJ5kkRV3od51X1OuyECm/2hzLfeBgy207EfCQWn+VQFRVyBrjsVvz2c0gjd
F2//4RASCWQju4FcctymwsZLlpAGw4ZjfZyzuQ4xc3J/GlTSNOBMeCRBFXbDJU3vu/Vvb369vTom
22gx7YkZ7K7UL2KnG52o9OqnXMnmXiLXbtRjDZ7Fr19+F3ueKPDqWKfTZR2zQ83dU9Ds0iGhXJds
HKq2bSyrJJdqSv6QYVSHIHP2nXO4LtlYTk1vTWwiFy7qDJYHgmWtgUe4bXeTVbR4pmRaC3AIA0Ux
zzIE4506VPmwhQk1ja5Fc2/NST2oRcZENtmRLkX26LbjFmWZId3p4BK7AbZvLntymWz1li4yajv+
mdniNGweVgx/QAeZ5BDtQ8N+TeMUvLZ1hR57Z0vRx+DxOsCkz7Kkt3zexsH8bEFaI8GJ0DndXlVD
vOrokiXp3CIBI3VcWT8Hfi+vp+Piz5p9b+stXcngw2MQ11EmYqJVnbOWxnndh8QvQiBPI3f46ibL
cWleQGszDbvE0CAkq4UuaOmHxKWZjOueVV+dfF5eCUvm821jmdb4+vu7xBBAwHLsV/yTYnkLmiEa
5uJwe2TTEmunaIWW4wyVkjZ27KfBe4a89bLV72bwfR1uUrnIBmlXgOGAvZXePc96CEK/Zd3OyPW1
yHVU5pCUYeoCgBPqJo/jNOwq5XAdbOIqpqr+WrK0GhS/8Xq1jrvaISjXwSZtkLQ0B8NwHFgv43y/
goBYsQ03MVhcR5qstCM+EbBI0b/S5ROz/8nkBVxa+xKxjjSx+6ylYrDaOEXDiIvXDOpsbN4G/9aJ
gkATl9b9nLTxmDcgzHaa39zJN+6JhkSjo0yCtEI76oi1nPGAEdR3Vf7UQaI1K+/ZJsTHNH8tPhGO
3Tpz0sS0Ejm0ybpTzv3ftyPUNLYWoQH05YS/BFjUbgl7ru6mRmy4uSH4mb6zOrJLGwKKI+oc8paE
LZjuNo+Shlsc08KzttwCPJQ5GCOrR2KtoTv9TtvgWJUJZIW+WPWy4Tum9dXOzED70tK/focREO5f
Sgm9efufQH2SdnfYtQQ67mSFEiDJIZwQQxwijUAVYEcDl7t6mCjXgSeqtAKZuaKN/YT9rZakiqam
2nkR1WEnDufCSxrE7OoP9qHi6RwqR228NRjyjc4Cw/prG6CLfNP6F0J+ld0TbR/3NQLBLtqWmouK
gNcUjp+t4nXyGRjj+LiFQDVNXYtYRUtapJUC5k/xb2NFz/O6PE3W8OJCuGif12iBq+bUlnlRdHFV
Nw+dz0GXunGRMk1ei9s2a1iuOoqUUGVn0rKHABoouZ2AUo+83J68ITVQLXorPluuyNEqBVTOa1Lf
u2n+3NfJhmkMMUu1mOV2QR1CehqPQxXJ/uL3jwIygGsR597b7T9gsJEOPqnaomzmFU8YeedEnn0J
+BgRqJar0+3xDWlZR5/0apbpYA80dqryTpXTnUW3KH4MtteRJ3WG5MjboYsXL4mShYdd78Yz2VIE
NFnm+vu7w2TbK+6q64bSplWY+s+yLnA6vs+3FDBM07/+/m78QlZdS7sM97WOuWiS8L6szjodrLHZ
mdR0Kh5VFJZgNiIr8eyjajqgT7YUpkzG0YIWWMU2zxek+laxz6jyHFaIsoZNgPL1pkalyUBa+Fpy
mJjHCi+WY/F0rVGRYP66DlssQobg8rTQTS13IQSdtvHofrJAXiuK7936LUjwDNztoYyjXEeeTGNB
xTrjSl4q97T6eSg7d6Mj2TB7HXeialmztq9cvF+nJ6t64IX/TVWZf+xEGoly3GKYNcSvDkBxQCLY
JgttYgXSH8G9g2dv/APTyNd/9s7/06AnHfZdUIxB6mgp5gj9Tvvypo45WYqlXapG2XECpLqr7uz5
Ow/eHOfY7ixB6aw8AkzNiXLhPFDNidCrBW2erdqiyS7X39/ZJQEnSZ1J6sT5WB9Evl5YtdWqYnIa
LWqVCpg/rszBAW3GKXY9QAkjItUfiBidmTdsWN+QG3RantwZ2oEFuRcvokOV65WiZX4uLrXa6Tha
4Dp5L/xJYvwuo/c54Xdyudu1WemcPD0v287OHUBwrjy1iftLpVsoOsOq6nw8U9l59mh5Tgxsdth6
0wGP+4fbszbkSZ2LB3X2tU9GnEHKusMrinpw/FmElr/Vx26auhaoePjtk4Zjoxpa6Ll5TZCf5mXd
qqz8q2P1QTH/PzCrEfDX3u0ous390LZouMoT7kSnIXVDwGIvqQDfevE4t1dK3D+3TWb8qLb5JutM
i9K/9uanZTTI3w3/o4KvVcEiNLUcCApteR65AJ/PaqvMZlomLa5tZ7Yy6qRePDU+LqhlONr0uc+6
jfu7aZW02EZtuXUF2q3iYnBDIHiOS77FC2QaWtuIZ7mUlbsi4OYpCD0eRCUKhLcXwjS0Fssep2jU
T0dsYwt5kj445Zp+Y+iPtWYo+B3+P5GmvrKJYyNHT5WKmjI9lZ2Kav9hSP9W9dPEl+ekfkryl13/
RAdlrT5J3cwGY+bq/el4eeGb5HgGx9HxWEHbOLUMXBm3zuyEM0vTcEIeP4iR24fbkzekbB2TNfQF
4PN4dIqD4K1yL0muwj79DunknWuho7K8IkA/Z42bTFCL45iBp60AiAqP1evcHcvgr5R9VSM0oRvv
fPsfGRxLR2oxWrBM8gybEOXhAAobAiHAfUNfP/lug56bEoJ8HHeNAkiHMiv/yTzn176h3f8fGtVZ
NJJiE0InWRHx9J8xzTYmbXIiLYYH0G3IdcJtpiqXT4O/nOceBaAk+Lpv4locq6ukcNCjfjI5cjx3
jNpxxdVGtjatpRbIeOntshTss/GSk3PReU9kn6Q85Toei9p54MnEdlHay66tkkvolXKr88Iwbx2P
1VfeZDkFLjDJUN4xexIRVALtjQU1Da7tykmNFwnhwijrUh+lGr62mx28pqGvWeKdgxdjxijI/UB9
3/Z/s5UCDj6PG2+3Bj/UOX3qogazrSWQ8OHaXanuyPS0LU5smvn193czD9q5rkiJmS9VG7neWzZv
tVmYMAe6+F5vF77iqu7v86/1l/FZHFTUhz0N5witpKE4+lboH24Hk+l0oovwLW7XLKTHt5aYnOrT
fMk/QRApdEK8vO476urAqnwpWyKdBczUeXJMi/ki2BYuybQIWriOkmWOur5S+Dk9g3LyNJQbe+zH
9xdfh1MxQvxl6ZDEFhf06zT4q/TFWfb1K+gP7soyKTZi62Mn9XVkFc0cMFN3cNI86b90yglTt38o
J+d4e31Nw2uha40ZorenbjzVMuoWUP30wedOFr9vD2+ykh6+ZZMH3AbpuJRjCCq0vvncl/cgZkeb
0MYVj1w3pP8e2n0dXeVf9ZEHSLje05CdyQn4xvPyvEbA3UTFIbgTOxdCi+eir+mSo8gXz8l4sIrs
kOfkoW22hDeuFvnoX1z/3bt0MThzSi2QP8WBRKEAIJsIaL2foKs9NjzZCGbTYmsbb8Fku7r+7MZo
ace5jV/m9qubLXuad6gfaPtubhck+B9pV9YcKc5sfxERgBBIr0AtLi9tl3udF6Kney77jth+/T3M
8l2P2ip9wX1yhB+EKqVMpVInzxGVQ8B0NYSIUb472+ecpZqd+r4rA8/2bwMVtM3racRO7QQPoTt2
9Op9SBtPhlDVddaYLO+R6qRN4BTs1C46vVyFyWUA1ej2JBGgHr/0NAq6OAstdK6N6S4xFfDPSe47
IvXr2walNwvxrePro9Wbx9uuq7C3zMqTNk6VTJaHdMT8slbs0NmpJt6rbLL9/81Wb/qlj6cR27Az
3UMqIGdo8CDudJct/r4nybipukyEoOibvBiuE7TZXV+es34KWJeE63pn9b8tQidNoPolktOC0QaC
RdFKLkVvhEVWPoEPCFBqW5OgKGKCTNPjgs2pN9EddQEEL5jqOIxY9TyDCYSlyZfbq6z6hOS0fdnb
1Tq75IIHo8ZdfbN8sKuvQ8800VllIclrhcvmijjwWpozqP3kh7qqfSO2NRHt/RdryKz9eyu1rk2Z
QHXh0ueva/lpzD/G89cC1ywIRIOt7sdtIylcQQZVeW5nNO5ok61C48e8OvTdeNg3tOTATeqYlGWw
Dwe0snG8YGx1bSmqWW9L/sbN8pxGi5sgqs0gvkDHzjwEKY9+vz1vxbrK4KnUa2cCsTpABXJojYuH
yvw+Vq+3x1YkDTJrz9J0UDxAkLh49Uub3FkAPdbWK2s/zHzWbEvFtvckxxVN5gwzCgGXAYJF3/IM
PRKpIaZwmWvuJ4m5c/vLgCpMPXOABqaXNRsBpep9z/qY67q5VQss+W4czW7uVVgDqHJ8ojY5pY6l
8SvV0JLbNjFksNvFcC719MGak1POdC2+ipFlMFXtDk4/T15/SaYktArzJ12nb7f3jWJPylgqxJqi
LJcVTG9NigQEBf+FBE5b77OJjKWCkq3RVc483JdNgdeENWfiRAw71r0h/1meeycF/AVSxfEmPaEX
9H4K+IfkeQ2r0GPH9jc3SA8TlLBCfkK1KjvYX2Ikt4+pFdy2m8LfZLhVNxae042w2+xc1+Uzi+4I
lHo99APteiXxZFqfOql64iWlcyGe/QL6mtpv80EDiFLtJ8mTC9swq3mK6aVOYwRQG0icWHP8qoaW
0mUjGqMuMjFtb61DlosDi3Q8AIr4IyOtZgC7myyf4AWFeBKCHDqQYszcuk/3EbRQTyb2cVOG0hSt
UHXsrEND08TP0+5cGVRjHYW3yQgrvto5YMutcxnS1Uct5Wj16CmzbM1tQmEhGWJVGqKo4qimF1Y+
FZAw78tgTO8yQK1ub3rV9KWDdwWy3kaxxzwjQN9nyfgBBYgDjWbNtlQkJjLOCtzlHm1Y7Vza8o9i
uGsgJpVOr4l7tOJXe9rnVzLcCh3pK0A/Brkkjot2WRSxvH0IN0+m9+kLa3XyGbpsAHkFcVQcrGjR
WF7hVlT2WCgOufGIxyd4q59R4ZPm++01VY0sOSxI0ZcO/ecOyKZ6X7A8yHLdRUu1XaSzFlDRImcM
ydSaTb9z44NtF4nvMc1CqkaXjltvWYkB5KVzGdGfbAEpLtr2mHg6KmHFZpSBVchzIIPF2vFi8y+D
lfkTW++G7mrMn7Jc3AlTY35rs/M7B5gMsEqht+WVUzeCanUNnHoNsiIHy3gdmOsl84S/dV41wg7N
2fJFc1ezj7fXXWG+X9BXuMCIsY3WMzM8wPkT61sF3v1PpEWb6b4vSLl0mca0LgX2bJnyoE+QqpMy
cFZdt7Qi2Mm0P+baFnRikQl5u+IxpyzAE+RDkqeH2dJlF6pPbD7z5jbgDW47tgSPUF7cgAKzOxhZ
+kwL18+Yjj9ZkUc4kmNzF/WNCfxLaCh/4PbBc0o/b+/iCZ1pOkkx1SckD196RnJ7wa8goCAVruW3
LTtVLVAAaeqj4fT59nIrAomMxzKisragEYNfwqeDKZrfOm1Dv2odJFevRlI3NjSYLnZindzcDrjZ
Wn4C8rrSLr7cnr7CH2RAVjwPjbVmhnkWBOSPuNYUXoSH8up4e3hFgUXGYa11aUd2OgIKOnunoiJB
UT7UIguKJLkS+6VNv1me7phWrIQsmOZaAyIjtYdL3CGc1OOXGIS/t3+Gauhthd54hFiaeQZHDXSA
PHESjTh4yy41MNCdbwvzZmg7ZfngmWS4JGYSVmV8743jLhyfRyQ/jsYUN+6ZAok480/CatEmW1Bd
u4jCvYjkwf2crH/hEGfroSpHP1kSAIS+WjVoLX7us7rkwaJ2bVeAcvJSOLFvoCd6GIgmI1UtqHRG
W6w3SBIReK1phklFDpEWMqXyKMlrO7HYgzeiJFGR9slM8+dmdE9j12myRcXwMiILl6Mxqa20v/fs
NWzih9VrfE9o9rlq8C0reLMZi3G1aOThcIHga8DdITDc4QNJqn1Wl1mvqNFRSGJX5qVFgbIRg++a
3b5MUYZjddYYNYY7Q4fGY64f0wV48IZogqQiEMt8V3jHn1N3nYdLXv9M6+9Z/7sxB6VuRRUpl0x1
xdqOFEb+Z9xKz0XyUBERVOOnBcjnZEbBex8gzrMljyXrPEXouMBFElom38F9xeogddCq6d921/c3
j8ulcOOtOTq/6daKtTxZ/atDPkOX8fbQ77urK/MKFHVOJtzBbOgheHe1YwT21GgajN4dmjhcCjK1
ma5WMUzRgyGYGeSN6IJ48k475o3BpTBD+ZAtcYPB67ldTtA87w4ut+72DS4FmjUFWlWg4eqhdlPr
Ac3kzrecVr3mnvE+Do0AH/fvWNAtbQz99z56YBX/nSxl2FHy6DjpZ+LxV9tdXiKRXVuQo892ofPi
d7cQvinFH9dNcp7bJHoYF2Q9ber5RsQAtuJ/7DKZ/AZWG8SYZtLRL3HU+jjLFzQBUOPl9uDv+jEm
LyUJlVnzPsrK+LXJ8edTkxstP85QmFm8OwoiouST05idc6A0N6w5SIQ561CUZNtQv1yn8O3NoG8C
dysSp0nKlXzpwTXK+e95jV5oaGuDVNYv0j7oq96PDNz8C1AVoV86aWdfLI9r6921pDmjTzh01+xs
x0/oXgjaNH+y0ujBrdvjGndBBVJLHr/OhAR5zQ5t3V4M1gapnYZ0Rn/AbfspPFF+jLMB64K2hDF9
GWt3Pjh2ZNyjdTTS7GfV1pKinyBRHsdemz1Bndqfs/WYez9wBz3sm7sURei6DFHtdtmTbXzxUOYt
PR0hjMoqUgjB7dRgEPjKnsTsQMoJ7M+NDlyndHEpggwEZCTzAo6nqRl+LANr/ArqCufRap4q3lzM
2siCuDHOVVmZYZyvupPi3VsBceSnOMIra6Rrhzojc8CMZI1fjWgOhoQHXTaEdToe5+InN3SvvAoT
ym9ynE+pPTrNVtYEM5PfF10UWBBp1Ozb92sZ+DlbivzG+WLAdRu8IWB8x6JHgsL7CJSuDYWulM9H
Ix7CssHrwpodklEEdvOVUVuT9ih2tUyCAJnfou6Bcb6uawVFqc63QG+eJLras8pyUlgpGgogICuc
K8p7D7nVBoxmGn98N6eC0bZPvjEaWgOrleGGcp0G1Gs7ho1tuLifo0Bc9b/v8kr56S7nJavapXWu
RdmHKx72IWajWXSVZSSHt9Ym8aBX4Vz7kuLm0/QUPAJsKdLv+6Yuub1lc2OxoPF7NVG0TX3heNng
U1Dlae6GisNK5kAYo9QitCZm4oM2pppA/muUdVf4LCON9cEZo8X5QeopS4oALXidFftoMRa6JjbF
1+WSceGI2BQ8oldwLaEeM6H4kx4WEM+LIjk6gPra4878jkpxf81weax5417n/pywp2pXOw9gCdIG
oCUarVsrd690KEPbBdgu21XIwNDy2jfYTfPo0msdDccqGp/Mpj7f3lYqw0sRf6mLcnFE4l4bjx0y
Rnzw2we8TyG1wI+WSANRzhoHV4QmuZLMqWPE9YBPjc0HwSE5OJzLfVK1xPmlfMzitqwLbKBhrL+W
rdkGjtPpShuqmUvxfFi8wqjH1L3W7XSEwNuFLSSc6l28DJi7lCc6SZKabMGOzL0ljOL1DhBNv8x0
ariKyCQXiDtj8NxsXdwruBP8Hq1PZaRrkVMNLcXslk150xqcXufFDTqRh+MudWDYRPLShNMky3OP
XiESE1a0A++wDsmomPQvKAKbDkmB580rGOe752Jt5u8pADp7bqbEkYEEcV+VghcFvWZAuPht7TZn
d4rrw213Vc1d2onctcGH1WPuFiPVfbu92XVGl2uCgWKfyyACTlqRl+juupLK9FF2fJymxEeap7n8
qobf/v/mhIfge1Jnbg3D18XHKfZ87m0pEkC9+4wj7caVoY++YCm9jnMGYNFcRGFtj7bmgFfNXtqR
aGmx7Can9Mp4E5imfaw94+hNseb8VQ0vHx+ZZVDWbseHyA5N5dzNkHWNdXUHVUoqgwZIDCj10DF6
7Q/DgxUWIbtbX+bAOZbHOLSvtxdA+RXpNJktYUcLfsjfX8kP0GB5hT4uvsK1X1H4gAweKJNqSukW
6vMZ/V0l2spAs6bLEBXLIEMHGgiPtraTuVcoHgdl9WMLPSKKD7cNpBpdcl/w+o/ggcXURfxxWOMj
epYH9I7sG1w6Rqa+mcqE1jhfARUu4v5YceqPhtAEB5XZt9/0xntbZiRjSnB8Q4fwWEbJJUt0TSkK
szjS3l9pyps2n5wra39MPPbj9mMGLfvbZlHMW36Ps8uBV1PCnCt31zO4jo/ezngm0yIAoGc5BPCH
a9o+J0vu19H31PY001bYRH6HI71pDqvdO1fcjMOxK+8d4EeTctAcU6rht3zwzWoiVY34Fs6upf2S
W3RLxhKo+d42uWpwaZt7PPfwvipwzRonPy3ZqVhW3yt0G12xojItgsnwsmqIyLnG5V0aXRN0u92e
typ+yW9v9Vx5jRVh5L+iZIr4Nb+g6n7OESW9j7e/orLO9rPemN7qo7pxm5hezYid+qa449QEMnje
VwGQ3+GGShRNG1nOdbEeSf9H/zMW/3N74lsgeaemKBMiCJeU0ywW5wq23bvBAk2eyc/gdfRXvgsn
SZw/y5lvbAPJclJC54leaUf9tuGHMtZBh5SLKx1OpPVmI6L8n8UtjvnJfu1xOHUn/eKqviI/x81m
NVaz858tlB+G8/wyHP67ryi2kEyVMEZWP9kEmQ6LvnjJh3FAcNt3S5Of5LzZKllHEdTcJoU6T5hN
c5Dq+rPf7z4kjvwq10b2bHLH/WcN0sN47o9Qs/7bxdoz2+cF8gtdl5p15WVYhrwIm/K+/1ku19te
oFxhyX+zOjEhHb/itPLigCzoyV9eCRBKhnsfTd9GzwmX6HvZeHc9z8FNN7zc/q5qzaX805lSBnZw
gl/khon7MjlBpANfKQKqbf87Ik2jwb1kwFnTjcGQnQddk6wiYNhS3cIxGs/kIPC4thPeC3h5tu36
Ixvb+86dNTm/yiqSU0/ruszr1DlXoFT9gvf3FsgRajHuy6lkNoQhR1khHnAjaouzC9g0sOE6BmvF
zGU6hKrKVjcltnMVnXtq8vVs9vwYkWbfAS9TIbBxrGNaGM6VRh8TKBd76ZnS7LBrL8o0CBVdIko9
E3MfhZ/FhW+I+pAMe4R7CErk/96OZpFnpM2wbQDfucc5c+jF/AVU5ceo1sGzVcaXfLgyIHEmFhyS
2TIEg/tYT43v6q5yCnf6s9n0zSFmVi60wqCMh/kXflkKyLTpMGyqeUuemkNjazQBKLxWdg8coU/d
j5bxvG9RJW8dndZ1uY1FtdqPOf3djnymIxBTTVvy0ryY6QjxQGcr/dVbBSo92bau8q4KyDL5gTl2
1VRM8KT/u9uSRxEap+1gtzTWUSyqTIJQdHPGyeaubvRkQ8VoHkrNUaUaWcqWaWVFSbYgsEfuVxyZ
Qa5NeRRmN7e4/GYjjquwk3lEmgARxbGPfVBGFjrqIdXY2//fjO3EUP+FtgOuVf05TZ+ySh8ZVQbZ
/v9maGNJC2esMfRshs16l3ma1OZ9PgLiyNwHHZ3yuhEY2DmlVycojsO5/TEc3GN+nHWcbSq7SB5K
1tYlkYNvJIMRJIYNeS3Tn4tcg05RbnbJS+1sTrkQzT8lli2L/b8Si+6KoloByV8dI6ULJGUQwRYr
9EBtU2U/bgeZ90cmMvWBsYJubug6eo3zIRRkPGTJz9sjv294IpMdZOBqGCMON0rSMM8KH31IVj/6
twdXmJ1wyUmFCY5wJ4b7j8fhwT5sN8PN7OthOOkrW6qfIPkrXhkg6B5VeAUzDqCxRmfM3QCMxu2f
oBp8+/8br+qKyjOjvMQLiRMglUm6wCs1jqUaWnLY1vV4wTiKCeP6lBlfkSV1umdJ1dBS1ss7UFh0
9XYh5CeEmYoHOxMwIgO97JGDoMSBQcxpOthe99ya1YGWuQ6+8v7TGpGxXonH19GYcOi1SfI1Xb43
dDo2tntmNTtnyyNP+sO+lZW8dWpYmQFYRq+2iI59X4Vxkt9nWhl2xRLIuC9wTxqENFiCtm9CMwJO
yJsPwDdojj/V8FIlaiaUFFGHZXC4eVxsdudN0NlJJ80FQRH0iQzx6mLB47b588qZPJMwPfCD8Qc9
WQfzHO3D5BAZ6VV2ddumrKXXpGvQq9UGUb6LRpMQGchFLcdMEhDIXnun9jdh2Gzca3nJbROxmo4T
IZnkog2q+isIn0Pw7O6LN7+oxCx9U6FVGvEYj6UGd0IRF+GY60oJqm0jnbNiIJS7BWJlDfFNlFzC
qnACCKjvqnYTJh2zfOm9wkxwfZp4gebQPDYaCDGxCKCL206rOAiZ5LRp1ILxpMFxNRPbX4YsSBfN
Qfg+qQ0B+vLfkT4aRCmGzfJD6FycoA/qwAiGC25pp+IAll1N1Ff8AhlFxYbc7QHARx1k3aoG9S4o
PqYvHbVpkvG1NjGuCyIe7zTqqhGq+Uqn69SLeKUxKlvZOH6LGRSE0975tms1ZUoDbtQob1N4aQSO
xtUhh7TZBz4gv+CivNpIuxrmsIb2WPPoNJZOMHe6IKCyinTAdpNpDwjw/7W1Ff4psxeURgW1HQ4H
chqQvnc1z45ZkTyWaMPSdPmqviC5aIv259XbajP2+DAgALTG95SlmvKJyiySe9pdBOLlBcVioE7D
Nc9DMzU0Q2/77dcyOpHxB6OxxDnbbpJIVwOj4H5sGq9Ne+9E9GXXbpQxCFMbUaffqhuN9Wzx1s9S
oolaqrlLvlkJexiqDnO32yjs+9/yNfmwggkYHN77VlXGIES9x5MqxX60Pfsjb6PSn73ppZmXP27b
RrFrZMICNPoICgqJ5FWwOEisp6YA33v06fbgmxneW9ptN73JsSODedNYGPFrBk4fgqOUg4k3xzLX
8eceEOPbX1H9BMllKUQDG7vLk1dnfAA8PsjEb16qk19TDS6dq97szAst6uR1ilvDH9yx/rCK7Ofs
NTocmMK1ZCjCSOI1E2WSvLp5Bngq2hWyXWQRhMi8BXO+gJSYwv6TtwQgIjkBPqjZl6o8UoYdZE5H
JmF1zaeFTCEnV9ut/XwRPhNhXwxHCsBib1VBA3r58vuuhZbBCDx1I1bbbvT3lc0BxbOu/V+xU2Wh
GKc3PLOga4QKbhQCaH9cGxZ6qXsG2XAYpzouGMVukqkMHG/sDN4O9atTrNVpIHwCdnxJAj7Gupce
RUiSiQwyYoG9oEmia0nv0YPgoHW/BUIv0xVctuPkHZ+WoalsXmLRmf0S+7XHTikZGx+0Xacm5uFS
ioAuFaRZy0d035+iCfeuQqf5rPphkpsbkO82GcALr0WUPXrdBDpCNkwHZ6gezcROP9/eYwpvlGGr
9drnCY3c+rVc0rQ7dktk0rMTDZ4ON6X6gHRMi7nggOeY9atlu9OV1bn1CozpuO/2SKVzemjywU5L
y74ycwnj8qcYveOYp+Eu48iQ1RE0PdXYYfQxip3AyoCL5fGs485RWEbGrK5JMbJ6oDYg3eQ8lMjR
Ex1HlWpo6Zw2xzgvFmqy62q7IKMHe1e2L9OVwaqtTYyR4S76Wi15F9QAerzajbl8uW3w7YryjrPJ
WNV8YCIZImZdPajHzPRgrrhPgwFgLVLoxCU+n7NADDpdIoWHycIyIAiG7MuIr40QP7emz2kah2vy
Uo9aUYDt1Hzv90g+TG2jn0hDvD+fJv5dNozDXGM0RZCV4VOO15TMW4l9BT9ekOc/ky49tK7ueUVR
xpLxU+VIc9OxCbtmgwN5FufsoajN2o8UHfsGlHGLeh8mCfX5f2dPZmRHZBAZ//u4M9og06EaFP4g
o6moBUxJlW9hov5sDE+VsQu1ifLMv6fMWzMr0q7gV2/60rkvZfOxsl9vu4JiVWX2AscDxZM7zfzq
opxUPqxpAKKqfUNv/vAmTU3QSPLXrBfyrRmhVm482vE+CA+RMVRGma+MCZikZsY2srUTHERk+oK5
TCcjTjp2HfNrCr2LCU3Xtw2i2h6SmxZrTNcU3ZnXisS+DfWhmLHw9tCqZZTy6aWeSM5ATn2d8rtF
iJCCqMXbxSxEyC9wqS4Zy7lO7atBzZ/TgO68cRCF37lsXwYqK8mUZTaZbgyTW7jPlJnvfa8h3LbL
MjJSijOy5qSIo6vXnx37Ca8GwtElbYq4KwOknBKKvOhSYv8B8o3nf17J9HFXcXzIUKl8Xgv027Uw
zmQF9ZD5rUn9ZojAH6ELvgrAFJEBUxYv6yhyPVwBwnB7eCpC4+Cbr8NhPWyv2+W+I0SGS3mZgeft
bOLXtjxbcfnULCB9sXVYFNXr2S+MBixakwY6H38uh3n469Fy+w32WQ+9Uy2H5MQz2lzG2hhwUAnr
wRm6oMnZF9FPvmXq5OIUziwDpWywwGfTggvZWn/AQxeaCLUPXUobSXmyvZRuUjtY6X9QDNsL4/8T
nkhkMZnISRq0I49Y6EP5ZOE15J/n4+ygXwmFmWTUFIRgu5642E2meTahIo5XO6gJ7wsbMm4KKWLu
pGgWvHrCPnld87PzLDz2mprCv2odZOCU2a9ulVqpgXWAdnhYn/Kgor7jM58clnM1aY4clY2kM7gB
TxSZR8q2ZMcDj0KpT3aUP2H75pvzva3pLHKCbdqF6NsP/3E3BzgH/SIrzsw/I9abj3g0h+DjDDsB
pWF6d2wnwoH8Ap+qW0TVnPBdwUJpI+lcRuofQajL5tf5mF6tcD3nwWT5hQ8VjLA5uToCC5WVJK82
BCULNFkMQOFPUfIQ5S+3D0/VuFKuPBle4wy1BSOh+lqUxRE0N8ddQ8twqqLJMmNLh665AwhCnQRL
r7uWbtfPd65DMoiqKVHSWgYHvjtD9rix7uLmRE3nbHctumzyw74fsH39zc5sKJhhRGmx6zykZeLT
pYhSyM720Y/b4ytcV4ZVVWYRsXnb+UhcxjH7f4U3WVhmHWthMCczriiDv4weqtNu4X7JeKprB1XN
fttRb6wzTuYSQbWDXSltTgnam1r6B1mycJ9tpEOY1YQ1Se4i+y/OXf9fJXWqiUseWzlVtSTJiiQ9
ghpmlgc5+R/LaTUTVziULCQD2EeykrFHGdFBrWG1wGIvSp0ovSramJK7Di74qITJ/zrctyxuO3a3
roAtIuuSOMVXbBlchVfwiMd40v8TpPRP3P+r/U4f999fBlvGWcUETZsmXrWuo+Wd8pXiPRLU5H2z
61y0ZaAVi12r5oxGG67w79xB35j0/iLbXDp0BRN5nUMT5TrAiS9TWohPrZHv41+yZTGZyRksd8Kj
3lU4DP3zSzhqO5NUE9/+/8Zph5H0Bq0MuBX0CdqVQKtVB21TrafksbYxmj2pUT9HNIPHJtXua5gt
Q6xERqnrJYg1W067bfvhz2vYX6i5fWBFW8ZZ0SSdRrOyke0s92T6zdKRvKkMI/lshjvkajbYiaUz
BxkvHq0pP1Rr8no7Ur5/XbF/gVV1pCvdAs6aRaCbT8hwHrPudZ2aIzC7e5yJgcDj39vGY6Jf15IN
lzT7Qqs7s/4oDA2u6l3rYGhpR1odt5yydAcoZ0cnL87O4A06tQnVZPnvWgfDS7vSauvZYZWHma/n
uT7n5Ec+BGPy+bbtVZOXjpLGTTyRDmMGQXr+yQNfB4+Xa+vohHveTXMweSnpI66ALGtEh4vtjH5W
Pc7544J7aFo9QkD+9i94NyDgE9LmjLgLIciqzS/G0GV3UT3XABvz8XnX6HJpplgFmPAt7Bu3XAMC
5nov1qUfioWVKzNu1FSiK4fh0oooNO3oYszLhyYBG1li/rg9e8XqynUZOjdzbHZNfimt7AJcTmhV
1qHwiMapFKaXSzI2GlvTsQX3qzEkh0Jkp67V6ZEpNo5cholAbpoLiqGj7DyRe5I0aAy98vKy2n14
2zgq+0t+y4zKQMVQDBfQtJ8i4fhGl34lURwMbfrH7U+o7C/5bpqjiJ9CWvwOcq95zI9dHBnJYTUj
k5OzQ4UYdPZSLIXch2RmkGJBzWS48PYbno5CQ1vpUZhJ7kGah9GmVQcXzpYqKLLGp+Xip/Fnd9SE
IMVSy9fnjphoj6ux1C1ea8w28xv35EE1eogmMLppFvvdtxtoNkgr0WUCPPzbfoqh/IdH9/bSuO6Z
j/xQjMljvlb3db2rGx7fkmJqzsa+bgp8CywEvkD7/tD/vjDNq6NqOaSIWkOuwMw6LPQEJcyGf2xm
AwTDn0zy4faWVRlKDqe0AxUnkHCXqLwvqOtb3akdX0T3lTR/ONPP2x9R7Fb5Yr04XmHH8TJclqH5
bBd57nedHWsOTMV+kq/WIk1aE+pow4WtZ540B8uEfLZ1ysSHkqWa2pjCsc3t22+y0GIdoKERw0qo
FH80IfdVzGPrd0Os2a4qA22r/2b8HKod4KCJxWXgYwgo1Qdm72rkZJZcua29prPqFP7M0wcnvpT2
g63Dq777Zo2hpb2ZpYYNNDwyoXqp/NQ2/AxSkulHnn6JUxrk9C7Z1QyBL0m7tGzXoZ1cfCmNH9l4
57GnSAfKUmwfuWRbsKwX9br9iG7w7eJ5KT+AatuvxrDb9QaLALH53pvVpS0Ofqsct+3/w3L6YOE6
WhXFvpFLtklLh9YBrdOli8bDnLOjoT2RFUPL5RhzLsHj1/X5Jeval77xXkAP/GlfONg++cYeZu/E
gwNsxsW10VRRZB7DAZMbmnigiJhyr9swTHGagoX0MhjrSbgVMlD3W0l+94Sxq9WNWbK8r037v4Om
6U3PmTFBIJd+nLR1SFW0kfyKUgT9JrWw25f6AJTGKY7K53TI9x0pckkmy5oVRFrb2dhC1sSKp8Mc
AcK3xt+sjL3uWWJTLsgYNcp2aNcVF3TXn9aufOC1ONwe+v31NeUyzEAXVjpZNFyaqrpHpTZs5unU
eezZrfad6KZcinFI0oJnG+E+nVIouT3j+PrU1boN+r5nmXItprOoV4kqE5depIeMt2e87Ghs8/7O
MeVCjJkt6ez2ibhk7XQnYuj52NYTXmo1FwDV8JLjRp7nidyG6QWZHsgKwVo231VQLbm9sqrhpaRt
NnORgJtYXNYiup8q88XIAT70LFOT66jGlxK1qHeoA4g4bgAgMiMeOVblEFKn2HUzNeVyDPOqlrgj
pt+yrzGAsQVUVvYZRjr+aN2PEMcoBQRcui8jQW/9yH4bUvNu1/ByQSZpIpZGYNi88NUNRmYH1KGB
WPm+XSNTmfME19J6W9Y+Hg/c84Kor+6nwtF04yjigdzmFs8tp57Bh4tTPZv2PcOzK7HuyvzrPuNI
qdmUGywCsh3XleZz572k7WOaafajIhDIHW5j0Y8r3wJBS6E445SPlLGdSyp5al8V2C7mthdtAcWt
4nEufyxprCmBqSYuOepagCC7cVOkq5F4cJPlIYp0iAnVako+6k5Wlc4pCjCJ6Pl5cvkQJmsHhKvh
tuc5ji0NUEb1E6Qz1phWc2F9Li5N/5UxcL6D1en2hlGNLDlrb7AxsRYYp7M/T9kctO6uZksIwG95
+Ju8yShct4x6hIHSWv1qWoO67o+3J60IjXJLW4wecpt6CAHVap8n2zgIyz7XlbvPJnJnWzzHfDGj
SlzmPjnarvEqDP58e+YKc8u835SZxNjkHy6QTPjRwCjtQne9EMDgm7XeGHxtOzycDI24ONFyKPov
3dw8Fa6huVSqZr79/83o7lwzL2lxtc9n8rF1+hNyJU2Kp1pOyUGpSQoRWbjUdKx85O783K3dEcT8
O2cuOekIrBEnBpZz6JJjattHt0zC28upmrnkl0hg3JjaMHlbD+ECo9hR5Dec79znknOSOlu8uEQ0
tyzzI+2rr148fCsj58vt2SuWVO5wK9bRBD8DokrZgUE8Yt4YZnWu61BSjS7dI0lqdGWftcVliY0x
IHGV+lG3ehrLKyKvrNTbpKUH5QZY3lzMZ68ZA2rRn6trItkYNZ9Q/YDt0292vA09gwoyMMWlT9Li
qWhS9/eSmKWOd0Cxd+TWnmxi41qxqoA+rHEwveTI0eIzc52BVMNLs6fr4DFUywro1rdhmXvBai9h
FqeH23tHMbzcnzfzwWq7oRWXsaUP3UTu4oIGhakrf6tsv/3/je0F7Ws0/vXIIXn7XGf5E+6smhu3
auZStIEibFxlQ4cQPGQX3FN9w2Topyl3GkaKNjN3K2aYQlzidbk3Z/M0jM21nidNJqCavRxxOiiU
CWhuXmwAuNuDu1RDEzqdWQ2PPIttHQJIZX8p8nQCNYN8+xWRAalPwbvAGvJdrUbMlFv0OjLy/2Xt
u5ol1ZlsfxERICQBr0A5tune1b5fiNPmYIQR3vz6WXXiuzd262wVM8w8Vj0ISKdUauXKWpbjEE02
f2RWBYh4btf71Ks248m+bmmD8d1R1c5Hy8lCB4X7YdyiZ9HEHbWNbZzXLEtJLjBRsHz23PJEmhnz
SRaQQYt2n47VVrYegw8KXGQPkZWZzmmK29wvCu+X2fJh3xFNHa4QTwuGGGHMRsTz6TQbyYFJ+wi2
040d9xbi/4Ufg4IVH7CFV7GmwI47AqsAysU67w6O+WLP4SBnn5PpeD8IaaxUHbjAwLDE06IfIrSM
hE6TPU+i3KkDxQGWQUoiGwSgWAp/nP6e0tsw2C3SjbfLuKbasFbNg1FOA6InE3lAp/YpXwsM1cTQ
dM96b1MjvC8fTbBQO9dGbnSl1UHNIAv9nQ3ei8yqoCnGfCNR1q1/+7xXUVpyA1OmhFviooGFaDQL
sxoUodmuKTauqfawcSNpHTZAvRUoF1eQRtrOFkJcYzlqA9uK2dQUg2DKKPGmMEEXcuzsmlqEt749
8pVQmmFx+wEsFlELJmjDwwzJxNhwW03wUacttJLaS2vEeYQBOfSzaVvkty1l85wnVdLehoS61oZm
dU9SPBhgK6vMZxiobNygrcRJsuJLzZtHOQ/7juVqw5pnLdScazwi5+0ZLHWlT1309+2zfMV9u2yt
PHfGJl/Ndmgaaei687Nwt4YgacxH7VMTQyabpnGQnrTArMaynP00pxta1i2uJM4pGMxqnmDvXery
kgJYM4zjRnKiUavarCbmtLeHcRoANHI+gzzHn+P26zBkJ2fdwjLp3v726Ffmn9doRCrdFWVRZ35u
YvdpbLfuTnVL38LQq6VZ74A91uMiSjANc/DTuWh+26yhH+/bjE44t8e+Wh4sd/1cmEhLrGUJDLEe
SVf6/Sy+ELfdamXVREwVL7UIbi5tA+mktXnwJvEyGR8zbxfVCkoJitdSKcze62dYfSzChpmHbnTC
pdqab6R7eSX3bBMTrDC1PUTDkp8kOnD7rA4I2kzvy1+nXsVna5R0TCuXMipjDKvxwQjWfjYSZ4uC
WLO8CpYysgUYFE5w2h3XYC3Ky2R1G/VLjeWoYKlirvpyMHgZ1SJrwyqF/SBl5ud+7n5lHd/CPmvk
rwKm3N5tHSq8IfJmHmWt4Q+x81Q700bc0X2F4rl9YTlx5mJ5XrVBbrwIalyaqgvg0If7Gr7lBW/k
hSpuqrKmvpwwdABoQRL0jvEoMusTtUOUlcIq/vv+Q3SfobixaNtl7OYY+6+VvbTVy1J5V7tZfAG0
xf0n6PSgnCDbtqnTImMVkocl8mh7ckb72SHFxhWBbnnFi8vGomkP0E9kEvPiOOYHWwLpzreK7W9P
j3RNFQhRETGhmxh6xmjFLoh7DA61vJGEoz1Ml9we/r7d0/tNVz1xgJLC2Bq/3JebTjOKg1cxGsKI
y3A0TkTYGy9FlUYLTmmot25k7RoDU+ERJW0cyjsXWfvQPfRpSnx45KmTdVT03mGqiy34uyaYqCAJ
B0QTQKQnYzSW/VfqxlXQMev3LjGpMAkndnJH5Fg7xtRQaeRZ0BtxMLjt1wXIsPvP0NiYisjLLY/l
M4bOREM2+w6S1IpU/jg4x33L3x77aivtyQzoaAMfFF1zkpbjF0l5IGYb3l9eJ33FxVe3RT87GEeR
Ov4qPQ8tSsZG3qtbWXHtIQWNYJ+JOmpxvQuGuCYJU3cTiaFxABV7t8q+nKWLzM7qnXBy5/NoOJWP
cU8Xb50+75ONsknXmIvUx2iswkD1/jhzcWjGfQn7P/HklVL52OX9bEOp41oc6pY9obXi/a6XViF3
hbHwkjETJXpz9oXDQhCubGj0dt30xp6jAu5yrx3p2NMycpPZz2fL5wMLSrRRmNRPna+ea/nuuoUo
15iPirxLqLTJWCGFbLO+9QdvqA6ZIbdu1DTmoza0laOHPlpvGaJ6BYItzk6Y6n0acWU6WMu+S14V
R2Us1eQ1mYW4EC9fHGPI/TLdGm6miTmm4rWDm1kpkUkV0VGCpQDbfg9IzN5dWUVSxQCRsNyAdGBN
PmfpsS5q3GpUa7JhSW8qlzkqNnEtc5y+kbdHfZ2e66npfeFtHgx0iytua2X5LJLWptGEebRG1T9n
rbORnb7pAXhvZdstaRcjz4q7aBpd7qediX6HJKDDeEL3xtEZ5yQgvPM9yTYE9Wb5jznqLiycts5d
VnQPxcCeLUxlmxt2ssf1UM3yCpu9OqCh3xE48CjlrJykBR+sRFqRU37MOxJgTvTh/sq6j7ilGK+i
XWaOtJBrYaG2OFxK7wMbHqbmO2DfflLmobD2MNPgA26+/uoxVkZMb5b4AJweiPWrGQ7GVv/r24ke
1lZ24SJuBhNpqhWlZn9IVxGwFheUv9zUDEX1Lem+FtmHofv7vrw0BqwC5fNhQgkt7/Aw9rvCAcJo
t8zpzbiBz1D25NRAD5N0ahLZ7PdgGoGRgGJn2LBV3WsryTbJO5skmHkbJVXvj9w+DKTZyON1Sysu
TWglXeq2VpS5XeCx5JBxZ6O8pVtacWnD4qhVgNM3SlNzCkovGX2jknv2eZy5b3HklUkKMzcowfiF
6MaSvfLixOL5uMtI1M3Y9AR6Z3KPRp35tEwg9iy29kaNkag7b41d3eKlJFGZfWnWAzBofrrrzg0C
UXw0rQmE61QkGri/YCIyqwPP2jgT6d5b8VHMyHOBgzRMQE/R5hMa2XmeDveFrVv6Zjyv9GiMBZDi
HCJZZB0kBNfvy3OxNQxZEx7V3dZoTNTgSviNGz/GyVdZfzWcY4G7knz8zrc6MXRfoDhnwhxI3U6s
yBs/jOhWqY6dd7ovnDdPirfC0p/CAYoQMEL0RkbV0DzE7S+RRGycA2A6D3L5eP8ZGi9VoctWsZRI
CFcWAdty6Mzy29LsOkozriKWa2TiY9fCR6vpQzafV9H5vMLU6F0hgKuoZTSflSyxIPh2ATD0ZG8R
7b0tEa5ClQs2N5RiZOZ5GBx0HiE18Ynjfbgv7rethatIZdm2JTHK1IpK82NPgtH5gMFv95fWvfft
ka9cibDaSD2KpTtjCFvwhtNm1007NKnauDAwUIxid6vmh4qdeH++/8pvGzhX8b0kN00uXbyyqJ9t
9xTTDz5rbR+Q34096Bb9/nWwwosre1Ai6z6Hu8BGMLZoFR9nhPTh4rINB9Usr8J8eUOxBdERiVEM
wt6j2bh+mz94YpOy6ybgN95fBfq2JPPWoltJZDyMx/ZSHcfz8r4L50MfyNMuFA7jKtyXCaebCgva
tfgnKh9cK/WLJbyv4bd5JLC4si+hdFbgqIYvEJ/7R3pIIvcRV8jiApazcDn3W2TiGktSgb+JOxv1
SMoxEmZ1q1gENsM4uamWJ+lMlybbAtPpnnNzvldOtnpTa6ZWMUZZ0flgrEyyz6Bz9bs+sOav90Wm
CRHqsIu4s0BF78BmzTV9Wrh7rjpMz+x3gUOgEMWXi0aUZQmdREb5bmk/kwmT5cWju9WLqolC6rCL
HHcMoulgTGUnnrtiCVy2BefSLa04M14c5PNmyVE4zYJxkshZ7eN9mWuW/hcO2O4aLuzFjBz7c06/
svzzvnVvmckrc5l4Nfd5idNs7T50DrA+6xZ8RRN6VPxvCUpnFifVGNHu2iy4bfybyLDbIj3U2KAK
ATYH7kiUKXjkyJd2el/In531475INCc+rkKAC5ag/DR0t5RPgO/oxNwn8FlaxjcHiWU2rRdnvOTp
z/tPe7uuwNWJF0haW682V/Nc2WVYJl+rjL8kbnXgFsGunvqG8RvQ8o3NXWdF9p/aHkqQXaGnz4xa
/tOxV1/KYWMf062sOK0NcksTeDQS5fm7lfts2iix69ZVMsxmKXGPwgUBztDrfJrRQ9cMn+6LXhMq
HdVdZV/E09yYUZwQzI4PvSrqctO35HGtNtxW4wQqOFhMkxWbZYNgs176PjCWH7I/kn6j7KERjjr6
ghWFkU12jsy+DLoZ07D2Ja4qLDgerXbiKVzXBL/nNGFOrvh1X+S6N77J6VW4cVzXbN3Ew9ZRLX7d
msdqLsL7S2u0qWJp7ab3SGtBGDz/Iuj7ki++I/xhDXtnK8vUBB1++6pXb5/EKcGU32mMnNo5Olnz
3pvrU2xgssP9T9Ctr7inBbJx26wg90pewIbvV07g0i0P1Zmi4qEoo5iTlQkr6oeTxJhc8tGZnpJh
w9B1ilX8FLzfaG0q5zHChdWDXLxLVWwB2DQRUp1z0c0Vhjwl2FWT6hn03H4HxgiPJgc5xUe2HtJ6
CQ2ZnO6rQPMdKqp2Rmd1NZq2GTXTD1nGLwPzvuxbWdlpyWiIuMKxLcpnFxDLZsGcFIza2bf4zSle
WWZdVRybVTmfa8M5DNX825u66/2l/6k9vpHiq2MtLGFDCLWF0P6Y/WUfh1Matufp/foyYJB5+xQf
tqjdNRaqooKbljLAzSD7uD16Pe7Nj5ZAvYJvXGvrVHv7/5WMWIp+ZEBirIjN3kODdtPE3HloVpHA
ecxKG7RlyM7W98z5tqD8ke+L8SoKuOTVxKbiZjbSDta8/1k11ucNzd7iyluaVZw2T9d4TLMEm+uT
+5Kcu5NxiM/dV+7TY4tJn/XGIVoneGWfbWtZCW64SOipc84pO+TLLgQq4yoE2FzJKNvKM8/u+peQ
7Ltd8q1grEsDVdxvzvJySmpmRSuoj6fkq9HHF4nGldymvmUx3Bf6LoDYQ/rjvjo00Z8qPmxZTR7T
Xo7RRL2Llw7vyy59EDk/3F/+FmfeULaKA3ZFLl3eUSuS9vBYtr9KWfmx8xdbk4imfudt5A7/3Lm8
9Zzb571yM3eaMRwOA0IjPmIu7ZQHbm4FkqFPD3Vfdz6mU+LbZuHL/CKzD22coBIsfPBBo73xnKH+
dv9zNcFEBRCnhWnGnbB4lLqf+vTb4Jw47tzHl/ura0xaxRBjMKjprE0/Rsxa/IKh3uy17/ctrezT
HNhkmrio7o0ryYJ0kuiFm/NP+xZXPN5hbizcxbRwtPmZFI4/Nbs6RuCJipMDTEJRCYb1Wuuxn34y
THCYf95/6X+u2t4wKRUonMvWBp9NOzyQp+rCg+/dE66BgulYfoyeRZiEWymSxgPVARdjgwnQXYFM
w2ufCoxs79bjion2979Ct7ji3lPr8R5VeCsi+TkbwsV6HLf4fjTWaN984JXLrbXreq6BW0NveDCN
75TuLe+pnIroyJlytO+hZHuwjjzIj/2P9gyKlZAfzfO6726Sq/SK3pCtWTvFqDlXkdMnfso/mHzD
UzVxQMUK9+5C21nYiKq8+Dj3y28iJw8j/IA4z+W+FlbGVcxw3ttV5XaIB/FS+9PkHK02w8TNLbJV
ne0obouRa0nZDUvz4KFKTOxvxgo+iGIrVOpWV1w3r7HvFOjle2DyY5NcJHpMK+N63+o1pqnihXkl
JvTVIX0x7NTPnfRju24lprqllYS6tgWil4XT0swyn64MN3PLhq/qllZ8lTbpSmWMPUwwFgC6GWTJ
rukrjKuEiogujBDe4GxdJphFdyTtroZArHxT7+soMA2GXc3Y8UhfBLKwArFuNfFqcgd1pEUykyUT
HBlcPZFwKT6UeXJozBRwTe4T92debLU7a0yRKCdgijmDOEqiQAV4uc+dr2P9s6i3ZrBoDpIq9IhY
zQRu6n4+D/UE4t9C/i4x/Eos/edFVkaYL+0YtDHKzVmx84ZRRQnT3jPThSLDZtWT7J5t8wwmNtbv
O9GomCSvcfsGw0usyO7sABvAKWnIRs6uUYSKPmpp2lrpVI9RYwPtAnoVcaHJFpfWzY3e2M9VvBEA
8tkyYFBJBOKZs8cxiLv8Lu0+nGMzmL1kQzq6T1Cc2GJEUO+2qzCAAqxjshz51tQA3dLKhsudYhTj
2gwPTvkOIPwmuRq7aDMYV+FGTmOUmLrompEtyaEs0yNoBfZFNRVc1FHMSfNyTqKEnAbrQyU/3Y/x
OmkoTlvJoamcFOp0rEfSXC1MCegxTvX+4ppQrKJ9pxtD1LyuzYM7r76B8OMOu9rbIGplV/VAaTOT
JiUR9Z5p9r7MHyvv8/231mQd/5wpX8VimidzywTh0VT8XeCiu/82ru+k2FcTULFFJSkKi5k4mQ75
UzmTs6Tscv+9NSHyX9AiZ5YF2E+AyJdAlcr5UhvegaP/3gN9lgC1xdrHx7wvg/uP0yhXxRsNTVmK
ZBbWOYabdmQ88nRnIU+FG3VTH4th6VE3YY9TXARJtYb3X1pj7iq6tyuJC9ZU5Hp0yc4gpgN5MT30
8Xzat/xNVq9MR7RkGFAk+adOuwwv+RxWW6SUurtuFW+UlimZDMOGxT8Nh+Rsncsgfiwfl7AMq83b
ep1SyZ8fwJs5LhnS1YciRTdqVxxKs96wF41bqXijKSn+k01Oy7uRXjDyxB/tlxJHtfuy1726kgmP
BIxFk8QZLUWaY1yGrQrY2ybDVKCRGEGExEdnjKQFcjv6V4LWIK/7vuelUSL9U952Slw6xVBqU3xg
5ovY4lN+WxhMhRktTQWa3RXhcWiKALfyAFVvTYV/O8wwFWTUVYBpLzOWNqMMVpic2ImEKOId9knk
poZXLtSTzqDgSQUaSPCDJb4w4Njvr6xTpOqcs4xbmQ24AerpwXNXfzTHp5htMaHp5KLspG0hsnr1
4Pt23gWOU/pm/Qxksz+AU4ykc1BOvxZ7p9koburarpk5LnRQmricJ77XbB3nNfUapqKm+tVr0rof
hgfvzCzfOtpFAOLFMD96wZyf17/toMc4vy0aCJ2dKk7bYtZ8j6GEzQOnY8C75ZB3fGOj1ahbhU8l
VT1atYNNhLjPlYdZFd+LcVd2Cpa/P22UNMY4Fi3OgZNsvy9k+TCYgOiY/V/3DVUjFBUylfQTRtYu
2Rilxg8x12Gy2dz1dvLOVLzUMCapPRdIEVprOHXpV8xzfu8lIM4R9GTyrV4mneQVF+arJ9DnijQ4
Hv+SCfNZ9TdIVHeFeeYqXuw5ywQWBnOMhrINJq84SmsX5RJjKjYqq5dOFjevEnXx0Fi4KkuXjdij
U6nisIMpKyub3DVKpuxo5m5o2v1G2qe54wPDxZ/WaBrZmMVoLIqmYDpgzHGYh8zx6wmjAKew9dug
ejK2MBH/tBz8+/gHtr4/H2YksiAd+u7Bwxif7ObEm69N8WWll8L8KOYP1fo17j8WxpW47xy6a5AF
YyqAKl/qvOTERvn11lzxRPJ9WlFZFGPCpkYWqEK1w/LcjcOD6xobPqzxARVBVXdFbmJePYnW+qPL
mF8bEc2/3Y8PurVvGdarLdIBzwyu/nIk+unqM0CBOtMKcDjcKB9oLs+YiqGyc28avJgDhpijJ5aY
0/vati8Ft302J6ELfyuo8WkU9exLzEW5/1EaD1GxVEwOddE6DrZPp5r8YZp6v5yHn/sWV/Zmgy5G
P4oMnp0+MetTST/dX/cW8N/wBkdx6ynpcWlJsG6Tcj9JGh90LgF4PwORT4eyeUqXXf3EcAHFyVti
xrT00hGlBeMdN9BaOdjvSNJseMLNdN76EMWtZVORhnF4gjd/idNfXv25qZ6SfVgnIKX/NNiyK6sG
TZWosEsv8StqfCaJubEfaLY0FUdFEtRjOUEB3E4PTXUZ7Qx3kt/SvjzIfRfVTIVUiXJZW/QIIvyQ
KgRTvV/XL/ftR+PJXPHkkcZNCXMfHrL6YRgPxvRdJPuChAqp8upMeiaDwVSx+9xKeUoYf49ppRti
17irCqfyLFLn6wJ3xZ1AGxRzW/rMWjf6xnRiUdyVuswtiioHML2/8Kzws/6y7Cy1o9b+pzFOpDYz
b3SQnfQ/ur4L2GAG97Wp2xy54qSkm6qEdlDnEsUncshxA+knj8ux9WuckOJg/XX/QTr5KN6KefUj
t+ybbrO/eF/7Mv1aLV/vr61RrAqi6mk1eJP01ohj1BV+he5m6Vjz2iox4Txao5xdbkYz535Ds8gz
ncCrt6pGuuWVmrE0JMvTGIrlIwbW0CycjB8N3WJc0ERIFUm1zEMHtvvby6OSVotfGfeeh7z0h7Hd
KB7douEbMViFUFmS213Z4qLGzEBJiNsZmTxadhYwJs5lerCdOXDT9nBfzbrPuan/VQ7RoZtkcCWE
lQ4nq45mMzlWy6lD++f99XVmpLjw3JEpdl3EB2n71XIuts4WunUV77UrUgxpjvfGlo5qjESdR27I
X7e04r3cbonViqZ5WJywM06GddwnCsVbyWQzUVkUrEKl7ccyPRhDcbm/tMbkVQhV0qVzzlo6n/s1
/pD0pV/ifmo0d1aR/oWisvKBzMuMcqbxI3GbgGZbmbfuxRVf7TNG5nYETQ1NXmT1q6PndWveiEaN
KlaKCbYOdtpCjW4ZkJiexq7cp0mVM7FfR9DympBHWxxzeXC2SqM6adw+5ZUzTkVfjg2uf9Ff5Bzk
+CAwNxXn542tWlM5Zv8CPOV9LDm9qRHgiag6pkd2sF5QlToSXxy3Gr00EYUqnlkCKehWaOaPOEbE
d8bvRIy+sEOMJb1v6zfTeCM8qmyJdtJTe6QW6jnsSNLcJ8Zlct/ZTZC4W+xcWkkprtoahrk0KyQ1
HmkkzuJQnuil/Zsey2NyXDcyM42BqoiomBleQWyzexBx/9kCOBdTX6Yt5KPGlFQYVC2m0elHB2Di
bMA5gX2yhyGohbWRmeneXfHboXFWQXrpgL/nZbSwZ1jZRij75+L7Df2qQKgOFU1W8npELyJ/WY80
WJ6qx+VAAx7xoD7xcDmKDPAiH1Da76BmCe+blU5gt/9f+Z6kJGtigHQe3PzLmB35re9ga1aZbm3F
r5usctcOcMCIg11eTN/6ofSz9ef9F9f4gwqOskeHOJMFM8oL0y8aHo4Y/1D1+WnmX/ra2/A63Sco
Xp33ec3XHlrh5qkmR888oYC17wOU/daF1KuqRMDI40ia4Tp+LozH1Ay6TQicJiSps2fphIK8NeT9
w5wsz5JVj26bhovZXzDibaNYonEIFSM1m10xp503n003+9nzafbBvbevyq+SKuLYHNcEqMYHQ87H
7MYjVm3hjTRq/ReRYp6kbcdgmXkt/X4SEaZffzZS8fG+anXL3xTyyqkykYL3gyFW54s8VKzE2HWO
kmexcdDSLX/7/9XyY92RZRk8MxKiDzNwF3MxnwtnF2k0YypiyuzrMmESt9qiRyOSJ6bB74rmRjVv
bF0W6Yq2KliKGUC8DxxgXmmFoH+nQRckh/ZcfhWPOLIQXwZVsIukGt+j+HDT216c1xBX7j0BI2h1
11wc7ita42EqRsrkxVCJGmxZElN6D0NdmqFjNanvxRW2zFZs1Z01ZyMVLTV4+AZWuObZTq5xC5YK
+qWMv7eOCVqPH2bx1ei6DdvSaUZFT6VNDFF1qOkRMEL27VOZZvCQD+Z8nnFtbdDVn0E+5nW5T/vZ
r/u/HefLmr2/L09NUFfRVaOJ6YpewuHyJv002d5ltsz3FkZiVHl5GYetmUcacaoEixjI3U7OBB5K
jwzYmSzvqzkkpxQpg1ukFxR3PvXCPhjjsmEmmij5L44nO8umMmcdblVMnxUirJt0Q1+6pZVYUCQ2
YIEmrv3X4jjxR3erj1KXC6qIK3ssshodDiBdQrvXNF8K2/E5Wqja71lfXOT4w+iep1/NGJ+XaYs9
T+NOKtHTOHQjb1PYXjbafr1GYvxI02s/b1WoNPXqf771VeBcJrM0m25uHlZRBmU9fMGUutM6Lz4j
wDxjewFl+3K6b8o6xSjbu0h5IzFuFqcO0jw0melXbBdPMsM+8mf8T6VoBtQWgDSl34SVBsYs/fsv
fbOaN5JQFZ2VVZ5Ex7YwI/R2H3vp+blRgBp8q89VF1xUjNa8Nvk6SJRF+KccAr/YuKwrnwCbn2of
w2l8EW6HfY0CVICWk1tsYqBXi1J+Kqr3nrEPe8dUeBYzZjANuli4lx+L5oOzvJvEvpt1FZ/VL4wa
ZEBOSO0uAib/lK/1ye2mfcFCJWAs8sr2aoKdvacEQZ0GAIpvWI5O2vafNpk0vKcD8gXwnFDcBZG6
9R1p77z1VifYYhZKhmmV2MIpaEGcwg6NZWdhU8VltSymuMRCKijW+qkxnYiAFcSU2QmDcj/f9yrN
dqPSQNk4nUyJa1jRDA6uurQOpPssDYpwCkhM7ie9G6S2tUsRVMVrtYtrYT6NY575UlxHJ78k6xY2
6e3wSVW01ioXe2pKmM9AwMpiP7Fufmzzr8lih0XNz7lX7dovqQrfwrQ2jxfUxWXomv3lxObkWyUy
6Pva0H2FkpynovDqbl3rh7FjSdgY3XvptGGTxcjUcxnC0IQ/2fsuiqg64paB1nNuCrt7kMyL/Tmb
ftO+3ArXbzsd9W7/v9rPaJXUxiixxxD742h+M9frfRG9vQ1QT3Vm10Y3/3ILQ8w5dBJFshLwim7r
9PX2Nk9VxiuzMZhhWx3K4qVn4KpixHwyc5hf5mx8Wi1RblDZvp3C2ETFKc2JYRbtKuJrdwA9UlAc
xcn8MAe3cpYXOh/vy0r7FKUmFC+ZmfSL7f7zFCsswttTuvDWh5xsPuVNjeBTFKO1kh7zTHo7vq71
O2tE36YXZJtFM+0n3J76yo4ap2tKN/3PJ5BDEfZn88MQrgd0HwTll/uCetNY8QmKscaScJIkfXzN
1sEXIIC1yq3GJO0HKAZrZ/Fcj5L+Px2Iw//FB5A/pZRhAKA3do13dZLlsMbZ484jN2SjJIvV7K21
aZfGNfMC6orAaAK33joi6GxHSRc5E/1ARtgOjZ8l+pUN66Vv3Y3tRrO4ik1KekxJTmzDvTrdmZLn
LAuHXTxJNlHhSfaSlcAeFLB5DDEZMw6MDw3E3If37VH35orf8npeuznJvWuaxd0RgBuCgSCJOLop
3cJOa0xeZXpaTRczTSwUI28mDwasx8na4mi9veW/MnUIR3FZarKOJk0dX4HgEukZI2uHJBjGrmuP
mE7hxmgTZWZ36CaMD9onL8V/27ku6zXx4GPlUAZezz5MGH56aXjFj/efoHNjR3Fjp8tZObmph1Ba
fAQ9+EkEmQccnxUA036uttJgneYVR8almLRGgsf89232za0NalEceTHNKe2XwrvGYj3MMctDb0Lz
VuwEPHXj4L6cdA9RHDozhENJ38bXxAts95vRpf5M0Ce2lRJr5KPilfpqKHnJh/g6umeZvsuLM+82
Cjwaj1DhSv2SVdUaIxY57OB4762twpHOdFSQUu+O9TSXFO98zK52uJ5FULH/temoiKUYQYMSC4+B
6bTdc4pezJ3hTkUsWQy3wmYqjP+BVWqlo/iuIyZzGOPUuKKQDunkRxHkKOf4a2AfljPdqq9oDJMr
/ptiD/ZIDu2WmO/iNOCkruNz2rXhtGyhCXS2qfjuOveYmlgmxrXO0mDs22PVvHdm43Dfs3Tmqbgv
X+qUtCCauIoGfHn1StI2HJfc2+qQ1L294rmgRE9J3DSwUqsJ5FScDUxfcctkX4hWwUvz4GUkG5nz
PzAhjWRU8NI40YzwiTrXxc2DcU2OVFjhLqEzZSP2Ei9L05tQ3GwNnIn467w1i1djkCpqaZ1yN5Zz
DIEQA/CeNH9nOhN9NDsDNKlWvJV/6oRzU/er/HmYs5LV0nGuonf8ss+DNft1XzY6z1VHwWJiVkox
duUW1+TldroASe27OTBOt9OFtRGVNWapckA5YDJlfZkZ154Gjv0EAEO+1benW1rxV0B0syUd/v/S
t8Q23yiW6aSuOKv0JhjNMpffOICeZkCt2SVPHis9tvMBirdmzLOBrM3c65B7AZ/HQJQbOAKNVFTg
0iTsdeqmEdlbtQY5JgPYckHj8VYc1khGBS65ju31ed+5V0nGC2jJwsS098lEZXpySOnFnYcImVp9
kNP+mO8bHGkTFbkkllngVnOOr5U3Gl9ue4kTJWZpbd1V64R++/+Vl86JnOwqieP/WPl/xxR1S98U
8Wrpgo6o8K1TfDXRb9gYdThnxE/yOrwfBTRhTEUwVa3kyViV7tVrLd/AfbK7pg9EfMs2U2/NcUJF
LyGJN8osjvkVrTR2KL228gVpsgMdKtDYuVkZ8HyT8U8nLcVxzSElxDFG69rJvMNQVma8W2ocZap6
Xr7dl5juEYrryspZOmLU/DrHvXHKM0zidVwm3tOm3UUJbxMVx5TkGDHolpJfU3d2U98eS8wY7Pup
vOz6BBXK1HsrY2AWoldMEAgxv+BAbO737hbwR6NxdRKsbVRZEk8Ju/LUC6zuBSftR6+lYd4JFKaH
676PuFn0K8cYZmosvfDolTagpq3750XGp3JNPt9fXuMYKscTldKjDoWMirHBAJT0kuf9gbjiJKzi
y/1H6OSkuHa3ZiBOnWZ2xdUY+k4Ws0jOYIHtTmY7OhGTjfgsTVLsy+BUVFOMkS6AblN6xcSe2E/j
iR5SI0GTZbxuHB41nqHSPaGS0OUF4fQKZNy5mZLnpB2eedtsKFyz9fwXZ1fWHLmqNH+RIkBoQa9a
ur2Ox9uMz7woZkVCCwKBJPj1X/o83et7fBzxPU7EuLsloKjKyspkb852zLt1l54nD5Ai3Zsh6fWp
be39v6/Fe8v95lRv2zRw5bv0wTN2TrpfHWdPfKcl6r4Prrd33s5bPpPUzsV0wfuHQyb/PRJJm26f
vagYKDAfyAz+TXL5B+zmLbEpBnMwssQFUQqoz8PfM++fIhfKlj1Cxq2Gv25m/xq5qHKdldPQjOzb
EjV77Cvj/dnG4GUkxzVxqklFXglQMnpx69KPnHT+pkH80+97PQr/cWj5ilFunKv2IfXx78D4N8q7
mzWoRqYY7Zrc5eJXWe16/kIYbwRMPNCCZiWTWY3GyfMCp9Ii4rdT+pGC/D+P5DGITP33L2KDmOwa
6PKd0X3RtTo6dWbj7v+sBYv+ivQAGUjXjdEL/K33y951/W0LePmjMe33svC3+lQdSk57hDE+JURT
40ppmMr1XeFDu/OLIu77zDR4aUs8lH2SrqB9iXEplp9ctXIKFUfbFR48ezzHXpecb4P4YMz73Z/2
Jj7l3bjECcLGN+GXG7rODyQ5Kig9n5I+PUF/vE7jqYqK40vYxmoyR9Oq6YO05J2z/pbE5Y48dpud
xh/IdC6WiS8l3/lHTN73PvxN4aBDQGFocV2XmLPSKygaE4aoO3p0H7SH3gnsb7lbCeEtm9ZIixIX
1Kch2f+Ko/ZymknZpvBwhnH5vwet9x7kTdDyC+mzKWpb7NAsz8ZbvR3OyHKxNv1oYv6dqPWWs+Um
MoGU3CGgkOSlXU6kgC7QB2nI3zS5f4gGbzlZCqaKC1n3Q5RmhEDgfJTZ981cxxM6mfmVQwM7mpqO
XVLyJOMnJn9IOzecjFUg527Q1WAuOlHNEZRU9+/2I6mZd97qWwqXXfxyqMPgV/XmJ9mBZ4n/5857
y9ZSAcPLoR+8KLW15xnqA9v+kSD4ez/7dQX/I7Qe45QoFzjBZ5PiB3wkTa0m+5H2399r8k9r9fq1
//HxZtnELnsOpRZd0AcuntIJF/2eNV4vsizIz4jtp92O14SJpVRcP7cD5P0Vt1Xspmvez7hvimtP
9UOs+g9C1HvP/AYVJCERQcQjVHKn5ABytCqE6zvoRwj/wR597xvexIq4iKH3Qmfo8eaR7n5QDMzD
/ilpj4+2xHsX0Fu9rUOn7TyvLZ6BhgRMom4C3ZZaOLBofoYzwHExGNU1MuuLRvnWVZH9aK7vvYd7
Ez/gPLcUEZqzeH1ZfJssmFkTH+S27z3WW74XNwqSSm3AZ5Oc06qPj7FME1vBMxxa0fv9lInHAQLh
Vb9cinE8/b8i4lsWWC9Zmg09gUNI4WT7hGxUf8tF9JHi6N+L8g+n4C3zK+VdUF3kI7yxXdSGwWMs
/ovEjwthOANA/qLiGvOFEYaxtzhu/v2h3onBb1lhsncsXRdquhIWt0mZe7aelF01nEL5R83Wv/ON
f3qyN+GD6cg4CIfjS3IwCosQVYxGFWggJXn1S5pMmWyN5se53x/5+JQUoLKMTyL+rZIvRQFP9/HE
uosle+4h5QiHGGArh682UdHu87+/hnd261uK2YSGKp1Ggl9oaf4CedbTIT/crgXC2D89/ptI4rFd
E253fLguPs/+0Xa8bIc7hvdgltt4e8i7h3m5P5JnI9dSMygDyZ8meeH7FUmHUtH11I1f/v1B36lF
3lLSCqpGOOfCDxhE1bke87aEnWVKx2tM3/77N7y3o96UUtpQNibT6zd4DM7s8PNhpFQfjZ+89/vf
hBUDLf6icAaHxIbjcY2vWRJXSsKBG7pH//4A7+Sm+Lz/vo4EjE1M6JnHd0hzpdh0JYSqKO6gHMbS
bPOnTf0aD1f5A+It6ir36oMQ88/vjv4PVU31cR4CQWf0lYjfDWV6lHr79e/P9c97HPTz/34sPcw7
sXbau9JsbEer3YOxBp9sjPv9/77gdc3+4xrv5DTmR5xbfEEu/pKkzeAH0360r977+W+CSEdZwpA5
4dPpqsvscHWcfiSCS9nffJ7/PaT0f0lpXB/RvvDzTvgOBnS9J2OAbjsWH42dAmrZ5nowvV+MfVxn
mvsxGU9Oh4Qf+D8p1ZrT9nesNZk7XucwUifkd+/zaaC3bRJp3fXnhS3U9i/o7+yZ+6s9hIJEM8wO
k7w4uw4yLWkZ0qlbQ7VnhbS3yzGGSV0J366YWhUDnVNRjYXWfj5ryJbKrs5mH+Vf140ACCtDMq5g
HuTFKCEDoIqYp10t6R53tywA9TMlGoQFGszDiNLudwQjMn8TW3qY4Vy4TiWymeHP1Bc1vJ0noKcz
xkKSi9d/rJ+m2MXiZBNVRHcj3LpI9sKZm+dLskvpzAXbdoIuNg379vvAN8vn3qnWPyTxmvI/jrYe
KuaigD5zxYxZo1dTgnlvu2buwKlLwCDeocLS896fZni1sGvnoSk3XBOYNHShBl9QAqQ2ISO/BoWu
M+TMSOLYd5riekE4S4LkZ0gg2CGUcWLyIa8myjzMxAzp9XB6vbynivaI9TBC8m77kutiQRnsOGk/
hUUVIi4zS+b4snP7Js8xbFAtFGxHPyyl5EibbpX2cXHD4B9b0HoB5xkzBjMtRlf6PJmOv0K0IzmB
YWWc8Es22g1aj53L+2+yRWbOyr6dRDedVlTSKPXJ3EfrRa8B3TzLRUv6lWZGoezuixV2DXrsW3cm
h1pcLc02zgpG2CYDi2XBdlpFCbxj4RUGd2j0bTe0X2259FrAMIOlNvZ/ilxGEoMiBJT+k9tiG7+m
SSrdrjhj2XY7o0E02ahRk9/GLy5zOsMI09EG5Bt2GR4iLRO6X0gZZ+JlV5QMurZjNkafN0pz+rAI
6+hJpiz9zuHpim0v407DZyL2Kusr3fFhuB4FSpK12mAhqRvaSUjIgP4p7ZXYLCNnx8yQP3TGbdFf
UyfjoUr2vU8+j9CQj5IaM9BePmTCLfR60OvayjIAhw/POiF9e912Rzb8NEUkt+dQBAmxo6LtdGHK
SMK09tLx0JpKGFhgeTQ4TLZklT7EMX5eSUj1KQz53F5EkWaYREuzHuqW8RQ5/bBKNeV/JAaiEmgB
ZrkiN0vO+ERL3YolYNBAHimCZyFw0u5Bkim2J5fm+53tsuFqS00GbpaSOvyOip5gol2KLX4hK42G
mvhtT79MeVqMP1r4a0tYs2/LRsRFUnQtbGuHHdGl2mKuC8hJzBCWaPp1EKaUuuD0FKmxh16Ozsmx
fc0G2L0fNWhoI9zahjGj/JYNI10x37LtD0sKqP/XlJhePuwTXObrYQl5cmpX23VXLZdDctnLKJph
htxH7uew5FF6oe0i96dxKzJ1HtdiimyTFtE2PYguo/NfO4dg6mXWOb6d+2WeAKJtiz142cM24yIm
y9AMxhhV75uCwS8ZxPIJ2pak8WyCF/JR9D3i3hGgSJmW3EWBPqcjSyBiTCcWofJ7DRLPykLZwZde
Tnny6NtX7BFudNr4i3V2qT/BN2oanwmeammIHNpjq1O0bCGsQrgIEdQVM6F+QZ894vfHoMf4Xqd+
03+1HAt1SvTKutq6MfC2wazdK4BJ9ThtddwOm710HvYtcTkOu2hh0RjF+ee+Q0WDJpaadHc1SAZ/
7ZKYRYBVztNFRjfbzJz+E9st3TYUylEErQsbstpmsDC8a21sXzJM9MFfTGs2FFdkDagegP/vd+sB
SEeWKjeIvucg/KtABnTt1l7WWx4yoMUQYBI7bBGjyPzBAkd+K2mMukqXy6RWpJRbly8rJh+N0oSX
eUq8GW9A/pxld6LcLwU7txlo6Z8NNLV6WrJi9n1bikT6FPOYWBZ+YVCDLOejjeJbJtwY2SqLh9kQ
UAM0kQ3x88Hm6uiKFH/ZFnGn9moUmraPq7HW1nNOQh5D4Q/AC6qzncp0a4SShrdXYGeJtS0Hyxbe
JNEBennVM+vpZas3YFjJ1EXsRDgs4i+nhAwbVMqHZSJnHOW22MrimDeuT7sTMEHdFcQbWzKQx8ww
fxWRIwUriHcpfZK4zpKHot+6zJRbWDJ/j21o9T0tjBCftMiS9gK0wAUiLUO/zteuX2V/u7UqJGcW
CjLScveSqHOvkzDHlXTwObgybdr1V7rNKbuaA+zRrrGunbw/QGxONWTse2//8CS3gzkNBZWsVhC2
7WSJmT2wQD30T465HOGhppow4yZnF5i+dN7cQ08qUldjvpLuc5e7djtRWE8tP5xUVvQVzBjxziom
AtthyJj18fC1Cxp2Gq/nzd9nkdWy6SzHfN7eUMK5vNMaDegSV5ZMsUD7PqY/w7quqvFZK9sfM3RY
pht2yDi5gyD0MajqsGqPLtsQCSkbOgk1qLJPp8hcabcBVyoFjA/1d8IzOhwVLPhEhonXLpqRi9Bx
Hc3zEKVuGZuFsz5z5020wegGIZWbCiTheb3KSb9uXaWsMmL+RVe2+xqTeNp+gfUL/kfZbelIJdx9
iiGaUSsCEEH5oybTvqTC42/cviKtgqH63G2yZrvonGsG2FJkcdPrnkX1ChR0/MXzbP++YPo0v1Ar
ZiVpAue9brIJbRGzx0T0pSnglHpDeJCouboowQhTOQevepAaBtE9Mbtb+RAOvoV6i6BFd5zjWSae
nUSGW/VsoBa/6FMBM8hhqzPO/TqVzDprX/JAknTGD0ps/IOPiKmyRkaQbtA5mzlGQhM/zViXKWQt
Klu34K3gVebFVFSk6GwOPpHwXUcv5NRlbVtj7LtnNSb6fXY3G1wl8CkVOr9akjVfP5u+zeGmOcl2
xvXUsaH/va6Bpb7mCETyJg4gytzyfFbgcwaNwqW7mVzMd9m8gm5DcmHzbc5FM0+pP7ez2z/FI6Zk
bzmJzU5PHKCyjW4sWKLxJzvHfLsn3VYsoRZuncSlaudicj+gnL9ujVu50qEUPJOYDVKLj5S+ZwVP
1VwNKZzPPrNs4Gw82TGGynyF/oQwz8YgC77Qq5c3x8THOKkMUkwFRAcBJE6r2UM79AJTvPPaCFBQ
Xh3NkjHJvlD0WNq2zHeXqahKIcsRweWvWyLsUW40X4sKMvka2jpD7GYDzTMax1u4wOWAeWcPr7H9
IvW42tZPPczwjC7bbgBGFswBTkRjkyikeb2syOpkyUm39KrudiSGed0V48SeI44d99msBUG+tPcz
ojLf/Rx0MxGgX7guYLARbl2CjO86PhL0AexKTchL7ATR7UA/prnVlZ6LaL7Dmkj/M8Z5XZdTMdtd
DTAAOegiqqSYD6yvSnKTPxeoEbOf3SjhTIcsLhOfkGon/U8zmj26X490yq8pyxiKpcKafb+UOc8n
WRka0DyoEWNlC3su3dK5tpvfE+h22K4V+hzNlEKtw3iahE/DwZcNIxsxWhp3rDt45Mst4eEITYoe
CrvNcr+t1xktbIxQOxoUI5UTmIEi9egDesKf+JaYLTyswyJoeCyIYek5Ascy/aIZRe/rguaiWDTO
vOCuQ/7tWP+UTSPu9sswZpG62BjyM+DlbvPMAUycikJd9rl0aXaSftzJemGjg8avWbFNHrOQj0ac
UL4kSQPNX+sfxl058icbEc2fkH7vHfAm0m4kqnVmjGA3buzHocmIz2Vfp322hKISLO4hYIpxQCLg
Le1WVMtw8T0iE9EypseYndd8GZYroaZ5uuuibIyPOos1+LxVXsCv9EcYhmUZKiHoOJxw4cGX9mKY
V4EkYt5YvEICdMr9UGIUZ54akpNht+doDER/X/oIm3V2LdE3TmKkmS6ITm5cZ1XG0HKNp64cuiiV
nwa68fRpVa0TL2oMsb2c2nyFJRVkTIBgRLAsQTc22WeL6i/wfR3raOWIn9XrkclcdbRt0T0VKeJY
h2ZgS+2FGQbdPQeevyIR0DmfxG1sFtkJ4JAYrH9kPuuSP6jH0BJuKF1W+FJlAarQY33MawKENHcF
tEGRo9qj99hU8FadT3mgYtTNYCFVfUuTtDffi/HgqJQKxY64nnzUp88Qt86TC6jOo9mP3GXo9lO0
HvtxC+NavupLO+PKuVriKGEjepJ9Hl2wfZ9gpNirfHwgiogKaSZGpdtjjDJVrptxw1hK72ccoF0X
fma3ZBErsv2jOIYgqmVlVH7ecwGsJx2w/t/E0u2IGhM1i/2OjG71W2MxEQci4Fq0yDVAPFzii3g6
utnAi66N0acUKRJK2BUOUzfWfuttC+/UcZr8jYj4Rmr4kRawP9/lMbovMICK1O9t6oj4jZnlaPy+
72viXpQpBvtFbtaqr/COZuwqNy3P01MBnu9wB+qd08/hWCCiLHByzfHgus4mN0YHvkWln+SW/17C
vLysYxdMcjWCEy+vRVj6Ha5NBonXD2L5fYpcDHDsOmmcJtIP9lL6qUVTvJ2JMG05Y6J9R+8139xx
yqwlZobOd5q5x1Et6e4qQ+J4mW6g69FtoAXbmR2X2dHhBrzUBgu3IN7ksKhboHToFvk1tDGXUdMP
rj/UpRc+E1cRvE71Yx/GZTRNgS5Q9I3sTifbmcd5xu/1rJOjbXJU5OAPSATRItThgDzPcpNNE1Ri
LggggTEuk9QHkp4TI3koLpF2jzAYKnbV2csi30lq6w7WQAYmwjHqMZdvMf2zJa/u8chz5BStOFG+
Q23kzsxEhfvFWub9iW4qQ1I1s2gbqpV2E6zrWwd6EKqNzaK4g4xvrPlX73hczpg5AD45f0vwW0xX
7V1hp6PscpBV5qpI8Pjr6w3f7zfISt2NJUm/PGK81uV36UAH0UBkCm2metgkYAixgTbwFJktVlf7
scu7fNzNKQqokzAg3q4lhSn7WPd94rZnsll9JKVF6VcTUFnMw7HwOa/JMTymY2evPEac45euBzJS
inaCoVySmEZJjmMNOwM73xyJGu1ntSSgvpbTmifaNaAih7WvvaGG/O425X1Siki78ph9nDage7Xt
VpIp8ORpZ8gA2bnvRzKn1UH7hT+0Gi5w9Oq1mHKy6jde2OwiGIeo9bhm2NGY6CYkiZOGYh8ha6Ie
gEsKgcCAK7/eNV0HBAYGql9FZYgJNDlzaqQ+xaiEGPLWvefsx6KyaP7UFVsLhEDbHHxy7KD+aEXj
IZk4QvJjNrmC7mmmZGNdm4J+0vpxLp4Hh6L6z8IKADO59kL/sTsbHGq7aISz7BwTEkLT2rnNMT8H
6t+AN8CKTaGdpsOOsLrG2doNFdlIqrYK0Md6yJM/wsLtw+ADPW6GNEH5VG26W5IeVAfMzeWiIkp2
Eg4SXcDuEDAiLU3cFxconWK/QSVnng1qPLrtcVZ2QwokYzhmoDITz6FQTeN1giVq0dtQT2uy/oSS
6wDDKwCIAwQQ1v0qjmSWXRwzWT5lEtjiZPLMxudkZWn8jaPdcYi7nIflaOK8L4abPtXrcDkquCG1
1ZYxqUqgPVY2oBHisNVc+jwbqn1b+vhLhhcCBIRn0ZhzTAgjXRqBT8FPIZRJHiOGNduBFP7bqF6d
AuK9o5hkzZX9jRGmdjghfmYcyodbejr6fEQRbrKs/yVg6/cNwFrvb3YS6I4iBldq9gwQDghpGWW9
c79RLIzjd6e0zT4tg4VDn9n7SDd7gaCpSgeYTIg6E/PgLuNis3K56g3yBlv5NZ1/6GCR0FwBrjym
9ZxG4AYH+M0tgS2/ikFpAGgtbvs2PBJAES75nMU8CsNltPt4/Y6qklD7OZ3hztZVIxJEnPS532jx
Jx1cyCzaKTqZq74nY531wX/N1nVZHwfhAhHNHrLZXfqwpxjaNmm8x83Wb/FB6iXel67megE8Wrv1
GNEHhhTZgtKXqmTHp60toEIOadHDpfHjjDy6g/oWy0ZfZok181yKXPBwDw8RVFc1APgQ4poWnaJR
k60ieFdBBx63Y0XpGLqk3p3Pze2aDJu+VITM23fglZqzBiibSe5hv/46NOEikSNMahuS9hrSYlQ+
RTPg1JcU4opTX8+2hwhN1BdYvZoN0bYfNUyGtqnOpk0uP7apUPKc00OhIl94EavrbOcb4r/NacYb
BPV2c6fEOS19Q8Oh5xVPNNgeTCmTLg2yeh2wljGx0yscI7ejuxnm0B+mZIpOiajD7Jg7gGaoLCMV
WRaF+SACpZxoL7GjpxTRCyMJd8UWku5a7VtQvhwArUA0MOmxhKjCvPiSsYlBRGFUzmO4Erpye7lF
ibbNnmDJGmrXIXzuRg81E5iVHjacdiH5kZaMSdlf7sizAY35RZviNKgJ93FRwF+NHI77696bnA9l
UBE3n/BSM3ORmWniPwo4Qq5jpVCjvSqvHksa/eqW/OibcTFpMZdpvyDYVMy/kiAxZysElNaLzRFA
GWQEaEjOh5KZ+ZrCGGJdUBDpoXhh4CgjWSWCeagCow+nQYjGZeT3cnUAcq4PxTN2z5ktJFqSoe36
sWlNG+jXQc/Adequtf22NCqNRBIBz1u642LtRhXfrLply2fJbb9n9cC6tIfCNuPzdjtAOdXeDFsx
8aleSeRjWuXomyCXxJhVBLFalFODIGdiRsgAIVkTLltrnOlBfu0ISKPPcjZtOz0VnVx3XaIi7B2O
34YE+newbogv1onR5Av4Pft8HtIjSUoY8omT0hEnDaO99Mga+3wIU+OBTkhZ5+DYGnp3HH1yfJvH
le73UrLBXmMxkgQlpoM95E0+jD3/gbJnRxHUxy7dHxMibXfZB84GxP8UBdGflNh8OGrGMzfuVcog
rEIrIO7FpMtgYd1oqhzJIgUumhVg3pXAuLW/KwTSgj9FdqwO+lTD/ko8Wyb7mSBfXy9lGOb4vjtM
kT7GZnWKV4BN2tzVs9vy/AmND2lOZM6yrZz61Rwr2J1m9dUUHXN2MYoijW+5RorkTtmyBV6vdNAw
yirABWb3MiIQmaxF1GMMs8QlNYq8hCPQGOvSGOT1X+Y+Z+oTrD03cTMdyJO/IPlCHV8VwPnaS+os
dI0bfGVKfxb9fuT2DGTfzN8mj37N7SK2TjVbqg57NMJ1yf7NOTQvxipaVdR+csgqyGmQJNyxLcpV
iSSzRT8BiMXLYbV4KQZZoBs0IIYDwj3o+pDSPF9mBKZ1P+/Q1jqJtLXGvGxtkfW6ytfD6YbMqx9/
zmbadXwSMl3G4pq5rJtIuUMg4FCPrWuLYjo7H1yCpCpD/Gz2Vvbj7yRepF2+mAnKKb4BXTPpn5Vg
a/EAr9NY/h47oYtfLYQlir9muCeFc8LyYfkc5sOn37IAq9tzKhA9JkjfsMKEq03KDBiXHbaVnuza
duZFrCm8Co3cff/UY8NmqBDy0UVPW7cO29V6YCYFuVNcZGkVoXUSXXSeyhiyQrHDPAwYCTNkay1K
yklAp3BQ/vsQo/i4HJD+59llZNMhoeVmVpL+AN7GyLWAShT/IgBQoR0Y0bwtqtfb9R72Q0lyh6be
YQ1ueJ9uZ9ANJDRHMcHC1oYkm9vKVmfZGYMbRXuL7ecGALmD9d9TNrIj1EpRFZ2p3KPbcVjVnXZ2
e3q9/q5wwYW7PMbZILhoM44dipZwkvmLTLqA/KGXcHcvO9EXMpRKLmMC/c5Emmu2KKbqeIGdENHW
t68pXAqn90xaPi8VgyJkDDsUOnskfIANkns0kmh7z11WBPjy4u2Jm6WdN4hLoJHB7E8icRv4en+d
0oPE3Szs8kcu+7z9AmLusxNiTsRu85gN0w+Cx3C07rHy0j0a3EXZ9y6E0VA4ahvBm5yxrk3PPpl7
mN6iUiiWb5uAyGZ+xqS6B0fy6HJgzqkTB4Xp7hqRtZpSgBkon2mG9LYEDSlGZhR3cxiflwU6WKry
gDA07my0d9EToFGBrogNZgIxMbTUgQDLp1mShmow72q3KAqPmHEf9B26vbO6hjdbThBcUCMnJ6nQ
fvoUzemSn0PvenwnotPBK8j4IAsWdE+ABCsMetwO8TKw5EzRFmTgEiXbIdHk0msSihIBp9gqzLkU
7hbQWnYgnRo50MckJqP7GY2AIFzZo/5QaDQLq8b4THKUzGMdhxw31z2EmpJZnfNO9bDUSCbLxu9m
dBsgZGfTPm6wgbNluMX4SSHveUhmGH5PBBNxJVKYcQL2lILfg8oQ2I+GcdAFgLB4pd9tvBfoxCIY
KKQHOhJ41HKF9Z3dIHnfHUjBbWRzdPpaFAUoDQBtCjSbN8IXW7lh0ijbAUpZexXQ5ZofRJ9au9Sg
FbjlS9eLCLLtAftuOO56AnFfAeB1C4hUgcjCg4mRrcW41/OKP/4tpkAUTA64iFyN4QR7XLSp6CKY
iRRi8idpA8f9qf0GYVTo9UmGQmE2+P6aKL+n39kOsHsGgTHe4h05AZ8yjVbkbnXe9Jhl/z2PmgmO
LcxYsteyXcxSM0aKXp8VNwJoWoFzU1K06ZJTxMM+XxUoxux0AuKswV0sOSCzpUZE6Nsn4MbF/ISm
G+vQS5iOsW1vlMuz6TJqtzb5fdAjUo82Y1mcV0zm0bGe3IIr7mWU6mAQT0ozYcu91cqJEshCTq8t
B+5/3a8C05ctLuT+EyVbt5wpqM8ExcBMtzN6O93REGVifom80M+XaGZA8i8BvWW6iltxpKAFCMa/
xiHZDBq4rCgOegNwqsPmk9NiGIqqFeMN10eUbeZTrruVg90KMo5DEyoO3t94BAL7ZZeAkKChDMi/
7jjarHBtAvr7+v04hCsgSiot5B+RJK3IiAaAb8cPwAJBgBhAj+xILka58f1zyI9xuORZa8ON3fZh
46D94GFVqf6Ps/NYkltXwvS7zHoYQZCgW8yG5bqrvaSW6Q1Clt6Bnk8/X92VLq+qK6K2fXRAFogE
EvmbbIRf9odOehhi+X3mfA0Ilg9xF5X+fTzW1XdpC2efxDNhhJUmLIeGe3Bz3/pd/nM+9cDaDUHr
FC/ulEp7V0ApqHYUyKPiucO0t6/DhCu6kW44wJKEfnQet0WIt62hU7j7Kuhb62EObL/9YeWT+d2E
6Oze49yayDrzLlGgKDL+k7Qm1mZKpSvjtEl8ck9b+I1VWQU3UgFGeGLEFJxrSQbfwhrqiGD22NiE
p7ngU6xwU8AIW5svSJWr4EsOJyJLb2uPG+wMA64q+++eyP0T5JaxoZb7PGls6H6TauH46773RLHN
pxLT6t1cQ8q77ciFl8ce2oeon20kRoX7yURk5nNm+3ZZ/KwirNvSg0Aw6n2NZL1kcmM3WZZbO6uj
V0semm5fxx+dIjVscd8UXBriHU6u3IjY+czUG0NLpQ0AEnfDRLc7RdtB9b2QOcWOW3L6Ov4Bnmgn
/t7kNsN1ASRoMj/lfi2bW8zryYnBLJAifrVlMAdPJgDzvOcTV77cyMFJcydMMdWC7A745Qw1dQLh
jhuAQAqJuDqaPu9c99iIRH9asoPS22GBT53vDgQtyV4NsOmk3wEZL02/Md10XKLDaEp69cJ6aYAk
PppZafsGirJ4dvpgV5ajr5a92ch5/DD3KP/ibdBMdmVvoiWoppPGFnVmsAcMTv30Jig8t0RlTlIH
bqG4ftqbdAnGLnr054DKz2asXUA2QiuJ2vQhN6aqeesNI0572vY4RWkdtBVz5btRs9ZeEmZ+mzhD
mIvENYKbXgk/EYdiCIS0brw+z6fl2QCp8b8apG2OeujUmPfe57q0vSh+zuOyEMWNkdu23XHZooq7
l3a5lB9yLyq85W0uiEWzDocyGDNcxh0DNsLwIIxFRTgsyMjRD5P0JQQLsxJNVW2gXHbGxwFOaX70
q2ryt0JWo37mFsjdclfXk23VYVa7shKweJI84J8NvfFaUwxWXVgG1GH2mU0S+ZNr/9K81s1iijvV
dZYN9B404/yY1UMlv6NOF0i8mhOlI5zQw1tqQ+kg55qUmVMzvA6DIKODGSLdYgkXORHQ7mR7H4OZ
r0t5v3ay+Dgqw4aEaDpe0OxIfIzEDnWjIRSEkWic4kvpcvPFf6y353iTNpOG5BNIJ6LzdlEVBXh5
AZJehpKzYvzSdXYsfgwRjYZi5Li5P49UCxfLYFm6hu28iWgqot+gotX05EwBiVPYNmYX39uydY0P
QWO3y0+q+qL7Ep3cfH4nQVNKSs0d7czCIZskfThmLk7DJtXRZNyDbZrRPT/WtX/KDEDhRvQB1f6N
aMnhPbgEuZO/BXbZ0Y0ONY6zbFVs1sAiNUZxCoZsaXkv8Kf8sqDy20ltHk2VZvOz7muvfKPG7/Qv
k3bzdhe3UdZ/KqbGmH6NaSn0LwoFpzJKziwCR0waBOKPn/Z287vL2nnCqc8rih9pHfglcFhhLXDe
SuDf6dYIdEeX2wgnPPHd68XEvBbm2GZfY7uczbcxpUn7M15GpkIM4YhggHQkZzV+MikN2Te5Indd
NkWWxKWxH4y4sBxAsS7vb6fYTqZnM4rSPtrTHUxGnx2/8axfQrl9tmEot7bCeR5MuewMV8luDLO5
LrIH9gDHyw7QrhbvxuG+kf2ymzQnz+qBiMojEJRXvjBUXxqbduKX+CCsU1C+8qNH0kusomJ82PC4
X/yDrbjS7C05TtnvJTOK+kZ2ft3/LMzcjuHwQSTZ07K0qSJgx9KYd1U/nFqAuYZpOfKG8gxXkyNe
qyltnoZ06pyNM41qse6HScal8+DamWmRD2NPEu+72Vt8d7u4U+bdD7q2LH8/8fVM6lR9oY6ZtMAu
2YLZpxOdLOIJkiqH6DwmXNJCVXkeiJnVBov32jTt5HZhbiqlfnLIUP5oRjNzvtfL2C8foGXU86+u
odwwhL2nmslHSkL978mFLeVsC2tS9jdyipkTybPneqn2k1e18BE8+BvWvKsbo8xfM6BzanFLbdM5
r0qr5rRtm35QP/ZgxcthUXMAizrgyiOqncHY8h68O8ZA1HYjLbvbdury7A9Fncj+OMk6ilnjJoS5
WybNdr+PlWEtAPuyQofHIjR/5okbN4D8y1CV4ezOcrkhwsfhizgViqyN5pLkb/uJetI2h3pl1CFF
TFhfm3SifWG58USq048tvH6SGU8HqHS6GPYn1RkoiM19kRugZG49q+b5VGQA3x8dN30RTmRlnwoZ
DNN2cBKz/xar2k9+VTCq3J+zWajyoax1o+682bD7jy4iBfPbEnRSQvqcavGysCGonZJkQs9Uwjln
O+V5HIWARTbNICbKzxtp2qJ6TQRg8yumyY5/mCudLioMImfCbsztZGrlm37JloCdPAqCP3mHjWAe
tmBw9q2VZ771vYzqkQty3pKFcerHAJQaepa8b6ZR9p+jzI9mtuPKm60tvrde8kEXPpIBSkVsidsW
Alr6Y4wKx893WTO5xSsbalTfDGUX9Me4CkbnoTYKw3yjNgOoJgvObC5npzpJvTNy/LKgMfq1cjfd
6A2dDJusF9F2qKkf7Tndu1pvdAeS9jQ1Y6OfuhN+dRN3mOXFpJ+VNX7hR+f+M+SJcfqihVHS8SMn
4MlLTTRB87aUWdPdKooHkM4DQ0C7cKnAFA868Iak3VR9OcxfnXJeqjeqbJ71XERLEVchja9n+U3F
szt+oi1KRKbjF+NC9TxQE5lcaPa+Xp6SQhcPcdwz97Ohy+47rX1g5YZV3CAJCUeqlOKhr2dtPCwl
dJBvjZlEXb4hSqsbRXEgeoHlV3mf9MR9j1dQU/0FtEjRM81ib9xPQ+vjjmwjcdsXyi+S18Eoa9g4
nZK/IsdRx2RJ2IXgtT3lnniO46xaPvX9bM7cF+bgh6rSlCt4THw8ZxOUUzLQvQrEY1vHtxZF4C2E
cyO/owOJnXxoVdZN9zP03urOLofBui2Ff9uARWXphvxl8dPtyNVdJKE7LJbYBxDfNAqUoMne8oSM
6TVIJ5utRsS523ShVEYtsy3Fe5+6BFWPrHmBcNE7d0Zm2arfgSWVyVOUgp8/LcssrRd71nUFhWDM
tUO+k9n9LocK4+2byUTkH1BcC2dqXX6/rXJcaTuaM6FbPo7aIbUIbYUQ7m2c+3noQ5kjVf7eRVUX
I7a2TERcflt71oFrCUsXacCgoEGK3vTUYxJ5Gfouqsh91cNqakYv7CwBXF0aXR/CjxjmI73oqxFT
byhcO8pBjnFs7KFSdzO+pmSbFsUyJEcemeoyF20VQkelkhNDZMTAMOtBrEjvx/JutCT/xlcQtCER
QrE4UH/CV2WEhc7y07rXy24AjPO8nWfiwz2HXEGX8k6dmImSCo3XVx8nSG7GL7yqekfuqhFiYhom
zRjYY+iXizt/62xkysM+4igga04bPXt/KFxkw9fKLHX35MUwxtuwRdNAQ3OCDY8MMeYyvg0Ul7b+
FicK4p1GaXMOUzVycg9WtQMwV30y2zZHRTAYKfbPWz+D1kG9rVIDaRFifUoGu062CayLPNMFmE4t
3cWs8XmqB/c343N+3WqP7fDl1PUZPWfD4ln+VJnOlrcMIWb/sXGLtI22Bqyhl4YTeXh0s6pO7D8U
b5w82E45hL8/Psbl1XaBpjm8aqcz9EPizkVNroMUJHqF5geDJXU64WC5TNvGor4DN+Stj0nkKv3U
V+YELVl0XD5SuKDJUM7qYJbs5zm0A9nJtzHpR1dsKmiI06PDvbPRIf0U6XTeRIjLunDoy6b8SAdZ
UqDNnKNRmDbU7SmLh0UK2vOhZRNL5KaKJOwtvjzOnGZoQJEFSTKDvNEOrdklZapNqnJjLll1Nv/3
NjdbJy5vII1nbbyd2LNbqkZVaRcnnqov/A/QJ0C99kGdq+njAAIl1T7hPDRvPIU33qdesgo2AWAR
SIbvjYt9U3SZO78B40xdGU6dwb4RNnO+ZIeUKqT8DqSIKTa/QwsUgrExx0jMIaPrgI4+rleT9KNS
kbSUibLpdzkVrCunCgaHWoVBK7btHFBG97Y9BW33hxAux4OmOjIOoUakMM+vvuF5BnYGHVz1b06b
J57YLnYJmIKcZhL+Z8C1ovsEPULGD9yUJ9cLG+L0azyrAge70s589WKbaT+xA9sa6mHr4I14wzSL
2NstLYQ5cKKlyYY/VFUdcw9prwnkrkymfsETuNWqPHCWLDX5eURNJwCF1vgLhHFr9O23OB4ruz8A
A6nu56yHgB5w0quLodsPRW318pOKCouzxup46xuAH9t5TSY/ze8RJ9tYgaW6kI+2IHQeUQGUzo0L
HyA/ZjSTyg9j1VJvoJlXAWASjo5ygx+pp7gshkNg0ts67Oe84DgXo6uN3y0EU1gCtYlK4AC411j5
ncsVJdI3Y+NbzYRG21t+mV6ClVqM5Z+PEXHDaUXKvVDWvo3mEno0Jg7tpD8281gbP4PhxGYKXfjS
LLskBqMuAV+yarjnHznTARnPAgMbaGvuPxfQl5IBgn1ZcLOrToSIzwldzgt8V2StK3+XqnGkMNsn
eMsnRd4ln8HsLNyzpOX24kUUVOOPuWzsZaO4uQz+fZ8wI8hLmhZ53063HKjQixKdTVzBT9yCOuxL
Ec+3jU8j3Z/1crIPumngfc0ZDlpN16g9megS31d5ZHlo6zNNG7iZL1mI9qvuy3a8z0ix5WfIC9yc
BU7m3m9eqimzzZSlwkw2Pu9A2HPzrzz8ojvYHOOOVijgM0+BmTpefKoVaMlMNoMM3F3heokz38Jv
9ItXbv+V3tKY1Ci+DZ328t9dQxSXt50ZWXa+9TvW3QvBkAcHkh7ZvIAlDpjk58gvoo+RSKLY2aph
cSC/urIdbEmvL3wnMHVtKYZTT3UNsntw6SQ3km2QL3mUI348EVNDKMQdLTKHTLEl0PTPaAxIsVHd
CrFhs0affFcMo8ZYmDvGjCeEaOto8g4JMsk6Py5KGmZ3QxBW02F0gPOjjRu5OWqUyqnFL2em9POx
jlSyHIsuUpIG1UPRJe42JV0yD13KfvhmWlr17FSRkQqa+sy2H/zIKrdu7qh+OxR/mzjXOXpcQdXx
Ns9ru/FD3AQnG9aqiQInNDyjrupdkSbOWL10zEEqIavTj+jJJO9rpw1uH0b5sJDaAHdOZWcYLVwe
SxvOrmq8tNktHZFxChqzHiDmdzIaHrhDTylqkcwNov5QlSo3b3pC0fmAbMoa7W0y94Z+tIMFDsiW
G/NIE6JMLuZOR4WfwqdfqiqijZzJofUZuYqsH9QcKfO7oBzdG9CPYRXA2PPNAU3R6DQnXEc3ZS+3
Xl9MsIwBmzx/Y5ViEcl95Jhaq5fYh94cb5oqjytKgobKguLGbxwdiF3bUBQsdn43c5pysJSlu1to
jTO/LL1pp3/sPCfYwookPvjdSGQD6H/yE0vOhilI5jUNQ5PpTeMHBnAS9CU6mZNmeMltnsqki27t
btJttvMryTVj0+fZpD75ZlXmezFw3xu2wCBueQflbRIfTVfW5be50KbJXdGh+rI8LQUmMHB1nAT2
0LYS9dI+JVlADSdJJrFsakByQBFDRmnmbNoInIO0Khh1G/aUcf1fY+6VPmARgPbyayG5aZ5wIWPr
uqcD4aJ3TURdDJZDq1GSkf127fA6wuEpi1BEhdlWm2WAZODuyPmVeXsi7Dq/vQk/Ov+QL449fy2t
0adWjfOKUD9bblOGH+Z+Pkrw4ihB8gQshOT0aVBdhXvOYAXtbN2Ms7tU6R4lYBdFoaTDtlXe4Njj
LfDEPPRuT45KPPCCyu/bLnvI4imDckAfLkgZX2AFQBPYIa0o0BnRcGaSX4VdO+Zj1ZaT92qXAObu
Vgat14EBz9ViERIJF21YUJ0KyuyQdBSp4kd0ENRfd7rqDHO5K+sFB2ZYGcoO7gAq82A5BIULN3m7
tJ5r5rvCcg2rvRedC2LID5wt2pkX1LMCOkxIZ8TUkXO0B8cSY9qU9wMZjco2uefSGbutYAhUsAuM
GBwwsgKtBJhjR5IWgsP6nrOB1JmreuNjGGD0GzQJZZd9kbFRlNEO4YbFYhdjkvPFWIiTs20n07XS
jTC9fAao1ZCQjNAwlqI4sd1OUPSJ3AoTBgaoKZoHuwUJ+lzS3AyK0KbXZppjcNw5CnrAkrOiEKSJ
lvPMStP8hQtL5SJwxO4CzoILMaOgbpwGC1wBqxwxh/Uhq2V/vIZaE7e/qanpTe+ysnx/yyIS0WaK
iGf1cQYz796CuBm6ctvQI8V5gt/liG3QzwEFoxoNWf7ZLaTd9rsgHzIbNpfCJm94boda9z/qSUuf
8gegbX4UMK0qLuGL4RXV1o5mDwGGP9JfqHsoW2/kSjbYlIJPnBb/2wIY9dLpoq2LoybYxbip+c/c
Gue6Gxq1oaAwpO1Wm/gIgZFmYMzJhqTGzwgWbic90symLcfjYBLOWMyMczvf1zECv3pbT5GOv/BQ
rfh/0il4GQHJRmM3eE4WTVtOPqt7I5OkWhqKZOpoT0KWahrEzOhZccH1L6oCiJPxDFQCDXr0KWzE
ijOstSwoLtBWnfIPsGtpO3t0fRLKsPClaChZ6Koa3nRlxd0N6r62LbfVkOS+EWYF9fTXpOCfYe6T
ysKA4xVTZ/3lOtiEcEOZwHUN4JtTjcDsG5GmGyDBNu03Ygnk/BM2nrSfggbqzQdUSGa+ABBA3v3N
rZMlFcZmNbbP0IUgXm5RoYzRywznHwqz7zRF/EQtIOM+YacxVMpWjVb+wK2pTlBRTpWxIAk0qPux
YS9ss7ftaGvntZhl64w7BzwrHrY+dib+DbwDLOSRSaRUkne4lwdesikmhSR4aoNT9YtCKaGQjVWU
3mUJWWx+S/uaG5kdMdnaFnokmQiZlcF4LkcIr08Z9e/qBbsWH0srrDi4EClkKcHnzKdSdnJwiDjA
YNQMc0410eoD/avTvpneiQ4dSHQo2sYq76JKQyZJQtiEflTvcC9bbP2UZyp3WhRwkKuUuc1yiFqw
P1xBry80MMT5sJUlhiPQDmbFcAdngN5h4HJSLga9Izl0uKB5ATUeyO+taq0u7Bc3SnKApjkL/Gmb
MtF28HMAwusDbLDgQRhpwFW1E92Ac5hVBcBbgaCdRbAbvUy7b5E7ULy9A7qE+fzZaSnup/d5ZnLf
+AB2qcwk/vO+sP6ftgB0Hl0ZxbDY0tqDvHAUfbMHDt5YjbGVtDO+bviVY0Pi9VPZ+Gl5LHS0c6nc
T51/55tXtUfj7VeWDbNyOuS7WX90JE7Dj4V5CwcCht4F78F/+gJ4sOn+23Wgt60WxD3vj1Gjt7lq
713u/FdMDEP7/z107MUeBXUa7lWLe1+Zb/1sPQvx9f3Bz733yo4hmdA3TS6Dd16Bvps+kriXXjf0
yohBuMvE6Ufv8giJA+++0UF8wePhn0uRKVm5MKDMXaxMGCD3fh+8BG7q7RMURpvErZoLH/TcI04T
9vP7h6SM2v/3f8T/pXBJSWXQ5fHUeqgrWkp+xdbGnfb9yTk3/MqNJQIpWZa6L4/GMO2FVd+mFtfv
uN5dN/wqVqk4RxAKiNWOS36PQglpwb50jSKG0GyW5oWYPbd6VjFbniireT7nR/AEgNYle3QqctTr
fsMqYqMYGo7wdX9ExIzNHMWaLvO3ydR8f3/80zr8H68NL/BXIZvmUWFDviiPeIXceyLbOpP9xXe6
cKkvNX0/RdG/HrEKXTdQ3pDO5XBsZuPO979CPrwdJNU9w+zx9Z8vuPGdWUz+KohhG1kzS3842mD5
ZPUImpctBfrr1qq/CuSpyOhTbPArbG/BPUQ9QOncpEl7Ya2e+w6nX/VXpNlVTu5/entoFhuUAOC3
LSnvY9t8ef9Dn2b7X19hFcq23bdIChAzdHO2QccLGaH/Gqvk6GiIufG91dqv7z/p3PdeRTXpRQ1D
aRqOWnyOKsrbYqfEvZhf20lu3n/EmZDzV5G9yLGh5N4Mx2FuvhnKGCiSQdd5f/Bzn2IVz8BlsBGo
ihyTLIJSXt8PfvnRiriIBM7n6x6ximpYKQ63hWU45nAKp07d6AgNrI7So+yWT+8/48wcrfsqYYdT
zogJhiO1goe+KA/ajb9dN/QqouMJYXw+MrST9Ft/iu/mRR/eH/pMFHurKFY2DRTFQhyo4LHu/8Td
j5Sa8nVjr0I4OxkCeEXSH8lyweGy57nTO/CSCyF87tVPf/8rhL10rBB08+rQaLbTpA9Tb+90pm+v
e/tVACdRbpJg98NR6vEeZtMBNtpDHNlXDr+K2hEAMRaQjo+L6R6xLQ7RWT+Bx18596uILXMLunVA
xEIMBtaRO7v6aHA9fX9uzq31VcgioUVwnHRsbrn3E2sLVIVTWl0Y/Nx3XQWrB4hmsxsPRx9vNiuq
Hosgu7XhNb7/7meGX/dKKilydOjeu6MV6S02El2op26PF+SlFPTcA1bRmpcWMseYL1s5zgZ2VFjA
5bFA9t9//zNzv+6bFAkAXZAxIlYFO+ksBwcXzeuGXgWsN9QQXO2epH+AZ6fzXaymC0Ofm5TT3/8K
VtMeM7SF+C9ZODvmLjZfnKIUk/sLs3Ju/FW0SoozWB8Qre6YPWLtqDfKsiGTD15z4RecOabWrZKE
D7EDLl93NDO8YQr8v1j00n5L3cy5h7EfXPlLVpGL4M4ah1azMcTzDrbYXWcCMHRq9/43PvczVqFL
zUtlbmpy2lLdRVQVZv0DvtdhjWDr/SecW6Cr+FUoxIYc46QjpWUAI2eTQul6f+gzX3ndLgmRsVAw
6Vj76RcSRBoI3GG59v7YZ1573S+pMALsJgyFWngu6VzXhtOcXjhkzw29OmR9nEVjU/HapCG3MM63
KCOuWy3rfkkeTeUyy2Kfl4n6LlwLpUafAO7P2/dn5fSK/0hjndOX+CtuIUK74HDucKQ/SrUpR9qw
0jx+NpGEOwM+Omo6vv+gc3N0+vtfD2oSmvtmA6USaLwAi/Yr9dsLvXvOLPl1s6QR/Li17WQ4IrI/
GCBPtq0PFnLeGu+c99/+3MJcBS08CbsK0Cwfi3IO64FCINZY2v7y/ujnfsAqZsfUdUacRyA5Bu7d
4MUvlRCPQ6Lwx8outDg4N/2roDX0nHqZz3dOpvYRNvd90154+TNTs+6cBKvVhoXCyJhB7UbAUhEU
ex8D3Pfn5tzwq9PWyhI8Skw+rirtPd4BsB3Tx9Gt9+8Pf2Ze5Cp004WmDQHSjmPjOk9pEHynLd+V
E3P62n+t+AD0sovamFKDwurbdG2UTGCI+HahHn7/7c8sHHmatL8e4VpWZDkQv8nAU1wQio0zJk/K
9/E2KK7xCvcCuYpb4SyBZzdka0PsfB5jczuU8ub9tz/3ae3/fvs4KCetBaBYETt3rnwZHPU4Aw++
P/q5L7sKWaR22OxJ8ijpq4meIZ3aZ0PkXjn6KmSz2MY7QXH9T2vn3py8r1ZTvr3/4uc+6ipUASXg
SlQsSQhmBwfHUmnKNzCjB9/xL6ybM3PzP52SXAcdUWoPRzAx1CH9HnOcC/eec0Ov4hXjpdjtAjEc
Y9F8kzF2SWMWXeoTe27wVbRq6KupnlmMRdeILUxbXDxOBNqrJt5eBSwynoCKOOsR8zjWCs6AeJQ0
oK9udqkf5LkfsArYAkVJQw2VQkVh7YWbPyCwvy6a7NMj/9oLBjEJuu+x3osxuPVTHBcn/QG3pu37
k3MmWNd9kE42oPhsmWR9492SP3TV85y9vD/0uUlZRWpjBxBYnNMeLKxtFcH7yuPk9/tjn1bGP/Kb
dfejGCNZCmakHUueHDI80yyFFHDM7+fFO5hUNd9/zLnZWcUsVI8J3QjbwTC5uxp0fRjUHsbzhZV5
Zvh1E6SSRs+IjpghIePv+RQcmj59mOAKXPX26/ZHdoNCQEL2PjojjRJGd/7d4QuLrQLY4vtPOPOJ
rVXgsnjQPo4FNDMsA0Qy7ksMla8behW10BdbBxcmVk+X0ekhvsMPZvf+0Oem/fT3v0IqtYI0M2As
I/+Wv1DzfLa9fOt19YVpPzcpp7//NTwEFll4ASFlp8M+Vf0TLhXXpXvrRkBJXnuDB63zaOeYhXnj
rTksVw69itYJspEFw3o49vBZZWpubTlfmO9zE7I6VH16w3b5qYzrqGwLh+NQo3h+/1OeG3oVoPg3
wSf1/O7o+0a7baNg2muZfb1q8HW3HxWkY8ou0yGv6GH4eLcerPr3hz6zBNe9fixhJQ26nuFYT9M+
COQ2dgfcJC915jgzLeumPSrDdL72QZhnxHOhNDBc0pbz5/13Pzf4KjLzZMAayiZ8cMVDGdHeiKS6
bhGKVWQOEN+qoWLHwix/w2L/4ItLcMu5tz79/a+oxLgWj13atB7R1KttW5UR5Fzvx/tTcu5z2v89
uIK9R8EWaww1m5v85BfTdRvhxNfthWIVm5llnBzAQWgtZGwhboLJlrvTlZu4WIVnrs0IeJkKihLN
17rvf2J0d2GZn5v0VXgOcYlwaCB50VWGt6ID2UvGFxO7M6Ovm+qkaE6AhyRbVu3QlCWHLmu41qVp
OfNN181zsp4egI5mLYrgZy+ju8D9Agv0QtnkFCv/yF/M1cGJCYHskThwBGEfTt9XaoWoFt+q6beL
hPb9RXluelZxWlpGCd2NZxg5UlE32LviwnI/N/IqTFtRFphsEUuL632VvpYblU5/rnvr0zP/itMO
Y158TDgsUhWVOzsX4p7yYb67bvR1oFY6HuOK0cc5+AnB64Bv+XWJ+pry5OrAhRPM5ctvR70JZiic
bSBh/LbX7QLmKk5LWNh4AvDuWYwSUaqPggV/3bSs4tR18MbBXIcWB/jiIjjCEqZCSnvN4P6a7hQk
U9B5k001ozR+xwl9YqwST9f3Bz8t5v8NJH9NeMKYt6zmhQQAfKjaoft+RVTUorrP7sf4um3MX/eh
wUtnWoam7o9W8MWgTts4V92q/eD0q/5a7Emh7LGzyS7iPN6OQb83/e75/Yn59/blr2lPY6x8hNe8
s1peOCoS4yfmFO8P/e/w99eNZxKJohE1EaY09j1OYhvnYmfycy+9Cs/G9tqxtCVfcwbmsCbxDXeX
ux6y/HVvvjpIFRblUY8DNIi8FeDbghO0DD5fN/YqPAOVw63POEbHIqB2hDRkh/XWpRZP/77wYtz8
3ysFx8QO7wTevCm4ZWUGNeT5g87qW50hP6ubC2fGmQ+w5jktSRTBuB8obhp0yoh/9646dNOlYD3z
I/xVEUlH6FcXpHhHmiFaKIDaUGO4Pc/6S9Amu5QGSVd9ijXHKcGPOlkaNoVmzop7crHxmFrZhTaj
56ZoFbMKs7QMezmmyKdMhSMlJl83KPIuHCNngss/PfavLcFG62HHLjWBHL1+KMEQkPU6FzaFc4Of
/v7X4KqMHTzbBn1UiQ4X1z9aU3QBrTk3LavQnaqR+hct444pPpIUNm4jNEVWel0lxl9TmSb8eQN3
DLAVxse5tOs7HfjYiviH61bMKni1leWyt2R1dBqnbODFQb3eLmnWzBem57Q6/nFO+av4tagK4AMo
62M2Wv6uz9Lq4As8CMfOxB4l8uWFHe4/pZd/PGjNZ1K2UF7Smy11EyvPMQ7y7equFdWADLaQi44x
k0LWaMrQaaWY79AyqenB8js3sLaYvzfZFA5J3UePnlEN+gN63M4hOY264oNTqKXeLhLpK9bTkNxN
WpsVQ5/hwJeXGam3WGbt+OEY4+Fxh0uPKuQmaDzf/Y44PM0+adxFSKUxc5N2mI/woK+6OXK0/ffK
NoXV4qdFBpMpPWzG//iUmNcVAvw1WouFaFm76FiPs4nAs5fJSb7hXJV7+WuodtSw7xt1KhdFnHXC
r+oPTtQZ12UYziriPRf7kdSGzIWy+NYORL0ZOvNSA/MzMb9GaLsRhFZ1VGGTKTNpEYTGng5GdBuT
131Vb3Vg9D3+jbGu2iOWAnP+oQV80Dd4SZN0XBH3px5o/71swKp85SPxuDFGVT+jGI++45Z1ifPz
z/lh9FXQG10qjUEYgk48T3NsIyr74+LifdWrr4/qHCe3aTGm6SYpZqRnKOKHHzmNqvSFneSfZ4Uj
14d10tW919E2hR2Ctn73w6Ue8//cCRl3Fame2QGXWJIpn4NtF4x7LBqijaG8uxo53pWTc3r4Xwdd
H0nhpoUjjkNgTPsaT6UH9H/69bqpP33vv0cfkYw5ttnf1dNdVz6Kq5ppMjWrYG1hZicWfh13Y3I7
V4dB/0iCK7/m6ng2VVzQCsjUdygNn3BuGDcCo/vd+/Nx7pOu0morws+s6HjvKT5M5qcMJ7Jpv1yi
4fynzPU/RxrTsgrSWQkFW0BiuhrVGxx4to3/2W1vcVbAKmpr4MxY0sek2oomC/P0x/u/6dzyX8Vu
3i61FdEZ4i5e9rLf0eLq/XH/0938H79mfUA3U1rGHX5jd0oWm2DZF10e0uyOdly/kja5WdDGe5hK
akSGsnHCqr3VGFn0KEvsbKvnr++/xpmft95ZUY8gWk9zk08GVDyUt215CQw9973W5OS5xee9UELf
0ZQKJ1kMX+z/z9mVNNmpM8tfRARIIMEWOBPHPXjqvvaGsK9t5kHM8Otf8q3auq2jF2fLQkCVqiSV
sjIvYGACFegC6bU/m/ExKx/QeezP0NmFbtk9nQ0OeIT/jkoCocwsE/F4zW2wW14X81usu8pUJHIu
BbxbDEUqQBJ8Neyf2/YYg6UjNjRHrn0te28+SEGPi4B6HWxBfg9grqAPA3r316iOWeMV4YTWfeNj
Clwh/0gg8pKeORHrpkN6qyaBlBTmZAG3ALS0oTUAXoYScFpwKd+eX57ir6SUAHKfJe4o5sCcPJTE
OiQsDUX1QOiGY/erML+ROLz9pv/Vqd8zoJQewPCZpjVYZK9rFJ/aY3WKz96J+G2QhLqFXGUoKRkI
mg59v47DFY28CSTLMpxhmZGCnOf2PyjGl8HNjI3QI2jn4UrXIwRKXR2+TRWKTNpA9Ux08WDy8TqE
YCpNzvS8SwX4FLe1h+rohYYuq+2WeMcJMrw53gVUY4IXmVFy7U/GoXxB4gqgIaM5QKlMJEV3D5IS
r6noFmUcYqnQKwIr2Ja93Gd/Kb5BV5GDLIliAUvAsfwyGrq5uU/398yy/82bnQKQSqO5MgzchcaT
FRYHrCev3cE+Tg9e6Hy57+ulMF4bk7pQmjIjo5+CCTImaOm95/jg2EwKY8vblinbeitCPZuANmcy
jnNcJJpSisqnUuS69bpAAssxr273SySf8jTVxJMiXzMpXquZoBs8sccr52dj54s+iF5zJHm3huXY
MpY5WdAYno5Jf13XM1rbGpByr89D73NoANx2p+LjZUTzykoQf82DFQ2N+S3h/BlSVN9Xi98XSPJJ
2WAjWKS8FcOPyS+7q15MqgOpK/wpn5PTDp2FYPyyoqX74noPa6OZhSqLSOE5bPHCiAN32t2HxTmk
4AKJ7yn8wJ1SgKIpru04UErRlFiP8ez5rmHcA7HE0FJYtuba0I55OP21KKbwZPOdtNGtrypTS4GZ
OXGVgb98vLrD0Vif4k4zvRXrtiOFJMlAbuIAOotqRBss/WfoRkJG+OtGvo1Qol4IiKIGXZl2T93v
JEdHitIFTdkNyOOtSAB1HdtlBHLLFYxYwBm72CfcjiaFoWQcM9iV0tUs4WCIp0bg5vCZ5d03d2xp
cbX5ymscA+Hgoh0OiSPYaZzj6s4Pl87JtINwMRrVragCzyZ4tB7ALqKJJ4XhbWkttRLusLlGnKYZ
aOJryKmsZ5F/ne+6w3VAm/f3qtfwXPDNg81J2n9rGkAi6uK+oJJxy2U5ehPFfXm0QMrCnFfQAekw
44osY0vxCr48ewafshUVkBkyIVB+6unhvkkoRWuVFFkFoh0rYsO/4yKC7b6uHZhaildsMLp4Ak95
1M9P6H2Hupet+WaVOaTotOIVBI4JvtlIP7mQ2qt/lWjducseMlAZrCZDR8G/hfuH7ojb5qd0me4L
SioFJXVAWe+khRXVy9WqrrXu0lNhDiqFIzityVLFMAeUi4A3zdbnXrdLVw0thaMLcWYKFjFEevsI
sS50EhzQBKcxtWrw/fmbHWiTZnEBdR4rSsAN7BbFYVvJy5zpgGzWHh3vJHEZn5zSfti2bo/1k3Wk
oTgVp34IUYIPSZhG0MaG6uPtSaN8lRSgC1Tm5jaBNuP2eQhBxHZKQ/5p/kae5tA6mOeN6l60+/S9
fyJ/2wyCSFDuqvBPQwi0eGj52cG9VB8NkNae4/N6BKNPWI6hNfvgTbr9c4qULAOaIazstsaCTV81
shC0Gwd3Xn4l1ZfGAcve7VcoVkIqBXQDFaHOhqzItS9eh+Iz64Pb4yq2DDKKmTUM2kBOP1+b5UdJ
zuPysZ+uEB8kxgeofzfi9fZrFJ//HzSzOWTQveBmlKXVKW1BsDvO47fbY6umlgxkBlNbGwOPaWJq
rUF7GU8gtzmbn6fAOJWH5KjrHle+Rwr1GCVuh0ILNnI+l1+coziBE/0Krs6IHYtjfiKaVVIR9EQK
etYafefuOxOWlOcSfGwtOje8UbdJVA2/u+hNTqlBClBnBbEisxbnLHm12vYHRDs0GVxpJCnOQawF
duwR+dA+0WN1SI/lK9ZLegLD+MG7pCeQR952u+o/pDivwAYKYluIZIP9+kSH8atXpgGEszReUKQR
Iq3NLJnKcio9cQVKIKigQLs2X7cJXJCgjXF1MEVVWEhRXUJpyShMGKsozqT6sOiq7opxZfAzeFIT
Aw3BWDeWNjS75MQrcbjL7DL4OQVRa80ZigrlWn0lbW/804EWdBXuoqkEK5KpDH9OvcUEo30O8fNG
XPg2P6CNF1LWNQDiQuNblXmkQC6zFBS60x7ILu71kh+Fe+eklDHQNmuXadxThLDOM/is++QEckZN
rlZ99v78TeR2m5jQhYbdwAwoVJDuXAQNyVPN6Cq7S4E7UDEjcjH6Sj66IH6ErEMtPs29ro9cEVAy
DpqUNilTCGFGvOxDB/IAiwFxgLGCetVWfQPgJ9OkIEVNXoZEj2071RxiG1FZfl/ch9b9ZtWPhvMF
ggt18/V2FKhcIQUuEX1TQhDeinIQ1NuLFUz5oPGDYmgZGL3WA+g6c+QEZ7N+MqeLnEVHdaZwsYyK
pt3spODsXc+8m1+hRHleMvHUZs5H3EffF1oyNhoculbNHQQAE6tvW1BPr0fNFshSWUYKW6txPHfN
2b6zs/4xD+WR8AMLx9A+Vkeo3g1BdjTuq7OZ+6LzJtQmyMWkIKyE9s/CoJRsfsggWH576qjuEE0p
jEkMEHPS4DfmwAxIABmlpxmafomfPAw+8wn+ppsvSbho9kcqr0uBDWYUWhUtJhSxnCB1Dqb7xxA/
UW2+/T8qr0jrcL8x1vYDtnYUGkW4QR5eXVxYh/cNLq/CBrQE3A622pZrb0Ji9L74lUki+U62v0tl
RiBMP+TleIJQgmaBfN8eUA/8e+qYPdgbOjDsRp7BoBM8FNRH69FdRD0OhPr+Hp2CMQN6DOZ0NQ1o
64RG89K3Glvvc/u/BycqA6XntmhMO6VI0E2V+za0hEMXygc2X+q7pgrEzP/+eAihG6WLi8VoLM6x
+3upf9yeJe8vLWD+/XvcrM0GCDy3VgRpySMI5X2rph+w1AR9FV8NLaBJZaDd42+SApQA5xJCUGsk
6vzS2OS1rMcnAj2V23+huO+jsgaiDfRb7jnddO0P1pEF4gSxyw+QXMHxOA7u215RTwrXDjI7EBNB
Nih3OYylhwyxCPM1PZUxOd7+kfcTDnBpf9upK8zOsBldI4c8D9YPqHc7y2WDbOrt4VUBJq29IIcf
REstUOHGn9OeBODj14yscLCMyjJxkTi6BZ2umXkG9zdPHkSvWRcV5yIqI7JmIx/R2D9N1+VIjyLK
j+3Z+e6c6KE9xcEY0ee7jCMDtFJeGaPp4oIog/09tzqUrq5UoLKOFL01KpVGNjtrxJw6zGzoM4r0
aAh6vv3lquH352+ia7GK0hkFSuY1RS2eppnzUJVO43tufGdqliFaQMF6pbdDJjxIZxjgTE+NP7c/
XoFjoK68yAq3MpMRqW06Fo/tcTlvH8cw9qswC+/bk9D/oKiXZLTQ/oDyjF2FBWh01oXdOfGliGXg
a3f2Jt8r5K/XsGcVBOymtfE5RNIPty2kiFoZQ81br2E92s6uQ38exGnaNLt9VdaUIVkQThRlsX/7
BAr/83iqAggz43QR7NtCL9RBGBRJTcZc1UBfQ7sGDgaIxE9zSO6+JMkpjV9um0c1/L60vZn9VYnC
ycQEqjIzOFGyX1BOheh09o0n1tf73rC/+c0b2tVNlqVFWQlq0IcMLPH9OLQ+kFi+ISD8e/slCi/L
WKuNZzEULSpUf4YMsDcRlN29Q0ur7wwlEFT6kPbr1JyArOOvk1h1hRjFDoJL4btyewUnOYpJnXvO
+u92juljf8jyOmjrT7dNo/Iw+dv+W+0kkOCDOAzrfk7ZYWsinr2yTLPJVyUgLoUwqjKOJaD+ca0/
kABTJ0jDFtXufX1JNaGmyND/025+M4MgMOpsLsErJvHRhXJ6lZ5m9vG2dRRjyyCqcTYNsLYj+zc1
9Jy7hwLy8cLQ7DtVg0ub5n4RdmtDvhc4gU+kh8jqd7S43P5uxYSXoVPuVrssA/vNlQChBYjheBe6
hjIpWu0t7SGkjiptAuYuqCj7rHE1Q6ussT9/48YkFhANMGANNLM8uyieVoJ9Jp15uM8iUpyaOeSg
jNKermJsL5Mb/7YTqi0B7PH4zhlFJoSMe04raIPjxvQwhSgBhE1gBPGx9MWlOv4/Sv17UL73HilY
EwgSgoBvmK5NcmTVYzJXPhqxw8K9jlBPnrDrrKaTCdG0rH3qp1+3LadaypgUw5D0NMRk4e/Kf4Zw
v8iA4tjkW5+GP/aRnNf78PVUBlj1wCW0uYe5hWJAXB/n+65CqYyuWjkz6nyPYQhHhpP3HUpS13nR
8e2oMpwMreqmxSo7sJ5d56i9QJQuXM7mpbm41yS8i2MXurjSKlx6oPR2khprZHWi9PuYaWraitIV
lcFVFvM4r2LUC7twCe2gD5IDyUMo2CwB+Dp9MKc+GoYmTStSktyTVILUEUTBcK9j/cka85h5ugqB
amQptA00OXl5s0cfWMO7BJeG0JK8PfdVQ0sLcL4tGW8aWB7KqIc4w6lU17eqGlkKZXNmI9hxnC2y
uotjz8fJNDSZTpFIZbgVb1KvMz3s2WyIzLRt2EN8GncVtw3yfhWbyviquQWpBzXi9up4RT2gTxv6
bdD8znKbf1xBkRg4Y249VWW9VVfhAH2u+SmFuWTIVVuKeYspfExW99qtP72V3TcvZcQV4BcdNaqp
v7Z99wHwayAxBs1HK4wlM0ayPJ6MucPsSes+pF0LFbeHoY4S51PM/nWZJopVppHWZNdF20Nhcezg
TPJamC+zu2hO7YqZJGOuoBEECcUYczSvjcuy9pdqTqFlm953tJZxVybAF3zpExTOBy9s6HQ0aQfl
Hd2l154d31ksZexVzIg5QMsZRdomPU4sC1m5fAGtY2gyIAK39E7zS4HsMDchncD5txfxB29NH0Y0
Qt0ONpVnpYWXVVla2q6xRSvYC9u6ComtkyNSGUeqVkEf1YE4VIHyeJW+5BNc7LaPnZdHY8auDWQk
/Nu/oJhCMiorh07gNJmwThO/cv6xj6ORaTaMCuvIqKyiSyEUXWHedyXU3JrshN7q+wwvA7Mcjv5Z
tlduzZI71wYScb5oZyu8bRPFkUsmj7Sgx0WbdrIia3otljBmdpD9a5Wfbo+usvj+/M0+uuUWw1U4
YCeix23Kq9mFNT/cHlpl8f35m6GnuIDWVz9P1ypO62OfrskB0nyaCyjFjJRZI0G6aHfQTzOj1f3M
+W+D1X4SP1j2xxiXsre/X2V4KVR7yJpDkjwzI7t9SY2Asi85v666jm7VbkrGW03UqtDxC7/ugJ/y
C+RBcdpl1N9O1UVcbGwIm9fbP6JyhBS9fV0ZkMoEsmsa88d8bR4GR2cjxfSRkVcORJsmM0ZSNqto
7PtgaD/kRMc4Yu0f+E5OlgFXa1pS1ubFfLVP04fqEF+sEzmy871dVVQGXeVTWfPBaucr2oaW9KHV
NiAq5g6RVllozUH7dsPAUE89rgcWbMf9kjQ77Ac9+8nFkcvf4Va3HayaSzLaCtLnTRIveB14Eh49
tAaiC225si+xwM0yO0IE1580NRrFZCJSVIMdb2phNgRe4UEvPPm4iUyD/FcNLW2fy3GAdCFpZnRt
DnXme4WV/oIA+3Tf8DKkol223jMLHIe38piABk53paD47P/N3jd5jtlpQWwb6MOhu6TxdboPDU5l
DEWFvTLZVqxYk7udzMy77ALrrNShqxVTVMZRLBWU+tZymK/teMrFKQMmLLNAEKBre3g3NXCoqP6d
/s1uMtxs3uZo4ey4sCxovfIEaVVNdn4/OWB8KatxISqw86ddZFrTOY2fhuRDEf/hdgytTS8UybMz
fouFDvij+Bv5RGGbOWg+Y2AYK28MBfmemsbVnqbwdgC/O4U4l08VGyhJ086CrYjIzmBaQjVLtzl5
91SBofcF9M3srCuA81uRdFHSQEscssLUDSYKPfGRRebwGfsWzeWgykJSyrO3HlreApR8TW+2QeYA
bdguGQjALc02S/Un+4vf/EnhJjHnFNSzbOEBVEfQt57+4iV7sNDdCBLjl2awNf+i8sf+/O2rWnNC
o04Gf4Ak0YdK+euwNM+3ff3uzgUOkbLc5tHYhIorWPq85pmJ7eqw9mTZ1ez3eXy15/p4+z3vxjfe
I21foEAOoWRw3kRbL65Z7PqFTS6r54GfZtF4ROVyKcSLqRKdvUBAzprag1NbfpMZT3Wn47lS/YEU
4fVSVSWl/RwxizzUJri6vP7cAOtS9rYmiyj+QD5wmFbcQE1BzMCp2Q8T34JaeFACjx0NHEIxkeRT
R9zWQ5mLFtpubdbTh3G2DPHBAWegG9728vvlVsx/Kb6pZ1Y9dKRFlMVJwM1nq3gqsutkv9hxfQD5
KZievld09TGhD2TeNJ5X/ZcU7FiabNubCLtMUyog7zL1pRemY+noCqUK31Mp2BngiANareYoTTJw
71Q+pIsjtBkDx+Zq/kH1CinIs82dTTZjelEsUGKbfMDvf8aQf04qTairZpcU6mWethb0zyHZnSXg
0iiS7wL0mWGDy7nb3le9QIrx2GS52PpljizQoLpOc6QMqR1Ukcfb4ytSrnxGSbJ+RIO0By8s3WEh
L+X8uBUsaFt2SiAh4eoQcipXSJGecOjBN8M0R0PrHR1hQM+k++xNtm/ad0aifFJJytoyxhjpcBTG
byebXud2uGdjybl8TNnKsu0J9OMj3mOipiXj4TQuOoqMHXL3n0MQRpcC3DNqSiruisgwwGbQFsFo
fzEnbOsZkpUbDiIDnVqrKU8pHCGfW0AqVE7xiF8psvKx48UTGqqf6GB/BpOaJuUqUod8VpkJZMLX
DHNWWJYRAsjlXM2JbJp8qBpdCmqjaJzeSLoZmqbG9MFpcvtDl4+6xniVeaSANmlWcYfAPImdPa2u
47vl/JPRGKRjxel2yKleIYX0FnfZaBOEwmJ0T8LjB6cbj46bfLFLdrj9CkXWkLtCupQSp0/wiky0
x2I2n8ryVzfrLhRUPyDF8uDF1CkMLKmTI1BFbcRynNPKQm8v5H5Z2f+4/RMKR8vdIY4hliTp4Iom
Nr7OZtWFHI7XLA2KPZrcH+LOQ5WwHvtxYa5Xl3+vBet8t08/lQVZ/JTM92kJcblPZCS5uRTLigTu
tuk5n32zH2tNwVxlod1BbzaxEIMiVWbOM3TpLBqwGB00Hhl1yr6KSSQ3ifSVFW9mgtEnUpyELXwC
uWVA3zRZQjW8FMdr35KhY/Gu2NB2y8VBj/EnmqcAOYO1nP+5aw7JAOoY2otWO7VzVLEu80tzeeb1
ogkyxfmUyRDq1aS4w8z5EvUCXFpDfsia4lgWkDGj9rmBnl9XkmAdu8hdvfv2G/+Dbb7xOKJgyDmL
wVCTxIdiIrhgSA4NyzS/pJpQUmpqrbrNgVLDZrm3fC/fzrXnhXd5Qq7NbKtnE6O1ZnDOpgC+eQ8t
XTSrsyqWpXzUZOZamr0JJ9fPhDZ+WXyp5jpovIutY7pWGEau1IB1MptSi+CoxXM/cdLQXgqNYRRx
IFdp7GRyG9oiE9HKeWTbig4759Hg0305Qu50ydzU2wbHXKJmHL7O/TL6lCw/b/tUsXExpfzTOeA+
nvt1idJtCCb2qyr/zSc7sEY75Mz1VyhllqOOyUPhZbnXRbjOWmf7y6w6D0fu+UUPPtBOHDf+3Cy9
Biil+qV9ArwNsAo3y+UyL9HYVB8MEzfZS+M7U+bzlvm0Gb4K40tTpJq3qaaVtNvwsrmxnK6eAUWp
xGM7jO6FpYxpjqaKBMVluYAmJssyghc/SoAESrYlyOmLMx0px1VKmjx73PWNdAycIdesqqr/kcoF
YqxF4TD8j8HnoPSsU2kKza7p/TBhckeJmY0924YE0JSBh+3Gzz1g3W2uC5P3z0HAufzt9xGwxNpu
cJDrRBK0bnYUQ3Oh/XYhpIEs2vrBtsA1fTts3p/J7D/9JZbr0NLDojTWz9jfF8bv1vzhGM/5pCtY
q4y1P38zi0WaWA3ZkK4K1l2Y90/nNNdq1ayp7/cIcCZz87O6h/h5Uq1RR9GAA4ZJMPOeeFYFOGaD
q1n4iYn+sMQ4zHZ8oAOuRRzz0uXF8bb5VD8nB01pOwmo9ReIY7L6uHqG4ZvpWB1BbaDZeaomg7QM
rmOcVJXbLpBke6Tl5LOpARkzCSxqBkZ5dpPirvgHT9Pffqpt1lRzCy5G6BFsYV9ay2UulvuUCJhM
DSzQoRCvIECLkqo9ziy+Wja9K9CZ3IJSLejwakm2RPmI5rTVeZ6oDgWiML7cgbIuW2znG766MGa/
zT71y3kV39feOXPrn5nqVMFVr5ECPl152nUJrvTt+EPr/AuyVH91Yn8UX7j5tOSarcn7ywlzpRWy
cQQoNleESh8LHwe/UJSDbw6mX7GfdeMeB+N3rFuN30++TGb1B32ZWcR5uURAhtSgRDH+eI7uZk0R
c3JLitGkJGMiXyI+kVOc0pNpDcEas/B2SO/m+G8FhMltKdCcc+L9mBRBeO5cJuapN9fU70jtj8zS
LCAqV8hBzWaaDASuaBPXbxwnmJPsCPisv6XMj73Cb90rETqojspgUmQv24L9FkWAVGt2LYcKxLTZ
U+3pSB9Vvpa2vAQlA6fp3SUCT0Z5sAdrDVCmfb3tDYWl5FaVzSPZRBJEYNp8EXkBHbCnBDJAtpX5
qTEFQ/OnMHRYTYWd5H4VF/x1S7eWWzT06aE2ssMMaFw761CVquGlKOfCNONBNLBTQj/SNr6Ma3fY
yvi+pUimAzbcZrHNqgHkqOchEbGfuvHjMOo4rxVelttUCGQiDDvBOmS26bNn0RO/k1af8f2Vb3YI
I0qlNd/2+ocBbLIxHYXNnofqXsNIa/TcesbKHNg9NvrnsqAhj8XJm1dNvlC5VYrlIbaSDBAFLD8L
rvkNM0ia+upusWaDpkhHcpOKPY1DTc1qQV1l+0HTMrQdEZqiAX6fdZpfUPlWiuDZ7a0BkxInSpLH
Yddw8LUad9ZuILz2t3vdBH3GA3dBe0jRBJmPUcLOsaMLWoV9ZMbfZSmBhwNIOWrtHnen+4pm+bwI
Xf7tdgZS+FduV9ly0JKOLl7A8++J8cdwPw9JpnGuwvByywrh7USrCrxwtTVcoRfyGOd3YaU4lEz/
trqXQamWtvhso81Oq7V8SePimBa6ct+etN5ZJdn+R29ids4rUY8cw08cjBshnV/i9DG3v7lMh+hQ
2UYK2wpqyu264g2r4fh5RsMxuesei8kkv4ANbGxysB4aWXPk3eKD1uCKg6hmcVdNGGm5xRmgHAzc
OUR2b4ckg/BDnj7HfL3r0oTJrShlZVBW19j+FGA0g6TN5BNPPHuZOJStkWsmpuIf5L4Ug/DSaCqB
tUqAHFI45FyKUfjObOrmp8K9cmtKu9UJjx3UontarkGOEzQujctZ8/2KHbXclcJKE4vKvuXhznRI
hxlUtKeSVL5Nfw0jB+lteDs5KMJAblJhEIW33RbOGDsDf/Jlo2cTlWkI6Pm1jhtAZSkpkpfJ7Ze1
wIYUFCs/xtibjj0bes0PqAbfn7+J4y1xZnQJ9Us0WGUDej+aBIwTzVRVzSIphHO3zMw4dnH0x8Yn
SKHliGsN+p2mOKfftr/q88nfn09MPlSjhcXXySD1gR0P1Gg73d2SanApkO2UF5ljokViikkeLK07
XDajHsL7Pl1adB1HOPYCNfGo7ownEJQ8rK2ONERhdxk+1rm8dXvoUEYLm0LC0qPXlkFt3Rm6Mn4s
NkrMSYpJD+ciA5EjFHo1m1hFmZDJADKDxC2ZRbJEDHzjW8V+CCxdRe9+ECm9othzsLw0dK0mZMX0
epcjZHZgWhvrSmqcVc0tCQeeHHBO1qQhlSOk0LVGizA+IXQXfLmbZcd09c7tfFcnLWdykwqvXQei
Z3BEag9AuzenzrhLKApDS6HbdyavZoZN81DxyfeWBGo0/ZRdbptcZRcpbLfNdBZaxjsCY/iTt9ux
pOSBFEJT6VAErkwSLAoizNzG8OXEer817c+0LnR7NtW3S3HblDHDV2NDnszZT9q5162LfS8zdbf+
ivFlkBif7DwpEWJRI+Zjx8aAZcahKbvDXaaXMWLVmHb1UKDgy/IhzA1U38c0HPNWM+MVppcBYuhk
rtpx31vlhvMNFwpDOG/iLkIMDinUv7O9ESftIKDoF9VAWgRxNRUX2wAPz23LKE4SMgisS4rccAdY
ZuKFX4jnRZx6FJKXQjMrVePvJnuz1JLByYc4tcyonmiYTsahK8pn8IoGQ9dqlkPV3JGiFq01rGwZ
LjY9hg5ZnEEX0YUAdd/pXClsR0bqJUtMVFkHMyp4/yWbuCYjqIwjrbUAV3A+V3u+wV21mTxNk/fq
Vs3R64mmh0c1M6W4zS2XVglHXGVttz3brVl/tHGw1pjm/VZrzmSKOmCyTEg927iIMLZg5msost/E
+GWC9KEDFD1psLvaXhrvW1rrKg+KzacMMlsmU6DYBm/b1e+qeraHh8H6SNzzOP2+HREKk8lQM8us
yWbvN83V8CvGteoy6rrGFRP1PzAzM3cHdN5BhsIpj94wHVrbDOJMd8GvmE0ysMwUuYW1t0eo2VsI
+ZIg7ZNL75RBbJjhbduoXrH/2ZtorrAHb6mAbQAZ9vv54DgbdMz+bUqhmVEq4+/P37wAu350p2zY
2gqSProL+7m0/dfb364aWkoT2DGb65CgDa93+8e5B1lUnmaJJo2qXCsliQSNNSCsQ5IYhPkiKu7X
yfgEKXCNWVTDy4nC5JkwGb69INkvnuWHnLvA6xq6DgbV+FKaWLiLu+JywczMnVNvGQfPnQ/GVB1v
m14xvAwka3nR89oiZuRmRXrIEk58gOGGAN321p2v2M/EbyZO5s5OG/ewUFnWp2K2USwXHyuh6zZT
/cGejd4M79Kys4Ffh/pSOh2bgp7ihZxsqDDdZ6A93t4MX5dgCewN7N3Sgh8tw/3Ys19t2WsWAdXH
78/fjF5YVdblE44Xlkn3zedjkc5hCpnl2x+vSAr/65h7M7yXCjPrVpzp0Mh56F0PosH2te76wxrr
LuxVfyDFLuVLsa4e8g7BDZ47tQE668904XdOHil6G27FrrBRCvZ4crbT6kAXdimprtyg+nopenM6
riMx8PVltyBzjt/A0HYktk4SUVH2+d+p8o39+3Rp8yola5SNm5/TP7Tv/HJAZQnq7qiO+RvUJm57
WpFCZRCWN3hkKDpMU2GAWLqcrdQHZ9LX24PvlfF3iqsyDGuDeLYJ5pM1Irip7ZN/uqHz4+Knm/ZB
jupVSqAfmwyaP1HYTAZlWcTjsTeA+jBvkiCzv1E3DheCW9X+MqatX1bj4fZfKXwvI7SMLk03ajIC
YloeVmC4TzYc47vpzuH3177xfZylqB/azo5fGn8MjXihizcBZQSY6+3vV7lciryqQ1shyQ1AZcYs
+5CNKX3t5qbWMAaorCMFXp1sRrVyHJxWCw151va93uIw27jOzaqvlyLPG0sjTm2cnUyHpdCudoTf
dgDF3WcbadXsSQOWj8Ui0ZxZx6punyy703THvW8YR0a2zjOHpnua0CiflmNt7YQfW1BMtSZlq4aX
VkvW971hpS4BU8PsHpYCrdkzCPi8Jb7v3teR4VwFHzzbcABkLQFDgpSEP2zWgS86invVD0gL5uoB
85676F3KLDPMu/KITqOQFzrxgveXNEcmCrbcgRUxJB0jb+gBu85wiRSvvzpih3GyaRYd1Tv2Ofsm
dIUw4qmPTRIxOw9yFw0z2wtZ0rDcmi+356fqDVLsxoQYs9emmETVfAGTflAZ9XUi8XEudUVX1Suk
AE5TZ26rFRNpMcW/5lx+mhfT7xb6ynj+z+2/ULlaiuFa2KC6nG0S0Tg5g5j+V+F2n6Dq8fm+4aUg
3viWujbf4Ia5OaxzdRwa50qM5nDX8DJOy3Jx6lgqDz5Y8n+oO31tXZMGfbYG940vRTJYtlq7MuBj
CA18aofXak2vVnqXxgDo+KVt7+wxOjtgmI3GmZJosnsS0mW7D6zq/AebtfE4sWt4Nh28r0MPJkdI
2ujUQd9P/Y4MxiohhN7kNRbe1nO/12YBtsja+3Gf0aXQ7bEqbv2eneeseGly62uTgqV5NO86TEJb
5O/MkHKDUxs9PpEbY+9jkaudzcC76xDWKstIMWvD6hbQ4bhtGFC/9Sb+UoBQVrMmKqJVlnGvqGkX
qWtgxhjuKcmykI7lp9G9rz8C+hB/m6bq+VabrkMiQtrl3BXG5qdLqmt/V3y8jLvKctzOdjOl0U7U
ua5jaHT5pQe89a5pI0Ot6FCXGQQjcAbLGygcQwK+4o8LTjP3DS8Fq5PbCzH3VCOG9NEWVxAFPNfW
fYhmR0Zatca61CxZsVXjzQsbrBdw0pz5aH297+N3l7xZDS2TY9s/2TRKpjVkvf0g7CYgOddsNBXr
lIy2wmoEmjxzJlHcMbRGbOHMvO8GayMv7u+693VkamCjM6oyLwqYv87Cpq4OdpxetmTVTB5F1HIp
akUrFntaSjuaVtaHWdIPQQkuOM3oqpkvLbKeyHqTNcjxdKjOc8nOZuLgDiY/3+ddKWxnPq+lQxFY
WMkP8xQHsRChV+sA6QrbyGArZ+w8KG/VFHAoSFcn2YFajSYXKyaOjLSqzSS3vd0wLnF9NFGH8ZKf
E/qJTbpThML0MtSqI7lreQtWwQ6lW6ttzrO7nT1T11/+/rHakdFWHE2Ee/EQCZmlWYCtmfAhNd34
ZBli3xXxFGRznUABY1mOttnUmqsNlUukeBbJNgPRjURtF/yxq9OonTpNnlMNvT9/kyry0qv+j7Mr
aZIUZ5a/CDNAEssVcqvMrqrep3suWM/SgASIVSy//nl+p3qaUsqMQ17yICRFhJaQh7v0Rh8jqtjV
x1ODL+XpsZ+amtZ2XkdVmXJlhRhm7jlqKQRCbJwkJkfS4hcEQ2HRtS29jvHysmVbMlfQqQn8JIzi
nb3XgjiQa83jCIm4vjk5jpf0uQ2rb5oXLX4H33OWKL9nAeot5SuoLkizb+XRQVdx5vJwqAXWNbze
yUk+CVZCurTeGV465KpkTra6YLaE/F/3SuMVihTB32NsAzvcN9f/Zq2YjrlaV1S+N0gegjKcfBJS
vQA/c+mEOI9zDcaT3JIPMH3m7lVvfB4lm5DgqpF5U+sfDn3qy68t+4FylQSEM49d3+CfOhtwNuZ4
UhgwENm3RUrjuEqijH/Na+EdVLRYNgKDI+lK7MWY53wgSEO7OV7t3HJMHcFdiyvd7zzv2UKLXi92
FuEFgC45szxQ9do4ON52VaLUr7Y7gQd33wLEtFCehy6Xod9hEP1AzsKvfwYoWTzss4MWxG0eV/k4
lvTalds/s98dwQn6nQ7TC9kbzTqtVy1E47YNKm/KLTgotZ6ifhcrcMh0EFZOJwec0hRpbgHnT5yV
e08rD6d9eSsdhKWKnPa4/pOr9JqLV5V/9iU9V4BWP557g3fqOKyVoep6bCNcpnHRhaLqa+67lgA2
Na0F8NKSemIV5jyk5Sc/loetjSzLvuEAoZMCt7wBkUI+0CtoLYKUN+vHAZeYA6ruLSdbw+KjI65U
1BGovIC/uhmKAyu/De6PcChvWXjdUEj1eOpNg9Bit8kyh0OgiVyFQhUHyYo8GUMPpeRLs0sSDb6p
he0UybJWDGsPH/gxI/IrX/KjE9sWUJOFtcBl3ZCVnRpxu3Ohxdv1yj3UdtIV0/xoO3DpjVtUgdgM
ZdEEjzz+VVbhgQQ2LUyDiXX8VQPVHSwC8n+M7cncrCiP+wLi9mTN4jRqd96vdRhWk7XxPMuBXAkA
EDNeyas5eBqdwhIIpkHc/3+zSZJybTc5wE8Vispc93mK+2TJxWGjP3O5jzWD6XCscSUVYz3MLPh4
kaE6FYX7JVpDyxJksLOOx8rnjvEaShjXLIzO89gfIFX31RE2qKlhl9eF3GtX9ePKkVryNwUqBYiP
r7+i8LfPbGRppv5rcTwHW+sOMzKGc9D9aOs2AXrthzfYcIiGICNaDC8VJKhgZ3iQaMAlyz+E02jx
HlPPtfiFYhkr8KQMw4aoMha1HA9ltvnpCCb9w65FThdn5x2HvPmGlXqk1ZIq3nxzYtE+Ie5sy6hh
fnR0lMQtVTqK3+17v3fJgaHCJlj3bWI6NArAnDjLczjnCLaPs+/w6BhEjWWXMcy/jo4S/VTzpaoJ
qAjJUwvyXuZPT9tcnXfNvY6OkqQMIxXiaue68WVzUTdfituKlXpf8/dRvVl72rjx4ogj+wPB0BfS
i58VWUDAYAOBmibnbu83zXtqHPMe2qNX1vtnKAofhjX6M65sCRRT81rUulvv5dEykasDMKK3+Eng
Dqe53Jn49LWo7YKqGFXIMDky+Oz29XVocp4wl31+PPmGVU1n2yrLLgDjAvI/rJKvbK6ODlG/eCvT
sLYtnKbA0vZff/CGYQ2Q11aNAAphcuMiSpGO9vYNQYdIgSa4hI45vN8Hf7uYy6ca5biTP19ERr4+
niXD9qgzbrUenWIoJ5JrucbNseYTSyBts6ZeM/611rgrUX+fCBuIibWtuEQiuuAcFo8akMQMlKsD
8YcpeTwSgzH+p5j8JhrABbTijQv2BoT7mW+5TFEbXx8eN25wJp11i1Z4UAA3MNYhmg+HSIhPPtRT
Ugbzn2Tv2bYb0xju/78Zgz85YRS1uKzKegoOWcG7dKXlt8djMMSzzlJVTgCke4GPSyTn/4xKfe0X
lG8WVkCfaY60gM7olIM3A/ewmXsVEoj0Jp1eJl5XfMz5Pm4ephNW4S0mn6MVMlGLgIyNQnwkoKNu
LGY2FN0wHTaVA5q+3el/rvk4vMD/U5H9QertMkpQ4eME3E1rmrNL6dnotA0W19FTAy/LqiABvXKv
eRrC5Ti5/zw2t6nle0LkjS+F8QoufA9DgTbJzQ+mT43HLdNk8CQdKFX6fhMrVKVekVc5Rk5x3Ohw
zVcbbNPgSDo8ioZNMYcDzitjy58rZ028PHwBJv5YDPuq5bCp/P/JaQhxAsKRUGGc1TIReS3VIciQ
UrOsRoa0kw6CZ8phzjBO96s9fV7La7UN1zulhRBtKuYsUdku8asQV9X/PxRH4vTYb1CZiMa1P6si
+Iu4O3nKmM5VtTFRipEpPH7yDs+qJQALL245jJbjncnS2vE6WwcaeWTG7kOmp979kFcQyPPW/tCu
/NO+MND2aEiDcbZ28FU/FM9NBpreQbG/Hrf9fveR/vz/Uz9TBipjFI5e17xI/VyBtWb7NiJLoTz5
+/En3vcjqhNsDVBxrwus21c3AoRvE2kc/umuecpwhQ2aP+X69+PvvB/SVIdmtaPjhE2GoXiiTqcu
Pw+OSLpiX60V1cm1woCh5JV263XDATv26nMJemnlDJZz/PvvWVSHZs0VEI8r9uGrWJqkxHNE2X2s
u18bKNUWiYMAb8BjbSv6NH3svuC+WVhnv18kEGAQjCfTsXfry+i3Ka/zZF4hkAWKwyr/Xdc2tI3J
MFp4R04DWWVCkIIPpic+0JdVVIeSlLuWcvofRfd+AzAAFRBXpdhl3arXBRnOdg6/PHar9zchqlNp
oVibKtyg6RXS6L95rv4Zus2ydpgmRgtsFGIGeJiT2CXm7in2qyNz4n8CP9+Fj6c6RotFK5KP3oYd
oopfCi9OOwURn3nfBkR1Pq2uCe/88ci59PmIWu2hqyI/4S7Y3S2GNRxlqA7TKuOBzIsHN92iDUrK
UKgJfo7AGPM+Qv6oOc7ZN1cVib/ZnmANBtGRW07vjmXmIpWar9kJ1fQ4WpInv7dpdZuav///Juyc
eGwEmWFvz99OraoPHZ7GiWNLwxg8VefSCueyn+RS02vM+vDoupyc/d6zvQ4ZdgodvYUy9NhRi0uv
5Th+2IY5refo87IqSL/sy/hTXeGdq2Io5XQPtWCBaFaYToN/ygNxfBzJphFoWzXjzrQGkWDXhgRp
XsDCPepFKHue3F+Pv2AysBbQfd7LqnEwR4EzXJZmSFuv/cCIrR7XMAAdxxW4WxhGI4OBxXRdp/ng
ZwJEeX/HmW2pNriQDuVSxG+isKYUZAPb53wlHwPb/mZqWbs5D0EWxDLDIaZ25V9lT24uI5Z1wjDr
OoQrK4e8jiPcCpc4uCJ1fciBKyx728XZ1Pz9/zdR6w1ZEcolptdNFUgv9E8CPHK+b1MXMBn1PmFv
mp9VkeFpzrkbtb82DUtmN//Cun9z6/5r+oK2/7ZzMI5hkOPWPIF9HE+66ZTVf4iNn0gWpLs8X4dx
LUjld/N034SrvElk3J2kdG8+38cLSXXmLKdfqk21GEMTxmBvnKMgUYW05H9NFtbCtsVF0/Nah1zV
3Hzmg5eOzvJ5qGynrfcTVFSHcclqakNnwNwEfvUnH/wjOAgvkuSv7eSnkKGymMBgZh3SVdDBwXGi
oNdhFact35JBsmcvqNMmWyyHVEMQ65iuoZ6cNXdWdo1m8S0WQwVRMX/fKxrVEV1NPG6oXkIgzA1/
InxKRNR9zK3cayYraGFcVts0+m6xXeUsz8ThlxiIliaPkzGKjySMduFNqM6lJcYN146uZdCy+hyL
VNavYXBzZosBDJ6q6793YeNkdSBhAFBFOZBfm504nUp+ehzFJvtq+S8noCqjeKfAFSrjSeNsMt3K
PrckFAz8vmjo/y91jHjd6EdAt9GhFdduqydcx/lvum3xSbmEpNUm+nOzdjRx2PIjw30XR+JapjQr
l1PoTTYpZtM0agHfOUMI+SwIxMzKuTIyn3HrvQS83/XYSXXsVznX7laGI7vGoGHq/W/N+lo6Px+b
yNB1HfflD8xXng//Wrs4HWn8BUeMw9aQfbcdHfeF0kHc0ilMtBZzfITyw3QcQ/l5X9/vK9ebrU7e
iRsBWQMMcR2/5y0ZzwUpAKf3XZuqkcGBdbTX6nstq5sRuci8p/SYOzkF6iLIHNsRzDT92m5NFY/B
l4l9aFBb4nQgu2nrz2xubEk3U/vaXi1DPoOOoqHXwuOXsmsO87hACM+WaTM1rwX4GI9S8arEIijj
Cjf+gSUoONsOVZRZjsAmC2gx3s6si4rFZdd+5s9+Vl/4YJOSNnVei1rcNzmf2XK/6PcJbraXwPlZ
eq1l4TZ0XId4tQN3p6qDZcsmTIetPRJwbT32e1PTWh57FYTipoyyu6HKW2jE0Un+G04Tt1WrGSZG
x3d5ZOuLqKuBGp7Gs8z6T17pJ1O4r7CG6pxajidkPMzA6Gwxv3QS9Pi09vcxTFAd5dXEgUMyAaPK
IT+pKjqu0XBaHRvO3TQ1Wryu+VxlPFLsygo39dfyyQMmYVa26gVT81q4io1Gg7N5uHqsXRqS+Nxv
Pvh699EzUB3atbAsg0yyAInxPBx6yB4MS3NrI/XxsV+aeq/FKpugYucGyOCA5v61qYsn8Ohc2tDG
dWg4cVEtXjeHsqLOFb26U04OXTOQIwVR1cfJ4e6RNkM2JYGvnH3HXx3qNYMwUBSQAb7OQLhMOM/1
dPuS4zC/eNTCNWqIYx3nJepoWlaCm2CRBUeWV5eitNVTmpq+z+GbrVGIeHUnCZRCBc5qaF2Bot5z
1n2nRh3bVS+gEAw3rPp+hYK42WtwLo1RMgROi8eOZOr93cHe9B7l1VuIOz16P7hesnCw96pVWG5n
psbv/79pHPyo29IgTXONa/8Y+82pVvvYXakuBT8y0ZEMryvXvie0+OHHpGyP2USk9yHK43IfzQfV
n62LkOd1QRwknprp2ks8uoOHw+9sFydDNt/TNnW1yQigZKRWIhHJJNt4e6xb4MNd1iI75xBxUJuA
3ZXsv/J6KywBZ1g9/oNZo6Ob+YhxwBLrQy6/iAgisYGNUdPUurY20WjshyBugyvruue1+zUs/oXR
fdUZoAb7/z41+UR1TQTDuzJLRuiDOu0v17GV2Rv6rqPVXI8MpFFVcF1L/qFxprT06HNtpeUzXPR1
uJq7Dv7criEwO1X03GXDuasmSDyuqdvt06ymOmht4hlAX5Cuuw5T9hkJu6CPPvfrrqJFqkPWytmr
MtwvAReUdw4F+mmixZOi69GfxL5bkq4U6cw0DxsfWrzVOF1WCmZoJ7g4hY1/w2RgbUnqlhJqkRUO
XGE5pHm5njq/P5Z851Ojr50qos4TfecgUb0KmeKd4DyMUZpH075nJx22xnmPnGOEd6Fash+FyD6h
tuo2N47ltGuaHC1ycckH/GSB7zA3+KjCCbi+/Ng6y7fHe43J+7XQpcqtRulxiM+46wkpoqSqxqNf
txfQkh0ef8IwAh20FuPEG+e+CK6ExFCsgwJiJZ/m1XYdMDWvXQe8zu8gCYU7tieiJ7cIcOzN/gmJ
jenY1Lx2lFibSgxiKQIkWPjVy/rDXaYiiG0pKMP86yC1ZvKnrQPRwzWT5Fj6TiJloZJ8Hl571Xzf
Z4D70N5s+eXU1XnbImMKFo4P/eRhsyyOrrBpBhtOFP9h9orrDWh0gLnbWp16UhaA01e2LNe7jTNP
R7qHizNUUD4e7uIs3fOS1c2/m5cFlsPQu8ZF69rKI9hSbHnYD7dJxGkFRqk5fs0mS+Sauq6tOyAi
A/8Mir9ufP6DsXMgLOfmdy8C6LR+QKEoXOiEHG5km2fv51jGqnqCOHQWHrds3foLqCFicRl42O46
T+OT2iJUbah5knIYbriXEf8J337smaYp0lYfUIWA0rpEuxG/TM6F2rjUDO3qR4Yx2ACd9zH1Y8E+
9DX50JS76P+Zpx8XqqZjpJbdcBPep6aqU9X2h3GnP+oHhV4U2QY4/nDbqlMb33idlLZl8t2FBv2+
//9mEegJQJjtIvtb3+Ey5P8KojHxlsNQWLbB91le8QFtlVFFOYSjDKuLGrpD24H1hKdj+6VevkAj
JMkcQN1WciDqsnqtZWEzmfn+/5sx1dB/63mBT0aSfQI/+pCsXmmT+zZNmBa+kvYLpWVUXebso1gP
Ms4TNn/L5r93ub5+bKhVN6huRPPM6X/5YHFk0ranGE2hhetaNOC4rFl14cJ/4mGTKuonDr0s0U/U
TySVEx87t0jz7FtM9q2kvhbJocfAylrCFKX6u8XRf12/TEFtSSYalmn9BLH1rpRZh8ahxDiVaeP+
pLbbnsGFdLh7zcbGC0VcXQhpz2DAREGtjRTPsE7r6PZ1zeQsAjQts4+obQVnxiGsb6X4ReUuRlZg
n7WgpnLlAHveex/jYQwnoC/z9HGXf+oA9zwj4KHK0HS3JU18WInlNcc04VrMdv1UFV2IdiPKTtHa
nnFYSB932eQmWsQWTd5OeD7CChQ+KXKps2vj7Oy1tufGa7y0cZ1VF5+sBwa47riUll6bJkQL1oqJ
cel89JrmkOPk+aEofj+eD1PLWkxCr3hy6N23g77+AMma50XtQqsBFX9PnrxZed2yDqYNFRCXivzG
jnWu6vXwuNMGI+oEnzQA5LrwIN+p/O9Bfsn9PFnFp8dtGyZEh6k3frA0keTDrSw6cI/XEKHmpDzt
a1yLxYkEudxWuEhbghp/WOI+FUNv213vjvYf1gJMuLa7ltk6EVJVw42e12OQynP+bf5JE3X0D+sF
Ssv7xnCfuDdm7boy6OOgrC9MRECi+YncbOemd9NqGIAWnBHQ0FL2vL4Mx+haH9UFGlNnJKEsW8T/
bhvvTZAWoXLOvLbO7+2vKR4QDkMynetzfqZf3L/js3+AiKRlLTB5qBaw2+SWtMMT1K2own9AFn4e
/fnjpnaRVmKitKgFiNGdFIrQEVr/ePLSxb8aZjHv3RX/O0euDk93qyJkZdEOt9Y51fNx7P6SP5f4
82PfeX+7c3VgOhVT5jUBrgYidr637ZS4s5PUTn+dFu/DjJTL48+8H8OujktH+X8TNCHO34DGJrgK
HTYr875perQIdl13U/WEpnEkOJdQSEeh4MFjHmhPfz7uvGmOtCgu8mkNW4F7Se+Bs75IR1Eko3/L
/bv6k03T9H+Z6vfMrEWxArTaC3G+vIk+aZ/qIz/FR/qVJsuRHMXJho81nDLdWI9op/LDQGEwQLtn
5+mcH4PDVKXLsTpCzef8eMZM5tbCOm8hJV9ShHVUZIeoWi6hX1poQkxNa3HsZByM81NTX+rg5mef
G2K51JrcSAtgVYEqFHxa/c3B40AcJZUXJk78ArmCXVOiA9H9RZV+79f1BbRTCcHkb67aF1w6CN3z
RDOXpcRsh4e5PIPn/HGXDX6vQ88lF/MSQ3r8wpR4nUGZ3nU/Iv84zBSp5H8ff8NgTh1tTohHWYs8
+6XuZDoRAYJTm+q8qWktbP2VhdtChbhQVSdb/cEJbYt99P6KrIPM3bmMHb9a8Pa5fpm3NgEI8FyE
P+vxqRzxeM/y4+PJMX1Hi9VKegF0pah3C5n/rxi6o1N2SUCc56Wv0tkJU1f8evwl01xpAcuaEeqa
DvFuTuV9HTPOD7wMbVIypsa1kCWK+wMd77gJwNtin6ViXx0pc3XO0LneuALYkF/WvgcBnjit1KYh
a1gQdKD5qkIyVmEgLvO6QOKVj+snGXVtUni+OvbLYENnGGZHh5uPWThlVcz4pYX8hJi9D75vu6QY
Aji8///mYAipSO7IOUCWrqtfoyVekqpc/uxI6vA8CbPy78fOY3BTHXtOVIjal437tzgYEb/y5Luv
RCgUnYuvLHATrNaHx18yzZUW0lksN7LQuMAiOn+dW4gS+VC0Tx43bhrG/aNvZqvtg2IJwcx+4V30
GaIRPG0GkQbd4qXBJNxDW3ufnbC+PP6aaShabPfcD+MsyopLv2IFCbpQnYGksZUDmJxXi+dWKdoE
Tl5exiVARSl0gmb+B8oSj9JbLWd30wC0qPYX3jt4gS0ughXAF7Lmuky1rZ7NdEwJte24p6LMliUo
Lkg8iEQt9UdvKeZEEieJ+uF7zLs44T0wFm3UHFzh/xhp+PGxZd6/87g6VN0hS5Orys0BPRwTcJoW
7Xwb41vQPlPQnomuT7zIlgoyTKKOVycs6+MyX/NL4cvssz/30R9F54yW4jeDF+hQdar6sItiChPh
kpWsfDuWmQf+p4qn1WijJjYN4f7xN2ET1zUEJ/lSXMZMbke6RfQpB7X+4bEx7pH9zqlYV31G+ptM
UCYpL7zoP3ZVAJjv9LXdeW1zdaT6VM58dCAAfykk/Xyvm/Tz5YZXT8uh0tR7LcglDYNQhrK4DH31
ggQrcEERBAGWzsYJZPqAFud54+SNqDA9vle+Ttt63Gp2W/epDuOpWovxoGvLsY94gfzwlvhFn2xg
LF9AoABJjw2sE5uVd9E0EC3ewzgn0OHj5QXFGs/51J4WjsplRmwCnQYv1eHorQyj3IWA8oXjcSgJ
G+4kMd+XRHJ1PLpwnMmduFsiztynoM3/rsrg62P/N/Vb28JbshSO9ELvFngsTDs2gXmo598fN26Y
dF3secuXbEOGFA95eZfQtfkkaHGmpQ0EYer7/bNvVgY+Qj1iG8bhxvIsdbrpu0NsdACGlU3nGu1q
TiGFWng3BRLnJI7qf4cZW3QQBanjZOfH02M4EDAteuN8DEbh4yN4UXodSX3pl+zklGATYdvF2yDI
1JSWldp0+9d5R+nWqEzUNQ7gbvO7q9pPoGVVRftUzuTYZSMoD/oLCE3+yFCoAbbDH6j1Oz4epSEH
5zItyFVZMrDPKu+GArynBi9+qwqevbBIWPW8ud8iEEp7svhRifzURx+adUxrWiZOcHr8fZOXaJE/
bq1yZiSPb2rIJYTMJa42WWmTtTK4uI5o3za/YYJKD9mh/N9QRk+sn8HE3f77uPMGP9RJS4uQeGtF
Wu9WhuL3wvqkCFF0FlXdoQxstHuG84iObJ9wKuWxW+EWSJlK69JL12I9k675suZ54q/d01iVL6ha
spyDTVN2H+ubsBV0zQEJ9cabcr7JMjxG/FvZSMux13Al0aHucqZjN1bRcFPxa9dMCUiMDmL+Povf
jP/12CYGh9IpTXvqgtdmCYdbUJ8X8Sz7fcuBriCdURe6SvcQHWeWHdYoeO5Zw5Og3kQy+NQ5kibI
PjjVYEk7msah7e2xB8ZmKMuPt35dvmwepycSuDakuMkOWtCDyreKisYfbyyIwZdXB0lUBi9hWyY5
QKbVaquYNzmTFt0BV2GvOjLewKbW8x/udANI3eKohgnS0e6gnAnXvsUEbeFlQqGtzUcNfdYh7gGY
QcoAHMq3tfbk0XOX9sCRDn+C59rKYU2fuJvlTYzJVeTdJNl4q9hRkVd3uW2F5fpisOw7QHdZ3fMt
t7oE55XCvn5FZQmbpnSIPz2OMMOqp8O7sK0HdevfjQphaQUNFdBSJov/ky3r8fEXTKa9//9mfkiP
8mDeYpmIh+O8/JDdH/va1bb0fpXRvXBwvBWFTFARnhBlE1ExdVkLVxUoQQVH0xOUSMbn3rfcIUzt
apHq0GaBUsXdy6cI6ODimNc2Lg5T01pwbhkwaYKhy9vqX2K2fo59d58BdSyXJ9tC4siKTWT+o4k/
qmVfzOtArjzquoJuaDePX/j4r1/anmrv0/nORVMHcU1uFcZ12Xi3bIkvgeh/VKM6q7V56oSTFtnw
MWvnY+xkL0FdDEkddZYN0WADHeGFaog27BwsNqps54QF0gN55vL1sbsb1gId3ZXH7V2sLxpvI4Fm
aAAGs7Oc/5hHPCLaqghMn7iP602ksg5sw17s49mq/TgOgCeRF5GfoSOJWot/Ho/CNEVa0MbbSnjn
YxTK/TtcpoRZb52mlrWYjSCJ3AgHnQ/C/qfn12k0W8UvDIukTlzaBoSMKKMcb9RnJ9b0r2ubFckW
dEkJ3IUlHEwf0SKYQ9VldhkGMKpbmyUOKVMRn7vp966Z1yFcARj8oAsVj7cuLlVKwnFMlmoXHTZz
dRDXNLVt30WYoG6BlkNPD33+g9fSkp40nJp1HNfiRZvwncm7deP43QvJIQfP0Dx3h9zbTsz/kzvj
IfBssENDFOiQrgJsk3RyB+82he6n2C0Oirovaui/RKTHyao9P7aH4digw7t6WW5TIRAJC/2b09e4
/8vNLNuM6QaqA8JZzH2QdHTeLVrlUfryyUWCh8TVARRdAIKGP5YeKkKUJBWPzwsBmeasLF5sCEO9
NqynqgK6EV4cglvpFBdxfI7J9OXxnJka12JctH5P+xaNeyPKXgVhP/2ytZ3jTHbXNmeGJyLRbdIB
q2h2HqY/m6g8OVl8XP6MQpsunukbWoz3UMkMnQXfaATkz/NkIFFKGDkFo3OoPBtWzmR/HRyWSVrw
lW7TDXw12Zkei0P0xP8KvEQ+eUf3ApjuY3sYsio6VKwWJNtwIZ9uAC39VYV/9q77oZ2igwBN6zbH
TyBdsHzJYHkdOAbespxvNb5UqeY3zYbfWWy5mhniUKc2BXezgKviMlMDLcPLQxDHaU4tJwLDmq6D
xhREFJij1um2xflljHKgxdryR6a6pO5zy8JuGsB9yt7s2pxNfl24mBqfguPtS9Z+YtuPx/Y1Na3t
1vmUI19f+NNNBf9ATCHxxHGzKW6bLKrFMqm9fmgDpCY8MqbApR3d2MZjbmpai2Tc7RSVDBdiJw5O
SBSfxWA7s5pmRAvgCC+IeNPFdalW5aVAef9SR6e+7S0r97s7HdhL7/+/sWVUeQHEwXBBCLsfbvZS
1F8D+Y1Pv/z11tS3aPn82K7vThA+c4/nN5/pwIvG6mrB1QlMTu2t8hsIfHjIrs2HfR+4r39vPiC3
ouiKu3HHCgQRqB793pDw676277H2pu2NDOsa3ucI+KEphdTXjLJ712KAd+2Lmbn//6bxtsjdvKvR
camgnLO5SUy3DyikOD7uu6n5u0HeNM8gq9ICa4xcQTukq8MuYoF4S7/rHRe91+KVBVlXZveqmyxs
k3KA1PZsexo09VwL17kfWFsMG8K1x57SVefMUQeMxLJQmprXQnYjK5m9BR65tuWlLLIXFDM/LblN
1c/UvBa2rF0qsYBA/OYO0c9lAcYb/Ch90ouF7znO4fVdi9w4j50RECskQxskdkGINv1vWVuOjx3H
ELE6LqyiJYc+HqrwWNyft5B/IaNjq/69R/1/rsvouhasDqdOr1BFexu64NCyIeErfnF9bEY/rdY6
caPMsi4Y7KBDxJp+ymsOJvFbRrKTIn26+vwyL5lllkzN3/9/E15uRKPWp3K8kWA8ToN7WnwQgKCO
f58RtOiNI6AkKEN4dcV8Vl37DEimpefvHgxhAy1y+xmAEUcCGDzGkESih7ocjmQZzysSRLSx4BZN
H9FiOGg7NxJ9O97K4fPcfIxBWNK7+clbo2TLbden9+EeGIoWyvGCRPHMqx65dZECtffMmZ8o9y8S
0kPJP2MVeXbWLVHx93K0HUTfPWfhm1p8S8BV+qnJsXzQ6KaW+SpL56ldgpdO2vBKBt/SMWSRIvEg
Z+eeX5iOKm+Pkdcfc7WrVhVk39qW7EqSjQ6jww1l4ODF9llR5SlZGbWQFBgWEB0/Vka8WlyJLOw8
Qa6tuBcJz9LStmlqtB15XgIZbrwab7ECDXoZ/1Tg7YhY9vfjsDMYN9Siep1zum4lmnf6GDUjUdLI
4lpUNCW5TTbGcO7SdaeRohZ09nCmgCcljVfCO79yDi7FbkpzFSfAuyd4Xbe9EN+j+p0V9z8a1DLP
QmdDuiQXXwQDBml69drokNPmXMz+ragPbfTBGdcja+NjG0Uva7wrRwk/09YAwaJpa3ggn9vGvU3Q
tC3WMHlsJ5MbaIG/YQPnq5uTW0Ork7dMpzAIgLi00aWZPFiL8Ykvg4OKCv/GBY5l8wrNUIs9DA6m
o8TkMGfC4RW5sW36EEUuFLXLD05B07jcJYgGsn0tvKtJdhLYMII69/klnodrFu2C5KJpbftmTIH8
UZbkVo7d7wE1eKmaxd5+a6EdjahgGwdBbv3An8FccBrAAv3YXd7PUqDjWlwLz806L1/lc3wBjj47
10d5Dg5jgQKGMRUnW72KwS11XJgjwAANpm94PP27qn7MlCd9tosdAWPQ9u1wcmvK1nK6yX78Bnqw
5z73LKcNk1dqkYqdfytaCIrd+tp5he7DyWuHl3D4PkibCqxpZrSAdUGsUYGmFjPTPddZmXQ/u+DT
Y+OaOq8FqztDhyNsBySEWSiTzV8TR4TPnZNdcJOwOJBhQdBxYNm4besii+nW9wCyDFxsiVvYqIEN
c6PjwFjHfGCHlXwOubziATmdFvJadbtkpaCOoQXtWAAmHqlWPiv5GrpflS31Zzji6TAwn8NhZAt/
XCvvUtLbpiBKUvC0pz+Z1ekNxtVZSUO+gpJ0hWc6KCbxeZhGDVgNtuEFys7/x9l3LMmtM80+ESNo
AJotXZuZHo1aXhuGpKNDDzrQPv1N6vsXc6BG40Zve4EGC1WFApCVqShVJWcSERSmN15T9FuKmyeT
R4vdB83aYzf87ORHl39m9PW+m8pWWQhfk5WlYRDkhq75DOUF3frlGtH9oWXeKYQvI8Y25UnaXDIA
Atpong73x5XV1yLGy0ItNFFLYxfqr8GGNsvtqT06aLBsD6oi4c+j0I0CRZSe1gek/HXDf5iHLTaj
PNKiIe6CLKZX4o+hHfeXKkBrZNQeHjy7/YXumpysMNA5dKlwgG7JkWRtwLPjfaNJ1lnEdlHe0cyB
9NZlmj9sLeRm9cuafntgbNAsCKmuBot4kbqre55dSBm5+hj0LjZ3dxzi+39w05McQ7TMwICbby3i
nOslLwNIYCTY4QvVPexN02B0oTJp3AZM1a3tnJ3NCNm4HYreOMy2Cv0vm7yQ6Kq6qbRlhQb1lDpg
7+tGA8B/ouC8kA2+J6g35/1+wyOD1U4ulACMwq+c7ddMpi/3rS6zy/77m7Gnapws6CA7XxKPx5Pp
xjbss+qqtkrZ8PsnvRkez+s1SFB1F/JLydOqfS6A7enXh27rsKhCXtuIyVtWbO7Z0Xkw0wbqx0vk
Dbpi55VNXshtq93oPY587nkcuT+boKPLpjBPS0XlIxteqEsgTajVlo2I0sc6MrzkkvMibMYpfGxl
hYAFXKuwU7a454wgbdblKwTZ42VQ8Wvc3B0dQ4Sy2YWll1VbYPZ5dkhTXTsOGxS81tbyLprRKjKa
xPVFYFvZ8rRcvMo9F8VoHdcB9Fl8sFWXOLJvEKKWGuWUbsyE/8ydcbB/GM2S+1VW6b6e5KNiHWR/
IkTv0M1u66GF/8u40t+VxUMtawt/BFM/1CUUu+U+4b82MiyGEMXppnHepaMLXUTShhZePsdxBI7A
fXbn5rs+qjCYsuXYf38TzvNiTYyYWI6ub8svacEcsBIkK6mj+z57sx7CdwgBPfdjl0Az3T0ndI4K
dwyyicVW0wdb8y8qeL+inmJVZF8ixPaYOtaYrrAYpdawI/DrYFFFnkQB628asxaCrRnr3TNJjdjd
oDc3f2Vl51MDD69AovfdD2NdPo5rpQgTmd2EWHdwKLB1BpwLRNsCClXjUQ/Y+tOofpPlaeEPlfOO
IULkthbb3Ogw55jROqyYDXzmY9Sl6Gj5r2cZUzKvplVb1247LFXus/l9raIMkyRaESinjbYG1GBj
XalOvBhMiPkp5V7mg5vz532/lXiTCInbLNOEKhz+oe3Q5l+t4bb9eGxkIbIzwGf4lpTWdcALLMt5
2E2KN8Cbl4FYTCGWSclLaDBV1nVa7Z+Qvzz1lovmDX5YNupvnnldWvdLUar6DiQuKrKjgmkSrCke
PmRsS9+gkVmU/lr/GMH0l/QfNKPzHzOYENiNYXhDn+OzXLwLWoeSKlKsLKhFdFyP+/4OTfTJOcUq
NPl8GJrBT8FaNbNPNafHZKFhWX2rR8WhTWYwIaaTuk0LOG5ydpMxXL0inItfcDRsrt/s2vDN8jFl
Y9jnv6GXOmQ1txShB3WJ3EfJhnvhclJk9D9Arxtbk4iZy/KM4nEco9MytujR235SF2IK5bmfaiDr
n8vip2e/AHjoYxvxB+NDUX0xXUNxQSPZGP/C1I0TVPV2AGA/dy+99g6i1ocVvBOdHrr8932Pk6QX
EUnnDOCjs4Gmu87DtRpfiubVahRXtrKh99/f7LfcdV3QQUzk2tGnxoyhz2U+xnaN4/9/h4aUspHN
5UquJX9OplPF/iHTQ9epOHAK23i2JVUJ7mmC5vNT6XxOqeIFRlJK/blifWOO/eG5pM5IrhU/r9qB
Ro4dqDiLJCn8zz3Em7FtBw8gNnfIlWR2OKGrxK228L6D3L4Chj3EUNYZ+FkRCNfsuchBlTMeluP2
wnvfjHmAxxBFipJ4i4iH40VV1eYIR4RET70eKvbEC8Vm8WfpboSxiIEzstyw0xGfwL7ysMcXoFMp
9fPnNSZxHSfRpsh6sm/YA/nNMnjuOkF0eIHHp3VosvUytEVgQR3z/lJIVlmEwWVmrw/gbiZXA483
S8XOrbKrXGoiIViLZOyhcbDBg76vQX9iMTC1fvU0/9IOu4VUshCSIBAFvnm/5pbBUnrFlS0o60AW
+owOEV+rFRWHbHwheI0W0qZEI+TKLbRZbcelRPue+VxNipQsW2FhgzazKndbHYmHLnFpxp0W250i
AGSra/zXeVwNdzDFgPxQGul5sLb3fdYqMrFsaCGEoWFYTYaGobstQk9COysuAW6P+xdV2lYzkrMC
4w42lhAEswpHl+Scv2jSVgpdJM/hSAbvxig/duh+x+OE7xxYtGcc+9P9gLrtLX/TpPU2VJx3uzi4
XR78GQe0xfpAVM3kt6+BHV3U79Zm6F3rTU6vPN4hvsuRn7tT4Zfh7KtezmRLIMRtmnVTS3UEFE+N
j2kJ4n4X7S3xffvc9nbd2//0TT5LIV5YmhQ5GUT94OjKimOthfeHlpleCNQ+13Axkuyuk39xtrBt
LT/lgRI9KZu5EKfbhPfiZoQDTdmnggcVW/zOVOQYmcmFQIXSYtVouYVUOdAGwq+EhZ72EHECXEYI
VXPFKygwk0hg5eTbTheY8+eHLC6i3yBCXI4DABRXq73QFnqIk9/RqKCe4uwiMbkIf0vs0uL9iHLP
WmNPIxj8HSkUtZNsbGFj5SVbzLRH2rWbF8OINvbaz4qMLnFEEe6Wa6DznBf4eN7gUiuLqvqktb9G
FVeFLJW5+ye9iaE8X7jLVyxo2x/bUxuj/zrQftM1+N9zkOqdWPo/QqxCECzddAoTpZ+1D1Y8Hsi3
8ZvxvnveuwmUHVyyhRDC1kwct84qlAma8WyY0Zx/oqrDliSsRCVuo00s3oBu6upBvGZ6X/cf7vu9
bFwhXMeqLswEbzPXbPy61XVoJI9V3X+xoZncbfNyhDFq3PEhN6pupyUzFmFsrAD5ZbefFJI63HTw
TyjSuWxc4Zpq7Ok6dT0ilKWHNH8iqvlKnELEraXTQgs6UThF+mniZ6i7oUM5ur96srH3sH0TPmmn
gc3EQkFn50UGKKTBfEr0sO8cRa0h+4P99zd/4HKzbJp98kPzamhf6RArZUtkQ+/r8GborTByPnJ4
HuuPUxJaxdl8rFjURXQalErWVgeZ45WhEYquxteJ9YqiTjZrYetMZgeA9xZePRfHckTL03lVvbfL
hhZCUeu1oWYNDjAk+eICzOK1n8n0676jyJxb2DjT1U4XynBsL70Wez0ip1dpqUm2CBF7thU2IZDS
RJzrR9N5Nuc0sMFIYTvB/anL6kQReQbteGvNGqQ+zQzYvkfEaOmlvh6b4f8HFe2eo/8+BesiCA3x
A8apBjXRfE4OYHyCNIqfHG1/Dlk0H43X5Pf9z5GshCiqDXKjNWEL0ldhho55ch4iGHV0EYtW2LQs
oMtBrtsQbV4IHOv9+Uq8UgSfTanVpIUJzyHGuWti3bt4uermYQ+aWzbf1+JNCuj4Mtj9hjlPsRFb
YXPY+sD2t4BF67F5qr4+9gVCyOICf6zWFDksc04G2pL7Z/Mh0g8YXQjZ2rGpDuVqcoVC4UtNkydb
+3l/0jI3EQIWiPbSA5wXZneDjBxM1W50m2DJ0UXM2ThD6mqsYXNysd+bweBbT+Ulee5+bYF26A/p
u+3b/S+QXA//RUTm2oWTDANqLh0QHBobR80Lk48TuqnCOTTDLDLmQE/9XkUPLzGZiEjrXIBkmsEh
V5MXh8ZzL73bhfe/RTa0sM82Vq0zdGSAla8+5Gbs0uj+uJLgEnFo5uhxr4bI+7XRPyb/5ni4KkrF
0PsV/43YEvFn6UBcbXRBdOPm1UeADOOERXQ0lqAvXryu9LcqGtJZEcmSPUAkJ+uHWuf5vtQ1O9jc
9eflJbGepz5RJKH9JHPrY4QQrvJZS4sGSdNMXpP8FXQGMTCHuJ0OnCxVrLHsP4RY3rieOmC/3Nfi
PZ5+UnfxU/ILyJMejxr3l1tmJiGo61qj2mK7BsgdLxU54RU87MFZk6s+QeJOIs4K2k9znnLkamN5
abtw636WqkJQdoISUVbAZ6TjlnrGtcXVZEBj64jnlhFQui1C1gjJ9b6JJJEm8osxk/ROs6K+MkhS
/Rhtd3jVEqLitZcsgCicbXQZ04sEKaKfvgBLNNHWxyVC91ALjKOLfGLughttVmJ9c+xjzfcNZLH3
rSJb2N1abzZK18toMReosUydxsm/3mid5u3n/bFlNhE2Yc/KaJkBDnut89NSBxb/d9DOxqCgspGt
p/nfmdddwWAUnKro9gLajSizVVSBMpuI8Qq6M0gjDdjWi+dxPtHle+UoboSlzi4Eqo4nNHMkWEhg
U96lRxYnYRcuO66/whWr6oR8+xlYF3FWWzIudbff4xrMi/FsStto2ip4pAsoQGCotLwkhhKBVl2u
D30DJtwrcLze8C/RguShfjxHt4SbJ03vrW1CfF6Zc3LdaGSQTBpYpC88zEb9eN9BJS4kcohp+mjb
7oT5F3QOiJucXFvFZiEbejfZm7gCm2m6eSQ1r15tXOa0cmPooZP4/rwlgSUqQy5dy1LWwjhgh1pB
DJo2rb98z1JVt5Js8kLgLkm3n1j2K8u++GhMdIVMRKXKOLLBhbjNLC/3kn42/oHaN+79vQHwAR3c
gvdNIxtdiF0LYDAtg9zCP649uGA1dyefTar3HJm/C8GLHRBU6QXqfd2Z6Dlbwa47otC64Io0Dx+a
v4iWKpa2dO0MS4tDnD2eRhXZn8QuIlSq04sx2brKvOZ2qBG0KiluLSSuKMKkOgtEoGnuwSTF4KOZ
dURr5uIG3vhYiIogqbFnhm2hY+bcsBEvdH0XUBPFzWPGFoK0RRduv9QlUEtoqQitjjsXDzJtiij9
g+W4UVuKYKkG2iodSfFGhHu54/9ed7WrG7qhdU2OY2hEUJiafdXWInHOv7BSXg6NhRzO6XDDH832
mE4kJlX+et9WsoUWwrYyzaYpwFt0nbkNPGLnDw14vlbKj02aPlbsi2ipURvaXjfxCbnZ+AvHMW4J
2iWELuj9b5AFgRC/lNZoTu4N92zR+oeW8NkHEZcCby8xvwiIQrYhbu32xj9rUvLYTLI0GLfZjO21
sxW5TQIW+ItKrNOtxi11lDzGn+fZCmABJ9je765Ux17YKxxX9inC3uukaW2uC/4m40fAjX23i1Lj
00NLIOKeoDzk5ibBeWuPuDlxTrr54C3nn9uCN1tuPZiJ6S0LXny8H5SdcguwbBWFuMRzROBTrSVO
Mbtr8YTOZ6hiUc/xnab5fN8mMnsL262pA2eWQP/52qEpOHESMOEWBzKo8pBs7kLkLpOjcyPD8dNZ
m3dpY/wyi/zj/ZlLkoKIf2rx7o0a3MTlLyI1QYct93na+3YT3h9fNnUhYA03G/F2goTA7F9pe7EL
hYdLxhVBTxU1R7bo+zW+U/j1/MVVkSdLllJEPDkpzbRyr5wmCAyjqWfLPtLpx31jSIwt8nzNNpj3
2gEZuE3HMDFjigb8tfi0qVRyZUbZ//dN/KSTWeiWjbDf8toAvlZvwnniivQom/xusDeDe6WnQ3rP
K54MUtLJb83WhkzP0mkRBbtAgYIh1x5LMSLWye4Xz5hTpJjePg0TC+zSVlwWyT5CCNQy2Zx2dOzi
aaD2ydb0q64bIXAf8ZiXh8cWWQhWnc8Vg94LSu/C49fBhcwQtq1rX3v8WNqjSvVJttZCmbyVfGyY
W+H1bfjZVv82qmd32bhCwC4N0tjErOIpnVkRbVb3eVp0+5FaEFxz+4XkGx9q4Z6aqxfFExSR3OwZ
YhdN9k9Bt9Z45ErBhrbAf/9g1GooYRk19tfVRmfHFhmFikjoputgaMHgKc1NmwHh+tSW6DjLu1eX
Zt9YwcMy1ZZH3BP22W8D3tjHzEswt9sNHL8P7fUr0f81jcDQHuq2wPBCWaDVduWZUwuIDAkclAXF
es6Y4l7kZt7E2ELuGcjCZq3s9qf3p6w5NeZzp3JJ2dBC5qFjpreDgT1kgAD1VOFh9TLnKmJM2eB7
HLwxuV3zOtVmzJtnn3LHB1+o3/bf76cC2dhCttnaZG57C8upQdWsvi71QdkKLxtacHQNrV/oyOpx
aks+5GkbmrWHXkVFmMoGF1zdmkCfMrTwk6m9pM0Pw3vJ+GMBKqK0wMRUWFZTwsPdIR41/ZLndnTf
2jczFwJUSC4zen0rxpARp+K5WeJ69O+PK7GGCM9azTq3aAMPWUcNDD3kxD3DrweugFHI8ooQlHqX
bDOkQoFuTw8MvRB1o/m0/2xXXGEX2fyFyEQvK2GehVe9kozrT3dKsxfH6djPIdW8D4+ZaP/rN0E0
t6vLjYbhzsM10Co7nraijIdadRkqW1khRtEIlSNOEUdFcqms73ilemzaQnzWmclXe0NJU62c+HU7
V77ZZmaAS9E6vv8XsqkL22mXs9E1NWxIpXnWnc9Uxe0g8RoR6TSxUc82vcBh3vvi/m6M2V/K06xS
MpeNLuxDfWqztGKYNde2wDSGoASvv8+y6ilvnet9y8j+Q/B7u7Y6057hM9CN9pvqycxf3brxJ1UT
ze3OLdsT1R57a3VNx0nQnVenwcoO4/RNp/SUMyuwpk9dFxEKZSSaK+o+yUqLRF4T+udY6zrW1dyi
cTwaKhoAmZ1E59+okZS9Z10dErnJ73arAsOO615FvigbXwgCDcJaVT7sZsqfO+OycRDNmIGp2ktk
ZhE3qgzK6SZn2ROEVVOMDE22JVkfyzuOsFFVqz6Ntgk/HfUTaz+MPGpU3aOyeQuBW5VmSxIgK6/e
jG6jFlQkdR3c93xJQv4LFUVyumbVnhO2Nsxm69LYVTCRLL4/vGTmIiZqKDxaFaA/egJfzo/R8qbY
clv3MS8XoVB9PxBaWJp1zbbYzl4a8lhdIEKfqF516eqy8kl32HErcUyyNcsM71vkNkzM/ouMa3RS
0+5mzHqK0aEDMNFS++kzqtRwPXKmWFaZ3fff32yC+dwMqbvlON0nVfe9Lr38BaeI6cFVFcK0RIGH
raQpn9KKfLC9eQuLdHEVJY4kB9hCkFLOZnRL7gXf9LTp4cYhVzrElfbPffvLLCOE6WSuOFLWGN70
0iA3teNkqmQ3ZUMLYTrwtOg6k1rXXEuDjOVhTVXUc7dfem1PhEOlLNN6x8hwxwSSRLB6BlrdfjOr
K7cBDUjPLrNj4rxf0cNab16QDY1iNST5QWTn0pOlWnobGX9kv53t2g8WGEwfWwoRCGUN7qo3Jd6V
8Y6tN76JS+/3Zl/N1/srfXPqhFqCI+mbtuaDVtWXrJr8CVxEyQBRpy/3B7+51hhccKM8pU7WJ8v6
NORl7WtspoHO7Uph9dtJAsMLruS4mgW2l5ldtIGGVWrGyVyfWQJB+ercVc07uhMG901QmhFNHjqS
E/rXa2Gz9alZ1PXFpkVQax00V685pG/vW2yvpf56v8LoQh2XQTGmz/lSX0yKF4259qsuqqva71Pv
oGwSvZk88Cf7n7/Je7q5mt1Ch/pS5Av7nTSN/dRCfPEb11nxlPWGSoL4djzij/YJvPmjaUr4whPY
CqLy7ckKi9iLthfv+xI1YR6r2mmlfyMcZnrT7XjGWH3hcfvsxN2hPfbRHFpBGebhQ3Jz+Jbdx998
i63lMxSCOhiNfMY9Uo/O42FWxLjMk8WHxGZxWDK2pL5s4EA+1VEWsy/8nL/+f7Go7SF9y7eEUM8K
vQfqY60v2nEBhHM4ADsSWwd0GAR56IT3HXh31Ft/IoY8m7dmmyd2qVYn9LK4HeHDeh8k1feVLWG3
/br/P5K8ZQqxb6Y5W2Zvri8NgUTmZEEscYxKs1M8W0qGF58W58lNqsaesCC85SBbhMRgXq5xZZBZ
Eem3EbWEioQLC91SNL/hC/IscD5ssRPnUR3orZ+e9F9LBDr4IH3Ue0V+Bb60Nc47bX2hLvm2uUUe
1Nx81RdjU9RSksQlPjJ2Q55utGjqCwN0qG2zE3rNXtbF8IexPgx2q8A+yNZFCHVrWkCsyfA3k2ni
Fek45V8SFZWhZLcSHxy3Rav1dVsZFGrH3G+cVg8aBx0W9x1WknT/PDC/yR9ey0uwESN/QLrAb/Qp
GPvW5+XB9RQuK5u+EN4d76t2zRZ2ybcyTr3l0HbX+1OXjSzENLzErRjd6stqfEeW8q1xVmQL2chC
FKeuxovRhVsO7DAnR6YiWJRkIfGxMV+nXm+TgV10CmbxZi3OfGMR4JxBvmzvspVD2Jn8uG8diUuK
74/dvGRNtYdWNhyz7ovDn2f7/f2hJeYRnx+3tGOJviJFmCwsyrNSkUsSrCK7Qtk4Vk07Xl8srQE3
VGRarxAqAEI6aG3F64JsUxa1hgYEKnFSHZEaT6ERltF0TJ/ROw+Oheqg4liQ2X433JugYp6paWDB
rS+lXvvEa8IFXD+jrZJBkA0vHOE8O5kAT8QuMNInbbvyGpD+8dtjayuEK3XzbHU95IPSHM5u5QaE
KkErsnkLAVvnXpl4I8zCY/fgfc2CIsxC7pfP62sfZUdAvONS9com+y8hhL2+WCgdRnCz1geG7cRZ
vq0qcoTb/g8Fmf8u797G3WoE39EPp5W+DvzDfdvfnjMEGv47LmfQTaKrV1+68YcOSJVGv3btl/tj
y+YsFNepA/LJAs1/iK0SZ/IxYMj194eWTVsop1uQ4NojHksvKOkPKdUjb/LeaYUe3h9eUoWCBvq/
ZnHLrbTB5IgS99k9bKf8zM/OAbQxoRaqej8kaYGIPAsLr+sk2/eSpQrWgJ/q91rEz2Ufkhj9fyfv
qPiWPUT/rkOJqD1k8AJiYb1ZX+bzGC3PLNYiDakhNgI75mAJXh4KY+IJYexNbbk1HWeXVHspMz3S
VtVFye2CgXhCEFukNbQeSiIXy/nX05zAIcRvZ/AdD48dZYn4tNfOukaAJ0LFkJd4j9RP1WKGULNS
1GqSSBCf93LeU5ySEAmERdw4E3K4v7aycYXopaXeOQ14ji8dfHQ5O6q3fJn/i8pDg2dYpj0ivlb6
h/ypPuj/2B+0QxWlsepx4DagkBCRhMEtXCtZypRdxrM2QmZgPGSx87K+Zp/NuIpy5qsYrGVmEqIZ
kptTNTgJaqt29VO0JWmPJiJ3/8s3226iuekMcRV2WbwzyGTqlPuN+emx1RX23HldR97WLsopikN8
Px6T0gjvDy21vRCs1TZ2OVTjscDv8887Q0VzYE/pybvsEg9Z9KjlhcjNbbKszpaxSzl6J2hRoi2T
GYpaXJIV/pIWmjqH6RSrCo5PvDyT86rn56LPQ4+bKvkiieeIT5UrS2ei76UbKHYhkl41773UZfH9
RZBsYqKyEGuMVeMUNdWSopfic7EdjekR6hRCRHKGohtMNvQWyrU68Ts9OzrbGo+Fqi9SZhZh+zXy
xpmLpWcArP+YRxaUuC29bxOZY4pPkQ0vUAnujlk851fzUxHiIuCD66+h6dtftAdvAYioK4R9dwEE
E3XPVD1vyzPtXmyqAEXIllUIW9Lo0Obc4DPJAAgdeF+6gHBVZ/btl2GsrBC4w4TuqsLAQWi26nct
yIajEjtLMBa8DCrXJAdQV351U1ZG6zxtwZiWKkIE2aILsezx2WNGBp/irRXk9RKAglOx6jKTCZUz
WHRtumUot0jVon0gKb44NOvDObP/ue9Wkrn/9WyZlpkD4mzEwzpEWuOGs+LtTzJz8cFyW4uEJAQ3
iel2MRd/1X9PKriRbGihfM6qLM14a9cXI+3nwCqWA5nqNKom99d9o8j+QIjiDbr1HTdRGBbzB3v+
1E6136hukPZJ3ig6RdoGOuDhvMDZ+tJ3/PtcgUKfJ1cHIBWKdLEo9bp237v1N/t6v9l+W5dDBynH
ulJ/CtH1H2zHXXLDivJYJbkhcx0hnNMeCF5twwp72ysBv+DafbhvftnAQiTXo0YLXIYikl02wi5Q
MmiciQePjS5Ea+HWazfvzyflRn+TzP3tFaqrBtnaCtE6gTijJjnW1mgvRRuCzbFvPpe/hvGf+1OX
+KX4dpn/aR/VyB6sDF0avd+R/keRWQq7y4YXiuZ+SnOrsx2kfrCtNNXRQu+YPig2XklRIr5Rbrn5
f3t6T39N5B0rzo31XFIFKFM2uhCxWbcUtanD3VHgFFYNgdojn45kUO0uMtPsv78Jp8nomDV5OGgN
fRkt2viOQFggdQzFcUXiOCJ3Q921vbcaqNi8tovtifkbsY+4p43pbPmWsylOW7KvECK2GyiD3CgS
Z2l8XL9bCfU7V3HGlZUnVAhanq51Z7RYAR5OIUHCaT55wRB6UPnRffDpPPgJQvQC5T8BIY+/ca2P
bvKrR9/e9GB0CdGbsFxb0xVD6+lXuoD++do/9EBPiMjTQJOeUwMNAxdjOJfGE7S/HkoIIkcDGbxF
LxdMeXHOZf5CjcPEp8dKD5GYwWuzui8npPcMzBsagb6xt4S4Mgkfm7oQsXmTd8wzYJLWSv1Wr3zL
OIwqTkqJo4u8DCwrUua4SJS98ZksvrV9m1TPBpJMQ/ZN600m6DpcylqA9F70oTh44L/KqfsVgLXQ
KOrtQdMLceoOwNXMGxJxpZ2h1eRvW0Q9hZfL5i/EKeubvNa7fXOFqOoOIki8INF9w1TAb2/zDcHX
hQg1Jze1qgzFEw+N2A66g3NlX0B0EPEX3WdBFaA9+74LyS4KiRCxkM9F8/5eKOBq8KxHVQgC0jJY
gvKVQSnH12LF/0jSs8jbwNeyrHRvv/R5vxdTxnP/YTpBYSzIgylyPzR1AMzZk/ui6gqXJVORwWEd
+601e8TeEBlx+1qeF38pAu4vAcHN5GAEg+JBUHZqEgkdinX1jGKbl6diMHy2fhhmF0qlxbuZaM8Z
AHXFcsGVV9Cy7Nd9Y+5xcqMwFckdDIs7oNCdlqeKVkGdE982Vd1T0o8RdmnDBZ7cAn3pE6ij46QE
LKbpL01XRe3aRXTB/ehWhIwOH2e9UWRg2ecI6WCaXBdaIfhLZ1qZzzh65maLfrxvK09iKyEPeOuw
Zh63lydICYe0eteXhs/zOR7WMrDnlynPITunQphKrSdkBnv26nKoITKzreVhKxt/6F9AMxs0yEAV
+n4GVoTedh5m1TWPzHZCpnD7zBnA/bM8aaOe++Nm9IcWNZWi4JR+j5AdSi2HTmK9ps80K58yN/Fz
b/LNpIiAWcZJi+K23AJ51bG08secQcR9jXTOPJLgztMC9834aVsU5aHEUCLiq0r1Et6LcYssyovD
/JBuBCEiyIt0fK0oOMsvxGQ+B4N+ZrxbEpUgpmzWwg4/e5T2EDFklz4Lt/pkpYp3G8nmbgpRznut
KYGLAaTPdCO9f03bLNIsRR0rSfUihKsFwmPMKwzOcc3Ohu4MypiTmWrPOxdN4ypuwmQ7lwjmmnNj
bliNwq2jvgsu9CLUAu0zUD0xDdqDE97PH7IVECKaDAvzKgP/0ntxYoRJ/VgRLhJCeGXuWnWLlSWz
5jMynIzKC4xVV7i7bIGFwM3avqFutrulrb83GDvboxWaffZYlIq4La8H5LDan/2gYuOQg7M8WI6I
aC2tNP/v2mjfte2giHXLJ+AT3RF6wzH/cn9RJdYRYVrQtma4Bt4XdYmLXx7kAFSAcdnIQsDiXcuz
lt0pbfZUkUvtnsisgHrIht5/f1M150M3NJuHgqZN/Fo7OD+shxoEUW3uvv9mZNsqqYGGddyJdGmE
Hu1Dnah6BCW54E919mboqTFsUnm4fPW2DBJsJJic8gOrC9d3qidrGFU12B6ON0qiP0nizf+sCSCj
tvsHBvM/SfHi5/Z+jv/HPcZUnQyyJRB2W91bwZCsdYCu5VOcVhVuxr2X0XtIHAHrIAQtWmJTaNKj
RnZ1D2q1efHTqI2I4QLvvttLaiERrmXXHhpMjV1+GhTrpd34qekGQCxGrOsD2q9+OX2uKxV/vOSU
JAK28rpOU3d/TOiA59HtgIM61TmZ5cf7HyPL/yJqy+Dcq+qiZSjwp2c72FGd5JT9yI76MQl0xVFM
suIihAtPJMwgOT5i7IeXpaxfrSw7aKYW3f8Iye4iorc63K5NhoFXumwh0c7o0KSf7o8sm7gQ04br
FZB9wD0VoV+H7js3LrmKKVw2tFBSs2IqTZZg0tN4mMbY6+NVhTmQ+Yyw2zqtU9ZZgjvCKi2f6qwJ
bI89DyY4O2gSPmYYIYadrZpqXAuyS5eR4jwkxre+Xjm02FRCgrI1FaI4X50l6zbUzEbluEcDKhmV
b1i5pVjY28NbIlgLsJRurQkWdqxtf0Q/t1eOiprktvUtEa+V52lqdCkA/t2WvTBSBZxU4ZBmx0VZ
l8hmv+8Tb/J0goRZGToed4dtCbbM9D0VMlo2srDzNpQUzASRInA8x00/W4Wiktpv7v/eWSwRrdVp
C7ivTKSZktVJUPD8YFPyeSbv3bmIOzYA1bY+1pZiiaitvOUGcyh2y61ttkgDdBHvlckTuByDgXTT
mSpBaLKlFmJYB7uos+YatpqMf5v65mBVr7PGcab7ej/MJPcvlojYGlbWkXZHUDhglQrdP/TwgIZp
n/YLmDoGNFJRzMk+RQjobEjbYjaw8BxKvIeMPrNh7rFQA/e19CEJP2KJGK4pn9Zu5A27UABuX1ZP
69+Va67YZCSuKyK41mWzMydDWbGWRyeLTZUi0u1EbYkEDZuTWVuhe/uLzrMNQDl0j9f2w/31lc1Z
DOQ2yQxzhz1lrf7/mPu2Jk1xJMu/Mtbv1ACSQKxNj9nCd4+IjIzIW1W+YHmJBHGREDcBv37PV907
k6VOgp3vaR/arLMiQoBL7pK7jp+z96b5W9UNG0tnZUJt6FbeSAI5WsQIXvWnvMh3baDeFosTiyD9
etvbXy32UxiC+E8a5h5OWlV3cuaHG6sMxEZsmak2haPRHDCRH132LG5DSBNuuWtFPNEAgo1Na252
1UgTpUii3Hojxl0n7RcxzmYHAiEWr8cILRk1YwCH9jNIH4rw6wD1cjBZeZ+dcdi4ZFxbkpaztn3U
uCrAUndVuyuIfwlF+65S/MZmRWIDtxaujdIFHjBBIE0e6mOL9sF7s7t2NIsteO3K4reRW1IUS2Zm
ZBu04p947aJOHm2VfFZWvw3cynHzpflksN8wAYns0NvVFLqYDejcGNlCUKxMgw3hqsdKG4ZbwIeQ
fk/Tj8i5Yye8SbaLEptfwhcV9KwVTlgdxKIE0NnVZd4i4Fh7cctxcwdSpCwDDJ63dXMexzHaZ2hr
j7OAb5Wj1x5xnfSfY0OFbumix+SqMQQXRl7Ifa6G90rxjzcFH1tpB8VuyRop1UNL5yWmnlkSaqob
B7dO0CRsQPbqASg98ASasI53eP2l16xiOa6YZbRgYuXDws1dAFQ5V8Wbzrmt7EtC69BcVc6cKoPX
rtu3iyovgbdFHrviqzY6i7u6dR0/w+3CXOw1B8Z+kxJxbejrkfGnleJ0c0gYx0SKUj824/iQmbev
W3ttZGt3lQtrcs+93uzWBix29Xs/vPEkYxNK6CVlI7SIcd993UI42fFsq/duZY3YuKywqfu2B6PB
g9OkxzFgp4lMZ6/d2qXWhrccU7Gp0P1wxdEXJ69G3fH32zTBKAms/bWso9zJKYIu6+aEQwLF7/O9
0fXu9elce3PLKYMCLQakuA6ffambD7l6Cevn14de2S5sNR2VdmLwOhTbQTN3lsv3vgrPTQBq8CHa
v/6EtZe3XDObZa3UBLM3zsWff8/Lc6g+vD70yjK3wVhAQC+gJ8LL66hLGh7tA+HFtw1t+WaAShft
AooCuCB/uAq4gpE7P24b2/JONGmqKWc4LvUlOwrtXky/JbaxZpHrNP8UUjwlQk9V12uqdI5DloFR
YSsbWBv6Or8/DT3VslIj0rKHDG0ocKRdS2/LBWzoVZ8rOXldWj1U/ETFfXkTtQsl/6KQM42qpQPy
l465iVR9Es5fbptByyEHn1WuUyJ7Uf54wYF9P5Vb3T5/tsb/4jDNrJ2y1pkY5lCbOzmxXad/BDrc
o6FsHwbPpgx2AlQTIQ92PnP2kv4OzPWxW4A/J+NZZk5CR2g9EW8/uONO8Sfqb9R21mbf8uJ66adq
NFH1EClHxQxfv2unfGMBrIQIG5vVBx1txojg0NEXbUwD81xq8aGBdtVN02VjtJg7TGYEuPehBykl
Orrb8b7j5iYRdEpslFZJPKBO0ZX+4PsOT3RRp2+KLtxSElkxvC2fA82GVNa8vHau8ZAlvZwz4BHV
WJxet82a7S23LrguQVWPi8SlTvrxo8MOdbmRiP/y1QPf3hWnvAkHTbr84gZyR2cvWZqtJrBfvjWG
thzQ5VnPtNbpuck8ZE+iQz0ocIJdS7ABv26Ytbe3/JC4ni4yP88uedkl9Tjs3CXd2FzW3t5yplDK
qWkqnV+gAn1cuhFNxdCkkr3z8aZXt/dFL/S7KJgg2j4O7oWnQTwNWyocv0z1A9/mUKob7ouo853z
Qv0YFbO4g7AfrZN83OVbtFa/PJPgGdb+CHoQKMK0RXYZKFLYjDa7WekdsjZgoZCr3WYja6dU9dh2
Hc+i01XaWs5ekJBZebetHVtjLo/4EvSp55xdB0oKpL4DqPX4+nuvGee6XH/ahisKhOwihxAKypC6
4jUxyQx9i7d+UP+Yl1I/vf6YldVv751pmU11ozx+WpCjEa0/RUZsEYBdz1D/ssNhfi3nBb8aK/oB
1hHlO5E/zc19RYEC8mICLpItUoZf76N4iuW/Wi0TunVFeKKlhPTefEVTFWS579jifm87kIwFhjcH
o8f6U+CG+XF0K/MBjQ/DW6PcL1WAdgfh43Acu3mZ4cRj5jOB9N1dkE/BW+Ew/TzNvNtw2TWbWCFh
cUIn8IHLOzXAFDj5Fxf82lxK9MchWcmgM+x8e31iV2KPvdfKfIzY5BDnHJm7oX8k9dEr3r4+9Mqa
sbdZBV1koPxczGsrWvom6yrffcplFWzlQStr395pfeCCOj234WkWozp25IpdFK1Hk6luq7cEa3YD
D7BmJCs4DJ0zOqpfssssqqugRV2iy1VC+LmPc+P4W2Fi7Xuuj//Jl3FGSyeiSXp2/TEWuoJcFb0M
NY0hBbIRLtbmxAoX3UxIOOMICT0dBsXAEhIvfFhu0vIKfEr++gGjcHuZDZyfsrAq3rfoONZJbXhF
NoL02jxYkYKXkI7puZeeI57/kKK8T7Psm9OWGwt2ZTOzcdKlwJUflKXDkymbA5SUcpo/6Va+aI4D
tAP5rdf9YsW3bYx0pFQnCq2iUxs2fuxlHpi8ZpFMjgbvktORkzNmB9aB4eL1560sKxsrbURY+WJB
LKnlhNyBkDYpwxRyCWZgsYP63sZzVtaWDZHmplRl6xp+anVNHvIRpzyiGfn6+lf8CQb7xTZh46Ld
vKpDd271XUlVyOMxZ6h0DpHJzlTU8j4PCvfRnxjSkcJrWDJR47OYspm9AydUfZYe/ij13ObTXDpL
F4u8QS8/B2FxQBl/VsssSDJwk+9ff981a1gxQ7TTmEU1ZyegOOO0bB553717fehfAm8Cn1hxIoMI
XBt5KbJjt3sasKV1yrlb/DSLlRcGl2Gc7+kw0J0XTVu9IWtfY8cNpzNp7o/FpaAgXgmzBASRG8tm
xamJFTSwZsB1q2bnnEIw6w2ZlykuSTY8RlW51am99gj/r3EJbYVDK5s+v8yanhpASKWr0Ut3m9yG
bxNmGu0Yfyqq/FLLd6HqYwrGqtdneu3FrWNA4OWeiprROYPASxxJPZLE4yI6TWW4tYmuLCYbIY3b
Dpp2Lniq/P5DRT724XNBTl7/oSY/FL1n48YBciUI2YDp2VFBpDNTXMrlVJM72qp4qdEO+ON1Q62s
Txs3PdKmUSzQxYU5jzTgJxNutcj/ml8k8G06zLYeorQcQn2Xn5uz+6E4BLsRLbx7dNGdpi0o4Nr7
Wy7ddYG3KNDfXKpg0EfQiTYHXm+Bjlf2NRtBTUOG8uXcFZeZugk245K+nfx5F4KZxtsISb+G9sNK
lhfLIhrrKMujU72wg6pf1PAV975JUfeJFN1DhIqVykH3OG3AV9cMZrm0HwQTwxaj74q0jHXzHjJ+
r6+ktYVq5QkRlQzpSKrvOFFPqadjHC53QavPHSSYXn/EygHAZsGstdMaWjr8FKIRZhnYyWR+wgt6
N5b9fVPGZcA2Dq4rH2MDq01XBANjeXVJBYcMFhpkcVEYo9Mipi3bmPqVmbAx1lppI11wYVwyXcRh
WSZm2Cp+rr3+dUH/dCBWbBny5rpwww4NshpNiafQPDnm99fnYSW62uyXvKjagHJ49iDf1FidfmvQ
83K4bXDLo43bheWwRPqOVrK491jzNXcyUCJwaXavP2HNOtcJ+ck6BnTZYcqcEtuOc2lqFyCLbh8w
/Z0OYqNjZ21uLa8WZAZ3Vl9UFyi6nkbpYeuvNpbmmvEtBwYdQtC0Do5zQu5N8bH1voCMJHndMmtj
Wz6cDdMigUcoL7SbwemtdgXQyKPeusJas4q1K2eMKBNFM3oAaYaMnMVdcNPFdeDbmGrgwoK5y3wI
UbdXOoqL47gb9l55aRs/XbEOKz2PWnQlj0Wct+GLw5ritjOcDZ6ux0JHgYzQm+OBixxHwwZQhFFs
5X1r7371gJ9WOphdJXoJMnGZiudl8A5eU25E+5WVYiOmnUkS5QakvQvZkO4W3dWxP1ROHIGp5rbF
aKvs9cIJfSPS/DKmfC89lQCTeejYsDH8ShRwLRcdRD3Xde4CeyzOnXhwa7lz508gStwYf81Clp9W
lGta+Gl7l/WgshNN+lI3w7xbeFhtPGHtCyxvpdDCK1TtF5dRLue8rt8OzlhB+NCJM4hpbzxk5Qzk
Wj7rCt3ySQKfp7P0Xo9LrAoRM9xuB4bukW+/Hnh+/RTPRlNXTtOr2ZDiki7nUbexC8Eg6b7vnSkG
3G73+kN+bS/PxlWPcnZ8lCqLi2zeC3GK5EenOmV84xN+Pd9eZO25rMEJtLhmek35SEFdEJiXqv7y
+puvjX39op/82EVVSMwGScBIizhwXqrhw22qBYFnA6sBOq4B3arEReZvQ+8ymj9ef+dfxx7PBlFX
gHAXHZmKizvIOCvCfeGkGyH51+dAz2a7xLV/4A4zVktdixh1C8ffA44fu/NbvwXOeasus2Z1y4Pz
vGWLV3jFpV2CixobHMiL+97fokRf+wrLfdtuGCH22SKzmz8DLi3Ed+3dC/qjNG/HeeOktjYJlvfO
ThSIvCrBbSqLDOe01j2Lim3Bo1YMZAOmjRk93wnwBb6ULC5AHdnUxc6j7PmmJWQDp3G3kE+entpT
R6Bo0mX7MiMbsWAl4Njkl4S2kysHU104aQDqf6qql6KvYl0fmvGmLdKz8dOiNs3Cp7G69H3xHIks
CT2WOGYrRVmZWn6dlJ9iQlCBG9G0mFohswOhKS5ZNsy+Eidt9DSDUN5EqBIX38wno/kTQIf3YsnP
c3NbFur9C5A6agbdQQ31LnWmD6Zuujjsu2+3rRrLbVFgQ2tRhlUzL9WbJas/p024caxfs4zlsnRI
aZlHhbhE0r3ziZ9kCndKffHQ8i0twTWfsjzWrwyYH7SCpIs3xLns3rkTKIfyLdbjlVVjQ6YH1uVh
RbDuc+P+4brR5yyit613GzGtsKurRktxyWoST7yJGUDH5VZL2tqLW9ur286wewHTj7N/FKQ8p7fh
JYFotXZXWaRNC1Hk6mKC8UfTL6fOuPu8KG6hD8TwtqNmYGkfK5DyS6jyzI3Z5+Dyinz/cNNyt1ku
HaYGCJPV4pJzbIW9QKmKUHlbguLZIOmUGa6bGaODwuU0k/GRhL/LeXh327tbrjrPOTdDH+GMMKbf
fRXi6rrE9d1tg1vOmo19Ws01x/5KUQFpkkZvNE+sRAEbJB1Inlcmw8lG5ybcdeUg9lT6/dFzRH9Y
wkDub/oAGzKN0mMPYCasAzHXeAnKvYaM1+tDr3yCTWkJFo45U8yBUITUHzs0nLXOfBEMujKMfX/9
ESuBzFbic33c4wwuIs0C0oySHOtR7Sr3RtNYLusI3PIrSIBg8/soVbpz6VYUW4kzNni6SPMuLego
AEc056pcjqTdAlut1HrRcv/XLbs2zuQ2fBCXOVcsrjokOcUAPTgnkvPHhqLZvFZRvu+CuowNePz3
A/GC4+vTsfZdxHp2g3suFk448PjyNHrOXZZtZbprQ1tejCvZltcZJqOg340TxKVb3ubCNqrajNDO
i9g1pyL9Psv6I+v73ev2WFue1j4Lgdq5E1eplMnopA+DhPbDqQDh/OvDr9jEho5F0yBL5WEz7Ors
YCIKZW294btrQ1/ziZ8OfjNREbgOkLBVYZRIn5zJpnrmSliwEWNKggRVzDkKdPOdJNkhyh5xUtu7
/daV+sqxm1l+C1ZFVI7KsDuBRTDO9V67Js7YtxkqKfOWbsTaR1xn/Cf7pCrq0nkQ5UWHEHqmKpm4
uDfgGwJf5I2ze52anx5RFOCjASoH8nsuJzHYUiDUG1bscNvasVyVuOEUqKEsL+n8ZZoE2F23uhTW
zG95audmmSlxn34y/ReJXpm635fsq66apJ/VjW9vbbtjyUa/Duv6UvkgAmqCx6m87b7YY5bPDr1f
gnyfweym/9wI7RzbMrutOO3ZgC6ReaBa9PDeEtKQFEw0bn5bJcTGc3nz4hQR6nOXcgyTtCzfQGBq
g33p6vP/iu3wbCRXWznL0DtBfTHVcZTZiZVB4og05l5C/PzOy7bW5Eq4tOHTOCF7/pTC9BT8nG3f
dXFe0p1im92KK15r81yaCfR9kJUqL/k8vaRlfwCm67Hqvtd5e9uZwaa7HNOAdx1p60sEiGSbqr13
m0JE4Nn4LaDmCElFg3656b3bd8mYnyOqN3aqlXhPLacNwdlI0OCG5eN/llDXBk3khkXWJtVy1a4I
PcfQqrxkDfHe8yLURTI6hVJxq3NP3hYsbdhWwYAADEd2vSpgzMvjfGDlO5eqdIsxeSWq2TitKsiJ
q81SX1xfxRFN6PDgVC/DeGnkxqX5ipvZCC3P670APfz1pfeDOJuHpBwfOv+78aZ4yZ+am9jgA89G
aqGIs/Q6wArNvPJA9byjS5EmeZ43ty0lm7FSM+SJFEH0Ijxx4HzckXaruL6ylmxsVUUCtGBegxyn
ej8N9NiOzaGZwo1dZSU8EGvHHSRg5oFsEH/C7g8yA11gnLcD8gld39QvDetb2+6MArsjqMIGkB/l
OMd19UTZ0+tb+trrWz5c5GqWTgVPayBc3y1jzDPnBKpC6NhvocHXJsBy5safSCDzDmuUgcA+pXuZ
Rk+Rs8kbvhKGbPnhcWlAkV/jzMOUuyddmODu7LYTrQ2lMj4nQemE9QUqMnFVOAf0CG6s+BXD2/Cp
ss/HEWlzfWnV+8HslXDjCkI4/kbN69cgMDBt/PUgyHAJ5qeD393RIznIw3gix2UPWtuN4VdsbkOo
IlotPuCYCAgVAK/aj9E2vBGVf83bFXg29yTU1YQXQI3vrgW5MQVvFz/LuwHCZO0x2tUbNzUri9JG
ULEWEBfd4iE5++qTP/yMx9VWSFgb2/JX06TgFlbaP7m63Of5EgfR9GbQW/DKNdtbLitylrMaVa+L
Rz/m3rzz3C2ps7UXtzw1FXVAQCiKWa0XHLz1fVVWuO5kvL7Rn6xzcpOmTbBU0zUWv9cmPPShc9uC
tHFRTbt4ddk6+tIMpygyTewEfIulfcVVbTxUOmrqiwlmKUBDEpp3arrIaEzmeWMTX5lQm22yX3rH
dVBQQPIznzgK9iLacqa1oa+f9FM+SF3WNKXUOEjhTiPR84Kr8XLcQiqsrJc/JZV/Gl2GpSwUdeuL
Dronlb8LfUSZcasTbe3dr//9p9GjEXLcgww8UB6FhzljR7UJylmbUctDq3FcfHDXeKdsZHsvG59K
ACAUCqZx3WzhE9aMY7mpQtESVGncAxXB8GZqH9EDfQSedff6vr0S3//Etv5kHBRx5jSqaXc3Nu8j
/+0ydnGzyNjz7uruVIbvs2EjUK7NguWyAEYVZQjt20s9+Am07M51O+5f/4aVoW1o1Fg53pxV8FmW
Pmqid7peNqyzYnsbGtV7LGpNjaXTFs1pZCFEXMaPC5luCzY2OGoqpegBvvJOw+IcfSffzWaLhnpl
Zdp8kkyxnqsONqHhO29Muul3zCeXGy++NvrVXj+tmqg0yhOQiTk5A33QBT3VRRmrHszgQt54WrXR
URyOtRCuYXuBOzG0puBC4oQ4sbFoVha+jY4a0QA8XNVXT3PbZAnl/G20jLvQdJchFSJu8D/uUvBr
bW2Kazaz/bjOPNFCy+giHfMFd1rHLNQfUjDuyWmrMLjmCNa+W2ZjNme890/EoSp2BdrAyzC78brJ
BkqxsZwHEuFk6WgaPqQpD74MobytQ8z9F4AU9wGh8RzvFFSkfywHdFiNMmwPr4eIXxvftZFRflTk
qE9ToIShBVQy/wB1gXdMvVMhgJp/PuLfv03/K3tRb/9RlOr+8z/w72+qmVsBATPrn//52LzId337
8tI/fGn+4/qn//Wrf/3D/3wQ31rVqR+9/Vt/+SOM/8/n7770X/7yj73sRT8/DS/t/PzSDVX/5wPw
ptff/H/94b+9/DnK+7l5+fvfvqlB9tfRMqHk3/75o/P3v/8Nu9u//zz6P3/05kuNv/rfP7L8CwD7
qKtaf/Pypev//reQ/sY5J8yj1KV+FFyxLubl+pPA/Y3h0jgKAViDfiq5pjBStX2OJ/Lf0HrrMjf0
Xd+j/FrS6tRw/ZEf/UZC/EmEJvUoBJMO+dv/fbe/zNF/z9m/yaF+q4Tsu7//jf2ZX/93gTGIONrH
GYcySEiQ5Xj2XWTB3NntAicFL3W7oI9/IujIrpRbgpWLjY645vzLgipkbowrlm+N35FujFO0Pqff
apQJm8TXumneF4Oqqj8C6FXOsDo035NK1q4bt+2EBvu5iUx3mrKyGJNehVVv0A4//Uns5qjpR8SL
IHgG6znL30aEBSKWPA3dz2SCnPhz4KYaYDAoGNb7tNcKuSSUSKEZ6lDePdY9R0239n5Ew5IxlLha
Gpdh1LUfFjDROmcge0cee0tH/P1gHOlCYKFr9S6dpyqKBXNVk6RRu0QX8Gcvy6N0mkp+IlNEsy+N
K3KRxQuaOKeHsBNmulSNU1dJW3Eq35TUBMXbAA5m9q4TquapYiSa45wqg/9f50t+AdGUqHeccNMe
KscHbVDFUgQn4XIAnyRrgciO/DGDSGBWm2Odg9VzR7yy5U+hKzz/weR5llTUzZ0d6gBZ+UcRqLQ/
qhGUGi8LWXpxn4KKRzwGkJtddnNopuzAoUsXPI742+LdyHM27DgsWh7yAR0ncT4K77seWubtmDdG
7qHKKiMTEaKn8DgVS/tFtUFOn5Sblc69q3LXvahe9sO5ct1MJEHvyiquQ16N+7AFK2Ms26Uf9y0M
/sM4XZru6qxRAToIhB98zuduWnbdkJO+iQXYWJakdKFXth8dJ813mG9JkpKxwL3LWjH1INIkc7YT
BowGj/MscTeosPq6U1jipBwzU0KGw6Gezr+WbB5QsgACPWxPPPK5ceOuExQVME2W8IvHiBRJVZQd
PRnfVx9K2ZfZsWpN517aqfenJHBy75kHkQflDQ3bJUIPaZUEevHBeo1O0XxPZumZI2yEi6YF9m13
wTSXOvbGwGVPY1agXhUJCiBhJcfx0Lg0BGBXt1mDTtYgTT91zMzBXi1g7du3Yb4MR5iu/VzLJS9P
AXgV7gK0hIukdaPBfY5k2amnunfndEfTiHrntqTcO9Q9ydtjOrrhsNOpmwYPbpSq7pD5uAVLqn4Q
zdtGUpckQZuPzY42kM5Mqqlp34rKTN2uY1HenKKmLdWxBYfyu7EzEFPhTQu/YdVCnWPDQCAJbTox
iXPGZvfep5FTJL7U/XsvVUsQgyezxGFTV5zfYaLc8ofOyTMmnfC4d6sp37EBNOtx4Zs2PYoUITAG
JNKnf0xKFFHscJW3KOlWRu0ClOuaYz8Fw5D0OHf0iefmMnuf9XP4sgCHKD7QICJeFeduEMIR2xKn
Bi2XzD/U4CQI43QKQwckf9Kkb9xSd3lStgsdYyYnoR+rlo9mvzQe7Q5g/Uy9Q9+JrnzDF8gzJ8HC
vTJZTBt9bipIx0BCpoMGSyV7dwJHf+iP+w52Xu7cPjDtnlcQGT+MEK0s92EIhtBd2Un2htEFNLht
jnLOWQrQtAKr4wzFrmUI7jvWBW4Xz0HQhDGCtKkTZ5hTlnRNlmVAZYwGPIKImeWeyxK/X2dplSV+
M4f0zgC03oD8bu7UvomibHnuI961n5Ctiz3r9FC/KcrMfB0dV3zw5sL0cetmNIzbiYZnqZ3wG22o
/B5AVva733nNN10wHe5QHCLRvnBdIGp1PnB9gNhRN9/7LZV6j50qK5LQlPoPUni+C06RVlT3bSBh
XDql6Kr11aBKgLWqaY4J7xhPaDOIAkcvr/2sFXqI4jmsaXXkfg3JUAP64BqCBFOQPURmarLnog2W
/nnIB3UPXqPJJC73pvHBr0mPsYwrSZwa3vU7UQ75+K5HwKtVbLLIEECtKl8vcZZngT6TKDNB4gZz
USQTAtr4g0zOkk1JJsB7Nsdz15rgXZFm3H8zQobLQyYsSxCDQJGe1gjsveedgON0zaOGxFT5NBgC
VvE2aiP/4i6k6/eNrpi/m6gQy3PeGpLGpHb67CCAJpsurCq99ORHk4kAWZZ1n+5kgOZIbDK9IzHD
pVNH56IFISiCoWyGpA4WH16wjOb3hXU4GDccQfyx7vIyCfPG7Arjg8IoEoPyYo/6dFfMQd9jq6hE
setmrfKEyHKCHHc71FUcwa0ykBqTYY4LPTDvgMgVOonM6gpRNwDSOQ7zqtFH1xAaJdSVudiFDluA
capYEx2bwNPNF88nxbzXxEE/Vq1674PjFUbFKkc/xZGCkic7ksG04x2Ds+l7nOtNjgYLnBuSbmjp
x7TO1FcohnMdi3owJg5F17Zfx8Y4eVwJt/YTJ2+bMBl7xptE+bUS+7aCNijI2Hxc6zOvE8h3pFOU
3leVeuBfd6KszA4dcTFKvBigqoGE8xsw0MaD76XyVIpUtAdGa1BsM0imQsvE72e2x8pd+I6lPU0P
g56HTyAUap9JL3SUsDoLUT1vlmBGXw7XFUTTsTj7oyZTLiEoEtTmUIwC4FUVauF9zYANrx79ro/K
M3P8cDxzXBuZS+eosPsc4Vdw2GmjsDxLVbrVi5C6Kk68mtW8E2EEsIgZTQ1SOM8E5uy6SCdOQ+44
2UPge3P0SETG250TFX570cuQ9p+qRZFrLW5y0gozAGWSkywzN9/5hOoQfKZlqH6fZDrnb0JS0P7k
I4WY3w0ZAbop7juvd3dN5BLexrwXSwR5aRWwPkOAzkf9R59xjdVSu2PQv5uigjUxkubOOcxeVXVF
zBsvzd+Jxp29nfRQW7ig18UdnzsnMiAE0uQ9OO669txXvCzOOihHbImRbBa9l35TYgNhLm+7p3SU
ZEH/kIvFurRDyR7GrjFqPwa5H30UkTvXMaiqpBM7ZumeQ55Hy6NCn+B84a1XQ60M+C9YQIczk4cZ
xazoseumvo9L6TgQPzIeCY5KRPiY6tqDG8XV0hJoLVFfg5hqLvvo0etLnZ9lAGUybO00d07dkFXs
BH2CtDpLFmTyG/dHrUZsm6RQ8QhHQ1e8Wga06AaaqTcsx1V8Uhi3rk5jwYcWSwVraC85JKRjGfSN
t0OrBS7nRVX7n1TQdcUezCiSP3Rd6vpxU8i0PcD/1PAmSuUAPSWMOye1NjXfub7MyKfaReQ5A81V
VEcV1l7xTimGy/5YV3mjv4cRvvOTu3Smi+I2nHGTstQTm+55ysPwTWtCmTZxA1gnT2TQ5dMFhCbd
sMsqQfJuN1VNVL9xSDWqxyKrcGrcDYsKUrHD7VLZPg9eOxSHQV057LDZ1pN3RpM3m2TcqrGuPohG
lKR+hjgrnx+UU2f6WAb1kD+5kJ/pD+AfidJLtGDTP2YFWiB2qPjOQ3RHpOGj/tgyB1J9P/LABWbi
PgLjSpB+idwQMtMHF1iw8h8J7/8oG13NMf+Sl76as/5/mI3iJuqVbLStX6T48nMmit//RyZKg9+Q
LRKXQ/gmoJRdWRn+kYlS8huloUeQT0ZR5CKG/FcmSr3fQORGw4igrSeKgmuR8Z+ZKJJUjpyWuziX
UUoIoHD/g0w0sMCToYv/QgkPGHEZVO2ITVnXBl0/O+FQ7DuPuInO2uk005mfQA9T7ZkmiF5Oqkid
1JE3733ldgnvan3q88X/XefMuQvUPLfJFDrFWzCj+TiN+dmj1qIHlQMhZ7+JfBzUzBR9aMUALo3S
MVolNS6zd2UBxQ+cfbOnLnXUY0Bk+3/YO7PuSHFtW/+X884egASCV4gIsMO909nUi4adDQIkECA6
/fo7Y+9z78miMhzj+vm8Zo0KjFC31prrm9gTJ098lWpc8g5KsJu5we0qWadCHxzYff3C5bXCFljV
z91UOTn8B33cSrj92gxriPA2io8edugyWY0Sd1rFKivQVkNxA+iDdPQUS90B59M04W6jGtXdFbOi
ez/s+Y41Q9GiKbX2jxEz7lcEKtPejcRdgOzgDsfh5xB4l0PFWlwf46BeEh5W1VXA4L2VKM/Mb7T1
EXAb3Ld2TrSoB+nIKkylO3uwQhO4M1W62E8+We8aCFxSayfPIn3fDUnTlE0arQX7hba6/lYjZ4HG
pZVcG9eBJcfasH0BodCDY3h/F/nYtsBjmtTBUwHBy/TlrbUVvaUena6KuRd7Tfn6FAXo5CqwscDY
qW482BUNbUqrzv9alTy686t2WNK2RBR0AEOykjjuO/+6Reifob7efwJUubutpIHdReCvb5Y4w7MC
TivD1RUdnl5V7mst5OtYinC9qvt6bRMdNNXe1053FfizsxeY5ani/vAyllSkgAyIa8aC5gsyY/GD
NJx4aUN6k/GetCkcKYrPPOxgozq35NPMVHEfBripLe1kH4UMBEydJMRSFEm1F8/h3n1A16DdG2nC
XxjnoEegjFtlIhDxfBqiwR4ldukn5N4anSw9R/Dhhzz+Vs6IqYUADj2hHHFbK6y+iQNf7XtgTp5W
EZSvFsfC64CcAcgnHeYmQhGG5nzoyHdohelw8LnL+ikmPXllRVB9KcN4jXcNr/rviAxUula1yGfi
AXNPjYSF02pbe7pkml1FW9BNtFxffR8iwhQyVJUGSKYcAb+cQcaY7PeBMETKCLJ1Qgs9PKhwhV/p
OjbxlZ54m8BxGHG7JmZ5mPsQ6Q0r2CnY9+b5LuKDk4I4g8RIgCvlQ4HK8b3jmQIG3OHYNjs9QHqT
rOhQNymZpHywNKruy9rYtzmkJTTyYsaCCcSSM1LQV+lzesUCQFrSoiH0yece+9njEnvXt/OIkDMO
YatgnAOuzPEV8gr1vl+1vPUDJ/pacCH3TmPmrJwbhGAax2STOJVqU18q/joj7A73dav53eqOCGEa
5jyUkRJfG1mrTHMlrov15O61YFvMoxCNX+uC7mXIiEqVMr3AjssH9FRgUDoNtm48vPGl41PiqAUe
ryDRPq2wDcn8iE2AaswYrHaSDyC3DU26tJAUYobb8dp1ERuPIZ/2fOFd3uI6nRI19Ptq6EWXkAnX
ugIO1Vkck+pYoy6Zl8hUAeMXdMMLKVlxM5uxBwxktLh7ljqZLDRsntM6e+vMS0JZX1yxkftfTTP3
r6AjwQcEsOHrvgmdqyXwygwUGXuilACqS7p5uFkDD591WvQA61DbPws2kV9xsaDxxfXG63FEaIsc
0c816j9VTZhy6y2YBhFyWnxtx53jlxEwp5G+iSIPchblojWECf9qREYP4UsBHosU4171vDnES+Xj
MXF36NSsrmZs7+5OKjJmsmkQW7WuZ19kBO6gXxKSwN+rzFwrw30zufQZZfdl78Xe+FA30r1d1TLf
DTBmv/LmhSesEtge1zF6nQZbP4V0Ge+xBtxjDJr9Fa433QP6Y5YM/DZzWxJFf7QeLw/oJdRfeDc2
Dy6wiWknfK2SOGhBv/PhQwVOrH8dMjZcu/ESiYRr/eLNq71aPeMfvVad8ixx0/+IrQGTGNYEPWYF
kDCtVd2hQjbgOoTt2j4mJeybCmjuWamKYxf6Iut5Vydx5SGD5MzzXxEhyz5EyHLbUl7esAWhTjKL
Qd/BDrBAn0HjCsTuA9MIdfiEzEflOsd50vxqWZR/JQsvPAx9YA4h7l8ZHj3A4I1q72mB/xgmER8d
6GlkhIiLuG6GVFHwc1yruEhmZ1a7Yq00TugBXgXAPaj6L/SPd2sODaXFlxOlPySeXxh3D1DmfIUQ
w1l2fd9AOrx4/GXoqpIdub8UL4ihqm8zfBVywuLpZz+O3ZM7WvUmF997DR0kR9J29qm6iccBFBrE
v9eEDM1N0fvuPa6fxbXnkCZCa5rXvqxk9m96xke9GzVZn0VchDn1WHNVu6vWR0C7RpIush/uq2Wp
X5Ehim7LiQDiZeMGzn29t/cscXfwUAAak1YI2wcOgo9v6QNFjiwRzLo7MdB+pxoTZK7gYs/XQL+Y
iPFX1aG3LyFrjQQQr6asn+E6R5AG2eOss9+Y78MmOY7fJjXUiTTIJsFgw8p92BdzviL2vnWikTzP
yuJ0rtpojxOS7OPecVMsTefTxCVCjtrXxk8Z4n/sqYEJnniv2Hc/dMlN5562dNPKzOXGvjRY1AeD
S2He9IjmRl/1V6Fuhhdda4KCt+jpLigr7y9nGecxLVi1fKomXM6HkVaY2tMsH1GlqOf9OtMVknXP
z1tEZgf87VWKHl57VyCJkjLEBLnXB7hJFC0ogU25fCOSFd9745I7jKBKw8AluZT+eEVrEEIj44aQ
148iKJK44zFSwGJd7/uxgzJYiE4eAkQQb4jzSM4sFEFweYMUHztzmHUQiWcwte73sVmWVGDJ5QF1
TMKDsTzg6zdZ5wTxZzbEfIe0jrlt5gm3n2VBIrxs/PtuDvW9jjzzswnr/tjUkfpuAocON4DFAXO0
CHtcJLUHK2dxLwXD2g9mqcEj7KM9HCO622Kq1E8HQIODBY9DHyzkLRqHMTJ0u75m5E5UKt4hMb3u
AlpPX6wqy8e48KvMlmX5vfKj9a4MzZg4yG2lUpfRTQtw34CEJNLGEy6kN7Js2KcujpHMm8flZeEr
wkFiAuGlBZ+rF9RXNBhWckSPoHJ/4L0VNlEa6TuFy8QNUmTB90UbdTNoz79r4XkfIN4O+msyFeqt
Z9H62puw3KNCFO2LKtL7ZVqWe3QoufnQ4+60ED9cUxI70V3j984nCNeqX0ji4ubKCps1PAq+yVbN
KVrN5KNXuM7bWLjjS+XTCe55SOyLxAv9NWuiEoJIr16do+NpnJDRMK7PQS/bN2Gn4HPI7dIlQoRi
SHzmr9dFjQ6zUqsW/OdmeWzDgt5pt2iWxFNx7STYSez3Au0yh6Je7ZeTq8/tCUGzV75dX8N6BjG0
ASPuegrEfBtGwbqbkcn4T6fg/4aZ/3VSPJ6PM2/X10a99r/Hmaf/4T+Bpud6/0KzLbItLtIvzPuf
kmfs4z/4EfzdCEF5E6n7/xdo+tG/Agouf4T/jntkeMJV/HegGf8rRHAYxsx1kcMJAjTc/38Emn8S
CUQ+3SpDrG2WnnSjzvtQtjfwwFFfsQHSj0BtTj+/kYY0iKY69MfpnBaVvnHmeJ5Tucq43U1N7F0i
V2Bs9f9UbQHQpYyennJ6ud8EKAKttJPGkZ4jmOrwgCEyX4VqsevqwffHfOwCGzyg/lBckmGdG7aN
1AsYxwA5MNvmwok5TWff00chx+aS1OiPNMHTK230IR0cDQRFqhQIxz6ecnCvwwF7udXfwBg2/Bqt
LvNP1K6LT46czVcCcDjCDS0qsAep33/+bRr/d4H894L4udfcSEgcYMNxmx+7fEKOWaRB1YJEx6pV
XfIGPs2DP325jQ5MIOndI3htc1KQ6RlJMe9XJbuIpmGBAvh/tBjIW50p6//xIf/wLl2QZgyxheq8
K5sAMEMho/saLfB+qvr5Esftz0P1DxdTY8ZoCUTb5dx40z26yOeHwDb+Bb3cn8cJKam/z/AWHp2T
6Z02j/qSvtQrvL6zqomAZlwZ7h7ZRz43iU96md/WkVvEwg8j3ubSMdPBdoHaubIpnz7265u9oKqc
Blx1SOeQxB8fO093UDuwPrzU8PRvgeg/J9M/fEy9Ri8UAFGdh/W6zPdFiULtVe8UnOyNwg30ap11
e+z7qukT7MNlmEJlJ8JrGrPSPQZqoOWeS5fTpLFIfyXGAUQauv86LPbvD8GfZGYRToLNtrGW7dwi
La1zbiN0oY/I1ol9TQsKZ9Laidu/VkELmGTzRpObkJl6QZao9O3j+4//k+7p9PjNphJQMU9RXXR5
iBbm6xldE482Qmpfr6E+OvBuenv/OefWwmbbGKXVdTVXXQ5eSPOkHCBKExBqdZR+7Pc3u0ZRaluf
gLe5DKSWoDU36oUpcckp78xi23J+zByOC6lEl889vEvrKaieUaKrvs8reDnvv8G5R0Dk9PtKGz30
j7vQbeROvA40gVxVHdzezsAKCcY+tpy30B/UfFBlE5HOq9IvGTQ9ZCiSWrXOJSLbubfY7Bc4bC2H
b3aX09bxhr2dVYf4ErkYmdSlW3352Fidnv7bruS7Ll0lC3QuOsAJEWaPXnQcMJXl3TJAnnnhlDgN
/R92jy0GCHk4wzgUPDmFlGVJIV2rzTPzloXdNnDeXVOE5U1/cFoU/x8BOLGXOojPjeJmU5iE20Hu
wbFtTWXziZXIFaTMLEhenki5l8gmZ9b+1mwVWAfUgcnc5kWtm2JJVp8g4TWjDUnvlPRK9Jh5oVkv
MEPO7ADRZgdAQ5P2kd3r8nHQUbPnGhl9IGxF8/L+nDj3+5sdYNHMBbIJMF+UAiJIAfTQ/qDSRb/N
h35/yw1yqkU7TVfqvIwhYIijsNvNoZT793/9zDHwD3TQMiDf4FZtPnsYErSIQgy87P2oMewFciMb
ooA/BEOKr6+jY93paOUJj+dL58CZGbf1YW38YqKeh6/jwD/rK1cEvZ2uhcYLokHnwllz5gttKUOh
47CwQ345D5B9LtLKwjhr5oz9+tgQnl7tt00BTeu1ywjqXFG5wmiJjgOFJ6uE3gpuGKVEPmBAmhmM
0cgrkrFe62+Mh+T7+w8/s5a2DCKxQHzUUVw0XO75akdRVxY55Bnr8gjD5Nl5BpSvbZ/ef9i5gdxs
Dxouopw1ElORKvtWIaJ6cfvFXjIVPt0g/7DtMf/vA4ksJ9Ssi0HBUK7OblrcL2pF4lUM7a7p2hcZ
XrIUOTfpNluCirUY19OhHUE7bvZkmUaWhmB/+aiHuPYjoBPccba0ojVQXUj7CcPlwokDkiMkIKH3
QEpk9/73OPMeW2kwkbwaug4f36CxfkhC10PenABrLjI7m/rt/aec+SxbYhGkXEFbtojL50Cq5sUT
ZBL7olURSY0DEd7BzhyUwAW6xku9o2cm2pZgpJCLaomH+7mLbPoTqaQH87IJpZULt7ZzA7e5LcTa
VGxwEcPotYBv2VR7bN5HGlnUxA5QND+8P3LnXmOzMxSSaB8mWjonE6rAMdqoUzJ2+oMvcXrqb/tO
q3ql49NqbHhDjmhJaHfokDKfWlS0PxbrhZsFz0NT1qhp4z5wKsQ5lYPqmJmfYSxjDh8bos2aF9DW
d45vdK6XtYJqhrqHvis+4tmMFbilGEEy5Kup6PEBBkKOPnYTKS3Eea28dHs+94k3p79w/C5WDmZq
WYvuVbnOBKWAAzbWh4ZnCzNCKWVA1Lvg3qzW9r4NHOj/Yv/iTezM0t564YUWqV4fAWYOxu0vFLBb
KHeHnSyXIgkMv20ccYHEt9GQ/N+8GNnyjdamhg1V2+A7N9WD9cuvEV8PftQ/DPV8oydoLIX/C4co
FJaeEMnHRm+zzCt34ci3xMhcncCRlfNmef30/k+f2UG2/niGDga0S+wggtERBaLWpp52QDcBIO3C
+j79lX84DremsiMAptz3xjYfxjkLSmN3hgzhle/HOx3S7tv7L3JmAm9t8kwLcnXpYowi4aKOj5py
UrbqEkHl3DtsljfKhWVPICjM2648Vk5Y7VbjVzt8bJWUseVX77/Eua+xOdCbsJimBfmWHC6FnUgV
nTUaLucWUhnPHT/CRMNusoUgOZAdDh70I7kX9XsfvQ9piNv/x772FoLUASXGxODjOxT32rPHZiVo
dtUQ6V/q8zvzpbcwJNHAmTwOZ50rSDdJoixfpmMDqdOcv/8VzmSK/+EjGwVdpeeub3NHWSft4T14
3WuIK1V3svCQvnwiPhP30SDpHkCy8LknBgW4cVguxOfnXnGz4IMF6oe+abFkjF6x6bfD0wjt/oU2
9jO75RaU5LFlnFo0ReQ+9OX3RTVCyVU2rXXTEUoPnZampd+0XaZLYJFzr3P6999O+FWMsSXCxQNh
JbKmdhkqDbkwVuvh/S92Zt1s6UlBjxqhd9pi4tA4ScWhjWpL490EVfQR918smi1DCbV2YLA5yhNQ
FtLd2gMaM0CycWHhn/skm4VvAl336JBr8ALom1QrO3AjdtLrxqxZm7e6Z5cMuc7sZFuWkoYG0UXj
FL6FWLEdz3ZGNxaZb0xBi5cFF4r9+5/kTO5ni1QCbUDEaAXCePncz03f9wlila8NFdeBiR9tt5q8
7kxwYcWcmQFbvpIaIKyYuMY5VuqKpeviVWvSLNH84nSGD9n7L3VmIm/xStYBk6EqMHiLs0Spqwt6
FaHYeGHfOffrm1VvBgo5dI0phrXPDlq341Vs0Er3/t9+boRO//7bInR7PpG4wcZcjLLdjU0f7BAR
iZxBs/nBR2zWue+0wUg8bCwrLb2bEPWBhxbNAWh3alpv9/5rnBukzVXeZ6byyBrLHCS2BTYVrt0v
0LBeeAPv383Wf7itkM1JD1flcCBot8p9qOofp6DAk6qxzpUb2Ru/HodsDIhNYztqXDIlgzfsMKbu
wsrXxRHgwsXQ8ZW7jvWlSOoed/kkUpAODqKrK1hfRKzaIZiaP0229wAqAd7aCeABx6weX2SJtjfu
TsuxlHTeQfnvfx9nNJhO/VwEyUqhkkhAIYFsdoorF85VnKMiK53ptvRFcCITWRagtWtaizTChei6
GSmEbzWqXdcjkfba51F7jyY1maq1HL/ahqEJzPWM+tqhI/dezBydPDJ0fsm5410aaRU+rr4TzHuq
a3ktC2Y/T0tnPo92af19UPjhfT1b+VKswV99tbhvbV2iqWKS1V8KcOYvvlEO1MdBkYsWeQl0y+kU
L4hLYBDzDE1zbi5qKGFRYHKPbejWVxH6G2Cv7kD6Q6z1n5ig0Y/eC/VLWPkxen4c8MxhxYdOPg5J
TQw3O3Iyq2eMfUIvVpCEYW3RHMcjU4DMz6CRBXyQXfuqGv29dKIpTkjFw4eZttFBBhARQao5nuzG
SPQZZJ1uvXJEDL6umRT/2ZoSDbHvT94za/CkZPh9DS4DpZGlWuUGdeed0zAK7Vhc7CExNhfuX+cu
L1viUwPNip0HF74kJXGCa2aiuoTomkm0ZRWLh+KYoRE06iNF02QV8b7YtSeRZi7WdsGcJTyy5MIf
cyYre2oE+P199bCQ2leqyXVhzSfT+OUdEpivfO6hxyrd+iSKVcpPqO7iO97r8BJK4cxAb1FjwIKX
TVkWbR5Wys0YCnQHgLvQBlPBh+Zj3/L0zr/tp0Ezz3Kuyza3g+lYygr4+hFUOr9Fg6guQYDPvMcW
Pjb0bhQWpG7yEg2kex/khh+wNm2OFkKpS1WaMzvqFuMlvTpw0DQrcxuOrp8awkY3ZWOkv70/UOd+
//Tvvw2UaW050WKV8EyN6gx9HiY14iIP+MwU27ofrnyaZ7b6dR7z4Av3RZuaOe52JioUZNYt8tjS
HQ/wl1dozlb0wsQ+906bU4JTgNrnoZa5duFgVE1rnwVNHF44hc7cBv3Nshln64SdN0Kdophd0nGu
zI9y7rxH0RFgEYGMCxP05IaXfGTOzbJN8sfh3SKJb4ecLjWk7ujgBMeAlnUUo56u5OcPzYMt+csL
yhn+wRBD11AnH7lk8gHACv32/q+HmE1/OLe37C8h6RJEsTC5DoqQJJPXA3Qna3Tx1mPFmrTVVX8J
p3UuC7QFgaGVLxjHSjqZW52AoUSjHAf2hJXidZHiZTDLYSlbfQXIyvVMzeP7r3hm0m1NE603VoNo
F46QQC5ZWzhO1pVRf2FKn5kEW0ZYHQxxyaG9zF00UUKPq6Ii2EdcAYeqFOfthcecHbvtdqA1k3Gp
+5zCmRQycdV1r3NNhD5GLmP8ej5lgA8SnXoNMniCkqulswKNVgIS4At/xJngZEva0WGjRhTm0Ova
O8NfpbWA1rBOFPBHQJYbveHdvg5Dc6iQ110+tKjdrUuWGNQyNY1HMrQ1jeko6+U6BJsFaL123Pcm
5mht5NWFtfbnj+lurbMIDau1wQUgm2a026Dlp2yXnerg7ZEq2U+X0mLnHkP+vrU78zriolSQLCoV
JNFd+UxqKdNyie4+MuXdrbxG0iKwVTGRrA/K9UpXpUbChV7iP/55QQFN8/c/n0u+eKPX0MxtYTtf
T6sDGoHbXfjg5359s6tq3PGgC5E0K5tQok2/nLxPC4Q1Q/KhsdlqamoNNZNT4PcBxaCWqTtqo/aC
TdGZv33rm+UEYvBEUSE26aFmXxX9OZxENR/7wze34DZkrXSA78/m0lZHrwYJjPRteOFP//PhifvR
3z8qYISL10wN+iWGFnRMmBTbKMUjLRYDRdvcgbkm/iIm31w4ef59xPzz6IGs/e9P5DwsRwuHqgw+
Lm2EhrkRbQoOLFanpCXGux3bSOGq66McOOw0GRFuIVpBamrXliMIIhQ332Hvo7u0SeL5pIOvQhyO
buv2kC3wypVJoWefXEfKiJ8f+gZbVx6n7JsJsamfzYKZ/crdAP1O3aV7/7npc/r33658ohL2pA0g
2cxGMiWLbmqThG21fqwi4m7dvwbJQORFl3sWQdWLlrOBpg7AEbsPDc5W2ONX1GltgAljIe7PezKq
x0DVH0vEgDfy98GRc8SoEa6fQajWoWPDmuvGgm5Vy8pevf8Cfz7f0Df990fMmhR911I/m8L6fh3p
AwFd6Dbsh0+8kVWi6OQf9Op+KBJyt8oeMhZgjrOGZB3y8Vfz6PjpwqnKI7xV9v4LnRbvH5bYVt4z
VQReiridZA3gAiylTa2/xC5vOwBKqgJ4QTccLh1q55612Z4A3wDNQBEvQ1MnmnhcFaRAiqy3kNiq
t2gi64VZdubw/IecpzC8WsD+yQZrjUoU+J0mieJBkFQbCfTZ+0N3Zi1uzcMgTjTTcJpuME6ucsR5
HBLh6RK0/dyvn/79t5WuRrdjBbApmaOiKBU0ZDt8m0tY73Ofwv/7r8thKYbQLn6GVGuTVnp9HNxp
BqsH5AlFLzhgnHuF7Xp0JBuQQvIzUC7oC+N9mzJO2pePDf9mKa4RXC4U+kczuFxOLxptTbc1+hQv
rIszh91WOTM1Ub3YdvCyKO7LxGrTh5kZHI5er6FwP7mim6asUA6/UDo6M1ZbDU1J/GCtphnPm+cw
Cyj6tzsWmwvb1pnPvZXLzKDrUMS6XlabUu5pSI8gIh3mQKwJY+SD96bw9PTfpiws0aIIqDIPjXtF
97xCQ3MfDLNzYbmdWdXh6d9/+/W+PdEUFd5hlWt5u5ROdHRbD/iZ1cRs96E5tXUBswFtFmRQfFy7
C/pU9EbeajQ0vX7s1zeXemC6Jo17i5tBDigPqgN+zBN1e+FvPzc+myVNcGijpStyM8AU7EHGsRyS
qV/5NQJb8xHDEHAhtnoZuUbePHqjm83S47sQufojUG0fq9O44WZJs6AvBll2XsY8qr8Ujm1eyiKs
Lt1tzozQP7Qycxu0E6hUWRTMPfLgwbCbUXjIBq9yL4RVf06auVu9DAtOzbDNjE/saPbS4k6aLlMH
hpgzT0enJA3S+259PeipfhnJeslr6NybbU5W5shCl2jEz+BsS31YxHTBW4yGdZGiYy5c9u/P3zO7
yNYhTNDBKdy1w5G0kvXK8+Zy74TMOcy2QPP8ZMYL58aZvXcrnbHoZUY44biZV6McmFsFUUXajA2g
fRzc3m7vSth577p/X1Hff7Uz2+9WSlNPqp5007gZqj3rnUtscWNGcYnhe+7XNwvfMjZFbqH8bFyG
AnQsx/ss4WlyYc6d+/XNwh+BF2gntE1k6GHu910g3lACvtTcd+6bb87wAFD+wbOnNdMynS2uE+eq
qe0e9lJoKO7JJcXtuZfYLP2uiQiE5oWf9Yq6CYrYbRqHzaXcGAn+HcD84aK7lc84UeOqdcFFdyFF
8culcwAfscislRwTFNWG+r7skE64Chag0IB2WVeEuJ1T2mfeDHLarYL37n0ws9hP175R035EsjBO
Y0TEHJJxVfXH6oTt+AKWxOgm4BkCYeoCI5kswvtmhHDB6qbPyDl/G/r1yBlXxzkm/DEC9g9a7H5I
G3Bu03YSC2g8IEWsgJKBtQluXrEU10s5fPM6d0kaEPXQaD91aMdfv+vaQbmup8BO2LjNZtXeIq+z
7OIONTBe83ymI8gItdOBAdJypO6Zv28Aw07aVYLKEAML0XxpA9c51LX+MZF5OYxgB6MaWDyWs/3Z
dPxUhPE+B2v/ExXVL4FxX4DTC9PaH20yuWYG8pOGaWvmm2aABzvAvurgFOYQ+NBaoH7ZpEUVXE+t
8wA/qH7XTEAHBBSoy6qHK4j3VHvBi0TXJqApuIRKHQZpzzoIf0J3ho8zUEHF0l077vI10nW8BxkY
rFGveQHO87OI6/sJ/32P0n6/WwBZyrRp4rSTK+AIAH+jKOLUbULKef1cmMHPCooTpSrGW5imPfNy
AV8YcKVYCJIAv/BYxSNwLhzcBZTdQfWICvQ8dN0uYoEDQEkPpEaxfoezb5GUFJy80Q0Bs1PF9Rgv
oMgz860dyFsV8BmoD/9ni8Y1l6rgzmnHa9yQysRIIlJTkp+u73RoWpQyM1N85Bpk4jG+horsOyAV
P5yBAhqrSLZQEyVlKKEm4xYYS1xMEyI9SDElgHe9qF/7KgIXYqJr0nHw+KkDpJ9ilKVjtQa5Gzvq
WiyD2HklWjcIQX9BKW6GBg1KIYwCgJ8o+ZH64P4KeoK+yuJxLPQTcHNV5rUwQa0NuEatAiaEVd0P
P4T9ldEncLB0XzSblhSfDS2IE9wj1rhd8lOrU+LxIdqRUcqdh9AOTtzmsx+Mzx3v7wPHYwnAVt4B
6wi0UB/wmTESzwXqidBaD/UusOiVcqcRd2xrnj1yQsX0DooNwsIwmHnmhq79LRbVT6aBRi9YlAKw
C4s07rPERTfh3hka0IChdpZUIX4COXUMglc6CKSFxqBNC4jgd9THVxyL6NvUKLAA3drba6QoUrCl
2oTO9V/gqkCb4IzItABYOnjgvIRB85O2iPPW1bnrqYf+KmBiyARCTAFQCBiSNwGND2iUr4+294sU
/OIh4ZNzXIW0eW+H+3oQT9ahTzbEsgEApMlaBxue2zU/vAJskxh8mUM7RLjbtkEaMBMDVybGnedU
Np3lUqVaF04aSvvd+FOdOOgYzjmrH0znvgBX+aihZAaAx43AiW7AXQInNpkHw5IBFMhDyNsfgKpW
YN30bOfoMkCOnk4AYGJw7dgAXrs6ZAcfA/D4dSl27UrFwazjmnrghF91Xtijyry6qaPonQohx5Uh
+96u4WfTcZWABiswU8YxgW9Mn3l0Bg4nWspnpJMCIDGhDgflloffNPgDX7yhn74AtIIKucc9V+/7
rgdlAxVGmgboif9aBrIaUlOb8HYdov66HEl1GIp+fuo77Daja9SUMoocNnAqEqycyQkLmJYSuOgS
d3I+VxOkX6wgfYHP4PeZ9BbAIafOuXa7FpgMHx6nExicOHFC/BXcjva6Xk66RPC9eA5jYHEVUmqe
g7UGKjXmUXHlmxmsklCv7Y2re+QayyIoaUJmBoaPgGrxzoVDyS8rRHA02kEMObSszVoUM3cUj0W7
R0jEMRj9Mp+Mz8bEQ0j+4BDqfVNiGo48GtWvWHTFYw/00rNXRJWF7srzHot4APEN4tUgjQKtHikM
y37QdZ4+FQ0chUIeOfeBLetsrkpb4IwLquMAgFgNmkaz3rIeaOpbPQTUT0UQKgc4VkJuYmbmfAC0
CDgOZyA58EZr7o+D/TRF8fhiILW5cVZRYCpLVoWJKha+633aM7TkBhagMz/qfrIabNREQJAOzN6K
ToZl/D8cndlyncgSRb+IiGKmXjlwJs2SLct6ISzZDRQzFFN9/V3nPnVEd8uWdKAqc+fOvbI3q5zI
eFu3RzLAvgc98cUDSUV2LVXc6/57z4b1teq3/Jy72EtYohyf+2yTVxOQ+FUPJBQ72ykKnF9Z7b5F
PECxNMPI5cXPZNElJP08vJNL5STLEKJ5Tzx/IO8+TGF9Gx6kOy+fXmbF9proBvdHJTIekiAsr1ZG
Eo+YuBF7YYu42aM55hh/9avwmvnOu8Vo8Bg1pN+WewuFm9yGeFh9dZgGrBw1UaRJGPkbx245Plvt
QhAPO8sHrrw/kyqfKgvVOhjD/hCtoX23eyPj5SgwB9fvXlTH8LTphhNpogyr8kE8+pCzuct5WQdm
qhdC9h81I/ATGO0fG3BVzFFO6iHxJ3rufS7wZTw4ptzJN2q/p1wuMbGF6jDvC+nZfqO5/2lCWDQ7
NW5XEtU2WITMzY9kh+bQTmsWhm+XmpEhqdWd+7Osd7JrSIw/dPPWXEit/aN2fpdBTmRfQ3US764+
kYBbpgNZeIeSpI/Dug2slQ3ej36f1UHVRiVC1H+icsGe1Ok87ZX9XhVtxVo1KeCLbr1k9dcWsRSE
VGONn2zA/CU9KI+nat8TgpLOgd9HuBpJYNJq4jjyw/fGwabd1c4riSXddfAk4Y7a3x8INou4aQk+
PjGZ+5WHuuFHG8NjwQbpse/66s3TLueaJhA8b8Vx4X6LyYB+WPqt+7fd8ru45AWpH2FxtJw+OA4j
2bKkTFlo+GvwDhECXEA09eExFwTZ75Nw8gQ/V6k45cnQeukqi/diKFdGdE0gm+rB74ifPEeubo6l
ub0u9IU3Vx0Qp2d3E2z7TSw8q4NfTeErD9mSOM4UkYVt31r3sv27mEFdgqI1Z0fpneSmfPwjyIUg
pSman6PFc3GcldF5L013GaRv3oTreE+Ts3WvGZ4QFTuEIX1l5dS9braXPeb+FhwtORCCV0X5mcls
9orDQycaveMpk0X7D/hWkTbFYB4i6eq7fC7zNSZFA+UxayAsCEWw7EiQ8jHvI/PWEUV9iqK2uVt2
ose4lrGsrUbIO5Fn4qRDtaYr+2cv+16uySzZFuVkHOYHnnXnY8qr6UfeU9/0taISV+568sK95xUO
indlj+pNm9pJm2WPYrW6N2CDT92nWlSxcercu8gy/lFXvs0ju28P+dRnyUwU7s/FLqNr3fnkdkZ+
0V9dbvL7jk388mjcrkpylUcHN8wcwv5Xlcgwz4/W3PjHnmSr1DGVe2mk06dlof/0mZV9t/O2fdeE
TT5lOQiKACPEF0Z5+SRRBHky5uqnJrjrdQTAdowI9E8rCamy1FWf3D7nhzZseQ+8sD3bWUZ68cbC
fk2SzUV5I9HSbrBe9yqqKXaMfRxnvGQFo/QDJQ+Ja33jvbvCBHcL724STW732C96SEqLBMQlaOxn
PYbNgSzz8jxXa3hXN4GTzGFgvcjQD861ZgpFTrrkyMyzzHlnOUuyT9tZOAx1oNcUA0ldJqoOe+Lp
ikn8CnTuonrubfGgVGhdG6Hq163tBVFq2ZI/syHrvzBBnv96mxbvK4yGu5pQuD8bQY6/HNZF7PfS
zzsEX6Le8fdPe2l9hhW/zONg71l7sDDmOZ9K2jUB25ssvshcWEjKt/u+T7s9W6ngI724B2B/1geW
gqymP8mrX6VbWRVvMqLN1V58q07LfG6zmGLd9RK3yuftymNeD1c38koSIcf25t/s3Uz957mjx1Fu
VXsfEwhW7rjCyRmMJ+mPRTLtlUUVq5x+SFdbYuCvOrgdM5kykIOaAlLfjH+o/edU+OzupoXk6HNN
Lp8Vl0u5fIYDQeBVqP0s7YiTDe5ybw/McdxIYY9L6r4iHnevX14W4znzb402vh3IPKBO6tpJq0vU
dtImMyBspmTkjJle2r2xXAxDxM5wcYRkxK55TouEt7EXyb6RKnlAqNbi1eIaGtOtGBv30EazbE/2
VIR/677ZCRlqydW73x18EEnmFSA3vbmK2mtHaEgft41l64Mk+ts8epntVidtOnnf2QOFIRnQs/fi
1S5pq1shaRmM9DW3ZqjJg0+tcVIMY2Fdv8mhbVSa+S5z7cj1zHwsLdf2jkuwba9ZQcDf1zziHYwd
f8B7hRXEU2lD+d4de2+zqheWB5mjtBvW26TDlkoSZD6o4bA4SzCeOrt3uy+hZi2oMG/hVD97U4r5
FSCLq67V2JeMdwaIn9dotonuzFbtNG97VW/RlWAVuzmRzgldIibkU22XVtZQObK619EjMgBRBnE9
rY48kPtkTfEMhMCOlzUj7NfZFYGFlmjGv0Uf7u3DTmCfeXSCFrtabERR7F9uSwrHIbMiDgSrHe3o
WuWEhBMsOZNoz9RfAdzIOd5TZ9N0BmKaZUV8cVGfBydjd5IADKw75drMnF0DHuEUSLvwT9yEvJV5
CQiGb4fJ35vJXWF93CxZ7pEIfYppUSmXtnfvvec5m93fJLJGFZAVK8oe3N1z6qRoOTfO3WRWwD+c
KBVPu1p5qMpcBuk+KvJdFQzi7kKO+iy+srrxHvyqAXzhZg0vDcN5XfAz9R458LUt96Oo88Kh6bdb
sBEE1A9LHAyzBOS694H8zckPZZgYe/3fVPrLlx5NQZDftEfZWbXkUT4GneVEV8cZlDwUo9iWmDLO
JQ19L4ydWFNftMQ6Nr5OtzGqIXPorLFTtt7c9lB0Yz+/k+5kuz9BYXCGcZuv+2GZ8kiQM0Rs4TXw
3V7GnsU/SHf0Joc0PdG9TJVkrkm7mU1HbmX6PhcciHpQFtnV15mCizVTWeE64xUEFFC02/wjw7r9
yyrzpUCpcSb/sIiMYcTB6CyfjnTS/f5tlsL1HhmeFv2/xmnt+V8gF769bg0LAhMsWX47pm4B2tAf
JpsltRuzkGSWx0G47vDUbD2iygR/ynq2jDtOSZSVc0lJJVqG5U227lwGjse9AHsWhYmg2Zspc2rz
ZKeW4SggObl8djN83x+5qMLoWrZ5/7UpSW6h1zpDe5z9UTcpEBuQCSQ1dPvVRLqy+aDGqiausmSr
bHdW1zyarF/309K0u3Wtg736NeSlzl8W+BFuPEOH6C88O+x176aURbJp4xPWatZuPTlDZf/n9oX4
Ny0R/19DXutworebQoI9J7um+145i0wzz/7DsJh9u8y+7sS1d8mkvXhjNS5H4WVW+8ATY/uvjBxm
tKs83L0DmYSrlwbOUM5JtQp6eZdX/bML+F//Ccg6zQ/ilndDVuHGEgAAY2nASc3zfiSZOBAYnQTR
C35VNOOdp9vIJFDEwzINVkJx7/1gNuXBDTwrutROE4hTUHSRc+rthWZAIt7QeVgTYVyFmca/wXSj
4HhEbHvcQXNR3zPj1u51IrWRd9hwXyUzvB0/zUJTyFSTtjCfEOZmjvrMr3jqp5amtcDT7aWRGuWW
lkAraBJUPloxEwXBhk+NDHtHZeAV93lFS3FQxJKaRMyEnqWO51mPy1CX5UnmjZZgakzBpNI4nGRT
KwJ1R9Xc6zNtoTedFrcr9qTmxKcTC7e8vCtbz1SJVW5wnbTVZv8J17LWNCC5tE3Krqp/177K36tc
d4RM7Z3zX1jgUIubZVY6GYoQdmUBd+Vlp279d/uX1L0rAZOpXxRWlQRel3+EQ5nZsQkC/zcoimq8
bE4R9Mm4DwtnbwELsyeNe3L/87xx9dOFGRy8rT1DVXPcguoIXTBv77ah4k8P9azUaZr8nnxI8GR8
KFa2AeicM/YKjl0oi1s0Ka9RkS5TNqnXrQhkcRlzqx45coN8fJlljxGXoZAdPLB0QRh3DubKwvSw
CejrsW7qxYGIoP0wAdcwF7idS4cSPGpG+qfSrwwPoKGqu11p7/2iijKd6fihnpS4Zj+BNNXLs9vT
zB49r/OqN+EAlIPhseyIxmOp59dQddiQfB8O0Y9a+Wo817kbROki61pdxoF8g7+2n0f2VQaVu8YC
yq/6iIqaDXXOZzhrOI7IFAWR3neplStBxMw6d/kTF9iyHZUFramN537TLbLLzsD/PutAVx/2/iYp
VFLJ4bvt3ADDPcs226FyoVzdNYoG6nYS7gW5r1xfY8yl3hMwQ7XJxa06tb7Qbjr8h0wxnDk2iIlP
VHRdfhyRmGCA6Q18yhCITV/IMTX21WMzY7h2KKvetXFK+7zs9nRf++vWXrr6ttE6O66h/cQnHaXk
SZf5eeh9YCskJMKK0eNUhSf+WP+NSOaeOr3uqgCBxdfIHdWSZbFSTqWTwPZ8pNa1Hse/2p/JneC3
WWYvDUEOWBw6z3/r+jXsuEJQOVN8FkQKMDjVnIql46ukC0w5Xdeozz6g+FAHV8bZPZrTciCdildZ
PvqyHILTutv9HPcygleWO+vdEKm1iTXhaedhkvZfFHHxjLgdfjhs6N+szOuQbtWwaL6lwbzcilxo
XUWLUakMUKXDli2+YtgB92R9iHhcetW5nfziVfqBe8qF2L/DNso/uFaWO7UWw4/MYg0L8Gc7nHpj
BupJNWHSnvdGnlRj39BCRZgGXlg9iBUQU8ypxNvrceazDqmtu9FeWXpCf6wKeD6Z+lLDikZSETN1
jzEaOE45Wz7yYbaJtMnEDA8rlCIto3V+b2ynnWmKRv+9ntAusgXTZ6pGZaWhnsZrxefK8CEagazK
TDKxZ0vVSyt/C4+Dv6301gTxpoxj56fddUCLVo05EtOft9cqI1PZsecZZcmznA+Zz2RTTwNcpHgp
psihKdjQhZ3IASDjr9F+Dgyt2EvvNQM4ooy+uBPqh9VlTRpYpXrOWk0wOqkM146FsgdCan32kYJo
LY/TGi6cea3z6AGD5Y6yxZ+1J45+XTxxm6WQiqs2P4GlaN/5plP3Dn8vZ00P+HnY3JdSetmnGLv/
2j4qDgtgtplc5Each30RbGuLfkX/XSWHhBXeSxB5SHqj+7MyHjNi+GjzXRsMyz0MlvCLsEEOnKr3
jzL3pq9at9PnPLT5VXuF/luHEUr8Fjn6QGBajkAdtdsDODXrz74xBSnjbR3r4z41M8nEI2fKgQ2/
fk/Y5wXHY8Qwk8e4kFIfDzuBCpe5jOoIhGS2rZcuE9t6pJ3/Vqb8qUpvTO1wdB9t0OXRwW6dMO2N
dSMC0a8dw74jI9yUEQ8I75uDPryvb5HJq4/NdetE6hzcRLQUb9Ky2/96ZjDfEeHpf9vaULxutai4
kvwxEcNEGNIIVu9SrOKVfCeGvKX77XBRP2AeY+ZcevsvtyrHgxjldGA3YU5q1yVubW7kwV6t7Kcb
lppINxKFU7KnHWKoa//A1GiJjYWyFNYBUXw18LSGCzPm2/WOG41aKtvsswfXxzBwjY6bMCXiUUmC
NR3HR59V1C9WOT/mJjuHmy9SsVV97FuGcJhm1mdZh8sne1fW/cKvrdJivavFvp5n9kHnVNJEMyma
XOvfzSL45bSWk06h8dNpApeCYd4/kkIlBtb4ovC7xsEv411h1+eM8UiL9+Z7iEfNZQg7eQSBhXOE
HbcDc0i+Oqura1UG1jWYgUswfbPPROXrw0alReDBFiRkwGc/g16y9yrsgNfSpykPfPk9IzGRd0j/
9lFZrnnoQTY988Xmr9tyWNktzQsgRPqYfOWjgvxIxaDhFlFNkJtOc6pdWBKB8NRlms10ctuNt9Gq
vKe2xRLHnC3qT2HrbISezEGDEaIzr5TwftLyHafzuhTgIyvLem6HAZaCzN0PoHLzXUGTddhITonX
StNAO6rdvk1k1nNbu/W95VhfAJbC92XJth+gVl4iT8z3i83oq4N8SA800b3yPb2J2s8vpLuzdDkS
0d8PQ/+Buh8972SgfjD0mbwkApF90q7ek4A47SYd/GUSPzrV8CyJZYQhEbpR2kx5kWDhbgumQEQ8
UExBk7cG91XXvkycQbfXQs2GmpMkNtWG9knUNz0jm1iC7LyN/B3HfdR9PpNjt1aPiJLtqbBbO4Hc
8IflUv9BWLp4NtXiJuwZzOdidLa0aWltWtuSB3YpvrLdfSymgR7Grkhc7zbQYMs6pwLF5eQ5WZOM
WlUzfJAQpbgFlhKhqe9MNoQjaeislY8x8bzC/14Hq3iQdeVcdRasDrLzTfRfnezoYC1OSgZyfGtl
FhyWeVR/IYqaOHB19b6ODucSE6aLG+rsX6Hs6c7vnf46FLcJnCSJ9z3cN5c50UIrfwj7vCDhbLXN
w7Ys5Z2/1fhGaDtfAQV6H74fgtXr9EgZF7qdSrbS+WGr7g08LXE8EWoRIncJyAWhl7lLuHG8xH0r
XVpjd+hFTELrvHB2eNVpn/Pxb8Ss9M5ZFMi2DUQJk75JxD7Cy2UEIhmPXOfHYqkvkZj1mwU06R0S
+/RVKmZtA+UpsNWAg9801kmu5fjQwa07lnvQ3jWeFV6aWRU8JJoBR4Uk8+ZJt+Y7tLYhqfmj8XiM
A/msAeO9qJvS3Mnf3KWRx9XavJ1BYBRe20JKxAhLuWApne6zg7aTFL5m6oVSGXd5aD3yoo9xiJT/
bTxLvA2tG5w9i4NwXFd5XXJ4X5pG/g6UTviA7Dc9dPvEkImtPVZU80NoZeYP6lyRinlRz8KtfzaN
XV83NVTMyqf1cxzql9HsTLn6cXgu8dqcutZaLlRkxC3ltgmOyng/O86FWLlDdgbuoNJZLs7vom7s
n3tFhFwm+uojgPhzamvbpjJmqoEBjX1UACj/iSD6p6s2Y3IxgK5cK0cx1ZHM1qVqjnMrpofa9lfC
+dmLln7jPs6c8NxOXS7OSk11gmEmM3Etg/4UYRq/b8kjvDNRrS9YRPJPicj1spSBuK+GufrcXL2c
2sXf36I16K/G1laqICQ9yX6ykr0T73ZWScifpUlDlldPtlQfOWknMUaPMoksXlan3BCGC+pqkIrh
ExbD7ZgVa/5QZ/IrhC31EnY3kUk6w3pn5WFwV80Vgz90mxev7NfjohY0/lIAu+ooudMi7/lkg9pv
qcM4B9HoUNQiWU5pyarUXy8n3t+S0jrOQVknSsLiiaiIr9K3Azg1bIfbTOfo5lR0X/SL997DJHqq
GysFbctx4sjm3rGFy0pG7ebfbRSZXxYooUX17WO31i+N2L0n5ZjhMKI13TMu8NOxWYuz52f+eysW
+embCWQOO+1xUw7dZasd8xAAALjivLRTIdoUi0n4rKgFU8vqlpPdcjvGziiaAzhhZvRz9rsJJeLh
snV/uxGhZfMUmgt8OqREYuGM19rpOjL+aws9H+mLs3s6zvA8oTAeeS+4+xGiLkOx7v+2AcxeMBr/
bm0YY6uW+xw6KqaAYQ4ufr23TEzK4zLs9XFsRvfoYdr6gPSN8KSidy+o5Jm1o+0RJz2QJZJA2O7E
d4NLgalNFMrouOA4pG7clweEyO6xctV0tqK8ukOnKIDewouwTF/zPgBmBvHiHia5MHEITJ400aB+
D4Ss0cl1deJkFECOHdqHdUdTKLhd7gNb/qz9EDoRsMV7You3N5KIVB4jBc73TiHV/dabP+FYWH8p
MP8LdzvtRrd+tV3bXKaMWYflCJ8sHrs54v5ApTfUYUUxsQeZbSThL3+GnrVctoicAzOr9WRMHzyy
ZWGhg1ULy8edZ6WjCb55aVR6G83ey0nMZ/qvlVKiqk+oy96bxTjq4i6S8UEdfgBlHi6ZrBZahzJH
ghUdjNt9BDx2G2zsjE22bSUsNfTJA6DV/8G2OQGDlKYXSRt7mNEOvtCOGBeLkt6/iqr3HdgJVW4V
IH9MgGyUiC4+NfHLuuQAkjmYjnqYcNNYNJoPi5bqpTZGfhCrUz7XLLlyvuO4yiAmXRiH1w/lODzZ
cmHfaTC/BgqBFIWTZNDRt846k49TsMsjVpnvuQzXROR18W5RdTxVPlUUERL6tIX1ct0YEZxZiPzI
bV79bIJ0nJCX0CQMvfsENDz3UKHrfxivxlMB0Bccm9agXlauCRtBJqPAxTBg/gJQD9y4YGZyLSPZ
xqtR6p/pmYHZXdGmq0ecceDoGtCaM1OJKMXpTmfAvl9+ES4OKIAlpFkoVbRPa+AiTefBcsC9NaHT
ueGhJDj8vs388X5UdXbZgX2cxBK1p7Yt2LGbfPeeRTsygLyiju0ANvaSW/aJTkQ8m6jU6erDMY5D
RISPFYQvSN/WSmCm/jKsen+HAlwpxBgvvxPDGqGNTC+4WsI4qMFMhpn/z90yPmYnNKcpLzcoNRxz
dVRTlEKvPxqxjUd417972FDJqOQKK4itFVf189N8+0m3sv0VlZ04RmU0vUZNJh8mE9wwa5qBW2n8
q9zFb59WCW10QmDImosgnBc8Sfm4BzUVpt3rxG1WhNEq26jO2o8mopydzfhjRHNMthUVC/O+SbK2
bP54Q9E9RX2exSZatncgauHJdt3yCsmku4A//ecEC3F2bfBTQWxLQ3dz8aBEQ+L2KDkkbonU6XHi
tdNa3m/ZfLYW47y0bNYmgRwVVxav2iryHQsHh8myBN0hAFTHj0ObwXS1OgT9Upxl5djcLk5171qE
Nlc297gQdnhCb/g32dYCsyDKX23B+bnwFJobGXs+3jBsyUQIOnEnOk8M1qRLg48ByAwVels33RVw
N6FJ/Yafj5kLyN2yBTdTE3EEtOkwjT2LNm04nQtRvFqG/LnIb8e7zffEvd6W/JPEOL50GZDbRtOm
rZdnx7UKsveZ+B9yaQvDNaT1y8w1fs2t5nOQzHa1NuxdlDVvlhF10g9+wAAmqu9qy/kKNv+XGzDt
2XIfBrKDMxXDQSplhmUN+zN3hdUHUMDs5So8N3iyfRXCbqqchwXHN1FZ4mVSwQJoyIFEKqFw7LCt
77RAqPDmTcUslc6xmRZ0jhwvulcRd7F5dRBLxmgYJER7QdvFKWTnOnbtG8YqnCAwergK2iY7BWv7
mSl8CHjdRJxjPSGNNxjihfWIgxVkAYVkkz9M5SzvFZfgkwoq/1xs2fohur2ilRns7qkpHJwKYwMr
Z6wbhMwe7N7PUJR0aPnipKggYrzHeCefMY9hwrCdEc5ZthIK4UZXBnj7cyaaAuekOOJlGB/aPPtv
UXb+AyuOn4Qzl+Hi2OqOfOWOQeOgD7nextcbHRAEeQkruLC2I9pmds/Q0o49n7laaVtf+YTgtxDi
nwJ+Jl+tc9qtwS4FiAEjxtfMD/vKGG24FDPwQr/QL5AbaVtE87NatXdSJS55joL65PTtH+YX6hAE
1l3U0E0x/g/X1mOravsE1oeJLlj0qRiK+sBvrWbs63uYPtXXbeJ6kNjJuOqDz2gdvjxmrY8R8SEU
oP1dENqP8xg8+z4Qg7rqoX+ZF6MphZ0Viwv442No6V9TKH4OYtGx2CgzdmM997thcalub7H07fzI
I+UyGYAOCezkXzsO5WmMLPvguQjhFZJx3GKLPLHn/9Bs5a9wpTUySz/EoRd0/4Ru93tq3/XQ4MN4
dKMBcrWNqfcjYsn1R7vVWuB0lbRnVYmtjTvtlz3p6RQNy3AGNixTJir+eRtldKgsTBgYNrGUH0xl
yr9kBNkYUIrVIjODvtnSSKRmzGf7UWimpSMdz3+M1fuHoaEqaIUbVHFmrX0i/28Xc3FXFXoZTxsl
DCMnLwACBp0N+1aOptqH+lOyqkhy4kx7sLfLq8BF+Mc2df1nzMfbVb8Ed2OO6oYBMLOue9e4FDc7
3szFnrx/cJ+r/7q869OgwxXMBRYs73bDAgaHjAVTzJpmRySc9d0xgyHDWH8BjQlnfPtDgFIIQpG6
xdrC/eIVCz6dgJDcF90HA4P6dTiuXlWdMgMZkLqyvkfqdB7UtpbnfR3/j1qccDU3oNOOtpsF/+Fw
KC+6YtClgp6IJlnOZ2WF2FBajtaxku5LRyl/3SY2PNepWxPPNMuPYBU7EiV/VxL5vKoWrv730d+L
v0wXiahRjRQImZvJfzGyaX9Obtu/i8KXqQsoLZk7a70TQvQ67tbKxD2QzL+LNP0YBwAl7aO7l1jG
pCmMSSdcqhAxq3Jo4rzNwjO7HdO35TSotnycFU00zRiVRPFAawYxKyvbezTJGsOa0g62biOdP7uM
cFwKV63JnlflUxYwUuTW6bFZUHA+FpF2Ts3QmNd8mEQIicyEKEoKnYNu14mjoq3fcSMNQCe5JWjG
93Kp74n7FzDSHaeT2DWqdj0zSOv+bLmo3zsp5ocSpwHNncEae8bvMTQHxpD4sYOhIea48XfJKMQP
hzuv0XQtDO8IJheDLpjqFAK4YaHqXB+GZvD2dwFQiI5/s3PS4RBtUogvFIUFr5o+kG3lIur6yjva
zrrMNCdV942zNRzSiJVs2oA+nIuDWEnLTL1cB11StbpMDXUg0k+t6RQoiufz4M3dczb5Ycqk0X3s
GmZYl8yEgMx6jAnBwywQpilNFfi4LmgFiO1JVlfZ5jzAm8tUIA3aBTHMLR2pKJhX5ta8sNZvhQDY
vFYZWelAyfhQDhO6z5IMde93CWuLS3Rc3UjNx1ul9zzZHfntw+iOzxjd5UVPeUgAOSEazQHniyUT
ZVuMiJ2lrF3KSV3+8eQ4+iDEO9Wmex1tK+YWs7NCoIJJXsKyDEITE0iEY4GQmGzION5G6X5jLdXV
S4k8Bh1d7453t0dd4BywmHkwRUkpaw5LqNC3dKfVzJRvbLC/If2aR/jI3XjGYl9vMYIav6eMc3xL
AqB72U/dOVP2toE/735DuSM6G5PCWqtj0DI1/GDGus2nkADDGxO23gd1ag34ggQefPkOfXx47rQZ
fpRtEdaxhWr/eAu23XGvjJRKflSETdLYHbK2C2HwnTmRWyaonqO5LNNGy0Rye/ExKdvJDoM95Mt1
WItxT6ALh4y25Tqpb8a8nvcS2qHon9xMZPVpxQcWnYYJ2NMtRwTLpui226BkdSIu02y72bl3qnZ4
jb356W27+FrJTTsV1uAltjM4cV3q16op+Elyoc6ZbJukLXr9I8Qemmh7eKHh3u4Cxcx+9LaJgmN6
UVWXYUyPQFGYDIz9NisRt3hdEwdx5HDLDTqgH3ePZrMpKCoS4PCASkZwfm/vMRUbmjNz45SJ9vbb
35cXLsTqXDqL+2Py/O3qLXn0NOk5Z3kPalVpQCbnvc+RO7v6p0FiYyC9fc4CA1heYUxui7VIIsav
2DI3CzwxTMKq476nRlT4QbrujTkU5aa3VC+bbfUJfoTlSIKsgSPfWQ+r1+PU8FnGXhfWKUFHRmyl
ld1RKJWN8Qbfm0WL0dkfNf3FUy71uqZyCO3fjCoFJ2zHGMvJ+uFDq3259LhBFmr0YQBUiOx4II+f
yCsK9C5R8xSlVkRHwCYMh11cD1n+icVzvC8ruj4cRfb6KL0dkne5zeO/UiCZ2zgr7cMso9Jm2aVm
oaAuxw0Tj71xTchpPbqT7zxJphnolDxQzGeXt9yfdLrA4uUv7D28/7X64cxDfhmDvbmAePD/Vp1D
Uei0/VO7F/19hhfrLfBFcOcUC7fG6tQTlxoNS2wvXl8Qb+b1B507y3H3Qxo2bHTm3jLjrfz/H2dn
1iQnzqzhX0QEi0BwWxtVvbfdbi83hO0Zsy9ih19/npqr/jimKqJuJiZ6YqCQlJIy813ow/0YpZmS
VrnlfF+P/fxD1JS0NvY0eePGlmCZEtp4Jw7DZk+u8m7jF612tdNVGxAF3q86BZJTVa3xWXDzJD/q
5M4Y7WbjSpDUdqi775KqvG/GXeBPbfwp8LQfyJ+ktOTS6CDK7CkvuX/M0yxPAgfwAzvjSQJ728Wu
G+x1KpdkeSWTVz7LOnmw+kLfJzoAwqQYALDpcXtPJgEtwpA2Gav1EwtvYP0Yx/pl3yAwLJoXT+D8
O1dJsnP6DsGbzn2cC27MygsztBals1WtM+20tpGQeKontzMfAQ5hs2kVx7lNj3U07BIJ8K+sG+sJ
nZKXogBMrYXxexahHtZkpfE1H/KfE73+jejxX9L6CISUtN/ocw57DXPefRumPwEWPTrN7NtdIU+2
Vj20tvPFBdi6mc2xptUTPbLeJ2rQBVyiOjQ3U2DUR4saU9B14c61kj0+oG+dlv6qI53bGQ0RL6eu
H0Yn044eggbAFVy0R/rPchMqQz+5uE5x2sqs3dAjlDt0SQSNK7EPLLytKSm8nHGo4N4JMXjJllJ4
fEcRqonlkzW33baJ3HRrWGHC/eTsTQrZqwwj+qHM/Gak1kp7pInyTaLw9RIKWJ/ihKOtFVqHpjnv
Pnaqx4/ccH7mIqZuxqmyp3vXg0JrJJVo8jQrrTROK8rvWJDfFbXA93346RpxtQu96bsHSjCicUpv
OrROaGtT5RukfSiiGgKHqqhbiFhtJ7rCJ5rw1n52o3zftZCxrKGS/yBx6vyWI9yf0k6s+znMqtd5
dNs3J0yodvVjvEP/pdtFg5hAqXqPSTnNBLsIvffOs98rK9P+S5q6A+iZh143qi+azB7dKQ+3YKy8
PeV1/fvkDNWvyA0HbmWF8Uj7Okse4E6wF9KSfpClTWUYR9nDFEzJwQwA97fQAKYm+9p4anyB90Pz
GOzCdnRC+260euOIudn0Y2D3f6OJFu4SRd3ei83nDlYVbbBB37RCKtrSsQnAsoJBpKKfXLAhgoVN
FH/CuteAkQbkvylkNG6HAljzPSUFuoV196sFs3gnoPO1vXAPQYLre1l3r5jIaRxz7hfursBFNIDo
WUysSzr9oTN1RzGo5p+iNudjZYYneG6PgrzlaJhR9oTT8Dt4sO9JmX7Rg+p7Wob3BRAh3wNV/Fj3
QbejHt3v3K6cvjN4hj9zod5pOaKau7JqtTuVdmW30SfbfCxNSItRSpTKfALAB+YheoAvTki2Cmpj
KwBlS8vc4XZpH1NtsB+UK8sHOtvc8qOu/S0rPTxpjVP+mRHQPjk4gD5JdqQtlCnjAPQ6wntME9Qj
u+ohG7r531g2aIcO+DRxtU/wWp+8ILpzRRL/6As0J4quFFBJrfJbnrAhOjKla2b/gbsQ3k9yNP/Q
+h/vyijIjgXZIrDJsH6wCprp7RilW3vM46eG9iSvdO1TjM4megZcTDaNZosHiWSx2OhxLn705syd
Iwod6Qdt4yaPqKeG2XboY/1PPkuqbSIfVPdpTGsD4Ejiee9j3thfpAqTeKPKanrEGLk/enQaYz9V
1INon+vxiym84hcLJ8zuZWnJT6EMR+fsIw2RDsHkp84ZoGyc9VPusZdyHhAhM151kPvltsjHEWGi
WB9wki4UBAJH+1U6Gqw4CBQT+VZop2g3WflLnOXRj5ac+tj3/fxvMw/qIfXSpNuRsbtf+3iudD/B
dpkiQwImttfli8mibTZD0lEf66EmcB82xBsIMM/elsVsAEuj/cddLVI29YJaPZmg7N5SjcKL1VTZ
AzyF5kStBvQY3KlHFZja45wOrl9HscJBpq+L8WAEkbOrdK2pGXNpfuLS6YwbV/fi7zbI6ftM6M0J
F8vJN9M5B5nTutYjIN781ercYueqAXJDW1qPWi2NB66o4BJiRBJArwCOGeBKQs/3mreCC+4uMs5V
PV13q5cKvGK6Hare2TVdm21n06S50MY07O3puzDJ/5qzkG4cudrBnpIzb2pwXxMyX1Ici2bJAF3+
UGTjn8RR8WvmQd6lpRhU/yYG1juwfEiIaIptZKirR8PEgtiOsvHOVkg72yjNbqKgHB8tc9YOrJF0
bzsuMOV5tnYtgjPvCV6oQMm88ZlG9GfbaOIjSN4ZWE7cGMdUFz3sVcrwoLJ/66KgyBKRjs12NiAt
TE1PQcTYGJnzWYe8v6l6Bd9voPqiLCxUAfbYpzSczc8ItvT7RoGAN4a+3faZQfMoEvATuA7BTq6m
PVg5i2SNcagpL5yRCpTzFF9GVk7+wHb91lt6vovKALhbCJKdu3nJlccJTwYtVjYNCqqWaZqnAET3
MXdwSAkAq77Uhj1OG4Amxj8cQ+MBF5J+b3c1RUyNJH2EuE9ekb1Q83UPJGYNGHeKF0ijA7rwnIe4
oeimosj7HVfZuSoWjA9eHfUbiar5IcpH/YDOCrd0h9Z3NHdP+TzFgHkdLg9I++yGXCbk5R4N1tgI
nsFrDFtmPvK7SH8Ik/qZhnNCORQEVtI0XPkd1/oszg29LI//9KQ3m2JMp33W48QN+TP2pz63Njqk
lS36+eBZht7YhxAQ+UfgPFUYxQCZ9OTTkBpfPK+X2xKU1cvA8P0A+/HHOlNUMKuDDB3rL71dRAcp
gfpRF6L0ScayMZSrb5u+D/cJoE0SBlejUiKnZ8eB65XMYGghZqozWaMxhnmjUUTb1DrLXmTU5rIE
LWqnzDfYzPtGNhydEShaaAPPM5R3rMeU/80iERW2dxzDUTy2WOVtqx6ip1C2tQ1ExfFRyT9sBGJL
opX/m9tu7+Ph9g/34RpDDGxGu5lCC2yL9r4PYTfXqf6SeJF7bEtXneI4SHHuLRXpLrYToHSijWsB
vYHuxIWILk6hZQHLy26MpwwMoJ+A592m40QHL4uGTTygYzTO1be0y23f1bhC5oV4a0kBWSBO4g9e
7NHAAYc7kyLfGaP3DYVCb8vhdk8JuuPLw2IHOCHf4wPj+dD/ci78Fk181+DYBPT4M+o0hMJLu7Xv
LTmoT0g0as8czdMxrruaDFe1oBhD9KytAfhWATC4JVf34e69uuCF7jXbzajUZ4LLb0z6R+X1lA99
8WkEXoU7uk2WxB7htVRkuxkLRAcuxIb7UYw+lw08AR6dL91II3o93frq6FO+pddBpBflSLce2kBV
6QUluFn+6PE8Pw7Z5DzNAJY/jVnf7bTMyJ+cURYHUyLzDqvCoJSQNfzr6PRwrXKw3UE0bYVI0qdR
xw9vEkmxM91xRjOltY4oGH3u5sbY6aN31ico7UcBYW4Lopm6sQmPjbQ+ulNx/gh26tlO8WGPmzD0
s8B4TnP1qIFm21oGzDh3LDkYKc6cGh141xS77VcTahyNBgy3MDRNjqPAtLOXwfScBGUC67PgWjh0
uKXFUBtsvd+zaz8Oxbn4D7K2qQHOFHkq79tZmm9tRNqQ9SHc+LiiNTSdCdNpSWm7LigoJ1rnU6Vq
/RpU1kvhoHCSiLbfJEb3DLr4qzZo+r7JAm0DFK15tBj3nRT5XWlFX0G9N4jIg76ubK4j9dQ+UXSb
PzeurB6wGfErs/kxOp464LtXU3arauqKVD9DgSB6YHL7QPsY5Ag4MXghn0a20K2ejF+Gsftlx5zi
TjRWB2Av/b5I8963sugxEMLad6792Q67nszDw+VXZPs59fSDjs8s06G+CMl/ryT9irz4WqegMgfb
nPY1tQJbQphTrUdvH1TKUU5pDMY2zU9BEzVfZG99m+s5Bc9A76EQLeDL3vvH8JyAq5xRbIVk4U1z
Cr8dfi/s8IwtwguxVhIe9bA4/myNY/0zEcWdY8bTT4ha6X2QmuGdYSbuDjZh8DiU9c/KSE0SN7um
2zpZz3lc9r/qsUwPMynm9ySzcIeB83AoISZ+zmoYc3YNKDvUdFAylm3CxhDP6ATQ4vbo/NGEx3sO
950+gy0oOmNrOtYzuUWO7gJVwl6vD3CTjk4gXpA95b4z+pVuvoZae2BnvAMW/l430YORcMaBnYu3
TQXsWDLqQOvaPfz23+FYpByi+fmk6jdIezc7ztUnqLmgTvXkyUTsgkSOjbXCDYAWo/YYzP2uCtu9
h8H3fuy0pwww177rG4qyrQl5MvSxDgGJl3V/HE5ghDjkuJ+4a+5G4n4zzrSLPTf5B+YUiX2GHC20
Q/RBstQo90Y7pS9x3D5kucsKEKyqUGMg4Kr+ULP5hb3wh00n9RB0Hhy+SBO7xulAYpHeAjnN4wPn
+Ey/Mw33YehtkqaynjwrohFohF8gWxAkWTffu6nz2aowHgmn6dUAaYegQwmqZ6bnOKdpRsoO/bxS
RnHP3U2d6TUZJuxO0L/HnTnR5gREYJgzqO1RfXfj5g9yIvBkgWC6Go4MoILDhzmAAAo6ad5CfoT7
o6rqKE1iRBQOatphrtMK5AKTZxBTjLkE3gRQaGOVekxvq/kShXNCJW9+Ig07X536ZIv+MWYHMKc3
emM9ZG1Yb6KUHqYzadW2gAixoWr9VpaWsWkD8+WscL1HVw6Epy1g4VCi24Z59D2k+x5T0U5HsOpK
28bkXXs3dd0DAPVia+f5v0E5v8+ekx2cMD43fLJn3KoVgNAKqF0KjjW2IZF6Ad6y0CAOhpjHZy+d
nG3Etem9tuZuW2l9QHRN4c5StHtlnboHNFCqezpraO3Tqz9UNQR6mrxQCD3zfgpreQ+yYKBRFsUH
HVwgu9LwSw1DANFszHxLtO99mr0oyombnqLYmY0fH01T/Sxd/UsUdVASh2jeIsqZsappZU/6WTej
+eK2st5L0UP1OQP1K5O8Os+5JOXzuzsgAEGGV2zYFunQ23rtzyCttqpKKDGLPueOVlez8LO8AQMM
P9CzdtrEbWEzYvIAYMXI4udI6kxiZDnZb1iXzQ8qWfiR670dIpw6yXs4Q+yA8CON3zF7er+rLVHn
vtYpzdhN1KdK31T62Q2y11CccWuvpXdlF0lwGsKoQ0o2jWUERmdUzKNm1Z5v213pPQlcOcZ7w6j7
9yFg+b6lTg/cxMyC1tmUjhV0B/rkcUPHwZsJNernDvVmHdAX6I94vKI5t6JKtHTECjrbwJCK5NrR
FDBxz9OnXy48qj+XVadWZLvEQrZr0uZxHHUbrrQxY3c2jv0Ddbtgw7hNVwS5jbMK1N90jxaifGFm
9vB2QbnFOoYlRy7VicGqo8i1nQDwIdtTxnVLE8uJf3LZr37XrZocanqBmT/ORpdXPnIt4+vlL16R
kxLnkfgg4jdYISFN7ckPSmxAOHY52Ozhd+7032druqKzt6IfJs6z+eElGleK1KUN76tC5Fwfg+Dd
pFgTb7IQZ2f06lNi3FBgzy9/1NoqWch7hZGSKVDU2YfmRvFCy+YdHiDm59uevpD3MnRroD1bz37R
KWdHyiOOul7Gu8tPX1uCC30vbgN6aCYOY3U2ugVzqsMnotiJYHx6RTZubXgW0l5Z7ZW6C7DELw0v
rzYhPBSTO2ESXdGlXllTS0MsrTAKCHFwFSP1GpndMRXVDveK/aBZtwnSLT2waKJk6HPlM/pt1m8V
0BM0nrR3yzyouC5vW0RLByzgyx04CHfy69ShBjHZ2t6kK3BFSXglJKzFLjCizWFXejJzOTu3uu2m
9CeEKnwQE9POro0AaRFVXZnwtZctgjwFLxnjAjv5TW8HfqvDdelQRribwjA+YHxUULrqw5vU70iD
FsGOa5UeY2p9DBUaJIai35R515w1/r60rP821Q87SVDGFhULFR3V6Eig9gHqH64V77u0/Rxr3tdb
YtAyFjFoAzGyodeEx3SG0QIzPmq/ZyofxA7W0jUx3r8HOrie/x0nt+1sE49Az0cUgXeoDP2a9Mzu
yMU1BdK/B7qln0UxP4yWMeQTTgiIgoxB0b+jUs7levTk98ujtDIX+lmS+8PTxxxiARCewA+kYX+j
TiYBaiRmm+6GEr7gAVwgbc7L71oZLP28sj+8y1NOn7qaTqsZlgqCL4l91hmyQO1a/eHyK/4eJJa+
iEjDyjOjrYbwOOqBHf8r+1RVd0ZZFYNP/lS1e4WPb3caB5yJbnvjIiybPEwT5fWBH2uKmhcCUGRB
DeiaTW+ZEGH1DJAuGRpoyP3lN64tiPPfPwxjP0JTjexE85vUQsandXsaL7mlN8ZNm6alL4I/qkeY
aqAj/Lrgbr0RsqX4m48gZq68YG0hLA5f4PJmXSVagEiTaA/U3b0j99bx3k2g1t42SIvoV7ZZJuME
z6RRZUF9cDJ2iWtmN02B6S1i0qYuA7lFKyjiZF9BnmNvA/DxJtFq5EP+d35nen6DCeCM8vbUPdvT
4B2a3JNXxv7vqweKwf8+nRpU6qQBhoGaRFuz93Tv2LaGcWVgjL9PrektApDGdW7rwVmUNXTyb63U
EPqoynHjpXa6jRS9eNpQ1oNj2QhgVYZ5X86ZdydJWo+tGyPVMZL9IWH1tQ6nK0vh/Or/f1c3l042
lqJaHhZufsQ81CM4ZTD8amF3vtLwcP6lPpY628uLbu3jF5HpZtPQeDUWjJVQtAbDwH2UuiFOeoAU
5G2vWMRmEWqeNiBKeMyFl28EvDYag7r5FoZz8+e2VyyiE0vGyOrZOemkYsPYSqc4zCrTj1PndVem
ZG0RLqIzMAfdpdmZHIdi7Ltz00iA+EPOybyyytfmfHEu53Vnq2rkBcjQde9271hHDbOkbVWn9nNG
cuZfHquVD1ma2iAFiMwhEgl+m4J62NilOdB11Sn3XxmplSW1dLYpzWCCTdokxx6Jh39IJcVDl0kD
H9e8cK4M1to7FlsC7paVc6YiwG1M0DIho812cCfsiSzWcX5eHqm1l5xn6sOpJetQYugZMCOQNtwt
MsRJvDPlFOdbK4SEsbv8mrUJOb/+w2uEkiA39TE5Wh1seDEgnodihnvjbJzf+uHpqSOysBzr5Gi7
EMbafi6fIdAYr1minG+3fcAiwM3eg/tY8IqxNn+qCLmFUIkrOd3a4CwiOwuH1jEljYWiaaoXd3T7
jS4Qcrz8y9dmeBHUwzgLpFucmLNcyRkxIVFLKrKoQSLZa0ALv/yatY9YhHYSCnKqSouPjg59aEM1
Ej5coVnuNcP2lb1j6Q+DXauMErCWxyAUP71mbmjXJQ9iHJ+GfjSvHBV/l7Q3lw4xlYxcFJmciK+w
nmZj+Bfcv9waAFCUa3xtNPBGYfJZaPPb5VFbmRy5iPEqpa2dR9RAu96pwKJ3hnWv03z6oU9oBV9+
x8rMyGWI67aZ1RC5qY97xRaxZyhBtXvNJGjt6YvIHs2EtvgQUsUtDe1oFGR2E4XEK+OzNh/nt36I
7FCTRuigvXWUswKKXY5OK+7ATYhfLf0a9wm1rvhVAYn+MVEQVclmchvZXqkjrE3OIuZbsEHgLsha
esMcT2bda6/tmc9dhIn8cnluzpfHv1yC5CL0DauGBVRo0RFE+7525b9YcoDDmtqfQEThfiRgtgRK
7rcFqVzsBdBb59HGkvGIDzIoQ+wtvtKPpVh4+WvW1sJiD0AZz8LsgxVA3cW7t0MLf+Y+KJ8vP/0c
E38Zq6VLzRgoO1RVGR7RtXkBHftiN7S96Ad8wyfsa0H77fJ7VqZ96U5TOWOLsxZ1EDQjy13TUjDW
gT7uEXpWVwZq7RWLsM87sK2urpPeF0VZUhrOg6dIaUhIBCXCGTe+ZRH4tRBmX9UNpRZdp/czlU26
T+hiN4jmgvu9PForc750qhnmtuotGli+jaAEFDX1YNGO2V1++No4LcIfRR1SuqLTfAj++dkZEg44
Jb1kCq7E39qvX4S4QnTdSVxeYDYlHWRDr0/NiHzb5Z+/9nTzf3cv9LnB1SSa5wMkix+scdZPSiua
2/b1pT1NPobZXCLq5Xdt7hykPTnoG9X5laFf++2LWI5zx8YnugiPVlv+ccus3LqOcc05deXhS3Ma
M+lxrdMazceEIvIr+EIbqffxlUx9ZdUsfWksVRtFF8yeD/paQ49V0uUFLApHHfqghNV+0+zaiyDG
GnweKreglkGnnAb+EMLIHrrbLoX2Ini7BPFuLyk9Hxg+SqMoAmF3YRZXivxrQ3T++4dz1XDhFbVB
wAZUKy4Fdp+0I1JvigZ2VHAsXBmitdec5//DawDumX3Uss85k/wT9kCXzcpAdweN8dvmYBG/zGyD
KzvCaXWSphujRXxfBm52489fxG9cJL3SKqySa8cYvqUCMZDaRot7jqz25bYPWJzIcm7dLE6swEd7
66w+VH1tgLXc+PsXMVxW9ljUMw+H0vbFcCsobsG7SLRfl3/7yuwuXWaCDiee0MvCYzUH6anJzOye
O9h8HPspuu0sXvakvQniFYJKgW9182s0FXdYMp2yCgTp5U9Y2YiWTenWpQFlwVdG9yZBNhttlQwk
slbd+vxFFCsLsbdGcTqqdLTf4THYn1B9GPa3/fpFFBdCAKuIHM6XGg8n4O7qGHVmsrv89PNv/Mt9
a9lZzt1pQF2Ns1ErUKOoMo2mUCVHDBTvitAor+xEazOwiGAT4awB1gZr1E7KuyqqEkBD8TTqN87w
IoZNxPjNPK854Ys0PgUxwLwZ9PRtQ7SIXghcpD8BR4ARW1gBDahwTYHz2rMjbUWYXKk9rMXZIoxN
pCs1utbnRaRjuFMZGWzbMxf/wSb1Ca5sFisTsewsJ0CDENaKAz9jt9gOdmdTKpXjlWleubwvu8qI
A8PFcM4jhejTCUUG61XFaBmiIAk20k2/KMMNrmwaK0nVsrts58L0JlkHfpTE8a7S6MZ6saWdIC+g
i2gUA8Ja1rSHT29dCcSVUFl2nNEkKnuYOYEPBvGTbdFrarPwAO3sBVxpfdtKthbRLh1PT+HCBr7p
xmofd0a8y2zgvJeX8tr0n//+4ai2zvbiiYg0v28na5c02ExaWWtduZKtPX0R5SVqV1Y/tzy9rqCm
OJil9Cjb3dQWN61FjOdyrivkiUgTCpBUPhXlAmA70PnkdHlw/msc/2UvtBaBHuaNiPB05RwKetT2
vK8tEIK9p8332TAdRV6oXTWYb9OU3OnB+OfyW9diZhH36KKXEPADzc/7sETvHtEiDVetNGx2SR7B
aYGjaelb4BOjeeVDV7Ya81yH+bAKQOHaKOcOmh+ZffsC8n846kJTn4y8Dq68YiVWzHPUfniFhRnY
TAnSg72O6dbGhgaOEkXQON9NPudpKOb6yvitdb3MxQ1duQjkJzO3h1LHZ+OTmsw63RvAvKaXSlf5
S6CJyjiVaVFBch0k2NzGdBSI1tjiQEIlLfP2U4pa2CfsQQQatk4U6zu0cJzhtpg2zoP0YTCCdmqH
UtqeX4RtvcmNEURoPbeHywtoZTb/G5cPTx+ntrZpKpIIoSOH1OK9Hnd3cM5uS1HMxY+vkbd3p1Cw
PttQ/IC8r9KtLtvy/fKvP6+5v8ScudjvztrKhlGOnt+G+l7M4lctNRoUyRtSJSiaG8ErQibVkxb3
t1XKzcUWKHBE6SOhAh+xjM9zND4B2XsaFNKnlz9oZRM0F5sgogp9XqFY7odejdCvPWcwOrxrhsQr
k20uNkGV624TWmBeRlTv4t59dTLtlcz6WoF/7fmLLbAxTZTjZO/5gco+dUZ+0vriYAe3wUNNc7HZ
DXHr5pabck8LOujHPbqYOJ9CzlcICt40/sZic3NgQY5tyRe4RvM7NllITn3lerMyOMZiU2vReNW7
jp1GC1xrLxVo9F4UBSxfL7yyOs9R9ZdwMBabWdljshfoBcnoEMk3eLzx0ZKa9yLr8Rdi6dea5SuH
jrEIAquEeAOG1kV7OzTg1PXjvlI9tgMmgmpmgp6WiRLnlbNgJSKWeDb4R4ESdUXxsMI21LRk/gvd
fHnl0rE2KYuISCCQoG/uBb4t0ThFPGOGiKuVPk5r1y5+ax+wCArclIoCeLvrV8Kp3kTgmM+Q8yr/
8oJdm4tFTJgOrH5kRJjyWQ3htuog18AMbqjihv0uRfk026hJXjMdX/mYJaQt13Ady3tCMHQcoJlj
xQ6YifJK9P0XC39ZwEtMG2peshnCjP1cL5t/7QHFr5PQ4/HfOaVncEjC6cXEERF1pfjFs5TEdzAK
Jm07epMZ+Z4z/5bYyNQPENRs9MQNx93kjuja3TzX9lvcNK648lNXFs4SEZdko91VY+5isqbFXwc8
Wz57udtQqG/G4nh5btfesTg84YwCE41l4OexwGlDdDaCbtBKlXYVU7T2ivPfPxz/GbyNZJh7QnmI
0Wjxwifkq/6YYXLl2r2yI+mLrSJ1RTXbk0HWU4f7/sx4pICCyULfv3b5rYXoJewtReUD7R+KHNKA
Mo6QfnkWf1a3Zb36Yo/oMW4zjBzkLqUO7hJ5qCPwK9Wny5O8EsD6cnvAz0IGVef5Z7tWW6th2UHN
R3AGVnJMIoRc35XL0lrsLrYK6eJhBo/Y9aU03J+okLYHs4qCz5e/4+9PN5bAuk6Ug+YgIeunoft+
Vq977gI3erv88L8vI2MJrKt6keo56jBYz0AiKoYHyzLvuyy+G6Bhby6/Y+0DzhP0IRQalNg1F2Fj
H56xeZBdUz2Oc2d/ue3pi1i2+oj7TMLVy7OQ5MZMBLmbKvD2l5/+9zA2lkA5KHeIPFQI4sRB3361
2lr7ac6ddq9qDR2Y295xHrcP46PF5ew0g+f6I/YJpzIv5s1olx2iSWhq3vaKxe03zYOpKAvbpVaW
3dkCATQj+y5zdWWU1mZ4EciDMFCSayvPz2ZH3ofwGk9BlepXLipra3QRyG5v1MpB1ptuTCruRiQW
HgfEgjF7mgC7UEjyrhz5a5O9iOMhoY0qNaxMMJ/9iUTQN01H6btEOOryLPw9qTKWyLguA4blGCm7
aVXhOI+NFWIIsUK12Yd443nbZrRi+8T8QFANYBkge1RU1Bouv35llpY9fHTqBYpjiNKWJrdLDxnE
h7wK6pfbnr64hWOraqVJJKR/RmHiQIev86yl12glK2tgifmDcUw5oUYXJETIaZM3sJlpoxUb5BXe
RsqLN32Du9ip8I2AoKLNrk9Nq/6JOMZ81Od+upKnrH3DYqfKRwNCr0sQIs58CpMRbwecHj0k+Tch
ghFXZnntLefF/WE3mXq0IUVKV8UMi+d68L54uXqqAhSJMoB/t43TcseKoIGbNeVqVAkVHpRI2NYI
D1652qysU3exWcHrnY06aNisVDjSAs/xVnHi99t++mKrgsAzOLnZSr8f8ibdTjlyFwA/crRlbnvB
YrcKUbnLe9G5foRbGCroOFJHedq+3fb0xRZV4SmGJrRy/Q4Z9gd8wVD571F2vunpS5gf1c0xxMzP
w464jA8JEp/7AZ2W21bNEt83B3XTeQ7zatd16jtNZfo6JkVXGg8r636J5sPVrHRqN3T9UrovSLFj
UV17jzhRdVsIaN9vG6BlCIuG20ampK8wevtqVJH1OnRw0y8/feX8kYvQrS1qF1XiOL6DP+yrNKN6
p4GDxKrJq2+c4UXkmnqnD5UescM1roUkSjlG706OMs5tq18uYhdqPYkmKtu+i2xFiJ9mjW40+Mf6
yvpfG6JF+OI4aUgRUibE1sL+PmN1d8TPODxViO2+3jYLiwBuw1YJuBAcNZy9nzsRw+QtVYLwXHUN
ebqyw8lFFJdSeLFrkTAEZqnwnG5QBO+ra5Xnlac7i1OsL9jZmvMJYOEWQOLww7T16cr8rkSZswgA
YU1jloxkzkOOiCgCS2Z0io2+80tsoNDQwQLrpllYQttwnElnveIjKHIfp1Hup0p993Lr1+XHr43R
+e8fTknkQvOsTWdST70e33Pk2zG4cc06u3LWn289/7/eYjiLOGhmDL+1hNqUg4SUpomHwR1/qzn7
Ts/6mEG+VZ5x48VrERIG5p3AShGdA42JWLyl1Vm2wVBb12+cikVAYO0DIwEPO1/hz7fpo9yfDHeP
FeZtm6qziAYxWsXQTZJoQGoPZyKvBRWlKlekVz5gZbKXiLcuxdW3rV0uXrIvEKDU5TbycAi5vJRW
tqQl4i21QMm4KIj5NLsjXJjSb5Nuf5Vn153LL1iJuSXWrbG6pFIjd19LCrzRmx4lTeeubB3rpE36
lbNnbYwWgY1ufWakLfWqdkY8U2AEt9UDV1z5hP96an+JB3txtAUDjhr4CtN4TL0oxCvODhp/DCX+
6I6Bsug9mlrlA6BlKcjo3DbaFCpz3qvK0+o/0BvMb+FQddUxEC5e9iBhfiPS4xlnae/8Np6MIRbr
EN7v0CKTflYLG/ChyIWLC/o4DNf4DStDvAR5TKlwEPNNbMpEKcUVF8XM7x3yW/r+8jpZW4iLPU3l
Hc5fCKX6RQkvdSeZv27TYjfSbRSCsrexJQ3b+t+t066MeYTSRbmi6JsvgWX23/N5cN5v+4jFbubW
1H7D0CRWVfTEkqFgZ8X3EVral5+/Mgn2YjNrpklz8EF2fR0dNJ/Byd+boL+m37D29MUScg0yax28
kB9ZSnhbz0vCAUlFTFyvBNLKC5awv7hzTHz+FLU0FXn/cjGc3tzC6r9cHpyVFbRE/GWJHOYJyyIc
3t3qzhqUjlF3DrwwcJ3bUuwl6C+QoQk/IaJcF2DyDKEHYPZGpbHtXtmO10ZosZFNJj05D86+XyKb
6csRI6QCQbEr4782Que/f7g3hEpi2N4Bqi3TdpuGGKzU/RnYfOXx5yvaX7bJJezP0zOzk3ph+0Y5
n5wA/d4oM31Zqzvs48NdVA23XXLFIoitCKeWPtBsH9r84OfIlu1TIfTnxkYw7rbFtIjkfEhwAMpq
jvUh67/YvWakKKsrr96wgWjfLr/EWxmwRThnzSytKBqwNqoK+zRMlvjXxLtZR41S7jG+h0s9fIbZ
FWyGMk8Ol1+6ssSWeDpMosCiuLxUlyPNWQunHEtDzu/y01c+aYmgU0KJ0TxDzVrjPcjm+9nD9DWi
tN2jZEgvVZLa1sZVjObKil7C57LJTKam5HUIPI4ot7aD9hwilJtvciXFlV19bcQWYTN3tUttATIG
KvL9AUOu+oiJ5/Dj8oitSE8Z1vm1H6LSpQ0s8PF2/HLqNrh/HaYBibvs54SMOgZXG7cT961ZneYa
dVjUnWlr3QZTx87rf1+dz6RxQyLPr54MugT4Yw0GTshtUwc3LrdFIDn/R925Ncdtq+n6r6zKPTMA
CIDA1Kx1QbKPUussW9YNy5ZlgiR4Bo+/fr/tZPbEWlG8J3e7knKV3VKzmwDxnd9nyWzTKS53Gi0s
SBX6APjp7icnznvL/+YBypzfQtOU8h2En1uQdVQfQfPbhjAqP4lP3tvPb2xiM9d8cZWQO18kYZva
beKDuQZp933OCBAW85VeVZz5P0tBvLcb3vbRwXE8412Rk0T+CghAW5Cq3gDW0jShD5h0Do51Afhc
0eR63aimq+doSVbMy0lS1o9naiiGziaSLH+rVYu+bboDYzkrMWmPlKNEc1+eQ5gSoWf593bH2z47
gB8UuuSM3LVTt4Wh+1Dw/icptXee2rc9Zhgr1uMqkCu1coaAsbYAbwBN95MPzs5b7E+M3dseM0mq
duErXDHMsKlho4A6Sz9laQ0BF1Vnrg2HzKM3EFHsvDAJeJIcxqwKppCAshSEnvQIwEgqpyLO1p7R
bWe0KnZFxoQ7QlR7/gJF6CD2GJhfiQPFd4WXWkdTJnO5+euD552H523TWpehocwDjnxXd+0efJAP
UNYzwJ+Jn+3l91bgzekCCTsidc7PFxheKJY5RE7k7w0I0bdNa8U5VZeuUkDnqN8D4fFSrum9purl
r2/Oe5/9zcliAwfhpg5h/ahEj7ndboLYMPnZYLV8Z/O8OVWQBQQMquvkjijjrpEcKkw4970f172p
NyA96J9s03e+xtvGNZH1OSRgA3hKI2dfWlQfSVT4KfbkX9+m72/0J4/B2/Y1zImiJxZSFruUtS7f
eKIabETR0flAoZZyVc524Re2BPbyo9dleQpNfVZd5RInF2BeZ2kVgSadJTTpojzwYwbIHttWjaDz
NKZUoZ/DJY47kvcyHItl+tmA0zsr8LYnzjMszXgixM65DKBj++G8fYJ0bEHkGn/iC71388/X/oNh
n9NkXbOKBbsCg0HAVGrJhogzz3k/MX/vXeCNY1L7o0bjJvLVveMcQVXAD9Yw/yem7713P//7Hz4+
qLZQRxdE7FakFvelrwG1ZIBO/mTrvPf2b04HEEs1TN052iR5+gJBaeS0kEsmP1N9eOd4eytKF2Ar
uXGaBWwWD8KpPfcP2ECHNAGG+a93/3tf4c0hAdFyzBtJB1CvgR8SQraz+mSapPh7pcTvIwV/WIAl
AFe06B0WoEzbgw/oeRRIV/2kK/SdD/+2Z6/h3Uhm1wsMsPnuuM4O6Ix0/ntDwPRtyx54JhYQEgXh
cMpNnHhaxGoFHfmvb/w7a/u2zU71Y1u7CnvHh1yfidMgL9OQAeyVHgsxyG9/7ypvn98F6LZ+Qr1s
YO14z9OA3AVsyV4gdJdWm7++xjupdvLmEa7KAc3coDftui74DGfOsrAgNTCMK9h18OyMeB10mj0N
wUTHn1zzvZU///sf9hWa4VBmh20GRcCYNirBlC3gMnf89a+/0ztn69u+O29sgYqbUAl0CDZV2A3g
LUd8XfVXGdT8YUGTwoe/vtL5Lv2J9Xnbg4exWsRKpkNSssjcVQaP5hlEWnaXFLL6ew/h20a8Qsgg
aRuGmqAH/oRATg+lNVr8pKL53hd44whUqumXkjB8gakCKtSMU3IFcTP1rODr/+Sg/fMtBizyj8uN
8ZMMXF74eYCjBBhkl+n6zdSMc8j1Q536kIJRBSX7Dh8EbDAP4Na/Xpw/3wbkbXeeVTmAlsWC4yvl
1xKkH2eDeIVRhD+cpz85Cf58L5O36nceknvAOE/IOUmqr/1y4NvGip+187737m9OAM15iZ0MD3Yd
ADBXPKX7wYjfFX//42X+z/S1vvlto/b/+i/8/QUcpC5LjXvz13+dspeu7utv7r/Ov/Z/f+zHX/rX
Q13i/7c/8sNv4I1/v3D82X3+4S8bEEHdcju8dsvdK6hc7vu74yOef/L/9cV/vH5/l4elef3nLy/1
ULnzu0GPuvrl95cOX//5yzmJ8R9/fPvfX7v6XOLXoEbkPv/bz79+7t0/f9HsV6CCJNeEo52ICsl+
+cf0en5FqV8DoQhDScUnHE2jeIiqunPmn78w9SvoOig6M0LQ5vhdgbavh+8vyV+lVuf/pKKSE7zf
f3+uH1bmf1bqH9VQ3tQZQOx44+/V7X8/asjbVEmaVAmfnWB7qAYs4CGTZgRb0GvLPUYFuuOIFloQ
34cOIFYlMI4CYBR64cPML6l7zMBP/6AMCcDg7GvxzWUz+5AskKMBHNcfekwXTAKAtHK0gJYGI+g/
K94WPCdi9acZrRrgsnXyDkgucqpREgQCrdT5jQbmxew5p5pE1MdcZ+gPXvqtACwNADsc9Omlxyfk
qEFro02IqoGjYYBsrIjSKuN4HG3egKSkoEoHAIc4F1vWBQx7ZYsJgAKAOpPLzsNMzSbITPZI0xxc
AYzgNRtvhbZc1IN0JGKQUcC3L+kE/DPmMuY+9rVFVFaNsNCrrE6GzvZ5lOmC9k2uL9nEsn25AHgI
jMI6mJCC2PNlKqy+BjUScAZjJxfSIB906BTgFC20N5B5xcBfGra0rF/LzCsu11p3IJg0WbGzmVfv
K+Lr577y+tfKl+lJInS4Smtf3wXU2sdkZCB6txMAvtzPgRFoVFBdrwJ8rXBS2bjzJZi0pRrbj84S
cWxt3oEVZGV+Z+u1fa6GebiDUZ4fSKqBjyVKBGCpyfaLNI38yrkdoNpMVRcpXYMRh5DlDhCCgaI7
YspvVidADdeMt9fI6vM48BQBzTODyHoFVPMByAuvD4E9mSUo4Z14gasNgvSSA2rQSQCLakxsQsER
KkYm18umXyk9BBKYY6jTelUeU0WBPAOx4Yjx1QosltLDl/QEvFLo36hkikEOwthHmkGP9DL3RzvH
BCLsMtIz6AUlfP1vxdKVfZy1EKDcm4IlqBBw6T464oliD6RdskRpYimPVtP61wRx7BiP5bh4ULdo
yGdnoYsWCnAPMTwN7cyLypT0pCtiMyili/l4HrfV4C42kEdSaWaDLbDc3idAnvlDpqW37sABAsjH
1nN/pB5Nv3kdiqplvDDN3NZrc+qiXpQ+2/CWmWwTYA3BsQJWbSygIRd2HaR0I+Kfd/KAChCIrcze
WpEFdwAVKqBvAGDtw0xQfuQghx5aDI01h3PXzB5NB9kBigtrNNTMvJYoWI8RhknGlw7e10df6XIE
/joTmwlIVLfxtRufEn+Yl1jX1CdPSDmncgd2EfAUktTu82TBsAaTbVHBJhEecOdLknTXCEUAiq4T
emYrmYYV6C0f5hfgmOxBqhVaTr3z7I2y63CA9kAzhaZOJaT9miTFqJOor4Er8W65GCGCOQF5AhRH
yjds7tNTIyG/Ew75hDr44qfDXleTfxihMA6Nog6o28xP6bNTee2iqVwztmmI8FuAaAkQaBVbLsdi
hkiGbQZ3UiRoisgaitRN6ajeIENtBICvTRqjAFMdfJSpbpzNlxMGs5mNbHUmkAwmKe504No0CuaJ
X6iydODg+aW4zL1S6qgSVm3btVpuTA4sS6RIUz9DjwK8DNYO5a30MiQUVokPM1V2q4nzDtQbO3Bd
KpVdoNE4uCJqya4X5B/GmGoDcGKWLHd1zx5ZenKqT55qFOkfG4XncyzljONwLuhuBPT5Ny/3f2W9
/9wu/2DId6/12fj1/x8Y73PvwPvGO/pcfqm/Zp//aO7Pv/Gb+aYk+BWSkwGVRHL+myX+zXxTwn71
fa01FM3RhXk2xP9tvin/VSqJ18BcUz5KHago/m6+KfmVgyMXaCGo1BIsuP+N+eY/ZmsDwJPBHVQa
Kg0kgA1/25jFApuv+Ty6fYnJxDgrkrAv24c5mPPLoeP1YZhwgNFkJDE0uftDOjgSyQYikSOp9x0e
3L1HkylM1ATma1ZPMRIw6RZV/xvRzeCkuwQWHjTnA5hibWiVHXfZ0EN3tVqf6rlwjwj3xIXGo7Tw
WV9MBQLJ6swFrqvRhS1Ai1Fey4MfNNmOQzwyrHJhd7wHI1gb93HoYOUSQbd/WMDfvZw/ejXiHGb8
j1Pz/bYEPoQptWICd+dtk84woqEoa02/d0RcdVy2e/R6qxjCsSb0/SGLrDdmsAW8i9tJiYvv9wpR
qgB7ZgTtM2ufoNxzTEEgB27OC2uEFFHp6o8ZqM19b7tjk80+5jZYBNY4vcLUq4uJ0Nk2oYZs8GTe
GpeUJ+jGmig/YwZZC8Hl2rEgLrGOod+YalPWU7bzx+XL0ql5m07e06g9e6kJ0FnCg4Kuf0g5nCbN
5mLr0tfVy3Z5sQJK55tHoG+KS4dWvL++dd8rFG9vHZAA2FSEaZ8J7Oo/BtNYkRb5q6Dbcx2ICzZU
84a0KHyjvZ9jGaGFC4lsqVx9WKpl3K5DCdMIxRePffZtRrZwkk40cHnUpeOjTqb0Ssn93C9wJrGJ
QynxnSuIC6EPD1MX+AOQ8PpsximnsZtrG//1F/qx0HXeCoIrPBmc+oKfDeWP38eSAbKchvb74Hxl
OWf7VnZeTBgklruSfihTQI9KAchSN9KfxNhvBjy/X1yAAqp93CtBgSb68eKODQNmWBq3x0RRFpK5
ZMfS2YfqvPDfN86yPo05il2VyeeQZTm/SZ0uYpLULaSnl2/IsFaHAqBNz/PGE0o0JK6G9WdzHN9R
Ez8uOj6mH0ihGdB+/O0wSpLPIq1WfE7cKBZNk7cezODFppUASa3JhXFKhQFkkMIKUd+WluX9goHV
n8S8oHb8+3mmOaIe9GEqGvhQufjxhkH5lVd6BeUSkn5HUl0hqJlDr/NVPMwk32AX3iAf0obzMB8l
xUiOWbtXKIcuMSpPV5DsuE8LCFflgAWeMLgg98WYxC1DxCDz7gnk8JzbrR8sz0CvngGagD5P3bQt
A3KovfHJm/xrV8jL8exqZhBSCYcgKiVjR0ATJ3hj3FzO1SMBjPWiAeLu0DcS4HWnNqv1u8jONDgY
3X+UkANDHSw1sUnzxzbT3TbP3XRMgH0/wkeYjk2VKEi0tj3oqWELYvrawfvzguYKw7Bxn8ItRP3z
0DbtGaAu6cFXwG+CB+d/ZGLZ1ukIytqEwUlMBNtNi+GesPdZdV1bOGFZimGKxPD0YgKDcdssptgm
VRYuZX8RoA3qVi9T+qFOpk0B07ddNCpxelAn6NJ88zm759LcrDjnD4DW3i4yvYHmWLlhg+rCnDSf
yk6WcZXNT5akYiu+TKYr4kX3Pg4HW4Q19mpUKg8amJC3i/MayoOZERx1VprB2Zd+DMG0iwIa9NsV
g74Ro8VmnsFxLHv/pAw6AxaShXkxjBDJ80QY9GCj5kYDEN+XDJRRBdoX+8Yx1hvWOr3tnHuGYct3
M3y0EHjqkFvihYirv+Q15j3mdjOibxCIZkQIiXeb4dvx4H5J9K2n2X3gL25nCbiTGYgYcQkKMeHF
cnK4PoCc/nXaR3Ku2KYeKxBEk/4jIsVkn0/dK2mHz32g53i0w0ELHJSsaQSESzwSucTlYUXTq/qM
bWol/5i1O58t+ipPoa8S6HYKKeuuvLVpNq707rkDIRpM43RZEVP49JHR/nFtxOVs0WrpviRMfC61
ttGA+DlOMSLKkvGq04euNNelWPbA267wa9c8kkMvgbKFvri0F4uZs1M+V5+VP0NxiMhnb1xxeru4
c8BHr/4NHZaT8TrELdpFxMuApJuqR0wRDjtUuLzKXDYis1GubXCw/fOwNA9pnXmwYtrFc8HvnDzL
mEPWcCObtY/QmGW21eqielyTE/6oLxDBbaG394yBhzQijIEnbHpzM2JIbZecexEgvt6AtNbRIwDn
z9PY19e5gZFGfRjxY0X2aUZZqPvleclAY/HSGjfJqDpkubhph+UiAJIYdjQkpbfigQhOQJXSDYSD
hoi1XhoOCJq3BYKGfWFT8Px89LupXlyjFGo3iwniykMbpTL0SkjrLglUaMaWDEghUhGObPmAUXgX
zV59Skp8Ll2mNmQrIKFNG3zkIzh3OHqmSI9uDvGRqkmOV7LUF2S26akFWdaMwXWCSbxo0J0XkWE+
1JX74ump3fZ5Q8MFoJbQHJYhPZTLHAHPqWASkm4PFiCFZp4BD3TLx+YlN/UrUvbzPfAQlxg2R5hI
1ieMg3/kmSt31ivQ5ijF+OwdZF/viz4ZDtXSipilXbE1nCIDQ+bQT/MPhbbfhFFLNHKS7wfV7+Wy
0uNUiwEfCrVLZSvAGpPuY0G6J5QSWTyzNiZliQRyPZ48pAd8Q8pNpijKnTpr0D+yfpoh0sTYOn11
LUScy5rcyrO6bz4CUwrxyI9jg8KntxboLegZUJxlBHJbsQfw47KD6E/knjBIauLMeXybZJjGw3nO
sIIoZwZeSiJ/5HmY18VzDje2Gpi5ZfZKL3S88CE1MlciLNZbQjq7KdukjRYGDijSMwZC6WberjTZ
Y9odyYiqWCK/H7/WCcGTQ8jO1sHzXB7K3H/ql8nDqUbqWKAdEoKF5b5JbzO/ugtq7zGg4NBnr6mV
cWG9bjdmvtikpovY6EPbk3S3y1K10KVK1pupjs56n13WHOZM1FtVdnb7gN6rYMNWBN5utSBMCDB7
yxe4nipUdX0loQ4VDiDhRhPEtivUW5mnXDzmdN95RRvNqVOwjMHJAoW4xcxcCApic4Ct7HaU5Bd9
odc4YRxPqR6u8qBONzQfYQft+UGekIrLt6NUWVwBqRljVuvjrNvzVH77lG7I2M3HZZMEWb1DnEoi
rzHAVHXFMQGt3IGizUj6CApTKAb7gQTBfdAk96VOPrfdVTpM+T5Z5XMR6IOutL2Bbdj0Y9/HNA3a
GMq8IgJ3JTbXWWfxYDbLV9WgOcy68pNdMqRV5yRaRmRWAMhC/cgoYB8r/UpyxzfUG0LGh2LX12lx
oA2ge769LGfV7m/KdvBvNfR+qvEoJmQPka6Km4J/8BgsD9Av137wfZqBlaHy3IOQ7mRA2EWDUfLU
IpmJ7t0TqMfkAhrkK8C2rUX3Jyr8dOtV7EBb8eC8kscACkIjdqog/BPcc3+Ztrqob4rlxTVe8LSK
comp8PYs69fYMAQaa/bVz3MGyvnaxEliQPSeu60KzF3dzt0VU7HQ07wVfdXFDVRnoyE3w1bgCYs6
sQA2LMgcodNwbfSzEX23w1DyEjOJAQE6dcduq5G4uEwtjdDysj6OPVI4Iv8YNCtsppDdAXnV8lTr
OYg1vLsYG8AdwOXrwl6W0Dep2QUYUSidpfJ8iO6mkQlQtqyKRjpAHyBPL6cRLHPUIrG0vMu2DIW+
i3FaQfsA0hZs2OwSc6jJpW36XVNMQMyBqxBnOQOYafAPONdftBHPQ62g80GwY6tUyQvt4DVNc/Ni
A7YpkJINSXGsGf3mmVVFOaohYceDw0Lm+tSp4VFNI49U0NqNWDGtDfRuGpNBANFa5/u2ENiPK6Co
Qd4H0cy/5TMMXCHls5/bw8AyEyXZ1IYKE1kbbavbwKr61FQmxhOICLmZvi0tvVEMR1VjI9IFz3QG
gt7zLgZwT3fdgOnUwseWhS7kDhMa4lippf8APPxzb9IQDpd3maHR9qZWo90NE9yKmW8xRXgvdfEZ
Zc8JB9msQ1+ax46NaKTS5GuDpwcI6GGzNndeupBwaarnzrOYCUdbqeZs38wXgSV3fO6nvUjQ0yRE
+knP/lF3Noam8EMJ9KQdliHuOjySOvCLCENUMgpoiR6H7LCCfBxXQQ1y2sA+pAgBIkXNrQL2CByn
pxyOyuKwGM03NfofOzmYaBqCS8yDdlGABFgp6U1L2muj2HM+6U+tqh/q7Guhh1fKk09O+xNMlg85
YJK1R4z0fF3XGtGDj7ixqsOqr/h27p4SSYqIJbmKClaRDTobv3ll90IG96kw/hx+txHIRB5pfuYb
G3S5CTFvErlc0GFtQz5PVx6lfDO14xJ1Cs5qa651aV6T9RoS/tdlNXxBc18Se4OnNrTOAbyZKxqK
CWP7fjmZuMo/tPrCjNWjy/uo5xWPRG1fEPMvStw6u3oINNC8VFgTthIbq0d6B76avqi7EElKckjS
OQwKdBmQdok82VcHMcosnKu2vxCgc5PW1kDTdTGru13edHeO1lkoiuG+zQpsafZ1HVvIVU5HLYdH
siRPwJKgUJkgyVrRNQ/7mUJMDHDrUWkPMiPzjVDrFrlSGFKugnDw6MVQc5ybqr/KUn0DvGaJ7Hht
w8yKG5OsF+McXC7t8iVBDjSbyb3l0xcS0OO4ThnGIOZjWyYINqQ4UoTAYb0UfmhRqwV/0sLFmf08
ogRzWXaAnznkn1w5b4dBXwa+OtHcv5E6wfFQw4ziGfgGn3QOm6E9gT5z48kCMkQex6oXl4POQSq3
E1qYKc4BFXwSC8KevFH9hmUiiGpWLFvnocNzgeh8OrLHgbfFpidgULPUeXDGx/tmlc2AG4wkNPgt
kemrh966erMiWL0b+HTS/UjDGQDoaHQG4cSEtXPgv2e9b/Z6Kvayx2lti60qOCIGCKIil8Njym0W
ZVUpwx4q6RutX8Cf8ffVVxSMLsZu1CEh+SuUMxAmTXJX4tkB7Pk8szZ6JO6MOgjmLlrbz6dF2xh8
7SL2pQwzmL0+Ry0I+k15OKVAiDFicYipo8Nr23wJymhsRkhOrBtDYs80Jcy5ArlaJHLLp0JEnU+j
Afu+act+W/Lgmw3aiwR0QjwENo9Z5d2Rpln3HcIDZMXvl7T9WDTmKsf5GnKqrl1QPbHlgXdVu8W8
3RE44GpD6vxrtm4KmX9tk1GEnTAkdE3GwLh0OyUEeo6H4YQqXH/Ugu/qZLSX1tfR0GQNZMPyI+f8
qEGOjWp7lWrWhADSU7h06KKq1/VLjQsgb7pbJnKfDuj1Pg9M42jcUIxybbxCCqgsgNkO8ZPTUNEG
6KPig8tQfywo6uhWoVezkuNhmaZlG7AcCKD1o1NUhXYhTTyNd6Ro1pvyKJEF052GllOQQoS5aGBv
kDMfKfQP/OBAVxAYlBNwl0cVNzi+VuajocYtqEzOV15be8dxgRfPZenCjDqk+ttsisvKXvht+TVP
Fr7FEh6kn+7SYrr0RPuIOlBY6HvUK5oozU8BBuXiMh0POPPwgkHydKxOBN2wR9rjqPUnqIbmd0kQ
rGCMi41lgt5jMgHVK+jGxeM595D17XxXVWy+42vk1WMWrWNld5rZGUVM0R90rZD6s3OxCeo80hA/
Re9g120BJWguaNCjdVt3feRzoP4a2zc3cz3EfZcmR34uLPjeEWrq3kYRKWNwNmII8pqbYjonFTBz
HpfFjDYmvwy7pWGbKp+PSVCue88En9OJ1Nt8RpyFPsUZuu9JHgGGjtQlzPTlwGHfBl+eEg7nGNJ4
zV4N/guGXXF2AnC5VbQ7lcT1kOEuT1NSllAxyEaomxZ35WiaLdRDcIyHqd+txwCJBUS+jF03ZHyw
9VOtTXJblrRC03E+HddyvuddcoXELYmlDw57gUzoNKs0Rr0kuAP19JKoc5bNWWipihPzz1z67Ixd
Cqb9MCH4x4miowBJjs3ajVskaizqaXCFm4V+lDPOvxkGaEBqMPKz5IYlyHG7MwC8mZfQz1RUQuLG
K7FkImMplj/ZTAmSybqpQ493XysSJHHpum3nQ8eFtmcRrZegklHh9QPyPLmKHyRKqGGHTlzYwhq1
VdZhZHv9xjt52WV9CRxnibsLkxIuix9BkLXbpD48dlt5z4y0t8hIZ6FpOtiBPp9jvS6oV5v0gaX7
qV56RIIGmdn1mCBTBtA1u2flmGyzoTw0Q9ch24ymfmBjHg2DxE3XGihtNOV94OUMViZ57pAMnwC9
O7IsiEDJ/oQncg39RA6xP7EKObIu2xFv3JtMPHblNMUrGVP40csDEHwXiGRwmjpkyno43hAh0WHf
EB3xwOs2Mp/msLS4xTjs4cYiUQw5S77tK4dpnbHwMesgPuiRA7qgPRk6yEhvzIByhvGm+zXN41IU
J+jmIac0wr1CuAZz4h8sKexxNq4Oib+eaFMg2WcDHvGpva4qbzOidT0UqicAjyc0ktReFd1rSZnY
K+SUmMFHWCiS9dlN3iN7k05BECZr89l/4QS7w+bTAaio45wtPb6uj+PXawd4ESWJTSc/GX/tjjQt
nkeGqmZQzwhskJsxCHoOcFW9aKhadxjmKg37Qm0YNsNlPuXD3qStC3szbjz0Soe8SS7HNil3Dsqr
UVVnxwBDCljrT60uiqgmQRXWx6EhyQaUHByGZRIFqLYPFjUZBoeXdevnwaVwTEsHz3fuDzgbHGT0
gody9mKXjp8zWxYbFA76EPESSpZsrMOBVd+YB8ptO/q3JSKhGMmyMWxK/dK6eQiFkQ61IVJFc6O2
C5ebfL6DANRTyskQAfX8waw+Dom7cqmXEE14IgaC4sCDqd42hD1Sx2lIF/6ClrD7yvao6SbVN1Ff
1Mlyky7zCbX8JeLowohar9z3EFMJR3h5G+Xpq1Yu985KB2VYccSQShVDKamPYH9BHW03pLE6nkx6
xNN7ZWgbXLqafFHoayeDTWMvxfeTApYKzQvITuY+hg2SIjQIBFun+FWxsAMv1nNOdYGv2qfITgxh
NlGzacvyxY6l3kovaUABcXyr4UuEa7dFDyhcWBthHLrfz21w8lYXy8w9rBXyq1WdwPztE6DTItXA
jFQNksLj0m1FPTYxExvdzNNuaW+dEQRpCezBxmMPrUjuWcuv57V4dUuLo8DDy/QuIWgYoVm7xOiA
GeDDZBs6BA+cF0gHl8F+ncxOsf4LWnC2kumnwIhkT9i27BEfu9wiMTytQ4gksAhXqWJ/6TD0s6pH
nhd1lALSHDHDrlYfy1xpT1+PS/5lCpB87SV482yuC1x0+VTMZktG3iF9Vt7a1d7OyASFRtgLKAUW
kkyobAVZqIzXhgmuWuH4TYZkQdpKz8jz5F0oAvMgfAE/ZMmvVDl6e9NRgju2IisF1iv0T+A8pQN8
AKybh0ip0Li6dsGC58RbIuXIJ+wdgTJnkuKEQVZur/wCKFPTXLFijtBIBYyxsDDOVZ7uwF+LwWE6
9H5fQwALZsYrfERJSNhhHhVuYJAHtzaYTrXg69W6DFPYt4guSzvUcDYtHM20uhvRdwAR2yXf9n1q
MMXmwz/px3id7OfUlGskXHKJLADa+2t+h1aFR4aobQNHA3l9M0R+BfV4mR69+uyPSoUjfWngifQB
XBiSovggESVAu6nxPORNEeJFE2pVmcjZEYfjXUWXCAnz14UWV2oeL73ZYPQQUYrzbv21RpvrOt6D
TSSjAUL+aAcqXpb0OJXZhdhDFx+OWO5tnMmvpHCvyCzUkaDLgIiyb+4GdoGm6Qw5eHhdq8TuHFSO
iAdOrcZHCgPnikukr2wZ59WEOgjGHo7FsK7bmfGvEs0NvutxTRFQqCyPPBbBeLlQ/zFIsxcdjNuy
UJdJM++5OsydRrPICuUcThDj2DrBZFuiQLIaogEeDZL69lWyJNS2fs3gme0609tQhbLjd6pv0ONk
KA9rMrNYHHXubse6Ay21h1tDZRGPA9QRlF/tmhJN2YXXID4ktzVbxsO8SoKGqHyNMYURwIdpDv0A
hXzZEWQkg9v/Q9157MjNdGn6XmbPH/RkbOnSli+V0YaokiGD3jPIq+8nv/4XDTQGmAZ6M0upsqTM
ZJhzXncQAT1j5UDUvaITmcpZHXtW5LYuh0EiBlshF6N5pRXf1mNmM3F89i/tLA8ZK9AUmn4pcDb3
arubdZ8np/9oHcbRd9rUxVaKPC0rQdwGo4qy/SWzAZW0hlJFQ+jhNww0MmEvdnjCmLNUJakdj10R
ZSWlnTmzdMtiOeru8GRJ2hrT7DYkNM/AtnALZb/EitW0+B7HFDO2wlQMbrBP1hIuxfw6DMI6D36+
Q57QL0reb68qmbhb8bTtuxMx8uXJkN6fYTIfWj+jHl3dz2JQsTWty9Gy1vPUVAD76RBMW+VEOtSW
0bvPqS3fUxdwSvkYYpfiooaNtm6aT5vbmcyc7p+LbN5hpCiuW228H/UlZowTUqzUQCk1VG1s6vUS
UtOjMBwCDrIlZGcgidozCT8gWlplME2v2RCKLfUlL0pqqzFSDqAIaBYcmZIirPv+R2XMkSh+O6Uv
omW1uqgSyxBs2Jtg7eo5SHU+w7KS1wzNCQu0pQnqx/x0hF/4uYhie3GKyQP+OS5FpeKha+qwGsyL
W1KXDMP2hnPqgUXeBc7A2ewyJD6cKxjSmmgXY2zKYGLjhFVXNMHimXdcD27niWNnUFbanIJpvtdB
NXD6E1t92n0vWYx0CmflUVrZrOC69uPGdE++MB+Jg/pDFbIlOPBElBLsDjc4GpHmm3M0lxS/huuF
k+ILZ8YoB6u/hM1e9byl4tWilYkknYLVV2vs1UcJpZWUq/4wG2/NAPUiocPDpjAiJt3OZzEvEQ5n
ABcWAnOUPyb1uzKapGq1/L0p58durv8qNejvE5rkUKXZ2972TUiv2yKkWA9VjRu+Ko0XUwxPRfOB
pvS1IZ4mrkb3PPuLftZBvz0bq6Wcs9fWKCJn7v9QCtvB6MU4fNpHaUGAaZJ/EdwHlJ/0GWpz61zz
bKLNrt3Y2/IPwhDOpdC0o76CBExOWSSr109EAvoMKnLViUD5OtAEYyDyvowG+pewkf6PwTpZ6byE
a/7CLPQlWcrW4zNXB2WsL0gdokaMTyOopWSUASUeetAWlMDY2yeXlFrPhPMzJnTmeu2ggtxVIvPy
NVeeSfENbuY5a5IbJsirz2I2tEcbZ+sw6Mth3O8dNYyJP5faNetNYOYe/DVl+FraAnfWxWM20EgM
xsHSp/QNLOky8sFDiQMznOxjra/wTNpWnsgp+tKN7W5rqw/XGpnoPlK9eiv+GRNioHMZkEmRF6ZV
3fL+ed+lmvtAp1p8v1V0ZsqNt87DXfrodHygXObEFDfYa1FKNvWrkxOq2sv+Zc0giODBAjG7S1zP
4rUa1yFkg1ywfsXsOTZKy1S0ZnIvk2WHnc4NwiCJMiZijEJUpj+bunHYvWA2jQ5+u2ztp5Z/iqoe
A1uUH1VZsG+ZYHtL8b4TInOIoeFtdI65UxIxmGbW8g+/23+1E7iWqmnAfA6tznirxbxGPsNygu1j
JdsnMNfht65lV7MZ9WSnCAnaekmorbXLYqIChBqJXHHKbp21XCmLTV0lNQB8wjg8hAU+alE926vj
lL50vvEXsLM7i+2BaQt3A4Fjd6m1I/d3rcBwszWyxyVY7cW6y+sPqVXnDJd5VDE+7rDsIISL9W0y
ZCDF8xq6sD1h569HWYkBCjUzQ78QJ25qRsqY4pPkvW+HodLjOL3bACT6xCS43lkObZGipTTUG2MB
w63T6UyRmDFFWF4yIEgElxCJwzvzy5KsWu5aJnQGmTmZoUQrD5a+L0c1ArtpM2t2xpwY7rDMB9fU
stAlx5aUav1hc5dr5q7tXdmUVOrbQ+twyVPfah5KGKMxAKem594U52lxNxa6DQbmtM92urpHry3t
xCVZSc56FQzZVB7F9Dyta3mYKdxCs9BeegZUGNu4Mpyi82P4kjBXGdunVk7coxMP5kU9oKCc4lT/
wJmnglErF3CtNAuHwfrE9u2f6rly4WlH+ssCJUTehR7elcDtKe8sAJM8t854jfmY5tagQCpy6GfY
/5jApPICbrfEqSA61uNk72oZ21qNiAlwX6W1H3nEsgHSNn6QGmNil32NFhiFbO3JM5jtlHTGYh3s
SblhltsShE7/kwOahHONmHuQG3qytP9U6f2wFZ/d6l/w+j17Puix2SM8WVcRLAMZVPncRLPjGmGb
lqFD9wVe1q+xhU86KAR/RPmceGr+2nVe2FI7zFmO/lkYepzZTRn2bZDn4KOGSwRk7tQc/OrJdV1x
3t0FdryWn6wCK3S8tQv6aouspRmwePjviJcBUWxzrJ4ykF5aNuuaObG0h6emzN/d/Be5a9opl9Cg
Wv1a+O1HnrrnrEvqLI1c+3a0mqWA7dO4QuWtjd31HzXEejjt/nrV83uhGv1Qbm1CLz5ehK+o67Kv
BQYkkPZmRp67Pc+5dVCp86Qkn0LFcCB3tsjfiudl7tRzrn6QQTGH7iYgr7l+A6czh6hlo4UYfa6i
XZvQ8NTbZEKy+0tNkVCmyVq0NqkYjOMc0XgjWdfBa1mQrZV/7c3vseKsWCdWPeF+G7KNNiCvoRw1
XiabJsg02wiR4V/7oXntm0nEbsnHHeSeTLaZHh0qhNE1PhuQhxgFMQmEA8IrrUb2tGrLW5O38403
dKLU7u93CUGr08IJJdNTNdBN+AtSQWbxnqRmx842HDZxu/16/T1TBqC7KxJZVEVcmERM+wsToYzU
eEQr+Cct0JejFbtmUuTJshq/HeFBhtRZjWpCK2AQAZb2Lbs0lnrU/PaJrDA2N7mRDo1GMsomyicU
NG3Fxrey75IBxOc9995wLAbWouajDi9D7Uhic1dZKI6l/t3q88GoC/foN+0ZERQNPQKNTp+KJF2K
xNOFOo0eiIPX+Eljc+8M5jgdRhQZraTi0Nf5WgPptQyeii0Axnn6rc8qjUiD5Hvdcf8xCiygdeT7
3DtU7i3HcO1caFGYZ208ju6gEF1pWAN0/ez8o3BqcyOsNx8Ngs817PQ/63w7+xgMIumo4zy1O6qS
9jpbBYSBAqDN7BXKgdVUZrAnuQACbNw7zZ2WS1n+xH1ARTz3e9gXnn6ga4gGT39iSPO10gCIzHVh
9i3j7U+IRul9hrhR8x9r8ZpknJuYZEEzyTxjZjnOMF5yfNRs1jnVwzYz8KJrqruqGcRllN1RletB
V6A+xGSOFwsdmlLFaSOh7igQLfK0lxfhLho9eq1f2/3etnY9nNfm0UVwhhMgCwWEUjJa4m8FB7xI
4w/bMCBLAU4/K7VLl4Gkk+S+2KgrkQJ8Zj5XaF9XcVVlbw1dhpvjvNR3k++e7sCZi19+hj8GnTNf
0i3czcH4sbJ+07LcuMlILGyL/rDKjXpz/FWx7g82CeuBcPHl7M4LKoUqEk0D/NaDXYiaPC3jp9dL
48CNRNqKz/wv+vif1tRFXLsWSCCTHHw459FwPvVNrKGfz7cpRk6B8EGkTxa6j3XIoiYdsByPvA9T
iR/SRcBEOFXUiQX+UeviNGvAPNl0rL0fYtqaqGx6MifSgQrZZTxfL2jffJ8BuvQWn8aY/9TL+vee
ruNxHJ78pmHoQz2FzVhR34/Wqc/b16H22rByBuqsvHZOZQkuqYy/zfYw6o2L+Be01TNQ2ab5hi54
mOxgZQLYtVn4fwRV/1h2brRqJMCYU/sAVjYG3ixE5P3ULIhOBP1boC/rK+X7HYSCFXxSxNqo7YyD
UE4TakX/vOFSLvv5QBZfGRF398KCc4NS4+BtZEkfnVkzjic3HrXiIZ0bkAq+sHAbNAELig5qHlK+
H+rE3VuMQ3laK/mD+/44jaZ1V+hwei3HgpcPXAXNeNSmraVcXc5dZ1exNZodATnez23ttqBGExP2
9q+lKEesW7kKy/EE1f2Vbqo8+3v2aVV9HTkwjLIpj9RioOF788ZQTKgbJlLkm4XS1VUfKyAHmuj6
VzbRo5aYGqNm/ZrwLnFRUWDowFJxjYQzG0+Fny6UBAPMKdoWZo9lX0fdsT8tT1Wn0isegKGhs5dp
BhAeEqiaLHDs4tfN9cakQSvSkSLGN61JsG57k5RSW4OupQIStaCgLGAdHOR3XNpIIcgohKyawqEr
Fz4eDGjeVF+0mienyNPjUMkLE51QcWH55e5A3QBbANrzI3ez8UmtpQ4TgzLM1mbGfLXpiyhlDNO9
RxCsGRYbRBdr9UIl59+JMmbalZXsm3Gmev9MC8Y5rQ53CsfIfKZRzGIkQfryl/kyMmx0/YlZW3CH
Dj65pou8JSterFqc9HJ4lsMA4eP17yODe2IQvRMjg7j7lxgalHTBRWI7WlWEAOVgeJ2FVlgV8ebL
u8ZfrYTv587INMCjW1Fj+51CgDDhxmH2a7j29R+5bF9CtCdoAKTZXv9XtGmwt/lBjgwcKVw9jQqr
/PBSDekCmnlYL87zP0CtL8OafqEJuasbazyghEaXt+0ksKTboTPkZ64bZ7eu0TnVqNk8jRBxz0kT
k6HLlAn5D6/rv5TVbVG9D99rK990W1aHWuQqai0Nf9CBrI9P090vdle/z1t/VaoFDcgBaiznN7wh
evXuMHgGbK5Ot8mAOjr/kYvWd503/ziOs82+GO6JH4J6qd+qzciSlkaUZWWcyWMxApiLZCin6eDV
QIotR4FdS9xuo3H00adFSk6HdUPTwyyIX5udXYEw1ZEJESBhjpxjjMnBuKXfva9MQuvFByloxOmJ
unrDW5SOqkhmaZKhuBXvgnHoeJdosqrUD1dw7hBDFoRpgaRP42ez9SVGibCs7X8a8lvZnLd5CQq3
92erqjE35fziIr1gF0q7dwuQpmX8MWHsuKWrNYlXuQdcG+xVv5RRbfo/psxjvZb7sw11x1kK4ZEj
/RqNt2k4Ws14qHPi/JVJW+sO76s0m3je4PNwOCRs48LNT56abkcEbRCjiMMCj0fWwXxIhw7UWos6
7qdDYellMvdze8zN6eC6XTz35hAS0g0yZwSdLLwL9uPE6Urz5HyZm6ejSuIsXZX82jwg3V5TMKum
RJeDrCZ1aCM7CUBfiSYul5tgOj8AqxE1VCov4C+RD5lRMaD8UBJsXivOi9U9zPCGPpEA15rE5b7K
5aUwBj9Mteq4QpF1+pqHbd03MSNK/shdbrGO+lM4Q5HsHWivvhZVlELBBIve+BxNmxmKtHrYOy59
V0DZZS2diLeEhalTmY542vYGLUKTI0bS7gBRlotR+YDiPqy7hBtF1rVzP1H2ITEG3GjOZlb9Mteq
CYpxv2Fg6SltQOC8Xf9SNUMJFmMLsiz71MkFi3zebTS5TPmuHEWPwfAcc9UFVQ+Nhn3UHOyEVgOK
LTzO+xQw0O7l86Dnx4WKAS2tBps0u1+bNb+h67tY66s1mMXVd1a0kTZid7eo8cQkPp5ilBuDGyMX
PY+CzAtvLmqOCuCm1s5vio36XUdNH0H1EXSSWmfOaPRXJB5feZp8yqFqCPRakYkBDKa7XOJWs8sE
4SWHk529tBI4mvA0ZCuLeBh6lMq93iV2NVKDMQsyQuOVXiDL/+4p4qCbfUP06kFhIXqo7G4KNWRn
MXT9GmHQy+ASpuIyZEfMjgdNd8yn6S6rZ+Pek3+r3WnvV2+KnMV81VrLuRRqvh2BM4IAaUrEhKcu
F7dhtWZ9N1jday+9hTHGZs/MxZbmupyc13kwY1Geeczvzs7FlPlon0yMvH5O+znn7d0/r/3nnaYQ
mhczR8e0kEuQS3YGgqWAIO32BCtCbhZ3QIRkLjRmhZYiRzEwrXfmiCK8V2o9LSJ7zll7V1/NB0Zs
aCdt2qEC8SjZagZ2nzf9IvJz1czTs76wkm92LA9pQ9jveXHuMp8DKR9Pg7H9zugkzlgrE832mnho
EEZpjY3d9+bXUjmXiTCzd/eGfctZ2bGYAXvqElQLTTJF+eaNVzJbormngOcmRnje3LXZK79lH3IE
j9Q4xf4y1M3dR4lJ5X7JiwYWpKqDaZLFTRLGx86AW1V2QBhePGGhfa5nqQ5gnRCVYI9I9yhlxjq1
r2jbGgKPx7DdlB+1SD6jApA0KvP50ZiMH8K1fxCRwtBIdbGUcu/IFelitRZDPBrDHpr22CRqqfsI
/t4kffLDYOM8oq50knEtfinfv869lb9U5f5To/+64Iw46XXxUrY4O+qidJ5kvTM4Zaoeu2GSh86b
unOZ1ggJpH7vOSAjrd3Zt9GAjFAeq1PfpALyk4HOfWffpwzYm7XZpLzDskxPEjc6nol/fG+NjUKD
l981lR+JaSwDwczyDx11kWEVUTFxBnWmcW0bPrY7OM2p9tdEa7c6aWajj8iBKw4m4rpLY+qocwmI
bYjwqw1EGi204Yy6H/1QoyX5BpVWTWu0pTAjfHnicauHLwXwvwpAv0HneVDwTPa4n4bdYaeOjHZl
buO9MU1HR+ruWXPkTa9YTYmuwNMN4VEAVSQF5o4Ka8QlJAKkRUK6+oiIGDiYhjK7OJCEQTtZf/Z+
qdEiru3JuXn+NgdKbTLtU69mxCia5cabUN0nbus9ksSthj3H57jMLYJ1RMBsX1o/J26EW8fT7Qud
bz/bnM5KGrn8/MfTJW7+RK3IzuPODVPYafY8M9ICiR32Z6vA5oA3M/L6maxq/ZHzElGMw+nbGiMW
AsP59c8/rAbAk9Zt1aE1OhVPWNiCtBHbQTZcktNa/SpdSsmt4IqsOwRgxCwPcELsCIK36siy1LHC
eBnkW95CqQaipx+ftd29tjKNFgn7aIAanVBcekHnMk3S6Yxz67TFnX2zR+5Fh0aOIbtBQ4L8KWNe
CVjH81JQN/fyC+ti+eyYbaQp2s0snap47Af12Hj+lascza89PIsWtv8fC2MKtQwQmR2HgfPYn+pE
3fZ6SvzSpX5ogfTjTbV9aJhFe9T67qpzD4eO1S+XWtg9IJzAXZg5Rwbx3hc1fJk2F/y1VNs1dddk
dyUMZlU+u5pdh06u9JtYaIubYTHubfDRNjPne3eGvpelfQ/UGxuV6z2xjs/ZDcXbGIOeqMLhPfXF
7730jKi+ra5djHaQL6kbaV09n7xKYMNfH+tCl/eZkQGS3SKFOttK/lmMvbIRRudm/Ftj0V3muT1s
7U7nrMSzswLoePKtLVwWiJbngdb23LHV/OiNjnm1hwmuGGmMtiJBXLPVOVdrf5EF9COitDG0BSsk
HbX1OBS5TlukHrCbZ3SZtZ34/fZqbeM3Q5PpANPPElb6Pw1x/9tW7P+3rJX/jwzbt5DQ/7thO/hT
fZGx9F/92rdf+PNP3Ipl/svzsFd7nilscfOx/p9/x62Y1r8Mz7f465vr2rJvQcH/jltxXH6E31DX
2e64hnVMov/2azvGv0yskdRLNuD/zQH+P/Fre//N4UgKDOAK94MQBj/8b7n2vYDrlPw/EZoltAJx
W72g//Tu0nl7YDxITxltZ0dfJxM3024SdfPXLoGSiS3ncHPKC9G5xkEtYsIPA0tZMeMYi8zP1AI+
qR0Fbi1hhNWLNvjexVm1o+9rL5jRHolYJ7RMPJsWNVxqbWlQE6tBYXbZoJwDd0Ssszva92wNU5w1
3+ZsnKEToqbVpoPYUoQMY9uGuvJexn0ysVZZdbR2ElW5acHcd2sBWj8HWqGnoWuiq3UwzWkrPI1n
jO+mKPKkQoKTGt5b62PsAI3p4wnsNRggZUPMhg9W9rPp2XOQWRT1y+/+abcx1YzUZ70pzSNBtQfL
X4ljjpy1iFE5JWM999HmTr97p/ixDePj2nyv7mxgoYstA0uA5ZhjnK9tbOj4zHLLiKdWnK2V6M5x
UQWQm3XcZ6idvQbbMtUZbiFhQPXb5Loy8Ufr2vZePOnc9jkXLWJBQm1gI0fd6GK74DxrDaTHOxcE
ggLh/5Fpr6HvHCE9UDaArhJYRZxDdlq79v32RKoq/Ws3KFsWrBXBZMvzgFo2yLz1p+1fSAbS4xvC
bOx/P3QN9ZGO1yek6SJbK57b9S9uMBTD8/DQduPj4GPH6czHNZ/WxL0pu5nScG312JvS/tDnHYEs
1GFjj43gDXPjGEPvjOHmVREDc193NXDrYsIxJ0p8xwi3FTKOixWGv3tWLeZfryBsg9FrmLVu7O5+
LCSVvuKFkC7Wq8KjhHznmtc0ULPzRTE+H214YaSYhGcMC6zAuoSduknkCu3RUjwL4eoy7lQW1Fm4
womeMwtJUVX7d2k6PmZ7fm9pzJtRD+2Omwt9hqS1GzCSrgyVGmXxq0tR+N/w/lTu35qfPdQblhhi
h25CsPq7w8RH3Y0NDzZ86j1FcbZ2UeMsWaSGHGuT7V1Vzv9uGnT1dnYm7ETC7bQCFUWOxs6uEP+v
TQAi5VO3v/kpnoVcsu9Iaf+0Uv/DYLUdZE/87Q745RvdlwG6EAzFr9k4bVvxW+GBh+zJfhC4PZP1
IV+NfBKBLy2N9eJfpbgZkdy0jbl7RJwv2IqmIserNkOqOtVtOe3z05hPR61CNG76kOnd9mY4K+iV
VDZRlhXo1XrISQ1CCpju8djSii65s0fMxf7VOxON9ixHRLwIw7TN/bWhIr8IsSNw+Ll50r4u86rO
DRd0aizmfT+C35m7JpIWs7m+3nJx2nNbdDrmVdRIdW4RYeD1T3ae0Im2jygk2tgmEog8HiO0JmVc
d6N5WgAUqHDIVEKHRgL3msMjTs4T0kz0HjclntYWSb9Zr7q7rQdMpvjnXP9FD9fRtR7mZQ/IEhIX
V4v3liqh7v6WY5Y+NJtxVUXhovliYtZuv8ONMBhhnC+aBiPS+ho6o219dRv/xzYBVdqt8y1Ru5xx
GMYIpZ2oNNePTjTu5R8fN0f+GHk+Y2mNfNUgtWcfgH49DUsxXfsVt8SGXMKZMHWVFhrZbsbjjBIG
IVImEZVpTx0q4PO+GPWDGPqEJFbqcxA4n1lAuOt4Q8JT+IH3v05v7KfOANyA1wLwLuakX++GlnLI
YagV9vayCLV8us0WMHv48fK9vy3dRvZvzqZ9ZVm3o/hCJmBogetDuMDMdAHKjbAZ9vlY1GusuxUA
qQNZWhbTQRrD603kqrvLAT3NtZ2fcBB1CQ/EQihVF+mfVaDfWirLhYGfaODpRoDo08TgFdGEId00
cu/YZvCb1N2RqyDohKH8cO+sDx8LEgue0U2JDwZ0yYr6VbeMPjGGsyc4uXHw9JFTuqG/57+GzIR9
Q9JPp8YBWCMFkuy3NTuhnAU09aUd58N+suwWobUx4LtdCROzqnZLzOGnLKje2szaDjTu73ur3rfe
HmMi5jESjPiiB//mTjXZ0sIK9ZF082kb3rEc8x2IPoE3Bj9G5c6FpcedYb1lvSsv6TSGlZ87d1x+
9y1K3uet+gYwrcPcq9Z73zSeEQ+dax6tziG8+wDGLo2O9d152APGnSTWteh5D5q24n02qVoBv3Tb
fujn1CXUzP0tq3jBfX3yedQe867vIEu+AHzM0G5pHJlmT0dVcDTYZvdQS8oA2Zdv/YjMIwN8ufSW
dRxvuguBoilyvhcGlIcpewP934Zcjz/VB9EV1pOxNB+Vp7yEsLHLKAY/dgRugo4DyN6paYlS0uO0
Lu9Ms/EOjtM+zh7S+Ta1ImQDW8I4cU7AbYvV6Kjvmrakmr5JuEempCr7UDb1S42/4VB4NnP39oyr
F6oQGqIM9hFs1DKza7cM3an9qbEALitQfwZg+YAR1wl7Uz+qFhxtFssTnVr9OIvx4InKOGQOY3Ls
Lf+1LksWGpr/x8UPExrVfEYgZJJDNR8xj3mHwcw/06FDLdCpJ+43rBLWlMXgICxMHbJqXMopXkmG
zsZ8jHCdJdzI45k4CDRwlneF+IerlWStlf0JGdCfrshp1TYPGW9vPa+3DwTmWB+ybIDObscHxmwb
d43nIKlx849iHqM2d5OKKwV4t5cI0nJAKi/wV2Lh6N0X/J3wpCKLO6c9i25p72oXcBIfwNk2DA/l
uaHiEQlQNFhVTkJF+svX6i2pZm+5pE3ThyPJaAkRXqGRmb857z6HVEcbWLcDBPtoBKYbmd7kwgX3
x76p3tqhpa3u++7iEUtndOt8vxb5dLBaBCL6ZBnRaBc20oLxw1g5o1uw07AmSirSmucOWC9S1t6f
ch3prKxsnDcV7e1ep3wLBWjxYpphr1ZePnZV3DUYDXOGeMBkEXFTVqy/Fk6qk/frYtGguT3OOk1/
SE1UvlNb0mS5+2nW7GArFRZMe65jzNeGOz+W+MCPzSgig7TQA5YUqhHb/KvKW6YCI7XmYgS3ahS6
8rqCwXJUMuV9H6UWOqVdy2/JasLEVuVSN+zA673uYgM4Q2xbgMfb67IMG7TthmspDzc5b9z35t/a
ID5C7P2W2PpTo4igM33i+HwXb0G5lF+zBc9qF3qdZMWMMtztlthj1lLgo8PxxnU/LvVaxnsxw5Hi
RVDdQzXL+oHizEWbOaYhjvqdaNWrsqqEfI/xCmsU9w5W2W4p7nRLYq2pCKNYsUUhIC0jmJDx0rY+
DvEyP5OCgUoN/+sNP2/BvL2Z1AAkbD5iAKffuCCX6deYIcSFMQiljn0bQFYSazKCbns4njSG4fDS
LqxayTC6HTns3r1u3PM4Y454wsoEuHgM1aCSbe+rwL3dMJhW//ba+riWZNEN7oNAiOks5f2Ydt8r
zp+4GiJ3/lpLbyfFaThpFsyi8pxTStYjj+vDL+52maZHqa88YsDRqc3aSEgOVjLhAeJzroQ8AvQu
pyE9aY5Pnai+gHlrUCftuJueBebDB0BwFFf9/rMy5HJRr/YGxN8xsyH2Z+cJSVjc+Xl/IGMOEabc
nlYP3s8tyE8BdESI8Jxt05aMhI+cu3l241qu30Pb5aFlVmtiEbVzg/bjgjy1UG/UEEvcKa1XGwgv
fXDwZfoYxhxZeTOZCE48zASOpHrxx4CWEaFVd8yVf9IkuiFzm0Wy5q64Kw/NgnwGO5aKi6x/RIUn
H41xdEO33rDwUxrXmo+rBFF4MGUA/DlWJVP6FF4tPLHM6lgbK2YgKtQDJMvf5huhyBo1ea1FdtJy
hA51XtI3VTM3somxnOE+0Zw3D+RxWbCJZMnsgwe6k5JYjYEtQquRHdDf4PlDG70gTtOtTUS6hSZ0
X9D/pHV+v/vqKlXvh0Qp4Q4Et7/LADBFsyebpY9x6nusDq//OaRwAWk1pIhrxD1OZjMcTLwONUut
wfB2XfwtO5RG/cvx9rPCP0xYjWzj+WBV0Ca7D2A2Iu1FI21Eyw3zymzthWyE9zQr5xh/eBvsc/ld
jCraHBaQ7uJrKWsPZTJtWLH0hzkbftSO3iQZ1GbgK1IXMC0V0Q4/GtGOlZ0XpgtTTcyHxi6zA44u
qj/fuHg1goS9X58JcA5Nh7SOqQfoRvbM+HIxvTOaED7Dzb/mwaImYTnW6AyOxF1Cdpa5HU/+9Eqk
hSLb4NEFWzxSf0VjbrAvyMKPAFZpOiIEDtSerrjHkf/UuWIP8nHwcXYs91JLFinWGGXajpyjfy0q
9n1Tnx2VvZsDNHBJpFzsWvTAWY5xSkeCX+rVg25HPeVThMxjPkw+xa0lbh5lv2bexW1QLUNkUYP9
EF3OEwcMXU0PXKwHW28JtjQ2oNyq/IRHx0Oxv+TL9kHAG3GL3d3WdIlmllcCazk491dbpG9+sQ3I
16ZnXxd0dxqLh9lsm4vE2uxw6KbNvSidIHNTG8wSVjrD4MUWPLhrcRjJWwm3rUXfGmX/wdF5NTeq
rFH0F1FFDq8SoCxbsuUwL5TDDBkamvzrz+K83bp17LEt6P7C3msz2gytgTIbGzQJHQ74uVH1gS96
W6PM4nB06b/S8pQbzFo5lqKtUnikpQ6nrDCOhRsnvKcO5NFYwemObBJkyUfktjhhJfgTgk555V0m
mmhP8Idbs4lWtHuzHTL3YDotuCH7Q93XJFm6KoAiSDKi9tiKZvVXlykTHrvJ9ldq6YRg3M0Utr4l
V4o2PcQy48qrdf6gQ/mO7PHOsfMxDudk9FCij8M7GmYoSHyie3VwjrVb/vAK0XAJScOARHwt6Pf/
/9d1NkbMNnhUU7Xv1+QbBg5pLS7uwPVXOBgkZd/zFZxnNOfYB7NcBIeh98qzIkegH6pX7JUBL0XG
WJ74eBqTdOLswFO29RaX0Pr61VRpyBOXbJYpkhdGYJtMG8prlDLkjAqTTUPaHspa/mpug4IuYwgk
RwFurE1C2VX63syHFw6WnTVAik4JhcyjxUIj3QHdaJlLeXhiapN/ibtguP7Vy+Gax+P83OFWKDLl
wsI5qMZ4Omt9dlKy1wGVQZDWKBEzQ1oI0Pg1HaXedZn5pNq0gwnGX1/EQ8vXmzfVq5ABokrr+vLX
MVe1VZoe61bH9GJMfjKieoL+4Hdlc8NTUB3JKL0RG4i/ucxvxlg+kzyDwaDjLzBys2R4voKx1+KA
NZQMlADVSLGPcVVVY4dcJ0IM5arGp8i9cg+pcwpVqwC3qnt/hY2skvxz5DITJKSZ4fbRG37T3HOv
i6LtrTyPg8y8yIEbcDHSP4iRfL4mPhdom/HKsE2HkmvU2WtJh8eMmeZpTi6all0jS38olQNlLfce
yFhZ1oMpm/KeQog6uhdhzshmay+cKWrmoAXSs0sWTX5R4kBVY63GKj7veEe6TONwnFc3q1K9QnP/
NwxNyIZgY+b1jkLy1NLTL/3wydtRBovZHBF+7/LSVDE6sLyrFxSw8suZo9UA04Sx1tlPeX4SICDz
QbODNnPe8KvuWdJuE80YGP480Rr6lqoh+GHFBjYSAOyyrbyh2hb6QD9hBrU13IwoMlfwE6t/1CqJ
nrCa4jwyC5fJmOtsRXWoVbJT0g4ZDGqLVusDPM/+OGJEkvfMxmeIYm6sltYfkuo8K4elZEm+SrGn
dvBjNB1bpdGkr7v1vjZoxFPzLSrF0WXwuHdy+S47r9xQuTb7uBIZjBPW3ChLqBMYgWUFMJo5zmjZ
0USubXTMHG69bLQKEEHt3mhgk6tpMkIxRwy+dh0/u2laX1XdORXkdD2NSnsrRBfMtmZflqiQG2gz
xcm2loOqi+WkoX3Q8xrA48VIS3fb9BAJrOyokRez4du123Sxxm3Jz3TqJ49HuRx2XQ8Ce4qcbmst
PR9e2n73ucR6BVGSK1j/ciLUDdaEJy1b2J2NDUAD27wOaMwC0ZpTMMqINVZWKcz2jOFYzvNTxiIH
iX7pbJcignwyopqUGhJLj4TkzaSOX04TPQ9VpoSS4S4j4ZLINrYhOLkgHkv7K2mq4Vx0J3eC/KWT
CFvaW2lPT2Pf8F0so+RxGJCS2wg+8ARFx8J5Y7w9XHQr+Sh1HlFLh/RLc7XVzPJZ41rk53S3FrPp
MNP54/do/jyDeUne097OCyoHOMC+ieGYSz2G4XuBsV2fqtl7Y6KMM2kF0xRCwbhdEn+ta5faVhF0
Z61vcQ/iVxfpvtRATBXyWpqOE6RLhMDVsJ80fsqlj5FKtHETDiDvfO7uL05kDxfAsk8HVF6Ip6uA
lbXikx1G4Shd2g9zPBVNzjEc617YZkbEjg6iVpHJfRuhjihimCDVtDhhm8aIRSw+UjuX1M08Tleh
xDBImHFMvB27ydW+6qE8x/w4KJbbF7448j0zpsMYZ3dbmJaOnQnlfNoaO4AF7KxleVXb8qUhm/6i
ACIrYwQgltfjgsjM+8D+DJ7F4OAH3rW55YXq0tjMk5o+YHR8chwhr5ZZvjbdQ10h7qqjYF9Q0n1a
prmvGPq+KqPTDCQfabDd+pHnsXOrzY2IyzhY8q+ZZEI0fUIHrj3jiOUGxg+K7X9xyUhclVVDKS+q
SoGtM+ndZZQtAQEwI8PXdjsYnoAc0FlIPI+Gos3P0aT5s8Ec0o6mozUsyRa0GrcYXdvWRtHrpXBD
lCF5c9lMB0DF0XLJ/jlCioKs2NrKqn72qCS26WCKrY1tr7Bdqum0J+xktsCYxRnaFIZlMmX7sVjR
TZ/UW3ND9DIegJA+smqy0Lkj4lswIZUs9o9C0X49Ob669MTFaPxTKHbKaBkvlqn/0R0W+mytnWjw
Tu3atA4Nn35TWxfHKYbj3E7fymqEM9m6lHhq/AaU8K41lTtWHYrOlnWhzcwnlPpHVWW9jwyU6Z49
JUGZMQppUxzFACNBpVSv8HKQABrPsT5RYhj6oTKJUk0mJmzt7G2LtFsucMz3arqwRB6Aqk7Zq+7q
6uEZ5Mqwp816Str0job8NBQdnb8xXNGhzFshnI9SDP8k09uNVRSNzzCdS4zpgDmn8oBuyNhWSqFz
EGUZHsqO0VmapHsghLG/rEQWQmOTY1vZqT9aK8WEobqSZ9mmLuRjQj27xTrmtKVxacf+nrKVDvXc
uuotXH6s4va2NWdz7fTUUOSFFur6ezvltxY7dmQI++gW9R8XBEEITWflxKL5bj33KIoo3RP3vWnq
TDnbscUECZSeXaPsXPA/UMqhKRX4qCw7YqJKdYGQ/N6ypLFG3Qg0j7WQkA10mPIvYPPTYB5TGzdJ
4kUZcBkqN92ABz/mWKhdy/1gCEUDSG5q2bjOLh3VjnUXANIEKW/DrwvWv5vtwMpbEH/GT+6WyoF/
x6yMfIdXoy1YcJgq5wKNYrW3zLjdN2P2J9aK4TQ44mhT0HAnej8ZMvs9Nc9lKDuxK20YBqMtqP4K
nvQiHZGHJDlDYTcKPWEngZ4x3ISww/1P8FooKi5CllqXKulOeQx1Lh5he9mdGpparr153W+vlh4N
b9T6wPSVdMCubhVRkA3xV6rQy0OuW/1460TNAd/e4V0z+Q1Vahl6lE2a/puW30z7kfW34/6R8yf1
Ul5e7fi96Spnm7lM4SopuD9RVo+eQhBg8U6mzRfeEGzoxoIRAo8z1VFmnVV1ea9iNgapgf7San8l
bqmNVXoKQssYe5tjP2qP91stkIsMSse0VhP86rzStcF5JQ0jbLFLeIOa71z6h7g7xc6Ej8n+cuTw
I6zqz2R1GOh7/cNejCz82436Uz/P7QUDDtuLChXzpCSrVGMQSCbEp5Yu4w23mqjgBALuZyYkimmv
p9VujhXn6NRpkAktYt6ufy9kWYG6iY0dZL8dZT3cMBVIy+jQeEy/LngxKLLGeC4ygAKIyoE7CSQs
bEc4usekvEwpKslZf+eJ48ZqkUR5bfaZfTHm2bTSusW69sPojr+D+Wfus/cYNqmXTahNuPOg5SM9
jlDYLrFzWPiLxHVdnDlOtjVNwUvfQON00pdKL7OzTJr42LfkJHmxcmWAzu4ljh96kZ8wZS4sUJJ/
TWJXOwsTBbEFDT/gAPRfWVRczt3fupV3A0VHZdUP9J8AguUs2Dt6wCU094gc715UDUQ2Ef9jPv5K
aWyEdcVqxjU52ZbB28veNbgDxIXf8aZQIPu9boRlhSwmj1E0qgquB5i5p85m8cXEN87N6idm3Vjn
AuFv1BwB7jNFcFxmXU+DsBjg53ZgKFLDO0wrMyCy9kwgnx3C/JLRQq+Oj86bnQtRLVVA10+pp9bt
BcU04wgFidGwNPSf1ndRLAPLHDGfipw1Lnio1PeU6d5N/DlGnBR2UfHeSVDOdZZAGYqDsXRhOjNj
fZ2kfe90b1+tIw3Uf+lWYZSyIoX8dmqtF4XJxcnRvF1RzUDUpeqbk0kMgeQam4AEIdf86r3cuaF6
HFmq0Zq1ABuv4N8uhfOKZSO+yDJvj91SPeWKC7UY1eHQU2xncHi8QMPQG0HJjIi6cMuJg/APw5az
Vpc42TAd8V17Mz+P6ZvNX7CntbCrLiwSQeRb+Z2M84ad7CGZGBOyNJoujpSMf4CFZR9F8UaYCKPq
e9IbZ3YGKLPvJkNhgDWlgm+3wV1HxYU3d8RNQcmCSB/WFYvKtzz+lgA4FAre9SYUbGI1tvTluCnb
p6j6HO0/NQTjuMqvaDh2EFVeJj5Uokj3S8tsmYt0vyT6UdGUR2mMKHMxKQCuCXuVvV0bMR7V5oiV
F+vyDf8RiLwrsu5wyJpnlUEXb9rCdWb53NGfkPH+eRV4kNzZrf8fNLxqZKwo65us0kNXdH6vNpdk
klfH6xqSvqzdbCxsMf52+IXdwty4wNjG4dfDdjgkDdsPxvSscEDSbzJXvUkYfQogbeqQ19p4toFI
Ctiuqhn/zPO/xrD5S/yT1R+cCEHmodiI6109fGTDGQ6ar2LYT2MErR7Xd8FQVlf+QBb5sPTClzNE
MbSzqfWmMZ5GThFgy0AdMWJKzyZ9owiU4S4qkqrYOoxv8graHjrnBT2Y7kQbHpWtYhk7ie8AZ2aS
/+j9UZSBBGfG8/o8zfEbhoGd56bBXGdXCaq4VhhFMpHEparzkdLktO8m68qu+qhQsnYsXxqtOqgS
zBoWkrxiY9P865vJ77u9rg9vc8Izjpc7IwlEs4+slEJr1t9Yx2V0s6xP2PPATg2HHotonoe4ecIa
zCtwzNdEz981K5YM1HACayQJzRrvLqzgJXqe1ZuBG7w0AOoY3U40/YbZE6mjnC/eeOsY9pjys2WT
kSTJVhhPM6ZgrI0nw5x3FCCcaAUzQC0042uk89nRAGgPuyMzoUiOuY6j4DZXN+b2zwakEwXdAvtK
0Zy84dXQeYgJCNIh0BqfFurBsfpwm1vpZEFPxmehNDu1WXa9fR9X3i/VCBpE1KDJDrJysKQXbN7P
OSsNmgi8RJjXzchXNXSzPQPdZtnUFaLZ/AdNMpPMJjStL2tsNzhn/cpRX/qYX4EpYXcciF9QtA8w
PeiRGPyPvhz1a14J6J3F2c4WfNfVJs0erD6CFEmyhmzCXtPRun/rqsBmwh1bhPXI4UEBzCaSj8PY
ytbaw608oTylyWy2a6hafU+H5KenIeGLXke8HAQXnfKqOqE5SfRPTePL2WS4GPruNHFjWoDixWcg
UN4k3U0YNI9ldCnN2HyR3ImvVaS8qk3eXkVFQsMicWAtk34RPCO9oUHS64rCz2UlQPl67aHoh/nG
AAxPO/pSDFvFOUMZfjVzD7VnNuyW4buMfN36gwt1wXK+DgmWXqDlA3mNv1YgSBA7Yrc2uHpOeksl
0YwRXBQT7ew44SxIFvVMxcRGgTgvBMXmn3Sa2G+p+UfNqGmbxtTYVowPVOkgpwChvilezJh9QWtk
11Mg8JqahRdtFB4YW+3/OUv2NDJAx5lOO74ktS8aF1U0p0mPpIY0nJN8FNPwm4OVmNovo+JJ98Cz
Gc1PjyDWjXhWNq0SczHpj6rVTmkJHwSUg+sXYxTaHLdcMlwQxjL5QpvRYuZfimAla1gMB5c5SDKT
2WzzUUTDDhobdHV0xbZyGPUeuSUhE4lbnkqHBip7NrDOtAAbo+pRvLuLdW9n20RtNpy9qmPh1wGS
yhzYeXRvCsuKjRphsOH70DKVzk563jZOF8NnYQLkwbixzTtAUdlOzIVsQ90lg3JIJ+d9cmL0BqnC
zli/KOWppewd8SrQwn6LNtm43gxqE6SfNp2GSIQ93s/es3xbjN+SQfGUydPsls+ynf4O2P+aN9Hm
b3Ypd0zycMEgQ5iQBVAZlMn34FHq9qm1YxlDq0mIRdw6U5D0D9TgO4sYKnQYTJGtoNOmcmMO2pnN
O9wtY90PeRcWBav+iQpvYvml7wrHDWGw+3ysGxfceSfee1n4zjwdYPlQ2RY36vKrRvNgiW+TmFM5
O1+N4H2bytUASJKIl8BqLyv4mhmisdK3Xe0q4+wGmygsm9nCq0FWie1Vh8ToHuaShPgY6CEq7jIZ
qpnxq5ZfdVp/6Yv9vQrMBZiedOmCwkUWO9SWDBP89ZOJBMSxGzw1pLm4ytniDja86OQkvBFN1J/7
dNAuyCfYe3dYeElheK8U96VptEuT9N2paNFj1MVzms8eziaaaEdyUmKwHXp0san2XratPK0Eum1j
BXPO/HOk4cZ1Eqqy0jnW8g8L1leFSxZsCjASwfQneYWfYx+HgnpR71kiJQtLOvAtfPY0YsoAx8Ah
A4lvhO5iQDUFjJLKH5RKgjMNr+xd4sPVD8wgt5a6i91ly7IVavdtYgKo5Mtrpkq+hy3vpmK8GZGe
HJsx7c5VJS6FkTZB1uAtUSDQb9vMynzTg1ya5Dwcho+pT+H8BPFIUkz+ZGNy1sb5MGoOm39zO7YS
YDeSMP7tZny3TOG7Zr6L0uxmzN9kMbBwV8KpcDbGahl3wNs75RgWyJexLBya9kN+pOldbS/FCLNK
2do4+JEu99hpIm/LTmcWR9M2Q717dxbgaJ5P/iiat2znIjOK+8s8fGZ9G8YUYIWjhrrFmhkW0aB9
gopCzUUF8WemNMTLPG4yIJOGurBbQHiPrE0WzrZ38V8w+qWJhBra+Gkp7HNf4nry4nk/F7rHgl4N
RptsBi8qf3o2EkU7oW2nKj02ovfwq1ESSvlFAOtbEanbaMk37UzdqnSAOSfW4IE5x9cK57ddTcdY
Dluvil+xGl+UusbIDIP5CID2R0OQiZlH5Vmx0ys03U8RzfaWGNGrzft2bAmYA+SPt7yciLXrtfNY
QBJzjOe5te6eLF5J4ty1s35xUADBFWPx3aVEJDTY4LI/tVsfmX5+6lTajbezTQmJyt0CHASgg2UQ
Gp+9vAoc2HCndknxrPfOHgHWZW0+o2tef9eSVJ7tCoZANMAsjbvno0io9YfoOKduaLpdOE7dvWZP
xmW+aM6L2T3WgLeY+DiFUo8QmH2UvrarMK76p/bRUx4vmMoVP7d1EPE0rxq4I2Z3AxEGy4Bw0Vx2
4KADu3lRlfaC02TTaeZDcKvOaXnJmZZhwKb0qn+mVAZMOEPPfa4H/KvuU1oh4MiYzfffgkUCVUa4
RLWvLSw7O4Hs9aPjkStiJPzP1TDtVGs1eeA2GxhzLAn3arcXYGz6h6cqQdpA6mZCrqewxpJ2h1eU
i/NtIRhE7Xbt6h9D/ln3O128cFJB2scBgnaNiBCfOnSM+52pxDvHWAflBmq4ZD9TVLSYDSnx+R4R
GCVK/pSmfsDvVzFEmUYcgIpvL4whiG0Ym2DkIWH5uW3RGdB7ObgaWqSWQdsHDSpAFFQjVquFEr11
HnFzBqLqr8UXuuVKwvZV88MalUjZuk2y9lkMxVNsX5j0s3+QZ1clbMFoIXER18a6UhSHwXReBocU
q4RsC9a1EaO3MilZiyi7rvlMZ/aCyEMb+2+ZauGsDFuITSsIG1BCmQPjXCC/5vmFTZHNlprilKSO
o1aYfwtlOsrpifqYKVV1NmMSgvLEw+lE67bgWJQRrSX/pBD3wgPAPIprnWkog7MgrTgZF+0l7zMT
zQZAaXdEUVl1ZL8kLcEZDGnTn5S7UxgNbiO0Dt4lW55jNJe4/y+dTeAiRm8N51eZe9umWocRxs6p
x2AdS+f1KXG9MIdR1q6wsrG7NO37bLH1GdDVJs066EyO2gL2h4AKL7Ow7ltQA/S4P2U9QnJBqphq
tNpZqdHvcnH+kgoN6DK7Fpb7GkFJpdPwAWs/OV4gC0QIenykUp0G1jlo44rIweTPlW1RHOOz5cf8
KnVER+TgPOcYZVUXJUkjCIvUfA+NZdZGiJtiX1Rgd4c9L5eraeecqCejGv+lLfrqmpaXqF5gC7Li
dWupA8iZtLs5DqTMcK277V9TT34EFlliOdJggW23FVDtir2Vuf8SIc8Zi1wISclbZBoER7UfS6M8
DVH+sWj1AbnCdsoYGMDUPIIbavembG7JoJ6B11xmHv14sNn5DPIu0d4EcfrAB0RwiAPSSM5u45O9
ofTCCnUVqW1qwm0c9JK5HhjFYWHlGamh6+UvcYs20itxEf/xig8nYReM1iSHFiLGM6d1OCNRbDC5
pZIcEZY4efuRZw4eRD6i5E3OCfZf/YIGbZWSOcpzz95hDwtSBCTnfMVzr6HD7i4EU+Jbbk9lLF8L
l7mC2kIg7pofo+/Lo1xTJDAIZ7ARacm8Q5Yt34NpcuKlJimIVnbLF/c36d4sLLMYB5U7hAmM5V9C
PTc1qkmNzdX8i6ifJ95cezcFHkez0wz9TSfDwHbFHy1XgtxssHd7uJIzNnE/k2M8oJnuSBpn4zBm
Ye39HdNE4dTvKDBxfMYAGWXYRTmrupg/OnJZFn0XhusgdwsPbHkOCGnaaaPzkmvx9wwdJIvUPRqx
Y5M0fgu5ExlUsdNhBZPLyB6IhTBaR3eMz0s0O/vUm58VNcdXHPXxSdF4Urv8uMTEmsR4i+tp3LuD
uXNk9GgBPvg539msaM/URLkYiGp6heSFmiOCtab+ynn7geOLuieCbUlEw7Po6MosVFhdZ24piZiU
JKex7k7AN/RNM7a3JLZyWOriQotx0Mv63uDSLXkGSagr96WrfiqGSdusAfnhwo/6BPl6+6Gu85Ni
Cg1LO7mJfMKYtgTTFT7DIY71l6mf91BDdkYjQnA9oVyITp3SE7LnDfEavoPGBr3UJ4Ey7yNBDHGH
k09xZt+axGu/VAc4lL5uaD/taqTvoEF2BpVPX4VabAcsG2Go2Ue4xc5G0xG3YLlDe+k03/o4FCck
sffOU/ENU95EycFV0z+L51qbObNeqZnP9vLr2vjpXKV9wtPzpOWRucFy88zHurMzldSt4bwgAA3z
lQm62vPmDI7YYrBTGqdafWJzftIgb1iZd25B7A4JLurKEkTHUEMkBcNR56krNYwo9pMQw6lCY1yb
6/hVsKVgMwefgWL5APWDfX3n3TACcvyZ9zT/Rg9AXNfE2DLOfzcL/vfKRPu5QrlhqFJlX5EFo9SS
xil2OV3hmRbIw5WTPUDgLeuzbnnwQH9z4M81q4JWfZuRSeOZ3Do6Hz8No5r4OiTe3hQvtdreFzFe
J1bMJo1z50V3u9E2yEJxEflT3IedWflmOu0zUC2NpoE5j+7GiuERAFHbb0RSw/CKu3K7YOprdQDH
UElR9Xy5JbEYNIrGjKV84Q9ovRtMgEoGwoYSs9uXGzFcDHjGIIshvvjQSwhxSk+43o/S5IXkS45o
KMjwMKPHEMMrjsed5PrI9TMBsvHK6QRHm1oHyVJXGNOBeubZmI1zZ/K8tmoXkpiQcxPmGHv7Uuxc
iPLCSZ9inZEg8QrdIIN2NF6FAY3FNO8JSnKciIc0eWQo4racBp1zTKlEhIoiAcMT+OGms64L06B5
LSNt814xrwrA/R3S+a1ITbJzNVLVKmtvat8Y0K3jjEuaKlEes4rTKgnj2LTDCg+5oievQyFXWekK
HRqS1wLR+SaO0hvYdCLpbqqbf2bUBUNSv+hj96H16VmDXR+KfiluJFPnrIDva1BQrC4gqb1XuD5+
BIQNmSx1iAkB7CWaEChlrF7MuX2bWflCYQ66SDm1/Y/aKdCZPhAchR6bA7Iqgfa7oT0RIQPkCpi4
X6Zy17e4mlD/Qj35ckogligbj7zVDHkgFdFLn+yMLMe56fzGBSvFRM+J9eNsWhjwp9VGLLoPr7PD
FJmhLK0dM4UOZ7x+HMiUTjojHL2ePLjePfZdtD6M0HflRN2mud5BqHbEkLY8KtMDaDlcqR8M5qFH
J2S72TkqkP6J/FSW1r3B0T7I4p68JUN68qJ3MRFSouBwiTFbTVq1tr6gTtjg/XQe8gWsWViXbbIz
Ri+AKoETiv9NdY27aoEUMUY8Ut7J9BBM+lByxMppldsGYTViNPZ+Dq5qkCix4z54RvLo2QTpuRVo
tog47mAReoQs64ymOoeBpKUfOk3bVWm1GihS5nIL3BmneXGSdRZGgro7/I4zBPIIN+pseUeZDTzA
vXHsF+d7duOfErwrsDUUmtx4nQ4eA/41QwGgnhXKv2VgkTIRT5NcCPXZlS7BeZTtd3aOZ/4m7Dei
l6nWrK0B9tREwZPnyYdGwtkeJoykVkbKXiw7bVqTjo28PySFfaWmQ1MGNKwDtK+1+7IEp8FHIHql
IrQPhZJu9oGjxVMAiWXF8GWBYdDtsfz1+6U7Wp093V3RPJx0egBaPXrkSFAhJPSpqOEjWdC3CTIe
InN5jRBWOvYExwkJoG1Y35wfjwHSpiX+TLYbDBHNF7kWaQZZJhm3gjlRjT1wOyvFNzJ4FT1aaLhK
4PQOjXAmuGQkm2g3+W1RArJt+yRN7Mmyet+NYuTZRK7GM8W497RSSvVRMCijThGmfjZs7x6BQnLK
3RS/JMeyzI9e4V2kicGJcjLSu9tsMT0zgD+U2UPY+nXOX6UzvpDfB6qW7LWaUn+IQMiKcCYbSmMN
PDfpQ4yP1iFcYgIEYT2PVgxgJ3tzlblkheXuTUWe20J76iftKafWkEbisPqFrcF55MTflnlJao0m
9W/mQqcE1Tbpf/PyOKPgtl226iark/GhIBNoWTuNBYg3k44VIQGdvV2o21RJGQoxnqqWNEi93Nxm
aos213jNjPaR6+VnVBJOz25GrfVLbiLj7hvWFPBRA0jP1wZ6ZRVFb3Fxt0fn4OQEj85YAGT0W2dI
HbBkGz37MSN/oftHkJO9jmucQZ0WUL0HXBLsXHZl06J1Ui+atHc5RqHhlijuscmmvxv3CcMoOrDZ
flcYD40tgAeg2cjrrbPigGp35hrQlrEnZwQEZf2qmuI4yxSyuvVia/nOy1BqJgY5mk2zIOi2913n
MLdo6nhV0pQ+uA4s/MYpc6eI+Jxvl6xmLCOIiQgFCDsthYVU+otlnjU3O8WlhnWqfItHBhSqnl/Z
778zMz3bkmhF2a0a+KDrVMDrZTAmjFDpuDlw9gSEsEu1JWIV2PJrOh93aoA0PKTVvcQRuQ86ijLD
+Uk02supyl/UKNoV+nTAXbS3qHWk8uWkPE0cTDzwT6Mjjz1I9nJkVcGroVVvTBl58IvXtIkp+6Mk
MGgnYjqzyRpCDZhWMX4Wyfydtzt9gUZcNckPgxsI5wXRB9M/IGBTkIIx2xTrULaLXqVW34YGUIqQ
/+BzXAzLuM+IBxFl7ISuvE6UFisKWxUpl0590sFWlNonKZ5r/Eh6yDTiozKi9tx42EdEtiLSbL5R
BH8h1AitdiUGYAdQUppdZTDuTE70VpA4VfyRxbhs+rx5mXIus5LVIFS9v3Gff0Si+Gu69T93aj/N
CNuilA4WDI5yGV+zkTWIvCfJwl6JBVeK7bCMmd5j99DxJK2j81LbgyfZsPl8Ly3lmBYj+lk+J8a9
K3m2qnVrM2bKXsFPALlc2yl2isBB8ta4HlnNMTFfkf1tsEqSwyqkrtUXglePbcfgJY/OpqPDMe7J
lk3nT9C055kF4Ji2R8IqcOwC3obVZsCVWAhyTrluMHlvR26YjMFbAiXZey/r6YjHD48uzW+x0MLm
KiQbC7Wb5uAc05Obswp40V62/I0NA/UJspY4dnivGEqzTqixMM6EoZDJUB8I8Mb49qs7bIdrkN5Q
4tOvhRGoVCjR0eTFG7Ukwqx2O7HRW+PXsRmrW2pZ+faLpwnVHwlac8h1wuq9aQGfovs/Mxd4Yyy4
bQfqRT3GOkYu+BoSo9ThqMqvxkD35u3LWCEHtdirDE1qodyc0fUzN9tBGg1YH91zp3yg34CdoobV
jM1sBMgUV2HNrq01O1pphwyeurm3eX7TlPk9P7gt+J5eNsSSZofU+cFdeRRmdBcmYbb6ulICFEpW
5gsKmP1SYyFLkiEBH9Igk293TqR/NgnPFBOGvTUbARLCfKPBkmycPfE8P7hWrvjWUKsU4ou+6oUU
0Dro4rWotiDPe9FPCykoE9Ft6X8l8gJ/rDyNwprJldfwZuLsApf2kOlwmZNiOw11Cb8fJkiXRr9o
icH2LJ9OHn1JxmrQS7pVNX7Dm9zi9Y7w+UBzxNtlXDA1ncHO/XUYW+DTRDhrRx5xqG8V1XDjTbvG
AlJZus2btDMmeNkWUpdQP2GmrpswXk4e5dip99LTP3TbQqvO6lbJq6CzplsyWk8Y5CFjI4MhD6bt
WbSZTCziLiF0aX5EfVAOOmtkTC+LWT8mC1md1EmSiVMLCW6DfWcBJdxM7qtO5YNP3floWFwUJa+i
nf5/mv5280/llcj0m2ewJgcuqy89c8IkLyhC66sLLQihxKEpEUGKeE/p1moKYrX+gcPsLhzmNUYx
H13pPmLjEYEx9BanJMdmYaatMvb+dgU7MOSfpb7QW8DDZZZDJT2GU3P2ivHF1BKfNBeiw7kdC5Ka
WojnrPbAkIG84xDprBc36y5Y2rGoyP84OqvmyJE1iP6iihDDazOD7Ta9KOyxLaaSSvTr92hf9sbC
nRl3SwX5ZZ7kNTDxYkmxCVt6CHtAdY6unSYzvMgMr6OgAt4kbG3eY4OjmVWhCAeUG9OKYWHPJ1+7
y0V6KJwEgmWTfmriM0a6ru18G5tfzPaOQw+KGt0D89Eh80mhhnRTehJoOLYn073OxzB63Wqc4r47
vSEsSxqecT7tVcSnOOaHgDNvpXmIv4AQM1a22C0uVcSczlPNdyyiZWS6zFKal3hu+tGAgVXOs+vx
K8TjKTde6+mZPMRSY4wobWwQQryEBj+0bf0wv1zwnXsborRED/MGVtvIdCPDkG1sImnBMZqh0g7B
uBZreUZRJqQf8ns+t/yEjkX9WZjvlWm8lKxsmGJWNfmXLEO6NcZkH02zPIpBL1ebMfM+Wp9PulBP
pMM3ZZSvgkRA9AxB3GVEftpLRo/AokkYTDL3mXxrJudUd01V6548d4TyDNdyaVb0VtseMPv4JeuT
vW5wty/HF6Kd323hbHqMu8kQXye9vZfhgT0XpT6/aag9DhBE0Qzr0Paw//io6PjidPgUfgQEyED9
wHI2NTxLLt55yL2bNM9fbcIjjP6QeoKzIJ/QxNCKEjLaVkMHrk/Xzb2ZbpZt7HplHg18VOKs/J8s
F0s5AN/sJeBmEAUCZQBzhSkx+NIcYo4eg1HYu3pNoNj9kobJhnGPK/mwTe1dTSjETqC2dfURZcFi
nM2pVqXQP/sTBIED55N0lSXuLhmyFxMZGxj7kwoOenmzc+PJbk0avdyVnC3iEZF6Aw+lwfdMT6DK
1WWA89nYF2E6ewAk/xgzb2idx6k2IAXYr1aeHeK6u9Vg9+nt3HgVHAf527aoxgmDjLwaT4kJiG2e
oWbhS2Hhq6dllMLThTkYakGLKxuJ5tI9E32VmgNWB++zq504ITzHhCKBj1dfHgdonUFnE79PoKdV
hd6rhtCfjcRfGCB1bmrLvu0u2HIjmpYcFFNyFqNY1VGxSThb6RpDiLFbFzQqzsmypolOo+ZoED9h
+VRWjGQWPk2KDtwhfylH8aHD6RayPwaB/iK4gvrhJZ7yfVqQxhv/KWm9NzZ92jjkktBjgJ7ar7XB
sp9JMBrMREj3bdl2KELGGO8Ex2JmYT8qtgpFB0bZ0UHkMuQ2zGPX0VLcUG+eWTs5YqAce/9htjGr
bX0ELUk41lwT99g5YhNr2EECOmRCjCpGfpJp/Vdb4s03mcKkHFTC/kC14U5x9UrDPAIoBdFEyjOL
9bL1kOzToF3p/vhog+jTysdbhX5B2T2sgfwKc2tbNmKf+vSN1N0+Cujl4ElaVFAl0ROdu4GYGYRo
q0mJUFVPHdAuIdo1eO8AEQOPzKCBtzaM3UBihbsuKXbAlj3Ghix27n13L6CJYsLwEUizE3D1A8iz
b4odFwN2WIumhaEYb5HIvkhTvk8jpYbzgClFKxqLiSfKsT4dBb8s2uYURVHDwHq9SZjIjpWOHh4W
50aIk0dJiW5+yPDdrznLJPmXD2U6TtVRjtUqplewRqJmjZq+C0e/jo2/GfI11u5lqZ+CvqMocWVl
Bj2YjvcjNTKxJNroN/D0O028GOlplBml2gVOtjHcLFq6iU6yoPYvPCIdC0HDjN78NIVmLgMgW2kS
7QKtY1yU2gyK7XidMlYPn7k1bGhbgfsS3LS5yYirK/QnDoy695xF+VYkwHU6AM4k+fGjAW+WDVoS
VQzJvQ1IzOM2ItxQkU43mn9ontNinHE5TH7nBTi38rMntgoBWETWuRraA/GTA/7SnYd9IMoUj3B9
C7xffGsI4JTAAs01Ee9GDldQBmNFgM1aMV5tmeWN2p8+4uoP4pNsLV4Gn3t/uNP0N88aCNrgn0q2
SLk4izBHZSDGmcansyEzvA3I7DXWgQVVMq9J7aw4gdnyNeKXnspTkv3LA0h8O8YbvzFHpiItnzXO
vXE87cO82CZDftWmWzI2h7SLfgTl5xhOl71qqRCTBxKexogjpijgqXbUTqGJrupCewUJcktL/5Km
yWqwqgesrWXNJijAuYvQ+AxHueadh/tdrZ34I2wOAznPgC2uIDlMDCdKbLjhLy5HpRz9CBW/2zIm
4QjYLUYSHF0plk8xeXd8bksEjrXfpQcHKm6cW8c2ZKTQNIcR1zR9n/tYn2HC0SEIfrMcTLMC/GnT
OwE/I3xy5d+AdGqDbE8I09v6IfWmu+d3N40OdKfchcGfrxTbrIs2zd7bbMzuq0++XNDAktcKzSV0
QqxaRCUSnV/v2eo+BOUPoWwgoUYrWX6amQb450mP6oeTzudN+ypSgnzpLmkkyAnsj3rGG2rZPpc7
f0+HIazOXqOiXMPKnIMfZO2yqLu6JQNZaTPKD51brJhmnRrPWrtFt9IkEbb4wocIyAHPkf/JAOOS
D69aeg7ZksUcCebNcNJngUGot8BuQuNuKRtKbOp9IMcn/cu8CsKkXUZirhRI7m72wwZPiGKYqFT6
y8tiKxj1dvlfbQz4A6oVJWMvZnVzExKtfzHzToMaJAoFy+Kp5eqdaN+eswN1sIys59YutnNrNXsj
B5gXJ7gnGMzZnZZ6Uq5oVe4tdKHxypnbYBIr63Aj2YWwxRoSeQAvoynzdJPR5pSB/17wqTTfmAs/
QuXwX9J8bcQOTXXgUe6Nzfw8hjtJuGh8S4ruz3AM2gGtVq3An2RLmNXZzsz+cfMK02VHpgI1Al8r
c7a2/TS6xH7QUXmBWgDE10tPbk94sFfaJSrLO3hcZ+GH9bvsImcVQvx77erxR6/DAZsxKbEg9leO
TpYNtM3es6+poiSORIYih8Fna2jWx5RNvwmgmUi0/IL0ogcNKSWUx2grCwNbhwvkv+DldbyYcvnR
zvaFoTv7AYEMQaX7pxEyp6VWa+j0eIInVN3y7IVp+7hhRIlhtpbazqiaHLbCw2ZxhW3cswBCrShd
ChLX5fQpu52of430pcz3Pfbr3H8YmBTHgutwkG8sktU68kXgu4tC+8uMd+rCN6hlUuPCVCwdfy8d
sGHpBuqIXX1NLPwdY5URBy3nSB7IZu2C0pk2GKgYCbdYM0sLYyMfe+gcQ/uddKKX7IwEEkd9BUa4
CBAhy3vP0yxMASrS2+jGtmJAwCIEBB8YyjJq8TiVG8K8HJTuskcdvDZc7Gv7F0+xlTC6JxbudA+c
oj4+VxATRjotJzwS1oNqOA5ve1kAVgohQfTrxsF/Ln/ndql4klvCo0vb/5NCbWqwBymeubxilEXP
VfZLFeRqZpg5OyviLdc2Egz/7IOTOLPnG23IcozNZ/B/E3Cw0aNVHHXiQxX9tPJGM8/K8r5pSEy6
5xQ1mEzJAcko8TEBUjac0/7rBC+BPNYB6GImh+X0VFHaGtYgO/tj2O891t9cHkivrPrmPHceKup3
24uablH3W+tH/7cbufDqB94U+KX7snrPK4kFKz4VTPLKJjm28tKh/QTqrcCGNhPuk45VFKRRvSk6
3i2kSO7qtDB3tG+9AcRbuEA+yXKKcZVn8IEha8T1pkW3tyMqqFDkZy+BzqTa4apbOk/wwOHdSQqu
KDFaGuElCy6q8le+/gHyACjMgv4IvBI/ZAw9hUmbSwsg455vuP36/8lBzAh6koUauOGcU4M3B8p3
Tt3h7TKBk67duFwR6OyROtuS4Lz+5NifYQPo2dr6sMcmuqkdNiR/unKRAJNXmSeHngPnnj5bpBFr
iUGHA8iUHAAckU2Y2POXiUr2gl2a4SE1DyikHTNyaDnMGPF12fj8DtpE2JuPJidaM5Lebia8B36+
MhJj5fLRpOW7Mwd4gxfaRLhkTOyL+K7Lt9Kgrjf7zMDEguZfyOgeuadCa04unMqiZq0Uy6j7aPmU
LTYpg0Wq4n97snrKvYc2SdcS0pe7UFqz9zATFdUbNj80F6+9dDjIc/sLp0CgsUPMncY9JDGKn20C
HikMiL7eGij6cb+JnW3AKbK2dk3FwAkPDJdE0GtE7BwehnvbPwLABBKOWl79FKXaZ8QMevtTxgd8
L7veTnYh9TdTjdkE4yh+GAgoIYSSGK7rTzo/MNbKc5CKyx0wV5Ab/L72l8unVhmUQoxfmuSHmp4K
KPTgDGSjdsp6dOzJQ8Iz0/1h08RpggWXIRNzoILlKmFE6nR4rZlUGoxRTVqr6rmNawRR1B7cDuQi
c/xpwFhFIQSuWc/mes1KQs0AHj/uiQyYR05phIoMROkoIh2Bu80vX8qoeJH6/FwTK7ULDiE6NQGU
OfMDzsl3ja5LKxUvRQRSiJYtBuxehHhlqO9WOABBxulGTfGgytWEflkx3KkoohTGsw3Pi3HEhuNd
LNd+UJFDqQMaccgrLXNlWiCdiOoUKZU5vpyVSATXgJYVnMmDosV6Zm2Mubmtk5RIFD8oU4KVyPZ9
EYttHYY3i74YCUZ8NSD50HpZrPFj928uo2rsNf/KrOLcDiN2VaZ2fImV9ho8B5WpGG0k2itVhbj+
kuxFcc062m73bOJG7kEOzjCVxEG5dJjw4prFHGDLngPrW2pHOIJ19r0E4QjRGT93NwnAfic9uc4A
c8N2tyZfrGIGx50Pqahajt6whlq1pyKQWAxDW607RtkdvLMiyBgYF7P8IRm3CM8qeMWJfgCZCwel
2QeoOCbeMLa6tWehwurEBjU7fzN1yCB0kaWn//9iMuhNh04/UknLM8kg3CR/rJXWX1r2zapwcAiH
mowgG+rfYR92G5sa3yAMICDZvf+kOTan+1j++Fz5FqqgoEA3uvt8PGM8sE3CTluaLeQMQcNDbfgY
XtMy3ph1dHNNirhU8pE6+Cwqi6Aj4TsSzMpc8xjTq+CjILlSWJ8J9CoZc+JxVylNAjDop+pZFgFD
HnYOCuas1kU6u400zDua5AVsUTfdkbSABlbKnaMJ9chi0eTjsi9twIYdccepeIum4L1vx1OZGz89
j++rILsJRS7cjs7ciVFVN1pBrDeXxpq1JdITdCROA9ue5ynB4EPmHyzhjLQcpwyr80EpYkEaya1m
1WDV4h32zfGYUrzUmqzIZXRup/q5zMZbzbnctvju1EnXgLThJNUi7x34jU5MR19OIleAoO3nP0Zb
F216kkV6LvKQnry6+R6Do1MPn+3YbeosuEemOhc232WdMWx0mRZ6/i/OnbkoDbxPap5gfzsz5uSa
2dYrgdH7jBG2WBr6Ekalfu44MbT8UDb6eYMTYMCBTZZEg/wWaf3H0DXfhp1glW1prNOWlEJvCUZj
V2ASw8Ma5v3R6OznIjKhPn41mCrrmn/csfGjFDbiV1rq3nHHprt60ZJ4L9gx2KdRjX/z5EuUT6P2
FLeXgHK9THPYyMK9Xr0U7jd0bxgmJc3X3WYs9uQczPC5JtRA4m9lRwl4QYoJ8/PcPRnjo65CjFgl
QyJsm9WqMpOFzw9U2+kdLPOcnIJ48cjQFv0RQU9jPhVhSWwxGG0545Us8rPp3Sve+2Zu+VWvpvgd
rDc68ZYBACRHe2+xYyaFxeXmh7f8UEYmdrVi+5pztxlTnSLXYEnBziOnBnlM+k0X/NBcus5bzioj
LY7zuT/aBGGzSSJ7T2ExauR4Mee+xJLSEiuzv5L4ydS5g7I/hjggjQoHQ4o8rtJpN7Ct9iOh2hEQ
EYSSemwPmaatJZ/sNLhblTFNmzT7I3aHp4Keet2a+8ntgHrBgjrb7iVxKcCWZwaaqw7vUuUlr6Vx
1GtUUO4JFp3zAzPHGjNf/TEGH7IsPjptWLoif5YBpBqPIR/hHlSiVXHPSctnZrikEmY5IYRWlvPU
cR1nZgqD9j410OLStj4EBFCl/hon8j224XM546Jl8XbBYtTffh5Sdl1c69I5wLFZlvQyhRxYZ4S1
GZMi9hSKQsehwcXBHJIVxoTQu4julB/G+0h01ySFgzfSUMflwrAuEjHLYixvkfD0wovTsHTpUOlT
UrVqJUPxGjD5MOpqV3IhjgBQ+Y67cvFTKDqdgfr2GuodTukMxo5qo3Ns3W0aQyadmZOiVpm4U3Tt
/Ri27kYVgkcF3C2dfgg9HKj0j47EXNn0ZDu2dovYBFKzYW83bDoBLDqOt/Ap2LY7yltdCL7cS4yA
pDD23cKxXlO+gIJrrC1nYBIjX5qPxDRi7e22qZacTS7hXJNE6KzyXK472bxyxPdFxEdyzI2Gx6o9
zPP3pGMIaSA/dx0nhSwgndCAlSEHM/2M4y/TzENKy3pgnzW928V/f1Fi8n9mJ2geMAjWUc6AvTRP
OVbSyjpGFNkU1PRJbCRZV62j8MdW/XqkommASjUmD9b/ReOFZ5ziH23y3IPOd/Axkv24BdxZHGO4
KdQBK3Xu8F7XIiJ25wSE0zmvjyVDVxwZkt1RBQJvCNNSI/2YbU9K0/eOG6wHUZ2CpLjN8ck0uFcQ
HkvWsl7qeyy0K28C9aR9FXS4cAzCfSiml7hjOZj6A2i+d52jUCLwTJiMMzV3Uxv5liZwIuXN0wBh
jj2lHvwFchMyScOAy4zQ7LTj7JLWou8BioDTcbeJ6rsHJqMbgfWY95JgABmF/RYA4cof1L+okM/z
0UrHcLKMArWvyd/49Btw3QkXuO5XhuEcBsL/BSgAkRwN7Lpt6O1ZXHhuACYKWjE5xq/C7ghD59zw
DoNdF250LG3MQZBRSs/a57W9tfEzc8eUSv4JDINJ2xwpsnhuuAuMwTksrh4k10HLviqKoqyfIbpa
Tbv3BnUpCliHxJMIkva8cXA1mNngCzPGvWaLJ6sbjszZTg3hiqypIYoZC7oPqE6vqSvod2xaFIZZ
11bjQqsAkA7P5gQeIe2834hLbKzeHFuyVqYb2FAPchS7GKNE22wGhFGbS6Tj/wirgvfE5FI8oekV
Pj0HRvVI+nHX/ytNd+sSACKGu3cMn486HXeNAybSlR/KR4uZmNa8DtrO506SW/Ux0ktoHOYmppx3
8N6SsTzXJqUH8/cDF9nyDrb3GnCsHPTp6s5JmXmmw+vhoW8xNSlEexVev8q896ikCe6XQuUNjVSk
/4AwJPlvoooXk4dfkG7gxeOovtc0KCl4oyMQN+lIM5424aFWB52KRdWKfzBVbwCV6Dt9pvJz51j9
QVd4aMBg6l286yxMtV12aTNnpzOMDrGtEgA5l+iUVBzO1eE0TbOCb8xIvNBESSNmRwWeQRyMSJCV
YcuPlnpxy+l2qZtsQwSJORd8hAMFdLH5G/YzXoIGPQQjEazT5EGG0DPdXVpBKCKj4gbRi9/726ar
L131z5MoWRGvPteDGt5ORx0v+lfIidZsn9qqvgJv5jaq1g59p6lOj5Q5XnM9ee+mq0SoL41fqR5p
5MCrSWcfAmvq1oiqQ2u1cOMqPAoDBln2a/y8WlrtCu4laRX+hAUnaw4/fj69hdPFzbVfW24AX2+z
eMId9mpTuu4bOJa/MWgAEApuU6bAPQc/CfSTUlJe+R0zfSOeHOFHpMDzGsEnPaLQ79owXyY1vvsN
F6mCDHRcvfb6HbgUgFXGNbiPjPDDHecLV7h2vkXabhXQHw1fWZiprR3ze+ufHPk+a87oBB8J+EAP
J/tYIHXm6KHo2Mz82Iou5YToK8YFzr3cahG3P1MLtl7+aZTkShP3TXMhaY7vMvhtCn3VcnEOqEls
vtNq2ArFoVrTnjil6gya4HDvXecNo9ZGloz5fTzEHHvL9FTK++RmT8J57j3xJZxbNqg1g/tFqDDG
uH9pYZ8g1SxIV1Z1+EWF8cpQNDFVApgwYG3RL0YWqWD6M9jmKfixB7w7QHs4bm9r62+MBKlTsXeI
0eXGwyxfAFZC8RM4YQPwjAxrQTvCJMJeWO477qFw13CfJ5t5PN+RBPHryxxzc3R9bbKYRXiXM6q6
vBEeXZN8RQY0+rx/ysOEjjyMRQwgRLUJekYKI/E657kp2N28m5nZ9zm3VFAHFTNzH0BCaGWzseN6
BwbmMPwGFaBKBXgjHppVSCRB2XKlYaNbMIyEO2NtsHLt01BD6uv/xYAyuOuRRZZ+irMQRDlEwV3S
nTVrLx8MWgQH0GzX3fmTBpN2HC4DqWA3ucXZHSM49lNR28gxr0F0TTpAeD8ailu4QbPt/Zeou07T
tk9PcUTebeV++uUM4/ooMeYpydzTqNfU+hXGAXrh3mSlcf6Mwd9YzNctCP4NO5Y3njqdklgQy13D
s3WN4nlY7z87BYLUkJ6YXo4yOdaWvwW/d/Qa9CT7BzsADw/+e5/jgTAXnUSUbJw77xTn4473KtrS
LoBA01yt7q+g2EWaZ4s9DSYWdw/zEekRdWfySqVCGzZHlw29HojK9ktDXNuo2gytuHjHpH04QDxS
4xGia465u8er7+Z0tTFszHVGR0fJyDFnJOpdWn73QQ7/NDMXWzsyGhpZPvMQzpkYwgs2iYL2k2Tp
KOnTCpUcu1EahzhSCd8Pt5QCOx70Lk7tLoaEMbPXGg6Wbhzb15A/Cdla5HnIUKNadUhDcILwcaRJ
buz0vnhxfbzDWh2vplQW1ylstDuuuhVtp7A3iNys7aTy12GqQ0q0PIuRLPpIo0O7SkmJrzwsBfhX
loLeNb/BwZ1nNnl/2Fgj4K2HVm3JvLYAwFkRGs81DoMeXpQDfmyA0saSLax4FYX1V4vzjsl7/m7o
wbRp7D1snXgTROYfM6EvpYrkXEClZsEPDxp49FMASZHhnc+tEeA67oZDDODr2IJPwyJeVedI2Dk9
FNQx+R7XXDPowjfb6mABwiXa/v+3jQtyLPYrnKHzvyUbsNOT0XyiuyF/wdfucLJvMM/8S0q8AHqX
jFfQT84xbS080aLg/bHRwey5ssNti3vKPWVPLkbzDpFeOVcvhcbVtlOyKewJs7JT6quJruRtOfoo
GIVnH5GAf6hGhh5nep86LQ0cr3pvrZmaODZVBAQxnWiRpI0CvpiewEKp7e9eZtqxZbR09Ev1VwDK
3DRKy1dKTzCPTj0pT2hNpL/8YScrbhGjMTW7fmSWN/idvfPd/OYPY81vasMo9cJg09kg+VWNI8XA
3ejPUICuq2pctzI9Ok1SkXSoXJQXUxwypQQ/YHeX5lBu8qZbxRGAx2jW5jQPtGrWjsYhzApnJ8HR
pblwji7ZhVFBTi5d+5hjk+UxbG51EZWEfclPch4FPRP3V6DD3qGVqN+BNsScPQxrO1cRnqL4YveT
fizVa+w51QkEo6FiXDOmqci3opPpBVBsV4/RHYIJ65uqazrWd9DkSAMRNtpYRfPpxx14VTZcJwEb
aYWxXHoODzZ9zf1tUnc+OPuoyeUQx3I/8QBD6ISob1A7bOB6yrLCPtvaH3wTFrGy+sBmPuGAEbcG
+CZHwJDJnjK83eSyDREOOk+EdiaxSfXg36BVcDBb7pJR1R8iK2Upr8rPGKvVWYpgp08y34dO+duP
KPL4tSEGBfGxGcTBcQn5OUFdrhPDWlOsZK65qiKriSzdtnl3YGt7biHiCNp7N5HG6Czq0ujIYA/m
DRgc3wxe1ViS5kwV99pqDtqo0ccVtZ0CRe+X4MReWsd6smHbk3pjEm/jwsppdqwHjBDg+oYpnW2F
UA0ime0jMjLEvnrqu5nVt9wZ6r3M0MGsYpbbY8KGvUuwI/OpYy2ZxI/lMC3AOmnaGBB9uYbMKneu
AX4ndz/ameLtzRFGa6pfbFHPKJ2OqvC6eXgmYbYkr67Q/RgblIMG57iwTnbxaKBj7zsH4yYC47bM
kNdK8It1CUYvtM6Z0sZdZaMgmR2kWDjw9Cawi9JwwVqVW8xfBYDUaeJU5CggEQOAU2imG2Zv4FBH
Kkfp58YGGuMlr3FlBlYg3xwONDstslf9HISNFZe9NI/nUg9Gt+FQXoxsNsGwJGuRijZub6hrFzXd
FVvxP0smdPOC5ggL45xLOC55N8ZEqXB5xWxZXnabeBgW+LR8Cj6x8TYxXEG/9P7ZBit6GunzzTHk
qJRTppO70KqBDzGSdebVIXuRKn8F28Zkk9h8HbUDFac9+Xs3orxD9G9Uejow21Nt46uXKtbqixnF
v1ZqxVuNbCmuVuGuGmUDZKOmkhgvEAAVu7uR4MojJXzou/20MkRJ2jR2nnzBEM2cJYvWf40bWiIN
S/3UWcc8utMo09lhfs2XZqrbNPNOqyInvw+qLN4MtH5wdvJ5fXMl1lomfmhsQC4wyBICq4hx1mNI
aUYNIGwAkW00vXdDtcSFgIzvA4dsLFLfIjkIoFwnhPSVVAxw/ALIodUaDytySGX4/bCwteFHj02I
cXHh4OYuHhOXsAyhFqoR31URyq2YznrOda2vsOpBaSKFTe+PqXxi+BV00v+Z9oWqj1U0fHmNmxEa
53pCQSQzvTkcOpX9T69Cmh9lXZ4T/W8IB+8Q6IOzrSb3pg9penAdULa0p50EZbeUXprrEXj4Ip5g
+XYM4DgZk+JWY7+HBnkcEb1ONWYEWsPJVWjPEdL33m9T6ooJuFeAehbWN+ElbzE/43XQ/6RC/ydK
/WCG4IW9xqn2EzPqFK8QHanPWD/sFD555BIGcsT4hKnMuvv15xgaO3Q8i/AnzLeQzsWFinRnkRhy
TRKrh/oog3U9h9fDga1J5VvdbB1gd9qB70xb+1qRrTx09rYuL0FV41pnc1m7jM8Nk7tLlCtqruAx
xz22YKhnFhcB2R0iB/ZFjmnNTSZ/E2Y+bHhLkCgHHGOmaUlPwtBQuUkzsVMe5of8MtlguwTCFq60
hvTfUy3McCdwtLkVcP8yZfHNxAk36IfnVkjLmb+cwio7I0V2S9O/xr6dHWs615n21DWBBdo9JA3w
unhzBuuQF6VH3MplLwhpsO1JL49Crf2xD0DO5RW3WukREFFQNl2Da3iJt8l3tXaf+XgF28+2cq2z
VdJT0+BYC9zqUntGQlqZgxn7U7liAJWjx4fhOhOVOORB/GHrHUnfjJUzFnNcrDTg4zHKkUP7GbXt
X2a7nKALCyAwrd3ayMlCkEBag1xPDXBkjd8caOVk1hQ28drnvm8VUbTRTOe3Ct23hLpS/nW0ZM33
toGG6y3LabKuGc+SIv3IpNcfp9Z7woBnE1+DN+p4Poh1m3dJdQ45RByAfs0/bxlfjl7F5kmS0Qps
Z1GnA7gKaBzkVEjLe17D/S+qfxCU7mk2A5Tm8kCVE11LRWXBXHArNEUSrhEE0n8j7K05UyNzLJJR
2t86VbXbKDVemiq1zwWVCiBuMMLCy9aQhJgx3vDln0Fbm48gZPLa2wCQVWN9w6TS92VDunyYQv88
zTbsnssDVa+7rArMo41LJ+H3OFU4T5YW/z11LWO7G9k3sSXnr0AJ800N85dEWnjVasiPUzrx1dDk
2RnNt+aL9zDpONZAAHTKWuKHQIeU9bCpTfIbSYspEt0CyLTygOTHUIW5Mzed3T4xddjrFGIRYfIP
UQKA34yhfXHdBz3L1XFV504PX3kQG+nZM7zNPGl4Qpi0tguoMdykXX3PR4j5rGVM7sYxkMjciVbO
EJB4TXl6gP0SALSuOvoJZbpxOuNn842eUapbWQ/pwWQrAazGhqANnOPPe6p90t85fCDdC1oFVlqJ
/UxmXX1oC9wSlmG8Egp4rjlXXqc0PtjcHS6A8S9MfroNR7UHbnma3Ax8WGXDn6gaXSohcQMA5gaa
57gNr5bDDKA5d2Z5mmziFCP41aWrOTp30czEFT13igeT+QlT9WsY3zpayc9tQksvZ/eqNn6KIdfO
IyYG3WZ8aWvhGXpEc7QhculOjd26dIB+cDGIh/jsegwf7cw/6pr4CAZce1wy0RL1OZDgP0aVzxJh
D11xTJ+QeRA2tfrkOgFcRHhxwNZ9OnO1fSe4t+BDVmsjYyfqU/M4DG16ZdK6rEXwUUFWx49D+zos
vR461aLzBT7nGLccHDa/81EraMW7uVOHwz0OP/o+yE/+eKeZMMRHMhejuChNORfyJPWNlSVbkrN0
Re9jL1tZILHweZ0IC8Dx0bsPAvD7Mc7MTROMP4Um7K0bHztargqLQU7rmQtlO4zVC/VHvQqZlhiV
qcPnWzhYdmKF85evDziEUZ9ymKtkJ4N+mZrys/csLhhlAOgs/DS88cHeuW24jO+ckbWrVyDRzJby
N6OIMZ+38EuNjoBr31TiLJkaFkM6wLh29pkcWbEw9Wre9OzopX/NB2MFLtFlAx8B8baI+QBLqHzi
1BIWEhMTXCsMvtk+V97sjaAjXoXm1cXgVIkIYBu9xTuyaxBKzP61agllxhZwmWL2OXr6sPcSwLuF
l/c7ZhI/rYagj0EETHWiO6uUcI8eNU9MAIEmAYrc9XzRZPBpUm5PbqA2Zswfl/KBs6UMtZ2UneD2
9bHQJNW4E3mgE+s0GZjYnPl4lClf08xtoZJNZTzjdsdBggd2kdbpN0ZxJvTCp2Iup8faTp8jiU2V
OvSRgmdKvzupgQwcIAAarlRbz7d/DFsiY0YF/PbaPxVt7NJfl67qwZhWg0PdA2rmMTTb6oNe8kvq
15JLQFZiAvBvhhBk4feDIOTQtuBgJjqZBomjECV2FfM+L/JiJlel0R8tR7BLEkxKkwuzdyCN2/fN
1sV3V5vUsg7NqxYK2n2q6O5YeBPT0GLgjGe3dYf+zYO038KB7UPmKVyC6LXQm4G4VdRv8EoT7y3k
qVH4Vwyn2euT8ychuK3CiVQ7ws4q9LuOLkuuKsOgFoNfG7S9woFE4e/HFvZOVF6AQgZAFrbp+B9v
57XjOJal61cZzHWzQW+AmbmQSLnwkZERmXlDpCUpem+efj5GzZyUKI5YVQ2cBrrRharKpb25zdpr
/UaD5AJnE6b7d7y7LLQM0xvWibL5h4hnAR4/jef40rMkGLcZ9ESoc3YBwcg2hgpcTHBQi7rdtJyS
uxR4WYlKu+31ACnRm6lscMjdOhqs3T/S6CgjqqMONjoHgV1aJBWZgYi1hky5Dv4WRmplgJYOg8+J
8Jy5AFPSoMSAUH6x8L7dvZuX/n8zeR0DfU+zHiFxvyr/6z/+J7D9tfp69hcOq6jqn+qfRf/8s6yj
6r/+g3/T+5mO/+Sf/Zv/9vP9T3nps5//+e/f0zqpxj/NQwj81I5Vla/5t34ogn+7peX0dfqv/OHg
akr/NA0Nvq1u8T+WYmj/6+BqWP/UZKizBn1NSTcsHdfX/3Fwtf5pKpqpWoYuWTqbQDxxcP2nBclc
EUVNMSTx/c/735E/Ai3w0oRJ+2Mm/uev/w1z+0dMIKryP/9dYihki+M/tv/xn/+uWzKeLfDxNFND
lc4SNYO///3rM8f7+E//ox1aMUs6JAMQ9/hE8W9XrfpN+Ijv9Rqr6j8MgP/vaIz1PBpS4shYGJjW
mpbMwM6jBVpMnd5QCyd3gMmtzTtUYXawpx+lJ/CITnMfbgz75GP8qRGex7TE85i5TyJ6jLTCMR5a
B/buVrW1LU7w62wt2PXqX4wmnUeTXRBJBXehQxdxG+68Ax4mtnYoVihcL87nOF1nH09TFcOQrfel
IhnG5OOZgW7BNu2Rfdt7u/AQbtsN+mq743ZhUMplHFM1RRnmjfa+hs8HFaNs6itliV7VWlwPNgK5
qIavcey16Vk/9bv8jzPk/14n4yxNBnYWEG/j01VZgLRLu0BNCdjgy1Bv0fslWvC52pZLscY/61qs
yZpM0EwV32WzqU/C5MBaJLGjDfW2G3hGa2APazIo9PS2+UuxXZza8RNdia5OVic0msDQMkaKkRY7
QrGh3GzL1dEWmN9hDbToKXhod8eFnShf7HuNWvfvT6pO1qnik6L0oCEd/Q6BYkR7SI1QubKBRBBW
WUsfvTsU4PfAPA4+ZDo7uT3e/Z3dYmoUk8cFrGNlNJ4XJ6dPH/sRT2tGDyN8gwXztnoz1uTXTrwp
35ZWlWpyal5MtmlZqiKpuqRzxJ6Hy6JwkAOg9Q4IQxp2dYArAgoK6dYT5Gxfd5mUjMm+/5QDFt6W
nQZeBrYmjk1ASLVAppCYucI3j7LVq5a12j441kMMOgHIldxYvWIPfhns+07RXmI1bD/pYHmznWsm
ygpWbr5CFSJG8C0Tv/QFmYGvRRpc/8q4VYsUzAjy8J5d6BQxQWwL2m0oV2Q5YRbn3wyV8pZDQQNp
Z7ojVNmB/wsCpYEC2ygJKfvNYCAWtIpAar71DIiXm9Yg2y33+pNpjihMGZBSPbK5aJGaQRjDQ3cH
8ymIdBGPgbqIUAXtYTu05LXfdJyU4VsoPeD2tEKQzcPsogOKnuI0+JXKYObta/QJfg5qAn4nKOUi
2Ib6iFfRhrhBSjFu6hChKLehMzi+AT56MTfeVjTKpuXVIxa83jSrB1Mjc0KTx/fuzlUGIKa4tXjJ
um1kjTd0mTg9/eyHpLKQbU2CssLlLhOMp7gTYY0jOCc5Ipg9QDDIVN3pDS1C9Ep71FqCwJBf3bRR
m0fVavzPQVp7vIH64IhKGJbhwlqykN7gxdsGn9qjWt8WhtR9UUCQUuJV0me3jpSXWmujB7LwAnOl
oVYfdeCWD0dcHl/aWqbmFauALunZOsAQUeprWdBYUKkYB2QNIjZ1iKZxbyH7PaT0eYoqSu5D3adG
Fkr4jbAeHdnNoHNpeXCrZlS1VKp/UBhdMCoqgpi4DHIZM4HwooriRceE9amyiuzhGNT67bEWlOch
zXP4oTL6Hehz4MVUIlvSe7Cxc64iUQ3CN4BfGRLpvYtMjSI3GebSbmuI+6IJ02R31KIYdUEdJIGV
CZgJSmWc2QgJt9omSMJY+mHqhqLbUhjXPJQVEVlUQ6kF41fZ80H4wiXyTK/4fgjGK12LMZfWdNTT
PctHGr6jWgStq4t6SDqCOiCGDPk6wumoHhyvRevK1VPY6KWFig2ajJwI2lGoniIW7xcECH0nr/zW
zg2TMkZPYwPWpWl+s+DEm2vfjMRRBYCSjeRD444DxODXrevJr0IWa/5dRu8KjEwGliGjTTl2xYUv
MrLBD6aLi5Wnm8OKqkpwg4k8ciSZ5jstMJF1WQ2pozBvWzFPS1AY6rFWdqZCQ2p7lHlagF4nc28E
THioiatggsb2fSbIaDklR+9ODSXlwe0lvGIaXsaDjk4XQoTo8FOPQSUu4vXA+6AoBGC3YuT2m1gK
adyIQv1aejmynNDtbRfE9T6Vg+xToMS02Bsdz/fCkgynqY5ogXtugnPTL194tNTdIMp3Vm1Qt0mA
+AUtessffN3HRNLXtQG5HAwLEHssUjsXEbaAbV32t5GvwOWPO3pSuYirFfrYcvvZlXT9BTsQnJMq
yIlbqxNvhSEDia20XoztDZB7yCfse8luade8VKmpHDwXWwstrqODpHvYxgqcb46nesmtpYGT6ZOq
+5YrrmgPFjw0PVdQJ5YQlsDiFqjxjYvjvICQSu6Gtp7HQNzrQW2D3RB0GIIUmPY8uqFXPCep7oEp
RicDDAGTINfYkIAYMqsAcm2SpQ9xjl7jg1cIlDaTd3RgZMW5UxbA5KSyEKO9kocoxDeKKqCUIFPa
y7QKSlRpefT0FDk7mhgFGMlLANp4d/StlhZiAFPC1116jiGq5z3N343F83mtudpTXw1ItcpwZhTf
Tw4yu+EzlbDuTggAOYv079DAH9hnxwYHChK7dZqIL2C24y99h9IawrPtwciUO2VUes9bGjYDm8vO
0PG7K9kZcCULqFRJQM0eSdhtNxLgQ6y15Vgy98dMl246K3spe4DEZS0/Bpmp2xk2Fmalfc4UuAW9
AkLFDVVVt30I0bBF5OPGik02vBibB1EHo47JlvbkqgAhkeXRku9NnNSPkEJB2h+tEq35VMWbBIJh
SMX4MbE0/1C4OVbtboSFTIZAs+T2nNkliXYLokNNUpqToyxWU6vuL+NI0RVX5l+DZALTSVBRzTvA
p3WMT3KDWTANYH+UKAUjeOC91KHxzHfrXNioKWT+VYHGWM0OoZMAJsTPP8hVL+07VgRqPNQHsKIx
D1KHoZBm5oPgtJlVOBJmIStVY+LR6Ko/N8GgwKjKkhp2BQLdQCLiwPjp9kCysi4vnhFGQfIwrhNk
DzCSwkGeRpqaxd6PTq3cm5jL95sLGKF7HFxdVJ5UD+3D2yho4LqZg14gIds9quiWY0YOLQ20fqIo
LSqoalTcp8hk2aEhIBdgoAXaNOz/xIJHC9hRRrWH9lLqdclHjlZEMo/cUEE52lK50MissAVhFyEl
gTbXg46aBygxdBp6SoBGlQeHAuo3ohutuK0lq3M0uD/rhk7tr4B9dD/6DQHh03oOU01SviG7D3a6
oLVK9yKByVDruzJHYKFpZHofionecw7VC5UqUPjo8DpgKrLHNM3ajS4jYDl0NPEjkAv+AcWEXrhN
fXTgniRrbOm2AuAR1BmztwrzDzRMOJMxfw1Re9WsqLjL6zxB8Fj3LETf9QicooC4S4UIx5Yupd/v
Uqp//S45qulWcCt5jxpKjuFCFn0rgHFE6yZXpe62FUPUbtOca0hzg7vcEMwNPmU98qioDftSVXa7
RsHMuc+6zPkbjyOe4bLMu1YxTXPyCEPPn2K9QFLZroN74/uYxQpr0Ec5WTTir/ZS6i7NvcYs4ui6
YUqqKo5//yRpRngIzEHe5Dyih426hsS/RtMIebRVvld3iEcsRrx8pOB8qOq82UmxVFWaDFGoqS/L
MkNUtxUb7U57y3+6n1W7cWSbLszHFCkNZVM/Cp+XXu+yepGyE5raCaI6pmZp8uSdQt3CzOIMr13l
oX5teOb6n6INTOWtdF9vu9330g5ux/dK9xGOSXYP6+zNeLSCpSLC5Zyf/4zxOXUy53EmJhnaFAk6
gs4g2xCrHdMubc4E2VoB911xZy3EvHysaCRsmGZYiilb0nTkRqugeQfAwRGBKroQLXQXJlrZv7ZG
/f36Gr4syxDKFDVdUhSRKZ1839DoTFUpK2y4jfRTT/XdRXyf0+3D9TAzI7LGgpZumQjwWdZ04Wrk
xGaMjaOOSgh9G3tEhoDpy9xuoQwzMyAgUYqlUCrTae9MHno1SkVHKBY9okLf4/jGOPKB+u310cys
TMuSNdWQNJEG9/Tt2mFRbapy1ztDDbxT/IVPw/UA71/4vDagnUUY5/Nk0bUlauB1RQQELJ4LW9qY
d+EzGqZ4ScBV2UGXRZTnHiEK9xM2Hpv6JnfMpdNt/PTXfsNkaUAqiYQh4jeoWyoj3Km9Awb0qfiM
8jfFkcaRcpBJK+tn8Hcqd+fjn1SB9CFIPaUmNlbdaMBQugOKva2+emtx5dlLxUl5LLWcD9UQJVk3
DcPksyrKpBDE5aTUaQddsD7EX9Vf3k36atAIRcHB9tdoEu0iCAgspw3JibdGWH6xenhZz+MX6JJM
kVhXTHF6zprYbHnZkStLPHg7ZRduYVJsUPBdKnldFn/O40wmFreNFo8V4oAJ3jQf/M14eSgHdYMU
+8NigW0p2mRe3SqOdRWWA8u4s4fbcS5R/brpNwDAviwu2MuT2hAViUOMGdRVbVoTtXgh9WDnEhas
u+1uUSUHzLeiWb9ttuKN9+DfXd+llxV0zVAkyyScCpRAkSfDw0U3aWrdSBxegjZPpzVgI9eGuP9Q
P/a7+O16uMuT7SyaMqkXBmgHV6lKtNSACfSWIRUa/osjUiZ3rg+JKM/+GFHroGO2bXbhrblCKmvX
3pjr6wO6PEbPBzS5WX3/KAmJwICOw68w1j/iIv/zegTpspp8HmJy7+AXGDduYFJHOphbRHZu8JF5
xr+MS3sxVbqsJp/HGod7cmbj5WtAeSWWthLXVPiAqz5hzgWRVnAo4Lx65IRw0Jtsg1NTIDuLBeWl
+ZxcfdwYvLlyfkC3ERCt+OHDa1+D4Ftjl2nuqGOvQerZCzM8s8VP94AyualQR6GLO66YsUEwjrr+
Odav+425OX5ZOr7mtgBtM3pIimaIHNTnU9x1iIO5AKGcDgk7M37Wg+e21VfXhzQ3jadBJt8xw5Rc
TlOCRO5H3Fuj/vP1P1+auW2U0wCT79QFg+5GIgHGnLq+8+3vwp2/E3f6/fVAcwvyNM7k03BAqjDA
xsWffNDbWyvkgZtJa/ztTY3nuhQvZC2zu+004CRjKME9qBKWsKyFYQM5ZA3e5t7Yomy6MRfGthhr
cpHVQ38Eh8zgYIu52/rJ/2CtsUQJ1sjsOvnC0SvNLDxVoXvAga+IY3Z5vvBSBFNxj7boViByi9rO
q3YTHJI36w5ZiMf84fh1cPAI2F//fotRJysxPuZa3LVmShYkbci9nKOy05Q9VW9jbWxRqtx2DU/2
Ldzn65HnEiKelxJ9YdkwVTj95+ONj51SDj2R1a23c8MfPhT60etBf9IP6rp88h/Ctf8aPKLAyyMN
ntTHpviaPC3OwOXpopqnbZvJEh4oyiQVes+sKIAfdgTdcQVrmOeuftPfKI/Xh325Yc6jTdavipV8
IuUSLIv62W2OK8n9CtBuJ6vfrfwx8dyls3Pmdjqd5emNXvVHtRQKZnk8O5nWVfdmOCLJkfD4d5Kj
s1jTmx3TS9nvWcE1fVVpg4K6w0fcYgW3Kh/Dh6V444eZZNSqqsgSKpAqcLBpkzHMEgmgjA+2XEVQ
Jao/etVLCOdEbSRz4by+DAWEXqRixVNZEkVpslbxfG6ogaKf5lna5kiDAcNPMYj2pZEuJCwzCd9Z
qPdtc3LFx6mR6qGioTaZY/xUJHsp3olId+M5BB7UNR4CcePXN0L13WgWDoPLW+k89OT7ZaKJBSwu
4tS0SnypEQGOXNTCrm+Ahal8bx2fjI++oieWPuMbdbTVPgdH7elvfPd8lSKGcT3Y5Zl6PqLJmWq5
UKZrl2CKDqyzpuPoKPWX6zGWZm1ygkpRQD+jZtZgfe08qqNHaMzXQ8zUqc7HMbnOfd5tUT0uih7F
JmDG36HEJRvexnuQjlyBwrpZy5/8XfLKx9NXuKPs0XH7mNzJf/1OPP8lk9MyQpUzGyx+CVLUu/TJ
t9Gg3eqb9GH5vbr08SZHZTR0g9YYKoPOf0ZdsvHjHxTGFw7IpeU4uePzQpBKJRvXfPpZgPIBbpx6
9lht/nT9Gy4tk8kR4ifHJpBRY0OxwEInrnqJgv7lXwoxPeu1o4ug77h/E1961XFl7o345i+HMCiU
Ujc0JcmgzHZ+aYdhg9kOAHss4MxgRXP3rku1zfUYMyVoys8ypHx0i3SZuuF5EHg0emfUeUlOYj6Z
hwZ29hbfMzt4KX+EdvAg3C4EvLyUzwOOKcLJmZSmbuyiI4fyqC0f3G31wuPJcT+HFNrZSFv/XrRj
2/9CT3XpbTOz/M6GOjmgFFeoI0Dq6PZZH9UQy070xlwUibr28/Uxvhclz29Lk8KTJhrgpd+38PkY
wVqAtdf08j3N4UGDSeWHEDnZrf95uDU++dScXRth9mg9GPZtdC857ab6CplxsUA07ttrv2RyhFg0
YRNTxSeqPVqPsZzyIzoNcRmI7WqHZ5M7/PV9QY1bRoYbNNC4es+HbmImo/iFQY3bulfxRDmWX69P
7vv9Px2SIoIxgsShWeq0ItwkvF8r3S0dEUHDtfFd2TQvsYOG8Z30DP1wRR7rroyD4qQPyV1YLdxy
s+HHYpRlyqoKqnNyUlpuJB29PKzek3jjAaeBA/y38OAj+UtxasBE4VDvE7BBNsGX8V5zO9YcS9Xg
L0npeT2fzzDMrQiEP7xC6rgb6NPdTv6Md+k2tZluCVzNeqkUMv6J0xk/iTjFXcYyliFKRMS2MBD5
BzxTPYXaq0z7Rr/vrE8IEy1dwuMyuRZyciwlhpShCIoWYhh7b4knfdDE8Eegq1j1jJKT+g1d9ns9
+egepS0+bR6kue/0XuEa3fCO3IaSfs8E9rugGYWXYmX1j6QTSkvTGMVAJ9OL9z18iIWlOXO28WmA
PnFg87ycdl+OmpZEuZ5XgOCSF8DZIKIsuOrbcA0r8aB8aW1vja4cOrnwP5YrVuPROZ00DWAn+FHW
hjUtmDau5vY0SCunyruvpS9/yMRi61rlPVbRP3wPjSZPyO/jAIFpPAUxTwvvdbQqr0/C3GLRZGu8
t/ivMm2mIIJcDa7QV1zyD3SLwxGjjg90wouP4mOROCWQhushZ5IXqNe/Q04OuQzJMdWU0UoeCqrD
9zQa1kO2dG/NT+7vIJN973e5qsqVWDnyNv0Kp2gHBQNP1xV7Hzzw0gaYe5qcjWmSKxFLQWiLcNAN
sv14viXf8BjdKgcUGzauc30G566J0xmcnCme0oY1bwU+mtR/ajLvfjDNtxL3Nfjb0cLXkuZ2ydiX
YaeoY9Bx759kAJ2QFJof1qUDEPUlfIYL6IRP4U8Uzobn+BacLJVNksLMRk3U314fqDx3sJwGV8+D
J4IMDsEj+FiBsHwnQ4TEpCuUPiE1uUfu3x5vZjhn2CrFawQrzU0COUxfhejBXf8tMzuFEhS9IdNU
getPUy8ZzU4LgGnJQY6oyS7YAmZ3xN3SkMcRTU6FszCThAuZAgmbTcJo1YdWyVcqOjbXBzKTWI2H
nc5/FBrd4uTFZGV+KA7tQARMYlR8uCTvocDOS/YWNuHMyjkLNNnoZiWnsZGLZHACTmXGXh7Mm6os
Ppj+NvE2x3Qh3OzMnYxrsuUtvyKX6RlXG2s/0iTe+aW6UKKaObosrlZVEjm4SSYmIXqzx/VZIl0q
czg8uAn6Wb8pi2HhKTEfBpw4ji2iqk0PZT0zMz1L5RIvav0ZoQxUmoOdVX2+vg5m58v4HWXyeVrV
clV4raVjScWtJQAv9cU0WUjAloJMZkzUYBuKplQ6MZeoaXwM6v31UcydT3yT38OYHL3AEXwkYohQ
2bAI+tfwBnft/Xeu7O1w+INuUu9RxdwuPVBmiuD0Qk4iT45hQ2r73pCI/EfzpVx7B3djkNn1O33h
xJdmN+3vWNqk/ainxwBO0nss5VNY8kaRMs4++REowvE5ydf6JvdXKDTcJ9+vT/DsLqYzTwJtUEx8
T3BPzn8/8S2/i7TS8TzA6kl8H0iBo7b9Syhg85AC/o1raTFvn90CJpQlnjsmGJlJRlmW6hDnA88G
f4+p42qkLWmb+k5/jLnHBwpJq2VOyOxaHdFOwEq0SxSA1ISyrGLQ6tSSBx0VUHgZL+y59/fGxfF+
EmOyWtPjSNseOEGQR9tXt7StV9kHd4+s0r5xlHXiZFt1t0yPmp1OS4ZDS55Hx3z8+ycf0bPEkosF
e6keDWmICmghotLdln9nt5+EmRwpqRGpgMAJIwxvIsBJD5mA66tRmv1IlqbqsqIqKgS/85GoutiU
hcClUtjJ3oJivcHM66Y5oDx0MHfZFln8v3XCnIQcf9Lp5EG3z6GvlM7x1vrQVFvcHRykpB5H2hfq
KdKhpq0tOUcHFv7u+nDnv9vv0U6+m582qaLiBuw0w30if8+Uz6n28XqI2ZPlZHSTb+bh3idIBiGg
xq7RylwX0tcQUcdIcw/XI81+O01kffDxKLlMawHHwkj6tOIoUbdi+9E8hIcRyoQF5LDGIQJVHRuA
/reFoOMNM91xoOxGNBr/CxH0/OvJ8C+skGewgy0nYmOrfNRNXWmbclvtxG5T16Rx0QH93Q2s7aU7
Ym616rRGaOZBM1WNSfBKTmBn5EfKD5h+CmUCwdnIFg7ouTVyGmOyPKGvKLmr+bz369uyideF9QnM
xcK+mx+Iju0pGePYlDyfRRSBJSqPUeUI1q6NRi/EhQBzhRJOpt8R5PMIyKFHWp/G42u8hxB/AwU/
2bh2sOaGgQSB8sn2KCwFnVscp0En38cU+kK0fIalauK6yvoPboFBbdQ81TxoBEw31aFAD0jcDFr5
4BrKK7YfOytG3TRMkjs/Ue67pHyq8CS8vmrnv+nvyZh8U6MXjpBg+F1y9Ja2T5mI+kT9+ndiUHcA
E8pxKk7SFwwGwaugUed06s+0Tx+Vyt+ifWr/S1He4Rgnh6fo4SWjp0TR8coNrRKxT9UG5rrwJecn
7P8N5j1XOwmT1ij5Vr1QOt2x+OinaAX1mMkCEMsXAs2vmN+BJss0VQRp8FwCKfGAepj0hgIc4IDI
/+b5yU2AbMJCwMuRWQa0c8CR0pgHTc+vwtNyNFObHmVuKCjGdsCZM1Pf/upXIggPGlEChalo0zdh
pcO7zBBXc6DBbXT0pQqg5Z220CK7nLsxCjBngNUarObJIZJD1QzaDFxp5KMk2+e20SIqBSWiD/Bd
SJ6uj2lcv+cH/3m0yZeC4IvYo0C0UeMI+XxMD9ZCZ67TXoV0o9oRL4Xs1/WYl8ckMQ0ZbWIqzqY+
3VNl7oHCNnH8wB7L8TOY2ougusv7+izEdEMdO0NyrUDqsUjfKOZ2wMIU5xdHXx83xU3huMjWKy+o
Rr/4y6DkccomU0oyrqOMoAMukEbhhNNMSMCDyhtacwRGv6vrqM5wg0vVr9ZuSkouSzCGmbedhV4k
opqS9P4UnsTzggaBPB9ZyCBaiV+0B96pm7GlWx3wOUAxu4EkjqDft4i0eSn1mnneEVxVdGNEJnM8
ToJXDZkmxFbcW/AeCbtq26nNi6ugmIJFZX6899vjzz7y93UjvIGMe76+kmZWr8VtqBljOm3o03bi
4GZSxHYZHNVr15hQ2J7youa10wbZWsKnoM3kDSzKhcNmBvREhe932Ok7s04VN68sf3Dkfi3By/9R
PuXr7ltyg6ZUbevoV63MahVtUSG8Pl75Yl3rwEc0pCkAYFsi9fDztWVy++MMCtMDesIWJf+7Cp2l
dfo13EV2zsMPi5LqBiEilK8OOCJuXAjzqA5v4IyKK22h0HM5D5NfM3mnhSUYjGOr8h77bjwYn8r7
eDfqI68GYzU86asMeQL4rOJqqcp4cYBM4k4WXSEVRz0x2WECjrwI6jmxslTRvR6CCtP5RMPEFuIj
pSwn8oZVZX4YbYyuf8vLXO5sFDB4zkNAKG8rI7YgIx6kjep0O+Swxf3w9AdsrvosLl3/l/WRMeJ4
c1m6JosXRU2px/nA94zxZEpfedeW6/xnfPApDndrZDAxjXlDpnGRODC/Tk7ijqv6JO/QLCGLKJxA
FjoEOwNS7JfAyb6hT05KuTkeyHV4VfTflt4V8zN8EneyWxAzNKDZ6D27RdqUAfoVIy8lDFbRa+dU
a3GHGuX1j3pxIE1meLIjJHT9yrpmpMd9tR+h6e3G38WbJZDx5Zk/iTPZARVYf+qQ4x1zUA8A5Q7S
bb417WaNPoF2z+MNPDzmpU90MYslBNbCGKd3a1xbYuuiI4aIcrdO3HydoiumoZSmb8J6Eygosy7h
kS/Su/PhThNXHzqxJrRMa2ZEm6g62kfqvhTiFtLwy8LTJI58vlATX1dhf7FgzC8D13aKMJqNK/GN
sqPtieojIBLX6keuAb3OJYrP+8SdJQ6T6JN3VouQXlXLRMcH8D7ZNLt6k9xXFGsWlU1mT7ffG+O9
BnGyIQckao9Kw3yOrJDoh7QZd4ZqS4fWxpoTLPTiVhzPy+nYeBaDUIY+hBD55LBLYMWDgiTn6yJU
y2W70axtb7D/UeHwqy8Z9oqFBzofQ6PrO3Ju6ZwGnnzSCH01N0tJ2kOuZxNt7a/dUhayFGLy3dy6
jBOlE3h8uM2+ko/xJ4x73eLY/rg+lPHwuDaH41c9+WoyMget7pHUNuXTYALoRAxmJeXhRuk/yDhF
9Fn9+XrE2RP0dPbGoZ+ElLo8EKSYJSli5vlB2Zhfy63ALjCGHehS+MOLm2CcrGuDnNwVvm+aiA6x
ULRV6yi3QHH9zXg/4czxKt6Ki5Slua2g8HYE3SAr1BAnCzMCbZGmRgfmJY0dPZY3TWlur8/i/Pr4
HWKyBL0sVsxYJYQLqCOtsrWW3ajKw/UgS+OYLEKMgVw/Gsfh5t/L6NFNxYV8ZWkUk9UH54ojuOXD
uHQPkUt3VJXi0/DpXxvGZME1uXmsCr3lc7TNDdrh+G4VRbYwlLkb7PSbT9aYoFp1jtnJ+M1B7NXP
2Ges5e6jHj2Lw23RkiiES6nyXOJ+GnKSimhep0tD0MP5tdOvuKSWXzznZ253TixCkF3Ju+VTfink
JBfpUn2Qk4STr8CVJE/9N0/EVhY6W7DJUmOhFre0/CYJSd34HlhsxiepsHCrz6Nox/WVMZu9nkyh
MUnJMwUBKSXlq/k4gq20T8Gu/5iE6/CuV0gkc/wEb9MNEn3H5Sbm7FSasoHqMUKk1GXOj0GXkkWd
G6xKWrT3AmrWyUp5Rh/D7m/rBjgFdfk1Z/Eyd212Wk8Cjz/s5PxNUhlZfawknFaLbKlv10nSLpxO
s0mPYsHlRudR19BtOI+hm4US6wEbWzxgCIHlVf5V20i7cP09+mptfYzh3uFASyf97CY8CTtZnlB3
EC4eWDFkzIcGYg5GL3roPzQYlZTYYOCFEb32Tffr+jKandGTsJOFGg5krLLRkOL5e+zyqH629r8U
YbpOj7EPJndgsWQhfaIWW4fs4/UIS5/MmFxafRT3uPON67FfpVjIf9IRx1nVT8NbcRPcHssNxhzl
CjjjLlkv1SBmcwJ0PSiAANbk/0w2Q9bnJl6JzOAIN8JpEOPZ8fVqAAcssSn6urwLFkNOtkETqu2x
KFiiIwixe0lbhwbEOt4rjvwmeX+CM3qJqSIXV0V0TyHsqPKFjMnRDdPSHc/rFk2B9HmELei36Vb+
2X1Dl+3LgKsV7jRE1p9dY4Wt2Au4yM/DwrUxW+85/Rnjaj7Z/22j5hGOBePB0zuK7TlCejC0A8Yk
mbrF5uGjLtHod1epjaGLZWvUMy07XMlb7YN4bwT3VbBQnb5sTzIxFDUNStMGlfApukcMjtoxhHtA
exIB/kDfBDcRHSh8mmz3Q1k5ceAsgw7eqQfTrNAyRZ0vAhnrQgOkrsQgC3Py0Oi2feo21HN3OBmH
u/Q+dkreK+46XCHkNoLeEP+8A0D7feQyh2tkOfsP+KDbFHoXXhaXtU+mwrJE6p+gxJCInOzCGIUu
V9TYhTIkWe0mJRzwnRVAmsNSxWvcUxfjPwk1SSEFpIEQf2DPRW2+R5Lf1sX4KTSUJXL93KF8OqRJ
FtniZn5MKzYaqws/6X2278w95oejpEywzX4lX9NHSdpKv6TXavsnIKJz2f9p/Ml6twqaX0n7frYM
G8Qr/6jY1PYw8OTO1su6GpegVPzfRBNCimbpaH1eFLCHIMujDAzvSCP1MaGhjFKSl+Ffmj0t18Jm
rp9RF5n6MfV6Ak7WjCVmeltqDFDUMXmOjS8i5jAL6e3MYpEk7BpVlIlw2J5uURmv5xCJdnIxHXJ9
/q0TETMO86eFS2hcc5M1eRZmcoFnodx7tcsRiaK/egB4tPW+KM/6SlrrDQTnpS1wSWLjS50Oa3Jz
62iHUrQYz0IEv+Bu45P30NntVn6N7OZNQpUWEct7/wHnSxtdsydLs8Pvy6WMmVzw9GeYkzQ0Dc1U
S0KdrWjhK441c1omW+S9bLmPdteneH7IKipByAnI9MomQ8b3DGf1UZxE1lbsSUfajViQ/M5fo6js
+BvVbjfx3kUAONxgceGkNvXbffp2/WfMricNFdwR00lfa3LhG0mZD5I1HgoY66yQhoULOUq3+6H5
VzGd4yc+iTS557vCV1tcYXmYmSCZgdjUkSMvvZTnsglaZaDXYP6yBadNlKZJWtoH2vgWkzbDnhv0
JrwrbviCm3TjCfgjX5+/ufr3WcDJTkEqy8RJiIA4Ru+aD8qN9wRm49akWSRs44dj/meK37Pb82SU
k7WTo2+phBZBca9HiC0+oEtGT3AEibTfFu/CmYP7ZIi0Gc4TlTgacS/jEEcZnVFnxsBP2S4cBAP3
YC5Lab0UcnyWXBw/9PywABr5hFOhDUELq1ZGSRdnkhfNu+9TPA9UbIP8D2394/oHnN0AJ6Emt5Im
eELhWYTKMVgjZ1z5Kb3Fyl9IKObuBukkzGSf6dLRjFKD+h7Q+gdDzN/iVF9IKGevu9MYkx3WJ4UU
yplCHXbj0QACcr7Jt5YDFsR7GVkY/RJ3Zva4PBnU9HWphQKK1MxdE4t4y3wZmi+9/1VbQrCNW+ja
aphssTgWNS0WCZMK5iM13wAnXS7YRHMCICg1RhJxt3Q8zy8Li2Ys8oo01CZJGS6Llaz0xMQbai2A
1kEddCVhp3t99c2fV0Al/jfOJClTYq+T2pRv5n7UFEQYItsP18Jr4xiH4lm/CTZLolhLA5uud9Pw
NP1IwPyorxoLjaohXg3tEi19ZjHKughnTVYs3eA9MRlYoVd9gU/wSPtrX2PekN/HPuTgjH4Eizod
l7uLYGPGrpGwGxz75yeU2Jid2MjwgbQHd5tsUIlLaXyO6ozj4yBAG2HtLVyc8wP8HXPaKsNHuOqS
WALXJcEL1nbxHQYp1gqnxD9Hsbr8cDITSWN31MJEZmIyoW7b+ZIiIf2bdgIS5ygs4SUktfvrC3Ju
Jk+jTJZHGOhtHGFb6LR5jMn9gxK8Xg8wforzzYzQHQOgVTSnoaT7oY8qq9RwX+qHPxph8kZddo64
vELO40wG4qZHnlz5e5zOxroO40+e2IBDqey1G9wjcOGgZP8nWBEzU2jICnKTDBMuvD456tXON1Ee
Z2GURu0dgOEZa8808FMSLXed+ELr6FVO6LpAAgmd+HZbHAXvA6LL4SYps/yjhdXjzkyV5i/fQUih
wLQ0EMEk2PtZdFJwUHOBRn0iYnKm1LhRx7noJKXiLrCQ5jbGeG0rI5dcv0QiVFHpD5hbjjjW44vs
DDsPlrwJ8bD4M2+8me+MkYMK9AEuFzXOyR2UWAbNkbzgwKzW2V6x83wlfs6p+f8QP6irjrRZ2HdH
SPMrf1nxYmYxmxrHDrxAVvSFLlNXtFy3ODHS0HKfQARVdmeXz3JO3YyTPF0bzvFr8er98AcELGkE
LB3mlzejfBZ/ssgVP3QLDUVeR3MxC/SBPaPX78WfvFDGORJBar//6xfWGFJVgMEp6PFOCyNWrQaq
m1UN5zoo5RjNYTJPengK43u37lmCXcyceyTziLZyLBlouE7Odlp78PfDI3qfOos2Ka2VJ/l7Fw7E
wtAusxlG9jvQtLb736R92XbcOLLtr/Sqd/blPJx1uh/InFNDpiRLsl+4ZMtFcMLEASS//m6qqruU
zLzJdt9+qC6XLQcBBIBAxI69Ww65xZwWLdJceaSo2MnAf/I4G0KQyM+cgjODmiZ5QTOdDUrk7VJz
3wJlL9B2EOpzVZWLW+PTgCYxDGdWLvsBRozAhqb4E7B84PR+9OhLXIpfP1tOJm9yO2lWmXt1MK4S
FGPNAs2U2UwR9NKU+aBzCnTUTMBVOtnokMmzhE1SOF7+aHoHW4MUGaWL67fTpSn7bGQSahKqcd9u
YKSQxxj4yq4GwXTegYoL/45fX7d24fFo4pAE1TLyrTZUYSaz5hGReByyz2jySh6g4RKShQ8CT7Bb
r8Y4aT5FdXkS/zI4OTBiwQGBYTCYyWMQHKG9HfbN79dHdWkffR7U+A2frhkB3Vjb12CDWXyR6sVR
F/kiK+k3vR9m8lQXrtqxGRnxM6bPPUOeFKKUjQmelKVwqiOVFholWPP/aWOyi1q9tJAKJrhgHIhI
mHXUa8mM1106xn2IEEGGKEDyYkp3J92A4gmKYbDYimIIeyivvdGLN7t+Ad7sHlLQq+tLdCHTD8f7
y+KUDsjPiAjkAIsUooRFKIFn05bxSmho2YfY4l5GjT7bC3QB2XZqdZIgTVyj1SHy0gCzl5mLD70r
CH6uoTuub8vbMcM+RE4EGQBECytjJrK9sLUBpUbcDDAx2gCn+TY3hvQ2oVW3LEpgXDqQ6RAq3iGy
VEYdY1heqEHNHIoX1jVAGIhS2ohgPmMOyCDcRAIjhvgbZLW3nVGQJc2JvKODQbeD7mSLliVQX46d
ufaZC+9K3Io6ekeheId/mebBwHUneZ8lHUgL6ht9qUDksQjAtQyxuzdIus6Dey6EQphaB0czaHTc
M+C/YTqlQTQBg0m8q6G7nceNGUIVdgfhjx+DNOIFaYN3PkDT7LozXzjTQG5j2UCeobvtLEAYqTEH
q8o7aDG5i1ryNWg57+J4NvV+AaQwknaALwWdGyB5nuLcggqShRDOGSGn9q7eupGAtnboH0Y2TLZA
BeM+fpk/si+Uok7NTg4gXxWDJkazUAsHwS3oz9fecrRIdnPx5AWY4qmtyYWknM5Eh4NEOgKy7WFH
8vXgQW5D3nLttejKqBmSZyfWHqmpba6v4oWj/GRyJzeTkeZJYUD+dumJVy82F7U1l2u5cC+NKhK4
bHEIQG1gEkB4kD7vXZ+jpKcBBmnW+q4JrGPX03I/VKj4/hfjcUfeJRRUUWae3IJWpqSfmlg13kFS
R29fKtObaxk850l1LYC+IeQ5AlcgqDkxUlpKMZJmY0nPB83QcriBNEW84CWA+mwnfqa3ydoOP9LC
6Qr4p/+gfD8mf0/f8+MnQNhuFBpFsW3iMWjGMSEKogFzbTgiVIXr3A2Q9dwUZpXcVKozbkVs4JnA
amPdmEO85aTrfvn+xDegRQYR6JhXmD4RzMLLaWCW2JhOA5F6G+kEla5sAHwhUAMJcghPdYWYMXrh
iD2xOn0vsFavMvQmo3YfNiCHRTJGhzalHXrrfitvk5UzY/Dcf0/tTW5PQ3oxRIRhT/T2okRfYVRB
UAigHs8MCx9YpesOfH6snpqbHDtV4/aJ0+ZoPfK9J55kXaiXZGnU3lxD4f9jIlEFAxkLGASn8gfK
1jgPbArYzq33at2AVCFyoZSavI+c4f8B79Tlkf3b3lT5MlEZ8yC4ONYzkLaukDQY2ZGahedHAux2
I+dVcPj1Z+w4nZA6QW4Ez+dpg2HXQEW6TDCdA7VQvhxuoHISBoQtr6/aBfjQqZ3Riz5F35XitmZ2
sDOSNoMfaCWdtanCNHLDEUpiPOPeWFoq1B+o+q885q8hTg7YlrcatJVG08mrB8zyqCVmVfaMlQvX
8OkIJ2+0QQSgAjFhZly+FHxMer4cC6ZjFgJCdvzPPETpzwTNl/ffX8ObJCJqUJ04XYXDtjDvWLxh
yUtK9JBbMyicy975bzPTvDLU/UiQCGxzMO7uEtPbd4O7SOYUcc5D05NJ/Ag6PrnJkOnQBvUwmBJK
g0g68mjoxSpu4rXG9O+FQ9qodefIP8Y7/Oyu+GsPfGQOPxmFuJeWKIqV6/L0RbOYvyh0ezZDdXGd
UAcYSyrIy00rD4YsLAnd9HEHxGtXhB4yzV/BdBjxO6tEcl5GwdZcA4Qo5vb4x8kxHSCe82iFGN+k
kJY93XxlDGLkuMZlaPhZfkPiJomITCDiVht9HOlZDCEb2X7xx7QCFN9uKWnzyKLsJ0v4EWpvPUpM
0B8tYyCdCOvYEUEoZEMNUAEMtvHoCl0uNE0aYVD4KqSlV0CcTEJEsxCjepuWRMK1n/QOB7Vd5DFQ
pX35QkoIrwWQdn8EE/EQ9obT/Oh0VDltn4pt4ik7hNwPWfNU0353uBvMvILOH17I2kAuDAhbxOeI
0U8nRS+S2u+7BA6d/xBxDGXQPmK+DIsUDYQ1IuiZE/CSl4EzxweX3wf598SewsQNTt50KLUKUCIl
MriT5pAsO6mpxzhR3cIxrXZXJLa7qmhPQjFOUB30/qHyKyggU9Xf84Anc+HapZ2Nx8PIBQqGHVQI
TicCbQoyVd0AZTzOQ8rjbUKDkDnDzARcHP8nM+apGd91c+imIc1vdamAUlPtrzSo7c7AyS4dIJ8H
M4n7GqflhpMYKCYU2tIEDEDwNwdU7q67bEAmqZ6vr+qlTY1OTcuzR4DOWaSrNR4vG93slqYJRwUr
Y9FGRpdFom5nwqxLq4ScvuubWCPEtJM9zBBnilTvu2ViHPXCCkWA/Ijf/xebwrGBEkN/MwolU3qn
PO1BdIuu/yWVw8qD0CnvbzUbiYn+JSlnI6xLLvHZ2sQlBukHUCKDtfFIRMsFRLeR1MQrMgG00341
IoArtG431xl2cSo/DXLiI15j+J3NYJZYCFE79Mz7fijojCdeeLQinHJN0Nu4Njqnp5kdAeF4Jf6A
rbZ4AI3iVeqmXM13XZyT6eK99cnSlFnWlNwcghQDqheAKQ+hteCPYPUYmc4rcDiEQFksgm27hnbW
MllpT9f3wMVV/GucweT8KGPKMk0n/TIBOTJel3da6/68buJiLA6fB4wRpAPOWTcEUU0MmUfcYKOn
jJofXL0jObcFCm1RpavaXmT2zIa7uLXBp+DhwPbAyjh60aeoQLMbTXUWXm8Z0AJaO6yF9B5NJwaN
YXycGd44RdML2h351HToZoHSbbK500qQtBYYHkUgt0vjVK5Ns5fPNfPEqi8LtrAHN//dqYmxTYM6
eNCwgW8qrabvM19y6VYE0hpPZg+PHnP6btZTO0hLx8ctBWxqf+u/OS8rbdkm6F9GIyoL/T1caWFC
opjOHD2X3AhAJh03MlQrACU4nW8MMmeJwFHqe336RSR5ch80rj+zquNMTmYa2FskA8G3hnTrWbZF
IhlouCaABMqID0Yvqu/9kFS/E6ggZ2ARqLCJjJSAfBP8Tc6iczSxmpni8VSbfgJOPQQeuDEAQ5ks
djkUFU0AyF1ChGtV9GC81v1lUsZ3Jkh+aJ8vOkhZQD55VXV8nTreA1S219e/4cIqG0g142hCVnRs
cDqda1FTzy3SMSvaQZg+bXoQUjN+13vJPs3lHi3lc33OF87cE4vj6n/aTfVgJG5rS2RDtRdI8YZV
9sCTOX6DuWFNtmxnFiyLOYaVZjjmyvLdTrskzMwvjQ9+DElnDV44I1AYQVYZrxZAYKYVEmURcKk6
FNDtPu2WvAnaG0uY2tEFujviqZjT1r00i4BIAMAwJnvPoNyUmpktxxiS9to9wHvP0sdWlBlE2687
yEVDqGF7oKAHKdzURwmG4rQNDJlaWzygyVPs+1hjLLTtgc9siAsbHymycUP46OzBYXvqGlaGfBWk
2KGCqsdV2HAAIygsfQzo//zo/if5yQ5/7K/qn/+LX/9gvJdpQurJL/95m/6Q4L38vf7f8cf+/cdO
f+if9/wnfazlz5/17Ruf/smTH8Tf/6f9xVv9dvKLJa1Ba3Vsfsr+4WfVFPWHEXzp+Cf/09/828+P
v+Wp5z//8dsPBsn38W9LUkZ/+/O3tu//+A1yVJ/Wdvz7//zNu7cSP7d742/nf/7nW1XjRx3r74Dr
Izf529/Uz4//Ypp/RxYaCWI8UIEc8bFYkBSvyT9+s52/4z6Aj8PPcSd+/BDKluNvmfbfgfz3cY4g
0sHZ7Zm//Wu8Jyvz10r9jTblgaW0rvDTp7chksYuEByopWPV7RFcNrkJCsDdfdJx+2moPPTSpBvL
+JGUzcJy0o2bgm3CuUG3O7e/4p9p9lTXX/Avbf2NlXvutygPPJtg/PBpF4J3+9Pc/fmtn7/tdMN/
fBo2A/QoDB8KxLgiT301182qTVsAMPr6W1bi8Szoyh42Za2XMxfV6Q78l6XABK81qOiRNji15NMy
MZIElghWJcLDfpP79Sa1C2fm3jVPT80PS2P1AVeuD2FpaHafWpJ9kGgV762noTYbGUrdayFH72sb
p2ApXqAm+gFCHih6YxIib4Pctg4J87211StkuTpi4uTL671VZ3QBHioRlram/07B5+quEmUPkUiY
WnfBkC9VDuiPpKkTskZBZEKY7oIkLN+xpKh7kCfFak617fRFOA7PGflqIXMxwrCA0DgdHoYknK41
tafOtHgIT+lJtnHpbVXdON1tXVmbX3IRlBoClP6BhkTM+KEHc2pPeVwDa5Uyjm1n30oTnG3UTQ4u
+j7B4ny8buvC0qGqiU2JrDHehNOjM5FCFiTRrSfJy43f+XuK0xoiYxhf6NpzPezWaeTy4SkO8E6Y
SUwkELSjz366xIWll1wRaT0F403OByfdU5akSxAzBjunFtktb6ps67OyhX6HmXjR4LYS6iH5gMcd
cHI3vaL6DsgwBAGtp92jmYd/xy5LIx40/cocSLP1K7/e6jKo98xQ9toUNFjaaCxfBIXRrXpNgYu0
61BGTbmjHgQtgqe8i91tVbB4bxqNNdNmPtmI43r6I38IVhX0amdUodzLuUU0czhIvXi0XW1rmPKb
R9hMH8rpLQjsI8yM/MMg4ANm+Oy1qJToXWHI5GgMbbkyak1fWpmtltcdZlK1/cMMsjzoNAWeAxxm
k2Ol65QQMfOSo24TY81E/V75eOOUhAUHWlG50i1mRbyNf+SN3myGNIekqObw2XTYaYHuzw9BSIiM
2Fh5+ABlfPKlYDDilHQmOWZOl3Qhj7WAhwx9XTQIliVSKJAW5oucePwuoDF0OlPZ/Bok9PwbJpMB
Zby4NqgdHzpWpF+KVhd7t3DfjTZWUQ6Cr1AjWXHDamgtoMRc1QdrSMoblRVqJ/vu1xT7zr5mWsdP
CtuuhUz5sbX5Le44nXwvNBOCdnNi8BMo7J+WkDJA/72pA6AwOfENz+mAl7SyBy9A1qWujFuX7khQ
FmvsTC08UK9iS4/H4sXNOidMPKOIOCfBTJA5Tu9fD6F/fcbHtoK0whntZB/3nZGVo6JSRdauVDcW
9fZ4BaOTzuHPpLNRZqvjO5QdZnbBpb2G7TwmI20DB/XkFk/drInNrvUPMk8gTWex29aY28+Ta+dj
P0PhEbEUJJYQsE+uHd45qSKi149WJ8MyKyKf26GTqTCJSYRDZYwcru/ty6P6y+J4en/aUUNvDlIF
CXIwvHoJuvKhdc1f6/P8c8k+jWpyA5gt1stTKT1UfRm1/X2X3RaenPGLSZD1x9SBGlofNcsdFO9P
B+KbfaNVla4fISu2axxvR/RChVWuf0+BWL4+aRdO9/HINQBUwD4AEOvUVt00gVB1pR87Ukamqy3d
gT7H3TDHj37m63itgTsRVydSHMjiTuykQqvSOu2bg7Tx+uVF7+4LKppQy/0vCqmmlduaR7hLsmhL
4BKvD/L81Id1pKlHgL0LVdBpMKlAjlt4GgkORUIAB1fl3s+cSMuNyMnq7aAFRyPgbwGjT20fHK1S
zPnN2W5w8GBAQglpKWTJz2QDUgiO1zZ4jY+a3xxEOnylWrlIizgPk9TRl5nePw0Nov2ZcY8uf3LC
wCyuFzzQccHgzTLxpALhUebYEmYLMIokQoZJjWKAGlkEWGTGzSYpnTvDTW8DN1sXUFgqil8jWsaW
Gb8BsRkaAUYfm4qG9JKBmyMT7NhQlLk0a6hDz4TsJiKo66M9c2VoARk2Qoix3wjQvsne5FUC5WfW
aEdfFFCETNs4pCZ4x22pzV1VF0yNiToAW8DCChGliSmFh0JtSR4fBtdeO5q7p0V8rDx3Dq102c6Y
EAXNrHmWp2LcNnVq1cmRQU0zUnpqbupyIKBbDuzl9dk7Oz0dlI2QE0Nz2AjD0qeuAl1cmwVBeaAB
e00NcWc69UwkOYnW4QkjxAKPgpG9wUf8cnrWuEVJWp5x8xAouRFusQXDxJ4qfQt1tlvC+vX1EU0K
EKPnwR5qUh+d/7iHJquEBtbSy7W2PDhpdmtU3koOYG1vkqUvjXvelGbYGO7REsjnqjmK4POVO7U9
nvGfLiNRl9To0SFzUE1PFlZDxMrFOwxsuWpWg+WCLdRYPki4bcgJTM/wdvCFoTlUP9RZXO2FZXar
KrGDH7GRiBfFC1mGtUWchaoHbe1ZylsoJAjvNDxGl505uLtM97IbJCL0pyap7afry3Dp65BK0UEl
grMIlbXJTCQ5EPqqzY8cT9w1zVHhwkPbXymjnMN+XXAwpGeQFhxRoNY5EjRDWrlPkvggU13ctLGW
bwwPwPrQcmW9HzJRGaHqKvv79RGebx3sGWTvHCR+MMrp7VJ6cQla2UEeSJrHe5e4eZTqtfNy3cpZ
VOA4kAJFq/6YEUH6ZRz8Z4/KqacadIEfBOoDEZD1m4SipTEGqs1Ba9N1Yxdm0gEuAMBM8FkAsTF5
GWjK0XvCPOtQOfSHTe33qsdedYcY6QolIFRMeTMTvp1FCBjfJ5NT7HuQe15v05QdNTvTF4Pe3RqZ
+FmZxZqp9EXW7cbPoDfikZk65SW7jmOOZN4o96AR73Re3QAZazildZCuuEPVIw3RCXmbMQUYsUsL
sFVpXwW6I0PfG2bu54umoXZmYc+i7jUte4mhqnyi6fmx5OwdFdRXRNLLATJkzOoWTPqvVsu/Okk/
h8W5sCV918LJiDPRDuBQp0OmqOD5JLXZ0VX1DVPFAjKzNzTrnq870fk7yxnf88CgopMJbaXT9Aw0
K2zmB0w/DK3YJ721zvQfSA9FXVzfi+qxbzjKzw811dZuwkNbm8NKXtgyIH3xDDRbAXKEWs/pOHVd
JiUunPxYMIialpV5W+nZQ8LqVVX+cpoEY0WU6QM1YKLxfRrgOqrKiK8y85jjjI60srsRwteipufv
12f1PJQc5WqREMUlChr2qWQSMjDSzrPEPBIdcCIbNZ1SyW9Wr+ehXjRpRCUY6Zs5ksgJLdbHZQqz
eMjhPYeugbNtkgufOm5XHfVd1pbPMUHnAGIsPXRJ95WL9GuphhbNs6SO/NpZDcT7Xg4BHklxfPAC
B2Uo4n1j+fC7PWigwzBlskDqcpnn+toq0yxsMrZiRfsghHNH0u7O6wHGuj5zl9wBrTy4IpC8x4gm
bq+wz3UfydYjMfybwhqeadGFivBFo2szV8L5zh5j7pGvDR2wCPcnoU7ieDSP6448dMOhi/Olk36l
/UaQlya4r9htUnkzp9j5gY2ed1ywUPTBRjtro0FI3DaEmtaR5f2+zQUkby1iQ6AGQM8PpYKWsl9C
RI4eAU9AshdZc8h/eP5kOg2WeW3WaO4hKdmPrtQWHJ0YIUmC7fVlmyBL/zA0anzi+YZGUGe6br5f
eHxQZnXUekt70Cq5a5T73FkKxdRy2XN9WTEiH2udRVqb34gBLb9OokMfoVh6sZdFpgQAJchm0mcX
1hhHGxwJolGg0JkWkaELVLW+VmqHPGAdgP15oC3rImNRzUq2ze2iXcmycF6wm4ZNq+fDemZezlKI
SA8ACoWoHac57qnJAhQ0UGhdwyukyXAjM4pLq/hB3b4JY6SMioHqy7L21rnlrfHM/9V8LYy7CLJG
pswRsjDxcKdkTWpVgX+gIgY7HJC/URVIORMUnG/ZUytj6PUp6Omq3imawlLHoGL3JJBRl7ON3ror
twtmLuNLplDKBi5qbEc7a8OXbUco8KDp0dLTh5LHXzMy3CWue+NmcyWZCxcj0hBonEYNG3ULUPqd
DguNEUnVGk1+rHpfQPfO/h0aN0iJacmu99Dzx/nWAA1hCH23ldnxTdKlX7J6rvJ1YcQjbM9BhIcs
09n12Nq9V3RNnBy7rD3qVgscrvOuGW1YpdlMUWjS2fixhxHcjZmzUYFGnwaUhst8X+Atcug9urGz
Eq1v0MP1n0ryKtsiLDRUzdo7UIUPYkWcHgF0EhKwalzfMhe2LPLtNvYKwnTkP8ff/+ROhsVzx1dd
f6hlZb7FeCDc2oPCeZym5FAxw13o3K53Ktb8qIdm68wFdH51A+Q0FpxRQsXtMM27Ig9iJkNmDIcB
HdOLjNSbwei3gET9DFpzV8n2h6bm2CUu2US346hgMvbHTWNMninPQ3W2ORAQOoZQl3xglRl54EMR
tn3vieJhiLO5zPZFoy5YzPWxMHcGn6CNjiI2ro6Dq5MEGvalEwGhN2yH1AgWriHdtVlZIGVxEzKz
wuehrYt3BErTaPD0IQs62VmmxuJA+rI4pnrcL3IjjheNpYF9RkEn8bozXdg+Y1ALDnN0BYzZ01Nn
yhu/aDiesgfukLcGanfhQKqXytbVclD1nIDAhYGBDQ6SP+M/xuftqTWrrHLg2+vgoDeDu/bRvRVq
Oi32oMFjcxeuib/rNG04pmfG5jED9Xekg05tyUCrCKWWdegMu4pMB6oaRb0NUrYbBudJieSHPlTf
pehA+4QvMNVjldE50ttxpaYfgWwB5MvBAI3msMlexbUDMXHhDAeA6ms/airdX3t9S25oxZw7Cym4
RWFlXnR9Uc9TxUBXAhg3Ah4/sJYTB3KHQW86v2uxTcrqUXOr+EaYg9o2oP68rwIBjYqCl09NCWUp
nqGW0ebMCeu+niOJHq+2z+NHXGUB64T/AaiGq2LyLrV7s3FIObg4MXkQxY180Cn5OTPaaQgxNTJ6
wqcDsaRB58ZDzo/Et/aijY9Nzp9SRy1sUu5cnrx3qVwWVbFXMp4hjrgwPnBCfeA98YiBttKpad6g
TGPGOAwJ0hhFe8fQw399dNMtg8F9tvCRH/w0OOUIMwOgdji4Jfo6oEFjtNaqkb8YCH1YQSCEpgbg
EM60x+yszQRRVnZAtaYB2A7qVLOwmwtzNaa1ESxgRCPU4XSugi41tapW3aGxc+OWxU1+MFCynrme
pgcaRgKiA1wRUCsCzmkKestqju5syvODmRv6qszSRa58scAL+k5J93h9cc5iIFj7SNPh0YzcIMKC
0zHxQOtzizrePVKC+9J5soPy1a1qoO6be9tGQN1yb6sYarMCrX+J85RQaybku+AgyJeiagAkKGZ2
es5BwYxJ4rfuvZJJEZIhftWhVSqb5tftAMU13kcAS2IdJ0PV67xHDsjy7lXByaJqzH5dGa0fopox
d2pcGBIAKshmjT09JhQNT2fVEqmV+z537u2h8d9NLVcPtUwtZHgwo9dX8IIpSAqakOjFyxM0/ZMD
yjAbqEumnTo0qY2ArZLrONG/+Y0yZqbvLJFvo4blIIeEhXLhoNbEErB6qYh9OCaSE3pYAPqdpfWt
ILvCW7SDvbad7tFUWpRXDZ85Q853HkzjhQNMAIp3+L/T+ey5RFNqFwSHvgg2MkvxzvpyfRrHc+70
nIcF5B6h2Q6+BOR3Ty34bcx6ZJeDA0fSL3bacKACumT5FpFwYB2otYqpNjOq850Om5jJANEE1nCa
mCtRinXcmsaHXtKwpd9a423sctPAwHx9cBcMQb8JO8sGk84ImzwdXNq4mqtcwhEIdiA7osr54qMA
vIoBndvQrHFmJnPqk+NjeBRURpkXmThk/U7toYEv9rOgqe8Kr0e3vVbtAfWAOlbirK4P7CxOgE8C
BQYqD+TIx3BsDIE/XS7Afg26BHTnyCQktit72ybVpmWGFZa9Eem8P5Zpus0Ld8/QvWkPOGCuf8Ho
eRO/wQcgJTci2FHdngyVaVolEDcVB4O45Kgy2u9532QrSNKQRYfG+ihpwcp13aiBl8P5lsArBlc2
OnvG42x6TVQ8bXygkbz7qkISj8UgGa2hQ7Ie9DpZ89wGB22WCPCHa9atKs0qInbG17w3q2cCd1hU
mgX1MrvXQq639rpr5DOnCsqgTLtDH8i9aPyVlXgvnjtExLdvmCvbkBaA9HmV/1N50I+peYOGl/p3
iSh25wwVXSorr1cWkWRTx221lT06gIwW0ucEraaDwj+qJHFDMaQrtD+5UdkakIVBXjrMB9BDBlq5
yQLXfOgT/oZbD6CfTAAyr0PtJM2qYlnz4Usnk7fx4xrlPCRIf1L08N0aef3YOXkexkbVRqSBShNL
d3ZifmWZe1u3fbNtazpEWgwqAFkxwHdNFoQNSZywaIsGnQB1fuOKYMu0+nshq41FuR5KEkBoyi3q
BW4okBf4yWMd2w/Cq03EGMEi9ty12zYvnUveKuFtWtKueCkf0sZrI9W0x4E294oWkBcP+mCZ1Pk9
0Be7RMNXdGb2xcndb7Egr1XlrJwK3BS6veVpvqjLMjLy9s6W/J6nwbrQUaVrjeBLrxwvMmqnWTZK
yZDp9vemDO5RQ4rwvnq0B8RXTSqeujR7bXQDutA1e+GFk4c269IVtNf3qBFmYULLpWmrYWF1tb/U
RfaWZrn3TgwR2by+j+vsa2VZ34g+bPWErL2WrvLUH1Zd34VUpx0Syj5MDTWD2oJd5Q+QymqWWW7s
eim3VDfiUS8bylxF9wXB554YtRm5ZRfaLpj1m/7VS3oQGyVgbEnZM9IjbyCxe1dWf6tiaz0Ie99K
8sgp27ty2OZBsaYEGEAWKC9yBdHCputBAqaCx7rNNxSomdKMl9Igoa95Nwzv2761t4InN2ltRxlS
VoUiK8bLe8nzJ9kK5MrYtjVfUG6NGmpBXkJukzZbNB5gj5q3KE3yUmTDnQJcODD4HoKf+1wv9yNu
CtoZEdeKrair0AV0yxoJhNh3nEMLo36GRifECshKS1UoaxrprbW0qAIZtIEely1zvCW6fvfE7g9C
+su8cbdJRpeO0u4A8kSjnLW0qYV4i//IHPY1yesl5JY3hJQ20Fpoby6lly2k+fuQOsugs9Z1bi+G
zlhKzm7inIAfy30wJEXaOQfV3ODKvVHGS690vzFb+5JZTmT5HaTmXYo240xtVNA8OCbOZ8LQwdFq
1YNQ6WualGWI1LMRxeioW/p+g693txB/7UKnl+8k6HaN3XztteLVzWWo2fFzV7BHCbdpOivyKgvU
gPfAjYfCgkCjqSKhJypUcRwGWQaBVA/nAGCdqlkliCBqwkESUvbvBXlVlESDMB78qnmGRg8Myu57
mskq7OMcxBBAC0HOE3RcAqVJMIgy19lmXvWI0voOZIGRyLtFZ0ESAz4ZxGZoC+eYaOJY+yicFvp9
k4moxwmml+4iE1Yc5rLa6Qg4azEA9ErbMJbpamAU+Mt6YwZH5AT2LMtujFjcZQmUosfeuKCtECaL
rdTzewjFZxGe0WOfD5h18+LeyrqVL6obgIRfMvhg7JkvvQE6yDYHGWTzrOcE9PUaKUPG4wKwYmfr
dH0EwhIjbLPbLv6hEhZlaq9KMO1zsawrfyvtGmUFezkOMKjfeakWsd2s0yBb6hlU6fwAkyzh52Jp
4vyjCV9alf/qqg7zbTymSuZhHmcgv+6dm6zxN+i/CpnhPJgmHI2FPVE3eYfzx/8hs2bnFemSVyyS
XTdE1HTDog8i4hk1dIrKG07i9QBnd5rXoVLYyEB7a8/jX+NAfzkIcAIKF/0C8AXMEvB6T4VRR10A
rpThJcYDDcO00+N4KljgHnATETL/0GHtGxDK1Xq24Qn94jTW0m+Khc4ARW6ee/w4qJBWbTpqJ6FX
PnNurEz/HvN+3Q5o6daUH0L2EDh3BHOIJdsw19OVYdBbMCztXHyZW79jU2xoj93u1gsbtinmE7Sz
u8wov3ay2fmG3Nek/W7hUjIL+zFGSpa6qAZrSAfXbnkbi/SGsOzoe1B1zwIgVkughIdo3K2Z8ACz
TCKu11Gp67cKTB8pKqsoDu11Sxy51KNBDXclmtuDnD/T5JFnCSLOIt5rNVKwADKgY+GhNDn8/Yew
xSbGxThkqMVXnb8CsY0EZxLKK7GjjWhOZoXcGx4cECF0Rf0KjEC5MI3kJkYHX88gVudQJ2pc79ks
jX2jWtAaQpzJdtgdkq2veW2FcuDr0qu2eum/sFE2XKerIjDXnq3dDUIum7relH57P24JsEyu7cq5
Nws4cKfK+5aBZ8Rz1naKiDm1jpYJOlckyha4dbtFUVI/TEu56sidbrz12CejW8qqWcSiAD0JRHsw
eCc9JuwlQw+GG1tvedpukdNbo/K+hkDXHkUA0HEbr20WrBLkyRGI9AdpdBuotuAey1Et8L9AIQY6
rGjNLdPvpaavcwkWO6NbiF7bO0Wxljpf9pUMefdtAOu1BfWBNJZr5kLXqNF3bW6tKS0jp4esLJw2
hT+Ph4kas0vC3RU5ftau6jqE1O0O6MRDAyq10m4WUIN2QpOIMPP+L0nnsRwrEkTRLyICb7ZA007d
8nZDyDzhC2+/fk5pVpo3UtNQpM+bN8V+VJSHvAb0Nt47W74THozs9WKdkXR594tZ3HhiPBsNDj13
97aR1XwmwdYuy3evNbfeoFxcvYx0ZTjHK9RJaXpW2vow887kPecqLJ/1eutV07scmRxMSF+zJlJc
7bAiQqxF3/e6dVS88TZf1K9uimEbRgarLtkLys2+0xWBw04dv8rSY8vh68OnUOOzS0wWla0WVFn7
CmBnOTtjloWmO522pr3kYIXB4M9/6g0qhBC78p20v/Rlu1NYYOq7sRZ6FHxjlQXYvef4deZq+2bZ
xqAX22l1pyDXloLz0D8arRiPw+TuzQafZc35LVg+OhAiGoymP4D+OMUQQtyUk9HcGLT1/Jwsaeb7
d3o57gZDD22eA0ZL+cP1pntHKYNuSK5xpQQqHk9V/q1JVQaWQaiBZdr6BLbzArrj3grMKX1vrSby
SIikf1K24bFozX1qj2+LVT2smftipHa0mfFlM/Rg5pSNsY6E19+28XTnqIJnZoBI2/ySz9lqsosd
COohp5TB1azWkSlsgp5G1ZkVsZtbQxufNLxCpRfPJEi3LI5oNL/jJnIPjbZmZ/BzZf3pR9Mvkviz
JF4v9OJ1bpk2q5a12HFcwWDr+VOWJifT4NZnd0U6daoYXjoWt8Shh8UeU8137GUy/LrbntRYu9GH
9NubjVunVFc/GQ2fVQgHVcH7xtmnG7s/i6q+KlXGuWCNYQ/OdkbcM7u/ZPu5b0KKVVkQV6N5z0za
NeuzKzWCcxmvJ71ks6JtBxryDLxut8bGVdRmwToKLNmCv9SEVYWOqGqqf12bPzupUwZpwWoOdznU
WbpfMkgeavV2YpDVT3WCqmmF1LOT03PrsNczjaml0c6bQAenI20V7C4La1KK+Anv56tex1K0fPvM
KvWFvTRHsK43qjc/mrGxG0ZgeEu/c3NHiYbSsqNSb2+qafOLWoReZ0nJqErFz+hQD9OvorI5CMNR
D1m4CvM8eOKYmRMCtYIffPNwW2mrAVks70zrPtYxTBqJSZuzlW0wbjrt1W6GIIYKYCzqACNg9VpY
i/KguOnF65RjtRonZ2tfpHdnBhxr1B4L9Zt22UdqJGfSvdfM3J7SeIoUxSz2SkU4sqEDceyFSlwQ
PelakIM1azbvh8bPyVXFwYgTvwdpMIG11+3x002ooDlKkAxV1MXF3kE/+pEEIymibElPm2qfcL/y
+KrCOg01G8TKMayG5CjfohQ0vTImf86tXc1avaQdvqd8DajhhdLP5Klyr+VpaE3tdcuTQCj1HjxT
tGhZoG7LXth5kFh9qKYGG5jEvva2UE8Kf3GdQBdQSLul/ujIsYfFZqUXoNACwxS7fej29X7BScgT
lVeX32ZpglF8nQVwLXuqmHcsx3t5lob2uhZw1Xs/hkaGswm/GbyjdDG9KkKDrlPhWpHCOxuxf633
U7RTuHp2oHjEmnZzXtu5BpgxFIE2rRcWi+8Mm9OKNzViLp3jzMfHGaDS4H0URfK84ia63rpnTL/b
Y26eOHqeXZhH25tD1TQORlFfEzV+qHBxFhN34RQbwqc0/bW0NuW/9QAg5tnOzMRPSnvx88LiDVTb
oXbjKw5Q74mMOc9+qHaFu16LLUuCBdLQdiMRHt3pnKsmbnB8WHXTH+ItbHUIN3N95xHpECruitp8
rbr5oJedn7r2XSX6qJqg42yzk/zp9CTJGK6hMKLFSg5ODhzU2CLDzKHs2n7osxEtFX9SvaKl2ere
bpn5ID1nYqbXbQQCbd2XiXWUfqREdTQeZHK6/Wo0XyKborFfOTGiL1eE5uzt49l56DorbGAXgkDa
X/G+bv7UKciyK3x1HUIY0Y6zttyldfU6a7gTm21+PH8Ta1GtZC9GWT7oANeromfaA+KoAhFKxO2Y
2r4Yir1WW7/oY2IXz3m6PqQDMQ71iElb+aaaPPUl1vQdMX/kovKxeNXA3Rk9nNKddlARaulPmFpU
3fVImfWGIYawZ5yPPwktxXjNFfEglh5bw3J5zMMYD5/m6Hx6as9cqRtthDGCvkai44MaZghLluGN
802zMDvs6vfdcEFKNWhJikUPhN2etlSPksn8Kio90GKKVu4QlHB8ePb2Hitp6iuxOgZOXoTltkJ1
1pMuY2jK0Y4UEZ+0cTk6IqOCnRyNrHhQWyoA2mscTzfbqu4B2d6JrUoCU6/VaKqG9DRULQE82Wev
pNe2mtDP4u8c5SEN3tz4jaUfkx7FWT0Uk1787DAImS2/kFI4gYS9p97wCJHtGDDPFQdNbAxhMVAG
KHI3WJb1QRo0wKyviwWZl00Qg81oD53b7DX6BgG0CBHe6WC6ZdhU2nORF3ZUsZJX5gALR84xeaIC
75HvJmWm7tQf17II66Y7oC0hWP9+Jy9SIl6hUAkpHPZ/We0LKIqP3FOOhTN+pb138LqSZSMqmbgW
P8PkRbg3Erq3ZXpyu+wDls2PrrUtdL+4g7b1vsQqZ30T6aLGVpk/Xqbu5HtG8dem+FKt6jQ7+XNS
LdSsjAhzGmCcAxr3x1pnPSWcQTZx6jYvB61PdxbPgzgqJbwpuYhqFebqcqSQXO2tXjl62haqWnc0
Z5d8v7/APUDO+gXtIlmmF+jLGDVbe1e7+WmK2wdnrb+8cgg64+LUW9is/WWtIJ9p0tM0rl9eUYd4
Rpx1n6CayUG+Q9hPA8N+0XJoUzBgs/Up3ZTWs+NZN4qD50xAXAVGcPE5kBy6szJEnw+qPR43uJ7d
rTguf0U+FsgTy2cz9UXCQd/o+pshdXemndxbY3pk1+tPlq7PUF7t085kiEZS6nuBQtw7KxRVamtf
mN3RndEsqEiDdFV2Ml1SBOmNN53URTtJV8UBtM36kG15KC3gzK+0mkQnQQOn6R3j2FbbPs7KaIzr
62zDa2gk4ZymbzE0ZY65PMsHVbPxVj5UUc3XuXBD0czcwqtLhpzQGxm11qc/FGbGcm+PdaAWAyQr
xZr7Teu+m0uzhu6Y3RVYN2VTgj4jQxk9MPukkGXOg7R3WqxDkje69xSTD33DHkNWWQxO1NtaONnp
sTKW3aosgV04vqkWUU8trNPrt0KnaZK9JUm1N9Z0VyT2KXP26doGowIp9LDcSOkZzOHOtnRwzpn7
a63ZHMR9fMom8i8zgYqgeKEZ8pgp6rU2y9fVqD68Mfk0E2v17bX93ZrxKMrM9qne/GpD9V5UOfEl
KqMBYjKqgWWtCna0HLSbtLEfp3G6dUZx1tr+YVDKi85DVlAJ2EpsUic1L5OZf4yjTnA+PkjvKR0U
cvJmC+8KiOfLEOpL5SlpmGdMF1LKBYe4XIHzfK7COTIi/dKXxn7clvd8rQ7rbFw7rjQn7rltFy9Y
89TykdWbxNAfKFwd0q05ZMt4Ueb1o95YUIShb9f2JAbnZcvXHy1l8y80mkWgZ83FUItjvS53xAQs
oXJIKSeWKJFEbWD/TKu9TYyCszByShOWHlAvOvbaclrMMpIqOtnKVZDuFm32YDeN7hf5InzL6dFq
rmpOOCpTJRAxWkJcd/RcPEl+rKZ2n3fToVMM5NAb/SLr8sCry5tVuHsF+Wn5jeZ0pA9Nd79MWX9X
ET50W0WMoxFF9l0d1PPW7vkjh7SxP9ml8zKwRa6ehw9dae6ySbz1GdiZvvjJN+NdH6AInIszAMq7
Et7gzVbv/w+RlM+mIdSeoKN2qv64jXPpLwyT+6PSnEmy9la1HpWO7GFuRZi24rmM9VvLm66zNjx6
yfgurPjg1d5DW8WXcii/RyQWfs2IHG+fpqXnV23yMpjKjY53rNU0DVMrK/281gnzp+RStf3VNdMP
6vRhbauHKpsvtrreGl01+jq1p97NNL9J9B+oaRaGDfXPcR1eEeS3KW5sP0252pTP/8oJnRmtDehk
3H9ZcPpSznEeZPBYteMBCOjjNlMxA7h1D4HRlQEpUpnePLgwJ0obnWvd7+JOTwKD2xLDMu+IX1bV
yE681yHToyWm6WEMDy1EL1s53Mmwz4a1wOhaIoXaoCKvv3uWuCqNZxG+q5dtXU79Zp4SgyixXhkN
b9wOX5xPn6kBQSX+kYlxlSVog6dldAzEvivi38psQ6dPHq3cfLOW+kbDU5iWGagcsF842eQbbrqb
tRxbUf5qRRnEOk4knW0jHGJ7rxYrLHQGaEsytlGh/FFrhzLtgtoBJQirEP4lfio9+snjoB/zvDqZ
bXcqs+4xseo+MBL1SU3ip7VsnyeqVL4zmIJZS/vsWNl35riRl+Q/8Kne2Tip0TZTLG381FJoGtv5
Ah3Ho94uQMmV9DHPsz27w4vQ1NjjmKRHt4SKq1q3KCcJ9Z2seqzT8dxAXVmaJG6zsWOUPcLY7Pue
B1UYGEHTenbtkTYfMiuB7WnrL2NRPMgXA4B3by7dY5mahr+SSLIRCl896vt17feMLr4Cfnqe7fhs
VlUaeVtJfWmw6MxkyGTuHLbF27P0SxpxcepahY3gzqrBslG+woTp+I5gwFxZ9CNaRpFRFB8y/lG0
4ak26lNeEzo7zL0jq+4/m6Et8tYtKjuVs+1NVk+PINSddl13nkhF4Jkl6x+m6rXFa+mVsh9LC/jM
Bhepu+5ZPLaPNVjvXVZpAd4ws/XBEuXzPNa3i+btXXvcJdN0cFRc3uDeQcT2ZhbOe2po19rroqao
z5S8L8tKOmMI+7nRzDCzx2evae5qYJE0z4qwU+eGNMUR4TxqkYwz6ix/VMFed5tFASZbjiPy4BsT
LyDPwGxV7oVW5eOUm5dhFBfyDkKW3oQBts8ubV5dxtU49r3BrAAHzb4N6nIaAX6GwdcbGuINXosa
pUqo7J3iyiCu2DkWgDMFAznVZbg57TvYXUnnYIX9xCjJmBwLO93ngMX9rV/bULglJe06DuDRA4yd
SXSp5/lis75kx9jfmt6lpUjxNCOCly+p9Zqdi22iAn+Ts3O2Z2B1jctD6xh5oGQOuldM75M5zUGi
i3+5qX3YxXja3OqYUvV0VWoo2XCv95Sqqi6cFgXL4d0s+tAGhjy+po00VY+q0X1bEvGRN/kBBbph
/vJ26vuPcaj24McfRT68YAqtoFarhNqyG+QKbytt3PtO5glLeZuCHu3U9aBVzY+USJpxh8pL3kmw
KR/Yn1tsXSYleVpd9ayVyXsyqS9K1+/6Nr/SM35uZjpGaPTNYKs3W5PDwbFd1YS8IDe3k+lWV1sZ
Ohx5SSbYd0899iyrlMvYiTuoEugGMlQJAXQAhfdNP7LPSLN1vx9ieE30+jisxu/KZgKl7c4JZYtY
E/9cvdsZCVla3lOHo/YL5tda0oilyb+sVeiDTlDsF0V1mJQubMtinxVVCLHKuY25R0U/qHr7UKve
Zy3y9OCa1nMfMyU/KeZuEfojLv4MObqA/3T70m3tEP+9sXz8IgCl3DzSalRX4bsjEU9richw6Ecv
MX2J5LlsnX+LXlwHzTsm5nycxYx3qMRP0VeNvy02e8z482EZ7+NsvXWs+p8MHAeHPK2ctXPjzLnc
SjmEk9H2ARHut1dsYe5Ox8nR7uGGChFzuFnz/tRno/BX27lt+oGCVByleJLMG++0bb4U9P6sdb5T
mHOwFeWmGsrLyo1tRNQ05yMplxqFjkoYB23Ew0GjR0FJQQWqpAxBSzzI5Gh0xj3b/X6Qwbsmh/p/
KX+bST3nLbvmiG2aoN8wdXYn683iNV/TszwKvSlOVVvhWqw2IlfbqRvB/AY0uknpQYlQ18c8VPoq
srPtq+ggLUvs7nFw6PU1+WlZRCTHQvKhvCv4d6LCz6N1AdDoCI6li5rZoR6XezevznopuxfieZvS
g2awuZZcuWvyMGnrl7EfvqspfVIN87C03XOfJ+e8ATcIvQvoy/wTKPkYLIZ6VhXvt8m0m7mBcwI7
sIRrEt9aiqb4il4/NhMRVNf8Vm1O6Dl/DSpvc4CKosLNrzqeEfSwr69Z7QsLLnax2I9pZv12nv2d
DtVnUzWUHBolas1k3Lk9267dQZyrzXxyFdXwvSGJXIfm/ZjrkrmDJ+t/Cq95G/L+wozT/VbQOW8Z
yXCW+VHN1D2DG8+xa39tfTUHDo3ZoNb1N6fKyr8Sc6EWD1JPNxoMwZRb4eA1TyZl80nbWO2mtD9L
LPtXY/Ytb6RlOXSib7KonwdjprAhleCLzPMnS3RACtqjDeomrecwX/UpsOaBMuxq3Zn2S8qqPjiw
i58qhhy+ah4HOlxN3T/GRfuWkJIO7Xw/mlTQJ2okNZs6gB2f1nQ6VYp5j458NHHd3EinC+cgOAin
gaooDbVGq8O+KKrANeqfeeq+tsW8gkE8u8MSJPlaBknd+B2DLGE+fnsqaX8ZuxRC4do08e1hOiSn
BJMso+bUUmfftdMqbHMLAYEUlW5H/FUo5Q6m0n9lr3z3Sc5eD0HAs27Zwe26U5XrR8vKHsAN30+4
GgVvUlvaUzZUT7kbR0JPy6PuTU+Z8a3NCo3UPHndYsPa6V3+MtP8n5v03m60p17dts9CTBfN7eh2
9z/y3ouWuJAm4F2XDzdWVpzMvD4NuXWbls1OlsEJZqjgWxPRo2OG8MDsRcOmeDORwT7T6bbdfhhe
dz+2+sFwq71Qp2OpWh1LKdnqniTdMXfnu0KrvuUdq7V9VswlMNfiZlL0kzS73dRc1GH+zayq85em
LF8GwXW9+JWQnLtvI+5n5zbGjytUuoYV3ftikkPhIkg8mvG5Sn8z668aIfOcp8ax6qedyPJdnLj+
VKgBxVLJbq4+1DrJozad66JHscW+YrV3MKzK1e6nD72d94xgfxR6+eC4GzUCjWK6O/gGTlchHFIx
zb40lcymholY3VBnWWsAGvtm3ZoblfJDrWY7odhDQBW0p+Hj/rSWd7dhcRyleJypPmTFxnjItOtF
HeBKKMIaWG160FP9mTQMIVIveSxL9a4o6e9sHmF+bETSmnQGKmd6P2ViV6GbEKhlrfnuTh6fwbwR
j+w2PabD2e071hjrqRKVKqgdsgtlHd/A+1OhykUgmMdieWj6LSYOr0/svTLrN+OGGiJbIu3ulMq9
LdLmDGTfr8Y8992kykOGCW5bpd05AGKGAbSCNpM+Ff0nycEh6yjiZup7OdcymiWqAepDIaVw3P2M
2QTxhvP90cc3TNyuZE1ENx4qbg8CuFDmJGP5IM9ZyqQswaq0sSgUUbekiMBGU5tyNxCppX2ShTNp
xinDu/QeSofN9l5vESghCeOz471rsUX9at2nfb8vgTvo7ictOCak7onVbvmiep582J2jbTZCOBL9
ss+vauq9t8zywLEfrJ1y2urbIevOIrfOWzLu8+HVwH5AvC/RKRdZYZHFt1I/QGkWGFN90HACtF+g
/z2UFaiQIm5b3xoizVZChraOZYlFA6ngNd5N1zyshn6ST5WY40uy9BQQ0yCJ51PcXKtWOS+rcZGi
1pRQQW8soJl6Goj2BVGPq0c4N3yGUH16RZFuiNDVZEklXOhM8Y2M9e3igUzZhrcN7ojYCs1FDyvt
YeycIxQMtCHeOjyHVerymjJ4KFL31qQ3V5n6odO2q75NNxpEf1Xx4IniiX4kk8dT7S8OIwTiBox4
LBsNQ+RBjDTONoes0ZQdA1Af2+DQjaXD3jg0LwCFcC8zSwZKuqbkOoZ+GUQXOkMkRoHfhHA1T4+b
sRFlkivk8aFLhoaWXpUFA0CgSqfKf2dk5ocw2lAlwIZURIqPrFfhuh0H3NhnW7Ec7DCQRo04CSy2
N+8apQgEFY6MghdDafzGXNZbiJ0eRPYsYQLK6AWVEzmpFppDlNjk5PxrrvY9gtLPT5iwB3lQTsZG
iWZVd01m7StXHFZEgpPTrerAJ1QETt4XdyqsfxKtwldJwXJI0NfKeZzL4Qr+LsipGIz9vHfVcj93
en4UBourp3YnA0sp+sNc3juNsWs3OH3Vb6GjI8UFPXKcJTQpSAw0ZHoxh137legOfCB/p1D3v94W
TanrS+3wGEXnIyv9AVmHH6j1G/Z44J64ZSSWkJ2jsofhTjTLj6OWO35Fv/2ZH6l5qytaAeoAQiUK
XtuIGzDcE48m+8xF8yqlMkdw0QK+faRWGGPQdcFWZ/Wd/+OZ8/+fVD5oHxSIk3odVdRAB4D0KOwy
aPGzdttFmPhokBUpkgx5AFr19zACQFMpz8XKo3YGLEhdKNlOQlGepH+vBVBfEZ8L4CIir0KP8jNf
K/3iUD5MIFO4l9r7TnLTr2J7h9ngGGUZGcmiaYn+dyLKRO7n26Ps2EhQg9P/ayrL76mqoMPSvst/
2v16rqqj0oqjYfwihGuXhor7ZPR5NIM3m9xkT2pM5ew13b5kaFv29j21b+7H5QGT5Y1v51TlScp0
L2PvuxROTtPMvoXyqaRmwIRmmPILj3ACciffowslW0QbNiYG+qk3zm7TxggJ5+UVSht6lXa1m5gl
iw+iObbrfJ9k360nZ4ab36k/Z8MrkNAdY3IXppNCHh8dacFKyv8rtUYsDx1KSf/riArjWO7mqT0I
7AUH1DodVRP6pEryUk8jRNelbzocDocsXvkD/qOW9hTy1Go9yCp3vlFob6MeSix+qfG0q/JB25d/
cH1pOI3VhDihPPDkTG/tGNXYIYPcqIOwCvprlvPMOEzozdkZjerX5K/G3vHzf6FFs+X9aQvjY7h1
LJidF+eihmZv22fjs5Btd/PWHN8Ub/PbeQzlzz+jTI5tTu8ycoQC4DLyjl3xyK3xpif3H65Btp5V
bd/pWrT2TLSmKU32T/ogIds9cDbmIV00X54LQJJ9SbK3rS/l2IMSpU9BWV783XDl1K9s+DhIMzxR
xbV6uGsyw3yRtf1CJL5i08fhPKqD4x1h/N/zj4qQhNM0rHtBIVjPRlCXa+A4LwpgEC39X4V7bJBs
oVlY03V0osKJWsGCUkOqM8c12avPK5biUUTKcEfFMypdUJbeOzqhZffF+CxlUH5IGiq0UvpeNa7p
vlNKm3N+srtlfJPILmmI5h74J2azzX/kB6Q5kCKufKSET5ydtOnyObECnSd9qiR3U8rkILxvI7+g
K8n0jJvDYPz//rhXm0hcM7LQQ1XXbfZ1niju1b8iSEOwvmqhNZpBHfNCOe+yea3dcS//ykWH6D/z
KgCtciV4aZ+mGO0dEUudFj6oKG6vreOdMVEITK/ptgWysc1Z51xrsk8FNQ8FhCdu+n/TFRvtXmZx
Su4BCtx8tcgDTsClkp60T1aZnOwFcEb5wBcqHshvXoIOhpG3zUFb4xDK49TFmPM02d0AtbankmJh
UjggrB5agQ7Muf3kVWdLq3es1uH1NbtWM09roh7TbO/hyU3lRVcuuZQnHHJJJ6tABNBaxCPHTg0q
VQeEubeNC+q0JO2HzPlnOn2c7bDeSvn7X9Os+wJwUT5+aoTiprLP0y/M57goUVG1u5aFhJ2gawwu
PAV1p1eHGgyA8sLz5ORwxSLpMQRw7GtW9DvZG5Wnm68UBviL8VTMRchpxPj8aqnDQTcu/UIC37xL
qy8l1iKT7JuHOa6u/ar6HkFpP7jHKvn0kijByrEcJ5CaxJ2vmwd6B0lN3LBlRUPDcVrKS02MQHCw
VMve6j4tg75W8+//0/j/KYdmuLJ6JMAGyK8r5vOQX9B9oA43SlqGveXtpc2RYZ5MvAq7kNERlyBX
tPp/nQx5pwdslxNfKV2mMei14YfT/lPQ+Jrn2zPGQV5Db9yAlXxRYT8Anujbd8u6H+ObRpjB31dU
pIyETRnivOVTmNaTjIAE5gf651DqbGH/5HDnNtgnjB/66cmC3frSLA/EejKv2BjwSwfznEhBrd2T
3lK/VtzHYfN2vEoXxIZUNSlcyGeBa5Ttf6nACKeq5mfG4/eK/aw014aTtbeIcO0yAueIBxeEfuY7
tDq9yblsAkLLwh/1mjZE+laj+/JLcQf6oO9i0yMQxGyY0/buJhxNejYSfY+hLjEFZmL8Q/wY/Kcz
rP6FKxpbxLQhftP0N5ZU7SxQovKahiEejb59yxv1zuD9NdUJxrtzBSRFq71zSZFDKMmN0tpfNLJA
Xy4LhnKq2BcjlBd76B8L5cmZO585n9tutp8R1GrBNWcvKg1b3UujlUoiMin9JAMmvKYNomYZP4EC
lwUAMkckTEYarXqVQZG0LIQh0rbxEHZqHZe+FVJTl1FhYmE8DOyNKGvtlfbUw6xfli32GRy+9m0c
GeKW9x5TNOor7RvR6MELqWUldXM45Hh0c4vpO5NsV+MV8/J3LyoRxzmZkncqDpTRi1dmcSJZOWsc
sRtboP5qtOqvxpSwNALsjXf7p0HocLu+ZsIAvmgeeqc6SdPXtwvmW1oedAOdnl2O/JNdEEGamPtq
XsGPAtdzXpxhc4KGs5DqG1ve7+Rktzo9VnIToJmNvgRsi4janJJIU+wNwuBUn+9lDOxQrk4M66AO
UjoHy7y2BcjXFnJFpII5ZhlWaiPkZFxrWCHqeZMmQE2sfT591OujdCgWzrRTklduVh/I6Amj+ZSM
PKTrgCPBoxPZiAOG80ufL2onrkDbXgQ1FNKandfGx1FCGrT0flWNT84I+eOO8FmtBA0SHQ4dbaoc
wJ904YnZ7+PmCdCQjLr5Vlwpbzj3Hno1coDNGAQ8fyXw8SBN5jQv91t9Wty3Zkxv8fNZ/WqNtS8v
zhVLiv5Zq5+5lurU+9hKLtxCP6nC15j3IfxZiKshaDmbWPRmSW/maqJNZLLR5e/rqfReKpIOmdiv
tXtT6MA0GQwlysfCaMt6lCaay/OvPxOCcPwZRF6rB9s6IyyZYf8hZobxx15URju/RrcjEdZUjFgP
PwrWfL1JyxinpVC30GWEa2TDtzyRXIblK/FJTPdzoWXE99Cyo1LKIjf220sZY0DgkUa6PDClpM1O
QOfelWRVud1+IrTy3dGfWT9jGykdiEP/PwZpbpe+PqSJeGu7NuTcJRoGm4qlruo6kg+C+AO/J7hO
zFuZfRXOIKmz4Ia/yaWlzfH8ik6ESKeiKaNiuI/Tb9ylzFOQbZVsFDNHMkBYVBdfCHrCeRBVj/BD
NUI+K69dLB+09u7mqjnwvDnAZt9d6xeCIVF88cbihuJcV71lPEFP3FgdFFN/HswqaIAoMsYnd6If
aqYyeNicP5L3hYwBIvyBT/+5cuuLJcROA2K8jAi4d5WPqtlxmPUfne3tgBCKpdstHsYJA7NRph/V
4mYlL+c0WhwntYRDQ7qCJaJY8i0tMof7F8yVCBz17L8bNf3V1CMPD8/blN/Z28phUYnsyV9lsFRB
KdcCtpXxdUa1UJo1eh4pbWKVHAm0bMackww8/s5fvQqVgWDxaI73o031R7ePjT79AyGeUNltd8U2
jyAIWxYCxeOdq+dfagV4v6xOGwUWawW0OjAMk5LlNa32rpXFydObgLGMgIF0IFbqavqJnoDnlHgB
AAVtRplNpYwrh6yu+eDgwnUzOfQ2q1R0dXzUFec6LcxJG0IhF7TucpMBia0Bft4AbEqBV62N8Gu0
WCuZv7Iw7CkgRKtSv4RonztBE15luSOfpSJEIMP4WY9daADmZGa6A1x8AFV4v7pNOKz1DRQLeFUn
rw6ZWJdwy6rmuLbdcSvSf+ZYKzvAY+a5V2l0Dx6mvlC9r3Su/uPpvLYbR4Ik+kU4BwWPV3onSpRt
9QtOS+qG9x5fvzc5u/sy6pEhQaAqKzMyIvJpiSdYgx36HTfybnFFTy6D7w3FU8PZOgA5jQL9txaw
JGsw720H++QFUcrfwmO+YjH47jYu7eHJACBcw/6ZcWFv/zoJ9NySD/ZSZUDsNjBOVvnzKploDHoO
Q5xDL5jPHl2ndTosAEcQF1aNZZDe5IOLksQ+9EtwW2Lvp7HGxxrhA+yY/NNul+m0wNoe9OAxKOJ4
6y7mP1yNvF1ehJ9MZ5hp+6P5sieyYd2ZEwhn2s0IkIsAc58g3SlAYOPcz8XJjwOEVH3w255zCMNW
P62TDGaq0+j21pqX32WgKK2zZt3XIaR+HVmMNhcVr+Tw2cdkvozG/BK707teTxQ0SXSKbOY2AK8j
qSubzzIAqZ9M+2R4gHxVWD8Nc92f8yCskL/Q3TvEWuc+pVFx8uIw2TPpbYYZtyCdwOeXCJigjtIx
b/catP2A9vFqNqpqrWvBR+6hcQqr8J+TEbzMcfZW0g6rLTp6aWzTV/XHfd+k1zjW4k21pFdGGb13
fG678p8Ma4BrUZfe49yGtwJk5KpZxSsQ8rGfm+MIf3Nn9+PJys2rRVtkw1Cco6qnq45Q7Qqcamw7
Psp6dOad1RFLgBXcDTjhU905ks2P4QuywOW0zGq+3GdKKwalbNDrV2gpAh70gl6gjZvVPJUmhWgH
J30Ona0fueOlN4bibCCL3ND4CAFZ6vqst5ju5+3YkA0ptcvDwV/Hff1Hi6tv+hBsXsN9i60BCCUl
cJt++aMWzv6Vmo1wo4Ih+DsjANnosZt2K8Wgij/4fpW/uNRqN5gDaenY5NinMHvpPOc0kdA/WtGu
gKi/NyKP7q7rmFe/TPRjzPM4Bo5r7tiolqDcyWHKxvhF64gi0DFpu6lNHcDQ651L5ufOw6Qt5rHz
20PdWSc8gQ86qG6ZZ1eGpycrqEAn3YC/SKtmZ/Z9twZf+qoS6GwQBx2lodzisLGnpGXRAQLTPklv
hg2v1rMaG1jW203m3G8gpKCccgf2sU3YSAr/kpr0ohPaDl2qk7pB0dhOwZi8GlBqd7XKX7N0gIZc
FAdPRzCWhb/LunVXcZq+5Cnnc9AT71MDS8iWXdfY+edQtdkKQAKKZlusLbwjVxVa29ybn/rBBemB
gB3VUHoXmxTZ7p9mlTw5mmWvEjDNlNkXRULpH0TDJYucfzGKSoumgEVWPk/uy4K1udfVD86A8i+E
JAIt0wYILPsrEEpCg74uTDSGDbpBeF/w+QCPNvTnn+vYeU/CDhPhYWO3hCsDo/7YItUAq0T37eXJ
Nq3sXVJ6bNNUf3BmBcd6nh7yaYJhEHCu0jw9ypU0NETcIbha0OtZLOtmjN9LS4fQmkw3UdqGBn2z
0T5ws35h0QEPiOipT6W2dv36T48UwDCgDZT5oxEvGjoeHUZyGD51DrbeabZffCvdhiWgnhl7yNeC
Kt1awrov/GOzRAjUjTOQ6yNKiK23ZE+JY/2zB19kYjqd7SJ7MvQx2JRp4kA2S1wSbY2cerQ3RmlA
1u+viPB2PX2sihIRMCVEV2t/Qo+/GiM+OFg8f8SJ99LUEQpfcJgD+e9D6rn1BjusfTBlOxnNrrh/
VtE8z15+K1V8ahP3hXENGr/g08M3yi9NzzOAiXyHecawxQSbQpeWjlLBjsNqZ7sVrEpAWigFA3Qr
Y3Rueaw+MWhxN27mcqZHtr/rTBgfqK+mbeOn+QpD6H/47dwMvd7HzaAj83MA5TVnHWrVZ1yoz0F3
vjLsdze44vxtaTBUY4tZ6PJZV9pjl6oPswHV9IruAKkEemxPSVW612zsgKBgafpAY1kXIvo1egSQ
+c7U2KGz+hrSjiMpgEuQO5fE6bb4d3wYCUO/zOxj0QqaeFr4Egzz2a2HUAp6mgLORD1S06Q2O/M6
B9OF1uo7B8dX7WbhRp9T1E328A1NexeMEatJexuzBKoZWcQQmTW62joiZYVyGy/Oq5rGizLRYDtB
96wi9Udf6gfTSh+Chtl/Q1X26wWMYWi9Z7fwPgZtaldTyKq2cTo8TIufbTJo0MqO91nsfiaTudCU
QwbkpHqz6ifrt1m2Bzvu1jAa1crK09e0oo/eNYV+aCfhDyZ+tO0pE/q4+OMEKqdcnDZ4Wz0NNmmE
lVk9JPbpkM3ByzQzg9goW2eVazk/Y2YhHoqbuYUrqvkKjDp8NjzMRY35ncP6tU7dc9FR3Fr28mjr
JXVrk7zRwQrX3GfRHHEDcrY8aU4x5YAsvvHQ4x6izGXbKjBoNJwZ/rBe1J1sSRDT0EfB25UAFa3z
YhT+CQvgP3Db03U1te3KrShDhkg/eVF20wkwWELu4MM+TMlyqT3vezKBLONhOoRKO8KLaS/NGB27
akq3Sgvf+m58n0uVbxPccaCAjSxM3VrVDBinB4tHhnaAaBDTKDU37gyv3J0q6CE1KXy6pUBaZ2iM
VihGL5Pt3uq8gLewjON6IQvDxFhb6TNlidHvyNuPDeRxbag++7Hajh2FSo+guxkWGUzU7hbH/alH
MlClozFSHQ6IdXWJdRPgstAeShMdeq0/eYquSsf8l5U7J8sa3+mNnbjvOcjl0NXHegwesRyIUS+S
yQ28k1ao55RWkdWrNaqdap2DjCBsDGDaEeUa89ngjbYIW3nWbrCdbWh90eC+ocfe+8U0482KMgEN
Fgrg/BmGyqVymnfixgHZyBZm55MFfOwqgCOVnPLJYFJN2lC6lacAPwb8IWhN6NWmRFsUpe2VqVxf
hTt9+XUFoZ5NCsHsujCEookSgBKwgMzZV5UL8a/YznxfK4310tXPWoLoTWtC0EljWygIVpp5iN36
ORtQidsJOWsVrVpLnTW73HfQsBHrP0cz8I7E8wINTisJqexRl5U9Z6R+zqx/eOn8k87ec1QxVSdU
T7ZR7WsK1LCx31URHVNveC6z8RIs0yt20cc09S+WP7C8x7HcBEvzEE/NoaNbvrEKl/5iPJ09Jzmy
ML9zO90WyXhtXOOkZcNLDb8Ir5tNPRqkX6TAu2R2I0ayFHRk8l2ke6eiiL/AK9a9y9od9JDWNpGF
zB1nMBS4mpCGIMlA88P3bA8jdQOr7Ejz81seiAF90TNiY4XGGTnxlEEaH397Zvtom8x7RxDoG1kA
kcM7L5pOJ6Hb2qqGphGe6caSw9OTifEm1Frv0UQ1SSpNw0KdzSi9Qt3eR0lwHUC3dVV9u/30UJCA
T4UekVlon51yTz61Dxr5ZLsMwakdo7MaXSAi/yg/HHp3AuCJ9hWgBYqz3WKHOxcyfRMmUIUQN5QV
j848yaJTiftURzPz26OH3DN+K+QUczu/ys3K6QavMnZgHTlwporpaI75xbKmbZYCa4BZGh1zxPMp
Qmfl/2pmOPvgKAnGasjPVl6KlZELUryok0Ga4db2CVDgDSifiKRgbEYHvaqId/brZBvPCYRZVDoI
7Oj8DoLoAwlmWfNmZvlODJA6J9uJwLwgmjJiYQMWy5jMXdQ6tAaRy4qyHbDBJgXBnHJrdO9uZe1j
g9O3zsLVopAbUkh2UwcPEK4dlO5DBtRMPXKQk8XTGX4bwCPSx11MptvzHlma/nZr42iQqbsc/QYu
dU3svCBwGKi1p5/Y9U8DMzF207AceqSYUxOR4KanTG+fGVa28odS1PhgCSq/YjCByg70tBmPpM/n
2XO2use6q1s0y4XaU+Fu5H2Vkho6Ok9UZygih5PXIchw4rXZm/vaqcOVWaLD8uOD0UcvXc28+MCg
r2oGxyoREX3WN1uLrb4qkgGSjr/Dfg/4SaeBgIsCUwM2rRBfo5x60+sclNfFZirCneKJzDwZF32J
UWSvRV8ekae/SQSp2WC9STOXu1zP4cVtF8TCjLL1kr0NcLdk8csMQmlSQGHr/dteuGv6WFwHVN2B
PuwbikTlVWvx22srCDdAsu48bi2q86yAHMAykd0yDmRbRr/3m4C9q9MkoYeLc/IKMyRO2nC8tJWH
WqogvXaBSAzesIUvm5KqrurAvlXOfJy77h2zC9tC3itxrjOXq0MIlYtwG+mFZkeMcC5LGb3HHe44
Sfbmkf56kAIxsFpPbgyE03zWNUeONwdwO2wTiQkGEoDVgFMm2kpkw8y673lquZaNuMiZ2I9WDQ2r
ceYY4PnbeIAgMB1+pkZ5cFbSqxUzgJGD8I120FZui98v2yxaHqkrTpFVOKfetmDFcFKwld9N6vCh
yt4qAehn+KxUJ1Gvf1RwimJAdt2l+dtr+SMV7Ee2cH8Iy2PJB7Htv1quVnrfnDM70IlhyT7mxKT7
cGtCLYSAyG2AEJ3UDWAMrHEN6XRkvSF2HrBtKXdR7ux6XCIWNAg8HX2L/mctIWEhZLnozpOheahL
7YCQHdcKHhMii2KncKTAx8FGA+TwiGx1CVmBrWGea5tBFTYXbFp+CPEJ24B5vHTcSb0lq1reQj+6
DWgkx6y82PSfjOWjpRoM8Fvxkt+F3qxDRKvdD7sbyYLhNVu0cBEmWPAFsbbBzOpEi3owpdSBfAAa
3k0k2w6Dlhmr7Zn978mLzwmaW/GN8JabAwOls/4Gznxyx+zL7GhjzrNzmqzuo8uWE9y+Euab8yZh
spw6xCcKbsp0MdJxQ9WMPwdMzto+J6RAelxv5BiZqs+yV7+mIFg5Y4yACapm07tbk8UaRS/6ZJxs
qiOPaALp5KmjiukFCOx2VticOjvY95CmrSZ+GZ38KYX57eQQbSA+EGD53GWGeYRjPk0V+s2yf3B4
sdH58ImOVU8LiwRWHl0eTA+dj4PERM9lPjVJsGo1EomhOgmM2FJpyVeqnhfXiA9xZjx1sUO/AefR
n7I0NnHl7yo/3kbQs5ckfSxiLtwsmY74KWkEinbJW1FxV29TrF+wclqTUNNW+BMjLjGdB6aHdXBJ
eWYtt8Udh608mjIZaQD3m75vfkkARZa/CdvfEj7lxyleYi1eWSMHlBzkaY/RbfjLnJt/YfdBa4DM
eZ2CrCnRnZLggWjTTjIM3KJG69yripRoeumy+M+Cf+TSei9mlLzEeX6QO516kH2BW2uUyqhCIPIM
Wz5EQmqFMO1hgiAalsDpxI1mgI3LhoeBup+SBK6MhvdIul+05UZsoaWdQh/pnI8oOBNXrnK2TXp+
RBG1q+36rWrMT9NDXIFbjl7PW0woNnkLgywMN/OI6YintpYGceehm7Kz1ZuHACNsJh9Qvc/gB/lt
aNqnhQ2czMMOi67zzGHeUF0xQPjFd/n/3MUHLd9NiXVylrdR/QHdW/PFtzoY6/k2q+YDrY6Wx2KE
sBHKY2EE7743oHfyp7UfIFs0cl8U+WcnRNuQLQf6t6dZHyhxQJhdcsNpjk7KCy5emRcrKUlV458s
vx9oSH7EARZmLeNIPQHmU8Jh+JHW0OPLZr90OQ0rDFRkPADbvojNBxPpoTz9ysWuaH7MlpAzkIwb
mbAG+TAtgh2Z1jEl5TQ5EBxOInnYlpoBOn5aGqSGsIPscwb8kfETkyo6wkwiBPuaFtlh38mcXFU8
EcCHrWndOsuFIVpucth8IflCzeg3O7pxXzhDOGiD/YRxhXSB/PQ60GCAy3OQ47DlGmcR1tMQYO3F
HoZBQ/uqCH8xi5a1aPHmQRvdgp5PDP1hwK3KZEONyUPsT3u51CgYt+gDZZ1gK0MRibDLtrxt1qHv
RWrf+RRTNaAZ4ZPHZPInZnyrl+axTZhlRJj1efGMnG+JoocM5z25Nz2AHh9vlfs/8tzk0C3c+Vkp
D86cvZOP7Od8bNzXePCSJfmAUxHZGJYV0PTDFVfPT+Tx8SX10sMY3JSQNfjQOo4HvfV36EWrl70O
PENnwfy513BWo6dgIAy24i0uuus8QXpsHOTBjFnDR3lo2VnkQ3i8uBzZx4GR9wI/yjHeE8xr/zeO
e3+rZl5zuJzquVt5tbVW5dvsu/c2DSIogl3FJKt5ntYeFVjSPUqSF0DMJEWv6HBk4zeTNJrwXzdQ
LOYfzIVaVaT+ssWhskzqj9RjTHLGY5LZp4SMxgwB48eVU1mPcLsii15EFMLurTYMpSWB4te5/xFA
4NRnW9+PrhgUw9mBqCecIpYHC1Dyt2i0qAC+rAmyBC+o+fWu5w6Vi7mWlWLZl4henqQ4LfS+AlQ7
sFNcSuL1PfuqIfaUQBBIf5YPx/tTgmwCVSJ1tzYcbHx0bxGls4gPPoOSip1nroEXAeup+WkoMB5k
v3updbDsapP5Pz1wo2Hfeu+7Lct7LmVxeA7eNydcwavbZrC1AEPvZknlfFNpsmEo59YgGxvJXOfm
CwxqZybhBg/Z3WjS36nSs8akB6i/007eOfSw8Oge5HabQOu8XdtTGA3+fphPrGPT8vZmRs/d7vYa
GwWLyL0k+JLCKn84tgRTpmkQ/WPZX6uOfpsfUcOxQuE7cOQs1fA3wyVCFmhRQ62uD7LC+2mGnhDA
qtLXUyIg4082aI+L7EvG0klyJ4jQSFapdxpk/W7PX0ac8dxMP433TTAnNG2xkKnmF01L/kjC2Xgo
dsvixLTtlavRjgnNU0oSRB980+D5pMOk1Tk+WJYhYg2MKdaE6gKLv7AYMGMwmBQVw3u+8bQLCm8K
TaYlR1s5NyR7xkUcUl733o36tqSUlqdauAd6nl02nyP3rZpwhcp19D7juotB7Buk3Nq+Zjywh0Yz
jJOjmgPx/yJO5fnwy3K6ve39kVoll9Mz0zmymUjS0DamayM1Q+XkzbrjAPSKBrKB81BS9LkIaiNc
acYqF9HAPXqYdPtHA1GWWx2Qeb5kVCRy1R05geeSitfLoSaVsLWeO+MfqCy3+Pt9aOaj4TSXVqMN
X5vbqKjO8mfyxBysMBhnCy/+0SOryFIKZO6LYy17eqch9kISZDNSJhmGIH8hEE8R+jtVuDsJpfbF
G7Fij8atTUYt5wVl75Vua09QLZA8zEiE7xHbmx457WRXBjD9fNLipHb+NrRs5SCw0/nSBztZWISB
wvlBa7lOcGD2pHy051vs4WFA5mD6+aM8894q1xWpe4GxoLJuMdZhUk6WoghF7PfEUI5+rdHXlBWJ
4c6qHdNv/Ir2KWG0qPJjW077yMBqgvCJdCtmq+RoViVE6hhmyxqT92mmI4dT6rjbPj8R41tuxFKp
TYgaonTeTNLZmCnM2CxBNP4RUIL9O5HLS6jGxbBUydGB1CNRhJUX8lDpaqvwnSNsZfMcBucrAoDh
0u7vR45SkXdJ5FzI3BHbrnv1h7QpxOCGVsKK5WTYSL8wHioo0S5yUxg2Lu/OfUD4uJUUs2A6cdxb
Tz6OW3JcyNuz4cv+WxLsHHk0bYH78sG5eyMfeKIB59T9xgfksvqrpAxh+Y5UlcT2WlHAy9mnhcgX
5O4T0eWpktZLYdql5Z7gwpnEN1hQBpgUGSVEwYEz5f+OP4nEGkLqDCsAPjiu3usYpYxjjDs8hSUK
GuPfhhWcqucg8x8lpeP1pIYdyCtLmEqcVFxUCS15hkMrR4Gcs3LZsls4VznDZUmVi77nqCmQZMgk
p4otZaiPgbBI7JaDVZYnG8NcEB0RdXCqgZI0rnUoLrIxPTwLJWrOfH/Kof+xO4IWZ5MKJxWIb6C/
PklWnn7JEUO8kSK/hTMgOysq6VmpZ0zs3xY693KmsablsJWkSDJhkJitFX3KO8na4OkyBBAYddpw
eZiYrIk8LnWR5MjkMCw7yVFYUXw85UQbOB18VoEDDMoTeZOQZzxSUblsF+6ZZ807R7ceELZ/MJpu
Ew39sa2144TdhHJ/UT26K5YQdUkM/X9R2yldrkyUew1GJNPQayDzrTSASswaYXR9hTWDksEOShr3
rUE2niJSZT1xuIxyevr6uuF2tQas1rD7AXP0136tv7l2f/a5b5Gjb2MObxv7QFRjaOYRMiwFz93H
pbM4+2Z0ryOoqenCj1uX+++TduMzYEKd1rfTANXX/DJd3oR6R9H6nMnaPWfYQVQiXg6PQttVfrov
Bn0rmyVjySdG9mGG8Dy4vZNwstIbNqlPvV5CPc21s2SFZvi+DDGzr0KO/OlgN+4pMRF/82BlB0o6
4wYcCFACfGZyauQc1NNQ25yjwVFuFY9k1LRpSW+6l7JyzrJB2KJF3d+rBylulAZ9qq63BCOzT/cd
kcolRWJZmHF0kCu1yWhHeqFBYK0HIHAAI+STdEvtH+iJUgBJSIjzn8KApW+4+4mnXgolNJ93xAQc
JGVXMyJn75rlxlvsFxaR7FmWFDKUPU4TD1JoWN1et29NA5GGrpceocWJwwWpGLZrNpPWh7JaI53e
TXByGvY1dqB0LMiFi8J4jOCHjm5zKGvzgn8QbIUW7kExswWbgxy0uR3j1ZfsZw0LZtDhuAXaas1p
rbvSxUFBxvnCxMrnloMgDNxHMB2hplXrfmDmX5o91W38KDmd43vnXjcxQXKuFfa1o199Tkbz3Mwa
0Gr8SNXzGbEfvFadnVp7c6C4SQEsd8E1O6bolPs2IfOr5/SqQa4yq2+/cz86xqJQ4td/wJrd9aBS
+vNOY2+jSoWbAieZpuFIt5wWkmP/aKfZGcLjSo0jmKR5Kcb2wuI9FdigKku/JaDjzAu4uGl84jBc
AuxDe2BqWQPSimR+8VEWrIEtj9RpFuBblsQfaV9T/GkXrLJwjdMOKJ1Pehney3dJfGcKVcn02TMx
VW4Y6UBIGHcjgNu47swoOiZcWfavfvZfmci4d+luYRT3nkJslrq9nZdjX/rfbcaZZs34mgaJsXIG
G6tVD2l4UOgobcAeC6+4BfryzQiis1HEG50yUY5EBBFHNdgnyQcSMLUWLE5jwdikpIjYHvGK4ZUm
akHgq6WGcYHyjRBHX2dLrXPS8JWRC+6i+Z/KjFc+wWc2M+pnarKXTvknnAyse7IptwBTBZbsTfnx
npkEACa1TX4z79yZrcGmKWhiSgLT07D2cmxkppaWEKcLajHslHhfDhe4Y/DdeAqSRcB9xopqMxLy
ITU/+kax51jJoYP14BWT6cEIx9cRsYEwbqNfhqQGKeT7QZoFr9p8YwjV/Zxqlf9S0k9gS8PXk+oQ
Cx1RBnjxExlASZ3Me8p5JDkU1yGwn5zKGCDsob1xgbT1pDpSEcPI4CpK8VqpE+kArwKrB9CC4hau
obwIF+FqNPF0mpD9bURFA4BJMleB3KXPLRAFb1EkPxoOiVpRAAi3G15UAr8kV7xi6SAkYaenlCAE
aFLgu+BELo6Yprnhpi/lMEKzS1uyAFeXI5PP4NfFBUBLQIp7Ok1wRDHxwCjedQ6XMeB+Cj9voG0d
oSGkp2J3MEe1dz6iNBsgRf+GCrWmIh+J2QEmHVUYYJ7Wrrs6+A5KD/cSSCF7nPZTfq+M38ru2BAM
k/EiT0sgWI54f/klOQznS9A2H9x3Xl8+kDxqKpIq+YHhLXcZQmAmK4NjspzGtRAcuOFxcO6WlON9
epVjQx6F/DJ/LQ+PJaKH9DcxYBAvKgrUSsFz+Mn8q6I8qep5Qw2/kRvPL8RUzSPN517kIqSkSr1y
h4jbgkl05Y2V0/Duktfw+pzV8l9Y9QPYoJT8+X1yGN9UkK/d/iSwFCuBpyTFilSgI0eynLYW18a5
iT4fZjfkRW4rlB18FSXJjjjPsEdZ2eBMijRcEhADFg8/quO3eysk55OyHBoB1dNdagLaQiZWaXOC
pOiQafDdAfNcmMYzLQxAKcsMfxvOQ0y5RQF9VEF/Rlj0Sd6UkTeNs00GwA2hSLL0M1mDkDXkwBSw
oZR9QhVn4YKNq8iGkVfrrrCvcjN7b0GLEsj9bbHeULaxHe38VXN1Goj0RNKdQ6WbNPVeAg73DBkP
1ETMK8o3aSXHAfWpBTxXsdxjRkF7jzArbxJdJG9MWO0xYYGRMC8JPiTcTkmg5ZREccDat8NjEZTH
ZsKJHaMvJZAJn9wqipWm0YgsbvckE9/H8ew4y7FNg7WUERnzdUPdAo2q/A9uKzK1U9a/oTfcSFe7
d/xf2eAfc0+hrRI4m6VEn0/leIxAXuWwbs0nLi71MlEksk6og/hv7gwPKCeayBVZEH/KdXLRAtCg
FuI3hU9iFNbJ4qDBYgQ2vIO6sUU76AF77hxK/Gn0XoIa5IMGfJxlH21CfWtzorO4pRHkTN6j1D/c
BUkKqqi43FE4aDrFUt1IyLeuRR8KfZxJmynMRYjhAITZY32JLdzYaCSB34zxPnbhHNjOOou8tVwB
64F5SAjeyQgR0ySQfhQTcgf1BiWXeanPDqpQvccX2Ht0rGuVPvNChWUBlmW7MfjuadrhuLl1CHCh
Y1xLmr/RoF0mmLbY1tEUZvZaHMi2GBy6R273WY5AxASzPK5OWP38kvd16KcLw1N70NNwA2saHTT6
TVqHPFCBzPwWUIluA3uCXSrFg2MZL5OLwU3bVLh8zExISBf81r/rejyCtK0qi0xt+TDwksgca8Mz
1xThhM1VUzE0iujqPne4sSKvfiHsNjM2EY3/sDQY6kKsGHR/H1dfXHmvjkb5Jtij2y/3WE7SzrM3
DWxXtJiohk8xmTxPWC0fHQ0tTIGkVMS2Zi0QC5kMsSJGHhSRDInCRur+lnJb8FLWDfLtg0DsEstb
yB3yijxO0bqwubWgxpO2A4An7z+3yXNKVYNPghwLcCf2gzrKH7TSWQGz5w8lWAwjIId1o9oBkbJk
J8mqHg2p6zJ0YJ3m3lMQL7CucSDh8iF238J2PkmxNJGuOr72bwjCsyTuvjkcagKta3wjfEpi/6Tn
5hfuQRvyDkB5DU1ZvOnRd/DyQhpsgBGtCcEzvnvSJpbEZQZ5jKPgKDyR1I9PVeKcTNSYAxghTvHY
fTk7y4UWlNYrKXikYSONGAlMAnHWE2IwPJWmxAd5v5k9CK3xB2XOBiBStrHvm/dyLsSiX5b3KL7J
xjXB+HpRr4t1G7D0lgDhJPa/HKrx1DV0GLGTRjgcgjP69ouVxBjXMKgjjcnh30K2BsxjDKAgJ9I2
UK8QnKGOP0KM3chWIv5jUUZlI+UouIlEKlOjBJb1ROTsA5GeuL21kXN+VG+KxkjELZYyVTpQ/H5P
UBAwxIvRuj4kebuJAyS43DJ++F+4IdTJp5lBewX5YMEKSMspJdW/wHGy5/9Ld7giVlzHSudfxBh+
VxZvMV6k6huamkwU3gd5CYtCzhcpMuUek3lEgNJp+UXxyMFYNVgWwK1kt5JrIPq6Iz4CMhAIuCwu
jupkVEdsVvYCWfB+tn0hrrbhP+lglm54VBTy/FY7HesB9/DkWUcq0OiBhM2ofJd9FN8oqXvEOXRe
aDrKlbPRE1YJEBdFxEr2JucyPxPWDe8cQAhooIOGORM7EAPjCJV+CaANUsGhEw3YMbq+REyp4W1g
Y3MC/K6as6f/AnUkTkgXvkGbMXl483Owj/mmKkk9FJUrzhTBSxni2MftlpQ9XDhX5K5KLS71cTJ4
qMaTM38p2yILK7kbFm65/FD2m8Do/P7/fuGIUujmZpXtjYCpAiwq7j03FSyROyZYhmyWITuheTRt
wNlyS+Up4YEXoWZplbld5p//1oKuPkagN44j6XbKThNVin27RxOWkURMna3Eq7LnZTs7rHEr6NYE
Wa64WwzZR1tuvznKN+rxq/JL/FvezYqimx/zTVnnwvxyAP4GtKaAM1wLPyAvGj3nUJftVTYd3+H7
fvzEo2zLJ5+azaAsx2x7Xab3x+qm6Qa8nItH/umXX4rSW1JjaSNT9ZJSkqBFIJLcE+4ihgKUNWAQ
GkYQLzVtgnZhfQNRkFXfm410aeZbbv5baIsAAWATrj6mQB4R15BPiZyFAvxKpo/Vp8ESTGO1h2G4
E26VMCZ4ZRIXqF5goCHsUJYJf05iNmFGLABkbEdbWWKSXtZ9yvjwVy5UAKOGpq3sokXJ3egnF/iM
syZ8Z6NJXshWlWSRV+cLaSypcDN+BVgoEd6VevBIdxeQFTtG9hTfTKg7Ic9Iriweg50kjfR8R6l/
eJChbawY6/Mscx9D8CkJpuAS8kERjIbvxKhM+xoo0yIV77kgOTply0PGYZlXnvvgMQNDMFdmTO4k
zEiCHFZf8q2czqCUeQmdOQW83kXtqXfuPSpeSjg53JUEerIk7PolgmcjjxnSAx8MCcaGEXerkZsh
1wMKPhNK4G9COAGkkfUXvvNQW8wKof8R3nLQdVlq7EwWDSt4YmACBKq1ROFc/c0HmqckcYS+pb05
6AgEHYPDveOCUdOsqz5c94D/vDD3lVXFZUrXtzcyVOs/KYn0wuwN5ydL7Y2aHmfCAHsKnIs3k2Au
O1IiOYjb0KCeTho5PdiKI41GuXdor9MEkQc9k4xV5n/QLg9pQvV0RF1yGemCskWxJIYzxL8uHQHR
TptjHGJ/gBTqnkbXd0zMsgfIbPM6JSEWaF1Su5x2ewjNBkaWfNRkSv/xL4EPOSfyDNfE/h3gVuJ+
Z9PBz1PmVXEaU5wTdg1lwdSmOijelSE4XX+v21jzFvYbBrYvJG82OBQggyxdWU0CwfAIlh6gp3G2
DDo5ZOixbNDhnPZuhLSVmC8kkrQzNstEH5TOb+P8kfOvvvLoCSNB/sd3TUEvCTb4FQNHOYd7f1JQ
cyAhWfqSePQcngLESxjXOyyFOEW4LQbJEH98P66gitzXBfuDSd6rwo2fwwF7DOoX1gxfpCylN7qd
eCYEfqsvPiVJAD+Sj0d9Jk10iAa5s+CyRoq0YEUKKsE+kzyEbH/lQDoLSn0vn5L7NkfvWjXisYi5
CJ0wOfbsLKL/kR2n6F02FQtJeJUZO6IAa2ILReDksgvo5gnbLe3oEgLylUzdSCqq+HYjmY4OsMFd
koZnTbUhRzoHKSNPmAV2x4v0JL9SG1cxW2JxkYc0T/duFpIzwZ6lECvH/izQEptK+vDsDg3aJwJa
vMZWIeIx7NzShabOghgX/JgvxAC5UdwGulySWUmlzC4EmF+Ke+3QcGbIG0mNrjuzgMLyvzxL1j5H
rXwewrbsT1JHOUr+P7/9r+cte2ecyGpzQV5IaBtSVymr3ezbBdmXvW8tkNVjem2Ep4IWZoKJlFv+
BT3nfWRv0uH2ghPxWtrPUo7JX006OC8sA8HA+D2iIN1tEgKG3jPw5hlYcyb/IyvLGKHQ9y9yzsg7
sI6kqy/7F1MXQMaagC6ewt0Gw9NDVF+lUJLT83+zo3vqSWZX06ImS2DV3PkorAm2lyMdAkI3Uf/e
2E7rZ65YciVCqwSmjMBStOG9yc/NJn5NVM4CwMeZtecVpN3Aw8riek8QcUCBZRUKvcoxnIPb/2qY
yEDzTlY+z8acDTkrpTThdJesiJRF3lpz7QMHBhMzoDgL8WmpKqhiOYAk3JQQH4PB8Y+apR2dKdnF
2PAFQQERpsVUr7F3bvwgFA7egVMXdQA6u/4P21TIdXzRPX/HcKZAR4HU75exeIII8mik5ZPhKuo3
7cGFOpq6Pm0XlT2HDbaXrHeGDq8KBW8KUnWlL29ROXxHWE0mg0HPy24/rZlC3l9CplRoT5nVPDZT
Ahc/2Af4X99TpBYSXAKIVfXV8//QdB7LjTNNs74iRMA3sBVJkRRJ0ciNtEFIo3nhvcfVn6f4f2el
GCMSpru6KisrM+85GwICBGT2E5TsF2nKy+OPcusQewFDqfFj2oZ/gcbRQYWo3zb1IwhSvu7G+OxG
6qlo6vM8NDsMEE515Z6atnkUilTWBlTWU/hOC/M9jNqbNMi7YjqMPZOxfP+orHfpRXQZqlRB+6oy
/1sqEHy4DrheHTx/PoaiCIByStMQBQJHOMq9xchm3+3LLn9OGvPIYn9BCBgfqiFkb1vEMV/7ThD/
ekh6/ToEkfT6tqrpdlMHny1GIjHlKHP0iNw5An7w+pAemJk+SV3YDf43pz/Ve74R0MWm11+AnUmv
wMsWun2ZsYG8hAMOalT4sKRNfxAORFDXbylpQ2THkKYpgmOt3vpGSNXIJvFdj6mcurziALCzTP/A
uSgsWsvVyE1AlrwGElXoVM7KZ5Wa9nIoYP34/QdOSC/ItG+0kXk2nrMcw1HMmOFgH5mnudzJsjUd
jMU2/5PYF1kezB00EeCwtZ2z19Ny7yCe3mQ+/oLVfhyTw6T6owvx46FGJhcI5Clb2rfecB7q9lcY
lAPF472tAvmhhQXQi46UoGZGYl8smnaD+yE5LrPrwmzeUrwy5/yFdOzPbON1Elo4KBZXGtzvKHCe
qxDd0ozzq23Nczy68DizJ41OYh5NuDF4xlMEB1gym46AGcFtccEdkmWRVhyDMOgXcI4L3Cu9VUME
F5X7y2Biso2WkknUcn9n/Y7kPLaDyBT2N4Qfl6dgMMi5eA0VCIBdsnTfraZTBOnta9Hl0RqE8l0a
onaKFjx5ZMVIZltP9xjtwHv0neXHIW+SyjJdpsf7sU0WpxKFn/2H1BjSyyQ5uXUUoEKwH+x/NRB2
tlQdPkST+L59+IG9Yfp0Py0ZpIDhfYhRwwaL1SdtJVgjhyFG9pt8uqXwGWbzVbWXhiDKKpHYKByU
2C23nCMSgwlykhT1WXeUHqjHXINAKkK8j2wOzYpckRYnRZjgsoLWc2kxLS2LRgMnq0mRjnfPg/zM
AJql70UU78iaibXCphL8kJLMSoab5GYEsSz9kYNRyjbHfQ/iatvCJJJYaZThpYzTP6QPXp5KYd21
48qmAZNwMWHx3ckitMYXMioOcD6L6xdeDN1n8j8pubk8fpujRaX1UeAVArskBzN9Bfbi3Mf/8TmS
dUZNu5dQDWcqaqNXQngTljsiKwcJhBGEFuSQFuS4BJrSze5HUj8fsx5GIBHfYYpI2dIyosYnHtGN
e24QTVFgYrN/lXula8GZAqAiBQRHLDUGxQN/y7Xyxufiu9GPYvoEjsDTEjUNd6Crqc2PDX03T0T2
eaZy3gkZBpXBfi+1Cncfs+EmsgI5DwPJr3mgZEf3l1Tdspg0M3+HD9oUjECaaC0EwZPe+8+CJDk+
ugO4lNKt4Bvq8ZU5fw3JG4HY2Xm8PolSwjq6O/CUn0Y67m0a9XkKzbq/DqLCaZwS6KoF/WbeQsrZ
L6AYZyWfapIYcdKRoiHPKBkJaWG2H/zpL1OGDzr/2sXljfUIhDrL6u0LnA2zo+Mh5kLzy6F/ajGb
VQCqSb9a2/JGFbKuUlfLBYLYjyg0yXQPlyP1Je11lAsaoqMwsTJEmxgrukx5/tTrP0btPYTIIwtE
XwM1MD753tHyZmUIiiRpYBBFsEoYYw6eJUG0Rekro+kCfK/e0uKPAEnSmJbeigHUQCyBXRJ6rxRN
GW+Tu2Yl5u6vLCiIfay/qrrBPtJd+O3keZQismLk6YAj3rOXFpUjdLWNAETlW1JaUJkGEh7ZkV1F
h2b6kp4KxcBO6KlymvLb0r/iqvhIOVU81vfMBCvZRuOlex4/3yrgk0CoshUXmCEOGDSvlqRMumRc
JthBr8iXCPCy103uh9VHrVLFb/+3pTwyHTm6YTk3MepuwNI9cP5IaktlTN8LTi+8aHDu3rrEqke+
9T8+Al+lpNCxxvmBtLBx02ojDRxRSeIfO8bgFvRqdahtUF6KswlQ5qNUSSEitQQ4U0sWVzE/LOU9
uLZENQo3rioz7+FEKlg0qeS0YOkIkSALgo1k9RQRelluQvUGqu9x6lGO844CwhmjYmCf0kXhPbEX
2646gclIH1+wcNTZD6bJvFAMM4teN3/VGb8U3lLqQpiVa6FEl6UP3GrNKBYC+fO/UdFYJc7yKBAD
VgkPClkwoFqJQR0FbMIalL6CTVOAt8U7k/cv1By5fAn0LGquiPFANviTpb/WoBZsAKgekkXJhmat
y4u8E69QH6rvu1SahnxgAX6pGsiZ1U12KTGrtscbaT8XzNOA/UpdJ3gHiieCrwnJRtneE77cEeoy
wo+WRaQHTHfoK3de7tTo+FoiXFZMx2hArhMGQsuh3kA6JGM2J2M3Eux0L6VfAb1hRrssyf93d9LN
GB2I/u4Hlz1CDK6cf0trPPIGuc2EjcwPLpM307KmmmwELWXbdmvdRV1DG0/SVjKgZfT5sJJMzYny
Lz2r1q1l7AXn6ZjrxkXHu9OXAugjDGuErw6akg3uFKj2QgqbbrmPNEqu4N0waTSqdN/Ts12a5kU+
Wp7s6PfPXQ0s2EfdoTb0z0Z559BkdqNDEqpHW0laHT7w65jRc+qV/ts48ERbcBTpkbWIbE3zr57W
GIA2RfyYL87f2U7n9ViWpxieXteMt9DTqRRsNCVVTbvXDNF+b1r8YOKCz0tDPFRbesgmErENvlbF
2a/mP0VOc9xWcqKQbtuFh6jTsBcQpywHlIda9o517dsQnTEU1XBMhTh+MlX/LpBvFfjAHGEdbEPY
0oYJwBqM1ueS2sCPcEPRE50/kU659mr5tbXytVxctEF1bScReMBGQRAf+DyPVsAkYWEkIfBkhDQc
8vS+Wx7NCiH4OjgPbvZr2OYxRRgkm5f1aLV/Uf9APWVJIWARmNj79naIMfTukU7BmPqzslMSz8Rh
BsPMH3IczmGNSQUpeImuULbvrtYwbxEVwl9UKt0KvkSkbmb94zj7nGiEmmZZ/iVqD3So+SGY9p1B
JBig3p+94kCAk9MQ3OIxpJnTkFcI74iRKomExCxpdgiRT4KiBJAAdi7hWZdeowC/7VjtCy2jeUx3
eb4iDIJpgOIY/gngFFCOzywc+QCillyG1NACJ9LpZnnLtpYcSZDaiuHhRfP/PwdZsCnspNHalPaj
AM8YaVLEEIXgY8rzkFjMhXCRIxVeGZtP9wwp/ZKsTujA7GyeFzd+j73qUd4al0F8FJLNjGqewOdV
4d4huLREJcpq8Iov97KD2JVTVH9K5Kr2voS0ELprAjN5uCWMhXD0jaARtoky1LKD1ya5BL4RZD6f
k8YOBEOBLdfk7/BJXriWGv47YY2Lmfk96XFIaa1BGYux+fClDUN6IY9k0fonsgomMelkoZb3K+d5
/4dmf4BumrxGt3qSc7ed0ifB6eTD/JZxl2nNAYOEGoAcdyqdCp4Q4W2GpWnH8HTwfYNfyF9arQ35
8A93KTCFsN0jM2JoEt7SEB8gcZ+sAO6MJahKUE8YL1fGm20yfEpkYlIRyKy54O3wTAFPUiFjAVzo
xLmd9d1WwjBfi8vQpvPIIoF33Ypp5ZqmpIkOy6AwIOVAMBllm1WxIzll9YzwsORbHbCq2aiYvGkf
UX17asi0gzZ97wjcEwJnGGRuzOY3c+C6dmH3X9jztbIUOCkkLZbcxwWVQIkIbaIhMUWuAVsZeyWf
RIBNohCbbkaBke+hB3aQ+XMugbcDchVXSbXh8Sc+OjY5rDqqpRAut40ZHWlAIHNRCdwjB+jBo37R
QnTFAxWjIuxm+FT4u5wqHR4POgmptu9gaDNERYymXyNdncLrdkLhoFJZt4CrlDYx/pSVaf12lB8y
lik3IpOiQ9jtlOfuhVeQ1PQfNO1FagSbGlW6nlNVrSV9IaWTtouAgFT5XM9WiBkSmRA5WsmX6XHw
6fTFb7lk8MwLRpj7L6dTzJpEG0tn6LzEGQhcj8SipmYIMm8v/ITa/eYk4xSSK5GGkiL1xn1wBVjD
I9I6lIEYWsFNEzJvO44f9oxESZvtIqlMCXeYpW3jjkfIjfoWYI6npYgCgyNAKs5nZo8b+3mZ3kdU
ZCS7synjJyhx7Hkds0Fskx/AgDfSQkLW/EEqicydN9IllxJFEDjiCH2xEiIRm4xRKYSnjlpTy14j
UeTGpO0b71L4tzwgySik5kGLTdsKyEcnkyUubSgnc/7SzJHvYVFLHx/br1VAUeOTmrlQP3oYMyDc
DikpP/iTxBjiYQmEnwz93o2YTqBdQ8kiuKDIfggRqkk5G0l5IlW8pHkFvbxOdoqTavSXgz9AvYO7
lxfuRVftH37Kp/pOB8sJmEh5ayf9MgOb0YEf6uOHRP22rA/fJ1IkUfIUIGCPrTFlWcJEDZjaRbr6
CF1O1IIdVcaMZW6T0z+OD7wsiRUQJClXLwY6TylcSILMPQUT5iq7e06uXOQqZYRbizwY9Iz4QI2F
jkE4vYPo85mHW5Yf9jT9kU5jClbMsu2ze2tnYKBWoT4OEnxKAm3TOswYAsRxVyMIzogVqQNM6i3E
CRoJMtEkO1viAjI3jEcmgsMmaMJQgITFizn9Sh8TOEfZdGUniMXkfSaGPuz6zJESC1TPQbYvxZeE
cTNynsOsytNI/90d0JujPPvf5oOIL+q1sYEaujM+jcyqGegydb/SYM+6M/9mkr4VLY6QdQyFSrVy
DPJCWUJVc3E8tAnlOQgnLaZJOgwDYo+Q+tFdrZ5cIBAtqmMeP4jY/zh7MhnieB5SlO6uYDEn1KJE
5zyqpGFWsSMFRuVbmGlHhepN9OYKVPWJ9zHD+DWmQsI7EnA1XH446UGA5EhVfbjt8G+EhGBSNqU+
dw6UAENAnkVrieDrI/bt30Jplh5Vys5BSzaO/yUd6lnhneQiramkzLZSLBR5dBbiFLkmnQf6CADL
DZAnsbXGbA9H8i+1PI5R9k7CX4htAWx1pkVuBt0MGSaSIJXZ4UnL9jH9CqEk4hWyqaGX9A712bQW
FIeFwN02OGlFqPlImSngmZyGcg8cXyQXPNOiZNCEjUp0owfkYMUXBgf+vpcZafdd1tA96uUF8B5i
3+8GD1pO4IApnUS9NR1aQ4imw4CR/vDAdlA0cbGL5v3qj/yOFGsVhSAYkMWnaJW15TU7aXp0G47h
CbIUkwNojspJKgcdaXzS76fCeMfrbKUDLEYCRzCPqW5yHgz0iuXkMXR4j2KxWJ4hFNHo/pbjCezF
yvYinCO8ZQfSet7/hUszcgK2BpLdPUm84zwxeX6EGHWZWiw4UgY4MEBNbPcQmD/p/CUSh0L0lkPC
RDStVYW+GQ2LaHdtQuetdUsKDUB+1pjZwPmVCCbwytwBv3Qiis2IgwPHaK5mAUPRNVQEQvkVNjNv
llUJqflZEo2psM70xroJ6UH3rQBdKeaIkgCEgKDPI+mmeSObRNhxIh1ROxFQm2iusOFJ7YKifeL1
P6LPcUtI8/gGCQBC5+T9yHPVkNL0sK1QzB2rsj7wuoVnKBc6MmGYL93ZY6LV5pQiku3NVntvhuEn
jr2DfIpL4VFDK5Zl5M7WLif9kGUhN9mN5l7rcKlCr1ROsKKdkF9D4ZSYLY+wKNxr2y3PC0WMKKmE
unmEdfMsn9NN7Vr+XgKDxH8BuuTgAxSLxuEcTM6NIxs8QbuLN3qkki1tKyhPMukh2S99iunuJC/P
YSm65woYskYxIB6PqGmD5ZCMmKiEctKIvnPPNKCc+iFe7SLkiO5yyWnFio8bMhCDamKASGYkwXcf
64cFwy/SlSzXnoCRmY0y7lzByaeBBtdRsfRDI3+rFwZhK5mYTEmeJb7Lew1RRbHZURpibnEaHaTE
TJLxP7ct1wMtfxGsXli17ocsCWoMiiOZZBUgjLTrSfHUTS08xzRHHDSBoh5rdsY1QhzkJcdoUGDu
K+fVwVMkAj4dHLRs2lDde4IybcXKXMmRLCQAUxvOJuMRvT1JtivJI4URjR+PQYgWDp+FSHuPA1aL
SIP9UBl/c7MGVALYZEh7v1Ax0s3rVy6sBfCODrdjcpAfcttOSmHNOQhVlH5aDwnB0+bnmruVoXxv
oI3obGs/w4UU1jn9A5vtNjDbURveXvhKYDDSo4UkDyIEAavMsDxh2U26fkQn8XPQlrNB7BDawjAk
4d63wn8kBwL6CSRUa/YurSLMDLuw3dHa/SvjXUJ75L1qULWZE4b7o97skropzlJt5eQ2MwBwS+g/
rqXvBlokrTLH/ww1ogQRQihWAj/CHf2wiugzyotLP4sjI/Mx7MIit9aoSIM3cERy0zggPOSDfRXI
gGzHHoOfmfMXt6Xx0LMd+54Gtfc3qohXTFJzusu+llTBmeuTNyx3NoMsTukc5tRaRC60Ih/l5JK1
DqEgZXo6M4MXpmL2gixqhonyIh5dqEmZZQ6axehiryGEXd4bJSmQhUx8DsRJOfkkN56wn7FQiTUp
VCIkCyY7eI6blkko0OPxKGHKi5vHMpv3neogp5WnFt9rr9R/89Fg8pcehXB25TMrlB/SBCo1zBHy
B+kr27RP5L8IbO9S796v3jnqER5fkGGopW2COAXCfUYJHIS73etqFA4Qmm7vrgL646OzEjU2iHFS
9UKOQ9GEjIvUkcUrT/weiiiyK93/mDgCK05wzxyOIVWktHulknV1Yi8nAUKWAnjVDNtwRDG3E/X7
xjMOilNElqnlOBcJfXioPGdOKQPIGnJ3JvrO8lUi6Mnp5aEQ7sYwbDN6btKDrmAZcHRKkBa0TgHx
Aa7gv8vgEMVEGmBZB8M/6eh58QkUnyw4leibISsYqDfpHzEW1vZP4jJkB/4aQF0O6D71T4JBy91H
7PWpqCH5vfUBypFltBuz+dXMWgCV7GiM1uk+7MAwfBPoV1S4AG4qY5NX0bNjGpfWb17c0rt2pfGc
9DMBR0ss9ALCd9MzGXEjXJnobqRLu89UTuJP6JySagu6lCC5p41brYnfCqynHnH3QNs+cK5WkJ+q
0vxJMuZcqK2BoJuQhMjO/EPqFPlXQpKbm9amD3Ioo/O01aP6z+wiVv8QewUU8ch7Z09rD1zd39Gd
fsKZTA/ZBUifOvKtfVFZ+zmt+g0yW+vcxF0z5Ma0KH21O/tTpearw9wuZo09q9pWOzfyE/S3F389
oSaytQLbA4PWsMTV0UA38rtBUpGSDmBAiAx8U5MTK60xabXyEosGsaSahm/KY0dXr51XlqbpjHaw
eKqSFBhXVADjnOQezuyJRm0C28092t5AIRKOJFYTmm1ICJ9rk7O7n0wwYMCDOC1vHeq8aM/pu8To
D1plRj+Fjcm42/V0cABIKTDal6WAFFQ1AQ6qbfXR+BlyQVkS7MEBeehWP560rvjMSGeNIi7WxjI8
V1Z+asbuT19m+2Sa/1LJ/85Bgvcj/IHtAu7nM3/s5S5YVlZfJ9S3HhzNrVmNKQwNtMWS0TGevdSc
vnWkzLBycK4GSaKr56+05USDgNyUJfVUqjnfWCqHzKE3m7GYflwSttQajJUbZajxVsH3tJD9djql
gD2WSHc5AT66qLERAz57C+dkmSHVSLuYpowy0g/nrXQ6Numo7REfFg90eh616t9ogETkasY/PYDh
FSIiwcjeG/bH5y7Xk6Pj5ldcl7OzYzOM1Ea8ntaKTJRwHepi1Z90SVYdFOKcSLdELex9Gbtj7cPe
bsN13jiogaLWT7xrOcqqv60+MQoB8zzOLEqyvNlpHSxstpjnuVBi0vzD4q3SVcv+1XX1tRTL0TSC
H/juTEK2aGj14xXh2k8EfzdDV8IqWG5JHgI0IgjY5vlWm60PBzfcwna/sAl6tSrWezVawdGpq+cO
dKR202PJ6Iwz2A1MPSfb5J6FKrmKV7nRf4YZBaIhuL1ozNpl/TPUE50Bf3oxihRWML5eozd9IO9s
455gvzslHqpIx2BEFDF9ph+QmUbAp10gFvRw87PsGqWluw+swX5LB3+/lMExpcHRc7CXI6YOVhab
e18QpVAN1qZsuxxWdwfPoVnrrV/u6wbNmd4c9w32lYgzIdXot18enDEtIRPKy5AKWfBat8/3k8Ec
XWjjNzpKUbd01rrWmbfW3Bj3ES15l9MpjqXnn36Pjn9KdffW+OrisJhgwL4aOOo0ELa1ALKTMaS7
pJt+UkOYmnQfcYhdJdhsF4HCCaO5uLz0cIKxoywgTlLKCG46clbQbGz9JaRsQMMuOJMb3CZ4A1rA
xKL8t7kFtbIZ30x8SgMHD3Sj0LyHCbGrzeTh7zdOkDSMnFMhS0MIWQZ5lBUMsCDILKFasGuAgWjg
Qnte3BruMx4aDAYM2DYipnsscLI/LF0JHi6/CnOA3pptm6sCfnuL96GgLqqD14JfUt5HHwa2dk1N
LxdkaIvH18rh6vLSgy9iuZ/2kPmfarTRvVsipF5m5y0uw21iWegMLNG8nq0w/cKE8MDJD96V6AsG
cjOwvFuwnt0UQ8kqYBqPxkCJrONM/EYazbg0DrzHqL4EM1EzNZ+8ZHl2cqqIxsLBNna95Llb5pNe
Oeh6J/CiPGMyV6VvzpD58rPbLuc51uuVabeKkjJ6M2BJWlE/Q7PRgI1hz/pxBCd/YDfmEZdUGNQp
VVGMsLSQiGrHRYMCYIfPydjdRmUyc5Adazfb9AuQA5KsBwzbT1ofUgMh37zWA+io6OdQiK/rCpvb
YHT7J1oejB/kGJIpwy3Xqky4jgpAvZ5xdHc0VBddhVxxCDtL96GD8no7ABlTC7AtiWhmG9lez8m2
GvWfwSkPFIxpEV0Ou42YICifQUaGOmWyI4IxnTE7qnBe1/aG7u/kncIYtHt6ByBQ5MqkCz0oZUW3
xCN6AIaE2NAs9Ikzt736fnpIaIQJEkcZ9iB4jz5AJAc445xlGrPfVuNyKhIoLJOOrhZuS+OEw3tE
VlEDHcp6iivzMQy6jzS3vyayS4FZO2mAJZW9pjDbaTpZcVRdqqxHaqZhRnAGcWdpBbAfFr7PCO4q
JCZLT+AXA/1Ww0KNqjjrRrgrm+FsTKkYMdzFJ3UzYjYwuReJYGW7NIzRkflbi+m09i4tjxAxQA2p
Hh6VlHd97nwKYayjXp5IjKmp5cmqgJZKY+76QkPAN3u02K3Sn5TYZjK8AqJhmzGcT1ZM6NhvEyBg
SwGbGxj48v4yZJkyLcUvYiQ79Gi49Aj7R+eUBsyAr2PV+aswdV8d8T8v8x7zgvoivICURF86qxQw
76UxQQYv32sHEAk4RUr4KWRyFKBWkaLJg075ohrznVrl+z7o7nRtk/kQ0jfM23Hu7U+xNb+QaArM
OdUoIzv8amjVTwaSoDmQrTxpF3ASTDElOTGDaC9rsRUqFSeNoh3BXWh5s17oxPSLv5HlFoPVewvz
mVO8CeNp5xbVNoumS0bUccIe2dVqjxC6qJR49JKcTK0Lo/5I5xpKawcbfunCTWtDHPc4xRlh0+vj
fS6gKzcxxepUcUIX0dYElXuQ8HmHccidwzza0x/pOyQAtOrYZwnCutSWkXrEp/jXSUoOL0hkLSJn
LWXxCBmsZYSRhOmuBcE1ZYxpGXxPQ0oQUdCSYwuiWw7LQabJRBVa1kM37f3BOkiXoPg2RjRwhftR
ATwLVzW3XZryLJ0xBgUhCI8lyzgFhjY35pSukKPGsdd/kdktG92wDF292Ome8zLZp0A6jRcN0sEW
zMFUag2PCYj4FJHw9nlybTETzlIal4TyatKvQQ7lIl2+DUumw8aNdFnlvp3e2sQGkuNIOScIqZpZ
hhp3eJTfjyvSWrt45h3kpPft0J0itgBtzq3j/kkYIgkgXmpN/5jR3+ipgl26d2Ud/kEa/zFT06GI
+1/p2POE/Nl38OQh4OgRbBbYVpCpd3GP7xuc7BRVF3cp/9HZo3tJtZG5wBWUur2NgqIPeYOmxEiS
IyOFJa9R4XsqsLbYdwpwLWsMLbBwjS4MRAEzOYJCpFa7bySxZohZ+7JBbBxuBdpWprxLV4OJGpU+
04ghXWtU+Ztk3Y+g37BuX/wMt2ziGxDK3irTP+Rlz5YZPZLs7UtTY2QJWr+mpYhW8hgjiC6eLjU/
14KtoOQHV1LzP/Q5Ojs6lxTYQ2qjuqruvc9F4WeOdQTqHG55mHX/XztFuA2lDZq30aUdyy9RQQqi
5c//MRwYpFzix5rFE5XGV6NDUaqLi/xkfRWA8pTLD2btHKU7g67FNaQsiCdTqOJyGzDB6HVQPT7F
c7GVGFOUPuvNlg5gWYsKDJtJ4HFhxaAie6NNvhvQKBF6hHByOksngPGfJLkI6kQWNnKCey2Kz0KU
Gblzwyag2eA6g2WsHQdwQc3bAEMhN8foWPso62YXErIqEI9ITbQF8MMLAaF5kwaLWHetNzp4sDra
1eyku3xBkLOzTLCjsb/PsET2b2rEb5E3PEFCf3Liq9HEv/44aw/KQ4RTqU9o8S4xSrACCVqpct5j
EKSCs1dYsNIvUAL+gyZBnaorfWVxOtypI8Pfezix4RrY07ZDMZre00/tFUzvxhdT6999NH2Q536o
OXBYU33XgfRdpXVFEIrHBHci9+Am8Rv1sYRAHj+7X6JEyfytzIrIGF42eOvFh4Ub1ES6nxQsshZ+
V3cWijf9Jh/6hZEvBxculq6/yVZxqKrMvnnyNX2tW/q5q7PnIM73swrufMegJRvFTZeeuYbtFD5G
pTfLHSqNMGh+Rpn939xqZ6vFoiz7KyoTcvVDJFqa+RYcX1rQqDCc8KfCIC5dW71J+H4chhanXIaa
MHFdLLofhfYgfn1R/YqE4Lc3DulaGm1uk58kpMRh+DKl3XMDeC2hMSC4NYv10wWocOvx0ZmmT9oK
dxYZV8dgEqLuAOPFi4QH3ZkerSw8xSQI3sxgn1HdST8MrgKLC2WQo1cYfTxvKr1VZyi64KX24XbY
RlTkCAimAEUKXlfzyIsYP/Gk23q6di1d8FwQiMp3IZa2OToMmLIG6DALN3C2/o2QPmXgJNKDR03H
wBPVPTeq1yrPZ+js2cqOkVuijlrKez+WF8ZlLHm8gcf9nkpeMOEBP2ibJJr2omTne85aCHcS8pFK
YLArZa8yYEnjRm9xREEpNumNM6PEM2+CkavRCI946cjTZofF2vDtRp8SDHQt2Rot4r/KVyTWXv3i
xP0WGg6DTupkddZtsMPsoRyQBnb629AOv7LG+9J6mKPg0aGb6LuoATfZuS4j1JONTxdIl9IFOvV0
npzqaUkZxncSqrEg/ui78lZp3k4aqgIplRNImFXAVakdhuWavR77xGae5AQ+Yk4HqzG21hSul/FJ
jpiGYCXgGqkjUCn0RkQdvOWTXWNCf5U1L49Y9dkqSBKC+4dCnosHfBcADPRLpD491T07LQPmmJe4
KCdZVXhlKeMdfWoZHpXTSMLj1GBxWURPvXJovqriX5oPSB6zZmnayldPwX1jR8Wwk8N7TqMzkUOA
DksrtiEmYgNDGK24EMLa7MZXSE1/Ej+/mOOpDRGs0X6gkOzS2uYwfC9S+79FJ4PnKeodIykZE65y
t06UIc9goSKIEjNZ91Fy2EnzvrF2fWlt90/LXoQIQLef1y/eRbLupP/pugmteam5U6ZNdCZdudvQ
sQ6jheNIN07k6aI8lzMFsVRvkWFulRcdm7jdxEl5C7tmE2J5DLH5mGbeXSrDyiMKodLY0xW2PG/T
68zvWFsTa4U2jKHmpgfdv1qucRh1+D6JubLz5MeeRWM0wAgo+6NPjtjogXuKUTwGSdoI2qmXPAf0
bqHtCbkXN1CdTeR66QuxIobRLiLJemVAq6YksLODMfWrNGT4Z6R0cvRfmwAUghq1LtYCcYBB6mR4
V9TVP3n5Sw5dwR0v9Jgnh9EoN62vc4tUHNFPM8gudO+ZFRAG5aO8NjntcmwRRwbdmdZLfvGoQAK2
5HqWbavjQA0sFLcJZjga/tDNqzTFeVPuGB6jOdFvuaU2WGxARbQQTRvVwUvQV0jdqruqBMpVN5no
W2U9iytZTlbYv2YzBPgqz386jbmQCr0OO7kNTfpZF+NhUWCFqR4kCnHK7D97GD6M2bglnXWEzvSB
MtZb0dO6izQXDfOB1ekEyMVKfhoCudK+YSqOpnzzSpgH32ftti4acwllceF6L/2AZMmCpyBa38Gj
m/btFofMoxnXy6Fzg2/o07c2NU+UsPLbAWOsTXbRR9Z9hgi834SXoar/GJ2Ps1aY/JNvnTsRpPED
TO6XN7f3blPnMZyUffizqh/Tyv9uF/QDPP+jivpzEfmQWiYTRoGV4inZlD8WsFZCAjShiSQfmHfl
u9PUlMCJ8+G2xb88aji99RYV3Kq+DvP4180TelxGCYihMWKfwkkY6/hPripU0BZBteD7SaYyNc5t
TId3S2fIqsRNgNnu+bNV3Y6JOBwLCteHZOKyTv3QhueUvYS22jd6vw00suEg/crQDZYYsuAlXMTN
Vm/G01iRA0wD48zpv6EwkTfwb6i176N6oneTTYeq817GMv5ONOyGxjbYxq13Vc2wG0KK9KwNd01H
q1RSfeZyuOsMcTHN+1KGdjEslwM5fimmOAGPNzlMi/JSIuYfEDhH3/lW+N2s5Xfjyv3o2+QHV58r
cudXPRs5zPgHzYNxJEyfMt5iYAKhEquCYYYCsszIGTUV1iawwuLSPWjwhO8KD3On9npTfaAriHha
NR6j9r84+bLqBMn6T44q1chMvXkxoCpnvbNLbTpDEKNJj+WR68QjES4pBaGRSYQWkBUTSDpv8r+a
HjJLSCrBfwnV9DhywFq1vRcbSoWAhWTnfSLVv76Oiu/7eBwsjsoEitdnWoiLdYrMZC2dTznO2OxG
Sx3TDPhxwhugt0a13erdqnW6/YTUgNy8pqxVIfR/hqAly4r5BGi3ki2b3IbpQyORo5WzKUKUJCIm
kFDZCaYSEdNn/CbVy/0kyhcOZczCORJH5i89hkN16x/NGwvnLMlpaY6WIJYtbIZ4CZ+kybJoam1x
lOkhbVdYvglXZPPn2L841GT30u4wUyG0LYJhzAsMpNrCI3VAZPyGZgrbUOKTDO2aMMikIo4qf8ME
K62Z9Dgi8WWSZmVMYY6UlmSNMEfpsS0HLNxu2RC+SG3lO9FaDrykJkdupmNaM97Uk552lNOzYrKD
mFsW3ufg8yKTcbigz35zwG/cGrcXQ8FhrIeXMkUGSB6XPBsfnRBI8LIVyMaCXl1iu0Z8HepbDWiV
W+Ob9LsoSWcvew5pgeGA/u9O5/PmozNEfyUZI7mVSqMlqR314lEUTWC5fnOMne3O+MoZb0JABWHz
giI+1RpQZhQ1E2PjRDiiIHXAhI4w2KeA2RBwmyS2bz0pTcyZIjTbOdbWjonqPwgjnBw3+4c5x6qj
ek2IjXRXdw7jMWLwhdaXZA/3CyQvDNTwH+odJ7kik2Dm+ROpMqKk/FraL1uPAlL+bW4CeHLMZfNn
e/qV81clyQ2K1Uaqcnl5GkFh6T552zVjS7JzumHYto7a2O6pHQDLuPsB3ceQ4YiQATByCzvtjxCo
Bp+eF0Iv8U8AZ0t+TWgsllavRpspi+QUmA7dJvw93O+yZYqQfnsG8ZDi5diCrKmgx5Zw6yj9rVmm
W8MXMaKw5Qs0ixm9Fi1m1WEzhqkMyfvCwBB/bGtjV1pkggH9oFld0BFIu8sQTMwLDMxZQNyxUFhR
LhRcB7CBnq+v33CjX9HxEt6KPIslTc+aAdC5hDd3om8R/+DEss5MqDM93J7YMOmiQzdtxocKIAet
mp4IZa2oLQxj/jepiXGvWFfPSybrhEXS+dlm1FN9P5YKsTw9PUu5sHDxrtU+Ntxu1/qnIEywmrSO
UyHqFCRb2itDhAyfkplkd4kuG6Mm2ufdrL+2Qca8SnfgLMOqoTO3kcAmlMIRlR/5SFfbm1ERoTqr
oORrGL5r8uBx6cwj6TZ5SWk9/T/Kzqu3biVd03+l0ddDDIssksWDOXOxcpC0lC3rhnBkzpm/fp7y
mYv2ckNGY2NvY8uSuKpY4QtvSFpUaPSsmG51l/BzYxbvBjYXHmBAmL71DBJ/AZDYW43XkUOynrvq
7GbVwxL670V3GTSHInJeHbA/Kz/G6z3hlNHYiaTBQId92cbeTyyQbnJ/RqPCehpE915ZzmteLtqg
uLG7k7Snm9A14CQ7t5zIZqwejE7e6FNYGsCX/eEl8usL+K9DjOWWxqLKZDgZM07TlXPuvGbfSFzS
hsIU8IPSZ/KxbRRFB1Uu54hLNhf+peZcx8jJ+pVSv4Ooqdg1uPOB+rHg7k0KmXRWDEehDrY0/bci
5h0oY3I+08PPKQ3V5afYHagNVjdWWH9S1HqWKf5U+NzC1dI9qcSmhk6KMxKS62xfVfMr1GtaLrTR
jddeuLSocENopx+tOyEk9YAlJ/IK0NyW/LWfpr1tl/DTbyn8UOgfnfGQGmm5c1FMG0d0HZ1gU3d4
+bS4PVjuNklDjFOsrW11h6WQgE8YSp459PclrjxltKva+EfjDD90zcZ2WpSTxDMZ/AQoglc9KFQF
nW5vNboCW1CSoZjP5YuBosmeNbxj4FjFs6GgoeeYV1JVBcFimc8VyDIkrBAewsAlNo+VKY9u73xu
MkXgSMGgGL466TDg8II0YK1u9PHvDMOT0aKe08j8ASD/JtH1ow4zmlBcWid8kJwOjUxO9RKuU8s5
KzEeQ6s754DmJvoFU9l/CoPpoE8xD0cEgdbMkuNvIfNnjNBu0eNnqQNbqUL1Hhjdl5JQBzh6fiop
cK2w5HoqDIrQ0yCPHafW0IunAlZgFJl3+jjSAhRKY33FcFNrGZ9quK8T+zTX8bS3kjDa1GHW7Psg
aHcJbACEMs9ZUidg0bJtlvziK9xxiJEm+92rDKEVdIjkwzqgTQgpKPkJYAXkaC+oJYsbM3NxBIOr
6AFynf3H0DU/RTMmUHGLKUifLsg90Ckl0ugIjfUJk6f+gbzzVpZ+t4qIHYqs5DvN5BBRcakp+OnX
mjSmAw843OXUuL3ZBbZaAwgaYhNoT3tbFuH92FFIxdLi3HhofbYEOKIqT/DEN1FtnC0BVJofBNIb
fcOs4ybLaNZM2aGz59u8Hc5dZN3TJP5qjdE+TOkThhPCB8ysPnwCrtccLVnLt7b4jcJ5nuIDNpub
xC6oDBRAzwdkWZPOOrip2E+UYiw7uIWbrOmi6qaxor0+iAQA93oxzmGJMFY7H7pQoQkobjKMF/uy
vh2sAd3kGKPMtj1ahDKwYNDNCgz0s1VKwp4954iArnJkOW0Mu20Bf2dYPDRAoixbL0Pe0p6gxxQW
YMvCjFwJ3pN/gDT+CgWBAvsw/MT3Awepwnh06/imRoWjKxpAu3UFJ3ZUGY2b4QkZS3LcGGtaU1bn
2oblHvb5t6Sc39AnJtBb0uFQlqjvwRJGPjsPmk1ns1w8YVOR8WvcNvz3xs9f4jjg32xF+jLTQPaR
wk5msgqEvCaoXwYSbqsmnB6xeHW3oRqO9KQjRKjsy9hkMPX652Wpwm1RgHBKJgdvyrb5yUmo1r3T
kjfWFu5bcCRpm2vF2CJHFTnrkcYlU91b8fgd13fcgCP0nPoZocploAIaxXeVMRx04SpczjpnR6Ka
EkZJ/kHbnjrNxqedzN/rSh5mce+DbB96L/oS87YmY7zTfw6B88Vo4fJGb1GV5fqKiorz3PZvg7Pc
aJXxvo5gsECSYjpzspCOZU1ofQqHCjRxe1/1APcpdvMgzXnJxvau7sZtFnKyd5OxczGlCvFShC5m
c8mC0qGSMLjUxL18h8PkmthBV6wJlaAkakdxIm6DG3PBhxmxg3TZ62OfcgpgHcJlqvwu4YDmWWgA
9ViHJ13doMJmg/3Tzakhd9faw5jCDtUTqjysIUITavV47OjeH4aDuhCjrwSg7ZsCNPaEhKfxddIV
L7rLuN2hi3/UiTntvbxoDzESdJj5oMjSrWuFtQJ1Z8bS9xDzHjW0l/9ZjPxY5unh1y1FBdxhVhp6
vJUmS1A6UICc8LRBrpG8M7nlJue/3Enrlrhu5os9SC/9iyE7Mg98QviFbgz42nweaEQOXDW6qEsg
Sl7eMKM1q3uW4Z4b1HaOXvS5wlpSJDWlzy/8hmzEZAZvMGo0cJ4Q7NN+dp7zUAK60N+ExBh5qIEf
0DSQlyOIx1dMmBnvJlQnvk6vTJBh6W0OVEnrD0mj+xU68dJohlQcFLo+oI86A3nkFT8D83avFx0Y
UE5aTol9OwD2m1ItH5W7jz2BddgWX2pec0wQbTbJVqdfuhtQw6K3Wi2Qxch/oc2K8EZbmPALdRrX
meObbACkseM9OvBNB+w7ZUIvZVofI0k/cgcASr8ZaNbwNoRJQLJUmykmbfwCZQ26DFrQaHVpLBj8
xBabQzgaOt3SC5Ah9MTB1KF0isYE5dlPI4g2aE9iVY5MflCAeX6hupM17/rIDzvk06MTnxi/Bcc8
d2Cuict16qo7QTmBixlxQ0AjHb45cbXrhmdmWadjes1RAgCorUnFrNsaOJJmlOoyIWEbW0AY70iI
rjxsQUEe6PhN/34eo/u18YPOS9Bx1d0k67NuLyRkbRGVb6N8N+mGEu/DqtCRN4E4n4pxR0sPrCwj
KnhjTnU5MEcroOTJXNqGooo9ewRD8tYsrLPuSvhcwHYvvs1tsGU+xhTEj8w3rVYJQp6aZaQ/RRrf
pgjmCMz+9E5naaj48CtnR7gE+4cqbteZRBEMQtn41TJfYDrkvY3mr9ziWgWvidkj69CuNjWihqBT
t9Q49eDALBGqm5YEjEJPm9abTvApvWuRVcbAu05Yci2WoEyJBloyGfqU0NuFmK0EUA80NESxL8M8
rli0wBLk9FVevw4VukcejJT7jCVHFSwnOQRlpX9cjyN3+21YL49jZJ8qUpS+VxwrbGu9mZzyRa+X
EUUu3egtScV0jKpTMLJZnvwrrmTvjQL6PvRNepEj21hXDjNIkG44HvNfK51D6M71xzWjcc1f2RoV
BXYYG2aQT06Yr/SXOxEiw6seYwTX+U5iDOxKMP6JoZXu7PKFpQPsCMrqHWoMW70teaU5GOeGxkhe
vEG1P424WgCt0lrBjwSPXgsLA6mpuDqKjnAo/8RCJseh4cPvZLmw0NtkOlFeYNEOlTpTg0KHmPAp
D9E0UD3qD/AvgqKZAKiXiCKUx84I8DeyMMYit5MXYDsrwHfc0J9C6xcjXqc2erWKxkFmsmw5PnY6
jOIRgYg3yF3H1ObT7yWHmV5+kxv/sPRCI/2xY2sD0goAH0oMvDANYDW11ST1N95LbqiN3nd27xP9
IUYLp1QU/m2Xh1v9iQXHt16zWV8camorJo0mm4AIMqrhRRAYoiP7xKNxZ5n0NQBo6RxBV4vo997q
vdglv2CvBf7uAF2oQ3JYW6Cxat/fc6Lrh7NrmcO5R8pLxSc30tYKz4KSpwscr2scZKaQ1sqm40ip
WeqeDIOETajXL9NugNUIMQmUAnd4Fpa+H/2HxKAQplEXtXxOBhTOYxNoe/wwO+0l8sWriJ3ToMDH
eJJwSuGIajbmpXQ9WJTFKRtDyGdR+9UZu2ztGTLezCkWH3N3j/Pf8gW58E+R6+1D5XGQO+TAGJU0
OTziEo05HypjvXxK5opCL1UistOWpnUTZlTwR9d9nqMQqepqkcNlTBsksJ1oaPZEOMHNIPHWioZA
HRPLXzRIH8e3f/7jf//f//Nt+q/wh65DzqB8/1H0OVIgRdf+9z+df/4DYKj+6vH7f//TU1K5QB5N
wMvoV1iu7/H33748xkXIN4v/ZS6+F2LPDo69LB7LMDgOA56LWT4c/uPnuKZ0PQeEl7RQWfr9OVWS
N6mbFsvFTmbIp9NIuSWTpNTJ5eMHqT8HpAgyTdc3PeG4ztWAqJ+Fqvd8eRmy0ECNxBQXowL/IHv6
8wnx4brrFd0mqvnOX+bS/fPRvu1a0lXCcj1L2L+P0cyMMCqC0LqkTsKKxGCe6Dy1NXGUMDq7cVO1
vH482j9fn2fawnNdpZhZR1yNNqRpGPX9gKJYSMHUsGs0h9LJfVgqNu7Hj9Jv6PeV4lmOZQpLmcry
pCl+Hx0APIOKmTFe6DJZ51YVob2WA463ci6y7YD8MgrucXWRLeHLGFrE9R9/AGn++QmosNvStqS0
TbLf3z+BKt2qnUVkYeKTAjn3w2aPBCICAMNcIK40OGNDyIcMwSKj+UhftTsnXo4rx9IJlJ9NiXLn
EtVQIxC0XL414JBOzZhJ0E/CgPDWOWo7WvGLrMv8IVQcezBiHCjULXL9nds/zmNUk5ISqnZLLs4p
iumYOjhto6lNirZ3AONjXToWjYmhEZcJ8+ZnJ8i7U+jny24RBsuiJXCglmwmKElLsN0fT9KvRXb1
miSAW1a/x1YT168JwJoZt7M3XHIzC/eWGPJz0+b9rhklHYyusaMHpzYRoOhCUvb3ya2rNysOg301
tDkgoEy6p48/kl6D//qJOF2UY1EyFI7nKkS2fn9tY+t2VZQ07d1MaeVFtU327MVGfhcAjwQxmyFl
1yMT8vFD/5gHx/RR7LKl5znSM/84cFTX2XHjRt3tpOhZKC2xKiXIxPFegbmYew8/pqCm0NxC7TLO
KkRkyTfPhuFsPv4k11vUESY/COBF4W3vma7++385Ya2gEZ5j9s59riJTY0PVsxUL4MC1u9z9Z4+S
ypPSlQqzWU/a7vUhK000DLIEQ7rQi9vDPNSAQ9hIh7wWzc3Hj/rzrPNAZ/NCOcyFC3Xy91EJSC+d
O7b9BSYalyI+RisUn7znvNV2nbIX24+f5/yb48e1has8X3iWNOXVA1OraxsVevjjzTNkxaqIsq+V
Z1VPUV3DMwgICmvV4v+RH3NNeM8bWDK2bYc/0aiNtp4HP89psuYup61260QUp5Yuco9RSE0jWKL+
e50WyXYsxbJhzGlPItRMe9BUcr9Y9EsDJ7MPcKZsc1N7cXQJHWQGwwGaX6BKh/hi6oF69vlT4Nrp
Hfx7axOGYw+sRpZfvFqMt36eBfA/GgyeiqAuWQEjhJumG9VnwG5gcqYJkNA8wAmwVPeOavNXM5TN
zYx0XHfTzbOlfVHSz6OT3UYzLqchUd2ea8fB4RgV5u+tkPPXYlTdX5awJf/YwtJjoQgBGNn0uFV/
f9tVnyLl7g9IX+Wzf184aXs/O4VzBgKGSZac8dnDG2907nHc/eYUPW2rNutOadVpDTk3dJ5rNyyf
Om9yTuHkZTd0g5DyMUN6DYac5luDfBdmOmicOWwXeBNmtIWr5P5lIFdHEYvdtF2CHOlLnzXrXd0g
XWrY+exF3lM95zdlUZ7UEDy3LUVM16OHMA9/ubL0vPzr0ceGJCKQDn+4Dn9eXc9+urgVF5Z3AQe0
GbNWYKq7gMozi/XH2+Pf7A6fvhF70vYdQoGrB5WisVRiOihpRfi7e3am0lWaA063UgtpAmepz0GW
iAdbDSikstj+cvKIP8MuVofyTd80kYHgsP99hWAp6NRJz52XlMDbVFK1x97iFqr6oYEc6mV4s9mu
97hQeztUg8QxB38DlPUgkkxW0WzBp6FMP8xVApKoQ3NvSQpaMp46R34kvn48XX+uZ8eGKsl82dwO
nChXn5ZMvLXk1D6kk2xOdk2vGgR29uXjp/w5Jz6hikWITV1YKvNqTqKhblIDkvxFlb4AlRJXFLGM
XI5gU5X9RoKTpqvIVAs6IfRGPn741VJXeJHZNmez7zkka8K5CkZTx/HbjNsAaKFFN6VKaaWFWf0j
TZd6UzZLfnJqo/zLVS/0BvrXBQ9vncBXeUooyQXsXz0VJ8B+CILFvnOztDr40+Dfy8Y3nwWf8IjU
ImzAnPcsZRZA5Udrz42CeQ9DWfz8j4bPTheC29/mFnQEY736IIGThn5L6f6p9logOfMtqakfpmjn
HWkJ/OVyEtbvw9ZPI/g2bc4Ul21uXZ0rY1/lZVDn1hNvdBN3oN2tI9noED3r8sLwMFjH1PjqDF/Q
/v14nFcr+f8/2VaAcaVpcfP/vpKLwCW1KycLXNlMFEqECc/H/Evof3WM+bawPMgtYF18ZUNSvZpM
/HlUTzCRIQuW2bSSwgQvty49eLllrD8ez3VcoReQzQpyiZr41766aRInsWlrLlgxFuOnscZhZ7G9
ne0tdwkQuL+8t6txqV8Psx0SU99hAs2rYwD74CXxxtS8kzk6W65MXxosNYMQqvrHo7rejP/zIN9k
T5BDKe9qAmkjNjOmq+YvpZ64/5wF4bchxpopVs+xF/4l9v112l/vQhY/ZxwJNw+8Wo4mnMESMTrz
zg4djeGvIlBo5re+m17Yg4+xand9Bq2zdJ4lkwAECgzqMAYJbGV1J/IKJ2W5LkyP0o2HVZ6v8tXi
TjeFNFaWNjdzPIT7hACZFIUXJeZ3L0tOYim/m7akGeDO4AMCb9wu6fy1WhyQyKJ4a1AaQSRk0KpG
BEDx/uM5vt6E+m3qZcNGJD/k9Lt6myPdMQOuUXTpJCTcscQNbmgaf9+rQCGtYid69pFSNp1E3bj8
P4yGrEHEzvfv7LHs/xJrXC0uvWmUskhDXMck6fnjRszwCDRRDniahxmApWuEVPmGTZAa1l/2zNXq
0k8i4CfDsIVJaeXXofwvGQb32NLHc1A9gos8LTlwTpNynuk40K3g7STVX3LMq2CD59ncaqQybFTP
Y6Z+P3NG8HEi9dzi0WxXSjPakWUnrV1ZGNbR4Yj+Mrw/J5Jz3FfUVUzXdf4ILah/NkFii/yxL0Cp
DK4Cy549iGz8y1EqvKuBsYJAzDlc1awhgdzm1cDcuozprHNnVmFYbIPBeWxmx3yFwCBWRiKHb0Ha
08DT1QVwr91GNEH5xclc8YYO2AyjR8rDEsTB3WTiXQDppdyNLUoCrusiVJ021XZeauuSh+6wAW0f
Tut6HjFnhN+rOSbyUxCYBhT/PgYDMCcv2RwNn8O+yKi7Tz6MMby0EOKZ0kkzL4wB5nw9PQVIgK8r
R+FPCzb0PsTL+HZIIWH4Y+XcFoM9biIBbgJ3mPDcwsbfiaZE6nkC/LdalOHuojF2IXv1i9paZQDs
vktjNP7LZSQfGhfEeclZqB+b8rudxHClpFHclC0FX2JCMHv2Up4qRxSUW+ruSMnBRnjdXDaWjBcI
TFSBR39M7qHl46iT1vhzZVOzI4pEfS0JqgeAUgnKSO342qEtvUYk3n/qJ7no9hPq0WFAg7020csA
W/jDgLkbdYgpmNNFWHhKB6aFJbXWCE2W+8XH/qArJX00Iryju8xMi+2DP/SxnazDPj3XFIUeymGs
n7J8VJ/o3yxvdqW0VVSM011sIzkheAWZ23s/KWQlj13WG1uny2PazYQTDQKDpxQ4YQSfZSrux6FB
cq+lnOk6VbMXGZ0Q0LL4jWddspvbDFhf0yGy47Q0lUoAdDiEwiigOHOoQIkCmeymS7h0+bqUtodz
7EBte0a6zm/s8iDheMOokcv8gKyH+RgJMb2puovPc1aGt6ry1LHLYULAT6dRSFlrG4C2XRW0wE+O
ktG5Usm46WEw7+c6NXDZLLs1NKNutdS11sdHb6VsuCRwhUQKdx6skyub5JMbpRDqkR28FGM+bBL4
1Gestc2t7zX4p8Gb2oxQ0tZ+4+YbmVBkqihe72sJcqItjfGY9goJ6p5PBZUc1HspDVSQs2bbBQsO
iH4+g4roEDQ2NDjUXQSgYOf+42vBuzod/2dT+6bl+ZYlCQqvLsOlreY+G2lijmJe3rKwMVCEo/ZL
Yr/c+lFmgbmsMlCgXbhXU6a+c4v357ER3RnLcrohzWbOG5guQpoYeuy7rF6biClBQaq2aTMCmM0P
uW2j3dLZ1W6sJ/ubqypQBHVeo1hSYdsbdtVNVafeViwktnOKwoJL02M9+Et+64/GE7Bf+6ZKVbdP
IxitQ1iEdIHD6ZROfkAdAQRN38hgh3iEvU6qHFpbAC1qJuo8ID87v7RN4u38Gc3BuRrdY9sgk982
aPVUXTciE4FCfBBO7mbxwOKSGdbooxvFIUGK4fPQSRoVXmiuDM6EjTBm6tZdKsA4atAG8HiM+fxp
fpvJBbatKqtXM+bUNwzLADFMu1H6An3ryKiOWY+8dWxX1Usrl+A/uwl4lb5HgEIezXWnQ6nfL56q
8QtjyAzKBaAThxVqEVHzl0jtKp7+9QhXCmoEyndN+zpvMLNCWuESxU9JlwFdg3CIKFqy/CVWuc4M
GYiSVO1J1m3FP1cDAQy1xMjl0BVr5/e8S25k3Bnr2vYy7KmaHy0AaeSA1PvHW+HfjO23p14FSKlK
nKl01XBbjeP3HrlJZzanv7yiP3cbIyP4Ujr3omZ0tdtKBA68DmzdrWGi3NhHZ+llSDPc2mBHc7P4
8vGI/rywfaQuBB0Xmrjij6KgZwwtlgrRcIvsANbHAY1w9NHw1kZWh0Zz/ZfFcRWJ6MXBQaJzINsi
0rwO6SpsF2Nh18u9WQ8l1qmT2FUBpPURhZjjxyP7N++KdMEji8VWwaKu8vtSrx2godKoBnw9hHpK
jBgzlhRaz8dP+TPbYkDEzZK6HiWIX2fnv0SOmvpahp0YblvTHuh100WuizD/nonCOvmVn/z4+Hni
uoXzqxjue1zt1HwEC+T3YRWiyUyZ5u7tUKE2GCLFEi8ZBxo4O6v0/I0/1c/FHOA1hOky50g9nT/+
BH/MK6+NNJbeIDxroryrPdBPCaIQqrRup8af7xejCPGeMJJvHz/lz1xEP0ZZuu6iKxDX5XGCjTkp
u9jBPjGisx6GPwmjEEIbYG+I3WiByXcFBmJhzi3p58QoBkoX1Tilf1myf4yXrq5D8kGZS0jKUdf7
0e/KfkIY6uLPMfYX3UOj/lb7IzDmrf2WbxI0sxF93Wghxr1erE03h/AljO6ORtpT1hrHOPGtFUkJ
Tm7zOOOUYd756EckkI4NtH8KA/uXOgne4r49O210aRa0wqyi382uuIh+QPBTAJD7aSctLoTWFzpY
eNNVFjVbbK9c0JSisGnwf4qiFBHcdN+W3uelFY9T0tzKHOU2d7iLl+Bxnl/biMZkOV+ssX+Jouab
9OatO/BSFNF5au2MBVqlXT3OTv5UqPKmNQPKZc5Bq73DXUt6ZI3mAgiTeeOELw3CDm4tHpw52SVh
+iCa8DwE0GGT7RDglV7AamHsqduui7Cm5es8JNyp+cTnEROoyO/+FO8Jx+e1wgAcBaj9HANLNwGb
AnMkhCA9zoERd9G68/v9mKOHl4iVNsrjh90FZx2UdbsImTW5yc3xoPpgnbSv1oiAYC5ufCk+jZZ8
M5P4BlFdgOvYSAXOwzD15yA2DnnxSrcTSFpzdgxnu+Co4MzfaPTkoGEwv3Zs0hXUlfrPHqBXSmig
ml7FCNLPgOVVD/nWhU5aYFXqxvOOSV1NCD3XTLI2PTPgYJlkov7Snfpc7IYy3ibSOdQG0Oj5E3Xo
18rKDgH+flEoiS+6gzkYKHuBcpeIvhP4owyxmZvLaCPDKKb97C3vUg6wYxLxqet+VEZxLABydhm6
kvb3ivRmxSCMCchpM38qgvexRu1tzo1VEbXPDfWLxfU2RMBr/VJirefP2zREug1bcLvUQXwfvVY/
cM+xzI8wJzygau99RKKZpMDbkOcPrGYX2NHBbOBt1pZ4pNj7kPfVKcyD2xCFicWZtkV+YeIxOUXC
rnz3aw9mgvlilVmLXqb3M50XXLSKz2jAID/qoEdXclc51t3U5vdiSZAjceX3aHJ3ZpE8qR6eils5
BM0CNoG3o420wtJ+7bbN3gBf47TTpVPD86KSoz2hchoAcsyclyhz70xf3PtqeTQ6eJDDsFXeDCyr
f3EaeRnr4C31mjcpi41pArlGwDp1PbJK4G/abair1o6h3X66k4rrJxF4FOgJWptLpB87Nhv0HO/M
OEe9BcHTskI1fd4YDZylpP0pq18/kVBiChML0Zty52TGkYY9CQgzYWqJo8by3vsG7p1fIIfY9ZvA
oxVrGHDwEGagtHAXoN618Zb0syscMOmIt4w3y6j2mUjJjCboINgc06b7LkVwaSx58TDWphhz404d
8hoBJd7FRBKXMDxflm1BL16FqAvXl0UVz4HwbhIjuqvEfCjAj3pmBLl+ZlWEeIhimiA4juaM39Ga
a/rXD+mIzJhsnyu1rBYmo42TS8kPAgRZEbkf0SBfd/Ww6hUeodTGgg5JCWaLSd2E1VdQfEfStJse
R2e/QBWHZZVSCDOa6BR77bbOEAeW2WscmWAjpzurj5w1DcQ3vetN20BVg6sCiP2McLc1rx33dkzi
vVPa7l4OpgKgOz1RJDkUJPO5cl/hJt3Zdf3SUx0Ee5Lv5KCAYzUVagMNlOtcJxHztkSaEu+4deTr
sw34V987KHDUVXn0tUUBmBKoHGnfbULXJTPptR+O87UsxG4yAIS5NkRarI36ep1bCNThR7lAxrcM
7wZSgbdyMxsg5ZQA0GvW+vhzuxjCVqYBeUmF+mMg7oNOM5UWPJst58syGNAmFXqVHTq2siUQkH71
3UU3ZUMpszqZc/0WeSYsXs6pvMVirUyAS9dn7uOVkTU7oWBuZAb5PrDRrmqObddWQGALQsO8usmb
4bjYPaxBO0bj0K+/wFNjf6fGjzD1v8RN/YaYytd4Ke+b3nzBWO3SWfMh8OGkFY6B65YhAbeM1LlU
tMzPCNCQijjzoF85sILRSc++iUKUb3TWafJG0kOYD+V5cBx3b1URO25y83ZFvQ7la+Sqjp0j7Wcz
sZ2NWdKATqQWrpuXDgF2L+o3ht/ftlI9wXyBp2Ko5S0RjYzWs2/T41Mt3HVI5yr/WZZ1do6tLn6W
saDA69gCRyFwt2OmOVN0BzssIAbacVQfkhfutX7bjU61T8pAnVOzdW94xLCxbKdBs8BVz2gLB1Ao
J3MK96Iz61eZ1UDQDWPZLGUancY+617ctB2/U2KWAlRNmp6IUoOVsjQYdMHfJtS8qwiX1XCVoW/0
xTfVdDCgR9EW6edzFHQ9PiYjoG3kTAANI6W4DFB/qJlOgCVnBJKbiKO7BXXXxMZPc/Ks2yYTaLYY
oYkKXmW48yPYc1S/Y5uMGg+AQzKE83YZSPBXcV9X52ji0Byrsv6UIGP1iEA06kD7ZBiKtaIT9o1c
M95Ontj7LMYxdnYYkZ4TIe8UmT95/PxElAfmmfIgXO2Rkk51N1n+/Yh+AlvsVNXWedAWl+DssKWW
+85p71K//WF4Ix4fJr1uIayflepfEajz0Lax1NYU0alx5dcF0blVK8pPzaR+FhRq9J0LFAF8MFBj
0Tz0KC/iBIlIRY0gBrVzvIK/UDDdx77/ZIThbgoQCzEsC6G6HP5IXVFRESArm24b4eCaVSVuIl78
tQMdgiJX/1lOscf3upRkQP6BH1Oruvcf4xjM1pI278IWW9MsLyVdoVVpY+3qeRTZep+qUtmrSxfF
+2VZDCAfyWvqu6eMu3IesEpvJE8wxRGDuTNQqk1jmYDNo/C+gPHAaA+jCdDdau/DJXgR3uKeW6QX
N/aCo1BYGtTxguemV/0x7rIM0x3T2IgKjH2KbhLON3OBP3lfIRHQmsaNb1SQR8VNHVsPUAVXKYcL
d8J2CtHVqwhA9T0/5XQyFkpOdYPPm4BAhPVdXXp7kct90olDUtXo04FBH8vdYs8ot4Y2KxY7zIyx
pMV9EdhaOXuf9OWLTd905q4PQ7br3IPg9D/5oIRD5NnikQ/bettMYh+jf+OSN2+N6d6kQ7A3pbXF
GopIx9l7frDTXyfB1KELBbcjAtXIKnyu6l4bBmxF4H+RNUQLCaEvuFliKLw9TuheidlpMLzH7rLT
r7ek+hrW7WFQ2qTuR2iZmMEjBxE/62Cs5TYyeuDd3bQfkJtDhfgWbQMslONVucT8KuwvGxPJlsTW
yhZ7syTWGVXzCUbRKrV+INZ6ADt2IptDYM8f37K++RmMPiXO5IdXiJfcHu75fDquHy24vRVEDwwf
+I7chzsUFr+uuVLIVV6NG99GkS446Gik6H+YPow4CrOFK9Z+xZ0a+bBMyNxNs/5KgnCqPP9hGDCl
MV4JCTZFXW4tR75aM/edKH+Crr1v/RAMLg5IxnIOQCaq7miN77000A806Xw1EPk5H1uzhYVIG5Ef
zSbAQ3YLClx0sJXiXRSmWo00ONeyXtuh+7MonK0HMAVk06qC6pDkaPpH7WsyyZ0Ywl3vxie/9G/1
S0jb7hl3prNS7dd6bj63IWruhXU7ls/42IU4pvr7phvOmaPOfmOTCd3oML8ykq8ISUL+8aAM1CHi
B2h24NXYSDgAwbr1UaBve+Td7a0/Ooep6p+cwdkw14GfHx0x7idnebKc5mL4xQmG5VFP+oRDoy2A
JAaYRLUPVURoMaKFQ+jomOUG9NMG/A54yUU9TUZ7XmZusD78MZUoyyYLurv0mXZjn2LfWu0tju/Y
k+tpRCyLxTh2nS7v+YiUgk5PK2s7ggAHO7yJDYemn3tHCXvdjvgtBEgkEhIBh9vP6RcRuHvPYGnC
bKiCTYSAqBF4j2aDk4IRbqOcQ8Yd0NeAXGgEW8PuN55CJtnsoIqEn1WZoBwA0tsTZ1NMdzr1C4mi
YiJXm1gF/aJiTa8Kl7H3YRnh/XM3kGXiDnMx5+ZUoAqWIWaX1d1JZ6Gwu/ZTXVNWnS5+mW710aqd
LSTncEnyUVg4bAfxXVdkuCBbz0jvPUQ9IrLjgoe2a3z/uFZgXRVhfKoE1K8IZH1KMM4fGF4kyi0X
vK79BBHZJBwu46++AClO1kE/c8ULrd8m9DaOYY0631yP9+iWQ/J35AS02XaZZ9i3Z6Ka9qZxxhTV
/ACLzXzWWty1Hd9kFUK/gxs3lySs1c6Nu+hgU2Ml6/t/hJ1Xj6RIt0V/ERIQ2Nf0rrJcln1BXdVd
+ICAwP76u5j7NDPSfNKMWm0zk4SIE+fsvXaXCuyplQW4tjX+R5Pz358LKYSFHtqlN2dz7vx7rydx
nNIt49q8+e2gjpMFXcrlmOh5XZ+se2GDy/vvK/mvbqDtClt4i+zVpp/1zzbEkA62aKUA0OZLdv5A
f3nwMp70OFOLJlXTbFKzKHaOYintkMNv/vvl/9X6XBqeKP5pRTKEFv/8vMAJR8srAJX4U/LLn7Jb
bOo/Giolg7jiqoup/R/du398Xp5FEaBdQuPOJQ6pLf5+gRmWirBSQ35Lp2qfszL1enrozVPXdiQm
jPvS/umD9//+kP9+TcdmMPrXfyFt0H98qUYsrckosDIiDlibzcKB5wzIUdUlfgNzGalmq8H4HwNn
6x+N10XO+rdXtf/+SfPaw9hClftMqjh7MXEJ9X1ZHWr5urAD/OiqOOQmPz3iA6d2d25L/qx9U0SO
/Pen/2f/8l9v5B/9y9JvhiSPmuA5xzdnx5QzJ9HIte08uX170vJkhBl5CB///bL/+vjIqRhHBLgE
XNPCsvD3jz+nscIm700s+Axo4EzpCL9KHv/JHWu4/fdr/fupZbQf2B76YcHz9E9BESTTxDTb0Hy2
Y0FIts3ePYYZkYFAodZBjfP/v18Pwd0/2ocsgNzJNCmR9aJXF/9slpouA6jB9cRz0ygCHaxrCBc4
LwbOwUC1jCYHEODSOrDqN68r3gSGyShXp7BlGG642S7vgRjxCzVMuiBmqJJ3yD98iujot1sZ0ELD
Y850z4w5otfzcDRqf4985WLU3jksq5M1phujclfSH05FYhPn5+ntOCYfsQjvl9+wsN3yBDIbdcm7
J9JAuNfQTX9obv51zk+8BUtAQHRkyPcpSC8DMmQdxdsYfnPhL71BAu3ZZPHleV19S6EJwaYZIWiQ
ieg1851TBxtViVupycjSpDAJYAKl9WGW37CPcQb3FzOrj2lqmivfRbzu/6aD8RMQsVEZggz24YqZ
bOPyt5MRYdEYPnkdmaF1foB2iPiAixiAkHDEpvWbtS0+22K+S4TeZrN5KspfMe2KCH5WPX5YjFI8
/L2mKkh+609plazpKhxN68eNQYRNIZF385FUzdNgOs8VS0CaWoSqNK92aW/b+lcZGZDanYPup/UU
+Ls6b2+FIHM8twC4luU9hr8tkIu1P7/EufECpPvOql1aA+WuTcRKxK8zbDwpfHOdZ6fUrvCvdj19
SIRh+nnO2zU9542O3XhvUAPz4DVJc9fY1WZubXUxJd8X734JLW0bA+ZZv+Hdh+YQM+UPIpTgJzED
4jDJqkZJgOKhu8U4pF2YOiU9SxJFMQoWDn5wLvYC6g2pJcOJw9vyC3JyzmNClE90bf16Z3uSlm1o
4Jru91Ha32cpQh+CkJfsWrYEOBx+eBr66Ryq5m4e9TnkfNQGNkYo79M3w5OwUGfBnxjwn1n+Nmmw
dzNPNyvOKgvI0W63eG+uNRP/tc7MfRQ2Zw/8tdfqFz02L+k8FuAhafJk0iM7J7CBEnLsUDwSg0sK
FsNmSPB7GmI7TYGzsmxMqGHbP9jT03KV/BInsgzf4B5TcXwXVU98bvztpECC87Z/11a9lYEDVre0
10F0nBoOhAAgf9DFkAnUG/AQVO0/+J1qH8vY6WiG+UFz55fibZhbtauWS0tbcDsAfKhmebKH/CUQ
g/PQF426gOsLdxwBgeW56ku70j6OpsxPXVdFJ7d1+7eEKTWMPGGtUaqZrz2WmggAlDnlz8JUZDfO
QfRkGE6wGVClvTl97RLZ2GWQPyex7byo2XVhRrud9i9uQdN4zwsiL2FA99sqFYSiDc30gDsgqaGG
GeZTMXbjpk9khTQh5vivYu3fmRNWjz1TVNmvM26ehQDo9zevDcBFZoJXd8zMf5e9T3OZQL6aHUmW
L94w0+5JwVRz+JjDo+kCgkqdRsCVr/jSqyIy003n+v4zAKXgpfFsmthp3ebnKU9x7dfOgTwSoK7T
ErLSEkjckwPLbKkx1a4rQbKVLh5hHTl47DuS5Zswe7bDGLFHfFVYJLa1n33jl6gOpGD8dqfyzTFK
KHH5CUvwVmGoIigp3cMmodXtQq9a+phj4z+BRPuokMjNonTXqbbfgtFD/VPl3ICmw9EdQJ9f2WQB
km0Hqx87vBeZBze64hCjJwzufyCCrLt5FHxNP+1cUJ2G6yA+4QEFmRWC1Bu9X/5CH4kA0Scg0xlK
ILGgoDB1u2RPu/xmgctRgS9FsR0PT9II37q0f6/nDKufS9v9T96JPb9pwgPXuab3oDcSZZrDRR/V
TtJBUovROSZCyiXxYdjQJwf10u0UDNPmZBn+PcluS1pqXDsncwS9TqDx1H131fjHrgTYysiD9+0Z
D6qAEJHEa4fZRsKZJo7t9UQUekIKreZehz3FZXM9zd19g9bHw7GLg+ahk+N3n9U2JTt537yCru+X
j8jIcs+HKnEfke3x3YIno5BDFf5gqO9c+Q98Lq5GZ54GVELSezGjp5A4ieW1Z6vZ2/EYbhqvIUWH
1GCoAK5sERPdzcp5Inb35A4RJbALN9qZsNRHJXAwFk3eFRVMOtUvMd4ZQOePhN9luxaTEtqHU1nb
/amOfZb5k7XY2Nt2I7XaBHhRHc76XV9srCUCt5gPLvccfyUgux4a1AlSDgcm87R0wZd/iUqtQZsI
OCy3PvyyOPLThMiQJ/5M5Jugtspph2aM0VzIcdylGVn4/GK3A/7Ik8TyWfgH/pLMi4sUJO74aGWs
D9tpnjn55waR61wdlFh7frD1sBusbmVNT8ufxQm6vBevrF/5zVjVR37WteWnLTgOalif45kLDCbj
BoYffogPfy5fy+yzUgqOm3nCnru80yQ17/khRhW24b2YY/ahIP5SfvODgCxIMOpWT5T8nUl8oc1U
YLReSfLdIvvakph6MuLgPeAMDZVlFXAQVsLY+i4EMf7xtrrwg9E3X5KRiTNn5kPdWIA/LaIAH9Cy
kh3gy6Mb1PsS9VfqzgFMOvtcR/1rXFq/3I54GdstL11VAamifRXlmKcpoqyuBdIywwHIsGUD8f5V
qFCDMpwFGGJkE/DpT2YGITQb2fzrGbZEGmkYnKQZJyb8U0gaXj5/9OzEK/yL8wopOA2m+ZlTbXTn
KRf1+TTN7X4s1b1KY86tfdutF6ehtRqzgrxeGOL2dubgtcIMRVswBsPpAEkJi4nroFwKNoOkkd5u
PCA4eHXOTB3kyTEQ0K6ETqVaFwHaMr4tXW2UW01k0URMBtLJQYJa4pPvx+iahWbzNKaGcyPH3F2H
CFVWKb9GDkcL7zfnMzrF1XHbrzJNf0kGWGsbh/x61Pmv0p4+0Hj4q6GeWLfKCM91bL8U0uw2wzjc
M+iXn2mYvwWTAVK6ZipQjQGBoDEyzjq3q30i/fzq9UBfZ0EXqjO8DlJdau1lKBZKEKu65ZIOm6dT
uUnKgvuPcIxomyckpiRQtok3Jk4yzof5pprxI0idG9JY6JCdZZxDaqb4GdOKXjuJ+mQY/9tw5Ndg
gaQzm4gc0FoH96PA5YTULAC4EDZkiazwa6A9bVy5ETa5Jn1hvOU+QR7Sm41NAeWBMVnfkDgXfgA/
DN7BQS3chJiK0mMGtp8mfRd42dGka3gkHYcZVDG34mFBh56t1MxOTpO8MuunM2PUL2Va2huDPeUy
tGHIJG7paps0L5xs9j/Is/MJGY5pONSo3e6zoB7OnOgLgi8JeE9ik5AlAZ7bMusLre3hPXSS8Jdy
uyWzJXO9Y0Aj/lAYAlufbcOhpAfc2hHLhHCBCI8IndBauxkH7ixe7GTY+eA9JOzLGBPhayaNZlv2
aROsHLdLgLebHG5G36UNFxNBs0sUoUyl7tOd7MucdlJnoTfTcRp268L2kwdW5pgF1o5GkKTh2Bxj
dum9NGMi2tpxvIvjAjx1RDbfJZuNm+8W2L4Y+yWvYZYBiTZSxiV6lq8xfKa3Omh64kBnd9MoU/0B
+T+P25LQH/ipUSdzNlPD71cJSKFTDr1BkuOQdW8VqkFvbYdN+p1kU3EwekDuyZz8Gobkx1LB78pm
4EefX72RIxNoIFzcATbtu99p0VIwCk9FbD1udJdORrPLk7n+NIdo3Bdl63/xfsqt7NHs2jn7pm0X
5lqNgg211IgSZG6m+wJGLvQZsDHS18R8Ja1kUpnphe/uk4xM6i1fAkwEK2VvMhxsD3HKvISTpWMz
YqsJAY5ipgnK18w4COIKe1Ypwtnx62r15DOnOwdLn9+adsHi3LWVM5F4BdcjDBoCgIFujFOzK21U
EAxOGGvvKxMyY2VKNMPGnxLIDJKP/UDGQ+5SHOH0IGKFcsCmvd+QgFz1BzRYawG2MBq766iqM37l
c18167KZd0lOdj3iTdBI3TXRIvkTKjq4xPMJurWIW9n1jUdAOFQXnoYf7TIghAhH2hNsfLrLnENL
0M/NYxGR+qws69Orsq8IWtaq84ZNPXEmjAfkEv11ULC6quKUudXeD+SLrDu6OP7VTuG7UJPupVFd
5yD5UiMNWa2y5zEcwBnp8Ks1PRKGys+usvf8+ymzqCXKXvU1i41RY7XqhXNJAuvdFbTkJIUrkziG
qtvMtY5EQd6wg7xl+KNifo6bbV1P4OTE/Cr9YiuQixCWvikK43EY0CSTES0ZIgV9hibafck7JoVN
VeMImHxnE0asobLp13Yx0FwlN7bq26+6ASht6Wmj1fSROUwils9JNQ+QN/9O++7S1fGR8FwSvsYp
3fui7S98HUx23GCJMw6vnkgiVKr6uLy5MKl+dcmIq1sR9HXwuxo6WQDgLFTMGHNstyV75spviNvz
CBWsAwMEomMAMwRvMxE7Zs9gTOp606DqljERCSke+Zaef24WyPTz0+SJtWGX5G5gIJl8MGuMsWQR
rsXgOs/GlL65Xv80MztfxUJX/WPDuPKLDz1syyjYV3N56y3rGBTjJQDOGGa4kyWSXQGyzWyNl7jk
tNirXspV1KMj8UN3XoncJS3jz6TDN8MEO7Uydd27W6OHW6/Nec+oGZ2oA7XZJQLWaPqrGnh8MghQ
RTBa39kkEzLlUV3n7e9lpCnY/fx8OpjkATXGeIqK+Gp0/d6Dn+UE9os5D/sK5YaYm0e4Arc0ZCwN
+AZu5jYhb0i1/k/U45pGeOFE07YO62k1N3+paMBBzA+OqyjoYiIX43um1pc8qSgUu7u6YDxS11dp
AoITze/Z1fTha/CV43TJo+GYzCWpYWAYEOeHScehnGwmhCDdVumAMVh/aPvwPverTZQEu8hOP5EE
jpuJR20NghPUDA3onalY3Map3teB+AWeDq50NZv38wwdtFANGTEZdDc5Mx5RGRRsYlbQh44Fma9o
IyKJ9H0emOFbGlB+XP50ehj2SNT9w2RLe2t1cb4LVc0qJGO9FUlgHLMy3+UZqKlpHA6Ms++d0pkI
iSAhtoatIxRYy2JIJ8RqnN0T2HYl74h4OMbgKWarKXd2bdO9M1S6yTLo1lKPcOHqpN7U0iHCEQl9
MDxFJVgpD+7MaTDIYhzrt7RwrKe06uwXSBbgl+aIqOWK0ZhdM23TfXNBd0fXoZE1QKSi3oFBQBPS
csSk2HWKmrU230CL3vZU7vQyd0St3rTNtgPrKythaUu24o7oRPB1HMKUVgx88+tQomXIBHgNpCPW
toZYNILRTzz7keYvcWdjfomXCXJsqaNJxA/KRAwhDNFURwhTWF5F4u3ZvWqmNhMIO+lXO9OX02KU
0btx1mrbuP1Da/WnTC7HZeb7y8xlHaEt6ScFvM38CP3qMdHL7hk4l9Qfn5eUwSaNWsDX7cUvU2fF
ArIOErGVLQGrqXdyau+aJtNvr6jeSSXY5AK0e15f6zZ5r5qO3o897NTyzAzYXNZz5z47GuxHW7wa
UX0OtB2soi74thsIYU7K1WtldiUNaNvr6L6S5ZvO4pchqX+6rIxeIkk0phxYACfwf8sqCGtOGYDk
y5c6YE7jMdzDZr/1Ndztmh1JRAfh558T07zccrZyyZyN9HBSeUOxkol9iId8TX/4zvHcE0XnBTor
4DHjsRwidmjqSlKrM7MjLjX6ghx2QTP9PjXMvEboGn3s7kPeP2Scc7jQAHW8qnR7pgS4UwRUslVD
/bUiKpv00ZirHfL923LNg3QJnPd2ERIl16fd3ruvVR+iNjSQ7sij6OS25GGeEoPdE5FGmj3Ppdoz
rPqaiRNfuoIkt8B49eGImhMEDvfPwKsvfyE25xY90LNKxetMgvns93Qnx13Z2WuyBDfw6zcd79yG
/FpOXHlKuTOn5TEePm0iFLQkHcF8HT3v0CRveW0xtF4YWunGFPl2YPqIVBR5UwLjsrqLUTaPMS1F
Ywp3w2zfWT3Z5VbdrZwEscwk/FMXOrdOkLs3LSFp1rVGm5j65ipwGtDy1i0t5msbU3wst6BaKiD2
V1SV19FzjnCfjjCFCcwC8UwE6/LdltV0CFi1gonxrjtn6PNK+WY13dZmDY3Q3JXFvE+T6j6uxIMy
+0NHtmdVauRn5uPCIZvEEjjMN7F8K7w/cpeCcxanX106Psu2vZ+Y4u177veoTt5H56vVCU/lnFXb
YcadOQ3pwZsQXSyBSR3ewApWJ+iVlbDVmsiQx9kY1lNWbrOBoEAaC5rGiJW8+Z2/L4P8V2ITRNpz
dpEzZfU4E8mTef7WSJBMdarYNWMOZ5y2hLSfM1t941FG5mM0v8yG6tIy8i1JYJhQiQHrxuAB1Qky
rwqm7f/fWxMEBiR0A7REn08QbSN/PiLtyTdeO9xciVoFxs8hFkwvHWq9KoeWh3W+3AelyODdcSi1
pmI7DyQv8bc6epgV5T4iEuZRBKtN3UH0/JmOcPHeuiM4+9EwaOH2LhyO1qwxo/vfqZbGHuMz8ReP
zYgiHafL3nOziy6Hg90TMKLzXZvLbZaZa4r3W4WAE97I3siDr44w8XoI4arF3EuTRLqG8gLbLI9T
KaAPW/0u47GSqdorO3+suCeskGb0+KNjZM6h2s+NTTvO+hZGj2bCkh5gzSh7xEjxqmEkRwFhWqza
AyJxw3cuEdfKDwrWFD1uW17GVcQTG9OLttyrO1sfDeOxFuw83sEtGanRajaZ8c7pWtAEjILxozYe
XW7PFGrYGjQwoDT/99Cl56JkByU6Zd4zKy2PRDqrDZ1V9wQ72Fj7JHBvGxsJLVrOD+7Qd/Qv85pH
sHFg63MTpZbxWKcElWpIZ2PU8jk88xbWfKAhqG8ON35JmFvL9jjQaVnkBZF0rxEiZTVKgphoVNr+
vm6GA7xcIoAnyJ69R/JkusNL9ONifVIeaU76Uy31Na5etoltBvM2S5srJzJQlOUFWvY5DYITENWr
BYSkM8p7iyzNpIeAUMqvNLTop3OyLMxfOYOYlWkYl3kcLy2AXlcRL8kTONQpe4izbzvuJZ8Bzuh7
eu3TZyan4zf5GhfDhJbopPnJhZuHZiWX3BjkOnR+sRlLecwRri5tKFv5HyVQjHXpFl9gZg6e2x9i
soOsgRATIiln2nUkUC34VYZL+R+spM9Rl38K3mPoVccoZXmJ4YIX+UmE3RL7c44snhp3IqWebZO8
hHgXOTxxyzvOAEy6GZnNqQsTrjgzl9wZjb8pke9I0V0DVHeac7qHMq1B8jS4yYEG0rqFXLZKAhoS
YTpAL3XAXxEu2NAcreXa7LFgYp1AyDbG29QOlxX3IDSFUBzf0+jfDw3JB8xZxvVkusyLzFeL/aZy
HIZeDDg6dF+t6e7o/LwuN6LDQjllEYMyIpai7FgP0V0H49zK0h+UT7cimo5YQDcdnfWV11SbtvbI
QFD70LN2Va0OpVmSyNPv0hZkNM1NB5xqZ89HfJKbELBXJliO21LcpTmzppnghCmcn3P5WjGOSTTN
SBNtn+nWrw5FF1IWA4ErVG2Utr0qn+LQXBNg+VFHSK5yVZKNnVJveGgPmfq2OWjMIuBiG7+FRwxG
bx+CQdyJecm3ec5y7xTqcIcC4wfm9bs7RWeWbxsVv7mTej5TZF5G2gTLbQYT/1c1WN/LB8FBjDxj
+C4pw+a2udjszmbylgYjQ2XWAZ9RXdYex0weRkOdOONsMqt+pPag91HV20TRJsisZEen9lDCgqAw
QI3TIaXpP4gF2bNHgkejY5+wmAEA2c29fkXVjsQbm0DM8u3V1Sd+532n8u6YN/KnbsafRtEXMj78
lEl/ocR17Otd4hEYRQQNRhcyKTgnCzaaOL+BgarwMrT3QWs8j4M8sNkczAm3eOPHOInNBf2nP0d2
acJq8DKYLJqcO//06GnhVnFMW460fkGsB+9lHMSL1dOmUsvYP9JnzVK1rCERU92uHujQGdlWZfEe
4wDapHy+K8Pyta0HNnvcFRHUzRUX77lT2aFkrDW0qqJTPdBoTR+YyaKgI5c4Mhq2ZPvUEVcCbf42
sKlaZvrdBFZG2gmAUVNHb7PJWNADxc5KY/2lO2r64KSXw4smpWRZ7b0x/xU3Ftkual4RJVPstJMf
ehoImzyrnlUsUkpB6y3kCWb3kAzR8OD2yl6Lrj5VRYwkfzZfteesyRV8jPucVimZrOuwI2SZz15O
zqOqFvMEJ5t1KB0i7PPHNvJhXGUs8JCIh4Qeax48SqyhK0dnJKom+RKs1RCrG+HomJNsW2VVDnW/
iO+jkkma3TrHsZdiVTS0p42e9m7GN+wSJ7zxyWzAWaeNHRee4sYpGI/3A2b8kDN+5ekTWT8viQnV
fFoqipwqyfZNIqzyMIWHotTGbdv3ZdWLE2S+bR9ve7zstEfcJWEeLx2uKAfLJTZ7UivGESNCCcPl
jD6Z9rGrqQ29YNrHEuyp0/E5gSpW1E7FxW/yc1mJ3RD2H1nUxtsGGDzViTgs0pBa0ZI16nPpJH8I
KIaT1QfELzQFFRweS7aqz1YSgdcX6gy5LCI3bhTHKmW7d2sB17R6MXVIhq3fHGE73uPZZ5Zlp2ff
Y5G0yKTuOGNWQcD/2nu1haxPyh0240CJUyz6sZDjfbZ2a3nuR6DlZSMatm7kAIZhFGR8yY8Bf3xT
q8ewRHI/dPQazGDwqL4XU/L8lLsVY6/yp6zc5zxozhybGQPm7XdqM4nlCH90kvweZfhdUhss9/I1
n6KrEUdXWrFnb0DT4MzwIBTHyhk/giirh2VDkHU5bC0luei2M5ecmQj0vk11rG7KF0hMkZRO9clm
y2lL9+RNjAqGYhMapAT149uIj2+XUvGhtBoSPCpeG0ETkR+inp7Ym8F2W1SZyN4pBoo5vDMyImUi
dxj5htJb2Iwujpn0IarU0UnbUy47RDtTAVmcKV5vJ1eAvMfa7zcjj2LmgPAgVg/OxsFxSBtOMowV
jGel86GzYYvC5JBxpNbwbSmhYcQmWXTGfQJSv/vOMV3jN3i3svIdMd5dVNOaQwoH39Yn47VPUrIR
4+zmIGTbj7lJakjjVcmqCgv0anMLO5o+8pcwtfvU9cjdnUVbb476o/Ak2vB5AJxrAItNuc87jNtJ
9YKkrzsl+XySpWLG0XTVDiH0q2HDhbaWJjzT5UfT++tuQYnAstRsGZtc8W0dWvQE2yLCEkDQNAKS
KOLJs/KFE977m7lIYEYoX9IlQNXZMZqqvCp4q9NUrcy5SO9hvqJ6rYOMjyQQg9Ecj47LQfSO2XJx
rXtLnhKnQ3pq05unnSoYLlwcWbN5RCPLqt0+jBFuMGExNwLkMrekpbTlsIqQApOjhnp43xR63MwM
hd7D2MUlbeflIycuouAWFevYBUy4vHEO/uh07r2VR8T1i0wT6mZL8IQuSrpN6nrZznCs+oMrX51z
y5tOdDaZhzWYP7LVyHH7DORKbEWYF0+KDiI+kFg9zz5TiQRz60EHbfPRwbzcGAtDL2qa6MUTBiFm
scGpIirHw2iG1a5KBoKy8mJ8DE0pPmns0KoMe574MJabNCG+QXbRVx8jV2kM5E/ZpI/9aOC8L5sK
B19A+4RENgseeJ/eMm4GEsl9etOsVL4Bct8uGBArh4Ohnc731EjDufVTkAm9eAjq0tmYtj8/VXZb
X6SV/RakKGFRS4tHH7bvtnVook8UvvQ5+9dmMGhAF96GDsxPVhk5i/yc0cOZ/OPsIV2MWzO7QVU3
eIDC5RhbpqSW1Z2A7FClwy4m8w3xtz39rjLtHURd1M4KZFAagCkZxseAXvspM0U8PuPU1vpKg1ZE
O4lJYz0YFmV1Rj+qY4PdeAhg2Y+rH+YR5V0VW/NzwOgWnxbEQ6sa26d2Tvyfomg0Hj+//RpmIqkw
W831zvHn8D4t2ZHRNbRwshAio4a0115o62KLtaQ8TyPC4z5I0rNHnNumisbxN0Av09oVc0LEYh7G
4qi8MYSzH05vnRAZM+sAuuts2yXtnJhDlGjyElTyTCZH0BMj1/f++yTI44wMu7sbxUCXbnEaBBFY
Bm7pWL4Q/hIdXWcg244pi/Go9QxamvKQhof2+qMrMywo3NfTLfIRgTGo0C+lgrruMOd5cmNml1m4
RHpImXrbIG+fCxZXgr1IdzqlqKgeS6PqwELULqJlF9Id9CP3WZba/pqDWmJyiJdIwDF8FhGIB9qC
RdQUZzW407nv+g+3QrsUUEd3a8ONYLGPU6Xy55QeLhlVAgWPvxiqaEoaK+RWetrmo2F/VbPVfuUZ
YtkVFDQEC74pX3IScwiRd3aMi1zqkdzbdDpEHZ6kGmVsI3T/Po/N9+zUDEzKmiFYpD3sUbTpTWNg
mFrOZAD+Bb2nJOnJDkCbRwNjGOBf5HZR3RvOQjToYyhTNoOP1Qg/5EwyTzOvCrP0DjqK3GrNpSTF
ymQC3HcsozXhHRuam8mh0PSoiUhx+8csz8ltSQHJJbSnxJimD9xoxqGdHGsdO4RgEqbsTOeBpkS4
AVABlCYXUfVjDLJ/4KxGA4Miw6IeBJ+zDqRTr9u0F+8x4pecUpn3YS1OgF4ykya91HDIRsuzo0uL
YpuJavw2lRmusBC/uj2az60e04awYNvgeBHEAbKLMUzbFxcu2hYxV78rdYuHyG7mY6eMclcpzHCJ
CUqclGXN96LNo1Pn5ZfEs+HtbTMVW99qRpqPbb6t/Kg+MvymNCOcdROqyH9sW3SkUzuIr8jGeUPB
n4FKz0l8oaz3ZOvsJ68MCDvCoUneuIywcwCwLMfqZgRt+xoLu3sr9Vycva5Uj47iAEtOeflqMPlF
kEC8zrNpR+1NOYRSkjNPgF1kI8LI2C6JjWRRR7pEYGgc5B88nRznSyi6AEMWSAUHjkGHxoox4y+J
EZBF0EIRmztPhI132zFo8IS2Yb22avHVYgt+bOWoTJohXUuRYVDMeoFTfo+RXTM7Cdj4xzor9hXN
3bXKpgupVMahqIGRWxp7LlFEKAfJlqUlMPxGbvCRh+EPyAAGoDn2J0J4qjvYhs6lF823GegJn102
rgone6TL/6d00ng/E3a2bkaOdwZLMYbSOTqwuEf36B0WuUcqNkZtEqVqzOEZ6waSmWQEBo+wgXkn
HU7fxqicAncnGiRBhBW14afDfPAp0Z5mfC2CDVtBtBsyqXcyIM3WN6R5ZipPW52FCiUjFXblkGQ4
UX5guJ2Q1A2MPQeDeWWc6mwrB9dFSwBOdlUZEvT7cgIVTrCIOi0PphIiRyfGvTnOzhKxwifNavXT
FdHLyF0U1MnO0vYz8QrcIMbWsNFoofRys/zOowXTOBbD0fYcO8Or2xIqjUz/kYFuzaSiOXCH+ucM
Ou3KMqEbpfmGjtEbnbCNClHtE/z1NXbZvRUhmHXJ4OuJnwLyxDwjuPrmqKhqTCazXnbJS3pTdmNf
wBM8+ZhUXN29Mvm/ZTapQU7CAVx6Z1Nn78TlUoySHhNI+UCC4Xb5BSyO18q0v5NBXBJJrkPvnn3C
X7bl4keiqZcU81lnxVU04nUIeISUfu/0eOCpZEbuwLFn5OnIihJX3fzGI5kwsPVJyLld+dQvCx3r
r7fQdYgB5nQ4aaPeNQy6ofJeYqt+ytoUUSpZU/aQ9AwdUYVawFUX+blqxf1YGpfSe6Gu+NIVOzAg
zh+jayl505JEZB71wUI54bjPsYRIMKnMppJIydscYsZzTMsWLU6sqydvcr9RfK5Izl2JKQQ7kB5c
iokSqRPd2gdumk8y6HatbRO5sWg8DZpyenoX0nydIYNoY37EWfpSqOExVZKhtLW10v5X5zS/u9R4
iwlH3hcE9gVzuR4adaLAkSu7M3+zyBzSsXwqa+OgshmNoY9+H+fzompP3HRnYMgZGMWl43heXgaa
U4utOiKwgGQY+DjwgOgCznSFu/idKufPnFSP7KrOoRv9z+VPBTPcJJEWm96QSLsAkGMeZyxLvyKX
/RZyxJpMukf4AtuwpfVahldg87tspjGlop1T9DcYweivrZYsGIYgnTqxfRDrFicvWunLGDZXb6o4
abbRW93Hp//j7DyW3EaSMPxEiIApuCs927KbbSRdENJoBO89nn6/0lxEkEGGNmIOK80sC+WzMn+T
we9C12yHXuBCI72fY7NFPhIzouYRwfBtlnK/Ou63oeXl59g/avKOC1ERijg9lQlsw3RnvCuy4UNm
88KeJ1nB+6oc62yXVeqGA2FZ1/layXnhUXEQpuctWKkvaJ7ca1Xz6ZrQwwICxlgAcjYCe6Ul036K
m+cK24gF1xqWz9VwmGTuQ8f/HW+NtT6UX3HM+gRAKPKAp3BRfERmX1BoiL/UobqLrfzJbH22t/bs
G9ldKb+pnrboF9w3gHxL19q4MUV+CeWuE/wCSdPn1qZrUeZI05wh9z5VVTuCAPjiaq2yHHyDFFvA
SV94VrIhb4DdhwCv0SUtTr2e1PV3Pn2obCtSTB/2CA/eFQp8cKE8w0IqMZqafgRG+MPW0aTrYVs1
TbdPME4yIIRMuIj0dccRnUTdHijvt6DtIbUH+kOkW2A9pQlVy043K/uXXxBQN6n3RTdGH2B2jgCd
vSo9RCN1tdAXgeH9TIBD7bSg31Hs3eWh9+GDq1sM3Uh5k4P8UXRBuh1EkWCH22Twz6znvLGectN9
APjn9mG1LCu9lYhEJ1DusxLHlKLYqtQyLO8zSY3VRMrd54DSTGfDf7k2wRW6QEUzLExbHcaZgMwt
N4ddDysdcQoMfzgt8dlYg3EUUP56Dl0/Mn7krbzIdcoA4Z77fA1IfDsg+q/FR5hobJdpM6rAZrHH
kctboZgbpiZOmSWPY5KjfYNQWI2IF5VrGxNK7evIqRvlGiRChQKucT9xPMMIlFIAI/nNKO0hgU68
FCG8g850wKdaSAOOunckHesmmDR7rzkYFKDvIBU/yCyOzJjimEs5EnrpP9a1tshU482l6AE+Nd4j
6HavKe5D1sFkBE7Zm89D7H9WcB5NN1kRUG6n0N0iv/E6GOQWAYvwYCNRP3xigoGPWwNT8TnXjWe7
N3+0dEY0OWUVHREc77N3AKuroTTQ0tGwa5Y+SXqkZ7BfbldNX+8zLMkl6dFOSMJy1tC1tC65oT58
AgzfyfZwgCSY2AjKldoVW7P5GJwvVQhLWmt3Teps4M9Ja9RVIiXQEq/nkVVuRtJbBjhk+YP0Kga7
77QVFToAUmOQHVTduNPCQKxyJ7gLnHTPa23tIt/T2soRouKKPNe9yo9g6bEfguxo6tFDqj5zlyxB
4IagSGvxlW9r8kf58aLDtC+u1prlLeTYjeG074pnHbZyHuT3ZadhyAsOXAKyKuWrMgSUrqNNKdxv
Rq2/N2nxfazNJ5CbPGyZORYGw0pLcoVJuDRXiTGVGoFCoWwcgOk7zDhi9IXY9obqwfQIXifq3JKe
Sfo/QVek/6rm3i9bVTc11cyE7OFSDkmStgl1zbpaOakOOXk4lsr0tU2NF2NMtz1PeZAMpIGr9jkC
zpKrFoL5MBCXNXbmYw/YwHpXWmuVR+M2dvA+VIq1mNizU6vuAm6oRI+2NkgBmOXeXpusV5V7zxvt
EURHT+YYXLH0xlDSnUKJ2KnNdekCbjUwMygLH0GEaOXG9VdkMPEQ6vdtGK+bDqvZmsiDEUdhKl8b
Y7aROYHOTJfjwG2fVfl31S1jtG6HfcrmGQZno5JB4kp+4a372iJHTFk8JKdWGPe6TF3xJV3Y7YbO
fYlUHJiZdjDisGcRB+H/aQbk44KVRh2qzD5SnieagUtUn91lFGQ0plbBTRVZ6I0mXjwXlrFZlA+J
6wJItsnWQj0dOhVhIc8J907J1Sx3sQ99pQ+CTdQqGx53WxZQUgLhxHz6XvKh6ip4KHgVEwze8zJ5
6ohe2lqHA+BsGsPYofn92PM7cYkMCW3L75J/N/jatxyaM8lsCswGiM322ciivcf4GgG6keNENjJa
8dem564py5NPVldy2HUG0w19yi6QoYfi1Vftg5VJbWb4Gws5B7GInzFdXAGAeIz0aN+yoEI6oKjJ
q+9QmIo5ySN+iWFNAXlPhbZpeuQfjOmLpaSPNgFdz1RNwc8imtZyHORIu0pyp4lXstI1Hq79M6gy
yFEUcEH3ctyNZOvDV8sotwpJWIsvRRn4bmyDNZg5iLTxvy0KShkghDg2P2wGmNcbBWhC+AB9CDfc
SwqCjLxk2/J3bapVKsaAqCDUFBKrpQBpRbj2kMJKSFNwcDp5ABIehLtx+tMY8u9JOADunnaE8ijY
SGu9X4iCSF6/l2R3cdPDhOaOd/KneNgoffA97oM9NBWAEV9K21nL/1iykxv+Kx8ZVPD9RKD+c8KR
ZKECya2CQvS6Z3p50K89dpbGo6wJmrUahwdXmyh/AeKD2AUZCAyG4OxFoRkst58U5MnJvz2VCaB+
nbM9tdN4UVQp4HOmRPQBch7BPU/FOztuMJhWOLZFeIdPTb/y6gDP5+KtCCHGF7lyX036J1Ixa5uD
XW3GHaBEUoX472Uh9tU52jh0hm2ePADSEAu2NSz2EmjO1PZQP9DEaKfgPTaSQxeC01XI1fSmdlDo
Qj/GvxAk2UaRf5c0/shrKR73ESz7nMTFOiJbshxT4yEfzCOFINRvua/GKHtqcZIrkWdZVEP/1Us0
r+AcdF5KAGippXy3iuql7DxAlVQRfYbYpncIwKAN0Il91KoU7QuxNZLQWTSt/2JMsMuqcG3ADYuq
bkvEiFYLBbUuS794dikWgdK/xl32Yvb+k8nokxmLUVLK6k8XnycM29aBq/drD9rOUjVDCmrEcrsu
rz+Qpv2SQgVpa8S/UkN/7Pr8a4lARsHDsNCnz9DPEIF0KN7gOzR+NaP6WNggFWGHknVsqvvOLp5t
DwnSQX/n8bw2vPGe2IVaS/UzcHwEGELobBRKnlOzv9eJUkBH/UT2fmeJ8osIxRNx/qFqeFSXAZSO
2H/3p3gVKcazmzV7nGO2BJxrgY5SL6EjWUyBaYA87Xjlk4xdMDRZFRVVYBDYPKPsut6QqaueK/ga
1N5/dmPy4WXJY6OHz2gIbjTLf0uUdt+HQG9SD8ErNEMfpQyS1AERBTdEz6nttEjHtlq5sd2KdKFg
C+CrgZswm4mSzl4mERV+Lh3bQzS24x5N0wwuXVKsMKHZSnWyPua0jhCsQnsGWeOKPA82pXW5iBIf
S9seCA6KQF9MfMgNQRqygf3YA0PqLJDXmf+GQNlRz3rAujHacK3WZFveQ+USnyfkgYTzEBZkfrJS
PSZw/5y+ZadbOemWpJW4Em+Zu/E+MO1P2JX3fpMiVDO+FAOPTVO+rVuq/yR7NQeoDVibvqme7Wl4
aMICQ7kGgKsrvRcbi3POw7g6D5vHBJnSRT7q7pK62jqsssdCVXe1afMm0x55/2wSFUNROSaGQJqN
ivVDm+qHQukOBRIU6uSSzTR2aWSudNsNFnaH372Wb0Sg7pVBClSR0EqcNdX0rYKeJWFEp9uotMhE
dJS+NMCpNSt7HG2uHYRqORlxzrKTXYYEDKdpi6YQHx3jfagFv+xJXZTWu1vnn3GNQzIovrSJP0Rc
veco6lBO2gxx/BiEw32BPlKuRCiweMSLSEOpNXiuwl3xwPmgiPswtvAnKsJATej7nhnKXOpxMv8p
rWNyVNFwrd22VgGGOeWcYhmAtF+obnbsI+vnRN5cUftwSaJ+H4AZtzCNziJz51oKzto6WlACuoru
gymu9YcwAhZ+ndR8xpIn3tfJ1Bm2Su7L1mc0cc3vrbIL3PEYBdAIMa7/x0fCmdVwlL0KPFCAeMn/
fZuWaiMl8Z/4gfymP7Q8S6osATyX/jgAXBvxqQSF/lZGX9vQuk8DzgbIP1N7g709F7qEu426vQOW
3EFCFJSUpK7/0erQdxJ7PbXHNLpztdfS/EJ/SWkD3RK/hirY8EfNEsWq9cglf1zv8jlXXTZOVU6g
9mCiuXDauINuVOKnRnscTP8oYJpE8XOfmW9tNK6vtyT4pT8ULn93U6jY+gm8RNAgnrWUiNoJTLdp
j4QgzYEXwnRfN/UNmYPzVYOMporcqyks1TxTBa7j3vRN0pdHaHkaXqvk/A6SzocZtD0VaNGUoIT7
Gz071xYwDQNnRktHrMPBKuV0DL0gppqPgjk28qGyMnLQ8bxYQTLWxnRrschRmo2iiTIia8WwHQcB
1tO2GiVoU9v2fnfQtFoIie376O3E8Khbe3raKAg1qoJTZ1902MBipHl9Gi909uQD5IL6Y7VGoMK7
OgjZhrCJIJ4VR0wpj33DH643dGEqTxqaSXMY4CEGCFmV3BbAFrdThOykpkDqAWrbPqqRWOfEodcb
PVencEyWjarhNyEtVIzZKk0rHauARqmOMc/SRWsC5oQ8oQQpQkLqw1je4c6zaPjrGOLw9bYvdlio
CKxLfxjm93RkbRUdNdOhw4GLKaxMX/SHpogf0vwBfMjTwB9NAPf/R6PYtmiIn+B6J2b9ddsQrkj+
X6NRh0Fxm3zLwCrqHdAXA4xZ+E3L6hseR+eHDgespqHvi3o3e2fW04wULnrx5fSGlUTwYzQ0GJlq
3++7PLOUhVniiHm9lxcaNKSjiYFiuHZutWe5UxIFeme+lZQX/Gb4QPAK4Q6e4N7H9ZbOTzk0P/5o
abY98H0f6tLqzbegy8tdVKZPSqSlN5wDL1wZ3IqGUC0Sm0JY2uyiIqs4qeA6xjeIbMSQrypGclj2
bUrTiYA6qcuQvsXozls1RRwv/oS1v7ze0fNzwEbgXde5LbFOAjJ4ulp9w0l7cwhIH6sbJi/HleK5
nAgUrzdzPnOOi3qjgy2U6picr6fNOAOkR6ssizcNuTh4qXgkeq+eMfbLWrQ3ujSTlOeGcuiSMFwL
wyeSC7NR9UYM+lQyHG8QZB3Y715b7uA28qb/ZkQJuZN4fb1z5zteNmg7SKFTszft2T4oKc6jWRNU
b+BPHKcAmPgNGPOiBwro+E8C0nme7643eb4+adLlFibGEXj4zu6qVOSth5ZE9aYHP/0o/wQq7t+Y
svMmpNMM4k9k+GwkuWZNlENqAV9BoqWwk5+eFJjUx9e/7YWLbJMK71hzbO7d2S4TxpTVlSjKN20A
2UwaxN82YFKvN3K+wk8bkcvlj5uuGTuhllZavhVD9jBZkdh0eK5RDbSP1xu6NGCAMahoqJgug7M6
bQhrU56tMQ31UZBwv4UJqJ/+5/VGznqDlSsSSOhZoU2EwMZsI1ltXhhoRCbvalr/hI4Hg8EZVKjC
8dvfNgTzzsQ+GkcwC6uz+fQ3NWBIJ6ve3bLeKpN6V0XTJwnl662cnQs4bvOANYWj6QZeSrNWLG1K
tK7tNemDe1TEHZWfTW5Zi8m8Yct4Pm6nDc1WQYEKw6B3o/aGqahE28TfsT1fNlV0yxlB/tBJZOea
9AXnJNXQeO7YUvf/j+WWCdszWlGg1up8jp5x7KolSnQbHcw8OFdKHn89gCfN6afN4STpT12BHmcO
hzKA077uw8hY61NCgUd1ohuHwtlRJ3sHXtXhxmel/5Yn+6N33mD5wAmD4r2oI9QG6icfYkzXGGvE
OYrpvfO4QBARvN7H83uSVnnj4+6FZylplNmiz2qUTu2myt6FFPGxP0Pvl18ODGjyjrALdtXZD6UY
0Jz61dmfPmXI6+3bFxYPRsKWcLkh8YiwjdNBxunWGLXKzt7LpIbJi0gDdG5S5A1FJ2OtScKXpgRL
LwlfMXDkdf+zUcJ8KewOBRfhUN6CFFL4RU88jyQwAqYb3UVqIqgp5iG9q1nDTwUWFILwuGL31rQP
0x5hEOzbdnDWkDmBCWIVOIfiEvozVn8q/UcF/0PyKwd1fOj1fqsjmALYh4xpgPptZ33RqMLbgMWW
mu9TwcnhvGf30FJlpoE3caP7v2p9PLL5/oGJFAtrJ9lDUiJJgrdl5S9KyAOT+lOS+s5zjK+dB9k1
gWTnh/Xao0pNgQhdiMbTvsZlC1elNpIt4MxvcLHIBBf/lIX3MqKukcXeX27n/+xrdQdPa3Tgzh6I
g0DyKZ1i+4itHJh3XP6WAHhQzZUA6euzf3asc6BzEOK1QzhvEBOeTn6le5Hi66Rrg9hvHlw7Q9g4
0c0bseClVvCu5x+aAaszW+JhDkrObJzoveii7NEbFXj6cfbrelfkDXR6NlmaEIRg+m+BTWd2Q02e
CQ4rb8r30DY+KzL8BqbFqJy0qbgzq/zr9db086PQwg6DOEx3VPzxrNnI9VpZuSoKKu9yMWWms4uQ
RYx+FAPpOIl6cu1VEYOSyjkhoehRwgvIy6vPHboyJog0hGAoJbie/eQDuCWEpGLyAeByAb6aVD5X
hdkjAbK5/tnnm52vNijYCMyRGavZV5fG4MI5rvP30Y7FvsLdmcpqFG+TEV2u602d3342DXG46WAA
eD/NJj3TJ5jEleUe1cKHbdh8U3sbeDkFiwR8xd+35biGRTin45HqzNoCqqVkoTu6x9YzF0UaPNfR
9GDAxhrM8saddD7vyHASDKOKaWkyPX26Y3ShVRC6hXvs0euAdodIGvJRlZSzQsBPQYjvr7tGJoVA
BYMZXoXzHYoav0/prPGOYds9NYG5AAG3nsx2hY/pj+tNnS8O2pHxEF4yUhhy1rU8ngKT57d5xEAd
rlraPKNd8mygKX7jor3UkK2ROHWkXqxrza4cFwUveyx14wg2c0J7MH52dfUIveNWfkaTn3x6KDjk
DWwhBK8JVuGsS5oeV0pcmMaR+bxLQcszV0WlrCDH3/sI8LhKjWhJ8xOMICSqW5maC/38L2vJQ4aE
2NkW8DsjyzLDOVqwoLGEoFKjVLDmQAfeSrrNTz95Z7BMqNXKhXLWUeRnM3JFnsUOwGi53co12VA2
IEiKhbgRs8z79bsx3jZk9wiWuDlO90BSjxZKrjQ2TfE/mB4nav3Q9f7275bj72vQdKWBk20ZcN5P
W6kr206LLEAqT/GofyvPXu4sK824tRq12dhxwbK15PWnmjwIDXd2KKaxaGs/CNuD2Y1PKapNbqJQ
Es7Xre/H5NWSlaUQuQs0B/LwAQbJQ1SIVdlXW7PrnmIcPhcoBq0gC39eH4HZvfnfh0m3UtLfrk68
fToCk4lKaK+Y2qGEbbOj/pSvWMu39JTnm+S/ZjjVUFFSparxrP9CCxGsGBr0Pbxy3NZxG3yxgsB5
VCaohWWJAtKYiObNVf2RZHUHUraqzWNopbdi4dnZ+vtDyPJxqzpEwsTCp/0N7ZEVDt/4xQU13ybl
L80tERHErmlR1OFD7bRb3/zLd7psVAZBMgJ3xflijrwQM5HYNw6Gnhj3gRkYjxruWTe8tS8NMkkN
KhiuRTrKPsujOLWLZ4XSHPB8WORBvVes90odHqP2O9mpqlHuCtVGxgy8vKPeOG9nV/HvLjqqqaq2
iasdm/Z0XDXiIjKZiXrQk/YH9k+vcIZ+eBZ2AW3z7/Ule7EpwWnHEaQyg7MptN0iz/qgFYd0Mp+l
r1caSRU3Yv0oyv+P9UIQY5kykcNBoc4amzooPr5SRa/0rzm0CIdtCbjULxOI5y3UPftoOFm6TYRV
3UqEaxf2JqvU4PrC/I3Ic3azKMxzOyidOIAzQ5mnHcMfej7C40jRX4UILhDkyMLHqdXMQ61r/TIY
y2mLuWyyVsKp3AyjNTxHnletrk/AhcPMJUtoq+TrUD/QZ5s5GxXbE9AJDoAUl2plYP5hWSBThP09
hEcBFcy/4bV3sUVgNyR6iVQcbTYLdtBPjTON08EK9bsmEY8FSh1+rn1WsfcajNiCX+/hpSWG1R2J
cplTId96upp7HtNT1eX6IcSVLE79fTHFPyQoMBi89+tNXeyaK48jcoSCF/ppUzrPs7gfy/bghiN0
8rBtKY273T9aIqaNkcKpNmLjhpOt/Pw/QhY2K1g8Azd3gj06Z8wmUPFC18mtPnppveHdVatnR9EP
anorPJc/M2tGONhcMmOcR+b8bnHbxm4zq65eRrRjkPsDc7tIjHGFlungHQEfdtqNdXJ+utsnLcp/
/0d6JYraPkh1WiwyABWwhZqYhw96cf104HG9DMrX67N3YSRPGpyNZF/UajYkifVqlPVr0LriqEk4
Kezy4kbXzg8DmU4kNaqr5Oe5vE67Vo5W3ihaXLyIyhTryu6UNYIL6o2t/VvpfzZnJpEkZ7iOfwTr
/LSZjEQfog1++YKgZnw/1NbXYJjQlxzb5r4KoBNoRVA9jhmM42hEBwkXI3/cJb0+vvdQMl993QdW
UvfxfaMhZthZJF2UbAjQKAe3EpFpe+3Z4N+tvG+/lKg0PjpN2L2mWu/CWEoRNAwKezk5TbN0fVS5
SB4gG90AMOn8BHFPknMbEDb+EqhYAEw8x4WrNbCiyHIX3BVCDE1f/jTqAiEXFdSIS2no3yBojbuu
VL1ntevCbQz44T1UYpgAagpqJTVtINe28+iMQ75BIQ+VE13jQMtK8eSblbnPAw0LtT4Od4mhgDdy
kqZ4AcyKeGbki7ug8ksKT8Z4zNrCWCYqEF9cFNvV1Nrt5vqKOz+akAWnNCrr7CAW5pf8hKZ4C72r
eAm7AIp6O/mL0sARvS++J+MtJIihn29hwm+HmoxFQZjA/3Q5lF1f9OiQopQ15s0aKekSuXTA45nv
/OsmyMLbXWqt4hTIPlUpbWtOnvqsN2WzdQJL3Fu1Wazb3HeZpDI+WKNv7we70b+XHg60TKG+rIvQ
fkYA0EH1SKCF7tSA+DWrXRoGFh9ZS0qu8hv8PHllvQUkA3Fs0lH/6jN9a/apfSMxdj68eCOAzbB+
p6Bxdz3tcNr6JXQwH33XTnKiDDSP8YmKtqY7/nN9Is83NHeoMHSNY5jIcO5/YXpNNGkFTHQLD7Gt
Ntn9poU6e2O5GOfNEJHJCpfORGrgMk47ZNpdZXnCyF54v+ILlI++hcgGHLMoGuOla9b5kqsORbzC
gwFLVLwNPLC1VoZptYdaxeMQ283T1OjZO5kdPFOVoerf8zijPJMjavOAJwMq1nn82UPBWnspSrZR
5AGdAfT3I4U1unZJae/6MuwWJWjEf8eqL5ca7/4fBFKksmy12BmOkn8qCVjBGzf5efeJu/HIBthj
kLmZl4hDPGGlPdn0gqneV2ztH32nuXFmXmiC01JGQ4KBI8t9OsJaXOupM2rOgdckAq8Gnj/2eMNw
+3eEc3oucyRLdA0RkEZMMFuXeCDF45ja0Sty/zHIWxPBk4U17nI1eXSq10T9sJN4legFdN5ox5l6
N3nujbE83xs22wIyJakpUgDzo0c4RtJbRmi+irz8tPpmF0zfiqDfEAN8Xt8b55EDMR5SuSQciE/O
WpKmx4DaK/VFqUqcQhX8yfTmO6fwRw4OW/jVwxihY5SK9EYXz+YSuBT1R8vGXppksjrbLUlh+VGJ
eO1LUrYm76cpe63Malpf795Z1EAr3DGkql2bEGweXpqJ6MSQIkI/Vt7aB97fBNGz0xY3HoSXOgPC
hAcZMCkeEbM1M2JwyKMmCl68KFc3YVVGhy6O3VvB5NkdIXsDNIESviCBMMfO+VEAztPosoOkYzZ6
soEKuIh6963MNl0TPNTwFTptT2X60bA/zNF5xPxmkSQDqsHNRvc/UFLeVOknng0rDQw7J66KeKVp
PmBqeQDNXLY7/i6RxgAbJ6rXjgnZDukx8wG4MRUlDObQHBmKTeul34X9kSNq7+dIpIbLVs2XIRyT
LMh2/FKs76zYuKuSV/6Qjjs7uXGoX5pZG5NH+Wgj8Tg/bSHtEDt1qntAZdKG6lh2K8eOvW1QtsWN
RXRpdsmo6LwdcJHX5qlUPKLVLnLz6gDt29+rKETuEj22l9eXqj73WSfjLRNwlu4SEKr2/LVd1tzh
XlyHr3jyEm9Mg7LSI7KoaNn6q6HFAhqtlCpGWS5H9KvJ98aAG3no48ucUa15DpXBxwlVwUPaKqAs
TZO4n+B9LJBsEmvPT5sb43J2SskPtohg+YfM3jzVFGVKoxuhYx8C3D8Rd1RfvcmCLoRqhVJxf10f
H+1iczzeLJmolJWP09Mf6lo2cvuh9pcJHzlMyJA7RQuc1w7pbNEg+pHn7vBYWVVyZ+Ya1oJB0h+R
bhX4umD603MD31kGxGh0R0PvPq/j9Mv1b7y0UhgNi1IpoCxKCqefGFleEU+Yr74kQYaBrvZW29r+
ehOXRoHhlmV7EHu8H06bcGuU/FGbdxBXyHATLbeOkR+SkLA9Yh9cb+tCd6jCoEpMVKOD4Zm15Y2T
SJLcEAeImmhx6HBV2lxYN95bF3aypeoSIUL8q5/dBFOHqpWSZ87BjjFwQEhOX3e+tE3VpuFGUxc7
BNKRB5cq6wjzS0cv3clOaEorlX1VBp9dZfz9ucT0c+XwENeoX81WaY46a5iKQRxQaFVxejH/Rcd9
l4XDjXVwadQsywKUhy+sac/XQYUtHuC3KkO/p9bvUbXGsBLq1COS2N3q+jK40BT4EJc1QAmbdT0b
NdG7OWbvinFoquFfv8qp2ofqxtGLn9fbkcvpJPLipmZbk7/nooZ2PRu6xrYQcnArcUDBZlug3LI0
256yR4p/FaHwMoAjbIXKPtbt/2MwqWHxzAMdyjk/27c+QvhZUubeYXSsdO105ZemdJx76YZ0o6U5
3tfhlLfs32BUUrikj2dNRarIw9GI7AMuAmOwUlD7XShM4UstIu7qyfG/DTmFtAp54feCf4tSQBHt
ro+0bGQ20haBigArwOvrLH/dJVk7eVlkHZyuf4izGs6XGzxCEsLevLsXXfpyvb0LK4hyp079GMAZ
Nf1Zp9ummCww5M4BMaOcd035EWjac5s7N1bQpX45gBIMkriyd/I7/shKlZM7KDmSnkgeTCEpS8f8
x4fL1mNoQL/wJyrX1zt24TQmSqd6TNd4983vpNHUURJF1fDgohGAaGYYwrWK7M9MwQ2iK81bIeBZ
2o3V4xBM0kMiWmcOVNACS8l8O8pedP2rjqEiOwE1uOchB6RQtw2COOb/00PHghYjyQZEW6dDmioT
YXnqWYcgzOGLp7n/kqOr8zLUJMfMFETf9RG9tFS4QXmOwE2RB8Fpe51iW92koUuGjvJC02D/Tl20
D2BYXG/n4lJxGUMWCtf1PHiBW+3FQaz3L0JrXt0IrFBiGXeo8TwAcXiczES/0bFLDeIQxauOKBJI
02wPmLpTYGsXuQcwdw9h6z21GNYBLxHZUsCxWNR2cwOpc2lxUmOywRtQLwKVczqUQeuEaD8FzsET
KGOgX1knKKa5irpPkPu5PpwXzzUOTqq7bASO8Nk6UciZukoonEObH4g17zvrR2Hbq6S9S7WPtH9r
RpU3x3iDfnOxi+BLZXpOgg9mXbRzJclTbNwPUz7tSZ8gKCpW1eBua/UWkFn+1OzMJBvIja4BsTKI
P09H01epXGde3xySGn+lDH56arYHxUBt5PpQXugTdVNT/51gl2D704aosdVo1uRcg0ln+ssqsUKq
PWW2HzwAc36I/cf1BrULpwpFN10Tv6H12vx4Tuwm71F/FAcTf+vH0vbNFzdq0k2h16hbqbb/ICYV
2Uyz8B+KacxwyMI9uu6r/H6IEeCJs+UkoIOnXpxsJ+72b6qR+Gjh9Fn197uIWAT0usVKk6Sk08EB
hYshj5WzzBwTFJa+RSRvb8fUwoLB2OpRJW40eGlh2zopIYrKZCzYR6ct2mj+IrdEPqh2h+LdB0Kq
wMQ1ylfOYU9BlqSY4AnVWb1tKgThIP2P1keBpOGN2PXS+jOADxAhE6Oc4QdAaddm7ROFgVD/bsaa
hAV/N4rw3+uL4dLqIwTSZZIBTM88CIvNvo81hHLQl2pWsS15+saq0yJjYWuZv/w/GpORsowtKTrO
9lTJvPVtZOmHtC29Rd62/bYu3BGhKFiyQ0Ie83p7grma72EogRIeSe7ZnJ/Bg5WnjsCq7IC3Gqn1
CPc3S23av88G2X+2IrfbH1FI3JMxaGtFHKq8WxbVa2p+XO/GpUD5zwbkv/+jAbtDEFG34/ZghvWz
bSPqW5IQ1g19qRXj3i3c7yTtdyQabkzXpSc4mScsjV0ossCCZvMV4oLWsienQ9uUAEaQj0iRyeOo
RRuw+scaUQrNAs/d12gIUyzpEDfM3XKXaKqKV44zrqPOGtYoulf7yuVdbnlB9feXHt/lkutzbNMh
FDwdGxHbfuVHWXUwCv9YFzh8YhnvNcPRNrob+bhL02BqpE9pi/r1fKsM/siFhk3OoXa8f0O92pgC
/Tct3k1NtYzb9tfQIEQNNu5GivpCJEGFkmOAE5tM9fy4HttK6brEUg+oQ6NVgjpqUWPNmQb+Yprc
1y6GHHV9wV1skWiTAgcvW+Ld00H1fGOMB22aDkQTuAIa+pD/QK7WWLVYiq9i5FzXnTlENy73S+Nr
QfqSiBB6Ok/35zZAjKJ04xe0hhFREyjg2KCWKoqQE1oLo23uJcsfbcAbDV86amXdnkIGSYKzY6KI
aydPR45axzOKb1ozRJ9FMFAsVZzyxpa6dNxy0VNj5IEk+QqnI4tm54DKSwuaJ7J/9eSOHpAwcPBY
1rRdnRXajZ5dOgDJuAMVsCQ8bv765CUv9MbpdRRoua/NaVL3fer3N56XFzsFYgWYHxQEcu+nneq9
bjLI7WvozKN8lfvvUepLXbWixGhCC28M4cU+kRCUBRueKfM3GEaK4zQ5Y3oQvfe9CVHcLvvv19e/
9ntg5jcHDy+SvzaxH4S90y7FZad5iRMkB7zIomXaIZRslkjUmUaroqQlvtm4Pq2qgnp0agp0F3TV
W6XT+CPXITZ4kBfv9U47RDmyhEC5fSyK8h6FlshFOTPTF3gnNui/51/JALQrtTXwkhoAvI82JcJO
5PEyGZV3W4//8QcsSuu4iDdaYmNF6SOyKcp8WKud/k50mG2GAsnMXtTTKnTc5A5jWpzTAqqFyMW8
Rwq5WhtxlrVAF/dBjwYHc8UMnywL56O4sKyVT0eXhYlej91749KsjGoNViFb4A9kLQh70tXkKuDg
lcRcqEOCpnJilIi1+l96LCrweOuglbT3Sm8isVcgugZ51MFkBmpRZ6XfnYTMGHjEbNF3/C9U4u8i
LKZWaYmXzjDFyG5l7ivaWodwyL70ZfRahI217BB6XaLjdWe63b8joebeLmyFMiA2UV3+LRm5kaa+
+Zlk2tdA6s1kqPciBOUuMW3+4uCUvMrNiilr8IzESeRzDEBDUjt6JOd871geKjt1T011RKQ9ystn
B/M5BCAGa6E46HyVVlVuO1M9Fjms03Hygk0lre2mIR+3iqsPq9jDtLZSs7e0niwk1jE3ijTRrV0v
0+8Ar4D31gzIMxZTwLp4qir7e9QHgIOi9zRxzUfA9yM6Hqa1HL3ozTCc9zzD1CLpSSOHWfWopwiM
xVNU7o0KWfgKaiXZqqHeY8byjaTcu99a0xt+bEA8xvAozPFBqZunCDWtV3Ns1L0/jI9uobwpun7f
5+kjJaV6UddGvjTAAb8XafgV1cH6xRv8dKupcbpOKz951QI33qW9c+iiCF8VNDUXoRneJQFisLV9
5/XKiyx6rf/H2Xn1trFlWfgPTQGVw2slRlGkrGD7pWA5VM65fv18R7cfrmXDRjcGc9WySBZP2meH
tddKYbFi3AzCohB2iBLkdBwEUL257pTdn8/kb+4kAQfn7gULTW5J/P1fTlBSplEMzEG/xguFf9dq
oJ6PGsQpkww+Z6vrBJOY8rey5W+uBoI/8w3pjnfx3gOiLyVWaifrroYt5BbaWClpfM4sA7JWK/8L
ROItwf7O6lBYgZUEgwTi/H0CXrGHKG438tUaumKXBLXA65aow3Ne98nXddCVi1mPy6FGYTXo4cfr
XDpttXO16PPdaC2DLw9WckT/fQ06VXRQSFAHNYMtHWezafaoyALeGrrEn2Yju0vhrEdfWC13W4ew
DBwAsMEOtnlumnXy+xJlvKIylPDP6/g78/1vy/rOWy4zuvcSaBpvw4TUgr68xiniOn9+xq8AT1LL
zCSNjnAs8H/vgjiVarpjNbFxhevmfkAdW1ushx6knFkjB6kbMB01iNBbMiRQG9S2uXo/YIOUNQlQ
p/9bGPK7TUQalOoN3jTcGu++TW9MBXm00rim5oB1z3N15xgFUI0c9dg/j/w3s0tLk+gGI0FJquud
fxFpRCPoJxY3hDoWt881DbBV/peH/HY8IuMqUrtEVu/Gg7OxNBNiyddN7cMBos5+dR63Sn3881h+
hV0LQPu/niMG+68jb8G6l49Shl+Wl5/NiNQ17LYoEf2AG/671qg+oj/nebQpilt5KCnWf79VaSeV
gWRwK+BAaT8/f1trUvMSkmDIMP6Ie/ZFuv4Px8GmhMi2oPON0uq7udRnw0gmKa5IM60exfh+lPz/
YRp5AtgrEmZ0zr9zz8xRoWkP0eSbVatBkWU3YOsbVwZ1f2V4liHgskua2tZ7sFR/2Sm/yTS91Udp
TxWsB++hWBMlazWyJemqJNWN7EKL3h3AWG3Y1135XdXm575H1u3PA/7dGcDjdSDYIDj9hXJIyltI
JPN4uwFjzxEIUb4paRr8D8+gskgpQDXIuL5bNrQh203W6uTWQWAVZuSMbpMeL385Ab8dyb+eov68
AVt5mQs8g+qqRQ1tT+GK//PncfzmKJMsFhUN/FzlV9edRLk6W3F8w+NCHj0t5oCEPIADaTP+cpp+
+yiCHsr55H64o38ejJlqFlmDXLqaWZXeSLzaR6sri8Nc6fJfHvWbeePYsudgShEVOPFV/mU41grw
sLP01XWZBnCrGyGltvzFH/nN1v7pGebPz5jbJs/gp4yumqk/92P1QeWuref1pVWNyYOlEbo567/P
NNG5Ra2Uegmz9Uv+TLY3udNz89oK8Vmn2SCttjrpL7P3uxSoIwJw4nAwW2Q8fh4acFO0jkYWqbHz
cwTPbYaApNaN11SyDhHMIW0n3duA6106BH78eUNSleTT3ztBFCotYjtS/LD3/Pz0uFVbEyLk6lor
8nBnDrH2nFUN4qq6kflFlN8NstfZ53xoL0aajX6tK21Q2NtHCC2/q9umXS38s7AyCNfMYRqxbIbt
bup2ruofQJN059PWQCBox/f1/LypaEyZVXWqJDzjuNjPlbnPR+WEEhS9UzrImmJWSh9oZeHZ0NU2
ady5uoZWtTkLckS0HZHiWqGCh6/Cm1ba7Q31sipj+aSOAKxQ2PiipvMlXk3nBLKKNurOM1Fh8BWl
kSlilPEugcLybpzgSKATEPZUWX2MlFlG3lIuds7eQFcTSvJCl3ft5HxT78vVr5sSqBVK05PxsYq0
Fp0Cet1ASvce9XK4Gmta+BH1yndoaFvbzfJiKP0ISWBPnnp6L/KQ/EoX2uuUuVEut4HdjEjKIF2I
ylTnYs3cNT0hDYuMRqwgf7be0c4aQDjtb/0XXbrLNK+ZHKXwx6qRqKaN5ou0SBpxk4aEDPDQY+qg
A92U6GivG9TUKgPcqUltBXAfRi5YjPolVWcnkBHs9QAlFvBgo7NgyHWJYCJ+Wb32SSiZdgtdIzoV
XSbD7V90qweu4DNM7/3ZyKUykImA/K2JUKWlbgE1d6ccJU2fdu0aLV4JNfGlldf5UNvy5KtDhS6D
s60efqcZMILyEbD64LdyZd7JRVY8bPSRBfKaFKHdZpFvIK4UkrNBMozwkmLAstIGVDPREC3cK2MM
KzvegUuDVn+GwBmy5rnK/Jzo6sOwkr2y9Fhx7aGQ3AbaNhg6FzzrGQVxbUvS41xm+tXuMyMEQaSG
pg1VRTVDRluYMUzHktWiJNSCxal7Hd1KBLO/oMYDs3/m9O5gww6e5FoTqOsSewqNv5QXwZO1NKwe
KFbTYYAUpt/U4PWGxspCrGZyiKEi9qZSgkCcOMFXF7kN0ZVuLcT5WnCBMN74iy50BVZz/eSQzvAc
6mG+WtmdhzrN6Bv0oNAEsoxepqlxEC95ta9bmxyvhrC9Kg2al+RcJCWeh5dBIk9zSmT5MjIqEBTL
gz8aZRKucdweRkrf6GhoZ7sBjyp3dfJhNNoFMgdV99JCindzZIzHPlVeI6fUnxSjMs8WqUK0X1ra
F9KK46lslI8tLYLTeEIPnsTMLqUtxjdzuX9I57T1a7hDPSR+jIO9Zo1XEAG7jRqj4kYfizdOy+rV
hbTA8a9X30ZS2H5ZocGnSHANW/VQ7KAyR/Vesaeg0ZC06SCSeJLrXPEy2uUDZYQjFFpWyNYbe/Xz
EQHKESDafomX5JJhZiHib+1gS9kME1wgbtNWjk9IFgeJrSANsEyI8MwAyOcVxVcwKsN+sKBehcGi
RiigW3YldOf7WIkWNqad7+y6g5V7jno/y1T9QEAYP5gojuwRO/qe9JB+mysKfqgFFnh6LEbdtRek
bRtP3oYRpZAc1U15tQJ9QGOgBXcZwG82BG07sTG0Qg00u4b9vJZXP8uhku8q20JRdKCL1O4gtijp
NTDQ3XWTPNHu/4/0xBTNuVZdU8s1hx+V/Bd/6Hd3LncSkFuDZvpf6hFGn5WwHUvWdUBRnPoCXF3n
Vf4OOtV3EFWUsr8RaL3Rxry/jP79xHe3PErPmjLn23rrtOGDxI4B1nKNSvtq6JGX2+tjHCcnw5l3
0DdfLWPEwhOfR/2pjexAw4T9+XZ8c5J++T5geEBn4bX9wuiV1Cskt6lhXdMWZJ6ry+StVNKvV32z
UcICOSsh2SlLrVvLcnKyFrQtumoskGQrt0Msd2NoFgu9830rYzLr4kNaL9bBsSFMV1aY8S0g/Qet
kFaUF7N4uP35+/8mxe+8oROEy0mn6TvHLDWz0WykCqdpMA13saEJhrRc3WbowOOvcSH9aONo1y3Z
X577O9+TMrJK/YRbmHrWzz6FakN/6jiTcR228nsiVfdoTF+Mwv7L/vxdxCrQyeTBHcHG8x5lopoD
nXJVVxIWKHCspcbouFtTAl/VHDiFO3mqvdGCU3ecpyVYQC3cacs8hEkXbfn/4NpTyJYdWZDb4d//
PGYJPu1KbpLomvSIQA1jp+2jxqZwJFf2XzxGUwQi77elYCYhgJUpM7xf11VCwlUlir3B3KZAZCeD
2p2U+lLrJAb9pRha405Nc+kbwmbDRwTc2s9I9A2Pm2RmAxr0a03fEVJQcwEvumVH9r2zoNhYVEMV
6PAvwAtiT7t6zma3ysYNbDrJAbQGkhgpv1bFX1HNdo8Qzm5RYNZzy3aownVNc4Q6kQu+tL28dWGS
TlIER0uk+0jQoIsM2zTaqTVlywRJ5q1olb3UCm1S1HuLFsqhstlcGm9Rt8QQJ1ylehr2ZLdvU5Jp
t6hZLBvfJpn9UhmNfTtCAVNVsXQy9bl50CQ9u6YkhlDXS+jdA2wRZmg6+HCCo35nr+ZNUuLpB5cx
z1pj6S/B9/vDBkMtuBxEGnHiHVC97w4bK6WqaZ1Z93PX7vV1vloTLCfzMMRei0Vr5eyF6sonuAD+
Rqr4/ri9PZk0Gjxj7DwKiD9vPWAkoHFB/94vPQKbUfKyaPOHei76v4zwt8+hrQy4EyHRL9sub9Kk
N9bcvk/e2IIyxMD+BkD5JSf7NhZoDcjGgh6D3PDnsXTbMM8mwE40YvfjEEl3NLI0JzTrJDcTgobm
CIt1qqDHsMEY6A10kV6GugITrufy3imt8dmMRueVzbh+RCxkCuYEa+SOa7e8EOwkPjT/9XG1a+tS
oYcWDENJAac1EyQsKsm6TNokHwA5NgewvqCdpjh+/rNVFpfYv0/v+yG+S8maUR3zbez52o6SHMQW
zN7T2OH3S0hLUsL/S8n+Fyspnie6ukh6ibzQ+5p9Zwz6EJuKTZ0eGn+9e+7ybQeNR8hT78tGDQ10
eOx0+EDh7JBP/y369+3xLCd0nDQxkHj7eUWtOY7HIYus/2LXvC9WvD1CsPxCuQ3s9z3r7RTjrelZ
ayIxStke7IarTvOjbZcvUuzpEybyzyv4u4MAjaPAbOIdKfq7TapXcWUvejtc6ylRvDJHl4/WRJQA
R0zXnx+FQytujvf7BbyQSk89zKm/ABKKyY5zncT5dZrn4QClKR6ytIzKVwnxm8ldLDm9jG2D9JBk
EjD3zfDNaaLmSJZEupPrsfE28srngkyTOwP3fsxXUz21KbhkdZPUi96mX6c4e6lhqL9zOONup6/O
nSZXUNJReYPXDy9ZyZd2h143DxzKxR8aBKmVflSQEh+65WPUW9JphPEJLWND9WP0QA0XTe7vdqvz
FuROPUlHD7KVauWjjPpf60d4XE9ZkuZnKuXavtbXbjchrLkv4IkPkkWVjxMvdCFAMtGKstrT2mcp
DIN2GjZURy+Wlg5Pcr4WZ9Kc0y5SFSx+kcOHYi49xBIJ8h1tGgWVJTVw5yZxmFTtWgGdKeId2pix
n1BFuMQN7bFLP1CWdZBrgJjfToOmN76sQ9cerEJrzlkmw41hdNl93EAXWddF5G9aFge5pFKXa8sM
5s2xJYYylAC5FAL+KUO7KZPl46oN8720bT5dnUEHmdR5hcrA1yC5cJsVN1Fz0u4wOPmpmkdUKOco
eyhXp/S1fusIiqaM3jIV3XOUyY5W3yr3m7QYx242JldbaceatqjZmYIpAEnOwqcIi4SplRl3qTyX
5yxqFYiwtM6P4jwNt7hfH3CpsgNp1pUv3C77vlRNPO0Y6ZV5dXxHIzCt2nnbR0iceoZN7F0tVf1o
ZtO6G40KeZw1zgtfKsEM+JtOt1qfSV6OCS3hNkT0lspoM4J2z+mXozdY/4CQBlovxfhRURP1E5H8
4lXTStNs0mpev/V2iHLStHjZBml12ZBwQPFh/ThKZoRHncrtLqrAwkQITL22tQG0vxuihI58S0Mb
aVvvx6JZw0jtZpKQ+hwmyoqg6UZzxeMGUvezPEr6k1FpzYakdL5MH+Q+i/djrugsJIcr0IxFJnEy
RtpD0WhcC8bcnMwMQYRGSWnfp5WaZdDbsKKxf2dmiLc2E/uyL3Qd1fc8h8Oj3JqXTe5VL24lCza9
Kss+lsjP7UckchH3qFL5kM0IRS+ZKiG/h2JDNDUr4pX9Wj8iiYhCh9L2pV/KDrJGTkRnIWDVY91x
chGH7n1LjosTXKW7yqSczixEc3oeC3QnpsVt5MVdWqFFXXvlYCCsjtJg2ofoX5EgOlf2LlmRZh5u
ZOWEBgHghQp5HgOhF/GHRTlw55qJdZiiW56/avEzvy/rN32x2CcWmh9r2FZKgGKVP0UIzq9f+CSV
AF/YiHZvsZ7TStJQnjwU+zLaJTXg1/ylgo5N+VYmH2PpK9hoI6pCEmIVYZOVXulyLPNXhMgDmqUI
lXV6IutwVJ5QzTKWZq9Mn/TWAnsnB01TBSYARl5PfH0EKnznIBA32V8XsAaxjqzSgCTK3tHQXa09
J31S9ZtS7jfwHkaMbGDyGo2aS24QsMbz4HyZ88x1sNklsshWr/mDRhKzhLKZfx+VL9pErI9Kr+4A
BCu82iAJRVd0dJpbNFA6pLcK+hLI1Hh0pgVVJu02h6RhHFMKvinR2UmtkOGnCIqrfbHr+uWEh+hC
3eQqC5rL9epTVSRPoAToLvH/IYTfQR6pzK8mnSva6FTzOKMkpvB2Myb2zsdQ9KgCJSkvEbJhbIK9
MbdCHjz/oCiDfI2z9K6B+c6VjXUMosFGAhxLiUxtPLgRGNAli+/LjeOIdK9rtTBhr1V3nvLm0mrK
XW/auyJyvskWAVRUZCRKekSCHOmi1rAT2kWzT9GP5lba1wxYkbonoA5BMisvxYI6p9qjOjM7D/TK
BzkycQ0d2EiXFZcWSPGkGB+A4FYuAKaLNGlnyOFJdaELpI1nXWqFLslp0PuTs1pfkVwKFdj7oPa+
1Ky8mELNkh4RAPJVLf6qIVOEVvuBONY1zRYgxxDfd0N8trfqgjILc5teK74C5/ZzlJsoGygelXiU
ffuw1dVQME3ybQ3tNa+aUzTlTwskZobdBWTLPMs5kE9mQ8lJfR7IIRrJHNCuy7+wpoL0VWzgrpX3
qYLYtPnSO/dl+8DbaHFAMZmk8IzwbCn6dUcF5uyzRlOw0daYUNPjoyk/Luv9aiwBEAKffiXYA2wX
c4OoNYdAzg6m/cVYZlRfURvfkFHKh7CuSYoA01OMA5J+EBd3t7kod3CPuJuthJX5bR6fezaXlsS7
arVYSwAH2eCTRoU19klR7jiKnQ1yEyGuataOBlh7lOzDkgo230ps1mrdiz2a5a9oYLli6y8irT3Z
uxEMjzvKxkdheLTZvGc2lhGUDs/Ws+ZJkXY6YKVlTD2rXENHnq5WadFbNgep8jBKsb/yJ+BknyUD
8WAA8JiZSlt8PidvKy6Fi6Z+4hr2OcZIBu8VvUJp5ybP33O58xKgkIyPtnN/hXFlE73TTBKTMdjj
PtuQktHbDYU8yDZybDWKS8DmbeqgtuVyG4qX+COC1sVcBf2WvtmMkgi0z07yrAXm0rkAspCY1D4Z
rXxa6PwRL5tIRbUbUnQ9LMNQ/vJYbfjW2NGerSAbw86sssmN1egZw2pjUAb5MsrILOZtLTgvq8z5
ZDWz2E29BR6kavd9wdWSqGGXzo4oD9QIoKGDfuhxN/hVdbJv0qgce1ZKb76zZlyaoWrjZNAX7Gfa
6opP2YSgGXZ5zdBqK20lctH7CoWdlCV0c3k0Qt4+ZYobdlcyVLeXh5ss90CFAWejIEw06a+KGsBv
sRNbT+wGaX0Vg0652NbReNg262xF9Y7jQlqgcBlitMjAcOM9gFWP1ZH4wY0xDn3Afh8hZyspr/fz
K7WRo1GSm8Y01+NH4jqvAhbm1vPbianUyjciwfwy7gWpEm+uOkmkYPdzXDINr9Fss1ENNOsPpRGj
g82JZD+JHyZshwrijEuYUXViZgcpfupqc6eR2KUNHwlat+MrADwbpAhekETsqRQ+5oUCkwMOTtMv
jYzjaT719gtE1shHSGSDv9XDYdHR785fiW/ZT7uOUSNfh3I1HCPRnuWZrdWlkIBw0YnfxGgx3nTx
80uGsJZlP3acyCQzbnxElz47602XT2b+OUckMzon5XSSMpwegRUCRY2Wjtc40k5Fhk3cPRP7jj3G
3cOLl5gA0f7KTnM0NKlUhckRF9FrPT8WnBm4nWGmGu/FbbOxz8Ws8D2YI74TU8r/Xhkxb3ibkqr6
mKDWie1D1EzcppxAg+Z3zTgUSxUykRz/xUIKd73fwBymu9mJya3frPYb3Fiuvr0Q+Tdgr/lsqfo4
KV/4kg7FkjLWfVs9kuJ8uxd5eoWVLRRkVdN956hCTwuexP2KMFYDgEzYzxqhPzv/LvwT6jwQRkKA
0AP8QmL3xdbuxRcbOwiXGKfYj2Wc+mJmUWsOJmUVZgMssR+3l1x5xhAdqK2EptwjtjsfoPbfMXiL
Q81BcKQsnOiPZBOgIChMIv9Y6LbbTd/hgvLkRLqfcj5Wi0gt7ZFm4r/ES56Tf09rEPaScpCAMom/
CztRr+ipjTfsOkSL3oqLMSzmx207geO5UzPzhg+QWLjye2TqXbqvH/gucS5DsR1dGG+ebiSp4JeJ
6/0KTwRJNHyxvWVUVEj5/BWQWFlpdzU+Gu+ss1sNviLWc09ofjL3m9Bqlm6avY/kDwpO35I+Cv9P
K7pPRp0c6xWpr7DSQqeMPQ1/3VLiAI0KXn4uLR+J4HtpXqkW7cVQ0IB7Y3zFBrA3IibLRHdsqJtd
PWpfRjYk50Scu/zC4eJ/CBPRt/aD2K8Kq5pA1Uzd/8SWEOe4bn2nlDF1APZbJn5yxXWYAv5E7YTy
mXZzCtt3amS3+fuW51eu0EQf/jEEJvLK+bco/25KwswzfixqiRtpvi5aHkSSFQybGoqLDjPDHLOJ
ha/LRy3yd73V7u3qBM/1Y73FAX8WfgIDffNsjZCFV4yb+C5jmT+yhxRcCdyASdV83VmFC2nVMERB
11Qb2WHpXseFVCjHos28Sofk6FnMqTitfBSQKjfv8os4jhgxOLrYvxB7LcFmhcIRh2bjzSAKz7KS
zXOqAaGKiMrsRdgt4J389+3Ia68NlTg+M8I8ySbLoPoW7yJbFMI5/yTFCKziU+FdZ5VwsiGuWApF
7GSM9mbq4dYbQrslFCcJYmyNBeE3uSZY5KcZFXdiLlkN8VsDlRw/DWn7Idy+/8wTPwbCFzorXDFC
EV7YXMhMX4xvwF8pkgoXqFsa7oreeG30GszCGPRS6g6tFaqS9UG8k4XT9BzOtezRpEZuKtE92qzC
UuIgco9Hb1+UgyFWIRlQYlKm4Yp0Pem55aRM/YtjPUXJd4WzzNOFr9PW8lnaxgt/mAYij7T/bC5R
SKS+WxxUrIdvbF7+K1axTSRMcA92mT4rqjBHYbQdnPUJbxTTjHA8EpptqFr9Tthk9h4/xBbmdIoz
zazGgtSGWq5YErM7Cld1K/TvTBqsHUdUOJ619FzE4yUz84eCgI2zRXFZhEPM/tq9sn85K7yeeaO7
LcAowFQetU3I2TnIhvDxJhz8dkj3ffoidiAGUytlMu/pq2V07CNU2JuHudiOfEYtOV/5YaXqq7qU
52QwdsxFZ1SPWB9BBZPSNDTFqM+t7HY7GOLJU6oEuc23GyUt1i/bkr9tsbV8aob2oV2R2cX+MES+
KTMg7g8s5BArPhuda0PsQGXaTk7vi3NfX3mRaI3uPvMy7gKTVFDufFMaYX7xvIyTuNN065nJZXjc
0HS5BXx+lkrnTHmoImXvyF/XYkPIvcfjsRlkqMonB0wPO5qjzvGM6ldT/sgFi0Hh2IudhAt4yoFA
iAkYxp24GEz7Uc+WgBdk2B/+EMlQ7nCU2Z9VyD+vCRhQ5YlfsJXCbeLfJqw6I4lW/eOKY1snOj7B
IYYkzET7lzSq7yTf+ax8PIorE31RPEyM2lqC18qFhzph9FBO8Bkra8tH4jb8E1mLqzxaXzmbfIDY
VgjrYqLwWtNp9PhBo4Nv5Z8ZXt09bJiGHo6CeRYvR4C63hCSKPe8w+4+29voYc7EhUeC/y1u5FHC
yDAW4a9b5ibCUR7Du3kkphU2OrEmIHDdZHoq+w/CAWJ0g+6rdrGb1u0gvC98HMYIVssrSCWs0Qdd
scXqimeJWcPXwwzIFxMXnbTXLGQiceIcc/CE9RD7lDUiWf9lXBq4eO9TRSX7gJnmsBgn3i/sxiim
CSuqZ4CIjFOSAw8D1SICoBRPfNAWb66SUGwXcX9DcJkQH1ulMDaMA8so6JWYjxZgmVF3O3wQdoQw
oJDVIGGNJu2sBBM9esLnFbuPSRVj4Ntzilf1kekR8Vmdmb74bkyScP2M5iguvNaOxfqJ7YlVwmur
mBpTiNMh6YH9E2tLPkdcUByauZXIQJ2xtMynSgP9WN/JSelpJBn+2RJi8Ud8CJ4eO50vPI/BAIWT
Pw7D04yBkqZhx/diohuh70VYLjYyFwzfK2cGTRqtUwVJ6Ej3Svie+AKMXqw4b+FryLV85P0jTdIc
pDFNz1BuETso3riS8N0Crvt/Fi7DveBD4VS6MvOsTKbjW73dNsKd5d3kVgX3uQbbFQdm0Xejnnhi
uIZ0l2+d2OksMa8QQXJhaG7ivC5GfYLqz5qmQ7qoX/PpkmXN2w0+GnhzraKcWZ9qG576aHsYsweb
exK+OX9uCeVuawQIah6P9lQKe6CTeoqN7DO+DQdAOD1At3diVhi3oPUTsaSRovW9jA0C89YdcU4o
Ro2Sk1B8MGYjMFNTSECwV7TthRhAdTvzBZ8Nh92wH2d4vJgw4STywMUgOZd8gPNAxA3/XLwy5p/Z
YJLqqPTy2LlLTQlXe3CFgeJNCpgn9nOSqcJ/sGCmEwZMeKTMBHApjAVk68aJD5ZGYumicflkzqQ+
fV0W8yL2G14T9jAyoiPh4447beabYFqFQZLEoV1CccLFeYkAiolY18g/zy1MVdw8BJJKYewzzf6h
E01Fyngngg/hJDDFxXQR1t3kVeIzErYNh8Bcqm/TZIZ5rR0s1XrIUhqNoxtbjU+kCrt5ZpM9iw2L
4VUnx7e441W1wzNf3rJzHH/xbXhGOSKEPjj3nf5Bjl4XUDripAIoC+OuvYuJ7UVmgyn6zxYjWegN
KhlMDLtIbdjWk4hROxuvYDhj+CatF1iShnwaGb4HlCACJkAETlVqBjrAu/9sPO1eJx7F2NlMMSeA
lZyS/CAykuLN1ohSOGdjxJXg8YsUvQonrRba6DV5bLqcx2f2fEf2Jhs+iB9zrk4A9c0nNJpbvKp+
OcCVJ/yoSb2ZVBABCtASAt9H70X1JrIL69zuDGqNfJDYESyzGO6ilQ9EISSCPrDZWIZFXZ7ETdis
lZ/mccA3gXyPjtXKkyuLpY1IKdlHIJL8glEoSN+5YiTEWXX3JVFtUFHaXuTxxd4aMWI8sdg6JLef
waJ9A6Hj1cIOWkC8ot7TCXMUtBVzcpBrWgrrbZKiMqIioI3/MaXTwx2H9NWQjK+sPPgjX0Rt7Dqr
MjDLiLxjd/G6EURDWWgCq2juI0cl9/qtR9w8iszHNSdYN5+kSDmzCla0hYjbhtWiYG87tMdVb8Ir
67v1sTKf6GZx1RLBYnYRJ2Cq74js5LoPqMDSqCh9l/TosNgV+Z3haFXJF+GVV2WGiMBGCVS+23KY
85JXsbRRPF0Jc/cVDarzm6d3HTBb3IbCXkXVxwYTUsc/xARInBgRS2KbGRw2ycnesm4pYsdYATGT
SPeEs4YNl6Ac5/ixm4UNJiIR56IC6BjJ9sGUkSZg7v8JKSCXFsHRauD25BqKNAB5FCMKqDwI/8im
g6/n7lNwCpItufXR65C+UPgCC7SQAoVHPaINRl7eVsZJ5rPwD9elRcGmDIlNPCdbrqUqjTTq5d5I
h+JKurWU9GDSoVNMvtJoTb41va1w+Mbtx5gWjCjfDvqguzou2YQJkcgI2Hy0U5I/3eI7sl7CmI84
JJZ+qWB8VNTqbsLJGdY5HDATG455IcpXhhGIGxwDMGyRbxXwuBnqTgR6LOXWgNjl/PRk7Noh92oC
ZAsItheRtpML6558QEycX62HHLY+V5y1alB3JTlXl8vQ6j4nirObyadimxPHEnMakwyrMYjWkhw0
dimssoTddHOLLAQI7LekgjBl3GA19z6ektcLNXh1CCZ12imT+vr2/YwtGNfYjy1LuNgbnoC15kdx
chyyPJOTCofRlvs7EQtCJ9pW/UWYRmErhDHto0yULiZHVTwNdVh37b/Mw+zSCEhzRvw2WieT7+DG
ZxoIhUtJ8lFUDoamRDbyO+dSGIS25kSkX8V2FYZ7nq+rzB0Y/yBxilEGqXmspyVM82UntcpR/BRD
Ye8onBQMoDjRZI0NNd+jEgjb9k0lRzkoTwCexXMyW/4uDBqBvj1cWS0cjhWMx6bLwgwlItHylqaQ
7eEAntajiOnpRYKKt5Gc+p4QE0CKZzcDF80A+PFhqNpDk/V3FqhNIyLWWELxKTrODBW9E1uHeYms
3tfHx7nubxb7ipWrqOPZ6hpsCddB3ilPZl2cotbwyeiFiYQs+zqPV0XShS00Y2NPoBnYpXrm16XI
xFmD4R8X+isHqnQyd3OuXEMlO2aI9HsLr1sokzt1TVGjOQkX1hSZhsyojznuEOZ5HEAXFW1H26Pl
qg3qoYlKsrPzpFWZXWHRqngUKSN5JFPCBtJ+iFcVpnHM0+PECRMZcCWNPkWGeR5Ip89mbYhZxphQ
2iK3O+wjuOOX3P6hcTlp3C9EQhoV/tWqrpWmcodu4QxSIx+mxG2cfnP7dmMwiy2yDuJStOIvJUAA
S632JQLy4noXdwK96R9zbtFaMa6iXFTgsE04woa97Gioorn3mUqVONB6nogwDAVxIKlcJtl9bq07
cZvmVucm83AW7lE1KndKP/m0xYgRCKNjl5BOE9eIVY9U059zQLcTKaS4PSaT9YNvF6raq1pkHu2H
AXYRtZ0QAiN0CDpfwaaoBRaCE6A2ydnAvogba8U5Yn4wq5X8DAf6rk2GC8bwjjpCgdVUFvVeXaYr
eoBHa/5cp2BFx7t1lHYOX68n3aanZ2FaF9jG2147imufM0AiA2AFcYfhwbbBDT6ImhwjzIvhyNpH
evmhSbSHOrHvEaZw1cw+b5PldU3jGbXkCSdn1NFvLxxYoFPMQEqRu/BgLqZzYYUfYt5p2XQvO921
m4ZbPObHTOGclpU/2PaPqfrMabAdB/7P5pS2+JoypSaLOzIuuLipjQjPBI0nHHjiY6x2bFIHmFj8
/LWR10d0QXzAZ24jzTsuu2ztP9fJR3GiTSwOnSM7kQLTh+GRjiyHIsoYdB18HiQux/qmDdz7cedL
Ee3oM7qBdb8Tvk8F6tuW1yclbZ/o30mgIi0PGd5gVYPF10oq4sUnUgGuTZ6Fkua1TdbXqjXBCTyL
94t10JnYihShVtE8u65IFqjxTrhcRdZeMkvfq/K4M2HRcHNtvPQWHlZe9LDjKZQqyQAj67ifNQp/
Nk6NuJlW+6IZTZj1qa9Kjo/+zw0W9MUX3kaUqntb36iRFk/Dqpju2ozXzWxfGi7upMXZspXkJXOA
XWtL9joqlp/H8gFglr+U2mXGzTJp4FnwdHU1/TFnJu0ZJp0FuZfm3+w2D+SmPKWVcWlZ+qKnHNA1
ZJpify6oK6ROmM/5fUQVeGTrKlQ2KloEXIg8D4M2+S0nzbfJQ2rEvlWh321ZRXV6SQBgV5QCGuP/
KTuPHbmRbA0/EQHaILnNZPrKzPJGG6JkOui9f/r7Rd3FtEqChB5gRj0tqegiThzzm+UY83p9cz6E
S3ZQ1wVdvcFI7EY22DVVzdbotAvmAfuid2gdl2imWf4bsuIrb14eoIWWpPz6vh26p0o039PZJ59G
1F0NBRL8pPKoP2iYN/e5v3Gm8r22GjdoIwyuGGs/Lm0HOCR9QjNgB8f+mKOJzTfbLH7DxYk/Wb7c
I0N2UEkOArAcQT3DXktOq6yq8fx1zBX2dbQcR2M1jYKN5wxHkY50e2tQ5Qy+OdnxnOMmo7Vna9/T
xH5Xh2DmGBosFf8m8eYXE7qRY5VnAycUjBAClet0jsloMwv4Hh9L19O7Xevyl0Z7BJ9DdpTH3qUw
YdeH7a3eehu+rrNOWp8fzuhu8nx5yqfuC7Cm9YTC/VLVKXEJRQPHIIGucpY7E1Q1jq4XaJFOeZ+4
5VPeD1e/jdap+16MSbNSXUepsTk5JUawfqspXb5PWUsblA4ZYc/gtFxMHd6Gw5GtA3Aminv+xyJS
ewN5wV1JKlSJfCZ1lN8nq3+0RHg0rGgna4gN1VgHxOGd4ymgUPe1zV+Gflm5E6UOUdhJTbBMcu2l
CWHGKw5GE4HNMJKvXTTu1JrudO/FgVBkU0i1ebiLPf0Nl4mHaIovOSMOPXPezCh9rbzuJlchgJw0
NQSYAqE/qoWndfZW/UGiUmakYVAMGOKENyozxGDE1Za1OidcWty5QWedENeTDqc2lYhRobgfPSfZ
QLOfhKUYSoKkei8UUlC/d4Jpne91J71ZLuqfwbrvlqJSiJSFqTnbHubURdWd6mTwZ2vleQvD6PmJ
oA835lFFekGtztP+SLTpGSgSy3sA1u58pESaIq0Z5OW2S6TRlt3YmHIlu3nnzO0hNplL0ZcQUhs2
RQl6LdLT8ktuD+0xRuQisNPCWi+W9G9trT23FK1TVL6rMs6oqn/k4L+mbhFItqAq9DIPBMIsTyMI
J3MxA5vUT5P1ZtY1rDIp+wqStJEinEA9cyCGoXNs8+IBB6nHJGvOSVTuUvKlglgOcgVUUvkkMueU
cO+ILdEFcbaJn3hw9eV37vagfiifQidxdtvpDYvBM14xGxVZnW7czCghDUtkcKaZ1xnZYI0zwO8z
xgPWSSVNqT3dFIzNdbM4hV16tNEm3YxaXq5qJrxUAd09IDN2byIDtwcuTNJ4ZLfeg1cw111h1XSe
xLtfZM9o395wbh7JizYlE93asg/eUu1aCDsqVBtluJUJUwTB5g/hytDE3QCbpKPeD7DyLH9Yg4Jf
AYY9QRVuNtpIJE2NvtgPVZ/tartjYZm9cSMNowgQ5qDf3ZAX9ChWrNjmLMOiLw/zFGpr157qM1uk
OhqZ5n7rc806GfhoELsmsIGitiCNRfO0Th2RvvZVIYIWtW34bI6xM9HKCVx7HBiV9WLXu+ME2SeF
oZeid6dHgw37WzKAFtl4qq3OC1isDW8DlRNtcH1mqyqljouvVUJJ0gurPuegCtdmZT/5stCZ0YU/
UD94X8a2f9ObJjtnztSfvDwa70KgMXu7yJvjBJDxpjPJGbuOTpQQcxpoSTIFMNCY2TZWsZbpEIK7
sLpdjQz2zbi4HrDueOQ34OwkEEM2Q5zD1RvRxgIBFedrgNjlJY3bHAbZzG7sOwR2LTcmzzdN81B7
+kuFwvASjFNW7UwHkbt1NygrCqOhdVBa03KTRWzoJJX91ZKJe6ynMTlGwHwPTdo2QTGFGXvO9k52
F5I5Y6rg7P1uEO+CVYXqS5huavhLL81UN8zcnDh88op5uNdBYN55QqbkUYV2H5eRyxexRGDmznQD
2Sk5eAjYBlk8R0+sgmozh3Oyio1c289kZ/T1hYa0WJWAwKZeHs0uvIucur7xpiHc6LgQLnTM9em+
90on3LYaKCJgSl51L/SppwtnRU8O+NeSogjrG1Tt80tDdVoehL3Ql7C65JZvUQVD2sERNUJzqzee
y1k6F0cr0upLnFEYQzIHD+JVxorqzg88Q5NwqR2HniC4iDBHbGJ0+37tgkFY6ZNjrRHuMg82Giv3
RhgOQUhd+5qwoNbgoBioaRi7zKVh3rSx62+0aB7Xyxw7FdDx8bly3HEPFk8W4MP8iV7JNKFhKlu7
Yb+kJjo+qT/eprUkoJoZ9j+5mQQdcOgAI6wlaPQouqOf1t6GLuAe0+6XbVXn043sPe9pHiKbZkwe
lwcf/kq9EmZo/Bjhh99lRVndGrTGTllkFxstMV7jNqvvrCp0NtUyPqdWBx7RjbSNAb1uIw30rYqI
HlQ/ADdsuqFm6VSMd3C/2eZFl2frUdrzW2IkAyUpiYHlRExUYYkw4RfNNnHjJtAne1lx8DuP1mxG
l6wgpmVskNs6MXEHdaIpQKE9ezDYvesxLxxSMbsK4PvBAC1C/WjB06STTkc57mMgsnPZ3MhOn28W
v642TLK7sy/65NyhZfAKRnnaypIio0OUXFQk8VVfpYHNF0RjaNJ3g0dd0Or1dNIXzoBFL4ddixYe
zZbZjKHLlmN+jvGYXtceAvkWhJPz1NbZDhuobEX8ARap4cK9LNI6thHjtQoQN9AAL3v10MJ+apu2
38rFYe4cwTXLXEh4o+zEqnErZ9fADdtytmv3k6X511gP89Vg1JHK9X3+nFZvksRGRCkfqMDq7L2y
rf4QK8OPyB0WLKZ0l3q4HbZj5iW7rlzqTYnpa+D184/e1MaglJZ5Du2sv+/RUggaC3Qm0kPGt5Dj
/AfTC7mt/KY66qinYaTrpYExxE965D+lNbtY5MW+SCqxcaOsP1dzVW0HxGuokWr2ne3N6yGMBrCv
S01VRu+kLmTKsLhgnOMU5jkapzgIW73ZpqKHVy15B4tJhtZJVvhI9Fh1Te7dGE6fbWoolycrCzsm
vJ3NoTMoRLqd0GQZ/TFYtNjfS/jme4EIFgGRlqrTlTYeWDONYVY4o1xLsG+JFE5WdoEX0tWWbc9O
7wT9h0HTIG5SFgHBhxC5+ArCFBaBUdflP0KnGZNjjAyJFXC3XuQeCNkIrGCeC7KZkmZWOifs6jwN
5rL1TvSF0TkunJhybKlPHfp628gD/SwoHzd5TTBIvYlgnBgy6PNJHmSrMf73/HibZYDg5Wh0gbSq
6N7Ri2UzWRkEdrp5a+mYFX5PE/jv3CuZMjs9eleymB9DtJNIRditckq2Y+I9l1J0r6YrkieCEbAy
PQKm40TmeqzZNGXOwtT9od1nrUmhM8GE9gqmFhzLEwpZwNtgFsMBRtRmk4ItozWIT8m1F+ThoaDQ
H8DJH3sH17alcvG0cbsBXxCvveZdQeColmVfCcp98FjvEFiHO/Y92Oqs8R/DLEMaLJf6gxU3DTTh
ZNrNczUEycIZFONY+BITat8WcjBgoLYMKgVoHv0BlEsdNbcy1vS7KEGZjbwFqR0Y0iQYTfljqJsi
8LIB+1vP3yYG/Yqwc8CtpDiO610Zb4wS1Bhiq8Mm6+H6Os2krecszyS8Zat5Kd0EhLxtppuGMf5a
E4im+CjxH4pSxhIm7AhAp4pgCdiMJPO4oyc+A0YPndrYLfXQPiYTvaq0tsRdlbeVUtxy10OV+ffS
KKhlMr4dBtzmEeHbDLhQf7S07B8thKzta2Z5cd2kCsratQ+lHPpgCsm4+9Fqtr3Z9rsRRNRNuCxg
Rqaiv+8SoW/MnBOny8zyRpfj9BA5Jn1rMTOu1MyMgpk0Q5p+9OQldXqs9QHs9eh0b1FfJoHedkBx
okJnul6Jg9Yv2brIDfu2E7617aA5H61lYaC6RNo+joYZZBFsr3Vmx/MVADmN/H4u16U7ZHu9NxjW
1YixJKOV3RU+3A1ZoXnsj+1M+aUvK0THHRTLsuHsLEP68Gfqyi/CFrYiHv2LuPKJ6GRJ1LLcwhfX
JRbwy53mpNLiys/OAi5oidCuHeVHaRmE0e5vtgrGb2kznkFwQ5dK2J/VaI0sQU0V7s619d2INE1L
dmnMPNHWve9mY8dHf3TzZyWtepBlUQUZzYotvsEs7rQzzxrCCk9/fiHm73hKEHiQfyHnttAd+5kK
BfWl78s0d6+mOfkcBUm0hULRU9F2IzjyNqO7GZqIPE8u/cgwTu41b84uMsmjjeXPzbZlK9N4pOFd
xRYyA+SQtLwmRsOFJ3Zz7yYICufaxowr+jhdXK2s3M+em9bzD7RW3sc4Bj+6QFT9CyPqd5w23EUs
TJpc1/nFxMKlzeJpgx7dsrFApJh+xuMYIMFbb96NSftfjbXU0vIAKCJ/6WDj9Zn5Wxq1Naez3t+m
zex9qayyPGh5bDG/r9MrLn4M5XumeNNQjG/5UkTHP3/J337I/13+Y+X/S/GmHrJ5GJLev8Ksk6ts
nE9QmgAJMUy140cr/ZtU3WeRFvW44OQhOVGzQ3T7RDgzJnRhrbSMUAbu05vRiihcZOP+5SMaav19
ZprBEEQLBlKbgR/Tz+sTOpmMLdmH10gHFUzvKOOYrtL7AstuP72MdEHDmgD7gSn98xv9/RP+79Lq
9//1RgtbpLPMrP42Z8i4al3vi1Eb018e8HerFPMDF744ZHFffNp/si/NsQ25CMn6o1ZqEIDS+9TS
vsFW+4t20G8ogjDx6LwJge6s9VkKdmlNlLA40a4ROWDtVl/w6t4t8fI3cudnWytWBtdRRiOIByN4
p+7jX+9tKsUSehYM7gxAAAYsDLBs+mp+u9ZlBCrXfOSYT9DZrC8NQK8/f7TfvE+I98ic4WGEWsrn
9+k5YdLA85O3bbErZ7LmGSW8enosmR789ysZeAPoGIwTYj778UAfoxpOF3mbzcYa6N2pARASJ3Ai
aDT++VK/i9J4zCEY7MCxh8z/ibBadPNUja0pkZqqItRcy4XEcaGHbla+WJnM+dcFnLCNlkGwaiB5
bXxUipjnudrGokpDEchoQbZ67Wulj/0a796eiU1u7fvcLU7UTe01i5N645cLvcWGWUMxaSkETXjK
LV1OsAwjtDbd+Zt9/S+LEoI5/8Eih0jtwTf8ebEMtMbihob17YQ083nhT30f7Tx8jAZ/+I96+mpd
/usl+mrd/mtdkkTz22ar/QfW7+9Wn8Uew/VGKD3pT9FqSXF0rfUuguPDKCezbxqMcW1tuFpm/Zc1
8Zt4T8T436U+RadchqJXDhxXEC6rzJ2CMCw2jq+QeqAj/rz+jF++Eq8OXxF8rVHrEu5nJYnSjiO3
QdDpFjJPnKMZk9Ab77aLXwV6PILgUZA1ZoQGALYcyNIMptAJQd9FfzONt02+0qcD4adb+fTcNn2y
2msX7+qFTnYn5jhTdFANheYEEBGkdag8i9x5De1GGRYtMAUwt77G2L/x9eKc0FVcoWipbZpBhGcb
5DDAGQn31y8NSLwmeTx6dGvEpEZQ6Exl8OTw166T1Me0qigwYU6eZNrLvVNEzlazG/OusSfva1gX
MF9MX26BqcyBn4zk5ihgbf26qYMqoYVez2hfNUtZbpFyGtfIP0NWyeAN/vl7/ebkwi+Ic5kTE3/7
zxF4zvE5MEfLvTZVU68KAEWi/psS3W+0JZDy8KHwM6mBzP8pyqNW1c0lAnXXutiNFa2Eqkb3qAB7
stcZIsxDjhehF/z5wX6Xv/901U/5e4L+j0nfyrma8KYP3cCwBo5nAeIerFKth01QuXoSRJDyD0VY
U4sYObPNP9/F77YeBkmOjUEIUr2fM72qn82w0iIsP8vihDT/E3P0jZObr92QRDTh9a9/vt7vkiC0
QU0SdJcc4RdBvFzrERTyjORWsyUA99x2EO7uK2/XGc10bhszZYDOKKZLvXXUjKCSCzEEYsDu+y93
8ruz3ceLRNlBEAk++6ZFqY6Afes41xD0PoDmqrpPRhoPfVAzh2KaydgS9Rdqqj9f+HcBCEUAjJS4
tk5r6+fYvfjFZHLayltZ+EpKpws3SPx1T0liwEv+87V+XdkoNngQGz9kmCkMfr4WQ9gxLfqJGhFc
ixYvKAc0jBec82RZF6rc99SJz+7S/FdnAIx/uK6r5BZcTLI/64zYYSJzvZ+SW6+cr+NYHEyX8krU
p8b27//8iL8GCEMnd2E5GcpY8nM8t42yRbWLrjYsrG7loDW3EkPxl0TQ+fVFmkrkQ9AHUKKVnxcL
CpwGQnwivFpl6m1qkArrOOqyo+f28JZkiDj8SKAURdQzN/QWE/04at0pBJKb1QpAnXviUuSjvZNj
7a3N8q0dHwWQL5pm9qmr7GHr9ozqxWwtGxRfG5p3jc+ssCzi8+C1yEZ4CbMN0y4ARsCSaebeXs+t
Xu1GvOj3mp6ADqqMIB/7Zu2NbXLjDu25cbzwW+QV38oQIBY65/oNlbtPk7FOt30+rG3tWfMkpM4e
/I6uOZx9qAtuY2tINhxP/rrCy++Suwt4XOz/1o3rN2+RrIsMslQogG1WJeqA8HX/62fFEdxwMFJD
KR7L1E8rlzk8bctILFfbmWyGe7RxUEH99ueLqBD70wHsIgxKYLd8Ezk9/uHn7ZHVmBy2DHyucWFU
x7goy5dmBueBngvKnP7Q7MaoEauySv9mkv1r9FeXxg7WxioSoeTPz1eGetp5VlNd8zijYBqDNvVw
JGFgr9hTx1Ffgogp0lSWfymdftkvLnLapN+gFpAktZ1PeV3Z+H1S4s5xbayWyV6FnXKsMxX785v9
Nc67qIapY5uiCEu8z6pJYxaxWpoku5qyOuRzuF0w84WyRsSrs61dalchhsdqRLPE6fYuI8e/3MAv
+auLVQguOo6rtJr55edvayHL3nVaXVzbKjHQHPUFVPyJcAycdLE3UdnJV4ZXPhT6xTn6Tep6uwFd
QDaukwMM1ZH5YFAKcr1qDkY/49cyGdFfjt9fPwbGiyjqYOnkCMZVn26Se8rxU5DN3RCmuz6279qq
fv7zi0DIRvxy1NE0UjYDOIA5HFofzbx/lQujWDIQVFZ5l0UywJoHpJW3Lplh+tijFX50SGGT56V/
67rdiRFpYBpl4FTj92axr045f42b/KbAHCjzvyuPoB69E5E0iLTIS5S3/9Cn31VxCOIweSa/PrRm
cTWR4oSzVNBobm6MPL5tGaevfH8ChlD98NP6Pu38VYsuadqMh7AA/pWVN3HeI39SbD5uqK6PRmxv
Q69/WeJ+PUNuXqFedS8BiMlWrJnZb3h7+zkxc+Q7vQ551BrVjexNNtX3EsMBy5ke3Kh4ThcTOg9o
Xqh+6VkfMncnmgZl6LF+mHGLmOz5odX97RB5ryS3TzZ6bRVwRBwmgry1D8XcbTyTcSfthrQK922l
rxFXu2eBf81A6DtRlK01sMDlMH4ZzOYlM6KDSe6Iw9s1AmLY5sZmzDRgnvolhq23FHUVRFl5ddP8
zY7j28SDQJDb7opBHyNY1D0NUgTMzk6+Pj1UYf4IRu3UmKCv+OMcQ+49g9TjsNg7G0SRGJsXS6ls
oac48CadtYaSmF7g61T5l0wDFQSgYOOIrsE7ZXkD8njTjeWDa+FkQt/jht+ZVJF9mZvxQUbJjVMM
eyks8Pvj02jg+ui2gJBt8PJxt5fL8CUBfbFaUMjetYmxNuEgedZ8mZZh05Xtc5oAdIn5wtKJLqC0
t2PcbJYeh5LJf0nhHAbtMty1vlhHfnRnhs6rHhlHU5SbBo5s65VnDVzAqMudU04vS1ee4kyJ+1Z2
4ICa1DsUTlrwBun8va20rQkqMBr6Q5P0Z0S6Tnbe3k6F3ObwgJqi2STAxdKK8XU43wF72aiPpons
RobuaYj6Ewvb7syNW04I42XzQy5wM+hH9+TVsNeQIChLZJeqiGayB9fM7YCoGWeXMaLrIlfr+c3K
KyCz5ZG1Hb34Os79t9muvreO/CKA19Sh+YrX0z8GhN1odL8v9K5mNdib/OKQdKBHmi4+DKZ9xlRp
64AaaJPw0XcmWrBiY1jTU990qqm/zpZRzZRZCvVNVspdM1aHEvECt/Vea15n2YFxG8aGTD7cTDEQ
XjAlxPn06C3km7NmXgcER7WRN9yIWx9h3gAnJNgU4xvEJxd3GLvaisQjNfHKO1IuqOD5TVmLx9xe
LkOc3M0OdWFl7RKRDcHoJuAU6xoZAU2TxkOZAI01gB5Ypf8FSQxZilU3AEDL/Dl5cIGRn1NKHXOO
brVZH/Y6PuCrfMyPmIGgkgGYxCzP6iGbnIMYqWxmUMcxOStGmAW2OVq+jtp0mBZRIaXAIEuazBvr
Sw211824YTeEoOFsnBo92sgLEtgUY9ZtlDAgxqkrKxwPdasAcu7G6V8jCWxZWCfLuWvdkZv8Xnlo
CFc/Zib9HcSOBrIu0hNnxs5tCrsBgiIaCmbuXfhHFUsttjmqpYB96E9P9WZC6LdCNFXdrHSHACd0
RuTPFM6IAg2HjtWqVkQnJFqrby2en8JNvvGEZWh/rB9o75Zp7rgVnainoQqszyYj5S3dFwCx1Tcc
EG465ICxHN+4XfKoFzGDKoCmOgJtpRGfa5FucuHSfMXIEsWKrLW3UfgKHuq1iYo9de1cJ/u0nO+A
K656OW1b+JpcKCnJe0ALmM13zFLOy/x9yeKjB1xktLDCGxVT6oMArd6q6dxp2aEAVoyaCgpX8Kzo
Uiqd2GyAooHPzAA8tNT+ibBGV6+TZ0wh/sZtvRFGv7bYLzSNFfNItC4s6GIlEKSYZkd9ZLVLB23Y
6QWSKFCLXUs+dUV3zkV4At+57vpoYxhfkzAC2e8AoYy2E9doIK2gWIcUj/Gq6jjeovpFqdjOGTHP
xJdKzvyXCCQgTGrucF8WyS7mEMKjCZTgV3W7eqtEyF+ontDvG5Ep+2bwb0LEEwS6OYWJtamZPiRw
NgUsIv5O94L2B/KeOtNBfmrCANQNEVB0caF5JhtfS/fe1nQEne7UVx18Qz23pqGVMYsNb8ZgKXVT
G+hSu3O08KJieI0dQ+OjbQZRkJxFIjggnflumN0EoRRjV3UGgECwGppQC9iIUqyQfuQCQQIdqWRA
m4KDrM3uO36YQ6YXZt8yNp/GsS+sCqc2kAXefC8R/OcvqMdBEh3fLriUBZZNnO2BWzfPqDQHcvmq
xRXRIbW/jW2h/FimoG3H2ySqD3aSQkF4YBvAuNyaKcnr8jWJIPjN1glh0VPJJADu4JK7kF6ytYR1
YHbVNzZlkDsIuqnjvGuMlTWaN6KuXxDKQpX7NXL7ZqWn3rFhb6ZZfvBa/iJgucXlqHNuMm24yzTt
aCAoQukXlJMD6LZEjgf0YDJuP/amChzaMzf0EeF5ZHUs9WRA/dwFKqzo6kAw9w1RAWEsM81X6k3a
NAB5mLIFS9oPjzUDcKsC/dP3uFzdSTYr313t5NayIYC7wF2ik1qtCWucc+BUQUiqSRQycOyAGB61
ujvlvbEzoIMbVIyWeg4lIuAcEjia6ZB9BEuIFsGIQLzaAO6SqDvT3YiZZHrvR9+Q00bhH966uVe7
2wDCAz2KlhwYUvioDvJmzMkApe14PSrmdbLf0RncGnxYUFzfuJMt9ij+qCAB7x5bQN2LUoM2uB/1
SqzU+ta1+lFFz9z/nhsK0ZkdMvHdFd5B/Xgx1Xsf/5WBP01uvzYMiRhRcjS5m1BCwGXHuVn1zeBt
UHUFakViebMx4uadaxvyWbCp1J8qZnFjjT/aJNoJrccLtBInI/PuuPkONkrll6Bl3mfb2Mn+zlYr
GNs/kCXg61KcaymBZQV4ZnCvjPBJ1xYo6wVn6VlngQAZ3DX5GPD4D+rh1EWRZLyyVUZ4UfjfqJC0
dPMB790t2HXopUV0mHPrYMXp/6e46lGb1kWH5akGYmlGNSidO6OGRNnI67TIryZPw/1kxr1aoJY4
48O2SbqXmJRDXb1ys1vsFDYqxllDdUx0yEFde1Ivh42+rk1tn/Mp1esQRnJubHgqk7fSgNehf/ex
ttWmbUslx2MqNbVHXo9Wy8MCO3k2B8z3/PgalTStHf8R1wPqK0D2ulYhjmOs4qT8oS8vBBZeeQ5n
J17nc76yvXe1PWJOAPXelIEOIGR6J2jQODSYl8B1SG8Qdusgb+laD5rlPmuzfWrurXx8Us/jwLQC
xPmP+pOVN/8D8vzUlxYkJrgUfX1TAxasFZEEb+Vpzk8J57oD4Vf2/rmGJBgb1whbb+w/IUeFt47b
I2GV9bcm0MpiGYwga8Pz7PeMBErnIjv/n2qgQV4P8rUqxxd1jmvd+NIvgpVR2g9qH8Uhwk0WKhEW
n73ipZKsbnWgnuskGS8zawLo4yWXxkl33Z0BFUMT7qZvyz2uIEnAAZdzOGP3ijcIcknXXsOQLoYO
McDqbQvrvg7799iHMVJjSbUy0Vrz/fHa+cnzmA23pW9thrw+qqt7OTBOyEpgDS9Ou2xK6hTLj0hI
LCw2JsC8JPbwBkL8KZJJfg+FdgEad19H0cfn1BfSCqPhOB736pWps0f0/ddoct5QekbciL/Y+/Kx
8Odrp09nx6VkwjaCGNTve6ceFVblTm8UqUtrH+syu2MJ3heNe+j05akd62EziOkWwe29CnQeUcER
1hbrraBPspOspnMzhC+jG+6kv3yHTrYrjdFFZYbCaMkRlNbntwhkKsfEvvUlBiXVjD5BcdVld7D7
aFe0Sm8BUGLobrsie/DG6ivQkCPQqm1eRZcwrHdGa90hAhoIK3ptiVdgN7ZjjcM8LxHdJ/eQmv63
sQyvkmJzjiMwd+LAMH3X2iGaT7AFfCM91Sm7X4cvr5YUaRAOdzX9h3EAJDT9yGR+V1rGjnlvya03
ayPKHoakVnkq6UA3PBuVhxSfaV7yMT2pcAlZ9K1M7Ach6/umSC8fbwcfEZhaKP7QOHOGk7lY2loP
rQvAWgSZyte0hDSvW7vORfSmBcfc5+LGt5gW86CLJbblslz0xjlCdkVbvIbEEK0Lz0csvj45HNco
KQV21N0nyI2vGgPxTQvXCTqqb2opZbO+iVgqkyyPIk9OEzLlwAiAUwd2XG0Xom2L3lCN0ACy+Guv
9DZqD9jpF9oaa5XiDnyQSswPeEoRWul6m5ERDMk577/VMKrZ3bjyqSAhmMyKWcCgcjYq4FjksxYS
pYvN38+QPotUs0p2L5hDbpvBuCkporNi3aBLDuON1HQ7pvCiiDXFDC6K21GBklwKYt1aFCd+qIrD
6ujtziqUqLMEhAYaDtkmnb33xDK2Ll9WH8Q5zFHA7ceL37u7ZESThAxKj9xN7MkVCL2gRVNLpV7q
z8xUgDFs1I6TmSxCHY7w/X0WVKiT5TKLROsO0Carul8MFAWjna+hzkK7kxizUp9QvSXHfVZBWeuS
i/o1RUQGnIa6QfXDAcio1xLGt4LyKYy+GRM1vmr1Qh3BTgue4FdavY8k7tjyvapYq7JKdUpn97p8
VutBK5MHHp/yQCU0tZzOyF+oJ+Ir2PQaVEq0mNqmzsyd2nL8azRpVy6aow3wGE54XuhEcWRUgYrH
jTTpDjdnxx7WvUTGdTo4FA04o+UC1ZQBMxNOHd42QruArGGHsW3z+ImboqV7UudpPtHwTFkUCL2Q
PizmGxf9SLl42RKKW/+eRq8Gy4/EVrMGPE6+V+NjkrdrRMep3r2DhrpTxRfnELT9N3XyMr36qJN4
VvWSQ3v8OO4sGR81uMz2P2qNVuGXtlWkTPocWcMZtbfSL3qD0+r8/pHad+rtFG66HnS2Gq5GbbXj
5vwlXvFKYQGglIIxMKFf1YS5FGuT+KGSD50sj2JLZXhgipX8Hw7tHc2jZ+5oMUJYaM9duNxgRcoS
vlfbRBFuxpGJLO9vSQ0oyT08Ix++JuKLLuU4EuZZzxV4p+2PprpXOzOR+o5l38zimNFvr+3pji3S
o3cinRgW0hBIu1N83TmZ97ZX4K6qb7PoNe6GXcwhbGq7BG6NhvsR8umgryWSGSZFH2yi/lWFyMyz
t12ioTajbRu9Po9wigy1bpHK40/yIdU+FcJRLJ+Pm8c1DAEDwTAbYRYehsvxiKydZknXnsP+nscj
yYBNQqViEsMTrbrwTPxvSy1osQo00zt4IrmW5GNZCjG+f2IR8e4ECara86GBSkI4LkjHhQH5FYu+
KqedWU9rFXdUbZcyH2HaoLxEZvjcKu9A0o8NpRaHqrlawM+WRG+Nn2WxTIfmaz1EO7VpTJ5QVZAt
/5+391EqJu5evSMV7NX/96c6UI+eLA/ShiRrWfsh5opUBSTY6oeoPamCLUtGXa4qlG5spVLAug7R
IqCk8eQ67l5UlkKuibI10Qrlw0jfj45zIkaqH+GM+tqiuZCCUu9gFptY6S7ROSMvVrUwdV7uVk/C
gbrGd+dFqF2l1nfD81HCb9HmOYT9dLTG5DYsnql/zmTj65pOgKMOrSGGTO1suU3sYfbqUh9rCdkf
JcyZR2eLOhUjgrUKNlp313RRMFWYIak8Xtw7kI2hW6wqgnmufe09mq0XC/WXlhNJJaWLipq8/RLa
pMe4U931KHC44vdayiI0M99VsOHWw9Rfp76xS5AWpC2sPr9FWTX72d3geyi1QNMkMWMPN/qF1Jpa
jS3JxeG3bFk/ak/wS8I3UnEFXuvJJP9QEVL9KfWV1a9qi9ZoW9ONN0faXczeeXp1jmWIPaikRkfI
zvJLdU9CVFsWH8koi52n611x38hwTRxSUa2kPisgcY/ihUWtyhwAzWui5VAaF36qpU/bkuOLf+OY
hCKWzAAveYyIFirmiWfWXaWlu7B/IkqrF8cTcDWq7pXaYjYNP+EqGbB3Od6zB5LkKXIztWkEZxix
0yajohpmG9ApW0+SuMmpouKg9n80ncdy3OoOhJ+IVcxhK2miJCvZko83LEfmnIZ8+vv12HdjWWHI
PyI0gAbEFuZX0xg+TS7JGcAIjFp30DeHE1kogkfsCYZCnp863pGeddjrOE+tQcU0EKZ95DWIn75B
uDMmRP/wu8D1YBW18S0trJGOOu5SWRIgU+uQn/u9Zbe7FlsbXB6dyLid6as+xpIaUf+UgeikeERS
KpxCu0uockSR8aRsTFnA4KvkDG40H7BBCworuJ2i8v76riK7M4OvjMWp1oPPgqeYp5137wQzJE7B
zkaZVZdXPsqLeYXexMVzIWxKOtq6YThqvDq3yGkwDXhRyr2Ami7Dc8Fb4UdUqDw6eMWIr9a0d3L6
S4MiUYTA+GHm9luLfJeyv9TeS4kSLwr/GJXBfRzOx2z4M/kjXkf8Nhv0sEKZ9wssvBfSYEg5urRf
UkgiLByn3hpP2hO4hG67YAO3d27paXfMaPvBIkrCAcisdg+V/leJnMVdDpkb3TpYLCGmEE3XmmYX
i8zKpLGGBattfdlleIerTxkV+gE+ZgcBo4ssu7EVn3g6PoQVGOY0fWqMub1pKkih/fVskuPrEn/J
mUzjts9jOlHcnlY3reldb5YWjm2Zovw/3Tf9noJCeGdR8T7TGaET2J6EyyEdSISADtKkpdqe7enM
bMdcGNLgslQb2AgbkwzfepAob/jNDdPi+yMY5IC4W5/aunyw/asgZNG3hGqWIX2QyVfF0P4rD79e
7wIjPRTAHil9re10pB/szM+r2yy2SYgfr5qQ7WelOmu7WWXX2scl/GoDaEcZfaIBstr5flg4+hXT
KX82aDDHMc/15ZVVl40M4nyLUpTNJ0kh1QZT7r2OJqW4RxUqtbC+aFIBVpIkm+FtEA2r5ld9Dbn8
1ni/IMfs+KvUB01OTrp9AHTnAquVQto7UuCEzulUafOr9S1ygps59mEr9e9KbIwL7B0ObXs97C+7
j84JSWx6MYYh11OHdIT7OMyezczf+0N9F8NJP7C+mIxtG+wppkIR/gl1aYr1rJXP3OIF2QKW59vn
mrWLIIqWHu39738lOUZc+aopSKvKbJfOGrD4SjxXdlQWTj1RZZTVB0RMB3+pxRgRHsb4zMWXzK/y
EmxqBqODuCn86oEqFS5Uw/FD7wV3vKqaeKNBu/Q+vNMc6MIIuyP9JuiowJPWZXkEV7i404tpTrLX
UO8J50divadwPwtgAGGnKNG45bwFQmY4KP7WfnaG5sEx6eZQtSdzfB+wWxvkXJH4BBdRCthCUR7J
Um2BD6KlPsYsAcnb+HTwvGnpjR+xUX8hj+H54qV7iXVDZP/Ge9SRZ9K+GmDZHBWnGCASWg56DtYo
P7HD79qnGMwpKn/KQ0Lot0BIMvvWNtvXPqxamBQWMQ107kHmGGmJuxDfQSKeuQi5B5R2LP8VaWSG
1k6THCnRocNGXYy7BuBToCWJRbwyoWqnSodHIc5aekbJ/uXp1xojScZpjeeDZc18MXXuaFEqQYve
rjl33E473R5l8ZmcJh1FnC5OD4Y//+LlH1CDm2/sSD6lB8YPPrD0P6rljzlaxzHkFnPEOdeyR+Ri
lXH8djXDE2iuKXjDByyq6uBCmSwfSUZOO7zJojfVZgPddRUxKHH4iXYTzjuD04Ejl1fY31HWgu7Z
mow0TjDW/WB/l+nAeguAllEQjulrwJUsrGgP/86t6797/uNG2E4nRjY7dl0KX31HZ4mGKXZkP6wT
dK3mJ2BPXa7NfcHeqlSdav1gE1kE2YJcR1lXsmmxYG3WtQmf+TXex9BkMv5YHdd+hI2QKldoHsjs
wvftJ3zoH5o+zbtu2rK6yWE1nZmVBiWLy6QWSbioUWA0Q5TO/qiSuM8xOFkmXqjr32MiD06MMRJe
bRlhrrn1zqVDpGXYcXPRHFB9cryYyNXbxzwZM4rcOGdbqY6Fau+Bm0oEpw3OumLCiNfJOxTYP6hL
pMfYucc8Zhgx3hXuvN7H7dNxGZI//RTeW7n7ICdCugt/hmy+A+cJhp274WouJYprYIvKU+b8ypH0
2+wlSccbEI6bKXt34QypYZPSIKN1ky0gK5RncrlnKhwlMjhyGCA5bQK0/WgICnxvzcV9pMPScWLF
pfQmd5F7YMUUELc+kunb7IS0s1Tr1SfLn+6S+bNPiS8iLoLagk1mx4bJf6D+8K6hswTH9WoMmOGO
dTfWlxx1UsxkBzTp58Hxnhci3+Fg3mpYFh5MJ+saCzFBaHtwitbGH3mDmqVDv8uhCOhaO9zIfC3J
dthoYzJfgp0DZK2jLHfQG/fYbMQKGJVBdxjqHvdG154DghGyyDlH9Ke5MzlIVgCtePlapMVj0/5X
OQ28kfCgxdGh7cydv2EytxAPoXP4KyUCaK2aWZxKeFnUY/ZG/yktLWEgLLGUbJ14u8mxThiQZftR
Uoq5RvTCoc8K8I/EEZfOw91ynfKeGsRzAekLXv3u6hVgV5g0XtPF4dLpx8HWnbTb1JDuQCJanAQD
dmuFEnU/AKFhuN71VLuANIcPZlU/lS5RW8yEC8kEFx+WXtarNX5Kqhg18AhUyKU5wNrwZSXGKRQM
SSNfni9kKiuXDPXMiUCFc/us3jvK+SwWHE8CoMlCmCewby/sHBmfe3+r32cmXNMUdQK2wpzFcmW4
qftHp1sjx5sz8UkdX81afps+BNEDeCGqzCqwn9jvf0fXAW7kaFUjwAxuKaTT/F5mEDo4Hp8ZF/+B
bOxOIDdP5XDW61sJBxr/45pk1vuYP5FezKelv/gpKo4B8Z8JaqR1gBENujEfi6prKNQmtIjJwgny
wOpajArdo3hx9jLsriiSBQMSlj0NEZFw4Cg2fVuNoDnKCjenYld4GMT5k04oj+Lv1py2E1e3uiNu
ID0hNc7F0Ld6rBQSN5ufBLL18aLksPMRWeoMHMUkXItHNcMbb4TNEQKYhYMNsK/o0HQzWvlhKl9p
qIgzQXbT+DiS/xK46Eo8GbIrsGv/Tb4t6nsPQoiAK2mouwkIKEZKRaRr6ZUuW4LBjAv6wzdIzPjM
rjMARB16jX8FmvBMrhM7K5WJCKciCF4OMtzYBB0a1sfC5JNpW0zIahYet0ubiKQ35le39vcmayCj
R0uOMrtiMsxn4t5zITFc9Hh+VwVEw6OTzDO4vfGPZe0giXuMQ5SCzO806m+35omh43f7hGKm7x6S
D+sCW5gFkpOhiDRjCH38HrgxsCM42Qk5KR2CPug+F6xRFEAQ234Ikpm+T2705FDQPddfiaJP1xPD
6ZfU5HuFKK4+FO4VpheW/VmGg8s140C6838VeQHCMTY6kXv3LEpbD4ek+RjRY8Vr5ROTa35SaHyz
IKW0QAGT51wCBukL7am0XTKjZXg6yUOSuLehNUMgfA0Jcix0Ku3gckTKXt9rfy6STPSMRx6QOdFx
wpyVzL9M9k6OQNmEVPdut1U/7WTAJfyOtR7t+AF4RHFNabNQYEVuHJmH/EgkmUR9tJaPjF02BTiL
We7qEtAAdhdkeBfBhhG9dRxJhJl0FE446Z0STlLNfIIRxeINyuozO2UYB51HnV92uQ6fMSyS7VuI
YJd5IkAznV7kJdvLoy6MJIPgDuRJF5kQxrk3nqmIFYdOepzUVr4xt8uBRVv8ANlnXN0HLAn+RApF
d66Zu9t6+eN7IOMLLBvw7Ug5oCsScBefmJggDdgW+fwL0rUHoKOdkKxobiJfWBOuALeLk2fxQC0Q
32lfOMP8lp//O3A67Qqc8i2nMuDCudYg84+/d6/OvZxSWUhlAD8NB4d9ZKyu395B0fT3QRoOD1Yg
j/d6lFczPxlyGNcanI6AG8MSBLOpsx0uKcEWtJofvC9kkU3Fa4ezkJMwwMm94I7p0phE81sgCk4x
d4X3TGlK3du77/gPf684o4gw/czoZUhJGDSPplsfIuKWeQ1vH2HUfza80zs3foG9Mr5Tg7bTKRbk
pkPLMKVEik+kDHKfVmu7XcgkaTkprKsuJIslS0BLx6II6EKYyy6TlsFkBgnhWsqp2tBKPA/TEgkn
CjUL/WdTns8PZVwBN+qUoya0i1dhA+422585iTxTMpVZpuS3zes5v2T0syfWbNBMuP2NAuMpXotP
zzHqKMH7J8MI4Xya/Q+H0Bx+MRAJR/F3MWM9QCLGAjFEBiqbi5KtQ98gLrk/ND7f1TWkdVwFNkyu
YQx0kCfrWf77mN9j5xxAorgPHdEz3UBmP/vgQmgT7lpmQ1BE+AX9TWNLDo8W0JcUn+3wTrpT9/Kq
V2T366lksN8YkUPI0B/+Y9XlXNAi/ja13jsc1g2BIUCASyds02ftmRGlWXfa5DSE7goHU765RFA0
sqfoNtKx0LA0eUGqaVekBjEEaMR8N5NYFK4pyMC053UJcapyA3DCg9ua6mGDWjvFPjb32qcg/my2
j6pzRL2hHm/kHqJrEOIu0oOpYnjyL3LItH6YcE7wdkHHsudxVm1yMyTdalJA8H54H0uRROxlGu7s
aHx2beNEvhI/RUDoWZw+pckY1ZvUNU/jDMhhlHHBgPJquV3GDVN6OlZ2BpX6i05AWD3whQ2A6FJw
pORjPOFksMgAcYp2Y25jL3N9WX7SFrTs/CGfYkcimwZCLLYeBXevlL8+EhHB4uoJTRLUiR1Ctxgc
teqfWpdhd8XFDR3DS/msS3I1QuvsKBOIZK4bmZsYdjc6ZJy5nkQ2UIQAmfb39DJFTuNVHLEI3KfY
edpW+LlBHeWEMnnf5+6xqFJZ44UmrWD9Nv00xg8dO4zAtjuV6WGAwE6Oj2Slfi/ouR/9eybMdkoC
UWzZWjD6mrRdgbBHRiryCTkizEXyPIa5GeKYJ7eLTwo9YycwM8kCDEqBkQHqRTGduMGIMT8hfycC
Aiw4wr8GK9Aw0TKAbkK5OCbNPyucaQYriAM3vvsbLOIe4SoxLERDTd4gbzFrl+yEq/jii54FXfNe
+UMXf3zgETqafFnqBw43271YX+SFTN+ZIKaooEYd1n8q/u/E5T3KPnExdSAJPAp5Zl7IHT6kFeYM
0djyoL/7exw8B5VS2vur/0+1kzQNp0QDxpwHiNMKS0OQLcGtasnfyMyf8ukELshHkzt4AdNlToLA
0D0XSPPZcJw0gsOQQCnRjA3UE+gDxEGa/FUgJakqdbbB9ogEYTYMiGVWbkz+mFKSzgOZlcyAOnXv
mLisUO6NvAJABraSUf5bO8VShB21vnlf51/lsUQbKczceIlZWY8yOfg0Q+Bj/MvrhNkwRTb8VrIK
I5AvhMAmv76TBkl5k6xfZT6+r2V6vTiMCR0EHf4VmeTKIrx5luT7GnzOYePiB5x+5AQf1L6gbFvv
1jKilyQnw9J/D4kgNwqGr9CPPppkhURIKd35Gna93Cp1V4WMgYKsXASo464XgoXhfYkt+nD64RCR
SNrDFFmSzDIbOQv8CTBxYckU/OcjSHPTSUJiTZupe6eN4kRIev0dve6k3s+IhR84A+aq/EJO9UzR
jYGd487tkTyZK1L39+PSY5Ccj80vBJqW039krvxHtwe2tDMSKPbjW7//Tvy59046NtowbgAXAdz9
6ELsSkzimuQDdsXHdfGhmqFlG7+ZXz14Gnk6Y+dhmGC5EpW4VMtmU7uX74PIup9sB8l7cIbuSRlX
ZrY9X8MZwfhUj3RaIUcvceYPqbCR9nScvL8CUsOUZtGFwpEj7qgko7Vojmh+iRuBUSyCC6isKBgH
UgjSikLGPr5KVYq7c3D+GHyPz4wTxFP47IQheFg+entyYpCKv+U9F0ELE+WHDFfutLz16eK8Y2JH
ZX7mLSwMAop/TXxp8NhkhNBw/PCRJIgBXRsdEuBQKAWx57Cqi0/T+sRyM35daC6PbH4NGEsY2BiJ
JcOWi8Ifsc/8BnGsiFYH9Sm2HC+bbfMJMittvAIAEfPjv4l5Ocl8d8ILZuz8SX4SsxekJluX8UjM
S+wh1rARZa1xGvifA526g/nIEkR5+jDFIkw7KleCt9Pe9RCE7mNjJxBcGCdJPQEMvPEaW/Pu/+os
j/wIVChEVOSpgu6h6ATs93SHAHXdZtgdUUzCIdMKKw6lEJFWuh22uHkuk+GwbdGNBxGfbAtdf+HH
MqdsbCTMmp3uE1sBRqtdFiLrvZBzgtfFgiOl8+mkU9DQAoET6dIgUdXJGgK/JLCGQwTZy02azgS7
n4QNeNjCWw9kRHSI81XPkDbmR8RfYdF2CHDl/w6kMy1n718mhm5g9MRiSv3Lv9eVZ7VkOf67vnQT
eO2IM3DedGf52xBhFWOS4I13TninoJ4UNmnH2tipLu+jMH8MyuqYNMnNBmAxBiM0Zyv4PcS1HL4s
PTNTOI7uk9q4L6efG2RUvJZ36JTJgwFg4K7J8ZXb9s+sDUn6mDJieRjDZTM/bW3xMNXeb9pJf+1s
MlYu5XnwnYM8BFZQRzIK1m/UXx2K3toLLvLIOPDJl1QwxQXuT4Nfcg4kqDgesOIhF4ZPyifSp8PV
+B3n5r3uPK5ruEHvjp1HbKAx06vRMcA+A/gQHwWPXi3ovRwdTZMJsZmSJjKraaTjwB6pubE9NnEB
hWhHKsPoogBl5BN3JSCu23q/JXE8kEHpNAv4WSz2sU2D1fAzvqe2hwCJgI3C+MF3xDIGpLvhj7Ls
2FKKtj41NsU0/Y/cpGeHSWY0iW0MXkYB1zAg5QLPnr3kAxLOWlBkHBpuRW8JYhcEd30YEWSutTR3
QvUMQ9mxTlwXfeQKZlonWTr8MQ9GleHBSKh3zvRLl0AfRHWlmOoyd6R0+NMm/1WTF8dFZrgI0LcI
Y1Y5VwyHQASfvzpIfP0r13UeUcv8MWWu5JrJ+fxOy+sTK+7g6zg2rWBd1g/TWi9HkIF75VgT0jfk
bcctWPN1gSVc/nq6zEND6pbPioBjZ3MmJZ2Ydu/cTtjMSfaTnwnOtLvlrEwOYZhICKlmMpAwkJEP
nBMGRpnxnfIi5CAo0C9XnBMs0JT9trDmr3LGdO+mIbqlzdGOyMvFd9/HlWQ056dDloYOpFHYe9TV
Er+hvol9Icav2WxaC5SBPCHJmqG7W4i6Cd7TERG60AXlcQDJ0i3xCaNapLC3Ef7ez2ntBephUl/o
ejz9NLluPN2Irh5VYuHowsbI/knUsz6ulz8oUYiBX+U5W81PeQL1A1TlXHE/BL90yoVK3oUqCFZQ
YciLQWsAsnR5upA6nQr5EkD5PL0wr3GBunhtGtgGjZ9MQKEPns0fZiO0x+1v3iJDRq8mPi2vUDFJ
1twegwfuyMX+sEMwluWrLDYB7UJQ1vFZ22l29GSW4Ait5WB42E4zBWdUurVn2eg8xQxOZr8yVoee
rVjkvLslVckZZ6U0pRxx4a6Sj/Cr7LTPWjydyL/2I1vTVed/ASydf3kcfFLwFHxc8kevi0itlCK5
iqHG/XKn+75FMNBfvVFmy6DHK04mMK2HKPdCx25UC48qLj+UZMHJT8L5zSWoJuxNS8lZpp81BhZq
mk/rNvf+tI+jT7IKRnJ9FLbExJTWrA2gbm4fN5mS62isD9wDzvc8khgDpmFu/p2kLUKXT/A4ua2T
HX9TjtbgAAdjh9fKkugD+KQxDDbriJ9s0BVcujeeXwks8WvsbX2kCMZDjgLQSmjK3HqC5Sw5f9IA
gF0aaAY2+VEtQAtnRgpJsJ8+wLrIGdWMpBo785OELIup3ML+e1DUUvkM4lregHTm6VFp3M6O+8B2
K/KWX75V2SFMf12M6CDEfIJxsUzeeD3Pqaj2k40nNYlJycMCgFW++JZ3016giPR/NGX97GEpQkEP
Y/QDCg3xYnN+9QjO5L8h6TF/H6GYLcQF0C+VtIvFqPXfG1bdFvSmnrwxBUIn12birAd0CiShVJCj
Gp9YMp4JVIt4GcACIopgELSIEb1D9/wqaGhLTTKLTF4dK5xBCjoI0+S3MhUohLCeoKd9WS/jm0OZ
ADwo3Hw5bba/fQ2q8aHvo0+xS8+iIiF2SL5iOJXPRP6ftwB+9HI1wPQogptH/1sxcHOdNn+zs/gj
AN6SZ3Jxl0cpzsaJTu66fSXZaS+Rl9O577JQh9lQredFC+3MslNT5jy335fx8uYW61PXrctNC8al
7IDuYr7gr9sYkt7biEsbVtAssWQu/fkgPKaFruvfNTy/iqZDO4Q/yqD46Irya0u+mzHD4mdd/out
+LNt0JSvKlGHjjk8OfV2NGfz0wwr/s2Fdip0Piq+kRVAgUEP+WMPH+duaZCORZjuyDY6YbMKqFLM
jC0YxuqFy2T1vy7m/OCuY0mVlXc/dNkBp+CyItbGddrTIhHWxM7ZtWSozfN7nEly5T84zHw6zu0n
qcMrQ9XldfQtMlFDBAlOGwASt5YSssOlor0JTAFycoyiNnEe0mMp541Gkex6aFKHaibBaTHd5xlC
vquyxgUWmij8J49x2IB+tg+Eh4lw3ypyvGhd1Nh/OqM9yz0MF6rmKnDkzAhfCYMt3vIStut/kYvp
YZK2dqHfZ91/zaja6O35jbip9m0koI2Ds1B35lfZd4D9cPH+KxobGJOSCdCbeSJ1YaUSEunDuvVe
Exykl5AyCu12NCPVZA0UKld26yJowtPPSUoNJXd7Xvuz5qmoYLZY/+mGDIuB7fhHDnwFxpQU3wdq
2qpBmdjodyQv23XGUvCG/kwHS+L098JwScj/7GQRZhfVoXiFCWXAjfOl2uZ77p/SxEiQ4ixsLx3l
zbLYZUsIm5Lk6i7esVF5J3fNXGbBHGmx7RXfnPvstSIu2mCWLKFZ3mP3bFbwYNv5H78eToHVfldi
8gaFEChhscuppu2wvMKKPKjA/5kosxD+CeXXxlNpfEYyFWzynKZfjMwnr41enUg5hYHGPDiTAi/X
XILSLx2YFI12X5E1qDyNqSUji8FV7frIUCHWPkFif2ODxPGtktqEmQmkV9YFE6d5HEwE4LTtLjXy
lEJESvjNmabGNFUET5K2xO7RnhXETVSypkQZuaOoZkaqmLsuoMpDdJoXIiLLZb2ncdCnkQ4Afekx
LPet6C7PJtiqIDyZdfJhN+KiEncGJSEIJjQkjNXHkZyAjkaswmUQtroIARktROXMhQYC2J2cOUVk
JewIx4/AodE2n5kgfI/yOeEGuh9LsjrQyT4W8TJ0H2a83AlhCrbql23BlL2V9Y/Qj2el35DXcU7Q
yv9CKY0b7RQORAthDFtcJu0X4ZMg6N/LhZLwiQjBHi6Tm3x+bUnuQdXue7pfc8sIRcwkoaXW+Opv
y53itfHo38U+1LhJjPG+1n7Gfbh2F0dvEAi660gkEmyVbbFgTDe7jef2TplVOoSramOp0WeJGNE4
tz8FYWnh9FWbCkHjk/Tw4mYcUxC5sflOTuZx6NN7HD1O7LGH2RrrCM9OeQrhCEtDUGejrtk0JF/8
IDxP1DqyGPSl37lD85mFNGl/HI7TH4MGVxkbd+nmPSlfwuCnmFs+Ra+s+gYfMcmZdYkPER83xOkd
XyH6PRE/1hrwDo9MDYFZQ3UWiq130BX+w2rqh7CPf7tddRdUNEggtfokg0WHMu49yg3i48IRS/2j
kg14kvJ3+aLv9BZzO/FF32mli2p63ZyLYsKcTS2HlDAWCJ/Q7vPF7C3zrra8w/U1lb1bl8+Jx0li
oHiaZdRTdNJOZzd3byerPTFBk7QDj+wZHql6UOg/TkNMExtqVUltux9yd994Z6gChFu3Y/2cxdOJ
vhWvgjPjcL3XJwyTWvXFnynN/IX0d0f/oKMab49JMFzrLfUpsKCDahHyiuy5bNUU5Q8VrUkGVfOu
5CMtzQy9ytlJBm1SGvtHByQEEQsl1d1f00mTo+fI9TaYI7WqFUAOS+GaSl1PH4uFclC8CxJrqFX2
E2SnVpolmjKsknT6yUn4t+I+fUpBHbSmDgqu/YQdIdND2RnaU5+GFj0Nr3PSrukflHkpXLXb+IZk
30vQswXklN6pVl6JKnk7vA4dbT4Cb3leSNWR80ieDgMXFr8Qqama7VHnW1ePUVtz8OIN7SOlZ4+K
XuoElZd25xbD3qARPArGxpnyp13r+R9GCMjfzqeERob7pi/u4xmeaQIsGWs5DKcRme6RHSN9RBAJ
6eYFMJ5jBCn4JH0WfmU4Ujwm0XaZjujbCv5Yo54/PP9yIIlx51x42xDtEm96krMSt8D3wM3hxSCr
DZp7P91rExg+J2j06KhMLTBPJ/lTZxJ3km2WJ8mwEKXKehHQx3fzVOhM8zGkM6uidEQMX8KCtI4B
m1BmNnbQ3FXXtCyXXk0DOBXcYG+y0hdc0KuQMD/Vwx9Md+Rq2AXfZIL93Ua8GccwhCeSzrUh5MDh
SHtj9ArQ2lVGE/NFmA3DNZv8icHwTVxAoE1z1yt2bZmuiSN/itj/YNu7BTnHM4X100L4INkVgx/f
mPmjAiwcscIfdkNLUIV7xoLop9pDDH1WY/Cba93r0nWBXGKGoqkX/tXXyPJtFxEMz+jvyKKZfvwT
tcWIsn59VcWkNUSnrK0uNLcYyOqrqRcksRhI1LNkry+sUrPQPoWj3aMpRNlV5+EJX+GfTPG85L+L
+cG8WA0Xsh08B3ZB5RDA6F37c+ajceuwsNbL0MUkgdMwL/pZ02qin8APEU98mD3UzVQYmz3DDftr
uQAGxzhwwH65X313uTKKpGp9JdprVQqD1hV0261y+GvtI4mybZLRqvMrifgcvKVtgO+24dxZ6jgH
MtdSnkKUYijeLhhMugRbi6dkkwOYl8ELucpFkL5PRTCco3q6R234IBzMSiWbcieVOKt08KwiHSPK
WPWIstm2Tcguj+i7sjivbdI+o4BNa/7qlBbFCi2u4Vx/ppkDqUUL7RMTEqiy7FcLOQU5XgseoZHt
KKFksB4NxChhME5B06ITl6TF1zFKrEG0XuN6nN+VDpQUe4KXQI3ROu5e3ruLQDA6wziWo0G3ang9
dE/hZL9PKrpGDn/IwXpJy+DEvr/7SDddCdja70c2WVCttUQPihi4FaBLPzenxB3OUxARh2ucc0I7
jDCzfiYVc9tiyFWc52GEQCkbPYC6JCIUk4fWuV68xxB4fU3X5jNtbsh/y5Yfusy9dyF1LMnnRw1Z
VDseLiZFdVRUczDr1YFWMsGrrGK68JR2l92N7vYISQ5lSGF0oR7e+dI1kGUnzgLUQrL7aE4v9AzZ
uSvdc5ck/Z1DOvgdONI7ujGpwPR3uSOMRG5E7J97IkXeYH3z0RJynG07Mw7wbI+31gXoZusuj9D+
PgnUWkr6EuYZGjTxo+U26tWSYCNRFNvkssVv9Br+M03BPoNUCkEMZeh6uFyMX1PUBDcBolqfCFCT
dKbYE7QgJlaZEBfV3rtnD6+rSVODkSKmWyui+QWdN5cqJMHZLD87RnjCFSPRB4gqTwsa+TVETM2E
Sqol+pPb7cMVJ+dWhZdiX9Q2WekzWe/dcaF8FQJAOhsYYYTnlJ7NjcZFGe34upo20Wv6ktCB47ZN
57coRfTUnr3HmT/A006ut50UwOXrIwyFpHFYxZcaob161d4l4y6fXe4ihvIjtaWnsc+d2ywLKKQn
5gpsj0ymQl7AxNCBugSAVEg/eExvumKOwMdJfCcKDDsFhiuJ2x0sPdgDJkVMINtXNE2G/YqyBoSW
MefPE6B1FDx0IwHpwlWxQMZjWt/+QH4pf0qf6OlnkM3rPpjtT4ruETKc4mS/kYIiKWFSdq/0ceWd
BRjmAvVh/YVxcy9gbKIBhx+dwjC8E4fI5HYffQ4dEGkxBvY6r8wHi27fPvJ8ptgN2VNQ9UtlkKQp
FHr3cnds5/JMUKGPm4dNGRvdFUxX9vHm7yeqOEDCLDojDJtFX875avjVnndQYNO8BA95Nd1tQHLK
+x+W6Gq1Ch9XPJ1WEuwFxYFsAcnXWMf1w4Sfig2EF8NCXKE+39DSC7jXFwwTt/2vJ1+zuKzAQ6Ta
40wCed66bXIEdLqQna+gFXOIY0wJaMrJd2dt6SvBnOONxl+zTW/c1nsZ8vuGXylbNqrf3cHakSLX
kko4YAgwBGRu7ZHuAlOghYPJ093oQusfYGcFwbIfGW6NkFGsw5w82qxNvtHEWMEMTkiLHmPNEPny
qwVKyQvaKLB0/hpjECLtwVn3CUgv2C1vu6LZZOJM+a7pnMdcdCc5WUB/c4+UKUyQMVaaT/qCdRLj
6pRstYW3pDxenSHcB3zeP0rhkU7VqaU0NfsJNpTSBAQTMwKD8JmrYJTAn3+lJHRYrsm8HoNg/o35
dC+nUcoe9r5bHwXgx5eDlBIKQ6B1jc22FRXELcxd3oWcVG4L/q2RVM+F0ZzTtacPEVKkmH7GdNPz
qV5hLBKV/CFJS3zDCrcWlBCpgV9PMQZynqhv1yxvM/m/wx9Zl3KB5eLqlgnfYwRlvlwxAPw2xXPX
bXvcfBIe1nXXpu4TPyqi+piWE2xLfgeqi+UyrcZ9lCSqxv2gccS58Oy7qHe+iRF7H07T/VrZ7707
0X2HfnU+dANm8jk3kx+I5XfhEOMw3dExls4yNi2zMsNJ9h5V/HcO8m02u4/MXr953JmBzEVo+Ln9
5h/0GUnz/vXsDAJvF8t+GxHUdIr5Eo/jeUqyx6aihlvjNobyS1YsL1ZAoa5V15+SqZ9exyG4JwPs
nbsDH9FQ/ReUdIMMHJgts1+y8+ZsfA7iikqj2D4sZbY3YgB9uMATb/iTXhrI2+aFESMwhiAzadzR
nTyHtj5QKD4rAWyoKJP2bU5TCw2E3XiodFARm3pxLNfHSxh/hcK8usm6y1EGiWFD09Ja9v7i0EYw
DepxJFfFfEKeh18KXUi8rbUZOAOhXxxmAJNXWgW95wbcZpCnmje0Kwp2o0II4faKuwmfD2m8YWH9
DgZIv5rEI6uV8a5G7t7QH+EhqIPqri44BmNYgBsYqB8HLpKQnKTN/iS5u+bzXRt6Z7oN3Dp99wZz
xccVEqShl7P5FGVUJKav6+fAz4abwDBon7jZCHzxvOWIMOdh6ZpD6uV7iEvcm9RbL5DCuJdzvFTm
eUHwAqiS3koE3LXz00zJ2q1Dj6WmTRhpQ7a3GXO76Ws51gmVF2GzC8EmGofI9jglkCpFB38wznZh
P4RR89gM5Vcb97gLfAqfPXrGW94JmOsWlvDnvggBkasLGa/DYzq5J32tmxF4Ek83jB/C5nLvjHV0
ay81hUqgwPOFZFc7Pl8icvcz51RwjfsabgsfTxeLdYZlpcXK9UtijWiNDdRjKv17SC2PwdoRI5/m
L+u4AteERw/AibrtxzBMPvzZhDin76qdk3eHOEh/EWP91FvxaajHhzXYjpZjE/SKdtvYn9NxYp0S
GuBsnwxgZwyUJ5rIH4fUnskXMchG6xG6AQzFznpf+fAUedZbEtr3AeRvadh1uyGFtMad6aMV0rJH
UlkbmUbklZs0mkLurKAIxo+GyJXbk9Y5uZdTOmz7Cxi9wbWyCFbQgvcxhm9uxIWoKI8mXkaZCjB0
M9GTDfLvgDL7wU1etjn+0pYP5HEOFbhBgLvo9K8gyo+dOxEHmE9Z2RCLgv6FRkDT2bO9V9xtK6Ht
oUvbHKd7pK/hT8vkrM5Ld08zQ+oE0+nbkHZ0I6KgF7PKbcnR6NMWgsj4ZOVPsxySLj72yeV2S8av
ZBw2NzO7Ya3ka84lfZOH9RzRMcdYyk+en/9BsRNVpSRWgRmrNA8VZW5msz7E1kYv+bH+3S/JdohZ
qaDKBQ3EXybX7u5sl6pWJ6U/fUffpXqefhfV/Kyj2V6Kl6j1k2/Kglag6kKM9bbIujerzRA6ZF2O
9k/4s855nB+g8aOU08dQxf3SISovmXWsfOq3hsR0UfDW76kyv3Qof2cqP28EOMcm/DwgOLMYRo2R
ClU1WmpbcBm7Ku7puPc5oceNgET5YJZDNg7ppjLNYPKmFzQh3jXbrRX97qeRmDmd2g1rogcrPfRk
8ZSGM9y1ifVVwD+tCugamPrzre2UvxbTKfd6dzVbyW3t+JoZbXJtphZnJNcvpBU0QWnfDlMyf7Q9
VbPOWEEvUQ3HOfAeLL8hPzFw+73fQKJdgBN3oFgRxheQMvxsmzMd0qIddpPv3Uu8Fpv/rFjTdXOJ
z8D0dVsuPZknOFVeXJ4vtH7Z9Vmc7iMwh9jtzxPMdTsHV//mYsPks47HzQ28+8sM7Uiwxj/lS4SX
0trFgz3tG3v+ktC1GJpv0t56A8BwYUOaxUXvABmkK11rl+Q045m6G5Qvl+VnNoXPTUPObV/U4LY0
0rmVSmnM8FHb3pseRffxR1ZsPyB/5QjP6zELC3KAJn+5zWaLarDOHkkwibdfcU+ncMUoJ7v6olu/
BPUzvhPMD3P4FAVWtIuc6U++Nh3EIfYSENSnyWEGbeJv2XK+HV5OFZ22IKHM772s24fjfJpnQZcj
G0gXajI/LwNXjc4twOEAH3ZAoC/70poN1go44M4uRyCpoY8u5m1kxKt3DIPZglGydzsFImnCQ+/H
LnkKNjhUShSS2fsnouhgHKzuvjeGfeSHJKKGFq3/1tG+K/Lqy9iH1R0Olo7CPjN4yBZO2Q/Pdoz/
wCHNfkf71xxahJDiHcTX/0g6j63IjSgMP5HOUQ7bTuoMDU3c6DDMoJxKKqWn91d4Y2wDjULVrRv+
0Bo+0Ar6cKJFiBdzal7oAFOCv8myCyuCk84tj4yEvTnxV/bMwYuwFK2rNr1PSaBQBdMqSa1rIYab
MWAgJ5pHOD8vWrRsphid6nZ4baUFbNXaJk6lrTSEuNbxkP2LM1rkahxeQsR7r7sfsOPILu96EEjM
s2emtASBlQFdOe3yL9dDQIjsNR99IKiwAbQ8VdMkVmeluCedlyEtAPTMZNNnnfVjNJzSpGR1iXyE
TJ6BxKibKdKXIqMpIKtkFU/0QkZVJdlyJx3GUFWNMJF5SMv2osV4nSTWkenWgxuhm4UsE9TEpAZ9
ZCD4HbyNY33FbBBAOsAYx9ovfn3MBFh5zV1HbO06ou1AZl+zQJnL3pxAY98jXchlWKTDjdCP+I2s
E5RNKtkmD71mWy9VZ4HJTqddW1gQcZH0DEStw8PfdULu+LKMzGXUs84ZPIqqXpd+m+6G2sfmszDi
Lfqtd4ED9HMXgKfv6HZ0PlNSrZnRfRjtrZFZydbVLpEoqF/IkoR96FD9LKzn3MqJogwNW0r/Aomw
aXzmJ1AFh39vgfKqHifj3V3kN9dRYxnLJlrbqXxweZSweMoHw6ARpefInFg4xkTbpkE33wUe3lK0
x9a3Zz3WibGem+ax7IKwAg/N+6zMnHqT0DiYxdnRqHyoTczusWjmsAyoQav3gb/kLG8dflzgF1C+
kbxl77KgKuoKnADQoCxtY1+N+INiVcgKCGtphkuHkpWG4GCGTONSrhvxtJTZ3lP1x3xpAzJpD42x
3dh8q5vny+Rcg0x/6LEDjjCAzkc0V2hN9dScpfMa6OM+c4qTr1VwD0q8Uh1dGb7b/+aWHBL35JiY
iK/qycKAUdbeWhgvE5Gqc8R5DmaCW7KL3WGrwWeNNQOdG4R2zeWUWssO4xtMaeaV0/S4WioZWNQF
rX2eHqZBHPNupk/SfHdBam91rd4yznwMOjckOP8+Gq5QAHdSOqGtQaQuwPBqLw2HupM+RuX4nLn7
vr44wt72pIJGjpldrNhS80rSQE9G0iP6NpyCILLcTdAYrACcmH18r6PGe9EHjfFG9leC2Rv06tYY
7U4i0bcqrKc5mvAXlN7fomb+6ZHP6Ui6keJ7aJk7+KRG3K8OB4vTdtVG8XpuUaMztzYR3WQcrdZJ
v8whL6VREvMJowUczSvJBuzlG47ou8bMkJbF41JSv7truoDk/AvElhyxV+DIqJWjNSuMb3NQhc1n
6ZO0BCUtnMQOm0G8kHR/UvXAylu2OYa2QXSvMg9dw+orHmJarkosUqxZk1ow7JaoYM8zVMmQWabj
rdXoRaCtN3nE2mefJib2HEMLd4jBBo+1zZOw7+njuNZD0UwVC6lr9lHGBL83bkwkPqd5LLa4X7z3
Kk3zKueUaBDrlggmdHyb8gSSt0dvnDPLrA92Yt/KLP+oPW+bI+jnWOMRo49tV9mPy1iFjcTLHt/J
3AmOY5TfTQzjZ5Gu87mhtdxuhUeCUevPSa+HcdMdCkPBIofQkfKS6/ETfsYdxH6TcfCQxrvct1jk
SpSipRIFoThxxHR02TrUljTdYCY0b8wsy8HMgdfwxGHR/VPpG0idQXJjrMeyhSBOHb+ekupQtPPZ
iuyS6neBKjy++Ym/wxbx4OSgk5SqDjLt2l7Q//UpY7HqpY3TdqcYlkof+E7YGO5bMyN0g+D+Nhj0
S8/YbhuP7XfZuvXOqPBbsPLrGJvU2XnYpTGoUlkzKKUdaZbA77JhCVYefXDJW4LytbFc8T7RMEN1
+2tuBVoG+gaFzre4LW9dbIxrZ4AFa3N9fbvPXOcbYecvm7tiNL/NjPYYyHSrsy60zvhCIfsTMf3t
mMQ7nb2zmn3tUmIRPvESAqbtdq6Fdl5eu8xDkZE+VFCy7fOYiVC6Xox6J3vz5vs9gqMV3GJefTrl
L6Vm/BOOe0yVLHrrGo+0jtlUUSii7Kp1hDenmN/j1swwIEXEtcRAvi5gjpbJj/C+EkOHouPNWEKA
iLWr8Wz68XmJOBSnPoEy0QmMhhHpbB8BkNT0tmhGeeAYo4pczAwmAloxxC9SU25ajq+F5oTCgoFX
s0+1BWAk25iTf7c7ECe93p0EQATPVs0S3qBtlgBaBxcWZ6sXb0aej9TC6AN/+HJxsIvqsmPv6C3Q
heDWt9XVSoQfFpZ5Na3la4lndJSTDYskzW3G+3vOoSXoaaxCkO4eSk17R/Uc3OTrMmhQtb+Zw+34
aXUTSf7HZKDhG08GUUb9n2Vy0TTq/+S8uKkg/cj/sE0NTenxsayFQdYLmBkEVfOdeU+9R7+ekyKz
nvgx9csxBY0GLo6gUyh6m7dddFp2O8YcQF0ZSaBOM+dfakFznAZTrg5pDa0hqzPCHr0MaNmHAcFA
Po9zZ5TFrrfzfclpwq+VU6ugkkiKXnTmWlEDE7DmEOUSXMmkDfEe62loTfq4h1J/jQUwYpK3bNoR
fjivJXqZgU8/y3vRMKORNZ1+d69CbkOLGz4IT5EcLwWAyNgCOR1mwc6VC/3/agZOW5cakkcMp31t
/DaYjjwKvj2Sq4wglaOMQZ9/0Ccuj79STix+0OfRuWWw5zItDMRmaKPHdKo4oRgdLdZ25sHxEUXn
rZc2o9kVZy9eZP+tqAkCTT9M+L32uNpKqR/nSNxs5aGdGs/CqR6EaR1oHL+6pc7nR/OnwYhwctku
jEzO6q+4sX5bmuVS590tsMsXTwIP4JgyKKixvTQfxMBz7EhAtDb7ZmCbrn2s19euLqtDsvCM4mGB
ZFH0r3NKBzlok31SAQgzNOAVqGb2GBSuPGO6V1jGwiGbmk1rZTAdNZIlv5o2M87a0CahCPHs1Y7m
Bs5R1H22S8ndRmm4CCQJsL1GY3tUVIP8RzNK/9Q0Fq7uafRTIqwGa4ydkdf63bEQTzaK9AEaASFL
tE/TggGyNq2zRDsGUfphTOqsj9O7NxaPeMZ/MZ3eUYry/nADiZWEkFYDK3BuWU2tHtQd8vEW06BO
JlcV4py4+0q76jyAHXWp0axF/ivw152jjAEzqGWa/Us/MdVaABk2O5lEJ6sxN+rcV7+fpjYqaehq
j0u0dT0AhCMjixRwQdJHLyij3MTcbAPHPpq62NNVwDzaQ4QekqRbhqUATRMEAFuneZO2BihP7UdF
34i2Q2+7V48pDrKZYbtMR57hBn3Jz2UsLfjRQF9aphAz/XQ7Pkeau60ypaXr3TGH2yDZeYhLmmVY
fyF4KT/8Rt7qJjkNTGQpVuhaluZTK6JHtWTQKj1aqZI66w+0MTZqG6aRHzaeQ0rIQsaLO461tU3e
VpSgnMzs9f9nWVV7M+3Au82ksCCtY/0cLyLE1OyvClceIKtFT9YzRYROLkHb7u7L0UCFNM922QgV
w+puRuH4q0ST79GSfrmJ/MDh8Nb2LgP78dzLaMX6QI2hpbAwd1kxItIWg6+NjV3HxVJGYaxjtTfc
xm+NRGrEmuZ9taQMg62SaNxQmJA9LZjPGlaPUrAL5tKJrNDNmo8ck3jTwaK7zqaj1xovfq1vLZ2A
HABUm82T1pCU6NptLDHm4LFjqdzdPHaz26GSGtU/YJ42UVNevDQ94vdOv1ueIzZATWKiXrQAsWgt
2rrp+ABL0l3lRYF16hgfAfFKI2SRhm1U1c9kW6AcKDVm++QQf8wcVLGlnYe8e1pGbZsO0SFvYKoO
5t9Yj550GCMwWcsrA/gL0CUgTvP7nHehJtyjFluPKR2HJGlUz0+1BCBMO+XZ4JBuGjaoGaG2BGzO
nGMklPxLwWEgbO0W9do/zWxv0iruiWF9qk+RnGAEhauFjMGM6usKDL9SHFD6Tl2CbN+wpxu8z+aA
CsF/AXEPnIB590qtjrliXLp470mBoIbb3pqZYKOOOa3pj8UsD6BWAanD46umGis1RMMMpiRpfx+k
eA0yCK8WjTRdu6gX1My+QxOsD0VSf+Go16yWbLhN0XjB3fwzSnoqruU4RM5qxG46DXD88JO1RieK
DG2vTXBSpwU6pv8Wkah2lc8KbvcSh4wsxzDQT8dkmxfzk07BW3jyWGKj7QjhrY2sveU6nXCC7Ryh
hWoyoewFWgHg0V1vH5faPyceSWi875RB7dowdVZbvRx/H5ZN/aAWtefYdGnNFxPDDmN0XnrctNHe
bc5tq1SEmILCevA/B0wmAlKkep5CKXTleLGE6lmXuvZiFcWImXv74YLNxOszzKeU9BZUFweyo13I
DzImExLIH64xMZFlpvwSNpWCDzmLtaUb7yNVGaWGAyKfKm6jTiyHKxDLtOGUK/TXaX4IjKdlro8x
mRxJW7zlg/lA9HlV9aMXoFbSg0pW+LM545wEisDKg1ztQPLhZ8GVX7BaAFESbZeYUvqhpfCmZF1Y
gGQEASu/Hp5cv9ylUXYMlhhpQJOhEvpn+o/aRVgac6mMA0Cw+KBo7hzyHfUulh8FWYKtpX90ACnT
xIYTyB1wAOH/MvTPHLRqD/V4UYy9deVGyyJaccwPFhGCdMhNpw1FKO7TxlrtB/Xr+iv/TKl/8j+k
UPwO94UJ0bpHp7GiBu6pB9vc3XHO8/k9gYeb5MeaunrgC/9BH2jNyawp1BXKVSQNS1ddJuTApXzl
2lvymI7yQyW6HtUQfQrrifJ+X+c/g/3QOR/T8sjn+CUOdFO54QJkb2BpUh6Yk/3lcTv0+NRTVL+K
vB1dVYdwLsBbkPwEtrHpsUWYDUwfjaNN/aEuJR3cTdYg0E2Fl1unnFR8JqflI7jApO23FpIR/vwn
AaDQGy+ZRMHRB482GNvBlAe6c2uSuxJZb9GDaZl2kfFVGA+yoHuw/KWMV4ui+a5yjDqs9rnFNo/3
N5XglLh+CPrpG/fOqlK33uQ/LdBkvgPjcpM25qrjoajuhMSmM06e+QEe5sAUlS8uKSRvZKCIkkT7
RrM+KDPWiR+tkx5dwhImxB2tAMIY8hLaZ2kB0JVsCCbyIowm/iwvvKRVMchXXhqLGltwAJP/7OEt
r16ZVq0lL9KlEZS33rbqb+S+/CAvYeJIc5WByx2ZuY3fIyfl7ufomUivUkgi6+/rr9ad+CAjZUKE
QUAHogVSRfzd0Twm7dSjM+DeA/66n1pgqkSUDy/aSaW+sWc/g1tYqzX4e8v6ZYEIqwFAI+k0AIa0
UsFy+9DLEUAyXhgiHGOvRqL4ks3uKWnHJ20CWM91NLZzpzHCCHD80IbvnDRfPcIRtSDx9P/i5B04
kg3qGsdO+yn9kFy4N2Gv+ifekJ0kaOEEWCGle35ysr/5Z25BdVZ7lrNKVQ8dUM3GjTYC2etMbbL0
tyUW+NOrKBhlU2mnnLYBFXlTOfuujs6BwqOwUrtp7cMjwc0Sl5l3lktu06vsljdWJdenEiUbUpwz
grKlFmhNeVKxKEDPBTV40I/2xlzMjWyVoGiNMqqC/vEm2UmN+5f3hjsGnmWvg2edIhkA+YBkkus0
y7r1MopD2+sq3qmsXwVUOjPq17kLyekSBIe5vvCuusG7FhMleBdsyrK58aITvTrxxdYLZCEvvMDf
NYtNkha0320e3PyIwZMefQ2Uudo0n31t3LpRvlc3aOJarsnypi5TbV1KLS6CsSKoJxJJaylpk1AR
2EF3qmL9BfFju/taIiRFH1nEEyphAbLENsj1wKT9Qd2iIgZLyK9C1TkCrsn+UP8mZiC98pXvTeRc
LCRWRU1kEzAvVYDk/6jsjk/9fWZ8R0XS34YmEMhpBxF48xu4kh9wUUyZf+tNjbZeT0XLVau9yKer
WgmSowM7R/24Wu4BVMWufFsQL2dXuk194GPVluK/eHQebn00G1TfpXLiS9vnF1nl0BsEib23eJIx
oS0tnebjyLyVWY/nwqdtGxqW+WlBvF2LAshSJilxXH0UYzI/5HV5L3KkMjzvGpBcgyT+aeL8MUX2
KURG/qyCelNWrJ5SEB6c8aK5mWB8hPJU3gZ9OGlTe0hcHm5nm1CYEF8gw3wcreA2xIgQ0kRYVQJ9
bRNIgZ+g3WBo/FxcpOdFwK4pXD7c1NNvdx5xPfZqKJiDaiAiqB9YmKaV2Yfo+wdGKRuEYBTzDr4+
Kq/ZpN9IRPb5UIWocoeaPe+yft7GJnySPl4uM5TsEnxWW+NMXAE8biMm9eNJWGSIU0xbMzlibsYZ
9shKYTp1bCbtNSpMqtCzJN7NoNDqZAKvBEQmOuPaGrad9tVbtPZtIwidIt1IlgVv3awZVLqcK0Z0
1CAVjixGS8cJbQl2qvQVtAHsxKfpd54giFpM+5Esaa9L79MaEecmh8NDgy+nL8HJ59DCHvV/OrDX
ms0bP0+S+R7BvSfIg7DYNLJhUu8gsvtdGSD8bcaB9o9RBxstii9GN4SG92ok6i8ly5fPPNce/AP/
VVjZtgIu1Gdu2LNlse4DOwJNzRZbm/VYBdlZg3wjGutquMD2Wypl+kBzjIsACxPw27bkL/Z47bA6
O1obnIMVnVWQ/Zsi0KnPSCajM5dfDNdkdkO1T+zlTZJ6UhMResDC/D4GJ80vWA+rpIFshq2xkOEX
OJCiXwGRTB5p3TODP3tzSj49ssLMW1+DOqIFkJAX4AkKQBBmfqvKOEAB0cHJ0nUdvE0kVdwsv9vV
j+pyOySrLc88y6XYLb7qIGMvEsAIqR8tCoQq/0k4QonNR1aDA+cjLRrKBi+cNfmHhhvaBCYYmICK
MwUmBvYhKPf4q6/t0qdBi1lzy3HOKJpBQqUdHV5NXU4hjrvrkjOkICXnmESDAcIBQ3jShpGwGcx/
uhRl7+Rb51HXBXPK4C3GREtZgRNVPIYO0+/Rw/JTb4q/YvNugx5Z8vnC7amHybP1x3Nac7gXsRxD
2QcdEOLYRmUkQtRVGvMjrmPNOrHsPKzo0e5TM5G7ocnDbLralb7Jm+oJANVWzJeJTLPomo2Xf5Jq
GLO/HnLQtjRB5z1totayQH8Of4J2/kncYMsC5J5VthQLwKIyuZDJ3tii4AdommmM8LRxPOBkRhae
ALWsZw/QLuvFi7u/3I9as4Z9x/Ni5dotelvGaK2SZkSzuLioz1NHTScspoXBnlRXnfgNvXI3m7ba
ZB2txdnY6IXpdhOqTcW641M9j8MjjtHwMJ+CznsGfHlUuE1RIjPlb70qP+NoC1ig35KHdNDx2csj
PLOWJYfbN+PRPGeG4p1rx37n7F/A5elK4TD/iCkKbJkfO7aAGQ1HCCYkev664DwC0+LdVezoKZdK
S9/M9QuviQ+QC/AGfwkx+1qnDrMMhrKJEOeCbBsE63GZ4eVN4P+5XdOiu8trUW821TclAdqCsaU+
U4yo5lnIC+Pgo9Zd2uc86u/Y9lTUEsB1Sngvae+fy8C+d/Hib8uxeWdB8TZ5dDpbjFrA46DMrPTO
aa+cprXgtLBUVa7Z1/HJ80BIUHxyBMEuA2BXWxpQ/ehrIl1gbLOXzcvQILHGczHeOcsH8niVNzhc
J+1Ac2YGQ8ZhIdwD4vIwWP3VnHHD0S0VfNBzd9DKrvi7FuJ4408iVALk4WOg/8hIhP3c7JP0yFj5
vPTpuWAH9RD4DB4JxS1C8fZr3bfogA4qN1SHikeIAiS6E3i8ATj9MOFrZu1TQclh2MfOUBmBcFWS
lFAENMPwlhbjwSy/beudb00wl1UcVdFERXQv6w/qLfJe1LvAPJB/RXiFpJo0gdtmiRGm/Tw6Mvqa
U7Zq6R0G6IGFXm51sNWNGB/4aR61P0iEQfFjqb173dM0cfCWMfBK6vDMsuYNDMJfLQu+9fvBzm9L
QwUDncOBJAQ5v+lM5DyqAsosfEQW3YNdv6krS6YTm7JHmO1XiVO7DjOnWRdg9Em7wFe86/qS1fKa
Yi8czcNn4VIPte0IAc2J3s3S+yPJ0gusi3L9mBB6XDH+YUSZmv1JNlmzLgN0Z+iPAH0Dtlb1KqtK
GBfUXXS2+z5k1Y0+BShDVduGCcpTS9iGAZPLCZpkYFhHU5ClJMs1GGfauaCgdT2km3+D6bnh15PW
DdW99KAPbP+eQyexGaDrBAavf8P7zAYtJYClt/VhbsEZWT5NoLz03+ahvXfSv2VttrH443607PzF
C4mb4KCiYsPg5eKmFjSyb8uEj9yhCaQ/a6TjNNXDsYVg14BlZCBoM+BTWUyMQ1KcyTM+XCsVVuAG
rHtaszpk62jKOVLcx3jIaS0/G2BD0+7bX0BuMiejEpKkZswsDo6X79SDIM3LzOSaD9fG9ac15SqQ
KuORCllnpOrGdryF6LfxYhH64lNtb3bRJIy1iksmi48TNs4REHCufYJNQe791M3wKSig8yoDDbVM
p4qtGVD5MJBkURazeLLpIcX9cwt8fpj+AfkAHT9grMFoTnyqMoSfs0isCWlEVhITqq50wV2w6UIV
9XTfPGYK4ZhEzyQVNhmqKlhA3lB3uNNHLo9u5QKqjUBM5ngx4noJ0uTZjgBMULqog2qhgSv4pZx2
QVG9plQ5IxGrEWAnNF3nxbg3G0aMiuD26P10wt2JVvxlR8IkVOVeglu4ngQXmYLBF/qZI6WYunBk
8sh3DTPeJBWuF8kz7qJr1YoYo2Ff1dlCtlxt1eudMTZQ1X+ZDBcKG499WM2HoUMxeJzK0FIAO16a
Sg+C+pVKCM18cz8uaWgwgEm9//PABoYpkCPwlJX0vjUGqqoaGBzzheN0v5AicjCqXUpqbszZ3dX+
jcbfoLDfUuvJY8RMhFLzpZn3oDJttaljvYfHRRTH5A26FCmHCW2sKEr61ZhotE+6FjqMS4kHwtKO
bk8+/oTj/YNWBLA0BEidGjR2fqjqn6XR1p4Zh3Rxme2z/qjiuVvN7k5ejhsrFiGUGryABkwPXwLm
PggBjoT6COFOo/xWR4yTjFvLeidXJGnTkEweKrRjuWlV/WpD/8FdqKQqKd8Zk25rL9507h8V/OFL
SvSE3Ua1CtHr4qY5PXhb7mTsSXDgVDFmF08dkVmz0Qsr5ZbNU2qUhCxEvK1WOmeb2hCx/24E+brU
Mvitzt0ll4sgQjiU+ewz7iYEibflrbJLTB1MIQh7KLsPnT49zMsZFsNzQH9GhSG2k9E5V3Xo0pEJ
tHgXdybd/yWUCNi58Vuk2ZgYp2FMU2eik5oz5FcbkBVAoqaWsOrrYNOi6fNOndF4zF46uEQjZoD4
J5ArkuYS6LXJDdUqbksv3trNv1TTPgakcIrC/DsY1ou1VMfeXJ5bq3xpKeJ5FHzyAvat7BvARHSI
Ab0zCZSogWjx86I0MyI6s2muCG6wk0ycMZkPl8NTH7vLyhxxo6DXV1rLR7p8AqvdSj5fGsNVpndL
bfVh+QJT2qxGgq1F98ov0a2JiW6p0FGcZLJozYcMoohKtiPHXCFseh+z8U2fnH8RuEsC2DNX6ZVf
fS2f4zhFfqAWbyrhXZz0QSUkcy7vavWPhREC/HwGjNBttWDasihUCjs0yANJXAcQylfJlV6bdxWG
ZfzAKY/Y5bpo4ThwfNI1cDT7Oo50mDgPO071CgeAgIeq0irTMR+9ur7RkpSYjzIbo8ssRslosekJ
0s2/IcUncXms0+oQ4efpc/R48n2R9ScoIZT6sd/xoFl1A1LYNXBwP7COflDRXwL/EzOjW6p17dsw
RqCDjOZEPCndkz6nV/KCMlx6HXjedGhLedRrpZLl/AlsqLTJcPDoJpCOAPeivK4ReNgs4Ll7tmdb
1eckBnvUxmzrdLnpwfhGpoBrGV7H1uzJrV+V1AElMQ6T2ZVKqFR07pNs2nhodh9rji9m9E2BUSsD
t61hsMlEyvgN8gb5DcB8Go0zEx8ehpNSRxulcTX15V3TU/7wDP58pBk9ivFT5KixjA6D1qxv16o8
tXNwT33HYkgDKFeU0IiURzvmIahM48MQiCGMUno30aijw10qmj0cVz9vyeHceavXBdWmiEHB9eXP
OGNCTs5iTlAyxmlnLNLYJE15j8j+jWz6M7rNiyqkGryFhgD4vhVJSKV06EkVx5BxBspSCDM4wODa
zD6ZzfJSeyYYcDDbBVIhcRNcsWasN+DJkouWLtNKZflq/iAGZ6/Sx7G3gboON88BRzHZHH5292lU
0x/MEb9rs36MRbRJax5iniOmMcRg261jHg20QR2kHQtJZWhDN1c1YUeHn6kS2g1WDRZrntPj2GZK
pLlA1IJg2osAkzuHbTS12kerjc9CCFoBQUUe6nRXzKQRstWWKLSFz/4GpIKmOmQn/5fMA4Wa+S2i
RPm2Bg49WlW9mlMQYUkhHr1g2vVe8yRzbELEtMiTpaWbtpuQbKieF1vPQOolwWPUKk2OBeJvZXT2
ei6RTND69qVjXEuTztymVnLR4+zEErtYAt2tJTnP6fAj9PkzSOeTWq7gcXZyjAB9JRwgY+pDQZqC
B2OKfpIICiH4Um9V2NbGnQYgOljaMwtDXwOncB0sdZ/hsCIzFLYBzu2ctF5WKLAyBHJNQBRz9SEG
lwne7G/RYwCXtOifrUuGP2rLl6UXAClsIEXF6Pgb12eE3VbJg+dHX02BT7quPTkcJCY5TR1gjtB4
wWUuOW493OeDGb9iD1wiXMFw5GAYIj6u921Ir8yiK906YaKz8dmKuj6eZQp7KKYXbNhLsDU05umx
Xzf72gFokZD5MIl/V+HHW8RzTZMk1gbeq4noJUDNVeEA66oNHqn7ECNVDdQdTbaRneaOPY6CQK1i
91F1F3whDmaXn41MO7uchmpP5bUHaIkaNvazF0efH5wSZRYrntJTXrvdCZi294iQNWppVLZLZsa3
wHWgsIMgj8cZWnTbgSfIFHazUIkYmEIadgxKAckOqAs4cjboRQJKE/Gwbga6SQMTMrlgy7n40ROV
wRlyy2ZZJKbrxlOs0Iu9v6Mv8657eNA16T2e0zfLLn5qIu2qaLrm76JVAdrs3uMU2ca28bhl9VSq
lFBHAmUdwY6eYXIDASo2gc3Ui8QCzNHdVidqkb0HI3sGj2q00Pq7NnQ5gOmOwS8xWOtdZEy6vwzj
jka2/Mm18XVCLWA/xzpSWTmSAXUNGgVMWBG3R08ZZrgMu3rqvy6TCrlSbPSRJF2p/eu8EM7nxW5O
BctYwxSwbvq3YHJfC5eC200ZsydFsWWadesqMJx+jsB8771mFvrj6oGWecuu1o5VFGGqUBhnXco3
/Lvcqz5XYOYN6P5a8z5pw6eTOW+R3z5FI943Qf0VkNbYJFFiqNh4OvpzozCubTf8JLbpw/UZqt+o
m+XDOwfOTM5G6HWdCN8KMTU7h27l2gvmby3vilA1f3xAxwaGk5bfQAgQu87FCaa0un0SNGfXX7Bf
b0OLEqWuxgcIKCFCQg9zoJ8lnYXJIElUs5/COWAC9THRKgiy+Ai74AxKZSMYPuoFmIzGMjlyetrK
pX5yTYSdfHmpA/Po9XjL9c2H42EV5JvjUUWLyncwEwPy3dKk93yw/rJ90ZBHWEk+Ilj6P122eOsS
kws0DcoVUxXs5kYSmlGiEQu3T3XVAa+UgB2XON12vn93MXzeVsg4gOub0GOr4TDZxMEUj+vWGKjI
USfqykDNJEBBoruuAxV2eno9Ke5ASypQXJxz3KXVaCUYUP3VIYL5guMoTrO3Isd7YCFN0qkiV0vL
qSk6qCzC2ppSWxtg8hgSPbs+PC+oqfQ8bhNSW0Uc7eO4eqxyy7tGdJr/uFN2Gm3jNoy+gOJdDQcQ
qsnaBGWE8fV7Riqct9l9HuZsD6/QPOFZ3R0LD8JSN3kPKleYdWhIxQCefrZmcONDc+8yphJ+BYCu
serTbOknrY+PEnj+SWbThXNz1zNMiqeFOUR0gunMvLHYFl25tZeKSDTs5sLo4RzQoaQWLezoDOaT
JLtYmzobEqgzLWY0dOPRPBuTYDRgGh8jbGG0/QEgkHjGZ8uZnyv4iis3QdOxDZI07DtHFdsiGh/a
wQaXYsIsqEYIqW2iRlBT7t+kaoQt03Q1S9LXKRm6t87qRJhI/8epi4+qtGgV+GgnIH+YvPhGB3LG
0IHCSDbmxoFjA7gZcvHP3MSYhcthCmfLrS/uYHcvwJ9p43Pwzv0k+IQg3gEzyTDE1Jd/GhiWMPHi
8prOUfogDF+QZdqT0W+9Yl6uUQqlAd4a4dmHLFWZC4pnjTZvjHac90PkIwjfY8wQmNl98tJsPfc2
WPkkRpotsuKtHBO5bwrfO5W80aNHQwwkU97cghq+lN0AG7fL9G9qZeY30bbeuRn8/El06L63lvZo
xZW50/rK38RYmYNXLYpjXF3T1harFLj4JhmYUxuQeRxT0uSLYWZXEJ3W9RSDzQ8QObQBNRQJc9U6
t/BYa53V0JrPMhhrYtf8gpnjywgTD+CD8Vnm7ELPbw9jlx0Yb7grt67eZd2/ke7uPYQ/GL53O8BR
75WTob0ABgiHcds9aQGrp4RoewTE8pTZAZlttmkCbHwEqXQkmlMyuDeP7veUNFuAffc+BbphQPlE
5movihZwBT1+l26Ynj830tv8loUJ9G8VeFTvUhsy7HjYyMXc3cpqQYmz0VS7qL9PjvXJKj45EGkQ
3fJN8y5MIf+M43SoJ4w/RGJtWpnVFbPYKfTBL+mdhrRjA7S98/J7YDGgN1RvIM+utTuMiAbji1J7
V9T50EX0sqrfe6W966biZJTaEKw1AedlQJZUcuign94dXU8m0BoDym+oy0Zbb4LIO3v8sZkAIT1d
AldFMJskII074IiwYnaggLVHJ1gIxK4Nog44bugFMq+2YwnIzcgomLzMAD2b5NFubOKEaeuIClDZ
xf9YeBAcBn85lmbtXYz/aDqP5daRZYt+ESJgCm4qelIURXmdCUIW3nt8/V2pfm/SitYRSRCoykqz
TQ5nWg/oCk6RSmA7V3nnfuWRy7CgSjIdDayqSqHcuLF9Hr0pAm2F6ZejJxHQrWZmr6YC8bBGWzul
7RBz8yc/YDV2+n6KUWNdBuJ0721V0oKFh//mUVkbHsIzTbIZ3BhkfPapiFJeRAqYIBWW2hDFmwmq
IerhLWMXEgbA/LyH/M9QQVqeRntd+EyVe0SukiHiaGnWM6OxL1oHI1N5LR9pfEy7rhQrc+02nbJ/
CdhyC02MqIyvrm5dbcQIgrE5xbXWXiytjvcRtOhy0TaTjT2wD7vSSqiyzDy/K2ZDvxHfhzANj4Ov
n8aqe3chNnd0nUlqaDvnZYCofu2slQVWW3fLq5e6pAgddbubxy8pLDifQ7f2/HMdJD+Lah4DXQFv
I5fQbedmzGr433US7Zcu+hxC42kkDKG7ZmMC5rSHnO6qQn5PcxHfh8JmDTbww7zd9Xp3j3rBZez8
l7gKHsISI5lx2Q3IGs1D8zp3i0uWX/u0mvM7+EdvyQSDpBq6VZzNwHwhGgXJdzdaK77EOkM3RauL
Fx1xGYCwQGl9K0dUEIjPGAcf4xjeGxqAzRLuTTI2X3VnX3p7uvNUjkBPfrYt9UrDhYCTG8MxMbNn
y0P1sp8+SrTNqkS0gNNHh06dTicy0nZBlyP9wodyN8jBd1lgbORnPmBzVcz6s2MCkfJwJJst/wyk
FN9HaySpNNOAeSCVbacP8K7RY1zUjV5DLuvC4kZF5WMeqh36MJuor3b+aHy1VlLsHNy5T1Bs99pC
bCpj+LeOt9fSAL52elBjYiHJOYNcyXzaJDmTZQabmJsyU+K5TjHsGFw4U2Sq0Xy7KSkeUZ5KGFZM
3rJaKAlNu19HrLYlXlZDU+0bs10DKQdnhjhmq5PZDzdBiwQGR5TRJh9ZgkGO3wU3Hpza0KGo7e1r
Q7kcj+EGEPvOxIciVuZBuemDUc+bSP810CYoMlA/8wQpi1KEp40cM349c0sjHYq9q983i8Od5WKM
8ZZB5kNeZG95Rhk1wwtCn7AL4RKhgzUn9SaPMQLzmVE02Vkzp8/MBq+cWQOMl2whM5mWTVYCRBw1
fTPVC1xpe0sX/cnEK7oERMdonzZMc+fVHC4An8UXEtbUsA0SxQBN9f8Gzbgbp/ihCecDzaBTNrR7
J59JDYIBhnbADFfeNPdpD8puTMpToqcGtLP4bS4YRU1hcGMydPLCBGZCRrOiNh5tPUFTu6Yi1fQz
o9+nKq7eKi8C/OEdQ9a33SK5HNk7qoetPAFVGPeNbgPhV2elmw8WJ1u6pO9RtOyXybs0qABr3rTv
fWeTZckB60ccMhEHMOnRlcbXgo8jCM+Z4VdqcXjHDYRz5BOymKbUPN17LT5K7tCuwLpus4ElMnTL
dhyiOxVE36MVkAoy2Fnr1vSeNcnajUfEUPRTFDrrOBz3zEjQdinHF9r2p0lf8s2yIGrcIGi4IvzQ
DMzrzUDT8epgB3KIbO3WMiB49/ZdsGT3S9nfYnSGplJLYhUP2U6ZJsooirZGjVt6ZTPLK9Yd4HO9
GveKEDzHJTojRoy/SAs+t+0hQcPivNgtej6GT1xwCutZizg6dNVlm16HdN712Yeap6th2a+hZ691
PXyuXfdrtvWdj5zekd7HQ1hZD1qRetswPsy2qPIcLCpF5AM1IOAFyVDwWnhMbRDpFVcBnaLGeLET
a20CFgYWuVMxHq7xvLEba51ay087R8vKVhcc5Y1VWVcrM1GHqewPaeQf8h4ZM9P+CP0Hu42QctGz
a9MpxmGgk4t3dBS+y047cRXLgLV57aD9w/Ll/3Og45OBvgxjpGXq15oxIjKMnWel780JrDLFXJrQ
v4lS3ET+rlA2mRdCOPbGp6q890jN67pZ2bnaaGhXW3aBrfF3mFBOo3jxp9w255xs5n2n5XBbhxyR
gH5D1kSi6qHY4rXATcLqd3ExItdkf9ZbU9NO9dQdVGo+pijxzd7L3GG4nrx2Ca1xs/iuFuNUgs1B
OKXO8Nsxd7oG4m+YizXfKy5HpgsOCNnm5KGGHqL7SlPUSOCp9kOz4bv0doL7Q9KKE+ouxOkXAbZt
PisQ8SiqYg3oG+PK7H56VnFVFZs6p7i3mUens4UKnB5BUINuKzcztgAzJTVSPc0rP/SE2ijodlma
wHvP74yRnt8YdCz5sF6FCR3dOJ5h4gt3la2HLl0j78YUd2kcYHslTBD0wu0Ie3gLG5PvQvtsAgZx
Y4Bqv24d0BwqCadxe4idcOclVbe2oro+qw52X7z8xEt3ChH4lKfcLdZj2bkPUV6rU5TM54SxmlsG
ySpnGXlx+Ww39PW6or5PM4+OzZQwSEoTWtd2pTBVHB7j0vpU4BCL1sHQPccbsRon96owWmZoDIjB
rBXCbssaBab1gO6gWbc7JrPrUYXfrQYS1AL5Qp44VPSJa0zuggVCu7tWiXcbGgnHpDFj6Tzk/jpG
FcBmmK8GnyZSpwPRz45eYTxoVcREkxFh3bXXarLXzRg9Z3HzEibqu9YGslDDxJ4ErLQ+BfetrV+G
wM943up2GKSj238sHkADOhEQ5KAuuBzBFAhTbjP4GCbqXe+c0LmPAvfQBeClWlvbdyE8Za2keaEe
M9eFJ2+RFih/mG6mEZKirUp2E4pesUV7wtEg+vkKsp717NXVXZ0Xa47rnHtdbpycF+WADSkMyckc
DcpUDR/OdkmAEi2GYt9ZmyYCvjvgIbaAnKx6yomMgVesqVszLa4mLrx1owNPxyNbU6ifeNlmbpH4
y4t0ayMh2uFnDfffNF5pK0dPYdqUL4Ff//Za91QaGeBJh8tICBmtY5+jsPW2qBaem3YwmC6NHMld
cRxRDwbB8gZX5+SFyztgN/SB4/GbguNQLvM1a8NxpffJq0qWn9LlPvuRd9/0pajSG8lTmsc6WFuj
bt815QUvyII82RM+u1X2aGnZvWfGAMOaXYogzW1C7WVW9qbUGQBH3g5Iz8XpF2qQpUUonmGej1AI
gx536a+N2/aAfFvaT5PDdqjaBSCht+uBVTEGh8JkL91vDISlRj4FNaJMRZDGWzwnSn/TJvVv0PTW
ziaHyAKEP7VGW1u1vUrJSnjYu0x3IXeMHpyURZ3yNDnqdnjtKNIX5Xx5Xb62AgCdOnK7Y7AOXbBz
3jQxU2iyLYgPaNCM1pOa+zwn1gbC6rNB5Yai84w5i7lWRnMa/PyaWvnWBoEuWZ8NZzPx0p2f6mfB
1Vj+tPo7PC0wSUP0amiI+liwY5cFpaoxuRRL/WqaQNpmqyM/C5CQx8xqzlgeTN+YJwOLfS369mhH
wb1Coaf1S0Sl0+639vq9N7X3pQ0u2qNnseJ8rVmV2T7yzHcx+6D448AbyXnq5ABgo3YfafcSlVei
lhTVV0zPa5N6ckrXAvVgLG1+A3oh8tn2LX+da5+e8bKg20WkM51yE5mi5YU+SRoSZRmDDfaGc/rC
K+T9vZGKJsVk6jufofblhzwHgIYURuRYVF8I/8+HcfbWOoeD7txO/AZo4Ux8iRZ3ExsaYiyIp93V
+p3cvc52uUmflY1hOAan1t+71ulVgiEogLE9yz/xJUL7nv/m/UG2jWeI8vKvXER6UrUgVdqSMcUg
PnxcE281GtccclsB4OPbdLxTUH4aOdqZCFRbr/w6NdF4tFEztW+dMVxPMNdGniDmJ70Nrba6xNzd
1Kvw+cSjiDk1b8sFMG6i7kVzrD6UzrMVfGOqRXX3CNaLX3FjNQ6qVGHcNh8cBjUcOGn0i5Q+j0KG
mPQXxPFh2tj9GxcehOmm096c4C52ymM3YVxSbMsJBZ5025kgHDsauciHY4VMDyMR/JvsO/7ov0+b
M5Cs3O2KX8pj6dQZkbd6Of99ynkYMRcdqxcZ5HL9QGWALe9Ksg5pBHBJHA9MeOWWyaPjSnlbORP4
gZDVTcY/F+3wbKc0G8v/IHt8sSlDut6tfzCPu5cD2x/mz84LsPydsNp95sXyQn6I/aGsH1mSabzK
g0vpLwy4vjU6Qh3wjwF18glcP0+B5tGpLnyo3PpRliMZR01iLfvasUOmldsohlwLomeWB8G7K3hb
LA6+6tiSfJlH3lhknRM6eZIjxTX1HQlQEtJaRNKal0T8b+3+5ykp71O8yR2QF2kDaJjpZ+DQthfy
SyTEIzyOEt6HRVf59VE2Bp+1UJ3x+RKF5IcdX0EhV2j15VQerHhDXUcGmqyROvRYwxDZ063ir5OS
GEBOI/dGm2kZgDbh1z1zlWgR4Ob3kM2AtfqVEdzLPeSSw4TNFXhyQ/iNqM3Kd+RB838AJGQtiDW7
pu5d71/eI+7cIS9jBSLa5ZMNptuiPwh3IeOcIyHjlvGsYSZzSuV/7zdyGjRzsyLjvbMIPrwkZ2uk
mH8E5FY8Oe6T6t+y5GXQLAD9NE4NzEV8mxZbvHZ9euYyfiLEy1JIufykSWiD2MfKHp94cd7bJ37A
OL6WkQ7fFLMQLr2XcAIHUzYE19JidNgFH2VuPrTa238POMKGropIuXl5yFcS/JQsD17eqzfdnE/N
PDAqepmMFJt04nlVddCdeBgsqGaGIdZgYFI1wJSAeoTRk1t4SHk3I/KLbMNZAgUzKQsNNeM89sD5
+foWp7Xjf9Tx/RBcU4/pzWx+6Yp0x9DL+47oEI4PE2CkKrNeE6iregmA3dHmw1z1eIrweAdQWQXq
l2gG5gh3rizjNvZRkTQHBrrD+N4FBkglgoX5LU+5Hr5hYHx6CBPmZkSSO7oXw+y9m7QD+p05JdgX
mPtMt2sd9BCd0Whs3lUc+Gu/pRrtm2mk0HP8GzQW4VIylUXb5ssO+qfEr+60HNJtTmLiNsmv0bYM
5Q3vn58tiHtV9Av9RvuYVIZMPyd3M5WABaKfuiwf6Z3RWc3nS10xqy3q57Fl0D5FZrmry+y1mqx/
HallG/UX10lOAx5bjCUQ9Kmagz2bq7zKcVAMD7PXHOTezcYM1cc33uqa7rZjDieTZMbRgIfmRXOf
OghnxMgTyZg99dozag1rbxx3Ze4+y4bureBsqhQ54ArF2XDaT4l+iEf11Qf2v45OqiAB1slQ34rm
eEc0iiN9XLXV+BLm4YM+Jf/qJjt4cOlIWWMc07JMorW90guLvskEnj21xlPkG3exbh5J4x9903lK
F+0iC8mgxdF7DU4mWnCkz32Q2qgIhoukz1UwrGkgryVWhol+7GoPdaT2xJjjsdeSB1UhN8HfIaP0
gIbaOQzqfTtWBzdKnkJhVuUmGoamHV1FK2bRx2en0p/akYlZVoxnxCGOkm57AXG0yF8qJ75QxXcM
udt97oevBcwBgDdOu4r76IGWqAkyjdLPs5rPTkXfKqILR6+A9jBbs8MCpPTOqT8/1yHa/vnwFNDx
MjKU7hi2foyTQabMxXTlcKu1ajMyyCnCGjch62Ir7dUwl88kzgBrQDWwOUJRT/NF3e4C5wcdoYan
Zj7MVXofEX47Lz5nzNgQT4LsX+sfhr38+nZ9NzoeiMaxvc4crGmr9ia7b57TN2ToVjYCb34T3tpu
tfHc5ri4y8pDbK8sKHZn61y06kXidjABparo7zQDVIs0prnMXOrYJ+NjVKlD0wxX2FOAtWP1aRnj
0QnnW0A2P0afveiBARkAA+i+xvFO3YY1hdYU0R6NFv1i0lXSi+K2d6qjg70HzHG1r0Jiih4gHkkC
GXcHIF5vRaRfg0JHg6xBPGM6UsCQPVq7rEpfg6X66qv+ErQapOyR+GzWIIzQGx5AJXOXOoVmpE1T
0RsFEvEwYlCBh8CpznDWTKqN3BO9xrR9yc72aL2OJoZytbYvp+DoD+R4ZAlDuLwumr+z/OCaqfqi
Jd2pnXEoQzAr70g2swZVFWPnBcNp4uRvZg23P27iYvnwTPyQOikKGGBEu4WPUlX/5sc1nOJ4wZg9
pBfZb+Q54JRFW2NFxF1P7oRNdoskLD/12gLiIL5yy95xWpRh0pCeFztKbpFhax9MjHrMDYEM2138
r1rGw1T1r53uI5LqFh+M125nfT5IMlvlxtEBnxWzNbHj2CGQt1Hk3bh0UAW7y2Ys7EPn01BvQU+E
Q/WKwP+ToaJtbJef/qxtJetoomxbOnQpB26LMl5nokXoM/eQEK3HJUS29CxUyLGfTw6Sn+gFamsG
10cvbZ9yNT16tv3QKPOlmvwjTDGU1DDDrGos5rTy3CqFsRa3JnYGugJ9up80mJi6q45T6K6q0sLJ
arFA5LKs/bo7EJwRbdKKZxt1lSmJDo6e3rtj/Az4ak/w/2U6C58INTt3oVlQxNtoKE50GnZ+1Go3
VjTzrzQIHHva6Wl0AYCMcIFkE5CC1pppoZOVO4fQ4jER9xB9QUEFhOpvmKI9kDZ41dOet8Z+KwvK
NeKjGH/nrXeXOQoNCWZA3MGAz4MpxM6zkS4JYLj6AZEjAayqqtuxby5+r34Bbe/UkJ2VN52ssNv6
Po+/ijYVrWR5emVDp27yw6tTMv6wbZHawVuHG91FPnVuOO1SEWbPNP1TMd1ExE87OZOF131l3ul+
vKtVTDiPwICbwC6bZjxSF75JQiTJbsohvrL79r1dlgtil/ACqubqVf42a4pLi9K75fY7r9f3zTTh
ap3Fkyyau8RVcCPZjHbRbZwUgE6AtuBI8EFI91DTo07s/JjU7WPpLVsIZO6NZ2cviC/s4WZ8enoA
i60x0FfrdejxXEniRjTgi/yt0NzPKaLTX1kGYaX+hzTWwTS8ozEmm8QE5U8iT6a3cSwXJaoYSTuB
IM5UHfOUfJSA0biOi6ujJGbQUebgDBpdpnnbzscrhIw0LpkcRikKInJ6GOXEOL3iXJ9QKTKMg4++
GTR1oLUJGu28FoA7GFO9++yS+J/GtminYBcM+dbwum9gewerojFPSg6zHGJB9Ky8AQ4M5m5R8DYG
qEC6kNYzAB+u2/8U5FW1GlBEHLtP+OFUrngXyUHgKpOhbLKTv2zK7CXgKCgqlj5wivugx2rYApVW
N/ROKOwgTqnggwYOSCn9KUVjXlaMBJeFc1Xc9SKFKgjdTFpjO4A8923TbbC5fKhMokeTpsc+RHok
ASGeh5dhjG5BHN3NI6VZWt34nBqeB15YobWV0nIzYlx3wuBf0UxYmieHLk33EqM11Z8Krd+GtBoi
aoaqJ2HPu+TFs5NrZeb3rtZ+1J4leqUIIVnr0hg/3LD7NQYLNXr7c4gw3YP/GXndOsnJqf02R7lm
cfdJmu1wysJAfvgp0uA0eIQgEXsiFACywl4s2Giu/pn5yzbu4YLGmJKW0B2Tot0sRMC21o4affEo
d98HP3oDrohrboEB9/zQ8BBDpe5n13DIfuNHlNoOVVC9MeV85qlupnHeTG11XAj48AiX9YwFF+3I
azTD5p0GcuHKf3UXL2YoSkYQk+SOE9KmsXYmA9gyAPHhBw8bjzWkGegbFO6hRWmzonRy5uTgEs2m
hdUWL8ZX5UAJoA6A4tp8Li6Si06zq8PogBnmdky6oyuwtNouH5QECo0mG5sCAc9HWZEsl21T0XHU
3UunVQcnnW9LYculqG8htNzwRj7nfj+qQ1B2eLzodFCwibkp/JHmdb6XQ+LvCSXV+zKB9XLiZRcm
NfX+QNeuMkjYc55yQkZTZfHBi50PrUdQL+t+MCaghbYguGW8VH2v3QR9DqaO3mC7bGj2fxWaUSKa
N2B5jbSj1QbUm7b7UERS6cIlTmZEOIyofUHl+KR7OVhEA5OWwng06um0JB4eaAumS0jVe9P44ij6
3Z6ByXjjhjTLW7BPTLkit/7KNPvexBWDm/PqJYhLVWOKVglqGJmntrOpb3vpVuVOyXZlyiF3VrMo
BdNCewPAc3SC4tEWwyANLmQwpifsZfc+UUTTqR2cOccbUS9oUMAbmOxXeCoP+pj9mubwrVkaRUT3
qRIR58hliWI9wMvrwTgpS/1Lp3TTol3W2EgnJ2JZxI6sqA+wjqpDdNzdH/pAL2WVnHRX28Vlt+pb
UuqxzR9klyyj97C02W/sTy/B2D5R/wIZnK9FbR71Ge1FOncOrTErsC9ykbKrDPirFo3ltqi2tMJp
e5EwUxEA7F8bBAov5Pr05Euv/Y8BA1GSBwy+1TpU9makVJ3JSCRj5vhg8TbwvEaowmx1H2/aGc8G
VqLyiuomy4u7MsCzcTEe5qbGLsahQQ4XPy32s57SzQsuBX0v2QGzmR0drUff1+F0iR5qV21cwMV2
AR5as0DWNdCvk1Pbpq+DPjGjap/+Ijc+kxIUpqznyM8vvkrfx3oGcY+aYUD7XhcMvds18EOpTDPI
5UZ4R1uBYjPbmWxKK4ofEkbEPaLjLtlNSa3h1cVjBUQRDcudbUwHzanOkzFcUtYn4g7uLq/HtZRm
aVZ856GzIkrQsG9P8v3TESkdqh2Tqr+27HPnW2zjcO+2Ha4nS4T/JD6uuXc7LcN7rqz3QaENAnU7
iIfz4NbfVQJjO9PbN71BE8ny+2KvTO1FkcUGbX1h2PIN4PGZ+nXXhozk0Fy/YxSzrCM/2rCInlD5
+0aY6UmeTIRWceEmz3VPd4Y4QXCGPTnvlFu9NBwJel+/ttiUwduG1kuaQ1/uOmvjN0LSZ5LqrZ8a
p5rlUcbWeWh1/Eyc19Li62gk02UGhx2xdm88Fm17Cqbo7LCCUzPZ673azdF4N6LWG6bw8BpQptwe
xNMYPAOwjkztGw37kpS9u0DK3vlNvVPluLXH5RRZxQGE8jXvjbdm4sSrSTbdzkaVKJ9OGQNAoNxA
jVir6D1suhDSX6DdGm6xS4104/vzLUXkoSiao3wwqi+bgbsh6tMVTqMJ/apO1q2hbhXwfriBpHSh
fpD1VyL3JqWyVJXyjeTEnALvLjZi+ybMKqze7KeuNbfZ4m05ms89MX6yjLM1oaTnQNbOtEgov/ZX
ikdbgnSPrIEESWAQ7+7FCrMG48zgY5nd32WMDgWj5Dh0fgfhhlQ+bk24r5D2PEk1tKTWfRWhHjWY
CFbFwZmWaE9HSs7zWc1rMU8dOtTNszH+Hca43EhErbRp45vNN3TNJ+muyzkcsWnRdLmptccZGGEu
rTvOycFhoTqV1FycAiZyAlU37dpAtOJCmN4xI36mCx1M/vkgNiYDWbgJqL+1OI/wPOkWHB5MGsif
Np2qqBivZay9Ju50kXCytBGa5u5edQGM8va2W+D+sS6kppdt443Comy2BqdDZ4Psyn8sxMTpny9c
JA52ezstvyuyNM8EJFwD86dZLo3cmYAlD9SxymOapfhu9O8pUqpVZ5xn1V0B1uNiCLuVPjQ3cKfl
+r9MXy4QIimVGsir8OVnOrBF9Fd3VTUMHFOjHE43zEdXTeuTrCdbZkDQ7g1EHl0EdZ/+qhwXJh9X
olcJGDE8ofGfyZf0xgxfeqAzElYFbEXzGWbafSyUEIk5Aw027bYeUCgXUoR5kI+raP2Z3Ytc5eJS
RLFc5BRIo/gun5KdM47o816xC/PSDtuceq3Q7yrTZTVxdtU8637Un6UNLNt6KkFpMpsj6Tmi7UVM
oU+DyBQGjEhR03fNJiYK0UqP9TM9yGmsbqyUfUTMtmiwlP1P7n07MGPQvwZnnNxUk7EKgx+tuqbT
Ezi+NZqOwIIXBrs9lDwIxHZwx12RE0FumE1jdrBMrHO+5JsohBaIBivgY2dpB5gkxnQlxT3iLwxm
EaJa9IpAC44p4E9u2tyYfBUMslgYYaRt82Z6ssiJ5O+a+r3v6pNDQTxXuASE85FZ542cIGYY4IdN
ywVUPo+Av2xNrG44yEmFVi0skg6X2ixDLSU9SFt1zIF4q2KNueaqXZq/xMwOfdzMkOHBTCtT77Jr
dG9el/Tsm6A49YiCyyrBdjwI21ORNAflI4xCakLfU/aWlvFaxlDLI1KnL+nyMQzWJU+sldt3B0SF
QAIja+jDiR7iUzeGK5Ty6ID/yEqp8veqateygJpk3pR0xgRBABrsRm4du09ksFPD4Luik8e1iehy
1857uasGSxLFaSeECYeNDLMOFpXcM9nWRKwb9E1+5OiVJEemKz6CMmpGQqpEcYKZFQlu12JmEnzL
p1VF9cV3kpyNbqsZDvuamywfHlafEjaQ3dqY7G+/GA+VMgnOAQoHiPtX7pkX5nOzMXDcLcmtpuQc
mN9FY+BBF62ZhoyhsR96Dd3bkRxx6u4kU838/NBRqJoB8HHaIH731LFy46z7S2SD7km2Qs9h2WcT
QAn8p4vg0C9kgCxHvgHrnlgQoQnS7Ex66MDGLYNZft/A+Wuw86N6tbviKewe+6aE0jXijfUoT63k
dgCg3MoEhyYokrLQAIAKyrIgHvXs8DwZtpnW8v+eJkOllTwmaRrKGuFMXSiGXFye4472J6K5bG6J
hhYTPOpBWQHW8BGp7uw1xqUFcG1jGhPkGxZMpNAsBopQS3ruMnZsAfzl+UMENrx7b4KJfMTapDoi
q522Bkh8JyHH69wVT0bWU2pYB9k9EkIYhlU8yQpyDya7KwlMvTsAxfiQZ9hQAI/AaCEyn4koUCye
2vxHnvdIQuYWnFTBB8NM/ut5zPtRl/DeWEchvUbZo6L8ztcJsZaquTdz+SE2OLXD8CI5+w1AzAV5
iRh6EzmOLF6dECIHjU7XgKlQQH7KU5ANyuhljjum40zI2aBMK1wqEBW3UKG/IbPdJPYEtJK6kvCT
hdqN4T8lWgjM1gF+wOyU6YvcgzQ+egr5U7GSoIqVQkk2PQdSjaVUZn2g+naSD6RGWFssC3xuZMmX
1MkStJbRkkgoh4jsCidE0U7X3SNxm27UEx5f8Izo7/C1bRoMss266jJy9lT6sh9n/0CEgP/ACdyy
2/iSURjuJEpYIDH0bLyrS3XLFOovfJdM3ij8ZDVmyUza055ZuXHJCtBjEAlA7gI6zISqdPHupVRg
/cnjTtoOuhcUbA5fOfblFhjGG6EjLID58yVyVE/HCLQkCrHWR8zNr3M8GSR+sZXYdSUVjhxSUT+z
+2k2uggjDgyKJfLTst+K2Vxbe/B/t+zXCbqdxA4ZK/LkuieJNrLHogGyOOuU30o8WKTsxQGwe5Ro
Y/JeEdwH3qMml2X5AN07+hxd+fQ5iK47HuQ2LAhiw8CalYWScQBnoGPCAlqaVjKQTDFvfIPzdElJ
rtVwVTl/zTPsLHXwmPEJQuX/Vo3EP/aBQy9dnp9hIxEZ3EkwCUBIN1F0sQd4mmCaPFoN0lJwvOYG
svCtTjgG4nB0Wus9ZaZjLx9NL9vCyNoXYlY+u7dcf2ABsV1gtBWXIPfuvLH8/jtRjAp23ZvmOCvf
Rn3ThlYHRd6LzPNfSLBvQY/u1X/B1eoiEXOY1ikOd4gVr+jy0Fpiu3nTXZpeJJnj7DXCFx8wGApW
J9nq0Ty+dkFyMroXgj8XhpTKxkGzO4v6He6Xfx8su1uOcf5Z7pDsx6FM96yqxap2LhhepBL+4gB5
JyK0BurwiIhrABn5G1mM/EghzElq4OsReHsQV7Sj3SS5ZyxMIOOtIx+SImYMc5tdGozsHe4l5oNH
2WYJTbXqKltUIABmdEuw4SVsIPgoSALjykhEgsuHqbJFN+hnwJnAAVgt+eZ85bUSViQks0tYqllc
XFUBbIKVXBA40QHYaDnCimG1931aSHy+zTMMBucg1ZpcgL2UK7YDXQ2o5jw6Ok7DUO74ldwUvqFp
vAV814qYKPbOEtBc9esDiCFFbxfnXs6AieBBXJYVZvtvCg4e7/W3qrsXsQGe2+4kUT2cmruew7vk
uLYJKUQ86kd/I0G4YRNo/o82POhZ+6Rwe4HceeexROQTAl1bcTpKHJLzVD5JvqLGntfpu2Wxu6u1
eRv4r7ON2E9jAM96SsAq2ZSmLHNxzIk9zMOIwPY8/lmwxZhLzZAJwjm8m2fkFW3kQicUeUVqjN1I
0FwG8is8vV1/O+uDlBC5xlR21sK7RLYwG58AMdvNUWyL5NMR+WPNeWb0hXIdk6oUwXveK9G/eJ9U
caMkwkgSIq9QnXHbqugCKBMDF79AnwaLWXpTlN7CW92AZ91MLGkP6k8zjWApCVQsOgNeR9W1a2tW
zy1JQMdpywOTdWgDE+jb/E7CqFagi1l+y2Hv2pRB0bIrqeVl3cehe8kDFIJZ/+DDyDv7CTRi0ZIX
h4zf9YOVprdugsQn+0FCadzbR04N2bUqCwFqkMl4fieAjxuJkb6NjTVmaLyphDqwV3K6wUf8S2bG
Rl3kgNHzctsRziPyYYkoiRGRvgjp7CxLReJgRTohZ6uEC2KSfKDEHJ7PX/KqUobVAGUliyUqMrTc
yzQqomuY9fRqimRbI91hOc1aNlKFPcpEj1NWg0TjZADN3qw7Bes6tQ+y0jSGcV5snpYeum6Y/yVG
KC6vQnavz4GR6k81RBOPvANMD/mmZK8SW3OgTCX/Io+FPS8BTD4WhQ5Y7KgbcOUSclkR0liZQNhz
g/RmecrscuvralvXaAWz6KS3SugfKvaNrx/dpMJczQdBVJOlIJlVqFXVMzkrm0seayCjS3QHSG6S
6V8bAE0KkPRkm6TB8kqFx9m3+OD18x85seX8Wap8W5GNGy4uKpyaklsQMv7WYvAz0V8QzFRBPxXL
Vzt9c90HuVogLrel690nZGdM+o6Spng05yJMMVzLXdfuVRarIsGsF0wecw3KRXetNdR9WB2RkT/z
fgIMldRbw+JFEpuQECcLCgTaVm4TG7ulOpGoICmjxeEua5A1LWmpywCkm8urLIGaEOZa+U7yHDn1
mFCusbiS0ECxeP3vmQ2PSwWzgzSN47v2wCRDZna7Z4nF7GD5knr48ncx48SMFj4q0SWMPrveOvx9
itmfJXXpQ/tAipOV6XtOPugMjN1Zqf8fmyTntCO1Mzp3L8FoomLvWHA97mDyuAMN7/kpWMP6xWPD
ErF9dPPsZ1TdqdiG7qRr3EG5VTVinpH9d9tKd95OegXEOSAD5HCUc8AvlrV8QkM2+j+SzmSrcSWL
ol+ktRShfop7G2MbMN1ECzJJ9b1C3dfXjleTovIlCbIUiubec/bhl7ba/lr8/jcRUnhmLdAbuqWx
72FUgZ8kuw9eDBkJU3jXe5QgSI7ZEuwjyZzdOuxCorfWMg56Qpd9SsL2fOIoipzhGTPLQe+c9cCO
JqoprLdQdHmLTLkJ0/GWdb1Gbd5ovmjV49XLPqTVbfS8Wpj+Se8u8+Y99Ix/vm+CETaGfcevmjWj
1Y9OevulS0FT2/O2wOVC1IwRkragpmm9JC3zSGuSAZQnYHH8ynhdDIeuYqEuKoje4GVdMJgUqwUR
ygrUIWaQCPto60Q1Uon+Mez6PzDMmENm1ncVjs6DIoIIl0XGD8flb5aPTZIvAP1mEN9hZrwHguc0
1jO416B3n1S7IM4va/bVHoro3IXdHZVw4hZLFBys/R/KTyYnVZ85bMYyVkZFxkayfh9Feyvi6DF3
LIr6IeBdHSlUkNcAoCwuiBRNv2vy+2BSLu1T0hbdY+xgtkr9+pT4k0dyLYiveefg8qO9WCb8TtPg
6ZGBGARyX1eLc8j1C1NOsDY7L+D44HXLbdYKs6Vz2pWZSuj7I7O0hNLP+UpHAeu8mvqrKIwcaX61
tf1/rOZ7WuKFdSqYf0aJ6XyIjn34Bxtav2KbYaLcaz4rozxNTDgVGi4DUsKqTpfn2oDRPVZI4pt/
LbHVSL/YwtdUAkEv9LBqXQ5As1v9WDaWH8+YkYnasevunC7fIdcmxqkx+FlpNj/nLc8Wxfs1CJEU
KwdlYN7cmghZjt6xKo/gT4iAb0SDI7qU7lsr0NE3I+tE5cp/zoi5pW5J6WuKwN25Yhq3wWJ8pzX8
Z2PselC10FltzCbInR8Xn1cunn/GnrLSlEwEcbgpqrmk2rk+Mgg6UxH0B0gjPo3wJkfItpjLtDdM
AD6jwZTe9a9F3d5VUN4XcjrW4Bwfx5CH7LQmB/E+eI606Smjog5xzvnAKPQqMve7qKrPcgyLtdOW
HjxXaqXVvKv6+B3YEem22SSolqXWzsfYhlHsnqjikFnp12z534lGyuYB1RE3SYdjAoCOsyQQcZIO
XyMFsysSxlVJ+KpZUvTbmUUMryvVQ4kXwAZJsxZ1/dks2RtMnS9aFk9kB1JRMetvwy/ezCmSOImm
W9bk1yqjeVF038EM6FCYFDWdILmPOfSP2Ew4RUsZ32KjoA1d8iSzwe4ferT0ETJY+JrTOSvMWz6w
aiSiZmkcAbvDqbGnIGecTfDGWthcnfk8LGwT6ip/CevgkYgtgDVm8Wz2ZOTFbV0fpRS31k4j9oho
eQZVtcfeITWxaLpLPoiXKsE+nMmMAxH47kVZq8W3M7Z6/jkU8loYRXxaLNRwaQ9aFu7t0gNJdynU
t3FPWiJq/ve5KcVbOFGhHTNqexSOfkrfPcmoIy1sgm9g1PY/wB6ctuSgcOj09DJDRxyTkn5Y1jgo
UXwQXqm/JsaNvuViWUymkA9inp8Xm+FDuaCCGqDWUxR/bg0q2Z4xvU6WP7LLW26VWt7nwqB0jLPw
wSk5A3Q9YZtNVG+HYP5bBN4pmUvMLgHa8RgJhu8vj4FyBNYsk7LgABsuiH+irL/J0b01akFnqtPT
KqsZIN4g518EkdNTnKIJLPOIwkFhHsvapVemVFBcRpvMN6/CHlTYrNMkAlFGG4E7101A8BGe6Jcp
rkxmct87qrm4GEh34NDOHEuQa12JPG9XEyQIlCLCWWNnIZm7TpxdvGA1KIsw3+ZIwZCKM26zwMQB
53h/65bcBkOSkRLMM7pSNJtr1YTJ1qy9SdMz3JOlABNxW8G6gU1jJ/ebNfRsWwiCfeQ8CcP8IGkx
A6JloLQf/8oyuuOEP8ZWDPmXxnsTm5zRTdLgOys4AK4JoKKXx6bqiDnxrHMXTSWldA71YBwA8yj5
1boQRlJs5A84a0i7yZE2GDFl2SVfqKWTImeC5Fu3TQcuPxAZ8v4lPc61Y+sywoI1Ryh64VCc8IEE
D5aY1b5Ijas3QZNDnpiLisE8meSCmqyjrCZG9QC/Bdt77Jy0ULWwyZWcqpDFHh++67FTL8yR2qS1
eCylQ2FZeJqD/qP1CEiSyUC2ek95LUiBqcTKnm8FXfYtk0n/Y2BwXncq42hYVYbYRt4wvrVLoNhx
mbDtkvFVNlay82wmPI4UAMBH4AO7uXPLkglDsaMkhMt8nHFw0OnFqDP4k3b1VfHBMKaMZpJnzas5
sbJL0VUEW9ihG4J5weWNJt9iaSXUbnpdyBMCFjtAaxMAfeylUdg9ECRgE/C54UaKgKFryWVOrOTo
lOm0dx0nQP6aIJSB70fqwCrwI1rT9twVVOyaNH0MgIFDO8BVsq5t8ZW1Etwz+tNdC+WXop5aKPoZ
5tFWyUR7TsavvVn1h8Q0rZ2IqwWeTuqs85Jk14TS6GGp9VY9NYJHqeQYrpyu5F0ICnZSVLTaR29M
6xolxBif4jAjdr0pqj2NSJpruSyhxrpV+Bp7ImVdyyWWCZIejm1mNchBGvOn8Gr3uXa66GOw3eUn
sEx3veSAskrpcCrMhmQv5wFtUV265k/iZtF3Dexm72KqJLvAKOUPCG/gRekMgtrNMR5NxODAd7JM
MpBQDVud7AE22qQ7hQtqq22Db5u9UhRk18KZAW6Mg7b9OXk9kkY4W0hAy6KKQvJUfTrsUSH/VRKc
WZEWzdV2Rp7aFJLD0zCkz3iomueht7GR2EE63Qb0oCiUEvdtUkb3MVMtvlQyoeKvDOu7H1haGwvL
uz+hGRERMPPRRaXFTmjYBrIrbv6slj9VHwHXCrvQZVfqRAdCAdlZqlmxBNi0BLlhyPSgisR7S0As
cqfybzMJWhyzBUcpRxFszxZk93ZIn0UHLcCArbNKYhTpw7g8kWXT/SNLKwPj7RiRWvWjgXutd3Fy
O7E/ys2USI9M02xmx+cIBjtJWsB0x8rcl4VQG3rFaF3cgXO/i7IaMnozo+5uFPNW1hgEsIUhFvZ+
UNllnuSvJApzRdxg8jzULsaTqbR+iSWd6LspStJTka+lL72NHJMvGzqOJpABick0ZQW9BLtqk/AF
P+896kmDYn9Qo2ykgRsOpE+TrJPHO+URZslNqx+8LJXrya4MGKXB/DR2n2Prvov+Hw8FF+KzGpHO
dKMmVDp471iWT033O+dgF8f42VNtdJGcu0jK5UBJFDk12GkiFl1rinAbkoRI6hc2gXOaOjcwXeup
LfoHadDIZo9Xi+xduAqc6hRQXfvg92I8f+8EFbTAvpYs7Bthm4eengn07RSgFkPwb+G8NDj393Ps
rjmpTwOTPNfJcHnwWfJTOR+M3NjaSMcEUBZ+KlUCuLD3qC2hAM5Hm95069QHsye4bfAe6/nXQkbR
Ua0IQDAOvOyUKD+8dnmL1LzxbRIkwOMW5dvAvpHuxaBBLITfNNw9xyEMuCMdBfRABFWB8u7DkOBs
q4juWTKtLX8gT+I/AhgQ14rDYfomgXv7IfIgG9CxtzJsyrAVTSMPe+Fngl8T/OqUEHnDoVtB+s0s
CzwmtWO32cxQJNnDR9si1dD4yrun2UVE8xsPyYNihIjS35py2EjbPE4eOckMNfLAdvrKhJW8xIQx
2NFd42W4Bt8gsczOvFsFadAxCFupgBhY/T9Z0p6qvW9tHeJQ+laKeUO8+uPiJhy2wxU/AgUC/Ydh
M0Tuh+u2z4QfQSq1HpHGrTQFU+Q94vUEStb4l6ubKBfypZUkODnMXOSrwOJ6WOJ407npRt9B/ef/
5Ne4HOCqtvzRolhkxj/6Z4YwKkocWg5w6ZYutjG8d2rZqpACJ6AWhZSMwy7LrbUpIuujhI6ZcueG
/j5Z2C8t+BLBvDWwttgJxAy26COXFMMYEgWWpMUEBxTcjKxZk168tiN6HQVGPPMtz6NTEMNKdmyC
lFFqzkfwsXRkwURyULFebRbIfJwJvGE/Wjf7eUxeZeUcCsd/Lczh1UMrWubBxxxRDgUOjunBb0EO
dw1o6+glleBC7KCmLmnz+rZjc4xiyF7N9EdWy51NQL5N2jRYwbLZeSLcBnAt8vQI6YaAApBuakBo
hzVDXQxoIcPgP+JnOQNGofpLpRSenq3eSoLmq543Gkwia/8bLuA9wM4fO1ZP/TIT/TA0ZI5Ao1Bh
uC54PPq7k+wyMicyS5+I/N3YxPZkaMOnONp0Y/PX9FO4WRNa6AWYgETN0nPn7uxiVjE74cH1//Tu
KyHGV0/lt9RRr5JgH261VPZGONlrUxV/OfCuOrHc2GpDoRYQ1CAX60ciq12Q6AZI81MlNWqOGdEj
REMsfUV6LO36mUjRneNiJTJ9dE3lbvJpF7mHqbX+6EeU8jJJypIhqvTR9PbKQhu6cAbqb1QUWP+7
D8SOK/YcZ5tsGJl9tDVgyawm80PSRGKHOFZEk5Kzy33RTFrNmGSkjl5/ZWTUhMowOhcqZYMumSbW
nc9XwaMTkMej5qdw4CiwD+O08uDUQFKMnrYfSEyuuR2svcPICbgd+s86O7YmNmkEhEAkL24VmDS8
poGCzNlkPI4eJQAq5/7HtOpPXHe9NT8B8v8wshkCEF7C8BCJ7oMlgjctI4BhotPcbwHxnrhfegZw
K7DiWA7+e5+q8jGLnymgb3thbaI+23HxLnJmvjA2qRAeOY12T/YgzvqD8J/nvt3wxWs94gYXRiq8
xxptcU86ufHiJC1l9S6CvjGi4mqtO7hlqLXtBSASMBfoWyAsN54CBRPY+bsVfuoPbVkcAzyV6Cge
AiimkShKfonBpvDG17E39O/sQgdKK5VfL6XYzX+wkXy8l6H5UVoNWABJ80kUgFFPCLjri4sF4LeI
2j8peSNe/s9eph0js027HCfbPQP3yj+ZveItN1+1dRXhx3OQLscxM/apV3/ztziiDvyttm3lIGKt
HtGQHG68a2cKyeDO2ZmaxSPfok28NhmBZQsHzrnmlrPuWBr1a5J009HFdGYy9GF7829Kh0y9LFhl
zvwVx/xMyq6LSObHYeo23Qweg/gjJNl8GThpr6qBLm1aTo/gWv1sWnmAn3QOsf5ZffrpcExlAC2b
vugPkrUXAzi92PDs1j8xLmHbOzNWWrNAy9hdPUC367Aar7iCnpJBkbDUbMcouDt2DWuY5Mi+lRMC
sVbHMpihnro5lx7lNN7jOTu2tCGofb+jjwlCvjEzCPXWRmP9Vs/oHNr0cyh+ddgbeNqVz39tZxhP
3X3MmDeL8W62Hwn3mxuiw9ImYQKVgZYE3lJTaxm7bvOaNNgm0SSwX08dc9NahEXwzTz1lhFiFhwH
1a+Pb6RnjeBFzGZ8fKG5B9dtt0TLDizF+T8mRP1QBrPWzzqVcuXn/1hY9GXmlP6wTm+IbGIdEJss
Yq5Pj3puCRXSe0plC8uGDGr8tb9W/hPAigtZHJy0W+nr6WbKnbBfuSYVpdsB+UjZfyrX035Y2Xnr
mA9pNwVxG4+VAFFEIdYobm73C+qNBRJkjE3coO0/edP4FUCqY36hd3rlBk5c0OhnhwzWbmh1a/3E
legJm8U+wCfmhoHWeQi8j3jgFpLVgyyjGWkKdoiJmT4ZpU4LKMb5daP72LiEeKCWorEh/vG/Jmol
HXwSZQYozqP+zkAu0MwA5bJdmAqxAeiNU1Uu7x44b5op+nH994R5XPqd5VZN4qaXeZn/cAFe8Gun
5BE1f8ZMZ6tnG76DzS8/RL9q+vGS0MQR/79IEYen0pm8qzfWl4EFvHDvfmTuffEsJW3mcuvziVvw
Qo7VnxeX4AXuF9s9DAywvj/0Jw7rK8b+Y07RxYO4loH8lXqoJZ0B3AoNwrzskZk/SBNTmy1oSxMk
huGaCNCtnuxVOqz0ONSXxn0aYrIRsmjLJSQkXXGX+AAFrJQc6Kn+xPrWDoxqF2TpEtPxBvqZOGwS
QrEXye9/Y4rbwRpPx5mqMEOXy7SWhS4Ton1FumDUr9nhCeLWebW4M9yCJUT1Gez4Urr33jHWjHp+
caB3+lie9D9xAwrcAyqeoOk2glEUs5NFGsEl8lD+/6ByKv2sXhMkWZxgG5XSNo61GBa0ohc+FdY7
ovaYJNMKB6vV+0deeof049CMDkuDkNRHdsmqb74WzLAqf62EwzsJ+ULqXHcc6LaMd7HwH+1s2KB4
e2Ny0h/ZMpg5+1vB7rzLklcH8S2+1RPCfKjRydWE7j9aFupTurbsHfT0FMqCADuqs417ThYAHswo
3ECWNUGfMbCr/yaDejQxx/HUmfT0NDD2C4XpDsCTLrsSdLJk16ghlHKucM6zoirc/+lyTpluzTQ0
tjNbAeyHiiYmDiYCF8lwideN1Z46oz1bAzw3Yto0SqNjePcJLaw0vGrwO3eVoWZmDvbdF05OF/0k
OA85vApI1CAqc67wez3CeaFjD1Fo5j2GVPb1jOz31m2oR5aqbd0U+CZDFAkm/2g7Ijhe5vQau3pM
/NCzOgHaWFG12/HqB8zsAzc2EGG1CgqgOJYNCHn8YjoZ3GUfhK6lZ8oujN7beeZ+OUTs1vOlVkmw
NktjNQjvWMa49cDWvYUDMZb1GFdvfd0kT2qequ8FphkB5F5HTw0WBcX08H2keIQZexct8SmwkufQ
Hv7qCWHAHMKZ7U4pHvnYvMVz9RlEHuXGVlK4L3oyr8aeBOH46GYx04hNKyUeHgedBLxMoOw6uz7L
rPu1A6vd+GZFRibNK+pukvKO42/8qkeT4AGqKwYeumHM4Gsa9JM224g+yk4CuXjupoBAO4+Ogkcq
BsLNB+kPB/rWb4A5vyn3cEhCwkZ1MqU0oSNbi3cPRbMxJ2CL4XCsbFLR/7KHoznucVjyKXjmwIeM
8pFS7Lve8KGqeLcM61DSPNb/fkox4VfY+sC/U8TatxTgD5PFTl5E6keK4Chc62zG8loF/ZnC/E6C
fhXsjbI2vpA1F67yNCBr2cTLb1riYeoKH4iIdSDKnWhhJlgknD4NMOciw78qwIDmes/zrKtyNLTQ
vYESXpe6NICNzfLhLwk4VoVLei2oEQJF/PJVVMk6r+IbP8HkVyeB4iGla32fBGG9A0itfjyNvvmm
SH/guSCWyrc+u0DsDCBDoJrLCTdftB7aGSdroo0YnL4TSlvPTQH4KzeMO8SeP00h0B105YlaDvbS
IqGnP+2pYe1yRb5EXjevyo3f3SaFbxCcaNt/5WUDkkgd4npQhAYU9yDn/1Bn+Cw9CkhiaM+hB5Cr
666kg90ba7mmmFHqQVxKBfMBiL3HER48zqpl0mUwXyj2XF3KWUFlxwsDKivWjbQu3pSvW2UTiONY
AD4Xl3Ma4e+HGRX/g57gCSgi68kmUgn0h5dRwOvREVWoepPKWdfoi/KBhKbJpc3LqAfCoP5OXl8z
4xefgwpuZh8jjAHdqJW2AI/V6DzD0owxNaaZDUgvqsN/mKzCR0D8dws0yti79FkCUv7CG8a/Y2b2
57GvNw72Od+aQSKoQ4Db3fec8GRK51V3ceqQ6b2K9nWYIhqv7eeKu5WqocJ2012ClgGF+p2SZ0xQ
YmVRavW+Sy/88N3iezaLK6W+rQapJjU2NERnTHZm+D6p+bnvtAwmU09hxVaoagISp13ZI18nEkfi
+G+EextMajHR0iNNsTvO/N3FmPDVZsKIWB9jdnLgrfryIMr65nJSFF0DPafkFS3zk4rH6RQayXPe
eP/cbNgVgcYYhBOVVjj/ZhLeF0cdktzbpcRX0RILjjI375E1kTDufc1B8Q7Y/tHrC0AiSPyNeD92
OGQH2+TcGxdcm+GTzIOWqDUEnGjcXKo40ujauK3/FBD+xPKUjw9isc8+7uyFVr+qgJjRSeDU8hYi
UqOBtHXaZK//Xgz+KaoIrjE8gYAeTVM+lCmY6/kgTHXqYvmDif/Xt5z2xhnxUEgUpkGr3u3CPruC
W1yZOIQmpB0N9GQTljEPWXlih63pkrjOMeEVTmrIczOchyKzLknfcWAgIedpouLx5LRezS7EH/AX
I3uyTHG3SRV4mKzRQLjGNtPs3D9dRqCJ58s/gV9cVeSRgjMIavateotRY0Gw7HaeYz95FkBsp0vM
GwqV8YRGwKO6JG6gar67ub6GpAAaPkPUIbIl9+gxVcGZItfZ8uY3v4rmnoo5pa/Y8v8Vtp1NG4qU
xtdkRR4h42Hmv8eQkgy5rELXPTWQrRLqJimbJqJeqBbximUDY4t6nJt4zJ7ocKZ4NzKWiR24eLZO
quFFdqq3uQ829rCsR9VIxJ8EB2naYGmvcbrvAu5mYYJNLmMCeAQavFodUn9Brspmu5fwIBtHcnV9
8EL59S5si8gSFXxYrqY88pA1kCFqqusi5ZkS+rbC12TbhMflEkqgz7bjBGWLaIVOq5GngZTtvukw
D3XRvaQBBPdDPU1N2BNOG2Q5sLD4b2aVHC1m5Af0m0w/2U5zL0G1h6AmocgnCDlbIgmjOEAKO7Op
JeREWGiIONGVJvVJu/FR9XPGsrgftIaGB1yCjo/sucPAwrr201smNZZJp0OYpUBBjVxsFRgW4b81
3RGCE+BVQGFEmhCN/aGcPZyHYT3v/GoI3VWzROZq8Iss2+UtXf3XqGtm5LT1Z2soYNsOyj9lzBOb
gnRYiC0vjJpGkefh3uhc372FeW6eMVgt05mwegjLxoLKtRk4FDgoQmLMqCZbRSNxmmYT1KkpOOvD
vCgwVtfb2lZTsQ2ztEdQ23b7UZXWzoOL846CvP4WumWzTuyFXVM/iw0FjE3AKojUQAB3AOd/d4WP
BaezbBTVpCfwtuFORMOg6vkPxTvvMZbhuO2Qvx6gsS0PUR+7Zxl3v13u/Cibhlo344wZDLg0MOh0
K4pN5lgh8HTF9GYVrXuuA4RA9A+G9Qi5DxqpXzFo44zwxA2Op3ZtAs08hH40ohlYEvkTqEB0gEPd
YIt6xr94voWA1RTkMflDiJHPS4Z10ZLswxtN4NvQskdDFw3tjdkx9jNMihnWsjDwQ3BubvyYcnDb
2GNVrF1QomsTdehtHlIAAVlE44R057d5VrxhVSqvJa1SFvz4F2g/6ajj3ECXjQrUN3G5aYFhw0Ng
P0YJFi7uiOh6oktvRKGzXpqADOR4LQo8Yb0jY2o2BCJ5Pmkzc5L0a8ewUJmOkX1pPAjiSUgBQfgR
Fb808T/nyUUzYBnpI4oZdOGBClnUBp3jizY7TIjA5WzCpt5PDMZeE8k1eNjmYajjX0Kv6brYPlbL
EexOO5birxyK+qXS4pqJGu3JiAwcJ+iWLOyLJBPnbs9c6REN6Ca8Gn3gBqvaia1fe8kDxD2sgbDW
6cqbQXuIGh/5HXCLVVlC02fNUmSW5MJ+4/IX1hdm/GpJi2sdEoxE3of/Srqavx4bSwLFGnGYGX3y
VNleShmnjBs0LhLqsyeDryZrhhdGNDbXJe32ys89BlPlERPnLR2lTav4awXwpVpylR+ofCLypMvk
xdsFoYNuNg0N4nq7B/8YD+2HRK91ze1WKgDu/fJizWLalMPTYt7o31HG8ewMREJPstE8+l8GGDUJ
oFKtRosM+JzPt7PMAjtxUclrWrv0QSogPNQB3Hc/jHh3nKkL6TG0DW2DIWFFEggDHrLoL3Iezn4N
EhBi6bAuIa1t1h539WG28/TFWebpS8Jm/xPkMe9rTFQflJ0eH59BbKjMJoxFk0gO3VDlhzRJpn3j
2OVGJCOacCPsvrOGAmVrITnKRo71SZskl6ijI9iyxMGPcfrHZY4zNKJVOtsvwo162KoTtOpRF13M
Jk1eTEP0p4qBDQViWc51krtsluE4NX73R4La9aaiJq1tiKsRS5urfUPUUdkTyufWoac+OV4wPAVJ
HA+7PHXrchXVHRTpqTVphvCZ/xmVSMJ16PnkKk3ALLddPAbPhmj936pLi7s59/tQLpTPl5gKvew3
YZFDnY+NtFqbzWCCvmhSBfzGpPDAsf7cTUi22DNplCFJKLhpVRvcFd4Piaqxk5SjR6WIzGCR/mMM
4/ylehUCxRYSaF5GHCIdlk1VDDViQiycTiScHdPWdCHvy3oSnUc7hMwnThWKUo69QGdw2682Dsf9
bC0Cz1pNSzJxolMuhEkdSUykCWHwWuXdNDzGcYn2YA70sjDMdrgpG2TKoPK9PQ1wuOC1z7MtMrr3
c4pN3Y08k7Ngioxi9Di7xy5a+Bb0jbME0ymm43SZRoXvpy37dQ/sYOd4NOds1dQ4BDDAKjU5lxLy
w3YoJ7xHjiAR1iFYq8pU+4e0ENrNVY4SuSBTKCE9i6KL5ugPQbkbe0nNhpPZehxdm92x+xetbI9R
vbWxeTQ2Bpbivy2gf8uNjF5PRslBmPZIpyRyG/yndX3673cQPI9Cu4Yv7BpBearSIuGYkFtUvjuY
F2jstkbM7yACI7lZ9pz+TXkuELnLof5onGLYm20yHL1Az5+k/D6ZY/Ld215Fn9DFS7/E1cVgJqF2
JhPOm148H+gRJE91v3jnRHTzc9pK6j8LR9vNQvUCqkDdiTekczQYixKOjnLGO/Dq9ATldT4CgozB
Vk8GzVME7K41LBcZODF1l4L9VWDRPBWkoNK5s8XZW8D4GL3l7rJ09q9BZaRnWXViJ2nzryXv14rQ
Jcy8CyrJKGGz45oRmlKfAPNAIQyNbNmRIYxSjw1SSP+0yI1Dllv4vBt8p4OBtGha4Nj9Rw4imLui
XqVluybqHsY3FBmbFTlr6p6EmJz+7H/8IL1V8izO/4Odu1uR2MXWLWqQ1EnsFRBladIHAD5oaNBP
E66DmiSDURiLKCHxjRy+wIz8fUtMIv29eTl1ivCbqkOARbFArfuRYgHCPQhEHWT6lCPePnYciMc2
K+ti2wRlkNCAQMiBmDFZMex30e47U5DjE7rfxK1T7ashIvgpvFxfwqRjBwRUOh8K8tpQNTRBNmwb
i6p4y8M/jY03nbssElQE/fmZjW+x9fwh2hLNjr5d/0WoJVOLa1YfqB2dvTO0OIl4kVajs8gPXll3
bcogORjNZD5VY9JtY3Ki16O0fbIxkZxZVUWnwiOfDinGgJRnTvP2J8667DWTQ/QZduS/ORF2Zz+N
LaYMEZziNmneXAd5o5FK2HGU7ADHSGOf4fxdBbR+MQjPDkgfXdJieE4v5uANp95rfWxGTFZ7IWZ4
XlQAaf+rLNkozzbgVvtV+YLACpVQWbFjrfNhlyj3U4OGkZ7sIpqkCVnHVu0/uV7/MbONfVhgwFR2
i5feBr80Vbeg9Pau1vJZxvfQutTMEhaaarKTpyBV8SZO7U8zzL6qBsyMUOWHL8DzIVh7NRboS1lP
sT/NoaiYj9Tzn3Mne+8b7wtC+rGzy3Mvkgv56m8l5+SWr6PL+u1k/VrI8YWnyj+qyJcho0glxcmz
EAmGQ3Ytpbvnox45v9OUjWlbJd1uGUzCDoJ6N9nRtUhZuX27wbqu7l2QcmKbwQ3FcXjPZsIwWtjz
aTS92VX84+b+q1j6Hw2oFku86wcLMaaHq0wdkNBc3LF8LmkDA2iCE5ndFzN61IWSMIK0jtoMNcMt
XIKPvBvP8L4flyZkME8PrmqetFm8skstcldbxEik7A7Rexa1R51B0MK+wKxLuAIUNrdtX8q0eYrC
6tHv/Mc5DDHCdrj7SYgJKthV6I4fpMfmwiGDuI8Ps0TUzo9Bk7XuBY0OUjzDId4nEa46dBir1KQq
bMwvjVP/Zk71ymYCg1IwPRqldZNtTV8/POu7NEXFVTBf4FVWkCf6k0uexdw1Z9qQ+1C1fzsfat+Q
1ccklNCwcd9A6CzIRVYUvKfUQftZqzOv5QXh0vfERBTXJmtK/MykFdHujX/SoTqp2uedsllAgmWv
sfp5Kp/zzjiI3j44ckGRRx6Bnb5A+dlNI5Gsyh0R+agXEwxBb2ND18hMcmWBUkLnnsE8dKgRDRVc
ito7ErFyC2eKMXCb8LnzYscUtoTEfE3OOaig6Wam0R9Haptk89HX0SFI+73ogX9XPva8Ethfy/ub
1JxOHTe+9mQxOn146Rx3ZTQpahh/2zbxcaqECUcYhkXi3OPKAtg9vMPWIS17OAMvhG7sXipLvqCa
hq5IjZwZJ6Nwn9980l50/olTsvtEHaqbwBYmDFCm5soj7ore89WK07e+HL9SHT1WRbepiL/Gvr9Y
rveJVejYthgMK3HvM7U1pHMEkslmsX5Nm+JcE2XOqkccpdroD8OkslMEKyAA/EEjv4nadOdH+LFN
49yjyh+j8bZU1saq2p2PGnGy1D7sxVPbOpwdBqqLBSi/1Szdz6nJnxl67xkbJfh9vJqkdUh3t3Bc
ilrnPCb5zp/nQzwEFzOkdRyN19Cdr2MFZIrvt2VB7g3qC8jxBkoRe+JTEoMH25hFvLN/fZm+zgGJ
yWNsXXNk0aykyARKLiIlF8+eITXpfDazsfdNadCYR2mubwLTS75uqvhFoDEFemltdPauMIHtxcVf
E3+Th4vIrb6aIWa/rz7bSvxDpvHPbnru8nwhyQixWkVNqQDdDCPTevFrjpWljkdMTVpSxl5JYunI
qC1bhm3TvNO4u/RJzdpjb2Q5/uCt2bKUdA/czvEl5R0/NEX5s3BDq8zcJa3331UNoiBynnw0lyGP
nwvxV+bh+6ce7FXGlzKw3JFTOhDbQ7d+G7vzvvc4CIuSDB8h760nsGYA/y6XnwSt4QPu283sm7iB
vZ5FQjzRWUX/l/0yAkfk0hqEYZF94uUvpg667Jqd644EJ/IwuC67nADuu7tCtoSDYAOp1P9YOrPl
SHVti34REfSIV2ff2unefiHclOlBIPqvv0P73KcTZ5fLlZBCLK0155gkVzhuIOAmQCHuTHwuKLjk
YWihb/kIZYjQEExjWBzrRc2vUZZaN6sdBX5G+g8aqF3Ie+EEu1lOw0tU1G+pbb3alYmrCjtCi1zR
kjxKwCD8Ob3lWsAgGlTqohDnrmJAFykas2PZvwt0eyqwK2fv1GX96/pzcFsECgQOhDZRx1ZzS5Sp
nm2DhtPGjSJ/QnSRjv9K4r22/JMl+hm0G4kTYr32OetUbTw+10xfICpnkD/bxvbPZRfUm7F24E00
5rIhmFISUzRb+0DM9iEg44k2CBPFsEXnmbqi2Tep0+xqV9o7v42h9igvONBLifekUMf7GQXCLo4C
H92gx7zXzLMDsVvlNvN9/bYfc7SGNUMgdNivsVDjrksp96e+KSHCTKSsK9vfBIyAn5I2VKswzHM9
lSq3dtpFuzl3kdxkTaszw3+Ez5jAzT38UMBadroj+OSGxrDJ+i5jL05/qUOx0yVD9mx5pCTcNbgD
gIA5aK5bKrRPs6WZZXhNvw4Ch+rbZ2KcBoTNcbYdCAtxRemsGRjEaNar2H5TfgEZivfEzg70jZv5
tpoB11xuDQbcCGNeJVrtpgpyEWM5BkeM6GQrxjYHmak02lNXwhVY5W0EEj8Kk8Lbp4Zw93OBp7mz
hTpOOW6GMVrsbS9szXE2uuPs5sUzvKQWFX6LwikYW+vVgVJFlDlGO2Z1Ae1Wmb9kXJ6J/SiJpjuz
fyMI2eZ9qtxG52b3To5vci+lu6rmfcbck+elmS9p1NMGDOGf06aWPygxFhKymJbiGKgWgenB2Idd
9J/oDYyVyj76EfFGxpypOUR+fkR2iPCfWD4f5Gr72CZvmbFcsVGxRD5nMe08gl0pNFdyviD0v9Ot
wjKglcyYPn7yq2ltYPppezK6UYokgNsMe8UH5v8FDnraadPVD1OH597fCzg6pfdqkd890RXvyjc3
JTDzRCJiFnGgc0krJBA5G8GnEfpc/qj5aXF/Rq7dJz+OSIgVXIeNiU9zxDBpkMrKP5P5+5LAiIaP
wGckLKmHXtoRbMhd6v3vMLk1FjFCF47ruM157xPwTV6w0fz6KSKZ//6Dt7y13J6G22svQHuTN+5y
Yb7StCbu6Rg2706T0Fj60dc9L8i/6P1zu2YLktx/+esNf70qn3R/2E0fmGzr38eFtba1mzr3Tl9E
lRbXhs63sMNtG+cgJbwtN5FfiwBCXyGTVb97sFR4wAd9IMYdec5raf5x00Ipwc8/orq7qzFM1urM
3wRQt0pHf8s1CoIMuWC9FkyY/6gefOPCRZQG6sMhXlu9viRuOd9Ny8GnqQe9KNL0wM/5zj13hXvJ
H4Zam4iLAKb8jByDy8YyGtNoNYlSmp/0N83y4tZ54MAMi+Zsv5samiDWO2tOC1tYmVqrkOTfnDHW
/FhJoc//mKQb6WmIK9sVS4gFAUqP7wZ2/4qvTU3/5gRDA9p3/Su4tWn+nVGC9AW1MlUNDRv2FBK3
MuSI98bCZ+x5dPg5f68/DGWbtXwsRJSagtwXgEfWC0oKlxhK0p9NolGJMLRH9EpmuOcr1l8ZG/RO
f4MlljEfMWvIHrHAQeUvZDGPXARZfgEIzrknodbgzNzKEHMNv4TMqf/dUT+Z3/XX7M5whgOQCuYf
97lKZpSBHuXINRJsz8YysTKhJ+I4SnnEWSJ8bq6SzUo3n9f/W7x28BOxefFHfJusMJaQvrt8N/of
5WJZXfwkzxZLI7d8vgaspP4ESgUgCH8LF8fQvy42MogtVSZCQkRm/asxlWeetv//dVgZ7lo7pIt8
w3xx1OueR8Vq/7IovzngcFV93+Ul/RRqOXpLc7bR+0rfu0d9O1pQrJ7kHdPspBguelcSFD9ELvJf
sil/gU69G1yOd/M3nzweaPXw11Qr9v7wxgCQ49mjFzm7/606fWv188FFc/mV/ckPmZHY6AuPLQvB
IbYhwglJYbWGZqPX/2KeciPQTOStW9m/cbufq7a5GfRC9y774jwQ1WoY0Xq2IrTYHA7J5eu/+2XB
LeN1f0w0D5UKd4VRH/TOYUqcTzqbEcGOxUAQakh71PMh/YNm1n1xUt5iit3wh5sgDdFvLBBk+3OR
4o1umoe+SHiWmbL2NTP06iy7/i2KqazZ0MLOID0IKYkgGjKL1a6RxmeQdrdZhq9hoE5t1G3cLnxZ
3OZURcbVIJQ3W8a/iTWwVCXetTp8FIoFbjrdvuV2L32/ViSpIFWmX6WGq+omgqD7rx5xD+N+En9b
+RVV9rtnMJEd6lfsPT8qDAl/dbq1XubWMtLwnIneyfdEM25axVmfK7a8DgtaeY59+2Fw5NXACEFI
2sXhsDbK5aF1w4e8sTdqcCF5m/eTkreI8+kdyZInwkA3KJTxgjFM/m8FkDngOuNR3z+b6OKaAKKm
7V9ql2ElGIEdFI5AN14xxUT1Ok19/y4elpJRP1M88nMYgYPaMMi4a0jUo1fxJVLnPk6C71SoT8xr
G8n+gV/uEsfoj13QKneqxO9Hj+4xcRM6svLoMHmzigw9THm2i4KwEbU1cXzwdDJ3WCLHRTPNNzUC
LfaUvyO7dedlyc5MHI1yQSqnguegi8mFYrFYtTwz37ofMnFUrbchUZlJGs4op1anvqlpg4TMmfn2
yzHcYpXE/AxiV4qdU2JvBZyVk11AI/s1VM6hFIx/ujAm1Rl2TGQ/RyFCqibnMIJKi5dH8iBzh4mj
bJ+jFgikW0AcDfyiJjbW40bOT6Ey/mWYldaEd7NfN7ppmZA5TQ2ZZtNJTu1uztArV674igryYMex
/DHwDekfm8nwoAbbpEZDk7ncKs5/HeiReLSvkHX2nUDwNxfmLaPWoLVgrNvZOAOpJ0jKeasgmDSG
+5wpdNMjAzXGkCY+N7RJB2tA6ePN7wGxzf9duT+sM2k+INTedfr5bOJzTI4pFtxhrf/5yAJMDv6q
KbKXIEUSOqtnK8kg/bI6Up9hb5bdR4iD+8b4JSaLZAe0rb3z7gzRtu7VAewZhjcCUM3WxyaE66Ph
BQeQV0F0dLzyeRbGW1SWm0TojxEeZ2xbQIuSnRc1u0lREEQ8bvqCctu4d7vsagXxDuHbNWDK6YUw
PoPqYcnqPUapiyOC6+JNBw/Co+jFmfPTgxS1BtJ8qsQ4mvB8A7JGE47eMvY2JuOcJZH7Xlb7wne+
3MJ4QWXw25jemsGcPssemdLt/by/uP7rAu8uxiJQ+UzboG14g7+dinQrp6LEjtavbAd0d70cZND+
Ue5uJMVi2yFOVYCzpY6qYK1HHXWaqC56MrP67wtPRjAPabOvGYSDB/O+x7A62gO5S5LWs9elH6ON
3BhmIR1Hc21QZxeCd/ig8EfTxv/2DbYLFIRWBt8vxL4Ipdk1ByZno73zTPMKKoZmXWSeptJnggTh
OxnkyQ45TgY6Mw15oP7sgrowGo1VXwnOIYS7ATU8g/ukTzIgjLLuaxQDd6Za1q4737wQNVncjAhD
ggyuQiOfS4POW+mSukyMJE3D2egfKjfZyza82rlkc6F11qBrh3QyYGfEUJCE9Bq9KbynhbWfaEyG
JJAQDyTfax+AKC68Xe52yBUgoiY0c4cy3gSG81AbiHdYOV6K+E6pHb1T8H3T1ZuzD1kVz6lFu1Ll
915REy/hFOS6Cuc/33m76s16X6QLU3juU0940ozeWBboZy9F1aHxbz6njHnI4qEj9MIPbGF0ITGT
DeVj3N/a0KIjBZM8m4H6l+5BuOpQ4JyshmbVykeVQdXkn3f699Kw14WSByGeyRfGyXWn2D3r+WFu
MYGiufPN5iqTDE2s3OlV0poeY47sBEJuppJQ4af+MiLoYo2pznq5GITedDw+BphWgRMoq/23peSb
cLDH+8nGFPjIgv5MXDe2PhIFeNyGjtnDGCJK/lOZcV/U45OaiQ/zX4JIbvVtrAm36BdODW6HFzrH
0ul5xHbGmwLveb0UTNqJOEJvPvjmfcabWlrx0fUvZd1fJcEODS0hp6NXojk/IQOBoiUNgY9oZu0b
6rxNX5tQDMDmWCjeo6RYVz7dn6G70A0/B3I8RfKKe/QUMfx02vGsc+SoZ2fEMbTNBecpz1AbM2G+
1l144K4CtGYRpBtjAnnAZpUuMLvInLozbYZYvCzisLsKtjjZwNOI0V1LOlfIF9risUwEwJjyU1aI
ezVVM1qeNAQzZY+1VX22rPLIMPzDHpYHsYyPMTqaSWpaj/VdUiRFs3dkqnXivbbKsx69TA8vIyR7
J0cvd9Gp27NZXAjvPcfKviY2vllGKKk0eEnxFtIDDOLFXLLYZPOUddM7WM63oTPfaQKhYkAbYrzO
MZnrM9oaiHMeG6oBzmtEV+WE3cPQlddIPw7MgDZ1kd+q6dHLGQWq5s6R5CtlHtwHcUfMCF1sTC5l
ssHLjmLkX9ZzpsUytfTiNk9YaRq9nIdSvKiBxhNGywTVKwpY2kEhFquG+WpGipoXRZsYeas71yly
eGgayBb1jW+pT2hQQ/yx6bWw2vIoY+L+1SUAqZ0E2Kt7DYdq45PBPYxgZAzziWzenZI6dnuh8sZT
Go3HNnFfa/ii8+BCB34MbBvkXL3ti0cHDmAIMcWmU1/CwiXX8Rna7kOKsyy0jW0dVluUH3TCyUBN
AwgY+lSCW56vJ8I7AcfzaXBsum4px+gvVt2h6trkTj82CYiDKZuvuYSRxUszql4n+w0GGceOw9KR
UDYvO3KqnvvO2JoT+sHSIpcRRSHXrSsNg7qr5+3ZEgQw/TeWDb4QIN1Fk7NTDHFddoEyZFBXXnin
rrv2W5C+ASkOkBa+ej5isnzLEscMj1FFaVDY4V5fielFd+P8GuferkH2gyyQOgX+n1/vbYdWS+Ts
eY/8R+4jhf3Rm5ZjNpTovK3jAIiamny8aDGWvs8jtYzV5ZuBZRciKLpjek18VYkmBw9TGmwLLh+L
G71OfmNt06RkXtEgrMBBOlGdsh4rrpnVCzr58N/NHZKdBHVSI7H3OG5gUjTX8fJdNuEnmAmBKoxB
PA7V2n1OA2ublfW7RAnQI/Wx2e3QhxCIRrKGhN+6IJcVX3PeUCcmCt1Y98aKVryH6Ukf9fvYJj/D
Tqy13mwK9txcW3NninobmoygvWrVeLB8M6fIhHCMMstis0ym+Oag7KCEGF+YHGqH753+dhwyWO3x
EmfunQ9UvEajlTbiwY8wcpDHXfiTDs0j0CDHFIvMH/FzydQf1wtUFBMFebGYP0Hlb7EtCKBOjP8q
wyemYtTmx0JHY1Q7Tjbk6TpMpY2ISpYAoRebIQOt2X1iGK/QwH/VVP1lbpWS/+GrHfDzzbwUPFo0
27OQRzeEbCcOI/iswin+9R1oS1GUsLvHB8f1/5HUx5HSFGgomo1RgV7lnJaK4Ztv6TFOIAUNJYfb
2MXZNhV0yCxL0YVy6gOywgt+5I3A6gdnxUAOB5QpsRFgjZOiqYiTI4x/4wrJRMpdAutwKIzy2/Vh
VQgv2geKqTfn9XkHUgjBenQfEm60tsP6u1nwqLuEVUC9MGknd49FON5HkOI3jR45Nd4jGeb7oBhP
eUZ+uWekEWHkqIiKmAOOCva4mt+8ODvn+INAEdKo9Ga5o/v+AfvvdTRbl23LbHiZzL/5MN6MMUDu
o57JfQeRA4qawVewx+24rpX50kSIGNuhOI1GTvhFevFd81lvp0wWPqo+3liNu0Vryc0YTk4ev2Hq
OkoyiIO4vHQjQJiOSbOVkkxdtx9Oqz6Y1O/SLN8rq/dXBaNF6XcEVVAgU2tEJ81JCzgGuS0lbV3d
ZBOt7MaGWMkEvFYcoobOueKIhDK0WJCLwtOSsvnjx0K+DNEv2su8OdDpZqZhUVekW9/KiUkX+0HE
V7vyPwbt8qmRwt41cKHXpmcNWDJgixQ2gQBapRc6m0HkMOw4YNpRL5BytQucBw/AalxdfawXQzTA
8xKjv2o5GSUNcKqe78P1ICJSTxql/ZGmJpJyP2RcrvynBcp1bnVsGxYZ9qHXn5tEwNQJgSQ6q2IO
nm3c1dYo/iqiYbuwJ/XR+5H9cjBm++qhQsqs+N2zi8e8CCswJM5PkUDOac3m4kTJxuNM545iDcz9
NWkUJcpUudDZil9YBups5cu3iDhm522IFjBrSOwNqhM18MoOy1dPGES4QrorcgIlkQ5zyKbxlZp/
pokrEn0IFxH/M8lBGsO+WYGVeJTMr1QKMx1MQOizBEmdeSND9mPxnGmfVKTfpaP37ZjTNonpa9In
H9aNBEDfUBgzF1Brq83F3ajcR4FgZL1MAXO9+MQaBcFm35jmAFlO5cnsGnYReuPnygQKNMjuJ7Ub
sUs44C4BbfiOSVwA94uWeTMZW9Awm3BqhtPiG2vdQmDevxo188XuvGtYqeNYLpe+nZ9cdnYvbO6F
RPcwcEBCorhKWjS4IUSL0ayfxljo16LyMHHlhLN76Wcf9p/wZ/cuQBODlyusIPi0Q37tXfvkweai
w0gyX6o+vRyLY0/+AyFQPWGsQnW/dke8G0esgnd9aAW7Lsz2MQbPNC0BN4GL7mJHrB0LHMECT0kY
Lx0eBZQQSb3rtJh8IvbhTlUt8AShzhXVc48ZOaz9q0lfFZXtMY/SU8Z+VwvCVMNofIvIbi367tS2
5V/tYcLNaLNTIlv3Y83wkmpaZvKlbHmqRtzukpnaXNf7iE7zhiTJjKTOCQgLD9eczsQ6pe1DVXiY
xTEH+8lXLotbypdKw5sjmIUDyRs75lrm9OYGoHxjHlJesJRchKn7bgz1hxi2pU3OIzOIc20z0nOS
X4MCNivyiz3h1ucwaha835ATHRllklgse0pVVwEuthR5Cn7noDmZnvypuEWYFd1cIXuw4Ti7C1p0
ohr13R2q4rdz43+J47+mlExUDA1vKaNk15dGEnCCYShXdffW0D1jTwYq12OIm5/tvLhPa/8S+zgl
KXybyiPGyX3WDNQpC171FXi0si0wYk6DMx3insbAouWiRe7uSOw4+ZC/OOiv8RhQ70Wn1Gu/dAkT
+8VRAs8sUQ84pY8OLt/r4pJ/GqfzDm/HpuyjTSLtlT4c6+ci0t0ddIFJ7e+J+9i4AJWttF9NmAP5
PMWJPLPTkIiLi8ha634x7xmgzYehBESC/EJNxCObpLLmTKBEl1ir3GYPnXnM/QpuLBtB0nNe4syw
4GjALfVoJDZsd+bFKnnXJbJjuNimfV51M0r0AukCpifox/pz2CMAuM5Dq0c6p/TBZDF80zW+yq6O
8VrHxO3hH9yXIK20o0JU5aWBnnQaa//RbIqKw3EDvHK6p3oR40jvCBW77fxm1BZYjJ6BQ52pG724
3kSjs4XuvrJBT3ulu69o59gcYpe8GX9DTuEjtKx55P0imnTfJxT/stuY7W/SN9C/eubK4T5Kw4Pl
jlvgFIVAPjc6GI19jhtSmZw/3VVjyeMsQJJ3b7rCpXiHzaWrqgR+Xn6zxvjDj5ytw3+v4F86Ubda
OKCNJmdWxiS+AW+qymJ2Mnwf+jwYF2LjZsOhss1NNTYfoY3RjJNKF873dQ/bg9/eehVlOxrpZUCd
46ysUP66KVQ7fY5qBXWZ7kOkFKsFLgOWe/w7ifTWhZ+6xrQpzxoMBvTdwVG8YTTiJ7gSzlYTJ1Qm
sY8B/pm4RddbN+dwMv/4M6ICbBbb0EigyQ4QFJOdo/AhNkXgWHiAQU5Re9ldupG1ty75h/RvZJM5
zuzoAy2BzGTSZ3FqKdl1BllelRmyroZ7RDjlKlWoSzQ5I7IjhtlTFeD2cF9Dks7uDM1QFQuw0Jry
Thg4fyXxWsj1pONuq8Xad4Y6z/G4zmNM8pzOOKuk+2WSTI210Vgkh6lLL/Q5n/EQwTtU/53K9ZEN
E/h15rgUS97lMuNvL87VM4czsSJrWBBX2v2ffoYvgLNia70tcC+CANSqlW/1ui6nR5ul3dYC/Y15
UPNEf8e7WXn00EMZoa9lWnLtJ9Yus6f8Dh7SVWGfCIbh6g2gERJUsAl9ohFlt15RzOTvTECXQCwo
jE02coqTnrgpCwxBGTIHYI5QUsD01beXOWcpvFdvSncYzQ6FHdzoi1IUp/5j1uUX0HsvwIE2XlO+
doAJy0QdFAAxvY8MUbGHg/db1upm5tUTzxIv9YgYsNHYZmbzA9/r27d5Lrgs+C4rXrRr/myF2GJT
ITAHcIvQ8d+YOhulvGOG1oFzb9Bhoum4IAJVFMVFT34PcdNHHgma+x0CodilIY03XO8qAwLdbe/9
l4DaPy6CJ6tlZWWmc491lGYcD6DuyCy23HXsDLFvnOvEvaevQiWg9m45fnTd8DGm/ZmX6rvu0Bjc
QeWqTUFx6/rh0QnGE/qDv6Rg5VtGfqo8mCAgabeLynyCPvNVu2Cb59p7gT+1DLx/6STRObblT2Iz
A/cSstSjpQdM6trphvkw7rjmFgmDAz0Y0SZNf/ueDlposkUR+ILGiWwBdsWaiqXgm1zYfM2CzEgo
fMS8blTF0gGa9R1QF2Euxv9Zb6zeXbdW/Q+LGs8k8N1BpWfhlGfkSRnlICM4Tjucy6IJ7Eeg/mUu
5Yyr9ZUg57Axxf2w7j2f5hOI2uotNiXeXEYftI0HvqVAkWETiHBVKW2qGUh8TakpkmDYWpx4BS86
L0t3URkeWq7KYlfwq/YUWIB+XAGYOQKQxeoZFdTEymkvRZr9JD7G/GCwfzGR7GK2Rrun/zjG3+gG
9mPuXCjKV3wFDFmIkmDrNhr5rlSP2BEbB5V3MQ00uKOt73ZbGvIHfdtCVMZ3VWRtTcv9N1QhBYHn
Er2EN9IdHhiu3es2l37t5Rw+K3beVEWbqEAd4DOYSnH0mHx6fR/METNd55Fz4yJklb5mrBTbsJkf
w6Q+FdLD1E2vNO52Xh4+WNpDKlLosU5/ThwFaHj2KRury2j28PSMXeIMqGrcVWnV0RohKofPbFnJ
imnSOBDOAOUXQGNkem+G237pLn2eBpx1rZVdTheREJQ7OtlP26RY8iAQsVHWUfvtl+UzwfPB3dKB
nrfHzWyJ95yGoBMheQvQ6TJigK/FZx+MYdU12Y9+yxq998G6XyOzuFsqfJE8p3p84Azuru8DBCkD
oKEOGVxI+K+jXzDTcjIH4z0jGixI8jP1I1BPcL9W4tN8hho4NoC7CDjc6RyOSiKipHo0adsVHGsm
Kzq6E4oAXq+WPgfQXcdrE+AfgO/2DUGb7jJNS9XZ+2D2aREMwOo6e8RwTsGdVh4gbEYFjcg3Tt/8
BQhkeEs+4urZ6I/nRjNyKQNtF2DoVVNXh35Of40a3RavSdXkX4NDN8yauCt2a74byr/GYjkVraT3
h4w0F9eGp58uBANfx3Z3EguE7nB4dDcKAgzu1Gh9mJz4MxpBCHlOZLwx8q1uU4JoBefFOpnA6coE
oJgCTm2TnbutBW4sK2sIDJq2KhufMI196GaiI21DvwM61zyahvkQV8G2bhvKDHQ7Snfrxnw9FuEu
dMZHC2991s1fost+wnr40vM2iBo3fx6PIhiewKodMrzcdVjscH5NAD7kHu21lqYDwggxWohNvUBF
S3idhv3JyfKTGostTp8U5iG+W3FozfYN8diegDuMmjbJP05r3Kqqe8ha71FvPiGvFZ6I0+CEm6IT
kMpNYo4Kzom5O/1xIn0OShtqHINEdkz9TPpsLkFs3rujxPZfgdYobD9dG8t8bLqvxQGsNz2OhOJy
c6mvfftlFOxO2VcWA3ZIRuaRRhNiukSuwQ5o+brWGMEVm9BQIRXP8mYFOspkTJBbOBOaRbwx+MBO
jWHf9B2wu+4wqulJr4JGi+8k1hbKfe8lDx+DID5kbCdZ/acG/5mEyw1oOIbgYbRZKBf8KDuotnxw
w+KtMatg3YnwcV6GY9fJ+5kESI5UI93U+TKl7WEabItTSLh2ImpXcpDmOzKgr62q3y3rR6jlkozF
x0JPowIrlTMRtwXIc+tdLtgg/PhY1ZyMouADVzEo6YoSzHdc1B8Wqaw9bEw9gaZWibAL+8W0x0DC
bLi6AP9/GfJhP/fo9hgHRM18G6U4R3K4oRJYCC5Qy3joh9Bbgxe7a3vKp6BEa2TV12zOL0kMBLb9
tnlZNO1jFPvI6QbzUhOxEYl0UzTWye+jp7n1dpMfcWBSmyHydqM5PnCSOHAzMYn0D449vTVtvhsk
aeB2sZeY7z1v/BDessGV+mCb058zmzcXE7VcqF9cJ/4jCq5CDkESoxtep5FpWxuRsxmu4yw48WlG
QrNRO8wsdqQRIqV3jmhGde5uwP4TsxOG1fRlWk2Fnr3+aBgrdub4pkzjXz6xuQ1Fcu6Q70jMC3cz
/Szk9NfKZrehK/ZiZuU569S9BxYBYwicOJAVwrGOJjetkgjGhvRaBM0lWuptW4jHOXGeEdsho5h/
57q4xTGExKg5tFlIVef+w2MPZ8Hl6ORW1oZYR8pbz7mEXX1EV3qLvfklc/CeUS+GPVQrR77OLmw5
DvtokVyVTcQLpMlGC65atEdEN9H85UtwEOTkhnGs7OHslSHdABU/zn2uszpUea9y3z4WPTkJCoVa
S2Hp1e2zQktdRqSOB8F/0R+XJiJ8EBVI7+avIjMglC3zOjCSclWL6RTM5MAtJfpd/QvYWU+1X2rS
QHOmpTvzt5q9nBEGCw/h3DE1x33TpiQ3FNEmM3qon8gG1HQvog5STIc8DgxnY8NlxLY8YrWf0nXd
OtqjHr549vSVx/3zMvfXoE1f+149lI54ABYd3kl3Pldje520myOBO54UuzFpYCTSL65yaI1j8onX
1qa/ErG7pG8inR5lJ/5J2a8TpdvHOa5qO3bpivKtrusc+f1E2oDsKkZ6GW+YIhOf1TRvkwKFLBBr
VaYnt1joQuJnk8t9FhHdpSPfRfDpwpFyXLmlWtvVC4hx2zR0VEK1J6ZjNzGyXZnlcmVxETeCeAtx
0MRyyzguVbph7LvoC+O9MVUny1iOVkEHwejVdogzZ1PMYU04bb/j8LENJm/D4hnvatM5q9GOz+xu
74FVYW2fOKsZ430M1NiI2xPm57XVmMcWbVlm6AN5lFOOlPHVWnii9I3DEr/STxduAQ0Ue1XCOZcJ
fk5++eiirh7UU+uHz6JSD45yj3EavHAWix/cMlsAE8qtF/lPFo5CXOqnoY9/5rb7WUbPR2ghnioL
i53tfLsTuRW+8cts9JQBmOX2pJcliU7l6IEnBcKit9QOhcO1iaDFphbecI9UNozmzUe3LEdnzvv1
0inCzoS6QobZ2qZ1AN8gd0vl7y1eTP2CanwAnlQA3JFs871zFuhmljpNt007vxVT9jK6OZmb83J0
I2MVgQ5/Lun6rZaObj/ATwsWs7uLHRUy+AB2BFX4d6JC5l1HXYUIMHGWz7kK/mUFJOXENX9bkBee
DO5Dw73v2NnCHOpilH2g7H6sSzQpEsEZKAKsCAO5vczC0LZEr2pRl9BOj1nhELU5yoeyIUS5MbrX
LO2PLdok/aD2nndKc++vkzDoYy8BZZn1mAm8o5oR+mN4xx0MgbxkkbmDPrUTxxWmFFxadBX3Wszo
wpkSrbH3kfVUrXea/XBnK4QprdmvrNrZV0B8rJFdB4DBPusWym2s2Ss8b8ee9lMVF69BRZ6hazEe
QnTW+d25GwKd3dU/y6x+LZwaWu/8lDnDLQuLMwSXDpVlHmLCs8zDDOwZ6y5uagOtX1G8F4G/7ZV6
jjIELH7/FHdzudeCj8kuzopledf7/r8xXn6irnyohbX3rO55ZCPwIziXytxgHH0V/XjyQ+NZlQH5
aONZeR5hM86XyHK0EpiOWwACcbBTfkeMgv9i4vLU5LEzYdFkFDGZ6VDAx/J1MoNXwwqAJZe/cVLt
B3yc7jBt2FxWikdnhvBIJ9j/m1g2TZccrZwsQqAv61IOMxpbHwqjC4McWZe3qpsUPRKapzJhtGuD
UkIVE2sFesW5ZGS7nhLzr/fjdWV4JEHb8DxqA/RKakBNaOS30/ceVFbrgfkunJPCXbmj5VJJuM9V
wHEjlES3Yecr3dSCquu8VH64yXM6L1hk0ADZ0HiqW1q7DIDYoRJy4/wZ1H1iqYfZFO4qtJ0dvsLD
PGtzbmRykASWQwbouUqCN2YP5KtkOI6c7rXp/H0T05iNkho1qnhQ7WijK/W2s2phB4+SEYX/NMwh
PXU1AIjsIXJXZ/yjy8ahFdP2E3IcaztZJtrJ6W0eiufFDsO7ATW4sokf0YvBaoyDYWc3isZ/XVgc
J5l9BhYAZjPEymbdF2V6Hio6Y2K+VxGTq6W5lUawEe14nmzvA7zzoZXNzfE5vfQeYIP8a4yMnq6/
84SagcXgD9927f/FIrwiLiVzPs9OwirWDm7pHb3lmwyra0/gKK+Q6qHVMvrCpmmDp4LnBIZDkV7S
CZMo1RN1+bwNRjTMUsXoleUAjkyIbYJ1mIbCT4knQjjOoxqHYA1dfMvieGybaRfkaB6IqYtz6xOq
xgm4rwKJWh2CsLzlYnyz0P35Q3ZwcuRwGLMA1MxHK2y20msgqzfJYyonLitFMWczqJE2Zbw8jjb+
I63kqLtnI0ccO3NGGXymmFnIGTtQ6goS4ZyExc0r62PWF4c0rY76evStr9HzIOv8xSV2tfL4KWq7
FyLZabiRi8inQw23T0bxi7bGQg5QX/AH/AWUWqlR3RMA/K1/AV2boyXL49T/H2fn1Rs5ku35rzKY
5yGWDJogL/bug5Q+U1JmyuuFkFRV9N7z0+8vVL3Ybo2gxlwMpqtKJoMMe+Kcv2l+wAHEzoBkF6Ja
RNNmmp8ST6ynLL9RcFVK7PfgYO8qPC0oCuM1y2tXbcW1HtM8avNZ6aLokqv+FyRzGpQTJr2lu2lH
9WdVSvxrRqpmnZN6qA1xFI3TxgKKWSXpocdiAtGJYxJnO4hn+8hw7mauSSJztq5XHu00eQpGUm+G
6RoLkARIGYydheJtrSBTO22mOEYKnjXgz/4aw45NBhUG/O9IEi6SMArQ5MvJoWXNy4w+EMnVN9bD
soP2jA8uYc+YrMN4PpS2uVd/59j8OTkdtqvlMkmbS8hhP0Cs3XiAQnuvvk5i81eQYuJi6jK6r/K+
WbOtnVGvmxZtYDyWKA4+G25pY/pm94sg6Z9mL1KMjhu8TWDDSr/BgRpQI6Jtrq/tMmALCcObDM3V
QDgFLd76kWLjo5IfUVRuZIIFM5xbU8vWY0m07NfrJOQBJv0q6bkvN2hp6cleRCh0i/7KyrOjMFOo
88WaD1557QwlPFy7fXXUdGOjK7E1+I2LVsJkRbgfEdQRdHqU7PucMrwdiCeCml8YPqAOgdJr5dwg
74BLwQjFAGwq2YrpzWwI4tmNXkVOngxfFhMoQHKjGe4ziMdfVsmhG1DBybTxUjBTgbkexsFdZ2H4
MmvaxiCt6MfBzk3SqzEu9gE0TGpGK9VqDGzdsO1l1wByd/NtHEzX7iiv4mF8a9E1QBs2XqoPyGRy
LI2Bakf6Lpj+ZhWhJJphMpyLE1VZRQyleqtn8ILy+7Fjrfl5DZoBaNJFj3vMBVT0C7v2VmMXnabG
3aecB5HVKWVfkmlu9ysZ7OY5N7qj1oltSyYVKjRScQJAJBodFD1S991Icjia005LK6ZeiOSb5cTn
ZJi9lRq8DDpKhw9anyQc+aG4NUksZCHa1dW4QwQlWg9O/rOMEVVBHLYz0lM7zfrGGeO3kWVG4viS
9b+aE2vVRV10pTmNjUFZ+UoIiylZi6BBLSk+iQIBwfhlDJDikXG7BTuy1SEvc9oU8XkCxcEIZgtY
/ItY2ghRcRQAyjt7kf06B9z3DWn8KOp5E4DRo8ZCcnAurQwOLCJcOYUFFwYg4hJITQBSHHIUxVpy
ABc5ID098DYiRRGhC7RdQJkdQP1wKMzijhugsU6LGP9l9f7qc0p46ZcUDY8kAmkjaO68UB5GCuJY
OXv1cqhQ3WlKPM3r+dqBjIzp+U/UvPy1FlITIkccryzUVC/TDHcZoRfv6Wii41zXV3WEF19iX7Yz
adwEoRXyesDX6kj6wH36CvsItMh8DbLwrKrFmQe/i1ge1C+qHZAnAWmW2dTsihy7sZTYiQO1DlcA
7NCqSshDR3VPPVvv4xpvwwAR/jojnKnaGP/sSbz5Er8HFIG62863cGQvHO72BIjNY5RUSv49pkZZ
g/5euLoYMSPiaAVW15TZCVxvujQ88wkqLxdJOZvPja2TMxE6UnT6VB8bslhr10wG+OCxt8TSiePM
j0cUMaroFreSep/POaeY7XkrK0B7TLYdUPQ+wI2Mm8q616Ezdroe7LnuD4d81nzgUwW5Hxv6ZzGQ
dUZXJd70Q27uQyQECY4KsfJDi7JVTnxGRjqxrHM2yCzD1Hao7loh20vfQHs6MYKXotXEsi7IvHhV
cu1CRjg7WUgiO7edBCY/MKvBHo9y1Lq1PtTIxRsyXXGbQzRiCgBeDAgyztSWsHWaGlzSdXvpJD1i
EHQu8Ac3XjAhsPim6HlTB4JFR0AH9BeYHE4ViAXkbnLlVI5/mStTaVJ/5iIK0GWe56TbRFgjLdLQ
Q9Zdh2rghSaVVdIFpybP8Uk0DC4B8RCfnTSUaA+OxQ7ZtghVgmzYzFYLodXwrdu6pWqdZFF1xmnP
RGkFlIQ+w5htfQr65jz0xzbJ3UvSCuXlpCPywLFDsVuIchWPrX+UZlevYmPKbluj9862lv1C+uWn
L+iGLPfo36ApcaMGaBCgTbTqCpHBR2wRjxCRT3UQAytUcaEQtNlAKaFv+43IImsvyi7YzF7i7Jte
xIch0z1YTk58GXS5scgwlVy14xAdIhdSYTHl4UMLnXdT5xK6gNOBtC7hm1kTQe7Yx907Od/pEFu2
2BLCEkWaA7JyhkV1yBrjJbIJaNi60bCRoBsv0mmqr7Kmf7J98h5gAPMtZSnu6WUO0zDHR0TnbFmY
egVAGJLsFrOceF0NQYvYbwP/tsSfpDUrHa2OIIUx1+h7u/PFrWfPyQO3NqgbVPkQqNB7KiI5sH6j
gb5SFICoPSjE6ELWyAp3oQ2wfkZmoKXSPGqati+ChjgwH+ObFo7pRVDgOa4jVv0Q+5V5nxZ6FYOS
9GIU+thO2TfyHepYXEk6yLGnasCN59IE4PjU6GFzyS3oorFnMPeAqblXVJidjXnTbPpx2sEkvAmL
Aow/jk+JhSBjW60sAJFpFoNXEJykiYVSMvmYR2GMxzSr4GbHpI6NeT1hCquVlGZ63b4OUC9DHVO+
O5lcawFgL5xZEwKe3qoxR8wJpLFBtrAnHqJ4wzFxaivvaW7T56pH1WEuyCO0EvQNSAtEA+v83WvL
X5EzA3XEADlxRygQ4LdIX1Hj4NjVXBypKv3ZTH1excbcdyYB0JT9FZZGa4ucMbe1c9xNzxISqsNu
6gX12TWKpbDTXV9B+7fpyE76qxYMlBtCBsVq0i27X20UnuI6OehDco9A11PryycE/mCuSH+NXC+0
JetkNFgSD1aGQ+K0RKLrIMrphHbUvWWTzUqTVe1Vu1F37qax3ThZ8BiC+JeiWhRG91CNyH4PZAJl
rp9Dil10c6gtC0MVfZDl7G1xyhvJzX3kSMzJJF5APsUnr4KDF8XVczQR6+ggG71OW2Z2BcAChZOf
aOsB5k9h9hqugalSAnMs6EKAGug4iwbUkU3hwq+0c1s5t15ZPLipt69y+JK63r9MFVyaIXjpDUqT
FvX2EVY3Zp1Yieb2fg58yoopEMMa3aCLcbCJwdvqUhQ1otwKb+89RlV/dgPtvomN+6nocUSMr8y2
PjotgmpdSaoTfSzIh3iMTgY0Ceih+Et4FHLAg9QDan9YwGDTqS/d+dVM5q1Tz5xs4jYNxQohE/A7
HDdZSJYrya5w18LyE5ih7Zn3vOg7Adv9rIpxoQY3zi2PDj1GHcm4yykcLVFlStHW9XezBg2hVgkc
eMm4MaXYBfNAXFkjsSTZTcLQuU/J9DoSjwy94SJsvnH7EZuiNe78zm7Yd+K7PEHhe4SMvLDGcTHl
ebwg34K0RmnelFRuo2Iiz0dyiaocPN1enHMoMCh3+TX2J6jmjmRpNBSPsBr7VU/ZyvW5XhuZADxH
42kR6RdNhSSwuoKLxCWXQH6rIayoxvGgVBSUose6c8AkZ0BWyxAWZXhfJOw7yo2R8+qyktifixyW
S3EfRsURWc/kQkjj2bE4i1C2gDlfB+ZCqZ2XJeW+ZGS25VV5bN3svg8RVk4daDhJgXalL23oEs6r
oecYMFQQBnRoYUpuRQI3ADK6jAywz2Q4SG5cj1LjcgkJ1BfbQXqXTMAnlRgPJ+vaHiyioTHcC+AW
bQQONx3nHrIXmj6aGZbrxNYAuQfsYLmOMRni+qPLq5gWzNhMvM7NaxdPw14frOYx4UZp2sNaqZ2p
1CtR1fWgj+BQs/mcBkl0OcHTW4ZshZED0bhF8TQSDsxTDTWzVqQL7noGabHIWWZj06GOK7i8JcOz
4zYwyhLwfYPTvswNSrKJBbO4V9ZgCbmyuuluK3ZyEJdc+Sw+zT+7XUCs4NcQ9NijBAAq4OkvhuZZ
YMgozMGguxbhRFHJtbNlBs5kjkc0FMEegMRG1I8FGmxl78IrU9PdGvxnchNE9u0R5OEuI3GxDRK0
j1UPW8Z0aVK5yPV6j/bSTZW3mBwnq6adlqNhHmTaPYNGY/MYYLz4tYMM0o8QKZcmwizKHN6SsKPa
mO0ZmsdGC5BPJywSwM1bF9nEJlN1gu7Zj6ZfGMeFnKbuDbvl0Z70DWbHv6oEgZsWDi6eMz9y4MV5
pyHR3I0zdStwYjHXl0rzHgMteJvCchHq4japJ3xRtBvqFrdyaHexmDqy/9GwKC0ERMg5LqzMvPRI
wRZVemeFw5l8Jdi/4sFXZI0ivZ6aYG+7zhuyfgsB2Az4X/XkpPo+Rv/FzSYySGg9ze4tGgNXDTUD
mXhrRILPXYMhODmJhTobevhrIq1Ja8is3lQtgaJfG8+dDd+b+H1LXAY4B7bZUirgUTjr10FZZzgj
89N1vCnDslmoMSI0fwBhfdbMaWEY84NGsX/s0CEbTfsmUjhq22gOgZ/fBXN19mT41PXmnT12+1xm
h4w0mzsnbO3QatgvcsxOoYduiI2Poe3uRatdzskM5YHjsIKLxKpe+q3Py6rDu/WOav2x6QHI4JCc
widKOuc6sJV6sXcClfRomXguk9hFo0xftT1oqbY/Qt76WXWbxNHeKo6dwM4prLI0cjRxXpH253v4
LrmoKregnXjG33+0HqJMxQMcyXMxT+eppGo6+3V3mTsxkAAuf3sbpIFab3xCkWFBzW05B3lsuu8V
onmpjnEtBagJiFHNUuoMSomc3qjBhLfqi1Fc7nvtNKZYq/NmOPCO9RsmGBJmO2ackX3dIm+Y/FSO
JTThotbKH0hkqH+ZQ3tQM20Ept2CduOpIZGuEuhRff0WZN1CydhYebC3cu8im0BXnw3vNdKSpTed
ePPc58RzX//4cPrBJqvDxYT0Isjltz86g+o82AFCxuTMZ+BIoOUPMPOUdjYK0Su1NsP2UajaYUKK
4FQT3fCpCfl//hhRPYzzH3zLQkCsKeNlagy3vN+MzAA0i5pcHT/msq/zBwllJsiKGL+cwHh3G36K
YTHBTrCaYwaMr6lPzkk0Zznihm88NrEoqVye20+9Kx6zKKdnUvUoPF7P3tFM8CQSm9YtQC1uVOeO
CJH7+oF/6Y33U/pAuEoNYYijtFB74UUYB8284aSivHgaph9VUfy/ecEXHESAeNbcDBZ+/RK4LRds
JDVcyG5PNOQQh/3xlHwkg9J4N1icJsaDLLGHdQnRkZj4PaDQBjLnBz+t/v176On4UE5r9QfznOZG
KEnMmGyqLqb8TH/OA/Kl8Z0aF9qvIREaD50dP6l+4QdHdmOTsgVvSs1jaff3jJIkL0hPmbycOvIV
gSlXvTIW0FA5SvrpRv06AxxUas797im1FhiB3/9gnmrlNX/vnGqvRt2AEFK7t60t1nxVI0Fvdq9O
1yvY9CZpb+z5XjVrO/GOlgb/NCAlwk/y8bwqj6Gmm1qE6mvtPW3TFh3Lf3n7znnkRyagDoy8BsqT
nxrIJXVyvOUnqH4l1CHrgsx6snLG8ZYXCgNvbcSDevUIHfoC9Xu+ms/OVr0cH6BO/4icLr9NoVi9
GBpea9Us24ZqpG4EV91VkopV355KFF897BGgAql1q7qNb/ZmtHAwhGVQmfgytpBsZuBz6I8AwNL3
il2ZGZRVwyOjTxvMtRaYu6Vd8TRl96NBDcRFtuTKjA7CU7KVuBEP+P0w0oxoxMdgmXbZsHPY9kEm
1/lInZgHmIsbxI4Xyewjcm+vPx4k6I8BVJEiemniaGewg0bDbVAhHE54CPXTf5+GlSkfJBZ0dC6T
gM4lt03bSOrDkcKvRz4I8pVJoyZFNNfLXkkdyvuIfUaNIN3JW/CbzGfenyToTp1f4OKYLOoE5dc8
N9mYTAhpEyyw7ajm1f7CL/IC/JfeGlgm5sCR365yO9mm3o9+vNK6ez5TDQOfYmS/x6ajpIYQB71f
vxTOazt5mx6crnwIKa2oaaPGM+S+HBvnAHA2BCYMvCMUGfm6eiWt7reqQPrHE2j+pZknoLHxBMQG
yp4uCx+tkfwWdPgYoJNoPDggUtQn8n1ATgtvivbqx9WOhJrSSOjMccccRbNWzV5wL0kOFv7MU7eD
ue10Vv5MthfyXDeYNxI8kFnN2HchuLXKLQrsBZGjC3MuueZeNcTFx4bdPZDCuOCw5i6LxAdT0ARX
7Lh3eGZfYDEe8ayQzgHVg4JQ4jIUMlgBDEmXYllfMHPqfSQo/xvZAvO8RRNv4B6iOhuTL39r9eu4
sDCBJhvP8meA1B8i3yR+tnbG+oI5w6OqtdFlH6PlURlqxuZj0f9eNOrUYeTZ3fipYBpwp3NXattT
G0eGo7pLOMJaTSIKq8ijMJxqLaPeVJWoSZPnSTvMvdBYDCsVco/rZDionmRw1LR3zRtWiAqEfC7u
/JUJymfYzY6ZG6bepaXv9Zh68HQ7cQ3nIVgLakqxaWAMoFYNy4R/c6qlBGY9jpilCYrMvOFlPf7L
7Q3upnp1baYIXV1HFiqZzGqrOY4KoFVd8zx8YZjMxxQZSZ27EEraa1d5LTbJpZ2/2vbPpIRwgSAA
ex8/q87vESQHxzMWp4vJsdRrC+sk5X0zvNUodNKgXgHZ1995OiaKnOEZ5ivOpobSFV/LGU7JxZUt
rk+pnAAcZen1gA1VO/bvvShC6RAUdNNeR8bZld0738PK+cI3AZ5HDcbMK32YCZ7QbwZGEhgbrqSb
FkKNyZcsvUXC91a9Js8xk8Oih2HA8FsZB5FWvBUV4JcEsASJMQyrQcZfjcYW1CMZ9Rq+CUFsVi9T
Eew8bZ21xsbr7n5/RmRUKK3rR3T/Dp5SPCXeUnPcY8aoE0K0D2oxGkWYLNUrWhqWZN2t+uiyi1+9
yrmraJINLRyWtUVtbsjFNXNNPY6GXhDbAS/L6WH44BxxdGpS7vXYi1Y9+RgyOyaahkPVPkSKtB0j
NKgJTCKcLT0V563qN4ZndNlIwp+2KCgVWRi6uPcIICzyAV9otrjBT65j9BHnvrkue0k+GA/fsJ72
H8PJisEbk92HF2CCdQOhCCwgqi3TsGQILfONiUlAA9ZrZYoUDZvHLkXF1buZ4itwg0sVRtoNDMUs
33Rei83QysWRKG1wGiDSSroTuvF7PkftCXz2SOWuawiEmHz8kzZYXIZsELulPsawphUEiuYn35uY
IlCveTSLKIeHavRN6e187blxH4ks2H28QsC6uccF5WNfbklAsMWpAE5N4MR/wXzrgqOJl1WOKFny
pnY04wdP6VXUyLZByhKFI0e87syoKXNMsNyAe6s52jrqoIaJdBGUb57N3iBe1T2xSUNq4rfs2Hwb
mgEkE9CNzpvKQ/zRrXiFbPpaafui8EOI492oLc+GqEK26GUu1LHAb9Rpu06JQ9B7Q/OGRN8H4WSG
OhjveC8homEnSV9EODcN6OdI8xSNFABt9oyBFAruQT3rjTGgBdU0Klveje3gP8gqYFr0LBj6SS2f
eopg2XUndUjlJuh4gGM23UP/l2j0MfHUsaa2PLpaDWvPA5Q66rzrQMPzARsYZK+8Ho2wOkZEZ7xS
02XKoYyCM7koAK2NzXykd4cMwGS3gauqwj4dhU6Lvg31bBmJepU4aOaXdfvS6ysecubbnryHAL6E
zgK+00QpnZI3QBW1XeCycDdb3bYwipu5A/eqLiBDsMMeTF2mfkdzACaxS2guwwBtMPlgcyOgYd6I
CJPhNOFUBe3jOAKsACFBV5lEEq5D3SKN1mpag0HGJuWg+qAG3UGQSR8YrnsxtaQ6eI+W0El1szlB
pG4JybhHMaH4fCUOoE7ECAJJ/bEBIslqoHbvdtUVs1jFH9Fp4IyqEHcjpuCGUVHqGV0Dd4GEZHJ7
i6Kt2rKYTXQbD2GNOA/0QF7LpNm3mLMzW9RLqwAAUV/U9khAgarld0aUKdSXCWD9sblgTvKzUsv3
GFbDWN4z1Zjy6opjAhNmitShWEooRiD4IqQWOJN1tMj4dX6P4WAGsboaap0uEg8fmTX2OjUShngO
ImvJolYJAkWbQUOG0hVy4uaWXiZUCeVZrQ0Vk9mnAO0IY2wgXuOq9rErqxa0U92O9zrEUMmtiNfl
i2oRRsQ+6ukIkz7GjIlKP/N9M3hQgqRsk7gA4JQhlwZEjGbclhSk9FIJcnCEJS8NVlVz9yDEs9mq
G5mKH1WvM1FUHM0Nxv59d+FjVahAdPsxSi0owXmTg6XhSdidWVA7msV1fGOP7cqIoOAQ8lXjx+AI
LioAqQgNUmfrGwXU1mqPRvZbO7WLyWz244DYmDpEI4H0ixm6781cQv92FRuPLF4VTzhkog9FZiCu
ql3bJwg9pS3l+9pDRyQeNq1X7PXKehji+K5szV/uPDwGLaxUNSolHhUqic6N75AgXPRxcoYuQtIs
Ro98L/hivOll9ytozANV5obB4yRzDZ0SKyR0dE2JwMTemvJl64eEV8Md2WhIfxIaeGKWe+6M6YVg
B2rraV1CcwXHXynTE9xoQwhLifKHXWh6cmf0YpOW1i1Z5Zu8p/Lv98+UcbZ1p7WXHzcoiKdFWN8P
ZcG1cVxhjHVEcJm0OVq66GU/IuJK2FJvzbTeZxpPAQJoq5aHmh261Ddd7O8daySvTJpYHZnFcDcR
0HfWrQoMuW8DwpLHzqRapCUZ9AQTK/M2u1epmKwHxsX9pgZSTDF24+gaNQzcA4yYCwdgzXOvz4rS
u0ST/Sa3y/7SG6ondGZPJX5/nrox11y5s4DuMeRRDQDgbrKbjVg4RbhrmCWD1xw0Sm5Q6WHlYOrq
TP6FNOMDx/aFnsYvrYU6bD5smxzhdbAhbIUCK4s4Yw9iSvfNIKlQR5cqoEFv7jxKBy0W52ioIg2c
sswPnmtlLYucsaKzRFwEegDoyEpOU/oDVyPcasonNEhhfcryYdCc97qAuUFJ5TQ37p03Oms119Tj
Gzn8/Y8jeQreI+LPSQfZzvnzCxEJ2HfOwudkzmukcMDoeED27S54BH99r+LXogIXCIkvruoGzV5n
32HbAP73YGmwGm03RjgH5Zkxv49m467wpmOrSheeB39CAc16aEFB3x0x36Lm0Fhg6n0EPEoXgm1D
+S6ceo79EZJgutTRscE7CEur3jzM5KQvqhRXCb0Pr7C1G4/UNLp15di36ko6K0tlM6FonM2V8pRd
Ic2AhErCtTq7sc3g2CkSHfumzT7apu66RNWC21Rwh0kJdxSTRepU89oew/KyJJkxhPaj9KJ3SV53
SThz6br1OidJZiTtm68FGclJcdHBJopwHjdNg710DhbjxIoj6QoqjD2mIXbQYv8eSstL1qCClEzG
6uPehq5j3o8rKfqVOr2GdthnBNaehXSvXvbHAse8jT/ryDTm4caV82Y2sxfLDxl9MQBSG1qoXhRh
1nnWuYvKpMYpGxIKae2jXWw+98CPAUZtxhmBgri1dlONzUswvgaGB7vY05DIjip8Y83yhCj/D7tv
nwvWcN8ne4C2G2IpMkDsSFV3g0ILGBbsqJ0gvRbxKyI7u5ZzpHHsozoVXb0hhxDcqUK5oZF1Lftd
jobfxah7B88nvISX2QQoMoB6jpRzJ/pcF4EMOISzZUMqqmTv89tmr/YCyT5dI1SisgcVyMdYaPdu
l/wyIFI5iHFgLXcTosI2ZNR03HIbSrnEqWEVuvqviHRlZnjoHKU7P0CzQpcviTmdU6158eOJtL7+
BiiFrBwGP+WIRai/b0EMAQ/4pWZIkjR3pt7epLl1MnMIlOV4oI5/ozdI+wsyLwArEy3bO5ADXRFt
wiTgMuKudSkeBKdKqkRebVR1oUQjqHDkLJr1aj1QNTOx9A6Bvl5S7L226vznaMMYMGBWVchK4Vy3
1D7uot1ubNxtSfyspqsOVwXDzP3gyY1kfo5F/nFeAoO9Geb41DXU3ByE8Ak+8hoOd8XMkuC+ZuKL
No8RQ2436gPjMnhveiy5wuAqVkBar1TgM7RXNNWHaMWXw+RfToNO9c141DsimhRajMn0b1hhbtYf
smhecRXcqrktYnGIUvscu/Iu5+uUtK5UBqpiJ3PKkG0jfM+j6ml0y3VoRysKVGsVLHKl0i4niywf
yRfPmJFsrjnntfMImULalHtLVKK9DCX2EShBs1aTWKZYLDrmMRiKA1CTfQr4/oLMOLgjU54AMYLk
5voZuZBMg0q/UcPSxN5Cs/WVHZjrHlTAgHberBePAhEuy0R2tyX9XvsrXAAgG4EyTaul6Y8f1cow
m9dh3WzVmKnJPXKyp85w3w/BpWQtFhZI8D7fS3a8GCSvisJdRgcPwWXH4m86TRG/LrJ62I44ZoW5
2H10jJWsVYBhVO47uiYLLQ5f1N4iwE5nibGE5rUwnHmbhPbBww8yZla4ibkjO/8csnUDQ3FI5Nir
tk2PURIi+thdCWnvcwcOmB1eDRDHJi1DExkxYGYB0bjrDHfYO5F3zlcCeFcHP9RHsYclsJUmxXe7
XEiOQPU9Ffl2s3ltciHT3Yb9WBHB6h0eaqzRxP+pXlQfgj0qD1eDbG+dIDoUDf6W3HE5Q+WijKY7
lcn0MB3tg2LthNZhajDhVa9il6Rz7JhkR75zyvkt973rKAi36RQccbC86D2xLUNOv7l9MBMPT1x/
o1Z8PXHn0JEeBhxCwZQasLPrQ8KVMUEARKWXURgILggg9hgl7UxIG4luIXHEP+IgW3nmyMEpFuoZ
9KiiTooRlJGgLNWva8QgQIQ81wjGx3m1NoAEj535ijnCfdbgOTgHP9NeuwkmIG+NFT7iOLBBQeK2
RZVTOG7Glam/SfvgKQHs0tfJHfrzO/aLTexa0GwwGsNrYJzzO3jYV4a0twWFIbV7ln76lpnRk53Z
h7KcdjHklIEDUuWqHCXjFXErreaaCiE6FSUzpFBVyG5PsR0MqrcAkHvsZoy/arFOzbzEvUourRI5
ETVH1fEkgu5ojKAy2My9mAovW1YEVDPMyitHyWKXmCQ1fFMyyQszeh8wtEB4c4EsPurT1R5NLYge
VOrx2JIVVHH0FhGUAapU/1S1kJDQfYzG9Zwp+MV4GLpBXehDYPBuippmM+xSDuTG127UNor2ADnQ
2n5oa/+oRqEj21b33jrAFuVjIE1WogVjDTDPWdpUQQopdv3g7TLEHeoWrThU/iJ26RzLe7Xzl9IH
T0MiKjXDQ5Pq7zGDVYRyLQxqx6g9ZK55X4ThU0ziMLBkT9AU7iD7bUx7eHdyedaNHvvtcZ+69d5k
q7U4fyLeK8jMfYMQkLCA6bC3j7Y4Q0i3l2HqbxMMBiiV+dcqFxq2At5+vgvZvgKruVGng53jKm8Z
fP8Vgc17R4brfzXTkMmOE/M2Kj1253kL1Rp1jenyX2GcigTCzHxbTSV11R8h9f9//uN//Z///T7+
V/CzOBYskiL/R95Be4jytvnvfzr//AdRofrq9sd//1O6lrQF9wzTM3TT1E3p8f3313OUB/yw8S9E
NuJohLlyZCDxyklLzb6unW7iIQRbjm0Ul/9Zg6aje7YwYL0C+PEcXfy1QSAYWY90u3W0e89iL9EB
0eD98Vw2Xr1zkMo/fN+e/PSCn9uz/tre0Naw4GAgHIdkfiddvG+tHB50aZiX09j8rIf66vsG7S8a
dHQTy3HbRiJMqO//qUcdbKLYXiTSlR25nrm1HpIBKYSpL9f/k4akKVxbmK6rf2oodHqkORvNPaKL
8lbGwc0w6uT1sUT4vh3jqy509P/fkJpDf3qjAY88mMCpe4xDpWxqTDAPvcSONm4ljDeclJy3UvOG
n6WJjWWY9c0+CoW8Gn3QQEFcpRC4/fk6Qq51MfYmwIYstXbkKKbr7x9UDeWf57IaatNyDM+yDSHc
zz3fhppviaLUkEaJXPIdpLXBobqr71v5qjdM4gmsl3XpCE99/0+9oaFTkaeDHE5egdnHhM5PmxCA
a1Jb2xaqH9kcHb9v8cv3YnxtJpPuALb9a4t2lmWzyOLsVBsBorXxWYVU3zehPuLfus41PU8XguKb
/LeXguDkjcI54iSZgHmof+i1TmhHpcar8qVvuxtuoAjLaMXy+5a/7E5PShQsDaRZrU+zuO3AGgOX
KU45QBjPsVOC1Pga6gJunZb2Pjvj5j9v0NItR+d/0tZd46+9mRgComA4TbgwNneD5SxKQQjlkXDD
T+VS18TN9+191bUMnBAGeyyb7afRy+QwFC5qRSB80h9+nZ2dAAVHduxsIoPSdMgESaSeLRiO3zf8
Vc9alieIdvm/K82/vmgBDQyUNLLheIr51E8yVJULLLLcrk4PiVm/+kDc/2YeqdH6PI/+3Oan3bYV
xtxNYFrB5xUPYSkRUNax+PJ337+aoQbp39pxwPexAnm5z7PGsIy+t7G4OyH1FKApi0uzRrC4rpDg
uwoBIFOoQAER/UQMM9oR2UkNvmnqAsn6myfR/+ZJPm2OOCYi6agX7lFM5F7sovkFpPpQV/qjMYpz
5pXvNQw0rp3L3McT4PvWP5/easezXJ3LueUxvT4v22Fwak8LJu+YTzMXIG5DB2NwvJ+I8YQv3dR4
f3OYfjW8tmHZthSmLlzn09oBSgpeUtfksY8aueuz6KkPvHmZGWn5N7us+0W3OjaRiYvki2V+nEl/
2mUTbpOiQQv+1BvdYXKLR88Z3qqyfSnrGQs45wHB7ZfvO/OrbRYNGdcyJbQd6MA80p+arOzax3gX
f0hNOjd6BxOLrfx/MGCsRtuVDjuP83lNjtiuk7Uzo1PVBfe10+5CF0/QFBCd6zx9/zpfzQ1pGrow
bV5Gtz6/TlWjHIX0w8kaNO8G0xmM2HKyieWEgFaKzO/p+/a+2m7YalzPtoXnyM/7aoap6DD0sJnH
4HVMvQUSFpR3Xn24LDiGft/Wl+9mGSTQbN1UE/KvQ+VmTTghLAmau42vIq60tm5BFpjcHZroj9+3
9dVMlIRy0sbd13XEp35Meoc7LRH1ydfrJzd00aTpG5JX8x1ve4mpErJY8m/OqK+mIlMfyK5t2pZ0
Pp0ZHYFdOQ1NfiysZmfBAhkMYHffv9fftCHVxvan6T5UXjGg9VCfoFcBxMOSQ9XJv2/jq3FiQuC2
YQrHkJ9D1LLtOt039QhNC1hivok161h4F5lokSOKoUB/39xX25On02muoNPYOf76SkHgTVAxvOCk
Uylf1aQdyOHN9sZh6P6m975sipu8tHSPksPn/amdG7RWR5mc0PWDuNAAesvKFy+JH75/pa9WlceG
pPYjQojPs49KfelIkVBvaOG72/Jk+GiN6Ga8qmt4Clk1/02w+dV0Z7y4vfBetv1v4e3UyjKIx/CU
5vW9mJHMJ6f1iBTv2U/IScEkDrOu/Jve/PItHctxPPhmjOCn+V6IOpgL8mJHCQnmENllhbkBiupe
7bZr+EPzqRZRsf2+a7+anB67lWfajmTTVw/1pwXQVSJv1WX16EJRDnPrAXmGbSXxuabI/Z82Zeg6
UmD/l7Pz3JEcR9r1FQmQodzfdOUrM6u7q80fod3Ie6+r/x7WAudUKYUUZnZ20cDMYpikyGAw4jXc
1hAbLxbVqTq6ZGaVnShs3eNsf4qS8VOXAntTPHslN7rcmR/Hkh/43bSG3g1FSkH3nBoRkvpTmr/o
ltVRlTGjtTC1OJZumRp8Qs213FlszFDMEj2p+smAfleHXztUFSm67YbY33FBb0as+9KiPwE6K4oX
+tC1rr3UrXPQfbDjIIRookoAIlA5CT0bARdJ0AuNY+CZtF5p8KYdrth/iUwj5Rw1/J4A+TPPOt38
2i4gdGHSDoYNnKZsv9Pi5d8qsWTRl0pDd1UVN9e/5GXUZHUFaQIpieC5NJuxrphRZtaqerYSdH/R
rncV7fv1IbTLlJIxXM1R8XAQXANy1d99wUIfmzEkKp+cpOSMO44OFKOMjHwfjZnx2uKec1I6XIdy
Nx5+Ud9HgKesyq/Xf8blmUSaygZIgv6vihzB7FdwByVZyixPGjRTeFVdeKMpWPlOOJugvzihLab6
1u76oJdnkkFdjWcJb2vNMGcRfCjrZESRG+piqn7HDuKm6zz8IgV+qkDvro8lg8rHN4RMjlzuV1t1
HXN+OeWpoLNp6v1ZYiHAaqkHbLqxTzhM1PmwKJb4n+sjiqUvS77OIx59Q8HB+fhlzW7ARsCaxCk0
W+s5VGi0JDWVuU05Au9X2xBRsjSqpPwODfscf8mtmzpbyzi2UB9xL3E7VPKsGORgXvg01ZIQaqpu
xtmzkfXDI6oPLY3getz3NTZ9wGbVv3VbW99rL8e1KTSBGjqaPiBr7/afaLqEN4Ueg4k1qx7tr0Z/
paqKvK/BrbOpQB/6IvyHdnN3Ts02/VEqlbqFeuyfQDmIn9cXZymW2KZwicSOaVzkCmLAEKHyte6c
u9p9iA0LQvF/YjSg/8MwluZoJjFLFfO0OMYYkvWK1ZM+FH8RDvkVqvQSsnFlIy/MRjNNB/18y8Lg
Zn5vjwhuaYFfCYB90b1U+yq84DYbgpUIvDAMBS/LtZFjRUXdmF2cCjLS8DOc6STLYaemKhswvPBw
K1SDV2a0cDTlu0+zKWMI05ovXDKmbUifJj33dd6+OHoe4rxm9F85ZApShVmwclgWp8bcqNSwIy4y
H0tV+7HzUUTIA6npMQhkvMbgxbLTh+s7YineknpQCiLHYrx5hQacp8a1n+Guko9iZ1X6QwdFHOyf
ed9i51wjKIqUxW8NuyPIPvnh+vAL8zQNlfKqjbKBYFd+jAlck5FWTrZ5RvTwi1IEt3qhgZ619teH
0S4TO41xBFc1o+jklB/HCQbD9cEkZucedM5G7wHcuYOTPZl5Dnq8Nvxn+IFQeq0yfYxrVad5G2oH
QDvwCNKhh78+ItqTqDpmzdzRlodPgimCER2BalrJYRZuWX4rb2SXoqBmzCueVaSYSAZM2ZnwDEA9
Lo6hE6489xfuNxMAEHuZZJcH62w9MsdtJ0TO7HMAnlFIuxk3h5vnbaRJiA3V9Pr6L06Jiw1MlWU5
qph95gnliARjqeYsqT0y/XHKm+sjLO1j07CofltsYo1JffzCIsi12hy87Oy63UscS2nb9EeG8AWY
8ZF6Bqu9Q+bpPjLSlT28cJWagoXkbrN1ejpyj7/LWDrPiDuCQXwOg22HKr0EH+HDvYnovGMh3K6s
5UL5TzN5HFP6I6G2L0qbQZdnI5Z3OnyVVrsddC39HOkVModOZ995qDRQhkdCeTc64LMTVUSPqg88
IQ5DfSUqLi66abvQQCnu6hevCF8gzVWFOoJsI4IVuP29EYpoqEEmQxJ0ch2QP9HKqEsxQz5yHVtl
uUlEP653COQoSMIKtY5ERQybJiZGMD7E+GIlNi4dkvcLLXf1uw9bWaIJsXhBQT4fvzkGtgj06SAN
OcmxjH2SjmRlEy/NTJDQyiyA3TTPOgMvAXAVquoJ23VkPt3QeejTKH4WUaWuRMSlC+39UPKfv5sb
lR4Tx+0qPAemWe1s1MfejGUr+1Cvvf8Wl5Hake1S+oN/PfteIFKjHrZ9gqJ9+Udq4Ghp+QpvFo7Q
+JfewFpVemU8c1bbMSKTkmkb6me6drA/BqAf3GE9UkPSEUKNqpUex/JSurZMqtiV83gdmWWkVl5b
nH1pPGVD4wzpv3lbCfq+HuSWwqhwqftRTSKxmkftPrTHOgZTex6B+u28EMV+NunKrl+cDr0mqrQU
18lJP+6M0o+izmrzmEow9mFVGxyBg3kAaPE68Iy7fz8jGsU8RSwqjNRdPg5GnVgA1lOInXHZ3nWd
VtyNLsDe66Mshsz3w8x2O15++dBZuXqqQbxjHY9PBs1pLGiS+rHGkbB1mm3eQmdwf1juWpNvKfeg
fekyPd50F61qe9CxF6ri5BzrJTZXtSMF2JzkPlVh49giLEACWfavSOvjldVd+pTk4cIwKb7oZMof
V9csRd8FbhSfg354Un0fHkD3MBbaQzCBvL++xotjOaarI0jokrnMrviyNlAQcvz0HNTZQ1oAgURV
xQYc1Tjl9vpQSwtK95JKp6y7UOr8OK3Y8Zw2APh2GtudE91IZO4baxGrXyD3/2EsXjB0fGhYXAAa
ajvjJeWl+nlstFvExX4aRfsqLREbG708MEDS5u36kEsrCd78/w0526xj3baloeGVU+g8kW0V5WQF
tF4UVV9y3VoJXktXDhUA3oSq6aicwo9rGQ6Gk1tIV50NdXjqtOY+UZoXpNv//U6kpEFQ4QTYPGpm
n8zHoKZ228LkldHeNxg7OvgqxVqCprtYOewLQdKWOAFhyFaTPt8dqQHWNjeC8hTlQbkd6cxsstxd
KRQv3DG2ZcluOe1Hw5jf1EilZg3XTHlGPKS6R0YSwJYGGsx1YG0aDWqutuZ5K+9dbWlqVAkkTMEF
7TF/V1eljZEsFtQIZtbma6mnI/DgxNmZtVcexljnIreN6Vh2hnkAa6/ujTD0tq4ACa22lg5FW/Ug
vxf9v262cxeZKIHStJENm9nZV+3eSNwgyM+tXQL0xYTe0F5ay0w3sRqdkCA7XD8hS+vgquQStEdp
8M3frJWe1qpduPnZ7fu/AqBlXdXfrg+x9IHfDeHOkojGGMATDm1+jhJMqEzTyrZdCcA8s7MCpaQS
aj6350qwWRyUyokmG0b6RbfNTfoW8ZikOVtqm0nWusBMkzIw7ITf/uCtHH1j4exLEBpHn8tBE/Ma
IJmt6o4ia86iib/63rPqwj3vphcMTP+4WfoIkxk0OnJlBc46I150+XjX1gb66Km7q8dqO0ApU5Lb
qYBwYUQZ6g7pT3Qtj82Qf5LqWE3wkwz60TC7+9BjGig0IKi9hVp0UgGSjj5cQN0+hJUFHSlpipVI
sIDdomBjGQQexxXuRSexSLvKjEWSn2kRq/g0RJDvPQuqURyNN0DIBnzT+q/ZiLV0rZjQL/MBi7YE
emJbY2intaONhfoIMlyM0MXQ1EHSM/gP7xnexeTFVMpAbplyV7xLxRuFBoUVpcYZQUoFrUlsZ9XU
qXaRz4vq+q5+u4VnZV8KPZxV6qrAYuYNLh8B4jgOs/QsALF3JlYi0E4yNHWcJMSQFsZHhUtWJPon
Q8HtY0ruJ7t5ChH7vP5DZOYx/x1UOACwUJpj782uHSdUA0Sim+xMwQYdlAD3BvDrSOL2W90B6Ns6
SGVaPjYM7r8/YyC8NNqW3EOyxfxxtYHk+jHSqNXZ6b5YyFV6MIXRYhmguo3l3+uzXDjPjEVpgC4l
oKt5n7SlN97VTZqdPQU6G6e7gj9tt5j7JMauMnN1J7pwtT6wUGd3AKjK7WSbNGlnM8yVyTftqmjO
fdhpkN4r3EgmKhJq+yiR/p0xZHhGI/yWtF+UYSVuLnxYWqeMqgvKzKo6G9yuRr2H7Badm966n3IV
ZfTseywtSuxgFwr1e9hqeI4Y/sqGWlhqUk+Jf6S6RzFztqG6wSmrlCvwHAUQW5t0hCBXergvjJmP
XNMoEOwC67xynhZSNUCXpKGk2BrnanZ0uzzN1ALDthMd/urWCBR8i+C036CsytOMBtfKxbc4Hq8/
CSmg4DQ/NviPqjg7KbRQrdsGoWdTeYK7qzbVymrK1ZodT2qkvFccTb5q5+lNJXSUliYJj9D4hBYQ
728N3s/fhxS9w+tnZOlt5gp5PGh/U86a30I5QEc7R/z/hadTaSK4HmR7c4jcpzx3lcdGehIhsCtl
T7tp+hxgD71TswqRbhWVzZVHzPKPofjKf3SO0PzH6EaHqmukZqekVPu9i+bTxhwxoKpKBxdHkU0b
X0Vn2SgLG+WE2n/SmiTbjiU06+vLsvDGcTm8PNosm7/mBWvhJHFXJnrApZCbx8nNUP3Knymvdjvd
T4pntRbxYerKbCWVW/rywqQyRGsQGdF59lzWU4O9fUSzvtaPDq5D9JHu/Nx9vT69peMqaJ3Lx4B8
Fsxepk4TGjYhKDsVBvpTdXSu8qNhPdnY4g5QZ68PZuoL29lE+Q4raYITL6uPMT9tg1Z38io525Xn
HJGqR1ChisGEDZ7j/yYhk/IgUrvSMMO7nsD8aldVsWdDYrGLy8+2UwPrm4Up0t7zOwfeaV97h0q3
kbHEBlW9U42y2eXd1OyS3EbLs4RTsxd2mcCLt5u/QdcbDwMKa1vsE6ATA7ytpaBY/ruu+xAWcuKm
N52PKuumLVNuot4M0Rzw4EyqSfvJ8sp6C2sXrZN+gOMzInG5xaagvI8zq9uAOe3QREa1tysxmvCb
Hl1gt6+w5vatO7NRPKxLa/uGIkxz34SWc3N9eZeC0vutKrfyu/zFsZUumAzTP+sJVBUZNg6xqVcv
iVP/rjM1Xxlu8WTYbBo6yCpQ9FmkT+3IzKo+UDAOKb5OuXfXmM1zXhxIckdYT+5PA4Lg9RkuHQqO
gw1ZxAE4fXEo4jLQDGjGZ9WoCoT8etQFhDLc6AG6Rv9lKFIj4A8cjnnK4A1DmbhqMaGhLX5FHkLq
KPydosL98x/GoU4DGFxoCw0xhJD1KKO2HRV6ua+90NyOOmq1gIv7/xLhgSuDfNYpMlykXLbVhCn2
Y9oZu6CTjYZtEKQDVAEL5d3x4IsM0RHt6Kb1HepSNz5y1yvfb6n9B0oYpLRGCUcY8wcqLrVh6BaV
e2qkSnltNvi4Cuyk+rEYf5ud0dx2ijk+B5iOo1qZuv9AKNZvXN4z+0otIaGPsF9DRQlfQQwoOMJg
z6v6iubDVE2alRAsFqKVzNBhCtFRceZVO28I0e6sDPs0KUN663tF/YDqd317fQNcRmAavhL9BfuJ
BHUeEzMjMbTS6yqU7sdyJ7Vo+tx7cClfTEP6uNqfu8wLPw4nJ/0uSNhtiklgp1bnxK2Vh6jHzGoU
N5jahBtrGH8Gjv2o5fl3C7XilXbqQpNKDm1RleT4AkqY3TV2PznBFPn6GR/QrZVg/Bv/MRJtqzbb
cfoTIfFiofrVRf/6M+qqzo4Do6vL5/wsTg0argxa4tLCb0tZrO9R/iwY/fpnvAy+jAL2zDTBPwiw
mB/X1fSb2iqgxpwTNdsXtf2k9cqNGlv3SmCt7JjFoeg5WlQnwAzNcyOSW6dsvS48F62DCZZnblUf
zTaBFiFiDSuDXYZcUkKgQqSGZPQXcdBXcswN8i7iUtHRC7PhpFM00OAaXV+/y8PGOMBYCe/UktT5
gxj5HT2Kwmg6iQhXRWeyHlQ9XLmxlvY+yY5K8COhumi2QwtJs8Ko2Ptx9rNv0r8oTtQnoQ57Klnt
Ntf8Hvu+4AYpmOuTW0hnZWOFPukbfQqw18fdEZNiJpmT2ydHUz5ndb8dYjRNAy/aqH35razxFC0R
Lh9C6yDK5ptueCuHYCHKGGCAKDRQsaS4MTt7k617RFvdOWVDuW2b35aGF8Zw6JVzkq4l7wvL/H6s
ecmOlgqiCl5qnXJkvWtvwrK66nYWNkJ9NtwPmnvMnfKlcNzD9VVeOBeMSxUY+h1bdt4wc7sU7DxG
DOdQixyEQ7rnaejv/K75MdprZcmF7cqNDYKFvWRpXNyzD5rFfhjmgLzboQShFlbZEZ3cdnd9Rksh
U2iMIJ9BuiRQfRwmF/A3RtFDeoQtXE0b/kgGLFVfAip1qWQ2IjGE8eMKh3HhC1I1kCVJmvu0d2Yh
U0mFgjaWWpzRfTIn5M+AtKJ8JtU1RYq+4QF5lpVykL60ohLES5QB/0Sh8ONUE9/R6kyJ3JPT2s6d
FyI1H09o8VSFKZ49A0NwcIn9ThVp+kVVR/WuS0pQB3QHtmOA7HdcVIgt1zF+ZWUe3Jptbt11XNf7
XNj+XtcHC+UsfAmHDISuoSXbvh/TTdI52kqUWThqZI282gF0E8jm3GJTK8xeEbUGZNW6J8Lc51H0
xU/UvVUX+9LyX1f2yDxCU7CkBU3lg/NNsjqnQ5lWWmI5oovnDNvURtbrMPwdXf9+jD+ZSIWnvo8K
eL1LGv++pg62aYceQ00t2AkN8aEmXtm0Yv4l+UE2PG7wyUBRaCbPgh0265midjkGGCm+KnFxn0/d
PzWi9hmeVIBj9iITn0WPu0Tiox7sFzquPqBJn0uVDini3VvDQ/ddogXsyPsmAiP4iUHza6vEn6gR
/wEP+oT52U2KYW5CvRaYD3d6A2IN188xvxkco9x5HfTgCm33woxRTLBhApk/whAHJiy1N7Uy7PPC
wwynJvmAHYSGcYDXho05aaH9jBI7Xbnf3NnbF1ikIQkhZAaOSblznv00OXlvD8nlJS5C7RFgidjb
tg8wgpoY/gt+fjRrH+6gloh/fArQ4V0ITg5FSo76d4WGzwGvDfE8tTZaCJNdTBshKy9o5to92tD1
dFNZ6oi18mCFIJ9sUSFLbds3bqvxKg2mZJcBG0AJaUz3yYTJosZjFIsJ2gUCM85ny0DydOTsfDUs
jKsf8qaMbTS7oK1vBqNC+kI6YGM5YR5N7B9vOoxYbjQLue1aurNsKlvEP3NUcf6ULp3gFsu5b8wD
tRmqFmDov9hjvq/satsk07TFAh41sjww4mcr89NtGNTWpxKR79c+qKuNGQTNJ10rw52Zjtpdr7b1
ftRH/TxUdv3HxvHuXtHC4msSt/0BE5thK3yt+oRRiRQHVPKNgnJc7GcICYc2RrNW7WCHVurWo4L8
JAJbeqvj/WcEX1CzyT+lrjrGG99QlMNoIxWJ6JSGoH3QYEMQGe7nyvPRqxJRcEe/Hq9hM8KVCyUY
5C3TeAURODvOlDFBt/JGM8iGKCyas9gLaVIPNBBICIDB6aL9VLgKfnN9sFIyncX4t3FoNEMioFYr
+Scf4y0iU5YVYCb9UtpfsYjHIKBECouC7R7fK4rUDhSRGm/aultjLc3bQXJoiTERpCFABYG7fhw6
tpO4SSMbv0enMbdGbWEpruKkV1mJB2auH+xnzR404kaRHETfa3d61OLv4nRShRinsWjCw8bMlWon
mgr/d0v86oQvVo7swpfgemd5HO5g2az5+DPtou/MqW+Nl0oEjxWcwkIz/6ZYeFwP4LNw6QoJC6HC
CMmCzPSiOYZJm6MnuBsiIaSPj2gCocyo2eVKVJ5PRo4C9ks2QOQD/K0H+e7d1ykcgzrTkxNXOgZD
EAy88df1iWjzEPc2Bh0PB3S2bVyAs+OEhx28rfxcojn0JpFott9wosLN+mlCMlXqJUldTx2F0BDp
yuvDz+pRBFgaPA7RlWI5wANjtqFFgowHqmb1C+ELo+iz3X3zql+wzyEAVV+U7Ov14WbX/MVw8rO+
W9ApR6lKFIqHm5x7FoOG+xlOXQnOkW7jPLSV82/PK1mtfD8DQncc2aT8OJ5dqWZWZyJ5mcSwa6oU
3s2xxWuh956biK5Sekd6dn2KFyFCDmkgi0A8Iq7Pa99WohVDIadoGdnOD/G9QCTWCe6Ctt+U7k/c
LR4DJVwpEs/fSnJhZTuQEycz0Ivo0MRKZCh6oLyAzsQEEeW3XTRhi4qx4pOCmjdw1F0bhahqu9Nm
4M2I0Vm+Bl6ZH5f//QhLlv4pV5PMfVxt+Bk0LtHyeHEhjW6jFpVrPT7bYWeu7Np5iv+/6VIxkDAq
nsDz8oQ3Tb3L9eTh7VHta/HZG829406P/hAeDOq5G3D5uLcHUqn0+ue1liIPhVQ6LHigsrdmW6qi
LwmE10xOZeLjUw15GrtcPTkadUFtcLC7h9oJo40fV7AsEJo+Fl1HZTIz/yHPcTd2D6Yaw+Lhk1dq
w02XGOae+JY/pk3pvmQ0eHfgv8nRUz35CgCmJesJzYM2duIBxrJ+0HwpjyDKKXl1+zY4KHVl7Ubu
JFruClYpoBC/2wH+p1k6BsfeHpqt2yDklwrnj5qI7gTxLsTtGMvQQEVATg3bbh8rDbTvSRZExFjc
Gjq6ukFHBBpygEQbvfXQu+0DFVtj3Lv9dGhucnY/UG1wD7ATvkwQAG/oz4udUJDLQYvK2uE2gJa5
m/u3fVH5u6k3lJvczbt/GVMIoJxtIphMFqlWzW4cTCyLKkuT8KyZtX0LHQvF83zEqIW8DEgdDY0g
Q2bt+jZY2AUAbEzrrXR1CXbJg8zVnTFQ0SYtfgq7sDeKNqxMbI6YkpccjB1AgrZhwiGe16wgZ1tG
62bFORmRCvdcVBvLOJRKk0QzZWzSuxq9MNLwEOkvKGGY/5h+xsFzlG0SFtgV1nhXGnptr9yLS7N/
/8NkUeFdGHcQAM17v4pPk8e1EadSmxUTm5WjNg8n8mYyEcegLUwl+QIolXZKAacwU84W6dRBjQcM
3ZwwfBr9OFr5nHM0kdQdIvRBJYRJYaGmM7sH1aoVut6n4Ul0xbAdQ0rkedkgYOskdb2Je7d9UI2m
oM03/lMY028Ixxk6/Vl21KHJH9IgFo+NqYXPYV1i+JH7xZ0/6vApwlD5AlWlv1XJiW/jblIOXiuM
Q9m2P5BwFrvK7qtt3abuZ6Xr0qNj983naKI47/A232SawJ9Rit4WpdYfIJAk27C21pSR5Ad71zKX
06dm79BQkaDpi3JvmRRZG6h+ecqMHiuI+kWJ0mctNV671Fspk1wMZZHDakgVvUkycF193Du8IUoT
RW/riLKd8qwUzvQDWZ3oc52k2ROJY71SI5nvVaANdAnoRajw06lszOL1mEB1TtXUflYg0vwoE3iQ
KTWN1+vxYJ7YyFFQs2AI8EAw0WajmLXjYOgy1OcIe74kwJWlpVQQDijxFSQ6rb1yA87Pxv/Go//M
GYGVOm+AuF6hVlrY1VgSxg9OjxykidV9mK98LGP+td7GsUAIUtKiXjJH2JpRYYdqHHrPPHeLdNvD
tsNxN3DdxypIal7HOOxt0PRA4lUR1GDDwHrJBr3GnUF0O7ZwuHHygEvHbiF4h4ELVk31buM2d+9c
PbEQYaiCxz7jyttYTube90WQHieESj7ZVZc9eT6S6UWa/KM38XRSp1K/NTScGw0/JLBXlle88moX
XxtzsjAJLXpu47Y0n9CpHD5d/8TzPpxLiCDL0t66xSyGKXPpd1FvQJNVhxxanIF/xQ9eLHBAGDFW
yY2mv4t1OjKDj3haGafiU2qZ3g4dHO02tP3myRPqdF9kEuNN7ey+tkb9SSkr9CA7Nb53WJJxZYMs
bHvsZtnvqkQTgzX9+GP7qKup6rJBatuJj+PkI3iidc5Ko+PtX/M+cLA/qFhxD9EsYrx5jd6KwqRC
Uq06V5V5kxki3UC3emn66hNSelvcq+6MAkMiVZrOTXuwCgmKtuHLNNkrx3zp60i8iY44GP1HjsTH
CWtYy1q961vPY9UBGW5GxwOcZ7l1vsmSlEJaMoHd0sWQ3dp8sHHfTLrP0SnDxwgN6O1goYKOyUrx
mvs4T1VmImv+avZjcpP8u1t6w5p0xuUnMgB9OUhnCFI/OuYff7E1mGlUxG5xtrrgm2+3Jy0w9tf3
7PwxwpYlIdIhuBFz5Uvo4xCRFiHSFo+we4xI/MJAvty7VA13RaRkhzKz0VUsQx/fg9baNXrTb68P
f/G4fRufEjwBHzbwxS4EydeWFkXLc08gMI0bBTn8+L6Kqn2KEN7gOje6e3YUsbFJmQ17OFwff2n6
smwCd5brnaPwcfqWm4oqzUigGqfBbHEy6de2w4066c9a3P3AmBtbHOTqslDdXR95ceaUDJi4SmJx
wYlXfMspIrUvzrVa1U/gnbDHLjX/YSR3ulWcGLUAHYdNcFwwh6CEPlaKPe7bKkMvQsVW7vrPmV0X
FLgBDug2TUkpz3DByg0TXFaxi07PVsh7G6HXYTwC9VlJWGeXxdsoSCOQP1n8Yp7AH5dbMZTUE0NH
v4y27yOpVrGrBiOmUa2MT2i5xSuz0hYGhLzKpYvBILn/xVs77JpCJ8ieRpwrzzgHDjAHdGriOSLN
ZqQnL07kqDstsbLPapyfU8oBD9ybv3xh9bc1Zoj7cArS13TK9UfX0teEOJZ+39sTAWUjqnYX5LpJ
HfUsS9pTZUU/rNK9U9vqT5UWPAzrl+tfWFv4xPCXpHiSbgsUKmaL3+dhqeglBkdt3z+nRv1i1v3f
3BkPUc22ry39V99jx1MnJ1dVvvelf6xtPBGKkQzW/dXn3VpHc34E5HbgF729z4lyaBx83A5a2VlJ
2Q/pycMXxfaT724Rvg7e9Gi5/YsxAE6krJWjEtJiNJjVw108+WtPCDnGu/vpf7/BICGjfwtWe56/
DG2EGlGiaii3j94ZtE79D41Oay9KLGXrsJ72XQkUNQsQem5NAcpBy8Sh9EfnuTfdUFpzDltfL5Rv
9uCPX5hmfx9iT7fF79jCXSkBVT9mrvJ1sofuwAsCK8bczO7HXB+2TadZwwaIyvBVDTPz4FGlAo44
pvgvFc2uC73yWyya4QjFNN82g1aeC3Kwgz0mOHUMdbwLEtoARTsB4uxypT07vYYkejfZ0aGetPCm
6scYymaXQZtRx7teCdyHYjLyL0OCX4qiR6/jFLs4b3o9RXlFu7u+6WY3mKyo0bSygCVCJKJZP7te
Gj9XBytthifR/vLSlwk16H89AFpgXBwo5cgn8GyATg+MPEV2+GkKu2rvlwZu1Z1Y02xbPDqCEijX
BJCl+UVMlWWq0HbJT4FnPfDMNA+u1ue7SovTlQtxeSQmI9+ZJCmzI4H2kauEfmecXKX/OUXdH6oX
NyaK89eXbV4fk9v+Qzt1tm5GYTu+XpfJuQtgSSAwmZv5PcEh29Sq9kvRvFfNTe5Sl9xnytcysYtd
gewHoqUwNnl3UQmcRaJsyl1sywLvqHfGHYrBG6lcP7YhOxxlnCm+oReOVsXOwpeULAA/q6h5c/S8
vgj6rLZNd4+rF7kGhFRp8l7cDl2D1I2hCLy6UD/HNw0PIpvqZ0ZrnjEr/P5g/Ouxs7eH/rGtcR+3
ig3SVdJONf3K/5vf2Xq/0RiCXR7GyM7Lvz912Rf+QZFTXtFWgrg+Zz+8/WSQEaQNkDwuoAth6E9+
q6jYsYGuHe74mWOHiXeOAD7u0VH/LL1nE/ps/My2Kg/80WNXIf9oX7HzxPGpH5WtIdbegXLDvI+j
bz+Mj0prHnwDv+9jLIehoI74+HnHGoxdhk2JEfk7KfZVoosfbgZwKdmobUcA912jYnnr/mgkmdB/
nZAPlJYgSYUuUHaIeu8QltKTL3Nx+KKh4Ye2LNNiwsoc/QqJeOtPoSj7Ll9D68uNdzEJUjIZtqgc
zy8kUQxN02Sad9Qs/yGcXG1bofVzN+YUXaEmUjX2Vu6fWQL6vy34bkR5VN49GemTGSUJsHe0YMFt
Rn866EH1pkbvZfUxSeybeBp+0nNdCcyL4yJaIKVKyQfmRxAoM+/ouvOOQxM8WMr0GJcmRHE8tbqs
/Gx2461Sj0esodeUueYZj9wnkmlMyY7cn+vw44Q1DMv9vMiUo2PCzXJCSEOWb5EHFk5yI8xg3K8c
8qUTA32TU05ng+bobGMmo2OH4dgrxxR5xRvHQA6Kmf/1zOK1EO6w8ZOp+Q2jysPOOMMB0elAn5P5
gua10AnyjUONev4n0ST9r9qmFF75bXcIA816TlI0tM3MqVYezQsfhyQcsghlG8CrFzmJkWtBrrbK
kTv1nHnKU6k5m7DKMeVr8x9aa33p8fSIrHYFzrY07puONdwYWgrzbLQAUV+kVqgcw8p2T8JJ6Tx4
IrrRbazFCq6sXVlOGWqDIYZhXlIFa2+ihYuBPExeTabcHnMCEH04SlZqoByFV/7Q2+lXN5SPw+jd
ycPQSRMnP/qTYOzREdqCyd63TbRP624XBcFKQFv+KcBpKaDxFeZI9cFyagzoVe8o+ug7gjOPSmCs
vE6Wgjm4TICZZOUmGYxMBt4d/qgfxh6JJO8YB1a/z0Nd21GVwBEGuYibGmmkne1UyIsBFd1aCp6Y
XhbBnMg097eTBj7+m765AfFnAscA11DpHfirVo9u9cEjcS5o3uj+JFZO1MIJfrs0+el0HiiJf/zV
ddNl+WQ4HidY2fSVthEQT7kMMdBdwTYvhGNouyBX9bfDq8+SoTbM0b+uJ74BlQHQIgdljP+p8XZz
sTdW2nZlYvMeqQzGjEeUgPJGBjavPA9YaaXDyPdQ8cYdUntn+d5PoJ9fsyaXbvTUIqL9lHWfzNy5
L0N95djLhZvdPuSxxCqAjyjkzEvEalxllBZd0iK0lTC6+TEogzRBX+tlLC0rE5T/JTe/6I1Gaatr
ftz6p85s7vTG+ZqY4VOlNJ/xdPvb9GtaPIvD0QvFBQBK6kXybDhNpUZA0gCuup+KrANdZp2c1Lnr
FPcvjcSVTvdbEWG+jBILAyaMjhh59Mf92ZaTrlU6DkPk6o2SYw2XZ42fAvxCO5FeinobaNq4sb0k
wrNpSG5rM9Y2WKn5D0GXWfeQi1pAdp04ULNKfvol+OUI/4ljKYrstsis7DVuMIKo+0m/S3kYQq3t
xYYjnOwR9+x3njMV504Jtb2aOObW9AcL+abB2b159gyVUT2MtQXPIkbeo6Fife/nsX6DlkP6kLd2
sg16n5w04hXqiqn93Y4FSluDEN5eTSFuq1riHKcwze8ygvUPH5ziY2G2+CcWin0P8C/BuJEgqcgH
YuvU7sYXDWY6teVtLLKa/dQDWfMMbOR6apyYlYnyc2Y341dM6MaHVuEJm2qKvjdqlCuNrMTWA3ek
renGxV06CG/T5ASecCgU6vt6uy9Eh3ww7ZkDSxcd3MSo/1y/xedlZHk0ZdPNAAeDLPNFqMSqstUc
2BPHtsMTtsQFunTxvG3VfQ02U8G6IkynT31j3gm1P0pVLtL3T0MR/r3+QxaeDB9+hwyO70J2GZRe
oTRsZme0vMcGI72tERAZQtVsd37i5FstsLSn1LaV39dHXgi7jCzrZtwW/G8WdttEiys36J1jYXrl
Td656r7vwmZbBgpfHrW70/XxFo6trAfrbyI0VHhmwTfWYQskhV6f0BnYGPgaNsAqMTHNRLvryJuu
j7Zw3fJdJSrahpwJoWS2rkog+tg2lGOd29pTWDrxXdIOyd31URYiLDEPOhCAHxU50tkodAVAUhVI
TXSOZe4rWuWPRijyXWDRf/gPQ6GzLUWRkNacF9Yr2GcBRkzBqbb8+6rCpjAKrJu2s1eAjQs5G6oz
/38c/ePCua0fsPWIFzkxgucT/gO8qXD1HRtVvqMNIL3XZ7Z4BJA2eHs7u+QvH0dEsrN14grfgUCU
p6nNMETT61u7Ur6llXhx4/JR+sBdH3Pxw0mxC/q0Upf9/zg7rx25kWVdPxEBenNbtqstq1tu6YaQ
Zkb0JunJpz9fajb26mYVikdbA8xcDKAspomMjPjNYvOrGa0bnX6fn1lC7FveLveJlg/YpWZrzLF/
WQaLC8QFIooNBkhOjafgxw+EvgocsVXdl5r8++RoeXdP1Cs3llqoj2VutZ+jJMUgMfX6Z9sWuGrT
OT+KvnP2Q0RPyZoKbHfrttsVoeZsWSIbW+ZJewIQUm1bSGh7FQGDI+aD/bYOk/5XJPVDtNgq0Cc2
ks+9lnY5RmhB8hk2dL6xkWDceyJEntOqvWOSese+jk4DvnHcCjXiJDGQ2tg86NmU7pxMlR6VRgW+
yQ23dTS3m0nVIeFA/cXDeQZ0UPfS6rqZKAzM7mMwKelRd4f4VKR9/liFcbEVZjefyiYwN3NqIdIK
dsFh1M64j1szO+tDHT7i7Inc6NAp3DCoyB/sfDD2IveGfaSm836gLvglbPH0Sxwr2nZoZN7304gJ
9RAUDxPt9oe8TXMfB8D6HsxDvqmbMHkASR77VVwCrVZgpJdDo2z0cWiezMCs96Ydkf/N8SfhQS1W
VcU4ZLmT3iGPqe2jbsbje5qTzWzAfza6eN6VTigewxZGexaqsCOzWYHVrGa7MpiDTdpOMKFHiTwO
9eIQu0O28wBs7JrU6540N1TuOs2IYDaD955ZyoMZTM1RdAiJDori4gtnzztVpO4u7lo6iaXlbbqk
Uh5DsCSHKbfp9A+4jedlikd0ngTbEAOtkwFC7Zh7VnS0jWa2N4aKZeJUZcY2Nip7k4TpuJJMX0RY
yVGiDguIk4bsBfdfKwX2LijtYxeSh5/UoBy+9h6p/Pb2Sb2MDv92kXjUoGB0kX1NYWv0cRbML4Ct
Dmk1H9M4vMtbwOJz/QQg9wUxz5UQeHkzyiEpznJvEG+XDxJhilwpkkh9mXRAbUH1H1trNtoUH/ok
XslD1oZaXP+mB2I8qQv1hSpl8xjPYfWQxYXYKnOS7KI5Nlcu4ctFg7rDH5h75OvmMtY2oRX3sy1i
XqEobpTPQbT25r6IrBS6uBFRYabrB31vkS27nYrDpNbGL2XgVpshazEz1D0avuZaqf4ioZAjUdMG
f0psvShdijRJIky10xelHt19U2HSThac30VmeKpsCyieMdQr9dKL9WJMUyYWYLupK1xUJZ0ystOg
1338bo1joHToCYge1VboeWglvd3e+1dW67dCJhgQ6lt4ZX+8OHrc34OSyHXWDXYDlrJBba0McXG8
ZF1Sij1DHwMYsByijNtm6Eozw1H7YCISH8b/aFr6sx0blIXuyALXGKTXVu39gPIHvUt44VeiMqWA
ZqWWG1OIxYlrA9I9C/Jtj3/y7Qm8tlzvB1tsRmT7lVFzs9x3Apv3VXUKTBQrrAmn0ypaq0Re2/nv
BrNl4fDdlzVj2dROG1R+jYXHpqwnsVeVbnqqW0x9b3/XRafzNxCZtz3veylts8wG3ZHGo9PSWk1t
SJSuFj8atBQMI/sqzVbtJjtKM1lpiq0puEs2zXFIlZXJvf4jLIk4pycO4GCRuCmkiQHBSvXtdGpf
m6AaT1maKzvPxu5oB72s2FLBf+669lcS45mazrp48byg3t2ejStbSibhsrBG0LnI9Zs2MrXCC3M/
bIZHMxOvGCeMQHLDv1Sv/1llaxWBCxQAs09rHa41yDvaasunjJtkc1qIJPX1VoiHYIJFYPdBdrBs
BVnwVo9+qAGi8NoctT8kbvcUuzMGwnU/nUqs0DGQrdofrocLb9gn7X80tRv+PM6jV04bmh9K+XNZ
8QUs2lWmHqImaANkzfRPTj3/c3vWL/r/chaIS5Tf4QF4yN983O+hoyBoRWqOr953m8J1j2q2gsd9
a2oPEFcMME1mRQ8OX+Q8/amCI+XID/XPalJXHnsX3Uf5U3hXGhRpKEAhIfbxp1iljS3tEEDOMVNv
n9fVN9OG1G8nHpLzPCkw9xvHQyJfNbN6jLTaXZnvJVlKeuMaKCDZcsodapiLs5DkoZPrSp77xuQ+
eY3wQ6yFM8W5y2r3E0Ws7wCr7yeLdI9So3xzhHSnenc4uFbw5CjtvstlnXZceaBeliD5XdDGaDST
ofHPIgJCw8UlGmEUX6fci80aynX6po2KuxHfZ70eis3cz//pfou1kM2X42pCcOUSgz0GtBrwOBnV
sgjaFxASRes4foKOkIK/Pcwbu9re3oxXAj2dLQkB4mthwyymvyKlgdeZZ36QNNpeiSYeQthhvZTt
2O8ToMjn2+Nd3XGg5EldgHpxvhYDFqE+mRrC6r6pizvcOe+kx21uYGeEAbcZzmDkB+/k6uL/Y1Gv
XDQUI0m9wT1RDli+J2MyRMcM49RH7OrObedvjd18n5S15uWV1IDjJJEsgJ1cIBcfD1VPk3pKchgH
OJ58m6fadxvn70Rv73JVfzPQq/Og+dye1muRnMRRalvLztryWV4NZleIqMePiv4F7sS7To2eS+KF
Phb9Vs+dlXRO7v4PL3OG4mku4f4GnbGlFoGrdIntSmpN2dZv7pyhqy37w3bzCYPCLwoiKK5ZvSmZ
WLu/ZWxcDkypA7oFNDES5UXAqopQqZzaSf1ez7+AEDk1ubb38oT+WPIS1Fi4aSh8ueMDJePjtH51
y+25GJ/GGKxS2piYRi3TviRp0IKNvcif64zqMdm1X7p5/TTNpv5WVhCHuVSnXWva4tmYQ+W+U3N7
j5K0+jM1m+KIkLC7dqSubGuE1Fh3fhjyM0uxBsdJU1sxs9gPRbZNC+tn2Fk7r8j2MNheKs07tt68
65T+8+iSX2W1tk/U9j4Fz6J4zae5XQP7Xdn/JhwQoMbQpLDoXtxv2py6OdceIHAQGpG5yawv3XSP
FuYmap1NMazsiStx0vSkAjMJHajiZV+5EXlaqoZIfTdq7zW9+9wg+7ZyUV4bg/vaBE8hMZPLZa+y
tIRtXlp+rou3KPB+BHkTr5zha8so0besoQTDLNlR9tx2bhErkd831bEs0qcRQEk2lp/+OFTwFdy0
yO4ThpcZjpVmRalhZev3Qwb72il+hbB0No7TwWEx9M/1mCbH20Ne2xC8wiBdkFTxhfISepfg10Cp
unrQZ78TWrdxlCcj1zbKXKBviPL/XP5EquX2iFfiE4I+/x1x8VgKe8uNHFFYmOLph3TE3m62ae7M
6DWk+aYIoodmSvbqsKZQfeU6Bb2LtSP+dWBXljDXugrbMjCm2K/xNOo8fTcn6cvodid69CsYgWsZ
CnUINNWgmANJX/IG3NYNnKgVsR8MCYnaTM2rg+zHVZpG1qNMmYrYuXORxjBxpEVx8v8wx+/Hl2fm
3aqqXRundLZivxznp7Rw93lXnkhodlVLZISWlcWdjuX2WjP62toaJC0gGYkt5BIfx52ctHYHvYv9
yY0f6pFWItq+RdbfN2W7G5FbwE3derCHfiXOXNvFsocAQEC65i3DLMSvMMgyiGdD5ewdER7xWLxv
4uAgE3W7dV7s2flTUJKEy/x3SGPxMk7MqO67soz9IkIy2UERMrbLY9U7X0pHx9jBfigK8yF2lG+3
j8/KpxqLCK7bZZZqAZ8aJdxqcXOe4+ZBAwMstHjrhRlUGXd3e8hrqyr57TiOuFQrl6tq0zGdyVMj
f3RL5JhzFMCTZ7mLnMI92OT9BfdWk+Q/bg977cCigACIj86m9MT7uJmMDPaT7laRr1W8syIQxttk
EOpxKOwc41AxTmvVt2thHpoWoFJpXXchjQ2uJs/yjjAvbPt5nvTvyN/cc4WFK1fWtUwb0hnSe/wD
tns5o3h71VWaRezXsfuBN/pjhLCavP7fjLK4p8TxpazFS+dovgjyldW8/pH/HXsRG7waeaIQdo4f
9OHJMvJfqBX/HMjwb6/e1WG483WUZCXCYLFPBbgxewRK7VdV8WTO5St6qJCrmxUI0rXjAMAG/jSS
tYQeuXffRbosqj3+Vxz7WVPfI/nix8jAb4Kq+DpNFpfmuCvnZgU9cXVj/tZ5IN+k+7sYc6AsEo6C
1dN6/TC2xX0X6sfU6XckO2s3ic7vXya1pB08xH+PtTzuTa1C1IWn56t164PB2MWJezB4RbR1dBCK
tu266dVNmx+2o94HRbSta7ESca7eZu9/g/yN7+YY6TQzbvGR8AHrP+ml9pDn7W6GjgszLHI2HrpK
0si2AjriNtrXqtPXypDXynLEgP9Ow2LTjsgR2A69aD+f3QOA3iz6BuyYf4c62o1GKUG+WW0/VkG6
/b/VYnhSEP3o2Eh5iMWKa30HomU02cyz7u7mLEr2rUNnTOQDtgdxU+0YtEA3qhMnqBAZuuuoyf/5
geKFTE2bgMhvWRyowgOb2WBR6CcW5FgvDiXgYJcOFLhvD3RtewPvsiGLS2WIJQBAz8OxrTTeLJlS
3DetdsTBmM9Nz2NirAx1dWu9H2uxtbIinSIvLUhUandXW85T4QUPMkEryua5DptfAzhSFfxRV4wP
3HAr0eNKkILTh4sxuQr59rLqAI8r050QnFLUIrNhRDv4TScjT1baitc+k06EJrUIJK1yGaVsV8Ra
nrnFOew/BxO4p3OcUMWDWdUeeFIfUeJCePIcWn8MGUH+n6oueFGGNem5fDy6sxEMCk5MJW9yl4zX
rOptrQTByvddKXHItwM5PewVnhJymt8FiNrIhyG18hTXYuwqyyJ/QLr4gYvh6JnVJ5qcK1fYlR3K
UxovSVTeJPNzUcXJFL2avAyICpIUX8HKoP9sY5CUP3lKv6bCfuXbuCsp8aHEAkBvmYXotTlguRaF
fqol9xqJiCj0eJNP9r5Nq0/UDVYul0sUl4MkBSV4xDhYend5zrNA75yhgYnXCTf6nnrT4OejV4pN
UDjKm6uA/d9lCNK9jKY6PTeh4dWb3hPF17kbrc+gncwCo8duDfcsI+ziIkKNWLKULZBBF1x5moRV
ks4tpArJdFNiDEOLyLROt2PPlQP5YZTFThpTwIVt1So04KFHOB0AciNo3WOSwfq8PZSM2bc+SG6y
d5tWKtxHaq6GvpnHd24vjlYXfwlydPi6wv0Re/BpoRUcYj1/vT3wtezvw0fKnObdyKWW17lwdWBP
eNA1Q/LSInqTi2HnKlBpys8YPp6pZh1ElX+9PfS1RZQkVom24i5Z1jE0Owh6twK1Y4pSvSvV1NkG
k5esLOK1cEf/GniwxIRzPBeZe9yYhRq6ADCRy/OHoE62fO4B+eeDHrjPkjyhusixjtZTqondWJh/
Ho/ICCma00uUHteL8QM1FR0+sKM/GfYJsOhjlilvjmO/YIIX70S1FmWvxQhwl9hk0Dcy6Dx/XNB0
RrMuwBrrpe0rfQ8C55NJnXWrgOqZDX0X1WsGjWsDLtMhURZR0CSx384oEqiWj6TJc1H2D2nbHCzw
qmv3tHzNfjwsspKBig5WJ5SnlkXlpMzCBr+JyA+ATCWuecxAYE33hat/H137juTwpbPFgxXXK1nP
5Zd+GHjp5OnFauEZ8pTCkZL2snTfjnZ1n5jAl9YyrMvTAe8GLBv2wRJCumyBRpZRKEOWh75a6cbd
LNz2MbBx/frTM4h/AGZPwHB43MLK/LhZgmjMzSJ14W/EdbOBmxrvMJBZ25JXziDDcENKfUUQ7N4i
yDRIW462CRQ2U5WdniiHuIgPQ9Ad0lZ8QiLzoYASwny8WvpwsK350+2vvAzk74cn1nz8yjBDViWI
68iPrfKZDPBR94p4a9fWmqTjZRiX9CzefyCpUEtbVrSHYWiy0YrdFz2PoXNQ7mGHwIRjv8AzdOM7
8J23P+0y+yClQmKWc4DKz4UoQdAlAZ441UiDJbwvjeZREfmLDgdlsP9Q0JfyAqQOwJUMJUPZErWV
a3UM2iAaXuvY+akZ/aYevJdAMb6FGeUCxzjf/rLFosnhYBWBErOAdgKfXsQxcx6z3oqG4DUJ85+R
MW2gQP2TqsFKNFlM4O9hABfzaidkkgzLM//u/pMMQkWBWfgKVWTrILFLFty1NkaXTbIy1PLhyFj4
2VOAIGXBlfSiO4A6iRk5NM/f2rmGGXaiXa/of+vUy3LtTUnCTawpW5l3h5rYx3zy7RldlCcYXrq+
guGkHApbZlkqKBXmwCji7M1QkQbI66F/4snoPXhVmG160AZwGzifQ7mqan/lyy3+UGBigjG+W8YZ
z546bGfd4o070FbnzRSf+sreF+oXMUkOaZ//43qnWSPxoS59+7MXkZTPxumMOrtU7SdvXkbSvvKa
oHaU8G3sFN/BC31cRSdc7lU5BNAIXh4o5lzMbDsq5WwF4VviHc25+ZKKU+ysAceXqdq/H2KzeDSW
AAMtm0tzoQB9N5PgNZvKzMbaOTKfCrIb6QBjddt6FMHOLQAleY+zjeSYWr7ensnLDYQHJMp80kcC
EdXlxVvDoUda2IrepvyftPjCWlp9s6unU4weke2uFLUXt638XPnOkQ1CHo3o6Xw8mVPVVGHYTNlb
ASh1rPS7zP4+Nyr7E81F3lm3v83Q+eveZRUMh/4TZhJAOXDxuWhVWxUCU6JC80BXvP6rHhr1sUom
4y96y9FxmlWVR7Fub7EomXZzFddv4xhUOzMJo/u5692HZE7mE/mBehhE7X0GqhbsSevHfeh59Wuf
OcVunJLxGNtV8jR6RXqylCp6KIPJ2LdM9ivSNvahVuhVu6NlbNGERJJKjcdNrBR5vhng1q087y62
LdJKqMRSW5bCm9S0Ps7wYDuDNiv2dHZTe4AjZD12wCU3RmX9fXtyrw7EpEKRlY2Y5ZvciYp5cpq6
e80CXKO6WtYbSoplyPV4K0HuMtRIiWI+i1MogaTLU1KFuTNksdu/Rr32KBrvUW2M/Wx6/4SRc0Jy
DL+y4jDU5l5xkeAYR9yx3LVSziIPkHuJUOrAXv59M19IJodl2eKlVr4WRfstAiNVxNrnwf46c0J7
cCwG19qYeyvJ3MVVJnVToVtIuIUkXi1uTKcPpHD0oJ55Oj82ivu1suxmY7iwDsLc/nl7SS9iAYNR
FEB9D3gi3Ee55O/uTYuqAPpGhfGK0uBnTJt3OJj5epd9E4X5eSryr9Uwrwx55ftAIErtM1loYYI/
DpkoUaEWpsPKWsmwQ0TEPo4DlFnkyuyDrmItfPsTLwIQbERchPkDtIqLe/GJk1XVFR6o2hkkh7Yp
3Oq+Te6Qvbo3uh+2+2c5KtA6KftHN5+msLRTXgxWVhBOYtXoXu0etX5LTN4p5yY+BBVdxD/9LsAD
sHSlGCf1kWUBsDQSJUDsvzzPWS21RGiepZIvFmZQKKuqbb6rZpyvYQgvV0+Oyl5BzohnwDKfw7BM
jStbb86aPdS7Jv7Kta+iWb9bfTpdHYmMH2oaVzIJ+cd94tpx42r1aJ41YR7mLv9UGe7OpaaLed0K
LPHioFOohXf/v0PJ3OPdKUjMGGke06v8to6PsoJC5rYV3Z1N8ki+Q4r806qUlRC3pKGzV+SoTCb8
OwSGlpWTwDVa0fAiPIdN+M1pxT9WcddHv6zPVlzslZrG9qQl+7FFhZSfhCbWZgrAyMbZLnNJMkkw
NfDaWwu+3ibD8eFvramMlcOzfPNd/Ei5Su+mJleczkxHJz+jBOk8GhngVdMsslNZZeoxqcrqERHU
6QSzWt2POCqhYV3psKtwob293eXJ+XCxL2ZrccspaCEogEfr8+BwilPsbhsIqKl1uD3MhVzh71Wh
REoz1TYNiBMfPxiXznGM9LZ4paPa4z7iVDvsOaatGidcOCOpvWKqIfJ0yTz+KidUgxCbCoDdsVkw
uk6q8RN4guJom4r9giVI8oBuQH0ucnN+agWiYyvb6HJeZEEKTQ8e/yYJ0+KYFIkT1SgN6ufRjVH0
GSxEpovvmg5f9/bMXDskvHoAjlPsk5fGx4kJh6aZ2slqzhJoqEJJcIonzojlTdsiAEeeHmif3R7y
8nbSoY9Iy2Gqw4gNLNYCDJiZlpGogBd+yyiRW5hmhuIZotp9ad+Zykpn9HIqITkDxraYRgQ6lwdy
DvHjNBBjO+vwmKwzbKa8fr39RctSvDxP3LO8VCWbGEjjYrmwdBG1UBvVT3GIgyWP6PDnKK+Qjoas
rmab0Z7u6Rhuw/gv2ztlAmNWGHW3f4QMZx+PktRZILWi/iZxlYtpHSddB5vq5n6t6SdUKM9zPbUr
u+Vy6RgD2B91IrzH+dCPuyUbs3nouyg9d7DeP/XZ7GGV0uNgYuhC2VVqBGtW1Ppr3XnzSjSXP//i
894NvQhZiITyOuiQPjUqOqtKWPQb25uChxHU0KPe2TmaAatO0ZdzisyCrD1QGaOhuhQQc7smr8ek
sM+JaH9pefDjz/0LJCVcVV2ZFku5Wznj7yKxSHQdFkHanPsJB3PVlocvReIp0xFWUOQdFXnW8c93
yrsxdf3jmBBXkAGulBB9u6DfFFb4vbL/PLB/+K6l2ogtrHxUMvwIMF6+d63sGeUNivndSmC/XCA5
jAndAx1aAJGLg+cqNCrw5KLlnI13Ie3nUF3D4FzGj49DLGZrbgZntru5Ptut/b0VwMVGZ7fqeXnt
ZMk3GG89fLQRUfu4JqWu9VZQufXZknsa9nHZd8G2Uht9pzeDDZA+nbZo0Py4vRWuf9z/Drusmqvj
xL7stfrcqRM2BShIbsmSMFmKwWvcHuraAZbwG1BTAP9IpT9+YW+2vdLRGjwbcXkf2JW2sbXgTe+G
/aiEn6DANysDXtkbukb9nPoSzfQLhlYzFMHQjEF5NpW2Olbk23dhI6Yvtz/rSi5l6FiGUj3jWYdj
7GLlVDU2k94YMIXr+4cuFtjIz9X9ZPTPjRU9Cy99g6hZbTE8hMjt/RDqGm9ARr5FZOT64SfAsIfY
unztlaIBdTJ7Dpjj4jUtwi+pHnELhROFQ7NeuwKu7Bi4/Ci6wTtlYpcVO1EZE8Z3enn2AijjTuuV
m2SK70JblCvrd2Uk+umgBWiqA9peVn8dJ7LG0kKKo9O6Dhsr/QjnJMBeovj79hJe2SggQlG44XUn
1dsWN2eqeCn1HK31lc5q7jrVK0+B12QrbeQrnyPJBrLMKwHUy9pH4qiKkwrV8Wu9AfejVeYz7ibh
qR2c7s+nTqriA2+VPkqXxUBaKXYnsF44A7bQHkozzE6eW9v7Tg3a0+3Ju7DNAOgE4km6DIC8vCzh
jpo5NT3Sq0AUWyXbDHn7M/PcZJu7roCk0ETDBiuNaOeWpXai39o/aqLGq9VpmhPKaMVdEcVoKKaJ
tVv5ZTL4Lw4G1B2uVYxDqLgsOTyjmmCSFpS2rwlD/57GwryfVb3DnSdtDh2OAQCPKev31QMMvxAi
Z4QVXYDB++3fIQPA8mdw3UoNe9smD10kTaKNAWh4+nBORzLA+RwPb3HwaLfuJmygqDqnnu19e8hr
e+39kHLHv8sqct4mjostkK94KiLc1eDt6ib9OohoLRxcFr5ZfiK6BE9KRPVvouS7oWYl7ZsevKXv
leWLo8wv9YzQtt0nJ7Uo7oh4x0w1HiHiddtOmJ9vf+eVO4W6DEQiThaF92UVyDEqNGvncMbfHa/7
0RTjPsnVdgNR5py45RP09DW+rbnocJPrGzyYeErCg2eOl+cY3fe6brTI8j1gaN+sXB3vHCDGj5Zd
mvtRqzyUQhpr6wrT3Fr5ILxNNozZPhgnrIhCr4yOyoRKd61r1ansjfZIBzQ9KPCltkJk2SnxGm+P
YkV8YvFwnWuNdJ92fbotLZxQPDMeHnQhmqOl1eZLjf7FLsFT0ZZmSMVOGG2wM1rVeUypv1Qbe8id
vZk52n7QJn2T2kXxuSCwbzMnVLdhmfR/HOXo5EigMlVeCQNY3IZtLaZEpB6sfex6PqeJ073SAake
FDfKVx52l/cevE4pgmAhhia13D5u8t6b6xrHpgxb+vhzUYpdCfpgY7XeUY3+0EuXRWcsCbbycETl
Mbk4w5XtZEVewZFTm+lLq0VP+Rze3d7Ll2dWDsH1A/NPlqcXqWxjjUjQjED9lDCOfD0IHfxrxvE+
TJ1yJWZfHhuGksrldBfk5boYqi4yJR2Em58Dvdk3jXdKzF/Ahf+hcKqskYMvE1vGou5NadFDlXyZ
nRRdZaRNU6bnyatPwzx81yGzJK14MUfjTafykzaI0N6eyqtjyi4qz2G6KEtWTcuFOql85StGxE3p
60qzMccnZIXB2vbBmh7BZXznC6GxyMo+L5BlfKelEahqy1MHkyYrwpFDb3fGrLfbeLKnkyf0vN1q
3fQ1BvnzzU2qNWT75TkgIPEYJyOTP2JJBgORmDXj4Fq+qjWUF43oP3bj3SmV+i0zqY3fntrLXUrK
hxMbFXf6C3iVfjx0YrCTRJiBcXbd/m0sRb5tJ3yeVS15vT3Q5Rpy6aIiD3JTSo0sPUYHB0RqMHvm
OchNXExK34v+GnO3u/cUIfyuDZEMKtA/vj3qlUoOwzKXRHiJX1xuV84nde/OttFMynZz2T/GQA8M
tbt30+9tO2/b8l6xPo1Ieytp/NR5P6ppJaxdyUZJ24jBGGmwf5e/oPICexL67Pq1Q03US4dfE0bs
K5+pX+QkUnCUVzN4H3bvsimOinXtxEJY4MKKUxuK/4ii/BHO4twX+WMoxBbxkLsJHcVeaF/Iimkm
a2uAnGXqgGwASGdZeARDBWR/GcBR8qozU+iDryRBkW4mD9SBm2J1j31O+884mMYxVTrtrieZedNN
G3WFGHjrylQsdvT//AqqdlxcYLqWx1dkdsXubRo/yN8g4G7QfgURtR3cb3qTbEvX71N126XTY2i+
jAaKJr89LXsYFbd/yGLD//s7JC7aRc0DR4nFdRa2kTa3cdL4Tunqz3pums/4FtDxbdNio0908bLZ
iDdVVlbH2yOz7B+3gxyblqFUD5GyRbzuPp7qLs2xKpwH68UjgTlD4EfbEouIrdmIzWCamPtqVvkp
6lKM9/I++xIrPbVFLNt0f0qoWGwQcTS2Q59ZJzdU20MSNO0uDWdtq6odMONA9f5WWyvDuRov70xM
5S5UKaJHMAgeUG6OEFzPX8vOnXZ639CHcJBPqaOcFYfrdATL523qlL8o7qrmmz0V3c4OwtrXxsn9
0ZVWdnaxOT5X+ZRuW8OdwV63QObi1DlqvaienLLODuVU6zszEu2uiFEYc8DXbZVJ116rLO8Pw1x1
5gYwXrWzo9a8m7B52FpNbDyhr59uBxXzb2n5eF/ZTf+IsXvwvcV9eYeqabwlWH5vWrzemz79O81E
wy5RlHZT5LH6YKqu/RhqTfIWz85wZiqLxyIR7C3aB7tUT6ZTlw7DiQcWYsOz+KJ1QbzPwzZ5ZJKC
u17BAKMBHXEeHav6DFQ/uC8R+d2q3SQ24awPGyoo0cnrzPKnkjio6itN+1wNXcwLJ6uPoHmHTQIA
6FzrGFMNsYLEsOUa+1Cr8k1oueNxikVMKVVjve0gSt+0KLYPNIMymHSdcjfmXbSNvSLcFgg+Hl2r
m95C4BodDSsl3838ZZ8xAFBX4LlXtqUEzoEXoGyE6eQiT9FRbA9m3NzOQeQgwwoDeWtYivuXErnW
c8pTeyUvWuIT/j0HEp/gaAR/yhwfzwEQEN1RAiPybXwUyrx/jpJ5ZzbRHkkXcIJF981yf+RavJO+
dtmqYMkiL/s9PC01wj+GfQA/F9+bd9Y8znGAKqnqYQAe1gjYaVlGd2TCCzRk5gNzVaJxcd/IQSl+
IGJEisuu+f2+f/eAY7hCqZIk8VtbcTddUyTbQJRvt0PMlSDLIHQlUEkEjrVsHMD6SlWTt5pPWnKv
d+qjSKWdnfHlj4cxAWHhB0yNkebrYv0Mvc3GPqoQPm2dEJH1eDq1nm3uhaWtVZ6vrBUQFkBrlN7o
9y7fvTTK4RvYdeKHnUx/Pk1j85SWFoTiuzBek9G8Mn0SBMSuAK0O0nPxXYM2hlgJuTCtLIsTa0TR
RvGip0JfE/i/NpAnByGThLK4fNwOTuQY6VTbL/VU78exf1Fy29s0rfXX7YVa5lly1wFXlSLWlMN4
Ri+2ehFNTgAQN/F1B6fCQGHSxrt6bHYY6By17GuNdkxA/HsY+09e0tx71pry6u/N8K4u8z8/gXo7
ykUs5PKpqrV6DRyYnzA1GqZkej/uoyqd6XnqyaaG8bVN9Cg+uKOOLGcCOihwzIIyVt18GZDU31Ej
nPciKXrfwP/gvs5ZFTcOzacUcuE+ELBFAjGFu7ao3K0ZWfYGlkN5HHVteC6GqHyGAwnSuUVRRIl5
6ReaI/4MRPb7bMu6CMxaVX7mYt90PPJEYU+Rn3RltU2j6Rhn1qOah2vw1Sun4XcB5n8GchYobiWL
KgPp7NjvE/05y7KnaEa00wufIjeaN5qdrNWdrkWtd1/mLPZP3ApN7aXQRt2Kh6jsz2ZprKFiNDk9
ix1ikSeTodJVhZosT8u70GhbaeGRkEY+m9Ovu7sGKzf5HzQKph9qpj4aNjIYdw4qrEO3jyVtRfme
IdjAf7T2SzV+N60V4OXVn0SFgIIH1IOLKoEZh2lvBG7oN0DmS2MqdqaXWJtxyk6ZJ31J22OfQBGv
iux4+8heuYzpcGt0l2l0wGCRW+DdZOhD2KMAC8t+VF1qLcz31u0TmJDcymOv1Cvp8JUFZjiwa9jI
czMtr2LkboI0UhVYrEkenNQqKx7jOl/Tnbka77iVcJeWNexlhhFkTesZqR77ejm9zn10ytPpLdbW
Eou1YeRz7N3cKWgEdvlYJT6emZ29EV1UvXlan/iNKKrvt9fpysTxeES1h7YUb4nlHagA24+EJSIf
LyM0fb30yURxcnd7kGvbkBuWjIG6JIDjxcnwatvNsGiLfScvk3NaYaCMkGsMcRS9YrYoTrz6NJJI
jAMFprBaGX5pC/87sL3PDBcTykPJHkzCs28JBzP3CSePfEyjbTm4/R11UnPfT4ByOqGHT7z5xpOY
o35v5oJqe9PPB0fBrd4tc2fT6G62HTteIwBRdOeg63Wub9Ns6HZlHtpHSvfFc2pn3THLhvgJleIO
Ac1GrTaVVlUHEOzTY6MJVLpEbkqp4XJrxEq1tzt1fLb7sT7aoTa96Zhe0hhMyp3Xu9NDTcqFj5NK
n6RoSkg9srn4rbFK8VfQ4hqxUbO53lpqF271scmPdT2DH3eLjSude+EqPOmk8Xd0tNqj0qX6U2d3
xudan55bDSct1ACPv8WtBqt6nHFftepyiDeR2eZ7px8aftOqnNiyEfrvmoCUhMxHqe+iqpikZRnm
Xke0xGc7HMS+a4J/qIU/6BqveQJTONAxzFOxdSL179os/pijTSJLpHAB4JEBLjFTeT+XqtNENq90
/Uc09vZejZi/3jSyw+3df+22swBngQT1ICcvIUWlMxheWPaQT03xy3Eqov94h7ZiHBj/j7P32nEb
adt2j4gAc9ilcqtbUienHcJpWMw5Hv1/0S/WgkUJTfgDBgMMjHGpihWecAfcVRZu/Dv3LgRF8PY2
hoowJLTruyNPlSKAb2OcQ5SJXGhmlNza9As2uT8aB3rKx1O7d3tMCvtQwrjlb/TofS9UcqtNALnZ
TbkJQ0VdW6W8ZIB+L/y7Sjpmk/JLdL6K3gkuZty9jnIOdL/YjKL4qsSR47aGdRJKug8KcwurwrXV
cIeM4tke1IV2xb17zHaoLjJjQHBz+JtjDHFXWV5wKRpvkg+4xPU66doHDDvxMbX+s/QEbqq+ZNZ5
Z9iJxgDllYgeEed59IJxgheOTXyhbPwoazaNoUTkrqQH2yaRnoVQn3QtPI1Rtvn4894+RKSXaIlP
stEyDazZva1Tqw6zEsXjoBvWrfJdrqotEc3Hg9zOjkGoEoOD+18L+nrHQoYo5TYp+osGKOBoKlX/
MKhN8iOO6mDtCBmcqx+b3tGyQh+R/zZcuAjujK9OXBEyaK6jG9V0lSqQLjddd6na4Ws51UdE0e8z
YC1K2O7Ibpz9EEiPI1fJQtByZ3lJB1FwnDQ/Jx/o65mXvk4vty37ix5hOoQsdj7sQ23pjN7eCNA0
MFei0UZWeANmBVyQxk4bdBfN136bir+t7LheNX6JjUxmLOEK747GUkxMFFja85RwoHhMi8bvLoGV
PTecjTiXkKsujQdRL8Uud9aPogsaTs4fceH5WElmJVismu2lEjJtTnAtxNum5o5Zny2EELd3uAWR
eyoUTDpOgF+vP1XeIhSg4f94GYX9JUeJy0GjyoO61Gf9phbewp68U1qCYAOui/rOVGudvxljPRqY
HeCGSNY7vhqltdbar4Wph+csL7odlsXxuooVQKpI7Z2gGMRuLmFyX2E0tDD1O3q902+heQOsESD+
HMMTQ1QTsaics4Y4tzpmipsZ3oNn+StntPelYj05TueSnDar2HBVBUHX2hHnwrEiF2+McWek/4c9
bSNmzw0MNOaWfmn2AjZ8F2AmAx033ZbdOu/gw//z68a8pwGosEHSm9+7ZhS2aWio1jkZrXcFST85
1BfaN3eOC1gTYm+q6dCM52sbOlg01C0SArExbpVS+4/21cbuw60xLFH+7kRcTOevsabH/K+0IpFy
X5fioL4UTvhDkaNDZAWJq+byo4g0otTReiok+6GLyl9KaaK4rC09ZLfhwp+NNHWRUSO5KZhaYQN+
PcXXCIjRvtexBVmU7bxzm7Mv8LiU6TdO7YnrSWrlmOS1Dtne81uJ/maf65s8qRAaRhnDrdUwOFSI
n21V3xrxaq6bhSL0neYIX5EclDoKCRW1sesf4Pih45stAhVZnvurxBz2oxq8SEm5LkS5B9/75KBm
MPj2zm/Nh4JyTu1ZrTvo0qlVmhcp7NNV1UQLh/jO/QUbCZEFEjA0ieYVVVPSGseOPfMMNSnblWgJ
rjwJYxjZEsXGdho8JdMxWqgn3dlxkAQp4fI1eOHtedlO8yvDE7kxFViL/qFxhtFtRqVd5bakf6E5
I+0tO223dRLXj/aoB+u85OeA0on/+aWF6kqznZNMnEEV8fqjEC4qqpdjcUXTTNsPSuDvRE7u15K5
/ftQE5gO+e4JS0qGcT2UQtKU9DUiQkEjn5xSeoAHs++1YGGf3b59LC0WrrAEuZfBU10PYynklHHC
MHgnJ344uR4PZfH549DsTs/1epRZ4iwNnqK0KraIfdWchJp8lQLpM6WItTpEm7HRDrkuHY3O/mya
3dvHY9/eFQyNRBKcYfAKN3idzvQGs6oqrP8MtLMLA7sfq1uqC95ev9MgAPaRoqdZN48gNM5BA9LQ
Q83CVFxZgdES9NUuUuJPLVCUha1xbzTIQpTDoCJO7O/rb6YX8YBAAYbDcSEe1aJ6tM3wUJb5tlSX
FKLvbQ8HHStqftyCNGqvh7IaG/kzoXrnZMAvdoibTaPKP+TcOix8JfXedwLOgqQbPShgsdPN89er
MsD8UsBVEamgwYqEYNPtaM0n7tg4wlUy7B3NngxpkI++P/wKRB4/VHIduolU/07C6nse1rhwNOmX
MPfeTHS+nMpod23XfY5846mk8YN5pEdLOd/Z8DnixtlWur6vgdWbqrPCifaEi867woYkNlmVVR64
xVjj41QjCR7J1A+q8KVqzXPYiH0ca68ibCs3Fcah1cJt1Yu1E8o/WwWvxpL/6L3u3NbBJ803P/ue
XLi2Ka+sDlMweTB+W2b7mGTFuVWML6VUHWtH/Ty2GTpy0j62qxcFDfKe1ZY6GquNnePpXpl0KfJH
ORsHt8d7c1UNw7ZVu4NRxe9QczZW4PAmRS+tMkJMkB4JKfeS4p9wC3tJ8Hpx/OBHmaBKilP32fbS
TyP6kAMAZLyz6IJEqb6Oc4cWt7MeNPV9Gt4e/G2ua69V7W1GQxpc4cePBUVR3D6eWjvR6IzmOa31
uHUjf/Inc8xjZxm72Ig2oWN9y4bmIlL1YQjMtV4gyzqW39LROiSlskff/qxhQJwEaOf48ZHlLF0z
xI22kPpNF4iNPMamK0vGf7aRPNRZ+b2RjE2MYKaNFl7WGq+WMgZrTTRPsQnfo9Z35UCaV4S4OXmY
PahqfqjVUXPV1FgBg36Z5qb69cEJ643jZNsaRUo5qzdp1woEcrGQL3WrdNO+4cvS5t/EOPHKku67
bRMdTMn/3ATdc1I3PxAyU9xBbXEdLfIhdHN9kDYgvdP1qNT+uiqxKNLaItx0ZWrvejvUt2nJ4+3F
+HE2sjnl3lzmpAmqG1fSF4A/1SY3DWlle5L3NemmqhtAFdfIBvWie638Ox5GKXOtRNNWSlIE69CT
ANj241i5dixh/DZUgwtEQm9dgOVN745VID8CxxM0g7rcpUqZugXGXithWyMs3/LbGDj2KRg8kbia
4evbyJgADIh1rCUnUR/9oPWH9VDE1VNG3PkiV2OykWKpd7GDkN80I9S2SNp9SekKqvp4BHX9yYys
A44T63aQd3CKd74YPxlmvvfS+Fwr6VOnin2TiJ2aS6uhVGCdWNuQVycou7MXIF8e9g95hNq75/hf
1F5axaOynjaDqMxLWaiPllb9Lvz+SdT2OdDqd0x+zwFPiz90Tz7E1mgoHrIq/Dl927pR1j4xYqtW
n9K0/S6y6FLE6q4ANuxW1vgr4qYebFm4SeJkK/hW3CE+PoFFEeRulUkhQU27U+zoHA7m0e56XPR0
9TnA36jRaVxbPXG2XpJsm2a9Shzx3e8FsA3nN/1MBUs4fLGMlrpHjciIjQpHrjzYioQ/hvItlcdP
g9dwqExnawTNLgjUo6FkD6GvrNVUv3RCXteW/CY0dFgQlzIG7Tzo0XudKSenidjWOkrklZW62AB+
VYoxdks/f2pU8cmM7VPngxfT5OQReZInoJL/2c5Iqyba0/xs3b5WH3Qr/OKJ8VH36p/wMSPXBHQA
XPTiTfovZphtetV8iKX6orbG0TPTnWIFk/GOeMTkBNQ9P9AvFArZyjccDPZdLO8dv/zWhcZ2zLKN
luj9VrJC4DGDbL5RpQXdpKCG0f4QIHa2VWKuYDYem8L8ZhQN4JikcLWiexdDuI4G+zBtCK0pt11e
/ozYJE1QveH8+yxHzWeRKoewRo4zMv+rrO4Ue84nX/VPDWuReP2TnyYvedIHKzX1slUtd4nb0M7V
Y/upB1DjCbNbmd54sLz2iFnkn/+nybuD0Mw3uMl7TVZe6JtQ4q+ss6dZB5WvuCpbQDoVdsKtkKKV
3njWho230fR4O7bSMdbHsy6JnZ8DJ0oaRBJh+5rePm1jn4vK/2wT9EzLVnZWwUU8HpBXjl2NAwK+
90srpSnrzjFvU0T1nUo8N5VeuEFtyCuJ9Hrl0cd1U5laiJZO+shI5H38Et958VGKkEk7qBsglT4L
ces6C2w9LO0zSodHLUq/WVKzQeVsoQR6dxh68CakdUD8cxSeIiiFpJVtnSk9FBq4LxeU18czuRMm
aRTL/78hnFl32JJDOg/Ul87Iu6wyKX8UpnzQU3svh0twvj9U2+ueLatF4s3K/QEYzKKXLCq9sM0a
Ngpb/leB1+k2lULjOOa6uWr7lPatXgVQ8tFvUOW0ReE+6g9GZERfowzRcKVOIWU0JQ9ymUHdpYUw
/lI1L3uNvSr6lVAFOw4QS/ayScFI4BXwVAextGsGkR2xq3PWfdEGe9D20cX3IAKUSgSGC5GlXZ7m
xULScMeH6ioPmjfeMz1hdjiCX4IwqM+DH9QPyGYkW7nU82/0FEo6wRgOOcJpdl1mVjtLlbKVOkj9
D9vEg8u0s2ZbRkp1FJZcL6SLd7bW30navElvBVYR9UXsU6jE17Z5VsfParJQbL47BuhNMEWk5jcO
S0oo5/QbLelsWTFNSDP+VhXSwdGXpGRv821KLXS9qZ1PgmTzLNC2sb+O2nE8A9qLgOOl3jqADOCO
Tk2LU6Psodt1sfv44NxBINBHUzExo+GP8PC8Son5aO8LKUFPuhKDi574SrPCz0np/errOtzR0chX
ZQjHJGpbfRWFY+6mPIuun4lwnZuO4YqwM9ZaZdYu6rvpKmhV60jruNhmpbzwue8kDhD2CCzJyAF7
zX+sJsG29AID9cxMdltueSdaqKLe+wj4rrEmlIKgdc2uRD9AeQ5yy5+7qnbJSagQ8uguqk3fm8lE
90ATlObQTXXBdIJehknjXyytG0+t1RvHLK+SbJU6qLCAZNuknme5eaBHSFKB8uiQ23LQvkpyy3tw
Ro0X1IZq8/FuuDN7fTIXBWkjT25f05//lZglSqwE1Aj8S26bl8CWdxput6tMDy5RM276QP307+Mp
gGzoNkxc/znqbPCFLRe5QJqxEF9yWT4qYf0Y5vpagMxW027hlbiz6Ihe/P/DzbnIWu50ZVQCVooD
Ayux1vBXY9AsKSXeK2FNpH5QC3AldDbL9SqWfQIuqWZW4YAWxKhybMhEAz/YW1hmuDLRUjkRTr14
oHqq0ppUu+8fL+y9mU7sBksBin3rMBP29qgVGcXuKbacmsbL1aR70+S2mhwP2DPYHc1KE0mBtIdq
+NZZln1lYxZ2tw4idAbGJmjWXmYNu0aru6ewwVMmjqN3bTBJM3rwGh/P9c6mtaZ24MQAukOX66xe
rkfPlM7UK7fQ3B/MljQwKuW1mUrPygA55uMB54RUemIglFhZLiIaPMa8x1lAJU/QvlDOfUJhErC1
Ti5KEhN9kzXxmZrqryAy9tZobY1QXsl5hLZh/Sg3HnyPpX7rnS+NnJKB/x8UNVRCZhcW1uNpK9JY
XHS6DXhiIuXWxNbu4xnfPoHYcAIIm/qB3L/zCC7o/FjPxxI4Qqe/hpm/a4XyTKVv4fK9M8xEqVKm
rhE/15nNxcf6gxTYxLMnUuSTEon+4Fea/uCNpv374xnpUxnyOoqjmEb16c/uRS5mNlbXRJ6Hy6hx
7mstWceJViGSXHuoFDXjkybh1hEASSeJxlr+JEe5872Vq/4o0Ow5WGZJ1F7R1YK3GpG1OMq3qYsR
uKrceXtFpugYccNTHax/h3oaPo2IfGwK8FnoXRVAd7xhPFXOCK4tteMdTMYcf/og2QcQClYCpu9j
E8uUeOw6fArKUKJRVY1bM7CGje+b439RFofAw4PwpKl58KbkTrAt27A4fLxKt9EBLTMQeeQ/U3fE
mV/QeZgJPNMMbMA8cejIzqJ+m4SvLRWPKiIVo1Knfp3a0Er5w9C24IrXUfFmDdYqMveAT10SDFww
FjpgtzEpxM9Jj4NiOX2wG1Bd70Ve13Y1DRMn+2o1sIwqRygHX4uLY++04Jp8HA4JicPHDN7977HP
Eqo/nmU9ForWbIMm0g9YtZXbKmzUBTjNfBcbIFsAJqAkA82LMGK+s7xETSO960/0jBiFxrmADbnL
vVpZ+Dy3N58DnQdoIbVoEvs5sShtUCN1pEQ5C69wtk3cpU/D0BxH3976drBrii77V+gfcL8pieOq
gaIK9uL6aUsknoOiQPk3zrVm36N/se37bEGIZ/pLro7mNMgEXgEdhNrQvBAdWlkQdnKOp4IvQley
dob55OADVwX5NzBQKOT8e4zPkBxQYkraIxNF6npeowUic9K/RiPaUV1jcHrydG3PNvvy8Ym6+WR0
08DWItsM3BehyOnP/4qw6jKJU79psTwKo3Uu2eusVsBO6ztRh1+70TcXQp4bzhcnBfc3rlR8rKGc
TJv1r/H8TsCNA4t1yVv9PbReogmVKKRzanNE8ewVSzWFm/doui6QUJ1q+7gzzAcsq4EKmW9A9kDp
fl3lRb7rMy9beCnujoKeEV0KdgnudtfTcjp8AdGCCC+agead7Im1FcXh5uNvdVNUmKby1yDTj/hr
7Wq1MZK0k7xL2RUrewAk4lFcwNPJWso67o5kyWRfvODIhMx3hQmbOIXbcUlk6c2QnvLYequNo54v
JPO3JwvEEJ0xEj0ITzcIa1CVdelZ2nApymY1Jt4rGkCrLMieFSrVtWOznOIVZfaFMP/e1wLYA15q
omGSXcwW0mubMKwxk8xyf12Kz9aSP9vSALMv1TSB6sUSA/hxh3QSjIdjbhTlQh3r9uyyepMpOUsH
7mwOGE+VrIv6hK2tqsMW07Q12pC4RDYHqpWLELd7WwL3XOITcFgY5sxu2rqUS8+weoQnSsqzUbKT
azY5lJGgVNYf7/N7qwdKiabfxGUH83/9eRrd1PO8YSgrsd3aa36IoVvSuLq9hxSEeXkaoU4BtZhn
7i1kxzCOvJ6HWttTRN+OfoNRGfqUJey+4VxlSzHCvVmBFEZzmLRgauNfzwruT6JmtdRfbK34L07r
aKM7WbIuY0c9NlEsHUmf6nPY+cmqcyR6EMqAPC+ci32GXtquzgP7OIpoXIgO5gvBEgAQglvB5Yi4
9XyxR8PCiU5Vi1Nud/FqVIsXfuSRtuyhiWO03810qwfV9t++8J9BsfcDuwynAx7m9VqYphTwedLi
NPQQHHtrcJtMW3LmuDszIPtEZZMgwxx/JqfSqMWS1p1KudrFFT2WvkwPfQC9q/bzF7RpUEXVhiW9
gHt3GqUaoF3EDEBdZ0+30PtWq8pguDSJ8k12aHEa2lrRKRAlYgSY6dexq1An3ZVy+OPjZZ3PmMCT
dxySAjkR8J35jBNJ7waiMraYDCmvjtptqXsb4vOLLNPOk0X4Poh0IXOZh5d/BgUOAOWK+BI9j+tv
qTdZnKZON1yUtvssRPjUjGnohrm8BJi7RXJM0/trpGn6f71/5miXIRTU4WLYo7V29M577iFu7mtq
gkdUJ+Td2HuIw/S0rYW+UnO8oj9e4Ltz5QBTeEVWlbv3+hdUrTzQzRyGSz8WByPRn9C7QAqyyhfq
inc+JEEQgRI1G3xl5mVkxyry1hfVeAmdIXVbzXjPc8QZZO/rUNm6O1oF9Goo+/88O4U3f7oQJuD9
vOCbjInS6ZKMUSS0ikfAhMWzbzniYaitJZeeO4cEgO2UDrBfgRlNC/3Xp6Tt2Sqtlw8XZ+hN6sjW
pTH0V80IfuqRtjLs7Fkyw2fRVpuPp3jnEr4ad3rl/hq3lAUgi7IZLmPa/iorZY8axJKxxp2XEmol
sqtEnVP0PtskjWk2GU2yhOjCGjeyyTVuTt6IkhILN/ebceEynY+HcscfAgotATiPgFiu52Rksg9k
WQTn0DMvYw7QBI3/t6I2j6ZkPH+8fjdFtmkw6i1sft5mEPWzMIDmEoDoQRJngwwvHJXXqlBbNzS9
H3aSP+JpEbmiC9/TXCeOi9uVBvFrIYWYH8LpJ0xi09Tc0dK4gSCJMETeplFA56bKXoqHVzRS4bAq
SwL28z36v3Gm2OBPn2Ue048AG0TW5ALJqaR57KEJP6VeACmpoKbi9U610nK5iFxJKeu3ahBLbrQ3
VQV+wOTwpLFjtcmicLaRQlsbS2U0ymeKImtFeRrrkx6rqxg8TRjQwaX/4XdrFVotwJogeO+28Tdl
0fPyznJP2H6i5ekpvZE/bIPe8eHomCdARTRMAc4sgpS1O1sYsvdUpJiMIG+ug7zUcUfUjewZ56UV
RRMqFNa6szO3jr+PgHwM69yjtmiW4ynMIB/Bqqq6HyATH/N8NwbAivJnbwxXxv+q9I04R/U+tb/W
/aEyAmAjB352kh+0ONoq6DdacbPyqtw11FcH/FqsYUddLKW608P3d9mAIIfACkwuOslTbWj2MJp2
iNAKXm/PuZq+ZB6UmlQJ30C0tZs+H156XGcWDudMqA320iTKiZTDHwWhm5PhiZrIufXLU4M68KYR
fel6Zfs6avBl/cr0XavR3u3M1CjHSLJbhf4/vo/TD6AiSxWTQJfCzCyuI+iVE1vVi1Od4Vnka/Vn
sxu+txABFu6AG3LBfKTpov/rIocGmrVWIvqTJACQ0RqEyh5a9kWJPfFedom6x1oebuO4i6PAeC5M
Xaya2B/2XVAkCyH07e79AxCGgEM4e0sNFX0zDHgHFrTNdlHwgALcex8qrt8YS/6zNzyGP9NGRBzE
E0QOrI+vpx0pUaXgUd2fcMdelbq0cpRX4Sd7PZfWTNjVStrfzimOhEuEuDVhA2bwucSzTsjgjTiQ
lu364113ez8wccg5YBAmrPj8J+mqWYxpaRensW3GVQ+eKWjbR93pl+K/e8tMaZFXzqKac8NNtxuz
j8KApMEOlH2YBvtUHlZCRGvTAHr18aTujkVmTRcQ2UPS7Ot1NqUSZZRoqE5KVlgvwjd15A2z4ZhL
UUj1vSz/NTvkw9IWUxB/nZrJNyxEsvhcGhytOkXWEF+KVishB2baunOyHm2fIltxUZVvjhiUHRV7
bZXHoHni0olXntOPrq8Gzr4Udrr5eCHmARO/i+iCApoKWoYmyOwSw8Ykr3OES08+vrIuzKHy4NGn
3H48yjzeZRQKxnD7DVT66FHOogrUpxQhJIkehAH2LTAsCvVZgIlR/2QC9wBjGHs0Lo0lmM6dK/rv
cecNWNnqVL3vk+EEcB9A1s8u3vu+7mY4jCrmEhXnTux0Ncv57Zg7YeyPZjqcYjNQng09sFZ28GR5
skq/wshGlNcC5VNeZMbZSJxyP1A0M9wOYNbC7r633JRe6TehAoCh42x3e5TjlNiIx1On+jE60bb+
yQIfSX07FgdPNrwnuZDaNfvUWKiT3sZUiDCS8WODAFQdza/rc4VHt2JXVtWdwAF+xtvObxPM+oQb
t+XrVLUK6eoveVfeuaBQoeVVQlWPusV82RsMU5QkiMbToNOMVAZ7ZfvZyenLJbOnewNhzaOztEjw
8q/ryYF71LA+H4dTanuu2j1BU3GRD1z4eHdO5FSZBXAyFYNv9PpMqwxr+JD9yQ/9x2aQv46atP/4
ON6ZCK83uRnKnNNQs0NfKkK1w0RtTmELAN6zAmN6V3HMSKyfH490bzLqVHWarj3ED2chLlvb6tUG
7S6N7uV7LMmOm3le+vXjUe7c5haF7On0EVBTLr3+MEmejY0EHuzUjnmyccyfsYEYWScVF/bcx0Pd
mxD9DQArPFOT2uj1UKUxWGqVEKkHUlO4mQxzq/KWOGh3zq8FvBCtEOgBNL5m8wnDvJCgAVenMLUB
ftnYJ/rInjcdHWADJbVaKxtUfNKFOOfu3CYSIUkmNdj5tqACOdZ2WVSnOq7bBzUEX1pJi7XBex8L
d0TwnxwkEs3Z5DSRmlKq1N3Jq2T/oa5RsaBKF+3LUv6FhHW0+fiDzY1ypqAZMh+lbTp7+KTOaWXa
2Fp6YZXFKWjU7ldjB9rPqhyyraJGxlM41qorVZ7+3ahEs0ozAz2LiJ7GQQI0vJX6NP1ay17yJRxH
OG/K6B0wd05qVyIpB8WN/erSMzJbn+l702OdZJiparLNZreMVMZNQRHDejVrWGf5z7j7pPWtm/fJ
wtmc19umkabyOF1Ih9vgBt1m+FIblW1tvpadg2fTHqMcrUm3mbY1PdXFKAtA8lkJnj/+IPd2GZsM
HAu9tFvMl+pQdu76sjnFGvwHdAzXQToE648HuXfDGVw6xNEqekfzY5qHulCzwq9PtV8+N359rqQX
PWlf/g+j0GAlcUYQmMf6+jLQMtUQMXYxp8LqXDLVOP0U+Qt3292ZsHepEoK6AQB8PYbaIMnY4Ex5
0qbziEzhsNHDLkV92zIXHu/ZzvtzUpBzZyogrNBTmEVpedTTlxk4/xWSK+uqM77Fvn+u1IwXNbDV
1ceLd28fYPBpcBXYZFZzFmyrqqORpmN7cpygTtza8LLfSpv9o5fENClbQd2X80/B/IbfmcVyXXP6
u5PEw4r/2ANcbF/GQ/j/8jQw0iQoBSyMC2f2pTxTiCLtcMlI0k/waSAt/ftW+BNakYYpvKjzelET
BBV0oQ6Wo1Z+nhIxS84/QWNeiA7ubANoqJPP3P+sV2fz4IOVgQAYeaKk4PHoFC1aJtXvMUOQXomX
7LrujfZ3xDh7DgD1yUbZ292pNjLvAYNOW3LcJqjlh7LIzQWkxw3zedoN6APQZ4fNToA6O7F0qAFA
dW11sv1UO+lWjqyd0+BNWIfdQXG6eCOc34UC/Jin0FiLXAkQvxvLH3hCBVvgwP5KlLK2SRWyFhE0
4ZePD8W91QDor9KHpehHL/H6tPedmbRRRV7aFkbjdoq1s9FgdUptU4hg9/FY03e8rl9BcOddpP5I
ExYw9vVYYWp5NlJ9w8kaA1fu253nI95qQWMx9M+t3S5EF7cXGcOxf7H0hTFozH2htESV0sKjwtf6
rXFILD9/AJOjbITqL8W385eNQ3811hw21A9VVeul1J/6MHhXRAY8ztCee9HTxPK3oYmfg5znGypt
x2CQFl6FP5totrAmmT6vt0V4A/TmemGHwO+DekiSZxO2PLDx7FUxA3WrNQYcvQJlRko8EIZKpJnH
VBlWY62sU+x3qeo9qmZ6Kqc8plTDcxxireAJw81F8QvCZ7aRWCs/MCrAn1m6kqvqHNd5thFJX7i6
FXVYtVlnfci+NkovQVBIXtLK2GlG+xsVVOD2if01MayjlVqfgrEiA5VWteU9DtRMI3uE2pVQbS8+
ydJUXBL+c1yba2MIc6iw0pe20I9qmgG3q5HbzelzNnF9KH1CJiOSvmimdNTVYm3W6rvc1CcvavZx
rRUr0Oa7oE2epC57UiX/3ZQxBotNMuRCWwmveoN9u9OFvqtT+Wjb9uAaZvxAZIRfJKbMODv0R1LX
57jwd4kdvItannrWv+sofxos6aj0S+2r27064UZUhGDQ0iTSnn3ByIg9ia5j82RDR0T3hrbuUph3
G+NTyAWgwF5FV+PmtUiMXku1wmYIx8g3gWi+jo70pbbqfF1H8qunFp+SQTIXHt07NQqe98mNy+Qa
vCOUUuupY5IqPfH2AuHN4rXd+WKTWfELqnJrdtOhkMvILacOBLjmelfLiCR/fPPcicl5vsht+YdK
wQ0Y1mjqIO0MJX62qvYy+PU+94bDWKBK6puH3q43AZ6WWVlD8Rj8/6KcMn9jvHl9/4j6wrNZYlA9
Nnnhplqwi02xEBjfRibTr9OB5nGAuR1nj0RUpAmRszOckixaoz9yATn8+vEK3N7z10NMf/5XeTsf
dVFVmjycGvukGQer/Ua4bXQL8Kt7EwE3BGae3IfG7+w1qTSKtBQU+xNd5pUEPRzI7MfzuD0oE00J
DDXRPMXUeXHY6EWJPonannS6hHL7YyqJDDQiPh7lzn3uAEyiS2bDGuTpmH2RNkvLHGyecjG0X7Yh
uXq8g/DdjAHyiAU9yB9dLW1a7V+hHrQ/r4adfSUF1Ucv0wFMSlnUWS5hQf0kVAioqdxHTyMws2OT
N9oXW+pVJHPbxUvCvO34UAXg+2l/HmpgJ9f7xBuVprOwznlSk8h5wROI226ogy1mXhJILeS0lenI
DKpHoc1R+2aXxY1/6iBgPii4yKyJpIad50jI6sWq4R263K9Lty3Vcl+ZGg55SZtrL0PX/Chtu361
JuXsVW8r0RGshfQmoY6+1uq2/2kng/dFS+v0Rxx2ycpLGcg1hSW90WEfz5YXN6dCEc4mMkqHwEmX
tkFNrVWhaM1dTi/TG5v2h6Rjk+frXfwwkMusrT6iWZVINhTmVBmpqlXKi9o6LQQSUbwb9Vg98Dv1
syZZ7RqftmQrmrTeIilJjORM8igKVxqcML3bwOj3V3pXFG8L2+8P5/D6RafDB3wKtAYSUwhxXH+G
nqs8ozBiPOFk5K+qXtnlbfI7qZWV7/B7S+cZfmW+7jN1pwXVe9Rmv8yyaynWlPs2qCBSh1wktrQO
wTPDcW6/hAZ/USGVzTqx2gfZGsqjSR3LLVspdNvQO5o92Fyqmk9xLp8zvX+RIZZs/B4JiFivviWq
mbtWS+OYFxl6BFoFjcxyOzGeTImP/5gANJP3PcabfoTHXIz8dBf9h1EOrIFi+Oa0owJNUutXvhd1
K0HkudM1KVypJS9ejto4/AG5WNPj3CCPu/LMhN/bPuNOHrpCaJ5rFFXv2n6N7leoUGpunspOo2Fl
PMSW8UNDjeCgDyp6BY4uthZsQxdn5DcLPwEpln84rf6Cr8HD4PVrKHYbwyrffQe92rpqW/QnomRS
tEDvnw3SjdkZlY1vaVBSc4mjt0rGZ8yXQ7R64jpchXVorf3R2VVBdoAderJz9eBNvmjGkCA61j6X
aie5QTju5LEad/BpDpDrj7IpfQ9t/bmr059W4aHOqD+lUvs9HrLR7TT7SbZHb1Wn2Uo49jmO84td
WKdWGr9AxArcLoleLSCGRW3t+sHaU1o6ZkJft0HxhtPyybDjl8wYV06aPspGvGsY0rf9YoVO/s6W
/x9n39YcJ7Ju+VdO9Dt7ILlPnL0foKiLpJKqVLIk+4Ww3TKQQGZCApnw62fh7jPtohSq8ezYEW6H
rMoiyct3WReauODbgpz5NNj2zlbFyc3G77Br201FsANoCBZy4SdqTEPiWWGxCTJIeQ82WZdcbGma
3gee3qg6S+rBexIV+JDMhOSFSekuSMVdZ5SflY8mOBYY+FE06DcNij2x6Lsp4sWoN64yVqWFTqYI
w3JVO3AXYyO0XtP2SqYxh0uL7YO7AQgAMHvf0SXHUjcLII3UXrnrAF3aqDPvfO7FI4WhowHt1in8
rOxrgkrv3Rqo0EL2BTUuBOTLSqMDlQfW6FLtq56ItZW59W7sMxbXTZre1pZPNxZjKXK5St9q0uav
QSP5lQvynTAPANcZ4IHeKbBQi5MjpyUbkYxae+BA6RFg9Xyfu3bxzLsWnhtT694ZgeI3oGSz549P
rflyWkz6TJ5CmIfLHwXdRQzbwoqGF0Wn97gs55pHvgKC5eoNdZlE4oL6Z5Rlh81HTK5VJdW+h5Yi
/uPIenly0v6usoONF16jM/zkYvzyVDNkDnn73LgFEQfyVYv5DBrgdArU3LBnrQ2kOJA0tasyNE8j
oRIHTLkuDZK0JXSMoboDk9PEK9Mb27iWYi6W9E/oHnriwH1YaKXAWeP8RpBwu3E8buHscA21CUn1
zGtom1YU3hYWCvcYULMckBDtXgueFzHBX0MDiwk7OrzcC05MD1DK1JXEPNQV2mkBBPpXRSD0huRl
s0LdHbViWBttc6cZP4HZm8bS7bPk48U1T/PiNQCWDtk0wOAg4bvETvV+FqSOnJBTs2PpNImdp0k7
XpOrf28UrF0HhRrgLlAvPp9kdAVaMUG94OiG7UPG0305QcVxrOiVTbrYKvOMAosFDiC4HQBeLBdV
lQOrPLRGc6xYzhIZdvlrI3gTN720163nyyvwz3ee62y8+fv8Ev2nTubIKg/942hAW5w2iVPgOpl6
5xrte5EA/HwwRC6Q1APlGVM4795fBlIyqxpHj+bR67vVNDkH1egrDK13ngWAZKjTQgEUOtXLDEC4
eVDXDnMPRNj3o3s/2fwWAoIfL7d3dhsW2lxanQ1gcYWcPweEScYudzk7jlChNdO7GkJKzQggfVZG
vphiFDuSGvng74869w/QiYVeIpLBxaiQYXADluLYBsamLg0Ac1vnuxiMP8tmuJO9uXehnuCX1yrj
izN1fmvg+QKFObeaEXIuTm7pWgKoS4CdfO7+0JCpwYpFxC36H7Ixv0OhZ7pS8V1WBf4aEUcJ4F1I
xi96Tj1s6QByNOoDgtSd3UN1p8xW+QSPuNrfjFLc5EJB6Lj2Yz3RNQna5OOZfmcDQgUAmSpOdZSd
yWJDTEGRV2NK3EOZdui/MWJvbVt1G192BTorpepOHw+4xJf99cS/jLh4t9C8acw6rdyDtmXUZ8Va
FghLIN4iOGrexhQxetvkLxxV2MF5mcg1iMZ72+bXJ168444rxGohdqbOjF3nQRSrKJ9xqVy5LN45
ADCxODrn+2iW9Ttfwu2MAzetwTyW1ZTuO7iTrW1ogO0+ns1FkPP3ZP4zyuL1pa3KBYV83tHypy3I
kxXZ2hBTIMFXf2BAlF6rH727XABBBGIVJs0X90JYSyCwVaUPnQrHCFHAnWkOKsIq/kQGdWVzvDcY
wjcTGtjwDyJLkjhRkLkCaj441PZ0b2jra0UGeIoBxu5BHO/jiXxn58+wAtTiZ2rUhdZj47BBGTV1
D3B8Aoq1KFG49vn3ASTuiCIpX/Hp2vn9ztE6y7UDWQ4EMrC5ixXimgWwSF2RYyHKLe940k3VM5Vp
Hfk2ksdCZA9TpZ6E4fz2xYGnhE71XCEH3G/Z2PRBDzCsqW2PHvypjaCA+MwPOBBc2QCXjzcDj3G/
/9XmXuLb2hIxGqZVQV0xuCl1CMEy81Ya6amz7YeCOYAMW7dOfg0oe/kiz4edd8wvF2/OYIhSQzj9
6DK5Emb4SVVGghIfKYIoaMj642Xz/kOCTQlXulnPfHGYQTqYF66q1SOusZuhGtuorbL1OBY3Jmdr
H9qJZg/eF70mi//+UwIcDjgu2BDOYt9rIVtu2SM5lpBTUcp7awi5g6rnzs7dB1JcAyxc7sQ5hQQo
DjVHENGX4aCURTho8Eoes6H9QvsUOouT2NWyvWE8uwa2vjw5UZ0H7xIoZyQbFxgcyDQ6btqFw6NV
9GHkoBcZefY1bddlioqT83yU+Vv8sk6GcihRgUyHRwjevw4BwBeh/R1iO1u7gSB56LV3YJjumsL9
5I7TlTvw8tTG2LC3ci0EbpDAWOz8pg1R+Om7+miOVQy9iHUjoTmtX1suXnDOrHXo/X5EhSEBYiA2
qtHAFC8eN0ydugTUoTpy110PxvAyOs6f3DP3qTE8ItRfF0V+Wzbh54/3x7Lt+9c0Y2gc4XO1eonc
k4Y2tZGiI2c0T+aIlCh1CHxR6/Y76b08cacX121tGKUep8CM0LWJwQ8tvC2cyr8OffOl1upaBvXO
Yp6DLbSjgfeBxfpi9t0mpSMf0u6xzgf22WBw7TT8/t5jE2QKoXV15Rx8Z6vCAg+BIqA+qCb/lMj9
ZaEBbwPjTCszj4ZK4ev1ppAZrrJewUBC65VG6+fjKZ+//nmCCDjML+MtHg+KJAwlMWUeUUykKJ3L
KMuvPNJ7MwiQAk4fAowPWmjne8dyCt0FVPePQQXBsAgi0Ks2lTEPgXKNHONKCvLeA6EGjMMHXNM5
EjgfLR2qwKyo6MErpQGoD6i1mnXhoZReXSO2vjsUjIyBikHWe+FPgVh8aEKowTyKIa/zaHQr99b1
U5TwKUVZ8eMX9c4pgMIUmA1kRmmioHD+XKwsRQ8/3O6xZWkbEygNxYaw+BpSBCLpQnMWOjXK4ygG
98fHI7/3mAir5oQOLw8nwvnIhvANsHet7pHK/t6i3lZ44UFa/m8n23hnmEW0Gn0AD5aoGV9NrrTA
4XjssqL2IsCIxZ1sPPbVL2178/EjvbckkbVhGOhbzqij80eabFGnTqe7x8KezAj0ZDSOWX0IoXw7
TuL7x4O9t6V/7jAg6uF2vMy8iaYYrrXaxzbwvpmQaRyrPHYb57PSjo5pNf1/rMs5MMVwczXmQiKg
SC1VCebKR7eXPFIeJGChevWM+zG4knlfLo057UZpDVgRNBbdxT0hysZ2p3zMH9FgtEF9MzKAMmm9
8qtiujLU5fo/H2p+pb8cjGUra7dFCfWog6KKinTryH2dfUX36w5pTAGn9t99ayiCw8cOmEHUz8Cn
Ph/Pn8zGF5YiB69OVxVN0ezZG+EUOf2rKvormJvLJYISAmBc8D/FfYsaxvlgFIdZZ5kZf+R5+lVq
UGrE8G3QIYsU1GWjzLzmcfjOi0PyApLHjPRB93SxpxvZG90U4uhyOzdKG/o1MOhWVuqKMsblS8M1
hlsdyE5gPFETOn8ui0FIuQOE8dAK34ZWdOl9Rl2jXbtdVd465qC3kLdFwdsb2ysIsndGRn0VFeiZ
JjvXPs9Hpl6XARPj+gcOgxdQNbPv6M3dD333WYA1AwWNDSfstzMltKEhUYQ8Cd0zaHaejwmrRc+B
1bl8RIu5X7WgjURmKHWinSC7cm3PG+v82p45AbOMDrIyJBKLoZreBC4ERf1DZ9ZvI+ePoyhPH2+A
pZodXhuYvXP1HoVdlLmWhySTDIgTiC8e6GwVJt66UCTlaCeQPoZ3+DY1ixh4tSQjw2NuQRiDjJ9+
EmCt7vfgEX99ESC0sLvnAvASHqHzkY8d78sjAyn9aShVe1cFONA+ft7L5AyPO5dHQ3QKLv1NPaKU
qTkvj40UiEvY+CpaDq6eHQPUkGRFiVbUtHHaWl45aS734iwii+4XmMWQKl7WfnpN0rRyVPvoCkjs
dyydVlYfHuq0vya4fHHtIaZGYA28Nf4D1bvFqqlARRQdnYwDRMAbS+KheOwzuptUsPl4Mi+eCQOg
ZIUwDFtv9mw93woT7QYlmjA9eH6eP/aAkG9suyyOVqHI7w8F+ZKfpjAQT4EyzvlQUtZWDYaecyBZ
yI52b1doszjWq5OZJPn4qd6ZP+w3SFUjTEF6tDxUAhEItLy88mgU3kuVkq0H8j1gqhvUT14+Huqy
8Im8GcAvJF+IT1BrWryrxvOn3KaedSqtIjGpBQ/LasPDaScAv9C+2qfgtOB03XPqvvTS28MW8kpE
drEj8BWAAYWoAUjnQEwvZhbND6MMUXc5gSCmMj8O6/BGOi7k+d0XRWZ1I2GZV6b4snE4H9sIX1Ai
geIVZFnPX2eQFpXibqNOoyqcVSfNBtJapRl7QT0kkAtlcYYWfMxhy7vhxpgdZgTcS9eyahv6qVpl
/vj7sQcKJz40xGd7PSyxJTvKT1PCVdbKE1WyW1dC92uvkuU+C4P0czGw7B6c5xFwjXR0rxwOFwf9
XCiCZCAYZkjGL5qIVglYTgUwDuCew8mzUUIJze2VpTZP6dllcj6GvUiZKJTd3X7yxKnOx13WOQnQ
47vKgfeGTWAU0MIlHRRXgT97E9R+uVWpk7Qt+/bx97jcXUhs0KvFxYYS+EWmXZAKriduJk8iA3Yi
5N8ITyFKV9JjI8orV8q8dJePjKI08AYBzl7orJyvstIx0xGVK3GCVTHE+fMHn8AzfRJX4p95k14M
g8UzC+kjFFkeGDhDFJjKeHvNzOMEsdZZdy4jW79CplEUI4nqtsqvHIjvbSHErFgrKBoBGruMQwrp
NXXAiTh5Jbi7A7s1evNBefAKZ1WXJYh5H0zKXoTfbes2WKs03dR0UnHt/qbA21xx/Bk9zzLOM5J/
AWyc8lRZugnEiQIVFcFJ4T5orgnRvz/H4Iv9PQY5f5VDD3WVMg8Flo18zAyWNKmIIUVyGMrpKzqS
Vw6od1cpEoL/GW5xPuUD7Cp1aotT6le3QVg8SegdzZsD1NkrKf97ex8ZHMJJjAY7hkUM6yjauTUx
sS+9oduPGrAiVwzs8eNt9/5y+WeYpZB/H2ZorEK4+jEfy7g1LcQ+TzJ/YeTNKdpYYe8Xeh0MDO45
RQTe/Qoqt1fC2Xe34y9fYbFOgk4z4IsacQrIcNu48DJu3Din45Vd/7P4s9iPyFTRs4GgJwFOcDGj
MLBStYZN3anu0KCeiim/C9PKvu1dlKIyO5ArP9N0lcI8O/YMoL+k8MUu06G4GWvZ3Wq/cGKjAOYu
1QwtbbR6IrN34atDxxReUq0Nq+wqu/K1LyNxHCGI9wGpxzUAvsniaw8FLHqg0y9OQy3iRkZO+qeX
3qP7CqfMY17vrCohkd8mXn0/YJ+NzW+X8H5+AWjqzmxxDyWT8z2G0J7XNpM4x7LqhZvkdgqsddB2
8LiuyNPH6/GdVQ+9phk2NDe6EHecj1VpUHcRxHan1Mu82Db4hmXkWonkchejRYgD/qfUnnMJuoKz
is8D3p3gVBlEBYH8usfbpAtg38LN9cdPdJGLzgkwwf8AgEXTfhnSmE1PMqlph1VnyyQ1mnZFS4jq
9F6pEyRhbdTlXr53SD799r4C9AqmBbMg6pwvLoLIEmEN0txango0xiH06pp25Fbjled75wSZEV6g
9c+pGnTLFreplaJqPRSsO5kFnKwCGWEhKroHpmplZc829ozVQ/Kk3xn8W2A9wzYn/niGfz7I+cbG
N8DmgCILspsL9mDLSuiaarxP3pPHXmfHqWh2mrBkrN2NV0jgf5ukYEZSNvxrOk23Rq6jritjWjrb
SlZbzozYta4pg16ea7MsKBgKc0lg1tU4X8u1FXQeakfYN7T64nI4pPRwSxqr+kqUeNmfwnaZ7Shx
50Op6iLfSrknmgLQvpNDs2416hxGdoc5bG/UEw3GF+mHNy2BI9M1UYfL3Yo8Dw0bZFQhYpxlbs6l
EdBGtO2Jsd4/FIPpPoE4fM088nIHIWkF/QZBIdwLkFeez6Pf5s4A/E57Ii0fhwhOqNMDHIvpxhsL
us3Tke8GCA6sMwjuXFtal0+IsXH0IYJBBRKNqfOxSzlUHreRnjcOoOyF+Ylrexuk2QrV8rfeJl87
i34JBTlUKY5miIXdT1Mbc51uRp6ePl7nl8fW/B1M3F0QDEGGtNhotYKsf69UdSLWZpL5TUrZlo24
E/riSlSwXLkAa8ylcRhmogA0pyDnTw1fHxA5glEcjY4/QBPswHXwVebyGq10/pxfN+5inOXNMqII
61PQ2o71bNVGHlzbm/8ocZuF4ZuZf5PkSlZ7sVfmIQEzRqcB0A1AIhcRXFoKrNUM0oZh3+1I98zc
V8e9Y+zNG074qzPelzS8chBfdDbR1kBtB+xp3Dmo1y1juSF0dQV4dfYAUab+0GQDhWmxJqsME7AF
8xkmhbaD2hroVgBy5WyV91CJQtLLY7iIFgnK6mViphSq+ZWJcGy0uytf8fKNI2OYvyLOUIjRLGN1
Vvv9ZGqYzvhy04kokJurns0Xx7QLgPNcB8YaBioIsjfnqyow2MRxTaKvzHIQXYZpB1DyEIW0P9QA
y89UxxoQd62DdaO9BIo4t6NTJPbkPZue+paDW+LDI45W+vnjjfXuw//zxX6umV+6C6IOMytvS/C8
yokf3aZqV9DMdFEobuiVBuXyPFnMwTK+SQEKdhE51cfB4iveOsdMk+PHT/PuEHOnDip+IMYty+6D
4RNqpEZ11DSbd5Norul3Xm7bOb2EIJcN4P7lHoIkR0VdkddHWb9AZKU24ftAHgBfz2U1011WLrly
9F1gH3/O23zRIF+fdX0XZ1+pu77WAauPXOePFXRwEPw2OzrSB7MHSMB10yFKU3vvw+sxg5timF67
65anL77BHGHMABp0s7GAz1cv1oKrKK37e1gDik+jMtlGTnCNt1XdJKMJk9wr1/o7s/zrgM6iMKMI
lDszjaWSwYxjrdDvjeCkVUSSpT8c4e5LMEJhOPt11k78eAVdzja2IQruyDhQc58NEM6fdVRBMNWZ
Aw8C6sa9JWKwE7ogn//wRwN+qDz2MvBPCzOL2vJa8+3yoFgMv5hqWVRIRCc8om+rfhZxKde+a4Bl
xJj4XgqKJM2tq2D20oHSOvwigzBmVoN2qnbhLoCC+mG0DP/Q2tRM1OhIuEsX4vXjSbrYZviSKLGg
84kzbdZnOp8jHjIOncWG7MkA6UubTZ8kDcSVYxlZHj7m7IpEAdaB0AAkP3+iqhZBpAmSepUbdNjX
tv9ZVYQDXuDB5rOVX7MUlbJcr/BVYmXzRPb+zgi6Lbc0yjsNfC3LAwUGGuxI2JxkYm0PyOFzwzYA
imhgqSqMqA0EhNfFvp3MH443nYbewgXgeomT6i2sxMCw4nbCe+tVo0IalWRYBy7/U3blV+b5j3CX
ecypt/M7Z0X6ag19bziWOfGk4afSBSouKkTbvvmnVYEV3lSw6W1WwsVbLZz+ZSrsL2q0aNQExRBV
4MdHhS1ewj688YpgFdAsiGtHPoZW2kT9zHWGBMv3SsMluQiO84Ksp/zUawh7OhWLgyHYUpffT3m+
ngkuaFlBrVWNcGioq9jP5BeiAJZypPOIJ8S/F+7aq7ubcQRLz7DMV7OlL7aSRcyU95grHGZuna0z
K30anWmFOwh0Nlmc6rp/AKL+ZWpZB2aU/Sxn1LkHuaCZ+9itTcN3Vrqgf05cH9zOPHiZHbcSLD1Y
xfq82mWB+A6f5teh9F8MuDQl09RtCsaTsXJuJxO92IbcCAjKRHZn7JRjhysK2YHIp6EXa7tMAqf8
DFCcADhqSIpJq8i0fbaF/zjwqEZx67Xm7YTeIfAMcPJ1BmfFpbPhwFdE4UCqKLBF7IdCRvOH2cxl
8dBMXQyvoTvuFmbEDfXYyRhy5bCxDvDxaeBsoL7hJLqHxBULjS4qMvMBLcrYGF4JXKyNJunqIovR
6Ao3hW2BzEi6dOUWXf/AXNo8ousc5FHjcqgmuCxPCkr8nd3yYe34Y7AxuNlugeAOV4aHim/kKI+8
odmvH3wDZ3+UtVRHFWbwRml2kzaz96AtpihscyiOD1WzL8EDr0r6oyqGfem0aRQGtH/klXOtKr8M
F9ACwst0oUuCKgKi5EUIaZDQcEfMyn7K8vIhdEvxBVDICQ0Bra+cxPMh8s/uR/SHQB/jzB0REETQ
/jw/ZEKe5WPHxm6vLEaTNgu8zdj2+Sc9BeGrouW0Lpsue/t5sv2v7/p/Z2/88Nfny//8N/7+nYux
LbK8W/z1P/vie8sl/9H99/xr//efnf/Sf554jf8v/8nZb+CD/x549bX7evaXhHXgNR/7t3Z8fJPg
gP78dHzF+V/+v/7wv95+fsrTKN7+/cd3Dlrx/GnoXbI//v7R7s9//wGYwy+n+/z5f//w/muN37sF
un2cZPf18pfevsru338E5r8QH0Jux5ploAEewm2g3uafeOG/ZqnMGboMqteMO/vjvxhED/J//+HY
+JEH9SwIXAHbFMxdPsn7+Ud2+K+ZkYZuB5DxqEnCTvZ/Hv7s/fzzvv6L9dAqRxlF/vuP8wWJioeP
krSJvAb9DITvJsb5FR2TFVZlVqCsbhlR/mzMHCaTo+Hy7dM++WVe/h7616HwLc8DoXk0pPtoSeHm
A7EOXYzz0UaDlUJAyXcr0QXSwL9PU1LAaGWT9gSUAiFdOBhXjnGvu6nflnardqOt8sQZs+xmMvPi
aepCH/dJpx/6NKV+QtO59U0ba9dVRAHhCSLUntKy/VFnUNmLOOSHQIBuJhpJgeM/ZoUhXyaHQi9U
y3zIYiirtJta288NslYzUl7hQAxOll8hZUo7kKCD7tgLjRvEakLjRlmoGUUdr6Ac4g4GPKVqy4o4
QCL5jFDcCuwvOGdV99qZDDvqDNP6YZkocVhFkW2kytnaJDXfUbNzdrVh1iszYOLIfVEcvRyc4Un6
HqpQWb5va1++tEPnRPZYpUkIVjcsW5k2KWq2ZfVk5z5/lbwxNsRoZgJTrvMV2JHy1Wd2uEnRGYDq
GzPXnFfi1DEarFgfNKsAtiU7IytLRIU0NzW4HKgJxIVljKcC58abxlV4y9TsQchybj3SwJBwlK8Z
QPy0H6avXd+wG6aJ+xy2rlrhcYM/O20PT2an3YSiDvMwOK31FIyGA7KIKFFE5A7bU+H7266lNKn9
cNilIOveEOVYb61L2Q3M7bpochouwLwoFWjyXV78mQ12HQca3cSs93woxhAT+gapHmD+UWb0tqvc
fBOWo3Vby1rcojIhE1ZSBPW9lrin0G63XsOWQOzPTf0sorWkR0JNeYsUZVjbE6xSoyKsIMuLefgB
2VpDRUUNCQQoMXb3qg07EZsKsxpI29jUBqjobqOHF+aWYRAD4e1+zz3JdmAxNTsbSBMngkoY+HjG
WNoThFYs64chlHfTm36/DUBY+IGYckwIzWAES8Karxq/7m+zsLQ6vOpU7PhgGjtvZN1TB5T6XWBw
qDTUXRskA4gs91WAKgcfen/dMZ+uTA7vr6g3hRTR5MkABztt6MpITesLGYb0NkfcXwE3K6xXIJvc
YQtnNzsKBtqvZTfmMnG8FqpF4GiYQVQHdfMytKg1N6Ihq5JrCJ8XI8qdKtTMh3SXzMBl1D38pI2Z
murXzhNIwvmqqWZjwnEIX0e8XZi7C11FsobgTVooumpGqBVE2eCUKwWr6VVfovc2lQwyrkEwjC9F
I5TYla2hzFUuTTf24BN769SjtR6GbgBMlZmvjiPdgwHwGJQQHKK+eFOVHtImp0ffH6pb0ZtsSzmz
aZS5pE5y9MFuOCvyFfFHc4q8weDHtOmhyIBKA0y9S0juedQ5MC7be+n1xcbVvExKyaA/z6UJvabS
vwtJ7b5W3WRsRjAgtrzpnL0/jP7Oq2u6ySHOsJkmK99AOsE+gBei3qDiBvyPqsK9Vu6UuJCBPuaI
dJ6lMalbQ5pYvpNdko1WqbqvqY+qt2UMkebwqIsA22iOBOokL6Przgyrfqo/pTzD8pcpjLzhKxl0
kPTqQVrIeFAkQYP+JWqR5Ic5hOoukCG9qSpP36a9dm7KwRk3tihfaKfEwcIx9YkFgMvjdOybmFpD
kBhjQzGlSltJlafdOshoucvT1EqINuxP0GBP48koZ9v5MbsfBRF3nFrTyjDL8RY2iek2AFoaq11m
bhZVNqQsRD3wL0Hf9HuvzBudzJKEK6Mc0pUlSH4I23Tc69SkzzmZpn2RFz5mvOefbFyKILlw667j
Q4szCsyUP4HjyiOCBZAKCcp3Pq9nZfjPPlKGtcbv3ZQURmp1R4LbFKocicaVsnaMjEE7xESloe+N
0YMSKDLewCkCBLK0A7E8LfwDaaj7BdKr4T1EF0b4p8tqWiNvarbuxIo4HB2vj/rWMl6LIg0T+GjB
884OGUymCJFxmauArWDfZX0RKB2ug6oQYm34I5wtC/guWyRzd4Ofq2NWKnkTFmBx50aY3QDAA1BK
w9lGQMrgDVqhVdzROhWRaVXOVpeDt80q21sbWSu+Fz1v171w7a0nfRhhykEHQJZhu/sZ97+FmZ72
bg1Ofo9mIvU0hJ8y33mEKEIRpT2iMQhNWA+098gjFlm4d0QKrw9pNLhOiA+xsRKg3z4C5L7adfCu
KiMoJqDx4Ej2IMhIX0Wv6Bs1Q+/T5LDmi+OwDryZIbN5JBvb72Ow2Lqb0BjdF0PU7t5OA7RGuLLs
BHJQXiIpd29DTvPDwCYjjJG7ou7Nc+J953UaPuL8LOwV8/o0wY5k946aLHsWshh3Pe3bY5aKoof+
fQXoFELChHlNjnXa8B/NMGRo0FRdj6uIkFWFfb3G4dVjy9mki7ysM+JhTmOr3ElvSAgz3amT9XMA
tU0ZBar2mxiePNltrgv5MOrC2pQ8dO/zNERBMZs+t1XNadQ1aBB1MCgAXRYqIqxp5IbUFdk1qDFt
a2Xbq8qXyP2GMjOjCmXwJGh7F1yFNNyHFYV6jYKcBS5IF07Yk25eAD/uE6s2sYeIAadqLxU31LIV
PDHC/jWwjX5raJ5/yhpmQMIiN59J1RUPdd2Et40FcbcWXoUvJm6auESjdYxpmPe3Q9fZB6OWRmK4
UGzpCgMV2ZJo5E+ygRxJRgdYaziqfIJGJ0xloYbSJTkwsVOMpoVz66BS/KkQQ1HGaeVXSdDn+Qyd
hm4kLDCgvRr1taCbUBUtyH1QZvKhWOpD5N1R29BD8w7dmHqTjSGkDaEg5N9QeFZ4kT3r8XujM6ut
1a2etuHgZTepJnFTIeEchrB4UeAuOxE6Q7mzNkXhPkBvHEzl0BbQFlf6AONT1H9BC18bRsUiNpDy
2QuzQze4+UF2fvNnPYErlkjli+ewRB5cKWVlMZDM4zGkmbPxYaearzgpsK+wlVetlzfrDL4sG2Oq
g2fmK0QeVcabH5k19jAOJ02Arx56uz4M2Qv0kwmst1m1r+HmeJ+XVb03aZOt0my0BbS2K3/nGim0
8/hk528+N+zgDlXrHHcmjGUheIasb9UQqu6Kzs1ORI5uEbu0zO4JvMSbKKssK7EcZd74EBH4zkoP
FjWEpFSsKjSKK7jOtrAhC3vLeQFcXvqxsDsrIg66pQqS4tW2a2DhjEWXG99QjTMeLJkZX1NoDe4R
ZA5VpEuz95I663f1MHqJh2ne6MxJ26jifnlDXbO9hRkme6J+ke88VlivI7G7+7yepkeLhc1J/Ly5
uBqyqClkeEqBszyQNsjfcN2rNY6MXMVDy6dNDsmarY2YS0VBarPbrhlR9Ast0sQu3FQSUnvF95B2
qEGpfoByFPeNu6HoDbBF22zTK2hu9MqpHwUksw+2cnkMSpC96lBp/9TAJuRTCQGhN3gqg94tdZN9
NrLc/5bVpRNL4tAi0jVpny2USk5c5e5z0zBg7WpUa38Qpw+3eaVwTCgfkwwnL3rf0hABcTkVO6NN
83WdsuChdSZcajn03LbaM1MM5I1VMnnj+NIJV65Q5iE7RvxsjTgh3LVFSU+GK9tVBUeub4XriSOw
EeTB6XLjO+yldL7OXTKsZDcJgPQhcJAwuJ+fKjSToXk3WgF6vdAVsYYSBBNKJEMJT9Zxa7d0D7y8
eMrhRaCj0qjsO7sh+VOjq+pg1YKVq8EReju0RbWxeOfcmMDgrQfetDe6Ai+cwPY5gVs9LKMRVx8A
niYr3RNeRI3l6khnSm+wBb3bwkORvmmNCtAaYp3cNK8SZVF7NSjCdp41DUZU9ghPY+C06sOoif5c
pJnxzUe+jLrz2L0NhdfeBIbqV9ANQ/iQD+kz12GbRY42g9NIe3ay7bZpYjBqyLpBD2vF/bq6CZlr
bJugDLbcmIyVLWDOCnULtFSiMC+gCCgLLw56w9XrkBjpiqQ52RpE4cVCRnD4UrkcmrbAg+MOnFrz
rkH5yIkCzX2kA+3ENiA76STLdWiuwDPv3YQBpKKQZuq8OrlNJ4MIYFN4BbuFk38JJq/X61ZW7q4k
/4e671qOW0fXfZV5gOEcRoC8PGTnVgepJVvyDcqyZWYSAAGS4NOfr9esmSX3uNU1rtpV+1y4XLZs
BhDhD19QiiV+Rp1gxhxafxH2xOZV7fAxsQqu0HLK0eFIENbkZFt5wTBXlvN1cFu9Qnc323eoZUF0
ffRXgXL8Q2aiYYV638vYD/7cNuqLhoqQNs1jKV21RPLH58DkNXDJgaMctEJtvjeoGS4tq7b2dQYB
3UgE6a7Lp/CTdAaFL9gVm7JmwbysUbttLFOADkh5wmSb3YkzdFD4EaK+0SF3IMINOzdQcpcKJ2Io
BYp03mAGzaRMX7zBC1cBn/B9SM+SXjX9wVTtkREA/xx0zL9oA16eyaU6WHBjaJNWaWdXlqTe9tQr
Nlbd11gsJWEbRCDMn0XhlK3zoUaRLsTktZa6C4YWnt4FgyYoH0EQUKYNT6Ij1rIZdLfD2VVXy1Ca
7pQxbhfA1Bd9G7MWliqIyYw3LTp3gHu45bnTJ4KMGeXQ1mnuoqDolx4kjVcAs3Q/GCGIYCNsXmPM
BpLd2SKip7Dsyvr8VF0GSaGGy6TRbSpjZMjO90CUEn2BqeZhbJTWmMG+6b+j3aruEOlgdYOC1SBm
7rl8GjMcQhmeAeJsOS13o6JlmGDuh0eIjRlvXUtgNxOEB7h856eW3tCAc4Wagd07SSdapCzROIRr
MjoIlqBLDA+TDtaeEI/hZFprGDq8+C4tCJD3g9ubmI+eh7omdL4HWBURgPN7t3upChocJJbZd9YX
ePJgGpsfQ1nKfEEz5T1kode3Cw7is4ih+JKlcVTnnk70mMHEgdHMjqNy8IGF18gXE8fLCby5G++5
dTpGZ7BvN0gRSAH9sab1vtiOsY/I2fylXdr8k8stmlRWgy4ax1kXCBM8eKF2vvOJ6bnkzpj0YQsL
NmjhQV45yOrExdF6CFkW7kuoUuN4S0l3rC3X3zC4MkNjwj73LVDSiZlvGzuJBh96bWhHRydaocOY
2GNEIWUPvOwO5OPUXtepV1hzhpDpWWWZQfLtkpPXlM5j2VjqGdNa7zkeBWbVsvqSuqxcI1EXNULq
OlrqPO23kQdvyjBEAgoJxFLco3wmtn2VFZtpaNRTrnn43c2hSzEUrFl0Zqi3megUBh4dEoPP9qUq
/b6aezB5mEENuPjeByMsF3w+bNC0+VaGiAdsyDitwkC0UGLp043umc3iQXGI9SE8SiRWJCoRtDFf
hOz1vAH174i8yN+VtM7hJAfyZowmU/sqxwhU+XBoEuFPZgOPGpNA/83LYw18u4mJdptvaQnrjHow
9aJtuLPMB6gHVA2M0/jZIjZlU3fy0Z6Y9VXg3nW0UW9B5mLr9izylbUy2AQuEk0JjCS2ujENdu2g
IURAoFEMt1Ckb+ip+UgkAWZvYgDLrAN2F/i6I359jqjN16PjQbJ4nBw4XQHUBr9agX0WkL5gX6is
PAVE6+fRFUE287k2sKJi6eAmAI6V7QwimCV+SIZVriVuFboQXAynKoHVRLPnvi0gMOkAzmO8FGUQ
iLpKsyj6YPgkeqdaC9f0n6aClncSpZqN0NKHQjRVeRmbgUF7sTH1AS3avpxlXh1uKvBWN1g67QKN
DBCBRylhX6SBPeghM5dYHc3XEW2qpV+RYGsjT5wrYsTSp8I5GfBK1sPkmUdozJbrwunEl5FM/OCI
EsVMhNsIrTo3WAWFX33mdmYgQ9w78+k8RW0HYDLH8rKnQVhFNytRVJmJMPVhdhdCeymBg6GYFz6j
YaKN4l97arUnRHfTdory/kUqU71FluAVKpsUgWJukPzFtKXF29gp9PVz1zRLx8nM56zRP0LkkZ/g
qpInYI2N80IOalbk2Dgqf7JXru/1sVfV1oENpnChXFwXqwJtXdC9h5Ldo2gMGzpbp1AlbJw7iF51
MzDsaVxOiPBMRKC/oRVaRnlaYaxRq1BI4bIufQgMKY4+8AAQk9LBSlA6zsNBWkcdtvpJWHS85znr
P1kir+9hX27WSGL8BJjEaJVOCOlg5CGreSVr5wlGJMXZSYw4mzJFYwcS2xlKp7VbF3dehsOmYpAi
BQdGfrZpN8mlBcemQzZFPRRzSPPqKmfY+rroyhlgRO4syxrrUHR1D77TECAalPWet9AzRPUeyFXA
/ucOVe1djcpA3HpQaMxQL9nKvqUbL6yC2Il4tpqYSxck1/U9YxaEHNO6WBRO434mMLbbOwhitggm
qxUlyk2KzkvGs3CB1ia76xwIcsKHGDONFOmmgRrdc1T66aGVzZeg6wXS+jFfOn4NsBhKLifZqegV
RVF2stqcLQoroocWja5v0BIPfpRV1d+PqCweUG5roYbAFdxYSIpiapChRgw17hVPUR+Mu5RHK92K
DIWeMc2/ABXZ6FmFmjfgy9gU5+gnw+g6kuXeb0m7sMqKfi2qzp8WzGnHO88R9axOJ/kd9lT8YLy2
TLoajty1zQmACD5ZR47lPhLshp+QlkIqXeTwatBVn925YRPBF5K0Jfb6gYe7fGr9Vet6IOd4vfrR
ADG5wBXlBgd+Vc/6yY4SjxfAQZmS35mzarTXSnPf9Xk/t2hPdtFIyiTop9xfONngPoB61h3KoJlW
OHxgxZkxTV/zlrfr1BSMYoMe4MprAF2EWFTYCy8GGcTZct9BPsNbZz1ZBM4ZpSsWLR34AqeoHXta
0w3Hcb5Qo0zXJpr0nd+zgsQC0ei89cCMMYPsFxq8o+UwaVQ5Q1NvRYhEv4uQDoG2ZOZFIJqVOwno
+4VtXptZWk1wkRO9G+4DMKoWXtBD7LWiDkSszLntDXPoeu8why3hqZp2CTeti1OrIa+BnzoJ+G3I
HiSUVElecaTu2lQLcF4r4MPy3n4okcYtlaPKZYUg5tHuQv+AlB7gDN6B1ol2f2k/AbqHFHMYS/YN
XnKoOPQs7aCBmLbZaQyDCszOevxuTXpSsQpqtoczRjRLVWt9VpnrzKrIctc+VOqeu74r9mIMGogo
6vBb7zkVT7p8dP2kR0x3b7UoXAGN6dp46IyymbAFxhAQgGlDJqNec+o1p0qxaqG90cb56RoxU5xn
G6iaOzPoAJSJU7NxXmauRzCIWaBiqDmPIOdXRC4jOweMGQBfL+lHj5jtkBWAF4thStsZztU6AaEp
/dYUrj65ee6jPjp0wX1oUW8ORyH91Dd5tAfgvt+yLh2Wgp/7EU6JwBUX4Wbvc9l8sweCMihAGZ90
LhiET7BpnMEGQHpkI1UvrOIEQv3a1omFk+FhZEgz5cD4LO1bkyASGT632P420ZRSOAO0E0Qo3I45
907Y+PfoUsFUkJpsTrtoOkQld+PQGeCHlg95PsOcjcC3iOqXFpTbFQ6vegdfVgvueBOykIQ3Po7b
DhLXXi4QL+iyXimg6jeyp3AwyElxF3CLvPScF7O+VPnbQFoUfIztNGszUnNqFcogK7/WIVYbrvED
ZehiDhtoBjrogGi+Chjk3eyonspVODjWDiiY6FsAePcrh636euopWeps8L5hVsvnEhYVy1I37GQ0
FPP2kc3dXVZ0w/qMVkE63MN+YDBlds+CMdyMTkpmBKWso5tVEwjaONiSbhiiBUfIue4DywfWTzUI
e0Y41SU8BBoWpSkIFkWR7rcD9eFMW1XOIzZa9CdqVo4ytkXnjDMrNUEbI2zpyniKogqGzNja4ka2
5RMauN0jRjLXCcjNyouFO4EyMY7SUrsGKgP2Atp26dahbZ0gYLfYrp66UK8zXZbroJHEvQvc8dMY
pmxLaUf1XFXSxL5My2fLZ+Udsy1xXwuNVmGQI7tusCV/twtW37ntGNy7QCz3MXq49Uwq+Ia0bjoA
FAqYITaqdsaJLh76nnRPqY7qR6pp8II2KHOTTtf+STLfX5FqInMANMqtyTP+muZKJ2PIJjyPXX/m
U4C+r2rPzV/IrHQAWSDsCuz51KsS9e2Gf63x4PD7q0v9IFK3WEk76Oa6ks2xzFv30WlTkOKcwl5A
jCc4OMrK18xLzUY2gOOYzLjgQJpqDbdXBP6pCSF+ggolezKt1nNrEvahYjZZDp7JjqCFsYMGgnyn
edSeKtlFMs4cloNnFAQZasrIB5OqrdXdWPnGxJrm9lfhe+iPBWG6Cpoq2gLxX23grBUsKNqMMHnR
3RbRDRKDnkBalkDRlBMhj5KxHMyDAK6zIH0sO3gNzaEXYTbFhPKnZZS7BExffx6HZlygf6TmyJ2q
YhYFDap3Aw2yxRRO6pFA4ukU0rJM0V9gLaRiHScB5mVAkgmrBSRgbg9VhqE4Zoq1LygYmC18QM+O
GFUxwm1wDJE0mIju0MPQMmFCtftcZt6x87UNsTGWBjMUn84d66LDRxDZLGdkfOaKe9tc+u5GeqO4
L1CJAeeKhfLk2TKfUcciPyJeuNscNaM9qvD+PkuratP0XoDGNcR1Z6S1yx8huA2boY6iLerl7DNr
EKLGiA4BJ67MKL75dVR/FjhQz5QyqJsnaY9DpdAGTt4KaeEcleLsBRmY2JgyP8M6M/++qYfuqQW6
P3FFFT3iACp+QFvdWbLRC2eiwM6QYgnEqhzdZ80LshFIutHrLkx2ysVYV+ejJSULXlnGSoDfj+65
nBwX1BA72LSeKPME+XX3CEBnuLPGSq0i1tMVa7Nob9lNs5VB7S15no/okaAM7vDqDdV0xKlWhSYE
dmRvRqEUtWSEwuykDtYoqUs3Ng0q46k/NN8aDzUUMIidr5z2kZxZA5db27WcQ1Ck7E1AF3wPLb0+
SiLtj1D2pOS7JgBjQdbHQZ4mopBjIF12gAj58MMKRZjkykFdXduetlY8s7IUbBOUYQGeGvzvAXbY
VQ59ygVaFdGj8Hpn6QBdP2MAu+VJB2GDnYUF+CVDux47XsmfNXXMBtpCKCXkYT4c0wzTE9sgYgmq
GZmNNBTfUcykiyCzQ0iBgY8X2MZ5GNAm2HA5ysPf3VGBsVxm6YrUfnoKYDa9CcHi2k5DLz4HQJNn
cc2t5m0AsSJJc39cIpFLn1owHLYhh4wWh6FYwvT0JnXf7hHjwV7EQvxA0Wm11Kn1ffSSUVUHfrvt
Aj4rVO5+OQNoA9iEe+2C2WN6sNLKnTutGfaCecFuLEhxqnMnOxFd9z98rxyh5wCsA85HDFs+ckDD
/XTnouz2ghsECxwD1jxQnfUwhWBhzKiMmkUPbWC0rDqwXGo9zSa/zRPWDvVOojc7Gx1JH6mqwc1D
s9SCJckoTxB51ndWWzVrjUIctC6rfIHCh0JeOngvf1dNWafQNMpXQpXtxqDRfSjC0kPVCzLVECBK
78tUj3eOLfSbUmOd5NnYLosIlSRkZuMiP4Ow2g5gLUBih+AYSFufoEZmlmi/gFsLjcEy+Tu0NrJM
DlW28lhg9hhm+eCc1SMHWtZPrrH+NNb9HwByHfhbc1Ly7U3tvvL/H/BcgMn+n38hpv4DzhV/la9f
v7fdTwgw/I9/YrmsIPoH5MkhGgE2P3CRfxAR/gnmOv8IbTsCyDMMA8+cPYCf/kRzOd4/PA+6Luf/
CCKkf5Zq/xPNhR+d/3xWdoQ0F7oAwX+D5sJVgaD6C/WHTjhUlPELhUDw2qDycgEtBveUZ5MdIEyH
XlSVfu3bcKU9skJT+M7uvTmslpCAT4lVo4haiEQS5FGlvXSD4rUFMiAZa+dbw2mNUqW7AuQEaNTY
Q7S3AAQhjcs2XHDX+TaO235SECInLfCsn9KavFm4YTGg580NnNNU9lYG9jOBs7WXzVILQRr26q9+
mT6FwiwsNS6ZzOIJqpkmLZO8m5JaeDv062fQJ507pp61MI3SHeTRIHZlEB9EIKil1bm8ly7K4HOk
wnll1RA1HBO7lgkqpfGQVTP4DCZ9vnZoNbOi8TihE4ewbTGU1bYmLqgwCGjKOrZ0CEqIHauKLpzK
mcuRDglPxdqxH/rxAWcEEmOq74C8SiDZMAdJbgFH0Rer2w5IgYO23lNfzVRRLgOOhw3JAqL2C+5H
M+gmzQQp0cWE6m/P5inSLFhGJF7TnvDnmPgA7hRkXgEtm2e7KdJgfdHPsOpcouT3KtoKn8M+dCWd
yxVzqwP3nDcT6me/hs7vAFBWWSyGDIIz/Rf04FACpisaFYe8LOcEPwbLBbjounvxS/Qa/LFI8tJF
eazy4TreAKwGDms8iFjRH0WXr8kZg16gScmdh65NN3Ay032ddBFdhK19TJlZuNLfZG6ZQFsVJA2Q
BfGmof/NmqpVXaLTjaIxs1AUkdXC99gGLqpzipqJAC+aITdPIgQ6cVDSpSiB2/Cdl2LAaS8Umnf4
xg353DG0cmS9hjDzg+d3aJuvCdFLCD0tdEsXtj1+bbi6AyZtJp212yNwBfd7KxhxYsBbN03jxbUp
t4hMDl1YLytTfGq1OSogtFqXrTpaP0xWN3cwd6K6OJgp/2QNFcoSCzTf0Wg740GgiCnrJbE/BeIo
HDavw+A0iW4z0m4ekFOAicatvc+euhR1wEyeI+u9r4IlgCgxXNp2kGD+IkZrZcIHX4drWFMexnMP
ykWPpx5WUJbadnU0A07+QEJgshmKZZie53v4tpqFVTSrLTUHN3JuWmcmIJaLc3pWyvX53m72Cq3e
UdpArWC6I7Soewd4PIXWs7+xOIulHpO2KZNzkDo0j3zqlwVemqHQAzGQA/CI4Mbn28zcB1m7886z
aQznOXzo/aJeQVpjwVKWkAbfCbY8soZfSF5taZimca7ye+miciBz9qUJAsDDo6VRP+yqPbWRfQec
TcJpu0AvcSMzVEKCF+M5M6iFxRL0lgyVnsaCod1Db4FQ4DlzRsyhLOGcN/EVs55ZRXYEXQdAJmW6
MTS7B9DxB836FdQekVSNW89j2xIwzlplCVoGS32ucDr9agKbg2h619v8S59+D/ziPqdogrd6zoFN
kmpMoFe6CXMrttwJcn3V1nBr/Cfj5r86L5dv7RkT3F0egj+hoGen//v4tx+t/NvutHi8/Jf/K+HP
oI1cPy/3Z7zy37atfPv605EJVPKfZyYOyn8QJEckAt8Xem42zsV/HpmO65+hzNC9oDgXgRb+68QE
/vl8Vp4ZYvB0hosxzrl/4Z/pP6CGiPaOjzPWhuer+9+cmD9TcSyQnymMNpzwAvc8QBoBQdSYPqA/
ipU5gqQAwYruhhDHz3jnv65+wbyhhNl2x4R130LfowAABPX9Za3OhxmgZe/G+xew6p9P/L/ucYHv
7xwNNDdqzw/ouz1RYmji2ggvaZO/fnyDK0NEEbS8h4Z7iitRuz2DOwI6rgSJ96qBVtQNVPi1q5/J
S++Ik16PdnrO8Pihi0omPCF3OdO33BCvjM2lBlYUTD5XVpU++Bb2cT1Y7VeIdTfzPhy91cej8zPN
4t/DT8+f/t3zD7iDNU24BbIJvSyhzh2jkrkyeRAtoPh7j/ZE8nt3Or/kuzuFPCrHtAjZfQmxvMzl
aGhXsyx0XmEHd0zPeKiP73Nl0tILcH6HfvFkoBhyjxP+XBZx47TwZaJrqEeH2S1ti2uf5oIBo9px
nBqw4+7PsJcd3iw4wWNdHUjQuZ9+70Uu1nYVet6oqjq8B/Npb5+LRFW1Rs//VDHf3Bisa9P3YoWD
dNc0TUDoPdrVX6yqR1gjg88fP79zHou/gvm/5tbF0i5DyTXtdH/fCeBvRT6HPxrgU2fOeTg9oaab
AOE9L5HgUjDOwKXzK3Njsp032F/d+5JvLtDm9wEi7+81iHPToNZW/QBJDpKee2OvY1jGI8wzenfd
h890gP8R8eIK2kzMvjszsP/8TfTB+d/UIOixdpyNQ7Gy2h8ei24M/4XCzb+HiFxsH3YoWT1mfX/v
Wdna815F/gX9sph54xZkYgfMvbouY0uGszz1NrRCEOD368G75UPvnr/FL77Rf0giIoq0pGsgrl6b
GDYV8YDxCmu1dAiGZkrw9kMItPI9SxfojEGvi6O5iooe6lwUsRprYJ1Izlp4YAve+Hh/ODv/6qEu
NqXaQGlJW2CSZP3wHcWf3TDaMD3DfPEKjlTHTgbZorFjIujyqRn3tBP3w9gfWVB8oi70iFJfw8ww
POhi+sYJOaC0sNNR/gxozhMtrS+OJgsYjm6Gzk1kZrYh6vtUA9I1Zt3aZihdRMVbWduzKcqgVBYo
CLEBXwvHFUASGFvJsNhk07QHg+eEwGBj22yJ9hlkVWC8DUtlOHxN+67Xy5QMW6WzDTbwbd6IHdHt
5yjVS88VwI3KZZZX9zmJdCyscBFU+axxxRBXYzkHlwSKEAO8GKpxE/TYWjxwjR3FVp7TPICBjSC1
iOJGtZ+MIIsba/bafLjYpR349IlAleJYTOR+nDL0PQF1jOESARJQ2gZnZHK9w/baJMb0/SLtoc/7
8b2v7EXkcuMeJ5A60L6EXyhQsrqeNaJefnzpa7vBxW5dgEnuR7XLj+iLPmsCZLeq1y7nLx9f/sqR
Qy52ah+WaiHhHtItAUZqFfC1oXzptqi5quyGpN61V7jYqSEPVhdozooj6HldFwtqeffA8vmHQpDo
lp7OtZtc7NhwejbUT013NKraS4tvjW0dBOrJH4/TlctfiqpQ2TlRJ6g4WsLSKJq0D8wBqDk17vr3
bnCxnQJJCR1nIGeOPWBECXTxrNjpUBYq1U0t1GvvcA6k3oUxI9xNuCCOPCrLHCcLGZgn1Z2wUQH/
+B2uLIPgYvPTABI1PaAHx6ZCjcs0NookKGTf+ATXrn5+rfePH6LfEvpVd/Sn/ERANyfkT/LsT9zZ
9wTJ8wj8Yte+ZEXWUWZyO9PyGBXsB3N7GTMzHVnGjn0WfB9C+0ZWcu0VLhYzDa1K9QO2qIo5foJ1
x+I26j//3uhfLOXCQ5/bj5Q4woPnm4IESgxWwY1t4kJc4t+nfXCxhitXmgK1egXV6oXq1aymi0KB
P9jvmgw8O5e9psCIiQlFN6bK1997o/9Y0wZE+xA3dSO2QFNjgqRhZ2a/dfFL887Uy52plCGOC+GM
4LdkwFj0QBN9fPVzivaLGeVfLGfAbpGQ5J06ohelAQFtF31VnkRZbBubgC6Cxlkdmn3ddMENkaQr
c8u/WN0dgbKWXWKwEJXuJ6c7Db5/y1zmyilx6UIUtTDIHnwljzAa/q4bnfiSfpfamaOVdCObuxbO
+RfLW6FvmKIvzBEJyeK5DC3xrYH06KrVHZujemqSqhHuPqSgrcXCoLVbBs6DDa2cO9UbNHpNyub2
4IjPpG6gtewWzrwvRkReQ+otnKly70nvkBuz59qInL/Cu80IKDw6jpatjkM7LLgltsybDjlvdhqL
4+MpdJ4qv5pCF5sF0zUD87XG7EfYt0rhLRLDOxy9BPrJBqlNMTF+JbCfvSFZeW3+XGwf0NqoI5Af
1HFEVdyRdomALbsli3Pt4hfbB9zDWCO11R0rCo+JruyAbgun/MZiu3KwXYrtOJ4lpgpQzGMAUO+s
DdoCYwZaLtL2fPHxx7jyAt55nb/73roIOmgFlvII0AVUr5gB/SF0qxuf+soL/Ic8kfBQngdY5kgV
2AGO1zzXzAMAlLo33CquTFfvYnMIR8vUeS5x8PSy34TSj15NpO1VGGblrvM7/vDxMF17kfP93w1T
SytdekTKo5i8x2qUSyXVcaLN/e9d/mKPaC2UQ2St1NErUd+xsmUTjWlsd/33G9e/Nk7nz//u+QFE
9jQLc3ks2lGvHQHCauE1UZJzx1uBb+m99GCCom0lMjRvUmCO3ZLHCBgi4PQzkcCaQydBQCTSuKja
qt6ptyiktonoSXVX5yFbDKCbI0MCisJirE58r8NZYAnAErvAnTfcjpaASj2KntUzZxrEzKpDdw76
Jd03NnORQ3bdDDwFb1HSAJT8urbvcs5wHme+jEtuB3e8g+oL7yO04kpW7jzHoI+VAeQG1Em0B1bj
XrR2sXS9Fn4a5WA2oCvqJwlr+nXhg0kL1BlABL0Dzjan8C5Hnyi9sVSvDLB7cS52g1UZM7biqFvv
rqkhJBDm9euQ0/k5r/n4K16J5tyLyU4yHvoQBeBHSbtiHdWhv21APnzjyKRiDmgFKL++d2PpXnuh
ixkf+VWqZGXgW+9DPpKPzyjH7KVptxTf6uP3ubKo/igUvZuUOYf4iVvhZARhONooDbxhlKYUjRXE
eL91i0thxR4qnV1qE36swwgSUigYxDjU0hkIQL97C/fnpQWBqaqEyhI/5jDvziDOFTth9QgA69PH
r3DlQ5zbH++XrlIgYneDjw+Bsz7JIjkkFCymBO2ybEkAxL8RqFz5Gmdtmvf3GdG65rAs744dFwfY
7e2hD7wz5Jbh65XLX1q3jHmJuFAMAjCUgAFZZEEGjOZiDvR+85tT9mKT055bUhDdyNHN7ejO9byv
FFp4M4sC2Aid++H3zpxL8zFtaWrgpEOOCNvWpskfWtbNR988FdBH+K1vjkbUT99iokTkPbhFx5pa
y3GSD7qQO6tiu8btb1T0rn2Pi2lVmkGnBJ2zI2znYbQH18BM3lh05/H+RYD3RyT8bl2Dngamvl+S
Yz7120IVb6kXHT8emCtPfdY1ej9J3XEEprKzyZHRIkwGC4RLzaG8MgBX+/EdrmyyzsVGLiNrYgag
mqNVSR03rXUcHPuxVmAkROXKONmNsPRKFHypg+2hNiqCqiZHmlrzNg3nLJzeWOacKaqofYM8ayL2
ewvjDyXYdx9EjkK5ugOjsyi5AiqEGsABwXVqKwja6c675Rh57euc//7dfWwvxMkE2CeiVGgTTM34
ymzp3EGTRS4//jrX7nCxxK0oKgFRcoLjwEFtt7pd04QLy43ePr78lZn7R9vk3QukoK65XJrg2BlA
QNMyq+dj4Igbn+Haw1+u6qLwgb7TwXHS4V0lgjuovZwAhLkxNn8ow/5i3f1R43j39HCcsAVw9ihT
FW0Mu4Kz9sBiGhZ0gjhVFy6F2lmoZHPIwHw8XH8I8f7qjhdnBiR/wqwIQnIci7uGPKUth+ZUmVTj
wm0eUWaadXzXSCsJ2X6s31zvtfI+2/609cgaIQzEXD7bYpNP5WJiN3bOa+n2pZ6vDwykKYuaHkMG
oNU4gtX5Y4oe/dSPlWxXNrtDb8TXByqKddnvmwbC2EzHgw+5Fcgbj2JRiHPvBDaPN0bpQnD53zUm
+2JLgUBrOxECejO0ppIhezyLpqapgVTFuiEQLZ1SsCtfGiFjwV5QfVgC7pcIqRJeb6B4eWPDv1K5
uRQNb3yVQwymaY+kv590j7h+SmiL9ho4mlmRQinzGXCzxcczwzvP6V/MjDM04/1WkLGSDHYO+r7q
CzYHkczbBGNDoJUm/Wc+gV4MOqZZjzl/zVj/OEShiEXGzUHJVM5AskdfJWh/uFX3UKcwNOeVhMSI
7QBEZJMUzPXpcawhHxXwpkjKAin3WdQGwKbsOxFKxNICqMyOJEgjuQ9hMqDw4zGAyghAjPzGiF7Z
LS7lf0fgGALNQFGw7OyH6wIlGIX9LZPJK2GffbHTTXVLBBib9dE1YFKbwEMICz7v6EWwWk2HGynF
tbtc1GJGl2c2MvTq6AViH2n9RsSKDJ8IlOY+ngjXxuhyz6MdMPRWXx/TeoRoqHUH64FbZfk/wqFf
TbKLGCZX2SSyCU+vXV+tMxCAT0RMck2tUkKUPE+RJHWcJ70VVjOwxzCGHLoWRVDLjT9a+TLjmscF
Tvr7CcWCremkuwjzDJlqXk/bvlAi6TvtI9JoBzIDsWi8EWxfG5aLjRP8OwbRsb46QuoB8mkqRg4x
+50Rh5r8zysPwoeNV4H6c0wHZwUlpcdAVc8fX/rXMQt8AX++NA3PTvGVKo8VWLzekCYOxFO9QD1Q
4d/BjLQey5ffu9NFqmtDLYzaGvWuScvvWdsU0C4xizEkuxxqJSC6PWdWd+Pc/PW3AAD757eCcnaT
+d6QH9uuonAHAbY2F9atgvkFfvpfuz+MTS8u31gQunDGHLH8og/EDKpn8RDcN3pN1KIObNAQx02a
v8FtB6wVEDihfZZVwUxlQ+yRT6GfLQI0hdIoA3U1S1rnZMHmcsoeS8ishfwzVQvE8tCddU+sB3+b
Fcv/x9l5LNeNLAn0ixBR8MAW5lqSl95tEBQlwbuCx9fPwVu94TSbEbNpRVPUJQEUqrKyMs+Z+H+z
Bze8/QgVTd6/P5TvbtT29f+KLyay+5lqgIOZV/Err3W/E8pP7/J3n/1lIsq4RVqU1jluW+08dfPO
nvsfpqBv4iL8Y//7907dPLaUvMqZQW9LcTFUIMLRbQvBp11vM8uiNefSDD/MqN9dyJc5SY+nLMnX
siCuNyrqnNJ9Mxs/HIX8cwAp3C+zRlGmeUJL9QbXOQL7yNtj+1OJ1je/9lefU10WlYqPjU25S623
y90/NKTmfngE3336l4mDZF1Vsm/Ob/W6hUaY3qKd+Px/Dcr/IyGv2zIvpVHe5knRBDTBuSF4yzb8
90//ZsZzvswNiUn1/QwJ7LZwyicyMdJTjPiZJuFrO9Ovciv/bLKfRAbf3aQvE0VTa/RYtEN2ayf1
Yzq6ipcmJGH//UK++/Dt6//17kb4VPUJYMvtLGkIH5MPR6em+v/32V/eXcyFVPdBoLhVM7cLx4lF
oXRRkf77p38z6L/W0wLJoRBOTctbozVeyqz6ZdAanmhV/cOdYQHhHvzfMEI4X17ZKG7yfABGdis0
Zd/a0xWTgWk94xMF0XsUhQTaeuzmI38VzBvPrn+xuInaovlLvAaLIQK3VO4WHDuQj/RB32+8gKn7
reePfEixtoAuzCuND7LobNGt4dDDfYQ/ehynl0Vh56Gbfq40fm4HFqGsTudD30tPrrfM89a0Negf
cVWNYrdN7Z3NJo48N19Z6TKHanpkbWn1hO3E+wg1JLKNq7Y0TrK/5nu03PBsTQZjU9BTHtHkalzY
pF+xcDjR8CtV720rCVgvFB4cOD2/zZKQtaMeABMnINaBgNn9gxm31KEeZbmcTfmRlUeqA+3SpqKg
Qe9W76Sme3ykOufwYanRy675HgcjLL+Cqc5UsNnbfYQaBhP3RUiaJgHPNV3nt9UOd1wW/bHMNrTV
Z1Y9Su5PGIiDIRUcyUc0SrcnTuhdHEdc6rYWLiTwy7G41OpwJsHxErmJP+TXuXqvFkug4ZsbTGR0
ZYoN2nrhd4hd9qFJ5w/S8TT1VXI8YVXmW61Oh9qY8ABUbC2g3seq1/XXmnUF8It+mHw3bFACoYbz
qlH2Nxy2W6jOwmefOIjdAN1+NSEKix3igO0ixbRwGA5fRb2fl9FvofCyt3JyC1m764lVBFzwv78b
373VXxaEBFrh5NpmdttlkHPVyHyPyQz/+2dvU9w/vBVfi7TzMgEdX7EBGQ33mfT5wm0v9KBeKi6t
ssQPP+abGdb+sjQ4tbQkxdMZ6XNrrwODboiGV7H6bSf249DsRKT+MJN8c7e+1m63OQh/FAzEGENi
HIFF2eDi6M369/v1zTz1tWy7GWbXirf9NUWCD0lM3nloD3lf/uDq+aZ0V9hfloeWY3mTZtr0tuJ9
gMftq3I68cIlQOZ4J7aYqcvvJrGLLX1X6+JW7Z///cq2oPufRsKXtaOYe+qeiCtv28Gw3iK3ax4b
AwCIXKP2ESod5IoBYMG//7Bvr/PLaiLdQlHlbKW3jknf7+Sa5p1Q4VMv61Dv7RoAVZy1VGpEgwuP
R6rucZXZGpaFS9/TojZhWrvODyPmuyv/EjnaQDELAK3VrcjqBhuiVtwo8SoeYFbbgQE7PhxA1Pww
gL574b4sQ2DrcJ0sWXWrO/nvspPPndPuacP2Rf2TQe676/kyXxS9vpaSYp1bNc4BgDA9eSIzTCgX
HZTNiT2upmr1D6m4bcP5D8Pma723DTQrcuac3bnof9VGdwPlGyLteJEuXR8AQOjbi6BkTP+/yfBr
4baDz77EJFnc5lP9hpTnoxTa+78Pym/e7a8l2XoiO8UxhuK2UfuzO7DxtcZ3x+p/GGbbXPdPd2ob
Ef8VnC2DkqMx0bJbwI3XcWlsCyjWgfhitiQDV+0dInT/0/v1TbRDW/D/+mF11sle1GrB6cyhXk9l
e0wo8OWPZrnWpk8B1qhof9x7fTPivlYQqxHMrcI10ttMSewHc+2sTyurxF+lcso5rLKqMQhg9JTO
Fmg9SadCzI+ZzqgoaPb8LtoV6C7SpWO97sapHoNo0vseRoGR/rBh+0+tyD/d/a8TTreMk9q4yS3O
Hi83WfDj+FDljjdXd8Q+CwzVLQqTH4YRB1toZppH+Pr7bEvkg3Oh94rFv1tvG3aUGbv7gs5dvsJO
vbfKMLfLMK5fEmmEW3wBQpgYqvTK/H7ocJhzwt6Pv8XwOg4/rBTfDdYvkxakStGY0Jq3kz2seVnm
q90Pg8ew/rP8/9Pd+jJLweKUEPM6MCPQ/K+1vs0Dp3YWXw7awdIV+86gUfgA2/4t17thh/BYhjkc
6lCdsC3ZlXm/gf4sLwFbssf8N23ttjh/UoWCDFG7x4yXeMOViPI51xIXyukYP9YZkGylGogEO7UM
1iTDLpzBQU/E4oA7Bwex0K7tZWbe7vsagJCrqp/1YuZA4BzVaxsTcEfd/UomYjZHw9aT4fLZSyl1
mjbzyp8NZT316qrfjCZjTVu71y6rxl1CfeaJcjvlyejm4rBZBSgnT0yvX+lestFsk0VIJDFFPUB/
czMUVi7nHOBVHZOe02yUYkfFcLwTWjP6cN0ScjWJcrZsGNA5qAmgYBVeADWTv5ZRFPe1gKxku1rW
0Acxxnei0LJ7eG4vcayVYOos/TkrFfZAKjakabXWjYmjeV1SADCRM86FqGeQrtPdVCkFbP2VnhBD
P/ZlnYIM02nRjdk1DJHum4kxBKKb7EPnIsygTBFceR4DAwNEcaKlIN7nbftBfvt33kzpEfsbtZGZ
pj629VxcxNTrVy7H+mBhi/goymxsvEqfxkslin4/9fNw4PzsYbZo106WKLpJFOCJxqBYpzxaq3Om
wILiXLt9Zg+GsgKSifWRJT0qUVgou7R0070BCThcnBjaPucoQMEGWPM9B/xTCs6boixOl/o+qOJ4
DZspe4F/8ssWQLzsnN6sLoUhj2iriKtrJBmJ3yoyQAB0TJzxoI32A40tgDmz92kGYrnkTEpxPPf+
XLQPG2h2aLPDmtiW12nYEnI9fYnHMXQbVv6iPYtEJ/Pm1gjeq8Aqxt+dnYeNLf3ZZd+URge1tEMn
jaCqXWeVucOucD9SEgXM5SZa+rM6g4/Pk/U31V/GfiFoW6NdrH8A1vFUG2qyoe90vdgtTJAxFDEi
u4gfLeHDzdUSZO1NZdeHrrOwI3Sb7s1PkaMlfGeT13sBAE5AForAC85v/UBOUTDRjpIWekhs49uw
2nuFrbTnijooNeN6nTgbq1GOb+QWraUFHZpzax1afaI+s4zOejHea2TBLbfCwT7C3IpH/ASgLo3O
Y296FSWW4qfmCmMQYw34SbWtvVJPTgZwy6H+MLLiDbQNL6QVrtznTRNmVhDi1CBReqI6xbdM92Mc
we4UqecuQAUjY7t/uCm9Ll0O27cyIPcFRCg5DwH3pCOEiXMQhrTpuCgQZLdvCEgXiLaGnD1VzY9t
9gZKGVYuJ6Jmd03qbBrl7VJoQQcOptP1Q8O/XttTxdbDHcjzkGCbEyXo7YceJ4IKrRLnfAOBtJtG
LDLrHX9jJg999wsFjD/TlMl19OULrPKzKP/MygwymZZ0U4dr8QefzBqQtqs6dz9a3VXl2MexX0Au
6TsTJp2/QuDxMHfx9DXNDtvlWk0ovONfa4PtdWCRwriMDoPigiCNvNmKLn3aat7MDSzao6D/sLao
FN2emKVdO8pIat5QQsY1DyE/JUAyjRUkQAmMDqIegQmdY/b7OMgrSK7iQBo8aFTjjPHFz5qRplOA
R4nBaOFki/Pc1edYYZdWpj9ZxcV2cOklDLY60qESTEB9U5wbDjOQeoAO5jkDk2hs7LIUnHFd/O3z
/MTv2aj5tYyacJa8/fMOj/oxsYpoD2e7ovr5uu7OrjYFetvf8YzyGuRDZGo+L+ysuduXbKW74Y8o
Mw8ClNx9lDYhsBQwOM023goS96gP6Jvr0PlhpTViCD3Z9LuPo79kZINJpTdU/93OPT0Q9tmN5XlK
mRYYbPHA+5Mqx6SMwgaoawFRw5mB4/fNgUe3RSkxRA1YwW89qH7QlQCjUhAYlwRmK2NmmqeOZICd
e8lq/7EMHA5rzopf+qDK/FlTthEwSeOu6e+m9dauGibxCYoYs/dy1Kx0p3PHYjt7UggjRJGHS/SQ
YliA/eIl5ogygIcHJ2CFpU0L2Ah7tx2OU1p4MVkkTrzQR6me2yVBNaueUw7e9q418xucsvMspqeK
paTXKVJOxMc24Nv1CXzwQ+SSlmKGLcRvPt5YX3LtiZavoC7pLxzFDbcfdoi3vW7br7L9kLwlOFKC
CnF44ioHIEzebJuUppkHBKyowV573hMecb9avwyYi9CVjhldgVb+G5CNt7IHyNb37b6DBQebld0P
xWNirXeUCB+KSjvWjv20PSKnt98Uff3Q1PQqNhvLn2BsBF3i3ulMBZkrwtSxYdjmGh7JYj4MAJ0U
MHM5h1Kp3i+hkVSv1aQEk8gutlZdpJrtqLx55qiH1L8DiVvLOZxc9DZQjf4EivvYV4ZDARyMJ8Qc
EPjz6mDnEzOLuQZjZIlrdRx9ZYkEF0186Khy9PJkfK7W1fUpODe8NjdRu5RMtKraFo9mTEYoYfxp
q3tQII4FaYpGJk7U/aSO57WwACw6Z8QBD1LML2Pd3a+6QqWu3DWrYJvJ64tb9XaaZt71lD2OgW9P
eyvcBZBmfCr4+rCMQLA7OVw1lvO5lMuNjKNdWalv9Ek+pixllDqUPhB2EN+iCM1ZT3yqNOwbkOf0
4VtKSodmc2823TPrZvVIxhWpZb+bJ/cqK3T7WE2sPstsZbtcF9O5iNx1T9wUfxq6auxnuvrRqjRq
67dTUYZw0KktAxFNLazsvKGF0oeXA2iMTvjCOSIkTbNhkdIlZGpAlHWAwmLcU4reh2q/AhiUk+3T
N2GemsmuYq8umnlHL5Bxmmz86nJk2A714umt6vXaqwl/09WSo5RTEpQzSOc2tdcHlbzb3VIkiMXc
VX/rRKpfq9TglNDp3PREeQbuB2tSq4dYlvFeTE7HOVpvl8/qWOlXcB/lvk5Hg5qQYrGhOBY6lVpG
giQjSV8nOiZOGwdzn5c9frumIsdL6SwGj8TNo8OoVlA5GzHn557OXt5re16PQi9NkITgHkPFUD7R
f7s4k8AAeSWNq089RW7aru9q4DDoVQ6uioPNq9tUFd5a05i8JhoZv1aW6wNUWAScsEZ/d+aKB8uB
hGgBK5rFsiNupq3PcUoVF6ijsFXRWN/vdKuJgTWlc/+ZKTalEa00h+fBzctbkcvpbyMVHWzsoM5A
iTV9uINjj301jt0pBDJXhIPRQlBna4aPFRxiQQWeKHmBU3lc6nqh6iKX9a7FUXNlAHYEVF7115Fp
V5R+O1vxz5JQyoptwG2QJoxLDqymdkQfZlnKlqmf8sCF0n8nOIQK9LkcKFJf6ycqSqqnWFKpmNv1
H2euSNGWE1Ow/tH3BsjHujI/56TKj13RFR9xomO+6QYtsBWWgcWiYN2oHSOIokYtvGi0NKBQGNIg
8ivmrtNi7T7q69z29NWEbSu2fcRAO1CpKVa4NIsWlIYzB8UwiQMyEOrnxwK6m4VrD5CCyyUJK2gS
LsZJ3QRhd9b11o3a1Roelq5/76d+eJmGdboqKf/bKXqrX9JN6rGjYUt5AP5l/Nbgdl4bebueS6lh
/DFEEiMhUKbFr8gM+UrBcqG4BYD/1FI/2Ddp7wNkVL8zZ/WqjMUQRNJxwsHU1BvLljCjHYMC2EaI
q3nWmb6XaJp+jVYV7YSOJjeRY7Uf8lo7LVJ3zoqMZ+YdfXkok6G9pz2H3mpts59yCbpPi3YTLL2i
32C0Wu5GA81x0QGIRd82iFcVMWrYdcp4dIq+e7bQcO1EUqeXOBPvmAc+RWlfKpVNIRfbXcHGXT0m
XAIddZj4TjpzVr3PMewC8XO6iukW30JgbvXaFtzso170HKt27oVWUvSBAIaITswJaIGzPgptImKq
6GFJlDUoS/U2lpYbRA4rHW/R4ubXrlEDHCO+LqzqLjNdYkhtDwwTLKkmH7LBuE6sKER8/AgNDXZm
R1S0WrT4EnbMLrgnIIr4abPWvY+L+VqidaCibrojgHmvjHr0AQi6HgDIPYLmfWLLO8dYXM8cifcg
dsbtejOis88Usc+SZRctOIAmN9nSPhzzOH3m60LCfFDFn7gx3m201hySTMutpsSkTsYX7Bh4FMT9
6KQ7w95qg0qXTvoRtRqD6L4EXVvSrBIUjensRO9w1frOddxnt0XyO3bhVKYmrRB2OFbM631vcQsB
P0sju+5AyStrcu3Y+HSa/LGb6l2uuSztI9QogU9y7xi9fbNUerzPKmu+1LFwoK62nF0ZkQ6xWuT6
XjMHooU+UlTwWaJ51DkuKXflOlwKmy3D4jbT5+joxs2gN+wOtOSmyaMbq07uaUXK/URjfUmm80hy
1UPYcg3rbUGUkZ6pMH1z9BR1Ud2EZqqCzq/K37CwN7PWdd6hTk5J72vR7NVan6OhqO9wgtDYbA+H
ZqtC7C3fbfNwZi3sl+F54QPlOHxO7miHZm1LJI6kFuK6rLx1KP/mY4vnqYJ61kSE/lWm/x1bi0E0
XYO3PGyFWMNYhUaZ/tEE/yaV8pwKiI56wiht7f323J0CBZBtR4RKjXAeO7eNkH9gvMj0kapi+3WS
XJ/FkuKNrr03LGcPbGFH1vs+Kyp7hyq7DwmU/nbUgmg1ZpCtFd+17A83R8nIVQutuSur5W216lNf
Mn4T5Ej3NHZlJ8NurL+2AKkrkjJ7bJjOsZZVx3hQJkSQzlax2T/GrbgCAXhSenlQ8umjL8a9Mw4n
C9DBgkMiBOfMpDas6Q5KNvStTXKqxr+LYUgBg+nwUBUmBCXxePc/HI26hH6hjo96BVAIY/4+yMI5
IzxEbuM2MCwtxwM66fhsbPyq2QLYOTsrPC+ORWd02EYde/aqXkmhIFzsy7ex7GGbt2cnWW8yOzmk
o/lrLumUMqq9Ls0OwHxxwzXt3AEJKKxkQvY1HPv4E8zJ4FFdgvFjxp6R1GdB9WVorYjA1gaE2OB0
TKaYUH3boJg8d00j7HPH9BRrfmw4a3CYCWz2ymvVnXpQJDDiz7m7fsTkR7pEUpxUxxenZ1dlNvXo
2bF957TDle1WV4CYb/BOXxyMjxjw2JBq86XU1FOsVlt3xcfspodynTm7GN03vLLERAWnpQPO+B51
Z07thMfbdLeQ2JktNRilczV2xp0Wmye0hzUeWOdYKO6rva6XZhJXRjz/zVTrcbI3Jlk+nNAPuFTC
4uBtpqc6bq/00bymRqwBokFqCA3bMdXmO6N3Ma20f52a1KeI+1vyNe/UHtLaYF+6YngzXWJx7kS6
uI+ljWOixlpElOnNi4oUrIwfZ+zb8VgewAUexlQ21GQ6ck/9pcmw1UN7XlpSKPLBkvalJ4j30ky9
dsbulznl88F0scRVvdEdSlJVB86bhU81L4FC20IGSU5ATl/GOdozolPODZCxdkYFg4lQxVLAYuCH
+6XzHgNjVBhLJFs7no7vgDa+6mp3OKaDWYG8Nlq/7Ft5D8TRDJV66SicWgB2u1bT3GpDVj2kDhjo
xch+L/n4PMxpcW1WVc4CoGnnaqtA4yoZ68qsa1dicGlvG1CrtdiVbgp91t+Uvl5eJzWlntJdihOJ
Ove5nVTtGGtLEXRWM7zbJQxif7XMTYgOH/jXJKfc10vGT2MUOO9IceW7uYxM0mDGeGo7lkurRSHq
xeo43PJU24+KKgGOUgTQdiiDarvrlyq/mJI4Bv9QdMhKTXBwFgNNUasVbETX+wOFwGHbW1tjnbPG
3qA5600P7OYuspDIeOVgxK+EDeODs3QVmcxhAXW/2r6eOh+EF/b9oMXyVQwrfJ7JUQGpTxKJ3LFB
MwDYx9Sj1aPprUCEmrL7LewpLGAzsWzKYfINoO/7VK0oZWthcJ71xhKnVi7Nqekz5/ifQsvJLJKb
RdfUEB8RxrJuzG/a0h126thwvp7aMiizVdzgO7B9oY7CZ/Eq7l0se5/pJG6TaF0Wv4a76C9K6qZh
bvYjhEJXk7AghYEtqcOp6rBjc0n8NqFmUW+sKWK5ShyRH1Q14pSxcplo50mEiooFqI4takVRP9mH
OB/SJ0lTy55qyMVru1Q5yDXDMpJn1Pfxv0GNozNUW7pS2PSoV7k6K4HRG8VRT4sCchFtbi9JF6tv
VmtOVwO2uedMn/AaKdmc3yk2qPQ6K9ubRc6/9HYmicUVNFer0OOgo/fhDdhCBwJ0GvZlE3VXvdmb
hxkm3Q16rfKGomvzlOWFfB5G3XiSdd9czV3qQkAsIs80hjqMaZz1kJfBG8d4Fxh5pZMcpgp7dYyc
ZD09bCQumaBbhKiFTW+eqQ3aszNhQSkcS0DM7KrQifMqWFIKUqxFJn7c1cVZ0G1ymWRFDb3R9aHB
KxxUkui8bOvxkJsSRdgC7jMxbLYm1qgfE7dF9UmcJ/9QogT6aekjnA+dYNPh0BvzrBQmlYZdtaQU
xUTTekFPIiiC6WSueVoiMX7LVHUxqup185nFU015uwQMb+oyADHd7rs87k5ZQVq4EMYc2rU+hp1Y
UMnIacw/9IG2OgFH8pRJqro8vZTrHESLWT5UUH9ehWWrO5Yi9SIbhfMou93OfqlrdjeD7gjV0v09
RUkalmrCKOEIIIDzW4eRHNHHuHF9R+J99dbeXMgHNE1gbXaFKoM2Srpji43SxhsHm911g0rctdgD
cGoi3xYNwUKSJTM/bUqDhfu465DoUG6zajsZ2SbPNO6u7dEeYcbL9MYtSGYowrFCXUnlqUUC78k6
A8pd6da7Oc0cLWYiD/WWSFHnEOe26eokhDew7JApDtBTEPFybtRFMog66LJSZbV3aIjYQVY3dmO0
SOZk9Le20tgvvaaM/oDEBslVzBUnyfBeLvGMQ2ZZ2eKaAwAlAqhRWghBOT73BImuZKlw5K70rJYF
hN8y6076ohCKRtH11DV/Y7awaVVeV6W8t131umu1x5TjwBD3w12TzSe2cDBEy7+yZk4rW/VNz4mk
i3yqgraNCSMaI/OmIqsCxdSaAIO2sUHBwYzGMYueIR7ZSD0sinLukiSlZSX/VTgt/T5J94hfh2XD
SVQvmuvPnPi5diWdNBGwVu0gsgGufWHuGT+fSowOz9X2uYo71V0uVWuSOcXlO7EEl1NymBv8ShV1
R8a4borPk8yaAyfjx0iQ8ZRbXG6njxLAPVF9+kzXyhbvFA8NMY7AqsAWE2o4qMyraO0XfzvAZwPX
sYcqnssmflIG4yYummfMBH+nVj+aTv5STFAO8kjBT29xcCzXtmWFml+yioC6HSsSU1Z+PWxzMAmE
xnM1dFtgVlI2jfbDiEs0EDpJV6t5XlX1Bk7fryWf3ut4fsWedZSTfuhRTDO32fdjld3QS/Y3npV7
Da2Q1aW7RtbWk70tHETOmGOd9E+rVhjI02a3EtWSjeTEBM29sxIWdI72pGUl9WjIEzhG5SjwUEbt
Ts2iZ1dPHzOd45fIhRm9kPLI9Kb1G4CCAbX8MYJU7XVW7Be9y14MO57opIF/27DOk9c/6bCpo5HM
S7q28RVlfmWARGNnV/YvFOgLw6A1Awxc9OxC8wyXliKyauPdothJsa3152xkR1qWpj+a1luXKDdC
oAp0E3U4ztnY71jnNBBk5j3qt4hTAM54nI7njblDaR7jNbmUzB/+3FWQfjN7r9vG38olP99gx6zF
zdyQLHAb65LjhCNt7Dz1TfqEikWEbe4OwZrO71sFYpJOl3HU9+w6qD4x4xBdJXI+jqFlTMCEV0aJ
I3a2i3OH87DyrIkKw74WDVNZdW2Q1PAsXRcB79MJ22I45Ry2KMpNkfGAOIrcO4qGp6F6XzXSqNYk
ybs3IiABhWEr5wDZmBKm+9Y9mZAukbLE96nVvyLWKEiIRlvCPZ32bsKa2cvBDsYa+HHtJI9d1eAz
G67blPCyKRGCpOw2qLer7L8QxU+xtj5xWncjKPR3qQHzcjUqAJy4d0YBNZoeSV8rhvcoNWzPKtI7
/lb6WZGdGtX5SOhl8yEQEIDJ8l6OxsXKSWNX2mayr5G1xf1vMmX0la/W2ypi+6j3GnX0S9EjKohS
wMKN7m8F+GVOFIFphBV7ZH96njPVZRTEz4pcn0tI12E0Q0dM0J2y4rIXwo6YkMvu0VXlpbWbbQWl
a8NNJ/Nuh0nE4UVrO+GU5n9Fqb0SN3V4rnLkru2Sfk51Vh3qBDEiqFUr0Pux2zWiy6nZHxQvNtFr
6ZM8aKn+xIQk2UxN3SVWqc2oM4XDrnlrErDSNRjiZH3qTXYLCX6fcDLa7lFTh990ELtXkW1rnhzT
Dja5qp8GW6kCrHIUFlPteOMo1aXmqSXsbXXTiyW5K4usyD7R4zEkEnVZZCSSewfOttprNinu2qx2
a966AWtTwTBRy0dhLrOXyPZPlsSsy+g840mXJyL3+cISbv/ul858sMFPp6zdYvEgjuWBTJ3mbLUt
X0OUcehoqg4dHJZ+rJEMEhwPHtllRT5o++ZWL5W3Fn8U/q8kf0xhHoS1sMl4Ne4SkPSYzk5U1AHh
ebzrZmkjECwMP9La35jMMYR1ccl+JKk4uciYhrSpeFNEM9+og/q3moBRZ2zg9hj0HN8xmobajHYM
tVEXJHMw2owkK0eT8cWJBqObqVvvTcDTyealYkuWjYY8UORCNselZnbKpsIzQR36Q6+aPhN6FYqa
g3NSXAkWE42pHnYclqmyVHa9hVaqre3Rjx3ghiox073olx57tKVxtG3ARZ/1OZDI71gZGQH52CNW
AXI63VRgMPeTSS2X0c+vdUcBS6PG7l3rKmzhNXLLkrNG6jXWo84IPDhytPwR7ZVPHKdyCJi4t5GR
P+D4NcIoG5DYNnp91GI8wRzStJeU/1AqYJ4ovZmZWyuingU+nJYlb+3WYpeqrThxgmexSxnGENlK
5sE7Mny2b0yjegWgsSmm+zaPty0N2R1EBVlYQWkLGmMycIiof1upgM2ngNjPespjVps4sV8F592u
uEnTqvdZzO5jc9Q9oSMUFlR++LOl3GQ6niNScRQqlybm6rSBus41sooPz+wyP6DBa54xpO6Oau1b
J17S/dKlJz2tn9tk+ohj0o+NSBq/TBt2ym6HXyRJSESOaAM6tsK+CiF8H8/Tb0QZHMRV5Nt7mE0O
ehvcfNnIaShIu7HhuFWWYr7YM7vtzQFERmFSvUXnhiyKa/hZFc3sl4cu1GU9+V0clzw6Mw5ae/7Q
U2GGto4yHrxftO/x+Ia40p9y1zFPlHhUQbxpRdqOC4hy5Q79C2kHeCb1zsycxF9E+5lWzriHpDER
bS+sXi4q45bQLiBd8kak/EqGiLhpLsiXx9qnqpDdTuKNJiVyDu/JSHqazpzYp0Z16KX9Mi4A0bVu
uKJKJvOlmSNVq7kcdj2k0HGx5aPKx3TnSltQ2DvptVJ36Km3VbqZDkadkLZaOYppSPKzN8A0imXh
OS/qJawcUQVuG5/tTBMnsSjFkT1LfSdL3aLwyrp3TSUL9T4rQnqkLk1tffY9qHeZIWrtNfIeiUVB
RmSAjV3rGU1CPXIRaqyTjsg4DVrcYqehxvCislAvmgA1YeODOZMJ08N0LRJvRoz9lrpKQzZdJ6nT
LH8yk5glKZaXxG1Kkr81J1KUCQekJ+qg0s3mbEQF6bZR1Vg1FCOojZnlRKE0nvzC/Gwa8l0phXpX
R1EcGn1U3pWjwWofacO1aifd3qKkNLAtq9+3U0Il5OSsXk4FyW6a1/GBRLW8pED79kpXaU82qVsO
PuQSWAasCSV23dcpsxwYlpTOD+Q6ryUskLBXS/3YFHkZTnWznul13ir3tZIsVobsrxa8sBMxYFwP
D1Oblqd+qrLdkIvI1+aEwWzA8ifTlnN4F7teXK4ysBvW4q7rjCv2h/NFIGkgDG1H6ffcrccZudVd
NYn+pLij4hu59j+Mncly40qWpl8l7a4LWZgcg1llLkiQ4EyRmrWBSRES5nn2p+8Pt7Lb+mZtahWm
YJBBAQ73c/7zDyHkDbveh0HnvukdPqQibU2CQqLCL+WQPsuOSIQ0dNLtQNTvLVA1a9MgKby6lW7s
XQVsTQlm14swBr/kA98jITHqJ2oCQurmvv4YGCNso7CtHon/AZ8eqj5Z4SUMjWPOGFAbvc6+m4/N
tq7TiVnQ0PpqvgCJiuJ8qW5kwQ4ptKeyxaMoGDvTG+tpPjGHSD7tIIG0Rt65NxXF8JCm6hFOxCWI
XOAtAkNrg8pQKAOXxAlACeZi/hV2wr3OOQPsMpjbfQOiSinUZ1/MxJ3wYLX66LzOjZayrdngqRUk
w35flIl4b0LXOoKNGsM6BYYmJa6xDE8lEekWdli7aUndeJYLDy6eynBv0UQRWRTTLQ1OXZ9bLcCn
iWqaCX3gkERnj+7FmvTfMuQZExp2xS6zPi/tDFwSygTvsCYFf9NiDIVVTmjS3oG1lRjsdhq1/YBr
ozePzrCa1GJcB0bTEC0Bk8bW8H1tK5iZozKNGzs1ne3cMKOYoiBgh0sLcZJDIX2rI6CLjE0nhHjW
TOdWh5GXqJF4aCfZ+kWYdi9J4y4wVWD0u6Ic5ZMVJcWposn7rUm1fHLpmN6Qezq3LpbRhiryJRu5
w6me5iR5NJqvZ0KeWFTu65w0QBazWfuT3Uwe27a1d6Yanow5x5tZTcl6auv+NsT4aFBGg8wTtlQ9
Jkzc7jmBWZ4aKvAie3JLVCmIv7JM43M2C30LtTDahBrRJpai0PsWmKG1DJ4+hcpONuDC7iVhHn05
ddHu6NqElxEE+1y6SbMZgeDwqk6Gx2SKx804K9G7ag/GNexz622O2/5SuuUIjYV4rKA1WCS5pmxI
IRMPdj/YN3Jc1KeqjewvMzeaz0Da9ol46eI2Vob5Prtaep1jC6pZrjKfyEP3KSg70lhEKH1IjeXO
dXSKDRF1W9hjw1NdFeNG5EwNcdOaHW/SZXxSs7bZdZmpeU1ftqRvg4M3vcCFO0haXxMiexlVtd0b
hL4SBpfql5yZ7gavu/7bLLJ271pgL4FV52+5ZPiq9vXkqcNo3Ju0AyiLRLiujNGEo1OSr2pGbJNp
FR1hS6TIm3rAj8YI30gTD9ivRkNbMSkUBJGmTCVQExzxPuwOjm2RvkV86NOo2qU/O1bIMz0q6gvj
d3lCbl9cF7IZTjDkF8J/0UoseJ0WAXcA/ykxbbEt8DdhzNtp8yat7HRntUgExy5rmNeXynkYRJWs
SP+Y3vXCQWkUFOA5elIPJHU6/Toam2GP4TejHANLoX1QG/WFWQQyMOpn4xXHM9LeRTnSPhqYRzLE
J6N8Zh/yjGgeH+bRkPvA1GZnNZTjuMXhpT0PRiKvahXSI5AZfpZz8MbjTeKqIyUPfhX0OzkQBhpU
6CzWRWxVeDxWw08rUUCTlFf3z1M3JXtDlO63Y5AuFyZRdOwt4C+QGyb8GPkO55lUL7+LGTik8P03
gC884pHi5myynUZGoOk+C/JB2dXmkoukEjKowxUO288ih043UuWczbqIT1FVVMeAMEyKr7bvf48R
dX6tp5W5loxqypVulRADI2N4TYh1fehdttdSagRqWrg7mM5ofIV0iJvKCMWjmdjOb2mMHQlqiXaw
yxAztuU50UJsGgHI8mIdVUN9sfHNBLohgbZ14uyesSl9FPPg+LlwjNepH9tzFJnVbm57/ahWsYVB
Mk7SuSOHj3DQCa1oK3JzK9JYt67ZymeMJgvPUUN5I9FIvDvMFI+aFGq3dnNtItvI1YNNAqWlYDCX
Zh7JL4To9OBJVdxOB0UlGcpCFLXNTCIKTX3urmCMqicaCR2jlO42Bfu5kg2f++QgTx7WZiWcPDPy
Z50DtZwMCKaV891ZEHpKquJz3VXuV5QRd8OmucpmVb/GRjmuyKMWa73vywuDVHUJmKtXJGX3cFoY
R1aMsOhOVGg705SSr85ovtWr1HfwZYehyTpI2/YryGzjo60ZhuNPBcl+sGzsEAg8LEUqt2RqAxjT
6GzChJqpVPJ54w5DzfR7tG5xGY83qzX6nvYR5SOYRCf3hRzsxySFTkpOhLHGxGPyQin1586dXusE
NicdDFSQgv8EZiuFWT6UvskdAoIqYaBm9j2S5Uucx/pdUY3uqBiO4U9hRNQkWXkeqXj7BMB8lWeg
YPQuv40yf4rgOGPhkBA95hbg1IByONmUjq5/WBb4CX7S/fhLcWjg7SDQvHnQMl+NXWs3KPa4p7NE
1t8XsoewBnPSjUnzhRNhDF84q8IdmKPsOs25ftDKvjsUAXvSyjFa65DJYkd0S7luQpGtYt2wV5qL
wQctN7Vm7bbaqs+M3IudCaUiLsWEY1r9NxdHfiSOgDCjWMO6EljPuFmheqAn5RrQeNinZv2F+SDj
sEkMn6N0BWLI4LWfxe+gkL9cbhqdiVOshJVa935wD+j8nuYSib+V/7gUOusoDbaz1M/YuCSriMg0
2tq8poInohGWknLJK9O5p7lGApSWZl9hXzIbVoVJ3KjMOzqZAIxalXg7Ym+/HutGXUN1V8GwsFvk
mTuHHV4gYhkzlF+ZXvgVLHUytY0VAcPZunIJx7b1PSebQgUMeZui0g/mZK3XbP2R8dJGkiNWm77Z
xPdNAqfKKeTvSdYeHiZ+Wrgnre4RAS1yXqiChh1sYv60k+ZQwHfAs/IwqMFjqfdXpbUar0hF5DU1
JMyQ6QMah4OdTMa66TAddozcxoEoggfYquymLpy/vdshEhaZfUYJt2xlvDR262Rox40peZPV06O7
NP0jo/PBDKKNm6h8icI55Hl0NTr7iseCrwbms7Tms61FLHD3YLbaLiaNvq/iS1rwd9JYhTr0g7Im
ylRa2XrqY1/nG0+ZTiR4Rc0X76qi2dMGQOMkgsupt3ligJqHG30ZZkpkxLLU0ZX2zQUOxHbkcZPB
eNWmwHNcGPh6Mq8aKEU8vWMPjO6GF2emKysN8xgxhwQuGJ+hW6HsGs+2hcZh4KIrLcmnuboK54Uk
V+qzb8/Je63qLw3bEcQ7iTnCCtn2djSCAZLCMCcEMJjUOACfq6BmRmvP9btSsg+7U3S0jIhbjqn7
cxVEDtV3cIqC8CpFo5PG59yMvGbAkVuvbVcpNN7VdCePTrAiw0NrCyi+NXnuRX4XcwiUV9UruJvK
Tk0R8cbdptFmmACy3hvECDOdkrcijDckoz8nomXcV38kxvyZ6dFVj9tyo9Yjkg0ouDpl8qpRuyOZ
1qfeyMJNKbqNzn610qkUtVb1jN70bLo3cPjw0Uqil6zgmzQWTbz9nOd9zqyv7NeJMhyVCQC1y/Vp
7ej2ARv517AsSE2OahV2eqp2kUe5p74UTXSO4WojUG+4TL0kQ2c+aQ5ka0vX11JXDmSZPQkn/poT
/e4Mwwfzjw8O0W2lNc8T1uw0+cSbSYMZTa4s2YrNVF2J9rx3stoOdfyeKl8mlrBcx0ISaNvPm4qS
HKrrWQM/l2SL6mH02tJ3NlIH0KnfCzk/GK7CxDflQfupzXdZzd6YNJB6Zz9FjJ6OAthNiM/RTH+R
8vMVpBKOoPne1MY2TnC8iyqf8PBTl8j7LMuPnPskAqCOdv6pDWxdse5Py+zR4j3g4fc+ZBeWzL3j
PjoNaUIPIDZOJ+gp1LvAoW3xDW1JVSZ+XdvKdriIMAJaH8aVrdVMj+biswTegNK1pVE56baKiYO1
rqS9wqDrQ+TZfRnV2b1YV5CoyCv1zLJ/KA0IP4bYWEJ+220YIzqgfaZFnWbjQyneHL1f62jKqR3v
nZ08IuqPp8S3VVg7CunJ+JTl8XAwi3mbwOKB+HaXMnhUoOulSXTrh/hYgzbn1oSYV78Wk46C42lC
lNTbzLvqePYCwiDh++27SXoUdZ7QUG0YIoHyjZWvFkynHMYizKcpj18yRt1J6u70CKF60twS294u
tyqeZ58539Ehc6eJekpt6ak1qFJDGLg5HLtU7PMs2OdAqLHo97MIOdYoXZXyg9HpUaJyX5ZDlgwb
4eAygF8MgfTDap5CRp0OrUy+zg0JI/WxwUly0crDffAqllPJl15uj260t6gIPRFpr/gGhCjyXf5Z
KMqLI4DpKsZM3C9pzF9DazM0k5vluoVt7etBfsFiO1zVVu1ZBYcmS6Adle/lO6aZ5YdK6M9hslEL
+9lmS0nNmGR1Few2Gh9UKz8YefsbAdCR+EXfdbLd8sY2GwCr5pdluwUn3rLfrF1CijGDPzGmWs06
LXVT+imGN66V7Ip2hmvbr3u1gp6aHQDwf8nA3E1jTkKQKVZlqT5gWE+wd7xLp8kXCSVKokO/w0pg
5pCe1cirp5oUznPOylqudtlTs/XDvoqZ6kGUb4fgzMlJQKPaeBozsixsXtJK3KopuEpc1QzTYJBb
gaZWNwTgHfDgU2Sb91l0z6hoVHaFZDt0+suY1LspTiQYy3KVSvU0xD0pBKaK+ZTtz5DfVtTEAjJf
9guiU7gKYlQ6s1J7Qiouk84WIruqE8tmeGBlfhGhYSnc3ejOJnt92a6tpPEkeYdG6OySOHihJrsG
IdNrfoEvSASXMMm2WR3HtExRsxOdq61HeFJ+lVIVWBCs+2ShVpL5rLXxpi1jZ6Pk4l40wzFXu3Mt
jJeKmO14HKtNM+vfc9Y/F7LgitWnbIifjTw7DvX8yXj3panKZy3MjFUg+xeyD3Zs4KeyQzag4AIv
zeBAX/JDCvsPuTxPqjLeJnq/2uwuiuz8LLG2WaafgSVB+ZqhPqI/O+uk7zGvk75qyxZ3JPSGI7yL
5WsDUsMCHcyLpdTQ7iIKjWBZVHGDZGUK6cjmEXlRrzUwpcsniDWPlZAPtUtMZTWh0Yun3k9i5cLU
TNlRWV0mNji0coLpYyq74zCV+ykDX3FJ1HBx8ap53qKmudejyymHowan8hpOOxzYmidRsZg666Hf
5NF2mpkdORlijkDXcliKfIrTbp0xO6R9cAVafoL3uZMcbyrQFmIZZnJhrc2QM5jiqj2JdixOp3ch
i6bDwVKne631TJKBXuksOL2hy9YFYdFubxxNRb0MEqAyaZQXFz1o1mcHN22eGezgO1JCpNPYwMGE
Hmu18UWrf9ZojNiSjHEVZxFh5WP82SoKoxfOKL0FXqRpPAWkra/6UD2rjX43zIJzeDS3cZt9B5RE
BntO5Ih+LWd79opAqqs+HbcKfh19OErAY8vgDU0Bjavh+JDte5B3uzzXP5jBaJtIRWuzPIcliV9V
kO/SCnZNZxsLtB0+x2gvMGp9MMz6J2eWFLQhVRmVfa2NZ4ow1CracBj7Gsun7hbk6YuiZKgv+l8J
7xSiPGJr4GHrdh6qCJuWkSTzplE2Sjz8NBpDMCtx91rSvixDt1ooHRzybPGB+y4jBz5hoxzzUR70
WVvI0t+Qhv00qhbysK935q4QxQ2oa4fadFl3WtGubQ7EPh4PDMcfBbu+yYm6XO+cXBzVgdcEd79S
Hq30zR047sJt2RL5zjrg6lNsQp0axnVG+hQGJKfFjGQpJ8mx3BpzcHNz84xG4aCX/ZM2RRthu56A
SwYrBvGI7SlNtVaK0RvRW01LxXswlOAtgGcKk87Md/bQParioo7Euhf5O4yAzdwsmQPWuaQ3BWV9
462DUiyONot2v82x9UWHWIyHCIpKYMWHhQgDFynogKWz4LGitUb/6LnBHkeXFH+VrGxe5lTbG33y
gaPCLoDXVMCsKLr8VIDX1PYt0ATyzK8uOUeCcK8CBW3LGHCqmU634TGd3TXOMhaypEk615FSipJ1
i3mNGxu+bXdnXl2WGWG1S6OyZcvdDSCZec2BD0cLJ+VTaLRfDTU52rjiaeCIjAbyaDHOUHX0cwsn
9ARIvug8PF0DDFT25VAuC1q1V/A6cy+MHXLnm44pKNm6AWu5amH0hL5bVIQmBwUcvqJamTwBgqOc
j07s/D3UUftx/phRv4v6+Rzi4QG5+tWNiEI2R14DwBntI8Q+z+7qp+VPU839nI0dfog3MYhokvQH
O/1j2kKg51eDQqscJ7DRzs78wVGPtWnurNn0WhuSeqk8Zjr3c4nMs177hROK/mppL6yn5X8T1FjF
UB6YzcMBGT29MS7x4ByCClW+CNT3qsi3Ru96VSF2TjD5csrxEFZ2EY+QTclsQbVVg+QxY2OZHLps
LHqYC7RhtwjpLo19K833fLhACoFnpa+k/qqHwVlJA3+0oKkM66B4tTpAM7psJdiT0213P8xO1gVg
Ll9fouoDB1/DBPeK6AcTUA8B+rPF9HglkxYc2t00HQ1kUKwNOi/XqPcy7v70R7G6n666Lof6WAUe
lXGkQR0BUiU9jid1nt90nOA0WexbpzsGqYa3ALtGVHXQtlJ3U4Up+9YCxRkzQ28GX1bqaCfQE+Bi
+53fdbKelmgUxOSEi0GBq5k1LE+UxR2eeGg7trGgobDthOEHsM88tFclAVIwd5k/QQdtk3VA+mKW
+fyk20ZNdPf4Myx8Zi5HopqP5Jr7pouojLoh5MkFx4MicRdY6ML+o/NnIEOxtp4V29gEQwjDRN1k
0KsDiNMZDx1KozU2gPEMaxs6vwv71G/SemR+VKqrhvRvBKWMAlFKYV3gwjyIoaZRZflxUuJBi90c
reFLm1uwhdAJLFuZi40wkRK+rVsodoQvwuRl0o1rXuhXfpGJQsiKqofFpSbK0m3cK4dlA+LhIuL+
3PbxVmV2QWoNSmoEM3Q0vU77b/X9LVTFEw61GYk2jv47AwSGzX8IGfmnbK3LKtXCCaBFZfHR52OF
OC+yl3G8h9YAGAdOUJagjs13bi7MbMrtmhnosuEFF66pVtlybTVdvjhe2UZTeEFqwCaDdO6q3WeW
5XKnjwmbQm6jdqlRr6lB+FE1XcDM3Xlwc5iw6muZ4QCFNdl5Dms+YorfVHZsskcmyItw3JLBMNA4
FkcRinuuos627HtqwD5wlf7HTvO7vrC8Y/V1luY+K54b503ov9MhZ7Gkm8HwWmNI9iZlGji0OjwN
QL8bhfnDUywxFrRDvf/lzCCRuSJh+c0V8+MZ5m1mWe1TUBeJ34xotPWoe9Fm+HKTSb4rSYG/GGmZ
ECO7wSd4N/uUdSWfSxihSO6rmXojBPe1JvPDkjbaEi3tPrU6rD8Us4VYpacqVLKwVwFW3KF+sMwR
GKFqeqYuHZUKLLB6o85zfyRaY1zNS2XCAuwZtZFMkcxZuJN8c39KqxjGbe0k15AR967Lp4BuXOsZ
dpd0YQKr24DZ6sZxpY5BgzTfQ+DRxG/D0vgljUFmXlNM4LuJTWpjr3cnM+nF08Ly4Aya4bhoIVWo
tNtobWYNqkfD+Rxits6GPEUiFGDRQUENi4Sok/6DTN1fThDis9BQl676PsQS2qrGH1UncHFVJZbh
RwpJgqaIi1Vuu4hBWLGGn5ci2WdOyKDZ6HHJWulhaNTrwk3tx9o2tWOWlZzgIkx3EP9gUEY1NFU5
Oyr7WlwSnTJrPvo85L8wDfD6H8QldvrpyjkJ8GjHza2tpHispyFmklVQsOPCunfcRuyMlETL5R2t
RxBOeOSVyINAkW3NcQQMmIIyOs+KKEk0Lzhusjf6pnzVltMDLjCHCbCiADNfi7RB86nzaFQAfPKo
NuWLaQbHRfk2BdWxoAKWIDR6QyVswz91tWvhaBEJrUhrBru6AXEAKzjOiz0hUR2y/fJ8aoV4M2pU
usqwRfrnk9zmCdXxFxfsBpEeFh3tkX58Nw7iFFjhUbGcN6dRN26Y+AIbUCUNH6zSWmkoVaJaf2ws
+wX1zc4wtYvRZTvDUvYWJZsclM9l3S0QgQuZeaXrgPEQ15qiu2YRKb1R+IEYB7WQy8HmJuSA1hHV
KW3jqp3snkOpAa5XxVkf+u6qj/qFRJoD8ojM78J622bNkSWOQlPU70OsbDWorLIPQfUid49wA2KR
HZZeG5mPmRPhnqcDjgqsBojPsDLl2mkJPal2zU0s0Gu4DjHvHUTWHVQCDfaclfQiZv87mbFDGYon
Yo3u2PbiQmPe0gQs35mO09A959mEkznlDMzoy+CigcLcZG2qrR9l7Q2+CsRUxLl5m/jSGba45Ljr
ehbNCiHh5s8KzDDOocZZhc5ijyn3w5+QAid73qGryBqmMvHRLfJnV63ehzLjhvG8xznRMsl8dZZz
Yqr7bRE79yDtL0sh1PTmvBZT5yWjVm4mW/1cfuu01p6NGSu9TLwrU7ZVzeLFbpftL+pOeYCyvrMV
3J809eDW5e9A1A9jHR7GxH4AFIaYktlQyFgfs3mtK4hlGrACXT+VCQbm4nvmCmV28xoxzabdfACn
Pg/dAA9f37VzDafDVFBXxG9crQJbGB0Fb+cHo+51MnlOONFxItjlLI7FSNDA2SeHVUB/NSDsND6c
dH5MnGzfd/FzEBc/sPJKtvtsn2EIONMNwmbbpzbdtp09aB3cf/QoCENdZCN0Rrpb/arrSfNEy/eP
EgmmkxRrBqJ73BzXi7e7HaUQaQmxsDQ4N5hyHEY1A5ahk3Tj9mRD1+gdTmROhK/K6ZnAT4sSCg34
ShvZNdv5bZjtE/zj3dBjRhiOG8NRrmrXvWo8qyEdJvU44yDl1wLBWCneNQpcta7YNzP5Tl3gQOzq
38YuvOcB9gTQb26Vgo+OMTs0PL2xAxqCdF+XnwX0A5xp0mMCiflQ6OVDV6FMnVKNAW5KQm8ePRjM
yDS7e4N1R9lclzcu/haiS7RpUid9WOybW8Y13HGlWlUyQmZdwapFDoR8MoZuGNGYy+i7E85DFwE+
S5zdmqI4tKP2CmPcL5v8obY+KTGWRZquJwhl0xwzR7EPo6b8RiX3vNxPVKJ3hb0Nilu/awTMnjy1
b2aTXxwufb84Cy53miQVcW/t8hw306vd0IYrVqTfhNI/5wY2oIXlLftQGJP5DM6jIcrPG+c9iiTq
ejfZaSoE+LppbvoYvndNeoFI85TV5ZvDzrX8XHGZ4LCdDKwoF0P/qi+ZOxTTKZhcD3HJMZAmCmDz
rTRiPEoWBJxx/NqplO+wdH07tWiMcTHIq6NSdyyEQrvi7vKO/CDfuCW6qCZqDjH53IGMeJzyzlyF
hYIHktI6yDH6C3xXZn/NRnHnW2TMflW1pyqc1q5sl7j3oFoHk/ZLNS13oQFh2RHALbcQ8y2Ny+w4
n/jkfOSI9Lq433edc8g0cS81HmrY1iuRsPmbLTQ4xZUPoPxbVytSvn+061wusClNv+li+NAmQmgq
YqbaEFfFNlUjLO3UXYWcZPlUqyruALZbJQR2yVUYvTbODSViBWxlmUxrOgJSE0PVsb1jIQeZV/TX
Ooq+xdg82PiV2lXqTdq4LqLgtAQWdXQaRWP56pzsh1T+Dk3r3V1a+9441OXIwTMlXxoVeF7w+OkR
JRtHlnSHPaw/ZqGQg3WjWCdBvHNSGwg5Y+IZuUd77vYhcD037lZECVCF7VBIlM6P4RT9R9oUw5Ns
A/giokdJGe9tvR+2Vh0CpJUHba6zdavDKyy16RrLcTXBVvGdWabfjtae9Drcsst9Gzm9Tl/r1wq+
+goCfw2DofdHrBaa0rjLwYF/jljvUGDm8Fi0pX2DrskI2J5vnYZwKC+WYIUi+JRdEq5zO6TOGQP6
y15DWEJlJOzybsbD1/IdsKXxY8U+RRosGybWvyKUcFTeI+uomUMvJvFatvpFd1oN7Tci+TaavDmM
9pYln1r2C8bqNVoeuGQQVxAJuR+xUO5ZPu5xPFrlpc2007iE/J2qTPcmYoDYCMruqHi2kxg5Hv3O
nGPi0i1BIUxjcPIII9jvsbmBs2qDpuq/kaVswjg+D01/aOOvCj5lWyKarbDBNUzlsuyoku3IgGaR
sm/bY7/tNHdnjTCb7UK5ZXrg4yAAGqUnz6aSvSOufi6GnG0V4a/W7OiIrigjDmoOyGQ1b7iBnMe4
e7dyBk2Lpb7vZKyr0Zwwry4+6gDaY2JBa+/f1SzoNnFUP/Q1Joc9AEcXJgcnNAy64Mz2kzZVt3oL
QJ5YJqmB6bG2IaePA6dp0FORBPNyjsbuY2CEzz1MYybKKBkKeW4qgwA2pyIjoMGKTCpbpZjfojl6
USIH/43Bm0b3CEn/Ke3l86g7ADOSY9gwq3oXFEHPEExfWzjXrUrieXnEFgL5ySlwu1NB75oGTi1U
vOJRGZp6OzB49waBnU8vlMkfSgyzZDeQl95UWHsFbmltQ6Um2yeo5CFAYbtoR3DWgnaKXlcVwdZW
cyyLlAF4aiaI3rK5NozBMxTCHG+SnnqNFhGh2yC/7AbYY4BncMcIQ76HnQt9yBSYDE+jzYEdiEMD
7e27FMb46fZF7JlWM740dCo3bArmnVWm7WFoRhA0O7HlAgweeqI4d1ErxQ49H3hgwBR0a4k88LSo
Tg+6ACoQaQ/ldQjGaherOJERx9INHqocfMFmhhVFn6COo1Or39OOKpAO2aSebHGUOlRogOgZB9T6
Whxv3DFUfaeP1KML8YB6IB8g7DThvgIHe2PM/HuwhvZoy6pbl7ESHJMUI5lSA/SQWhg/dkU/nqYe
HXaVd3DvcobxIMbwOkbIVNQh4ylmszmoBTg84/x3osXdC+1Tt5G2rVyZShqH0Akz/Kg1bW/VzVMj
JoJj3LR7h1RQrWUJWVCl3rgiQCRAoVFvs1ExdO7hE9aMRlbliDkX35ymN7DKDcsM4r1qOetAAzWL
Qkxv6rFKLmNmYIVcGtmrqjgJlXRnfJWarXLrnTbC0aGJN1Ob/Kg8tysmYtMTnRH2yBFInuNi6K8K
OAQlcoM1KEQLYSYCSc2dBKGug3vbMt7RxzJc907PcFplDjdVGIlHULLggoP8BpWBHY3mWJ9Q8nj0
62Tchfh4rCcZxAeBuYdfx2O6LxY8PZbu9KNXErRSZZuk2Igcb15UVJVLKgiaOJR2ZYNCSmkHCAxt
gq9SHMl2B2F5OJQinF+pqe21IoI3TTObzVCnxj5wnA495oRpl5aY7sa06g8BYOdByks2OBjl0cp0
Lbjtc27biJlxO0waNYKdjA+HHkEjTMYY5brAqx5Gbb+qEz3fZal+Vwdh3lwNSy9F0g3Y8cU0XcJB
tPATK6wnmgzk4aF4aWeAGAh9cFQqJ9ma/PiYKclTmmbvg6aau6RZ0qu7+p6O5qcY8p6dEbkZ8kE8
5cLqxZj0BF8LtbinekG6hozVt5mQ4pVT2QXLfYItVgqTlEGzdtb/0dCRKq1Z9Q96pd0iqXmOMPYL
hgMquAvz6pzF6E5k9CCRSJgBym2mZvTNUR1iap6u/6My2ioKU4TLmmacF2ConsR3D/jauPmHA9Qq
u5TZOVXpvOCvrAD0cONmylG/9UpTX7sEch7a1Jd0cR4z7BcDSfOqM5vWQ5OReaEOfi6q6jmq8E9Y
sCK3vcx5jgNh4Rdx9STcEvtOSEpZtsbwfQPv9znt+sUdDA0Y1JIw8VLI19gjdB92xHAQS4bbnway
//mXJPb2n//Fz7/KCoQ8jLp/+/GfT3CWyvy/lvf8v3/z13f80/8uL5/4eP37P/rLe/jcf/2/3mf3
+ZcfOCypzW79dzPfv9s+6/78/PC7XP7l//bFv33/+SkYnH7/449fZc8BzKeFGD/98a+X9r//8Ydm
YAf9n///5//rxeUX+Mcfj3Cmor8dy+b783+86/uz7ZYPUP/u6qptaZrqGFSDfN74/ecruvl3C0aS
Y6rMPxy8c/74G1ZuXfSPPwzn75amm4ajq5qrmliQ/PG3dvmveMn4u66qhuraAiDAdvEd/r/f7uG/
DUz/+4ZwNf7189+KPn8okZG0ywf/xZMXGzu+msu3M23DtXSh/ptlskg1K5SKEj5MoGIr0YB414Et
N1PZVis04LuwbM86Df+mtU3ipaYKfSugZbYY9AxdvB6TiQ5JdJd0JLVZdzDfirsrbGvOagSj/FYx
Rv1k/o4Zr3dT+KNUXX+O4sgzmonerLJ2pYuSHnJT52M6MFSG51RD+n8oO68duZVs234RAZoIMvia
hulNGakkvRCqkkTvPb/+DKYe7tbuRgu30RC2g5TFDEbEWmvOMY96f/ddB5kn9vI9l/DsElrXf3xZ
/+XHf8Qd/j/M6+PHx4EmBGe3bjvctf+kBddlCBq2rYO7biLPZVyKjihgsGN3vu2B6wNHsTVmTUCa
iIxjA5GlyMdmMyEf/Wp16mjF5mk0wUIMDuQrmsmL0GH8C47W+BOZvXxKw3Voj7v8n+XyCIP7B0C5
pcPbCicF/VygLHAyqImcf/ieKZWPeRV9kgU97TSYtI1vYEB2Mwgz/fRr1kMN8dn8nUO13uMjN1c0
mOK/RDyKP0m8y8dj4ZiuwTNc/mJZ4f/kO4fR2FSB2RT30XCnayp71NTj8G7omMe4QgdnpRFskNT+
GYzYeCMk4uQiyT9im0HAhdvI6argIuFaXCeziBAIeH1cNGfuQcFrSeulGvKfAo7xOszGX3aaIYnX
HezP8ZjtXAY6dexWJw37st6+i7ZRF93X5SlHlv3MZYF5SJQZGJ51TjSJ26HuqBLtyal2usDcYbj4
W7hQydOAu3LrzkG5Dyz16y9L7U9O+OMpuToTe0e3BYiVf8f04INvJhqV6R19gXF1/PC70/QFpVgD
TcSaANOaOZJwyGp7dNsWklGn+OzaRetZSZp7oxtshw44lO0AExqIcFrHHdAnZWMdG+P4L6xuc1n5
f74ZpqswUNqCfcsR7r+w0QhAMCa7TX4vMixzvDmbQbPPbRf2HvSJaJf5Gs87LbfZ1FinSKw613/N
Ev+XkRrFvlOfhlJTb2Obnmi0E6DIDc62h4jWOM/Y7t03YdE1/MszXj7UHx/asnTTVJYhXYVy4d+7
WWZmGs1x7ONB2QuMmujzy3omx6LRDzgWIiThxxIM8wHBmnEYtOBzZGt0Boy+8xzN+fj//zimjbLM
sUw2a7b4P1+M1jFQt2hyuIFA5vuEYwVCqOadSJlM4VZZ27Ax8Rg25rr3U5QCQR2ttYzuENzOaNei
ylr/749kLu/iv54Qr6sQShrOcrgsIPN/bCV+NapAK9VIF3h6Lhl0XEF2HdERpn2404CN7VSDrFLB
PbLq3jm7sDW+xn2snoAZo7as2LJnF7KgxNs2QMdoMBECl2vp36elI9YgvsZVq8363gizv4VQP/bj
f318YUDIZQ/Ul+96Oc7+8fGzAXQD26F+c5a1JBRdDwCAsCvTvWz8DIF7Fa2RpaWXMhmBC6utqbfN
1o/61788yP/Y9CwLK6el2PCUMkz1r03PkF2gAFeJW1Lb8VkK/KOBbYqBUzGmfkkcFEA6ojkzgHQH
xEmEfeZRGyA/suW6yMRwSzrmGfFwDaa532txwcMbVQKftdhGZQjlgk6+poUUDXiC91YUi3saWn87
XP5E17Mv8YM4lm0Zlm3ryxTmz0da6Y0bDpUpbg4mp50buXi42+THDOB3G7lj5nGt3U9TUb9Y1ivK
n/oa+NnBkfBT54lWer6wwKiwJLdT3ziYKhw2f3nW/3H+WdbymC3HEHxQrkt/fkTdJj5wMiJx41Ns
aj8AL9+67b6v5DVPliAg/90xEHRxuYrI88HhXCwToSkFZzJ/rWsxPY0jIzzcOGR1Dtm2l7kL1KQo
z2HAPSWrFBx2XjYR0YRGs+ozCTSRRgzNX36UZVX8a/3+8ZP8Cy/fqSrrMWKLW4ZjKgijo+HGfzlo
rP/6tPhaudQYbOD/XplsZnHNxM68me6Q3oswQKk/GNwPYuoz8AO1hxg8o2yt3oc8+JKoGE0//9TV
mCuYMDTWQRhnK8bv7Nba0OzR/14j5iFr0NCuZ2TlLg6wRmRWu+pdspCMQRaH0im/Ly8ufVD9Wok4
O4m4rj3O3/0YuF9aywIyWGjnyvFpOWdYADLNev3fC8X4b4+Xd1E3IPqjAv93RkYTW7Q57di6CdNq
P8W6+2IsSNG+RrXQw5he6ToxS7WD9b0J6vegBA7b2tAVi0VVaDrwwmZYPn/JszP+c6/gpk7hJ5bb
vmvI5Rv7x67ldCAjKEnnm0UlvgI1m+wqDFC7WqeI5KKM5im0Xf5oFzhoxPiv1TPj+riNGLCBVlFF
9lYwR+bOHGDq/e+Hpv5zvfDphMlJzx4gaIf/69MNqOOcXOg3NLjdNhsqDTjpMh/rGUGgpbM2PFGM
JG5nr/2q+Gi5la8ZrAbbjDyoY9r4pzEwfa/t2tIrrNwlrwcNjpXLbT8gKpTQALwYo9gadoulGeXX
cdKNK1OgqMBLqVvjrbI0TLY1vn+rGWh5yN72igm6R9Go8uvjr2BCsCYxqh2suKq3QUJ6X5B8hFzh
vDDLi1NAIeFkhu2JpL4Ydg4k/nHSh+ZdGwpto/G/VUxUIgJLSh2RdBcIFpbXSmTs/isFvt8Z/V6f
Ub5oHH8BUudNlg/FAcldco/C+MntB8Nzyqz8qnBYn6HnvpKvZa17KCfbekGrGyLhQhmk6FuA9e+1
Cse7Fs2AKUFYTIXxnZ6as6lMa4cR3vYeXzGUqoyphim2Bp6VOHLoxMk6+MvXbMrHMvtz8xF8ya6F
hka3LfvfZUSa098JusG8PS67eLjCa6XvhVNGO1l9ayRUnc4py4OT2zBmWrx3gAtm+krlFzVmWztO
y+exsiEpBM41sOQX4UNq6paNE5k8nHZVQMhEjrvBOtWQhYNkZ8rLfDUOtFqqiWHZdIwAvr7A2UOy
UIY3DBo/Tcuptmw+HYT/ylknCvrB0BnFoSlxhsB2OZlcPQrzUtbVcMedcetqURwyP8sOkzn2p4BR
cpBUV/T8/ZMWoQkfAHYaKK0pkyCfoRsne1TLUGe6DSd0EmDDBgdxSZikHkCrxatqWSqpAyMAD5WG
Ea1wFrhEy3JI4vNYl1uAvz420HI6lap6RxeFWrKBFVs76Q+muTSVAgSfc56auyHBuh8jglnTuYFm
TmVh6tPwIcIg4L+XRKlFFdor9126+R2kO0ZQc9yMiLLgvNjXnAtgLfXoYnKbQCQaMJC1TF6kQCY4
51UARiW/I11vtoWymCU8PnzW84LBVa/l9KsctHmvRPQBC2e4jFL91JTmTX6ef0pb/dja/M5NPBXc
Q7jcg2wDUiltCIEgzoFZoYsfh4sN/+rraKY/Wr+Sd1EFb47eq5XlOMb9cXE1XUhRne72d1NgpRtC
/RUxXKtGpGd+93kAisl8t/upXI7lXMxUENNHNsc4vgfxo3NczHoUpcRS1MWBOSeMbuGTHhFp5TZu
4CPMeg3iXp8P5dgcQjHX5wwrB61CeYJFZ0Ae5jZtEiWytrOZfwaFrutpT3ZzXd5ltsmrsf0ELIpL
wbK14iIzrg8Ny5R9YM3Eqc+AQeQ93xhFyeNd19No3jVk6ZkSy+EgFJAUmy8mNTgplpWuFYghc3wT
Ww01MpK5+FqlJqKwfPxuI2445UE5cqdn/2zHaAf8/2mqkeP3aQ1xEysCkwowHIFrAonqPSR/zt7p
HJ5rEKidSM54pZRRNk9dbqz1NOdCbeiXjJv8E0Jrd92mmO7UwPQojHWCLwx5woBdlBpZMazCMPOP
5oI6KFtu752On4+B6udKzvM6FH5xsKCdIrirCfgY6u1MFXJ1kCKv7LEj+AXxoOGjHeEGKDYmzIwd
Q4uBNqnaWrNP2zztGaK2xvjG4AZ/MIUhjcQ2Cd+Z68nnsW3Cg1akUC0aHAadkCeJiIxLJxWOLtD8
LgKDMBHNhicUbPEaWg7CA3YgV48JbCfGpuYcoWPdylOU6gdWKWO9Kp49TXQY9KT+luPgQ92s+u1j
FZZiwnushx8mEwnGyAmeRBf3PuWA/syM8NkKx6tFdbCbbQNYchg7K3rqUJ8VDsAwbqdrOaRnOhMG
mpMbf1T/Cmnwx9gwdRyYAlauU27dA5qshlkwa3z5scKGmXUboJocq5G2wlUCx8GCpJiGV5WJyCEO
jkm7xzyPo2+0QU5Cohrm0vJ4pfApaNBELMklae5X9mxNm252T3miQ96embAtSy02hL8DrHqKYKOR
xyQE80odJZZROYcg+1Z0X1yMYct0ZP+orU2dMJ6kDQ/FsvBlCnoIFQNL2zFA7Ki0/6XQXbSGHZ2r
Ij42cWVt5qVVArFYnnqABdssq7Ekl8YIesH8HLI1Ka37HPLea4IkAtdtD6M0i03Kvsc9sfO9WCQ7
QtbpTjDWf2x2baXTH9CDXakD49Ca7FoD6Rpq51NSVeVlHGxmviOAozCIehogTwm2TOwPrBVQp0tJ
/HgV57m8Zla0ZJZazlOlC/HUdPnb498NSi5+rT47x1OoAwwAwWYm8yXugtNY6u+jLIGrF9ELObNA
lpOkfsmzMF33gyVuFvk6m8cnxdFuwWqZ0AygTPSZj18em6mOoLdv0+z4+K+I9z1XucJ46JP8AuOG
r80s36CLyyfgJj8qxs+3JC5+lnHmUaDOuLoifd0zL3qeQ7l9fAWpHrxnNnPR0s3Kqws4HHUBFeuj
kEV+WQObDHkD/Eut9ImlY+xNVpKXJfbPspIMIQtssRKap46c4/flMAyNS1AkyE864rCVyLaPz+uG
c7lrmYWs68z4/FiuQ9HcywwDZtFWXySyQYLGHQrL2eQgnaZPOlo3hhHdxZR8CMU48KWTvn3sLfob
EFjf0Jl9zuKpPM09vDFdaKiNRtPddKYmD5TsAY6se+Eg6Q81wzipCnrUWIH65bs0p6NgR5pnfdrH
7fhRFB3Z33E2e2GUvVP48vYvC1BgGcb+LXzvsRTnBGmmqs/ElwOpap+dYJ6OtSBftU+ioxM09Xqa
FW3oWct3TQdYhzeV8QYwDeKD4LM5ifbC+CUA0tA0GzPDOCEa9QSb6cS1AkgEtMktysPkKHtCHSBF
vAHpZr2EPEpyLosLqv1fTSaNBTMNmWjocRpM2YiSoMhvo/ZZLIEGy9bMy12sc9nUTw6/BduGgxIr
eErS0D5NhRAX3+dOlQ1xejSjmufaIyYVsvLsAkbtqGnEHCWpti0Z3W67hlHO8lvHhQy9etASr+yn
ZNtO41vODP05qbODgbk3oVg+ZHn1nKLK3EcVy5JxVsbpQUukfvfr2r2I3Dnja8lBfDH+ywBv92o5
EPUmPpi/WFPIYANyHYqoZNSM0qRFLtckiolpQS5BUUpCbWZGSzLHsrlsEU5cdF5QvFhuBpuHQosT
jTvyFFxrtwT93cwbG/fFqmRUeY/ievhoJ2dXY+U5Z9bwNBcZ2h47no5pwevUGf5G09VeQBByx+gU
ZsgQggQSKkXivS4wkaTw935vTmb3lJd1ch4Le9cBoFkxOeni9QwC5QlI+ffHMQ9d7Tq5o7iq9oO9
wFwTvM7+sVySqH4OAVljm0e/5vHq2d2o7ghNA/hm/ehC+Umbm/t7G+LQW/6O6NN1ydDvgq0GqA+Q
qK2hAyzUcqZp9TD+fBQaj1cPPxqi9aast/iEor2pW2iDh292SLWjHr/ImNhegnGInoV+qEf7x24Z
RoDUTUbXbkWRZVWkKpTJIdH79KKCZgWbRa2xuE/HgSs3ZzUjFlGhB6F1u59VYhAPZ/xIXSj22gBC
lXngMersiaUEP6awasTnbivRIEWbvvw+aZyuKixIyoLG6Od06Ds39x4HV9WLYAc5Aa6ZBVcFqcem
SrkVUgEypVn1Pe3CRwdbb9tjZDBjHvURODQcuNMkLMLGlvbh8jqn8TL6wV0z8rkOxNyhlIDNp0qx
fzwrQwwcIX1ZnYDLVftWLBHkAInQaJc7G/sIo/QgO2VosDY9dH3OHCM5500Mv2YYL1HwVVqLzX0C
Ccb2JFa67L5yn/wQC1AOJyBvLBllk58hwNZufhO+JqrpUUcY4z0pETZGWcHIvdQuQXosEUjuzST4
OcuxPDQig5W6SCESm5eiVCGQNkB74N2nCXt0lx8fC2oO2YVS+E9LamvLXGjfDoMBRaU8ydivNqnd
7Ylm6Z+RUfBNDUB9q6J9dtUevb2oy+Qtio0edELJZFgMdKBE+Zz1NmRY4UceTkbuKnPyXmlvs5H1
0L5y9n6ItFWkAUrPFVYbjeA2NwA1OYgn3bKjbdn0PEUIQL9XMc0fDXGi480GVxzuIuYWpQZV/XLS
6kHXsmVTzFvK+CExJO2DriKRzByXlEC8d1b+1LcvVa+TMJQNP6GBRbuwQoZcSE531Bo/cPYfQiYJ
B33oiOxbSjdaxDjJcYZUvoEJPJiQ3Zgv3KgSJAmgK7iZd7tHkwZVbb1tDPgiDe7Jnu7ZtiQIcceV
Aw2dnmGcKQZMrK0cT9JNdmk7FIspw9lGWNWfZ6cr1rPA9p115biMhMJdUqPeLC3TvcXK/fRoChrk
amxUnA3HR+8BdxCajFrc9XRYx7j6Vxl+W8Sg+BvYMV5mEBdIh7mAS4SIRWOfh8uj4pij56iLB7xw
QcynM3dBkKB/i6ef2hT+TKfMPSRjxjXKgGIQKLr+ml/setI6QEKT+bQ0KFXs1qt+MTPTxKg2RdYf
g+TUNDguecpfg9h8iQPxBiikv3Zi/OkIBx+Orx3JGKu9JnevwoVuH1u6fvJhEVRjpnZYPRnuoYvi
QQOdrazpXqpoCbkJo2tUJO3K93/qSBw8Swd8msvisyG/1C7OH2nvURsRa2eZz44f9B6KofKTFn0K
+x0xptFbSG71ZvDz9KWltwrNo3p+3Bob+qYoxgBdLNeBIIFtAxQAVt3yU0o6ttckwdRfFcnvij20
Ygxoubjq4VPk9gQiAMXaliJZsk/myZsA2G/aNHx3lYp3ecJksB5cWvkBPDralaVXlUO4Be00HB5r
h8wJe40lUK4BNAgvFPCuer8KdpVufUB87r1AZuhug+RpTgvrEBW8CW1ufuHeSnzaMtXA1vVDTuHW
Tsf5eabR6QijIDs22taIganJl2mVTL5H44B2XUuSw6P5gACvBZyT8MoXrASkkhh1RJ6foUSkVx7a
OtTVVSuhndN/DJWm39nQA0bemsd9y6Kga8RWt0lmykNoPAZgzq9MeStIJTyzNirxOmbluylr91ZI
/0ciJL3BpfIdMv0F5llDz0YEV0pzQjgVzqKwPLbj6HhpbjT7DG4alqzopdSC71LK6dpRV60SkPc8
ALShjy+wG+Q3g4vrU/A8TMr3NK1tDxE9g+vjKwwauYa4P52d/s6oxyccDRej0SVfeyUbpEQx/m8h
wlPQReYWgCqNuNLh+0FRRplZALkszqLLaQXDeL9FybXS1I80VsmL2eVfpe76azG1DfZncQEba1zB
2nxHFUBkhVF8CyWabjuAYjklr4oIk5VRQaiOWmoBfaXzAJGp26ff5yeUGPKcQiLMJuMlBjOxalMX
FHBj0igxPpPP/F4kc/Bk0spgAO1f+wwkkJADe1GKiSaAcP2djJdjk6GtHpO+xOaXMKjU7fdBDNyR
TE4Ov+0/QVDj++qH+UmN+P5bnPKuDKML6VnOoUrTeZ8E1XTgx34JzBZT0+C3L9iq8rU3hNjoq3SR
gPbyZM/NDyznTmPaP6STfrc5L4RI0m+6/qXBa1qiEf5BvNz32nfVU2FrW+X4FXxujZRLXqrtXIbI
+ZP0C61P91AwZWdHSeGklsmevb7zOpI0tpHpgXFMWDdp5rUxiqBMy6xtYogUN2M2nKxJ/H6dmgYr
y4gNVaJIAWEOfxdXSXaEAoM3ZHwqExn+QN1rrULfI2EgObRMGm8xqgSEzQOKKVlR1VDfvOp6/mOO
5X5mRzy3brbLM54oMmm8kFAJVzORaXQ62p9TFPBz+ZNOd6r9Xi3tqFY1nB99dfajaWD23zLWC13n
mNT0mPoxvc6m9cufxnKftoyCVOrCqCBN2oFPt426Lj07kbtQgmxSU7pp/KHDaiEgBHtXX2NpGAhE
4iIPSMol+AcwUpv/mtPyPsXyUwQwG7ZOglCx9dfz/B3mOGGyNqldlam982A4JWhpYIDltjy9OyTC
adwStKDYT9CetnbkgyDD+kyUV7yhQwwpQjy3DLdQeCHsSocvXZFaO8O0B8QY7dccZu/KdzL9wvE0
r83Jk0WEjTUzoDAkLZ1K0t85hCHTwvwjBoPiORvjy2TUz6IJwAFU+HOILzzW0iQ5l9Au4dsbPxtu
WNFMNmN422b2iQRW+g8dnk/Lv1ctzajOolpJafaBp4aRyi3CnvJVhynLs2p1bJQAtliUjMzwVdNP
BvEaahAyynUXprQOE5dMVke8TTIFQmykSMwwS0jm74R4KVgOKXWTICI0Tk0Fgf5bAzqRg5yY4HkG
phpav9wi5Ta70Rful/Bdr+/xfJe8fLt8ml/z0UUAr/2ssTOtMbOCJAnIEqgNf91zgG20GThljbTq
kOmMfFhpbi9fRrrF2JdN9NxaxNqFm5LRbY2CyTj2+JFT092pDCgYQy8dAzml69QgRY11gypDYeya
9KuLanK07J9iIA53grpFliC837SONyg9PTvkzCpNlMgRl7JYGUcbQ3RK0cUQqaawAYpZhuEbYpS9
XjM3IUTwiQhNPKJmkW90Zzj4mnQPSFl+VeEMbqpH66whmi2nyTnNlXhJSoIiUCtiK3dsZ6Nr2cUv
6Ejh4Mt2hFric89ugTrUYXinP4JYNYH1UCikISQFE30ltkAeXctXBFgPr3j3ftElpGXVfLGVy/eR
YD2jzDs0I6liFYCkdZrFp6LyUR9giSRVzMcGqgpv7qdXGSXfZ2d0V5nLd9xp/S3gYk+16uUsnbWr
EeNTuWOyhqy44bx8gaz6K3Hq72FgvJDKtQ5b4CmhHn2JcV4Ao7ub/Jdk4gXmNrKM1x5lzKqxc4lP
KfTcQX6xW1lv8USC5StrtVchbgGc+HxwwRN8DpzQ4cjJ75UfweOVKN0THTubqfmb6Qs3iR4HlJPu
YEavbT95CWayMaZw+gI7hZM751ZmzY62NVtjFWJJTBLQMrgIIik+FaOe0+aJIyZFzc80bsDf9DEi
2/aX3ff5fnT6i+ai8h3i4jja5PZlNoCrjB/KIfECmXritZPxpLLkBs+hPIxkXjT4achLpBoyEZkh
9Dz42OJYw9W0hSS28wUf0KBBfCw0+8MI4/7IUvguuuqCwS0tIWE7DIp2EPt2eFP1Nab9o96aHvR6
cNlds+H9NzfIz7rdGnWYTnToeIB4nG4D024R/S/uAFvWsDgC5wRC41CW1zYxoZlxOu6XRGF6bJ6t
oXcuUbyDCBFqlcnw68irhV3VPmnA/wj06PJ97L5ATKX0afDPVLWzQULEXaE5aGZ0A2tGmJY/rFtn
iM59KG92MBCTm08nm8ynyQWBHb9XofnhphCeNF/fNY39ERjhT0IwU1ujK7/AP6u0UCtTpmAi7EBC
b4zSp7RSR/KYSF83k+sArx3VAaDFohiclVOSiyI699TJ4hjTocA4Sz6T3fp3M2qHu8bMpaCzB+nF
3LdNN15Rgl9iLSFteWEhTyWrmGcxYBQgtsCvDEBbwgL3GaQGh7f1Ixx7XPwuTOGxjM/UWc2xMbUX
ObT6K/ixnE6IaV7mHvKpVam9JiJEBFMKSyQf3ketyK6G/rXygT1rVXJpJs9g8nN0jD71/KysNi79
LMJhtexUUvknjv8yF3p6mDooi42U4X4QNWrJB8GP4YLTF4VHKkS0iTPpEFlPpEc56jS666+A8+DT
8Tqni/JSX4tcqafHLySwBJsOS4vnOjk5BMu/MHLx0551eXz8o9rP203Uz8CVzVKeH7841OzntsTM
p5TveINbVcdUuN9iENxn2rGozmmKbOxxCXEXGB8s2WpUcSDwyc9h2jdNMS1vwknK2mQwRyDV4BTI
7ZZWQTT7NLipk5ls9O+h6PpXpm3ukBBCWGinhzgqMSb00hq5hO30grTmsGgOV31gqxXBhIi5sl8B
IIZTGLCnudNdzq35SRXj97pGkFCivbdGCrIJD81FM18MAys1ost0/ej8g1U3ro3eunuIP5VGYxbH
SUodFb3VXKrxS5mVpfZ5JMt1lcC5U037bkTV1qiLcqfqkqTN2BkvgtOcHrNB+xQTGRNPsJ/9ZzVh
6xfzthim+qmLi99/Aq3GF7dE36OkhuQEzNdKNizjJlmSTQk8LtSWzj83W3NobmbdvHey7o99Bse+
Ndf1LK0rKScHclLIIZLFK23kaIdXZU9kBFPm5acY4VQ5Squ3eo9lMvHZPUJfvT40Z0RPWxfCKVB/
0aM4ES1L1xgLotZrdPWnIxEudwGj6gT6cF49ZmR5FxYXheDnMW+wGKW0oSxfCFNmf9Sj6He/L4iY
Bk/J+C1nYrVxaf0c87QNGeoV1SogxIiTVPVnUtaZ5tHWXRPHm2ySaSYlTTNJdtYaQJxzceAv0l1l
WJpHwcVYngFZNzsn2TGsoulHNmXdFuka1Q7cBGFVxwGoEg53AmiZ2VlL09bG9V3l9ZtLwtYtNpJ7
55CDbVcmnWLVsm4eo78WjGHQGfZZKvc6uMhForyuqU0L7ul2l2za5Ye2el2uK9YE0izdAhwpnrhV
p95jWlOq5EtjAuKypCVftELjDG9OAlzvCmKOTlQkN3i7VHLXTczJhxDtbjZ5A5aUG02jo90GWJ56
jCvRcpPJ3d89T6AY/QYUEeBAQMfXGkbeyoxs3xu6cm0ZwLvQXzKPsYeXTPXcuJoeMuG0NCqXkQVm
H2U2pJ6X/cmxLiTSeJbhVMBAQU1QBoceSo7iEjrVq+IVsa0ufDHG3NMGR5wh9t94oi5vsJutjRCv
1WglP0XY1l4bYF95PLzAwYxPmqTcjaEInn4/vTBRtzxr7vpMKVZGsfVJjsl+WPrHli6uoacxe+Cg
kRX+H6f8yuw9PGmgNQfZEU+S0M1oxUCOimjE3m8RAAhr9pw8G7eRb1M/p787umU1DRAsPlXp8HnQ
OpdZHvXwsnbyurhZ5fhz6vUR9yGixNj/9tht5jlXOK8rqMCgWCpsyzQWHET+nYFw1e/p1DaZ547k
t2p04nSS/tw2aJ9kGaCFasObGlNYmhX9jXGTTy6m72z+porpUwz2E6hPMB7LibTQR6vA5D7+1Br+
lrvvsuEFM5E6Ba2s6yQoaHn1aIJHxRCvu5ToLjQ4G1HroIIW7XYPST9otE2qnyfaOSCEGIVNxHud
jDh9Gxe1NNuAPDU8olWdglRWesY8clFkRWAQF7bG5vGuwlyXJ0CWXugjViFuzxvwu5NN5q/h2nOg
NVn2ErZIE0kouyCFCtZW6PDFShsFARZqgOoIu5vWUbzMs7V7dORpJUCuGoF8LUOpqoIcIsPGS5ch
68DdgPCC3Ng8lgnNHrXxabzsIJ6ZzN9GgvL08SPWYIhl1hfbwF5VkRdy1JzyaNLmxQgFm3eZhIIj
ZPhAjC3sisggZoEfniIbJgVQ09SYvxP3iOsF2Y1rV/bOdKZ69/ip46yJfk/3AVEOeyfwv2kEUDwW
SGcA+kpgJpwpHOHguWP51UlRfwSzu+u4srxMcuTS2D1bVJv7JB5ygDy1s0X+/E6CW3oqzZmvbYRW
QIO6718NarN0GQc5EeC1Tq9vRQ529TEDYZ3aiLss6n9c8UTuLBIheDWDtO9OX/94NLTEnJHM54N/
CkQxr8wS26mu9G4tFy1GhfJ1Sda2qLbuDn2stU8Ck2e2AXOBZRubYmtpo75CHJPQjtwIDBvBMruZ
mHVH8aJgk848mWWBx6NkqM3yWOTvzVb144jPEsuk35sYp2msbYTBsNegF023EPY6aXxMUv3wJCEW
MjTG2lhmdIukvmFLVVz4YHGRWM/P4yv0WG4wmK9aVp7Bfx8eHz2IaA8XfTjt3Mostn0WoRNYzl1T
RsbGqT5xfhkvMmBiHoKAlDRKuULh5u+1YVsu85tgxkfQm8Y+Nl1/pWHVXhY/coQPG7zpraWx+hjq
wMX/RhRbu8ltQEu8diApDLzj1ZRzzYvU9fHHuip+myuTCzJtY3RaOUC1UjvDnhZrdLc9XNmZEOmB
HZdcKf9AHPcaifaqy8sXkh5SJrXQ3YVbtZ/8Jrk1dI1ObqPivaMVdyyT4z0V4k7uVYIV760r51+G
1dDfyGzygfPxo4VKf2ZEBD6an2ImqwxDdvUx2gkUY8YQd/y08kzm6oHqmkrV99i4Evj00fewQveh
lViTaS8smSmZuf494Spj9q/ggtZrZZW1vZpF7K8rp5uO1aDsW9TgOX8slt4U+lPD64E3pHoFrYvy
zrim+Yk2GezFXI+8eutTH5m0J+A3phybvuuToFhl3a6WnU3EBt5DpLZqb2t4+Tuz5+vnVNx1Yzx8
8B1RmanZ36eBftWS6psN14upd7PDCbGH0BuBBCUqgELsavoOBtKw63cgMTzHt9NdkQ7KQzE5e5gT
F/4hk8/KND6czGw2/L7BIWXuR3xXgwsRlq5S0684cMl4r+m/StNmjBUBWi7Nd+IesWI3CEvyytfP
dtJx03hIWQrYqwjVwJ0SXIHIBKb9fnYH/Wosv1hta6/CZ8hp/VUlIehMDgxi4vttFyHaH/2q/DrN
C5e6ntXrTGVrqC5+Y4hhbbsRcYjBK7tFjlS9hPVI6J5L2dfw9sbhF2Kauk2D//r3/jxWxGJPIIs2
jsYDarMGcU817XBSlfuikjur7Ej44Ip7UEgFHUGnDNnIfmz5szJ0Ow9dRNx8ZENX7KuOKUnKyOLg
pMcKzdgehhVZcNjct46FTiYoWgGwroT2xsGyyeDCr1Qo5M4E4QZThzq1JADeH7mLogQ8KbN/McIJ
sREBM2u9VLQ+ZxhHmqivWt98fhxFpt+neKBTG7LgtM/nUV2Scuu4I/MS/XMkSsYcfnMYypaZ/P9R
dx5LkiNZlv0ilEChCrY1bm7mnGX4BuIVBBwKzr6+DyxSRjI8YtKnl7Mpka7OLDcG1UfuPXepaUVr
X+tE4N7u+4T0MUzYnbbeC4fyVo6mvurIFwYBdFI6Uz/POIRhLDll/A2SoXfvFB1MqMhobpzAe7eH
4rYPbY8lbvw6RXK8Q4V6mqQ6JTq4442CVl2M/F0jbhguKiBvcLguJy/N7jahDS9ddsUt73/x21Mq
2c6xMNA5pHlLNPDi1Gj4Dd74VWmfagJQ117IQCTEJ9NpwbDV1rg6ivTIug/ZlOE+82NN9ywkQ0IS
yqWSo4TEpMCWOIeoYuLZphiVjy34vaPVyY12kpuc/CgyRxiQ9KkgBMS2vs5VEO7ALFS5W7LHqKAz
c3BGUkVrXBfJzs87NIdFYxzHmKuwQrR55VDurpma0lde5BVYCk9EdefVGD2qyCYJZ94DWPDpYecr
T/iv0uzN0+UC6wsQWLWulwjtn3/qUkz7OjkjGqr25UJsrReV8vLNsrNHWWO0BzGTJm1YxyJw1Ckz
EYMgEbpx3y4NnC43RparPWs74paWI495Ap7UaV6Hxhxc9U5N27xs6XvrpdcYnPq4pRkLYjBr7oSF
GCoZtAO9NCf3hK0GJyc03oQf9Eiiiv7ZJthrVXUqOBBGTLdRms66y3lYYtvJGVXSDeQ6GUF6ez+1
wYHnmESswFUiF6EDo+tKMquUiwFCryttZDsnz+oNDq2WJ5KONLObbu0I7d/y7W0mDCKny9I88Yz4
6ACbWFRSBqTF/rVZuq9LkVy5mGGkfS1jqFqh11oIOYCpdr5K8KswkaPo8l033mZ21UC6KY9aknSJ
GPmhrqzimHQDepaefSMRIHp4aWG/HhovmrYwClFptO156Ojksqol7SsK8t1QZeE1PyHVMo9V3CFE
nRzZkA3neUSq1HscThzQDXgwehPb3zRutCZkm9RB38KsRFWpBCk7ZYBQejDhHMyxSu5hLkMNCds9
X+8e6+SVHZNwFSXJNyBO46ohpI2g+tcwZSWknehrWHrZRtM2gzqKUKRI8NBVw5C3rMF1WWdwb8vH
EHwJhGAyMk7hitCrdycav81Wn3OzDlew/nnEAmb0dnMTuCbsfrNq9hPZVo47p+fGSTeh7+aEjPPL
hvl3UDxql+tdhsis6c+YV1dIBysDjC87WZQeCEnNcp8bpbxhsIkqQt0VufYeLrWmj9W/c9jhKnuR
2ETlS5hF7mkcJ+hGHkT2UTwEBiQr2Q82yrdIUGVgRCLmozjEFvsV1CnniwIiGA0yq5bKTCAmO/gD
kbNhZU+8qsShKkbhKbVgISeZ5aTwY5yue+TOQaKM4Y7BRKYOWXJMyDWSY/BWyC7exBbtilXCHZCw
VmZSeULNczODH3CsLCHTsISjU/tMOwS4cR3tx84+4YB7I1Qp+MTOYv3B2SBN1/NsT0gbA/EHZ07V
UtlMuhW3F8VhmoTBrSkgOagr0g0pdXoaN89kIFFBwiqAxx0uqgNRpy7AEQbPQ5AT1MNGrGhsKBLp
ipTT8tWZrNeuj4yH1owFbMeCQQwbs4QiPZWnf/c//Ok94IczXWkrR0jXWd7jP9wZpHIw6QF6fGta
s4u43S12TqzL65C86pngCebNIBsi1LJBCUm1SRJwUTUhJVU7qoMMQms3tXL80oATPh48suJoZoMf
nZvcBvh53w3DITPZGKNXMKAm2YLJJ9J+9buFy3SR9NsupheL9vnDO5gT1y/tVscsAopXA4kIqbrs
thupvtdOFT7lhrHNZsM7pdtCPJidkzy1Zf0k66y46aX/xTZyvF7Lv+LxX21tFgUHhBvEb1GoMzms
X6I5ZxfGD1NO7lO26HWHSZ15Cphr2dHp5/PGDRTOmrhJ1CTB3LhngA5oEOdp3iCGIWBuCFYMivKn
Ji6gFTVns3I4yN2aetFDyIP5MYdQdPRGpMC9k9bbf/+m/+AexBgkfXyDqBZd56MzyiZkBe51691e
SuVxkcMQJb5tfBJrcBa6FJo9d8Ti+cgTSj72qq8EvSLfXyS9//5i5O+PjiTKx7cw+juCku3Dl2bY
7UgsU69uC9c7VyRgPZNiywmYWDYWg/updKyTzLkyYs9J76qUNAy8/HCiCrlXHF2rslPGVdgp80Hy
ry1+SJnO/0VxlNwFDXDjtPTIORNFRnfHXHiZDQ5L1Woy9zuBw8ECsFzCictsXtUyP1BA8wUvmyzt
hv5LQuFZtfndJ+/7Dx4th4JdSF84f/gSZtu3B9tqxK2VjTXPNhYSbQ7nyxpfcuOvulzs0YMA41eR
x3g7Yqc8wRIRGnakodGcOj4DWHB5IFnQ6sHqYYXJPG/oObktYZ2EmmF+cd0eOoLWG4sJy6V0Syp8
LeGQnkVRfv05H6itU05u7I1TJfeObZQ7FRFA+O9v+Q8nDG4b21PgFRzf573/esKQPSXcIOUt5+VL
AjF+7fsmujCXvOVg1mjiDHJn+0ADCdPjW9x5X2fD7M4AE1aliuR1nLhfoVgdXV8jtsiG52wR5Pcz
gSzm8ovtGbciSxSgSav3WFAolqX3yTEpl6P8V/eQpN1UqIps1+MbXGxk/zgms9KflVGJv91DSLwB
wFRsKqgkwi0aDfNnByJqlA6k59XH2nyAO6uP9oOh0umurRkHmXUgDm7suMeCedOGiVKzE1I89F0H
TKtj6NOmcXLGJ/nugAuqJBvnLLHaA/kKUOZ7fO6X2VKB2evfv6Q/eQcdT9oO/igX7MzHawAayxgS
jSJuQ+evqFwYvhZ53pNtrtqZ1L5oqf0xXYqT2Q2vc5G+1Enn319UqAhl76Pqc7fzb8gAuXhy8QxK
ZdHQmR/czvZoSqsqyPck02hPdTmcnCwcNkZOvGnvkebLYjhmcffz4bGBkZtt9jbNPMZjz25KE5qh
g/51Ynq9ogyIri/F/cV48Mmn9xsugJeKixgEhJIYzD/SDXoH5mGCnIu4S/Y5olXZnZWynh9Vk526
IPXxExAyk+X+42QwGk3NML7JokNVxc4nv9TfoR7La/GUsLkTHV995FEghesgdsNqdh1jVyOEOY4m
OdsitY9B7l+7I0aUy9cZqhS1jsVSP4odtZ2amUHm3PiHOh0FBPaCSaFmIcO0bi86M/vshS7P/a+P
FOwViDCW67sCPMCCM/jHIxXX/tB3geH9NOQVMoAKXAfMlIWL+LvwfSbbuDPwGs5o+0AwBDUUxFSV
n11G1vKXPr4STziWb0rOHsv9YALvm6ZPyjw0bi9TXaNQ9UuBoGOSMJaroqiQXk6wtscW8mhK956L
kU0IY+aT546oDUaMImJpfUMsVnX9lsVstVJnXBS97bpfpNpcvt6qctXBNu3m8d9/fvKPr5/vezmY
hCWt5dL5xyfJjJ39TDsbt6UstxN9z21QVnJFaKR9uAwK2MlsImw/bA9oevyIiugynRdc0HAu3SvD
tr+Fpbkdi0a9ggi+IuaQuPfylcjyZFe4r37d17tpCKaVS7T61m/mdBOUdBdFomEmC1FsBxw3x1CD
JexRw0Gzb5k2Ft4n0Jrf0RzSM6nyMDByYEGiWp7Ff7xZInoLZwAiCYt8YFaLO+hmSOYrcGDll8uM
5vIlBlB1GPgLWLVesyU7mjSgENQfRrgC3de2G0jN1lFyKnzMkimOj6GIvjv2t0txZLaePn7yJf1+
Rni8atMV0mOx6qsPzQIbSCtrPTjqNWiHbRXHG1fDOsAf8ijRXMCBxAVlS38fWkB4kzxptgNZXMcs
RvI9OS+XCnXiHz0WFvoiW6WQyDBIHxeEPEPY2kaZC6DSQahnkkbf4PW8jIMbkfOtxRaqDRGcGVQA
h1nGJ7YLNpNZ8afAgj++Uxgbps+t7/sfwR+aGL8oyhE+wPOu13aMCBrI9zeyN4GN9LP8WWiS3r2F
dH1lGmrYhQIwZWPrfGU5FfjYcWA9QrOCn8WtSI+j5L6YUNjOqo2fIrbO0Bd1aBc++ZZ+P5T4lmyY
FhhRHd7Bh18XLKLSKQxM8Bjtz6aOWQ7WcUY0J/1Aly0rlm7Iz6mkq23jVm/DBKSvahiwc0GGoe42
iVmTuWOY9jlpMjLlmEcF6GVwFBBbn2XyYc7Vl7KsfiCJttHYcMQW1Mg7yAwEQi1z/krh89Y4ZpvB
v7oMj/79TYrfb1bPtC2uB9uUtg0c4tdHaMGyDKERk19HaDZq2Kr7IrI03OJ8bhFrQQdXwOXDq6ix
vLtwoSSAw9PIbgh7LrFFdGl9Vbe2vRnM+Bl2dLohVjRYFZ03ftJiiz99H469HGo8PKQbfHhqDLMX
KBhwbccZj3Da8ZFhYu/RRHrBilO7vDLUEo9YTR3nHSI23y7AxQ2mXn/yof3esXggFWwbSDMXFn6A
Xz+0waqs2egJ/WsEovdojH+0fiOv5a5sJEGhmfBWHUlFRxmzfEYSckpppKsc7CzHv9N4Bgk5tf6k
bvvD1eWZQBX4tVqm7yvnw+eDkxpnZsGp0rssavPFHoTBSIzxfMAyB159qZBF4W7w2ikmRkMFh0Xx
dNlotaao/qZBl6/x5acbbRC6FlXuHpLbeG3VOB206f2gpcDmyfzgs/v/Dx+ooJzmW11YMo754dZi
OKNtc2ic28Wnh92GQEhscz4h5ZvL0+T1TPQqKmL0Yv53jYpLlLH6uRLNmu5RL71Mps1P5gl/+slx
TLtUcUthQj336xdNrW0okpHtn32y5ZbYUF3xY5zhrcsWvyUBZ+quNECPX0BFl90c1NNPy5I/nKPc
57bJgMn0Jdfery/EIAHMXyQTt9mcTHtpcOMm8pgwTEEqB8OEySqkc2Rn45wynVsMLZopjI/ibY3C
3d16uRVwX5cA50Kj3yeBbdEkldeXDYNNSghMTfdaNW74ycPyh57P45UzUncE7SgB27++dAkOkFrE
cW6XbPuTWw2vWaF9ckvMGvMuNQaTCiQkUf61GM3oFHiYahvI/Jfpg4EWkfj5SPzthJ2IvTH8bNhj
dlCHtPsrt7TCTB0M26YSj4XP0NlIOvNq8aT/+1P/p2qDD95W/D4tzsqPpVWpZG6E0vVuI9M3QPoZ
/VPXkNq6MBiKKH8dvOg2GuAHqcnaIxtwIWCj8tDXesAIepmA/4Rb6f5QrHFxg4dw0vFmOLmYUocx
DR7+/RX/jsujKALpB+IKyNWiVf/1o29HrVh9d/btxeTQ23gaVMqep5niHVpQBGmz8xVnYYDhOL+9
/HjNUF3nNvssT3aSVKopuVFxekSblH4yDJC/D+vAqglOUWUp3/utqeu6UjtzouK7i8dCBwiJUP2B
Gc/48/7EnHR0kdQ6rq42dTw8VkV0uJwGgTu9oPwZrjva4sfSEa8WGt2r2rnHFkJwkOqMc1Pa49pk
c20GVNwttD3+1E+ZTgOBrUnt6d5wjQEByv5iXE399iulLNHUaQpJOUi3A/F8sei8o7uI4T/5av7w
QNPnLBgSj3bnt9YsswdlkGmcsGzmfjC98KmAkMCk3yK+G63qPjI7cl6JzySvOzheRAtZqvy7MPkM
ynO5OH/teXgNjgO+y+X1UGD8+jPBvTKoubGiu0tdFbLVPpY5sxZNinFaAA9jSVxLdk/p7N42haBO
yMuISi6+HksPQzEW1t4R8PnMhWeQ4INtvwQ8i3he7suuipFsjqDOzZesdIatgyFgd/kP8l3KvWjz
aEt5gcyljR8KxRLW7fv5LIzeW08xUNlLFa+XAKNOY/dJS/lE2jcqRZ2tqtmZINlhte3inp16MK4i
021xw7MpMBFTjBx5RgqcEqu7Zc8vOakPl6OlcNL3LIY1HdfiOmNodBOF+UZW3RI/3UhcphlU/u7k
Cv3e9XRzHZv71WX7YSqs0Un1l+9MsDNi3C8z3fUqjXLnHqL1C2sQbA+EN7Rj/q1Q2a2Bg4ZmqWE3
WpxBG8j7kLTUiwMvaSFkJIq0R2ANaB86wWprDs8w5x/CHuKxzTeH/AArUQ5c5FjCgQDuUcZXiON/
2GYNozGgEfWjb3Ex2Of//e8UhOTCO4EjaKqPNzMOzBT/PL/Tn+MMkNS5ciheI+ubZ46oktOJ5YqY
puNFB3Y5Q7yuqY89Ir9PXssfDgyfGtVitm85nMAfatXQR22FFC6+G8MoJ3ZmcrYX5k45mARtuf3h
8hIuo7bvFlyBPQ1rta7htPv5/DSyht3UTbsL0iVEWBDv9cnrW6ZQH54j37NwqDkLPe63KQb5PLIY
apsZNVtTNjfrMG+sL3UObqArq/pFzME2GrHB5RAhD3LG1RVx35bkzHNUOXCaPPnfqMV6GelSkIUW
kTmTfFrUXKasv75Of5m/WiDkQIRJ78M0beoDvwcFnt1FjnFGDqrPZGfqsyumu8Z00Klza1W25sUq
0g8jZJdYMKu1pZaIdH9yrzHow60Q09bM2nbtd2wxfi4SJnBWl0bTYJy7snuQXSZODHtqwEVlnfXq
zoO6lljr7222CqlvbrRVOtvQmeTKmQgX8ov4Jfdz7+Q29Te/kN8F9/relHW6LQmEeZRISLdlMIfX
mWM9jZL2dyjpNZTRYLbqU0qhhh/HxBKSjLcYFn/MiPgocUKtBTapIw98Fnfl0enal8uovVSQJgxC
GUiWR/RXJc9CIyJKIaNgW6rL65pgJVeSbU6JJ6CJZz27uxYrdVkGJxbn36E1Rfs6GfUOrRpqiMip
r6NquIGQw4cwtvpBWxhCLD9h9VPCDamwMNreKK+HhvmWAaj1rkOtsc+MqSRLSGFWwrc+Zu2hKO9q
0xmvPPxpm6QqzoPGxpMlgAZmvyKVc5jmG5Wnp7ptSd6IeiDh/IlVMrqCHBNa+7JP1XVp3/VxYexi
t2mOwp7esgZ3xLjQmvKyIRI0T1kDx8ARxBjJK6/27yeTtLuEdfGUVfcXkcI4yC+m1SFgysKnaX6d
zYCxZuqf2qAHGkFJPKKZOzLVIlUFxa1GVLupkAgNZD9sgctP4GEUeW7oa1FLBFdeHDrfrBgd+/wZ
Kdj6vVlkoMg2iQk91jvWmb/eaeGgFZqzTN+FkcEGW6bqZFoTfaI6j+gTrsjnskkuUGjmQutWh5DM
S+1juFROuIs1We26Tq19QXBllBuP/hysUbKQocESe8MqaeUOqII+OUB+b4NYBZk0lhbIPrhHS9Hw
j3mW02bVDN69umMT27IgL88Vc93TJCZcCALmso1knryIGB0hriNVmjhOuaXwkoAfrJ8tu5XPUxw9
//vrkr8NCZBGMEr2qCF9i0rhw4ER4eXIcvRc97ApkZd7zcoKyKlwGuMKDRpabL+7M1K9ujxPfVqj
VLJY5ixzkMt42c1Id1Tla8Y5sjMXQhptqkA2ExL8tPxTaLDzA1uuCGHfgv4LCAnsliTGLMfEH6rd
ZWk3zRbgq7h+cHoF28hBPhxk1a6FsoeYdKoXy5m4cQiVg43JeFIw7f6kCRDucsn88/Bk8+O6sKeZ
RFAu/VYsuejzSrubutvL4OxS/JeTfaCfX4/20G+9avJ3Rqv/6lq0nqQo1N45LNGnXCA3RY5isnHj
+65eVeK+5dT1Y+clirKfg7iZEepV5Ie3l1LMJDRIte3hcrhGAUtRUXEOBEmjCDokRSd07fGqpQre
4J3Nr/X7EBBXuwhveztCVOPWeKQ8g7KliEYAGpi3bETTV22QX8N93HdIXR4p5WAYJGBDifZDXtkW
7m1GE6aK9oALhQCywQk3xRx+HaxpfJws9+VCS5vMt6Fvz2j4/XVud2jTMv3FkuqrtPHow5vUGzOd
t5YOu93FsJ24LYMQSSaA2VOr5Z1dMPjUG99l0hVJ76kOsRpIZP+kEk1oDD25b4ph7ZdXwiAAetDm
8+X3kZP1taP1fk6Q56W9L0hWU0RFL5vdy6LAUcbRQkhxfan0ppFEB6Orzy5TurSckAlF7j3inoxI
OpKLCCJDZFFdm0vCRVNPcquz+LvhPoVSXjUIQOEjoja/qLx0kzN/VNuiha/rFG66sas02rk42dHq
NaBYfex4coTIEpXrIRzkbdOE7KwcxO1LmIi3cNku/yuVRVQIWJDq9vKmpoCqMSwGAyehhsHGr79v
reqRGLpLiybQk1OPziVmxfEdT3K5DVtUsFZNXgKqiDV2OaKIFjmk8sJF8Zx55o1uKu4aije8NYhQ
xyk7K3DWBzOOHkc3Ekfo1gDqrDtLdGrv1u1D19WHS58a2c6TBVn8qY+/s7Y3d17uEGE58QscCp7n
sDsbSrPTHIvbAr0DYLLsXOBRPxXWZwOiZb7x61MHPFpAC2ehJcRvE3PbH4opEbV5G3RDdGhcWLVz
iguhsSMSwmxYIDJqbmrBDpkrajh4WaN+lnd/Ryvc/fxrHzIcPvyf/y+RDtcxHXOjf7QfMx1+iYH4
/yr4geP+/x78cH7Xza+JD/zjfyc+mO5/HAZ6ilpdLbfH/wl8MM3/sO6j/QdQy423DC7+DnywrP8g
DpCEQKAPsJhqMS76O/BByP/46CWYf7mMYRhoeP+bwAcEqr8e5finFAe5lOLDMA1kCWV6x7qkmnEV
m74en5ywSxFoaVG9ha2V3fDkJV/TyBpuYsw019Lit71JirnqjzNNHcYS18Xp100hMgVtLvoEq9Df
k0Sjcje9xfZcFVbEOG62N0YSqWPc0WOvVJvbTyWG8GcnjvUEpU8S3i3TxYUV5iOUwzrU2Q3WWPcV
uy+58CkCOeln/U2FaOPQqHl4gcadkiBY4qNexY7dPnpgjp/8PnXOdex028qBALgoDNKvBMSGO7Ob
SsCgYrB+GKyu5bpwJ/O6A3Vykxm59zCPiAHwI7T2CwOZdmHFV82LmpZ0Prsr1SP+Fyn2OnWLCAuT
1z+WGW4C1AiorfHLN+fEq+S9DHxEzl6iiDzNR/8Mz9Z7nbwBs3TkOYYDkyYw7tDido+ZbOKXCtX4
mxrSAexR1Zz6qXJPnXQbLGeuPTwWkgMcQ1DV40DNBwMsMMcaBzmOLj4Pi0stn6PrWHf6vzLlLW8H
4n73ajDJkcbu4uzsalJbnfYTQk+Rg3TBzuLbZrmz/ELf4JES2y4kfWs1Ww4HdlCU4q94JONee7V6
kfim8OgZMlpNY18+z54xfs9Ql5xwjEZb0soSRJGivMqhAbEMTs1u2wQmSdP24N/aASiyddWF5UNW
FuqsMJsc6jzCKSx6dV3okko9adt7nyxBiITIgSWJxScZh8U5zjtRoG5QEnxCV/gPdWPpm1Zht82d
sefiyU30y8bAT2zVMn7ddWY/7puh80BKY4y5KjM/2KRhlp8jptO7KlNYnQwJA2RsGpA5NcZ5MAel
f+wGTBZOMKoXFgjhne6s+E12qsXDxI+utwlAA0JJK5pio9z6RVLNK29sxYvV5uk3vhzihpwpQTSQ
jIhbVeUEh0DobNsVHhEorpU2yU7K0blTOh5Odg4zGbF/9BX5CjLegfSvs+t24SFyM7FfHoG3WM3y
HDvAFFyDEF27scIbGAPxZvLp9MIM/Qa7wQhCOagqvCCVHR2Z8Bk/TJbi3ytkdlCY/KQjupi4OD/P
1I0TZzOMT/KxfRVfuHRxcspYylz5k5cfVZkThqkgyYYb3SzYXbRZq0DaJTlS8fDGbRv+lZei385c
nt9YwxiPSNKqJ7SZybmqe/MZ/mj/MhgLaWHI5u8R4iXzgFKFuE45dCdD02ZNliFPQBLUA42e+e4h
829pKyAFZDVJYFi3fLT9bnJI2SExsDQLqJRNdtO2UXwasp6wNAeREYIwVM/PzYzlbAKQQwSthQ+0
t4emWvMJAmMDHxZ5Ky0KjPzt4F5bUzNcT8y11yjFklt3Is2YvJdyjeNqclbx4Jfv2s5xXtip194l
o2Xt2s6J8MyFXnOYILbdDZAH3vl/V69dMpEia/riOSf/ZVu7LRnZGVYLpgJYmczaE2Cd+cJ8Hsxb
MhZp2UMv+SuFePfFghR7aBL0yLSdWXbuy87eMtRqoGolgmYHMHlOlOiGV0anbbvNLWlR042w8Hna
wxCeCC2EuoUDxzmT8jd8n8aEhMSgsNwjnjDSCnWa382xjPZVz6AAeC6Ex4hc1XXPIQqTsuzexsaR
N27pLF2g6Y53vmc4J0s56ZrAT3fT4nS766yaAy+Q5CPi4SMRdGPTzuxbkYt45fLDJ1ZBo0hBjewf
zdmrH1yffAsX8Rlo9TI7l+wxXwur6a+a0iXoro/j70QM9HdNOZFJVSYMMJOWLjqO+tl46NFOvM3E
F5FZZtdFMG2zzjEPzCYdABY2Gqdo8pmrlEMl3vwxIq23ZSh+dDjoblt4wh00lqr8njeAcdJRdTfK
m9p2Hw+Vc0pQpJyR/8KRGLOkvkckgTLNHcVjOYfDISXc9sawp+GWoAb1GoxebTBBVcWTJv0KknCQ
j4epFsXOTiE+63GOIjznY/nfoQ/nc1Fk/n1vqH5VY+LfNjr8y3IC/cjQh40hBqBbA4DOwcLu/DaS
ooGJshDhdT0X9ldYHRZQmZbVLbq6axHWgFNQkKh92dfJ17KMBqwnbU7GKV6MMZhAfMJVWeX9NByi
KfOfhQgw6BHlZW6FZXpAOoT3UGV+eui6GC0hLdlZZRnA+zY1b0onDfcC9CaIM11pa5W6mmzFaGTc
7xLaFiIB+laFaDL92otfBXsV2DJ19ejNyv2urdkjEKoJjOc8SNKtYjb1Dt1y3MG1amC8i+KMsbW/
ZlBDiib7oKs+GgfYoZnnXIf9JDl+FTHZzNyHLxGRNkiEp4hUgtgyYUF49GicspjTOnYUWIct6wa5
PM7SJtVYZWFo7sIRgy548XrtgARMXTfcqNJefDvEjw9jGRFVbGTfW+272MxjIDMrt5IYcl0WVivy
6ICLkwusVrBgpiffgrGFDrO8jhqnPzpAZu5FxPrFG2rrmKswuqvZeD86SvNe+EPr0mqiatWyMtxz
dSdny5chxp1I7EszmuO1mo351bIF5g8e4gc5uPxqGSbRrVW9Ie5DTDdgY2IvekmKyroSUtfvMc8I
U7SWMRGcjYBFNGb6jYtWXq8JUJDJJqsC68qIjOomKsBPJEbUndM0qE7CM4rbqnf8lDykUYK2DsHO
2C3WP58oxVXl6fysGAlf2Yk5vxPEOx+ZRjbcgFq+AWq3dqGTDn9VSWzf5VFeH/MwmK7GEoQMvKeM
gVrq9EKsSUbv0EMd0zpeZfO3bEw24YlwulIn62pyMdiQA7FJDCjPc9SFOMWV8RLmqFbxKTIgyVjt
AkhOirNrTGJrjC7SoyKF9tZ1Ff7woRqa14g0l3MFu+gQZQab/ABTFakHSvTrcGGva2aOJ6Ji8/2U
WcYBvKE8h9qxvzZ4tlvyetkmghnLT8TNmydutuRL3FrTUzv5FCpNDzhEhxMD1MwNDm6mpo0xol4Y
BHSCOoSryrU1Y6j0Rx8CDwKeLdFIWIssVjA3c5GkZ7N16ievS8Mna8r7Y2tG3V99wA5goFx45S4r
jvZMLsyqGlKDKIPACEasly3UpspANTI2I5pW1wtwDfBTf6ZiSpj6ZuBdaf44G0JnuKvbgowTA4kf
HBkjBkznAZGK8xL1X6mIYRSTl6yiGra6TJu3aAlJzZLQPNupRJ+PFDXYhAtnzAFE+9rkenqtpDs+
mXMvn1ArxUeLSFB/BcXAifZ+Jt8Dr08P6DRfK2+AKQb/J+YL25TJzDqotbR48syU47aUGeD5/D2O
mrxYKY/6okX8v6sLVZ5xF5AXYLHaOjQZ/xORwy9psKQmXrkviq/Ih/p7d/SyZ6lTvJ2W8q7NJoc0
mc4pwWCh6d1KE81d3Qfjf7PRiF/iJO7pKnRDhGSqJuPeNOzkusWv1KyokcezSqAzsgpzocD0Rozt
BN2Yi0wqpdYrekRIcShM8DfmtI2dFIBDa7vRtXam/k5LlGBlD9eaGY4JP1SzbZJe666qYsAtVkf9
eBWimLzp3cXgocYOBIGa7KNHb7UaBocAk6Fr3PVggMbKp8y+Jz+YEi1iNn0MyDQ9llgDt0MZVneB
G2Ynp4j6uwTM1I3mw9PwUvibDsAVtvxSTi+9nbonfIjGmSH+/K3oJp/kjQxRUp3ok1wStJhCWPe5
V6fvltkXxCgsFnYp2nGHoAGzF+g0FG1RKsS90iMX7tQ664K5/qFLZPAyYrGrQTVkxrPTpsMR+6O4
Hv1p/msq3Px9Jvlp3zLLT9YlQJYD5G9dreKk58fkd/b77LfDwa5T477FTP0NmXhyy6XWffMGYOzk
S+ozAwjiYo0WAE49k2IcYCzdDjjA3wYdlEf6lfapF361ElZW39F6uTcGebkIXALwKDm19t6uQ/yp
gTsWB93bNl2eO34dmsD+gcwiYoIo9FNLbNK3DuTwWvpGeGavhM8kIl7DIXz1YOeT/zqFPNzN0k0x
ECU2OlGGuwtUjs2H+Lee9QNS6q1jh/mdNY/NroAo9dyHOrxHGefvZ6/TNyIJ03dlG+pqwVDc9i2U
l2y0Uoha7nxfCa/62oVKvZhiit46BGXf7LIm4YUlC3Mp4dHW+g4EV0ZeWz+FYc1tWAVUWXgvRovS
exBYtUBhW2yGJxYj02QQpDpOlToxq2vvKhuozpbPRt3MwhDvEnPVOvS88GsZhSamS+af6yn3DHBw
bX8TIWJNd0JB9urwag1rs4PcRK6HoqC2rK9V17qbMRIEOaL+MYGWhWLbujgF/cnpnzidJM0D87Y4
rBiY5UldrW1deD+ULqNvczjPsNr4lTORd7S3Mc06e3GdUt9MrV/cBhroTCMA6pNBSsU0OrPzPQ1G
Iklncww2U8C/LuPBBcVRLAz8bpziremSHxOwhEPSE2Izt2bGo5nPhVTWXGdZHHsunVfevgxgkU8g
8wZ5Tcu1KAuz0jwMZVTsJimT25gmFvmWDdozyztGZbVJkASfVr3N3Da+12NutGsrpVvWpuH+mFRH
ZZIW49X/UHdevbFcWZb+K416niiEN0BXAxMuvaMnXwJMmvDex6+fLyVNlXRLJXUN5qUBQdC9IhnM
zIhzzt57rW/JlAjbWY7KjRyC/zHzUuIpE+Rr1yjdSxUHAXndmn4XMAxgtM6i6WqEzG/LSh1OXZzX
a4v223aZYvVQxgbUjHhmZottRVIhpTB4ZcIilJzBmM37Zrko1zEdRAOSAAwcYmsFw9W7PN9q2tB/
A1HpjONQByTTyTgbuYgt1LK5LkHjYAfMxRu91NDb9G1OFSTrS7uE+P5Y3wWYmYutJv1yMtKqTjfi
RBpiJaRjyukK7KNdZ1BeF1qtO5asbM+UFDYfyx6+4W5GJVuRUGSd1EnswT1bypMszOrzOAvLvahV
EQWcoT+KaT1uR+ZQDUc6lQNzSn7jW72IRCNTNFxjte/YSajYKNCF24ZQRRsCC8UXgUy4u7idZ6zw
QaU8DUrS3pnpdDNB5xG8Rm0RpHuhAIHk6N0cjYQlVZgC605BFaFPWvqdaDNvXAnk8hlJfPuVIFb/
jNIkhwQpa+lnH5Yzmp6lI+ylbuBn5WC5kiKln6HCoNwxPzA+5lkXDppREGI8NDrL0Wws2UfAarqL
Ojm6zV3G52gp+fDAeq5w/PWHgW30K7fioHeUUYxK21K1sHDifFQAlAAfvtlOk57M80IXQydShOVV
z6KcE2IavkZp2W2nmhhurTeKu2ygnjaQjmHqiqpor8sRQTV4auOrucytgwm128vInJ8FSao+k1n/
CUOZ94i0+5F6kDaaM+Q1oTlBHUCK1gLk6YgU6+Wa0lfTUcXhiEaEosk0aap+9gJDk5663shGT56U
+rOPclaDPhxJr57NkP6EMWjKluejmJD7cQQB84l1M6fSeUlEwu1zXUTpnuGSlmy5rcSLoLWtlw4d
p6akDaUY81RvvkCBCRjMldO87SwFFzwUZ8sZBCXX7ZYJC2T5WBX3SjHpOc9MLn0D0s2eEbGG9SoO
U4HBbBy0X7oxhSbfUZFUP2XmWelbMCFTRMn3SVNrPpdqMNa+IKU6uzaUbxBUUlq9BS0tFSeuY3G3
oP5ZAb4Ta1uNh1p2QyK+Hs0iLN+IrZXXbTHoj2GQIKswBLhSUkoPibmS38WiBW+w1pfjLCCy1JVW
fTOzhsbp0g/TM2ZqHIEKttJzVkwRUzGBupWyKvAgTGgELYxK8pBNRUDqTRRi1MObngmuak7FXpVM
aw3GZHJ6fWw/A3kk4wLbvkoMRSiv9LjRPGka5ceSaAPYNxzRITKn70MQwcm3dGkPHRRC+9wN/cOo
tPpKxo96bNqqPnNEZzIaVsrkWHO+XCpJHS6ZUMp+HJU1S7HcFz68wjly87YT7rSsXLZTQj5qh+DM
A5MK3Ewf04AYrQHNrAbebVukBgyodqkeWtAQiQ0R4VbKMhEEOVkPimd2S+XAJMsf6IiajL1q8xuM
nfCtGbF4EqYbNFIMSNzJZLH7zFN6pRT8aJB0bM1CCjYeTVG3q0JBX5mTNu8baB8bNky2O9NcjHdz
iqpzDhzIlvNe+ByrmGpbhG1tdzCe0CIL2r3UK8rLEgv1F2O36FWh67IOw2Q1B3L8QQLuvEE0uLzU
TYGfurJw+DSiGupQVtP50C1jcGeUuv42NoKS3Kz1ynZotOFa5AhohgJKO8E4lUPxgbyDSCPEIDKN
AK/rk+I7xYC7bglnI9Fmkt9SxZwkJxnM+iG2eNK1qCJmoZgDEmkUI3dR54WpHVc9zdIxzVAsZzBn
QijAXlWkkbeUEMwZml6hiK0jiV5kZubbiK5IKIxrIVrW8kTz0G5kHbeEkhX3+u3VKmMIcgWrBy4h
Oeb7SKEac/ahjh3BthRKR4xhpfkiTZ3wpS6L8F5GQ7dBZqXzQXYIXXgLglWu5CpVclzG+/YW2+VI
zaS/NgPXwL6A77KN0rEHeV+ZB5yN7VWQSrpvhdkqbkJ7bQN5Ztr3khkRtCrI6coClz46cHU1L+8X
aMJFpgXeonbwhwSRhi8087heozEytsq4tPCE8aztBLyOgF9gbvmVKmcviaE351BEkWbnUZAd5nJC
aROY0n6udWFTTsm0QWFWrPpERsIgWlP3qaUyypEmlGNaAprc2DryfgQcWQnmFoHmNiA2+Y7foVqj
puyQnPTF47wsIg2DrsPyLdM1gVnr6bLQndOgEjiVhcW6aAp6hRr04iqMxgsL6+jR7Mk2Y6gqN0gt
BBhRrrctUiRsd3LyLLdt0XMOhTEohUXpKG1nPVSxXDwaC9VlONOTYase3qsRKEDAQWKd5HoMEqXn
6GfSWVurikU4CuEmL7O24JWUscgwiQjBPOgQbqxw7j1oFQgqkYDRXR2STSqRSKcZanufV0mPTADc
HodU7js1yw9mW7VrK2str4RAcRsFA529hdsMMeCqKVFU5A3IiyAmxyEEIVk/ZWXH0yt0woEWHrOg
XCGhqTVKCevw1DzUKpgCbmUgozAttWibJYDBR8biO6sOlPsSZJ3kLNgamM2SL4zPk2KaSa6Za4Q2
WO1nji1Pp/Lp412LMM6daoyD+pwa6iaZGWAx4QU8AZ8lwIrehempRJy+DkdN2OkEbYxuSmRKdRm5
M+/UPg4Mpxnhx6xSKk04q9gPr+DT9VO9VMlL3mrKZIPF0M+ULqXXTYGhr7W0UWB5xEv/FM9C/1Sb
s/4wc8op7QF/2F2gQDT32QjTwDXjqXvBLdFKjqG1jeipUZk8Kozxt7RyADgbqRED6SszaDmpKETu
RAsaPH1DJJcqdQDHSJOBIheDDHnXJp2PAJKHOHnTMLLLy7M23MHDNi6RBUHHNoQkPBLp0ZO7O8fg
fSc1wyCrRhURpyEg7NwBT4wFpAvmAaMlRDNpH9I7JhNjauMORRbCcTcUq/ljIjZjduS6UujS12WN
xTYOBk7dbV1Ma6aFCP8zwiXI32kC7cVC+/8tVotp3Y/yZOoun1zy2KKrZsYeCQsccNieI3UnDen4
o9TGblkTFbwIXpGY+Vc8LkpzlMIlmO2OLvj4URRhYayQZnFOGLNk+hKnssnc3qIb7GV8kNC2Qs6H
rhXcOq8LaeEcS0rJ+JhEYczR05rEXBAmwRJSm72+BvZOnoReCvCsadDoCWjUQo45RBtqYRdVcsOh
k1K/LTtU7YRqysa2VkfhrCxIIiDB6zHLvtlJ16Ds8jsxNaK1zGZ8L4VWdRiyDiN6hV3SIeMxmrfK
oGhvTZUln0hYaQsmS3OGeMUpMFzWgVXWNbmAZk3VNLAFqoHSbdju+kOsiTIHVrz6+NPZkDrbzIXo
hdA766vlRPs1qoOZeH0nsK5mtMJUwABD/RWOiFlWQm6RdWHJNzcZHTobkhrTOjyu76SJzYwBGRQc
e6jxOwDO+JnwEH9jmO1O5SJXB8rfBZ11A9mo4Rny1UA27FZY0hdemIoQpVHccUHQHzYhTA4x6Z+X
bm78RF5EaBimIGzzPk8Z1AJGVaeyf+8YnBI5ZMrJqqCkeafrynGbiUf23Yt5/loCeD/1phSDn1Da
j7kjhaiqdOFGRhujQ8PM1o30Ub/06Gn8Rmg5ynVtDSKWgl3eDWOp3OWy0t93k442RjX7bVTpjQ6a
w4xfdDktmTkAey6luT3l0WjuApks42BMmXYx2XTV2jCRHgoVa6I0Pc4dM+MZSOC2Hzt90+INWWVF
fKMR9KrTGDPQWiha81FOwLmMlG8zkQTJ7EYVCVMu74tyl/JU3w8GGeaaSTCX0iQVxS/egbqezqFR
1es4LYD1xDkRVXLXKus0FUIvkXv5jcO/dQahJK8koQjXVtCO5GOSltU5bawQ3pIK4m1na5cGKnun
6I/Bos2lCzkpP7ItGyc9XaLGDtqkO3eY1oc9Y2SE4tFNGw4oTnbzkrMRZw8dFxvaU7kCtFwxIEnB
k07qK9gz+oYGnvAPBIW8aQGfOAV4a26lOoJxl2CRQ7GbT0XFJzepmidLhcTqE2bDLwrn/98Sk/9J
4hENYea/Fo8c3j/ey/+4/98YW7445nbz5vNvf8Gs8ncFCZoPgnUUzE0KkbzGTcIxfrUdX8T/QZMI
8R0jIMIghe/5h4QEaQcwHjzcWINlFRnlLxIS1CUSzj1VxMul6yAo5H9LQnITkf5DlfR3AYn4g6+G
ddisaqsGJDuoXmAd01J5vKl5Q5av8Rxwi4wBijJ/3HXI/S3l9Vfv0S9CpP+ggXwuY4Z9f/vLT7az
37vuDzpMMVJbNGblgFbCX/ptJt2LY3kswkeJekikDjtpXfMeZOBrQx2W1bRG6yeIXq/e1eC0+QIR
Srm+fIki0mEAN9bMqFE/jaTojKq5BquxMtNXNlSOUjsEKygfrn/8uyMw/xdv2k3d/ytxq2H1Q56E
0bBLYzAEX4l2zeI3DofqbZ0mBGXy6+qjkL6N6Th8SAw/QncZzyJGDmsihuA8Wo1jZEfhNb7yp1sz
o4RQKO8leX/oBHhw90b6mBKO0uS+TMkSkMXuFG3oTdvyrf6mcU6ksB1tCJhbF4firY1s8Ey+6DKs
Xc3rwNNcFi6v9yZ3cQVb2y82J2Uv9Ew3dgQHPptXnAT7atiM4jwA6dGeydfsoEcvg2dcTo4h+3L2
gGZoitZJvQmkV706ZtkjjbVchDb4mKKdGCHsZM8EvNkpShcTJfGsuRmR4sMJZQqRtkz05mz7xqCu
3GI40eJTRW//TlAco13rnBc4iJa+1op+EByZ6bjpBCCZMcYlnZHBgpdwOLhlzQMXJH63ayRXanVy
2/yk2ar1fsyPavdUF9t0Bsa2lpDmRmtJXdMlr/uTGbLurcRhowyfejmD0bf7YZ2XlLJ+ypFDm+8i
6EUWRHVqj7XIZP8auf1jq6y09C5aDtoh03wVr4qX0XG9a0cksDaRipXTPQnqQacrjLtdbU4IiPkH
Yn3kSmwz9USH/ZVpgi2TB/KufogfvQKqGLESAhP4HW0i2EAK+WncMNLdZABX6eyqdvSPMjiZVzXK
Xok/5I1t9Y3Aoe0+fpnkzq8t6RkBKylUR6JP5/aBYYtDq91OxxqYf+SkfOzCIe5dTuZ5GuA5etdv
W4DTrDLN5X3i/E/cIdx9HXYeCStrxdgVhas8LfzL8uhZ5y7zkHh+6ueYYdRR12n4PLWDX/uyT32+
Ubxsmz1aa3mr+Zav+aLHRAOiLQzAaxH/CRbhpp773WXp9ve/esImXcqjzrQQm9xn52AL23odnSC7
HZRtcZyOxbY4SOf8z6SZt0Xn9xajm5j9V1dLpkZRgYv3u2JPXXBsztM9UUX34Qo1x7E55q/zfeE1
B/NY/r9e8QcnqTwb2UL+X7+TTuI22OpPoO9X0Sk9QJk7advsCNB0LT+bR+XhjxctCQHPv3iVP/gI
hmzsoWNpPdnCde1AeVW4v5ikPFvHeDtt9G32gJsIRG7+NG+lTb3WvcVP1zwC28bvt/ydDzdx026L
vfWh+MO+OXenyo93xTlG2pRx0l5HwaEjgUeiznKR94ZuDUx39PGMEAoSUt3QXKV+Icezc1DzRvA4
ApvzjXywqImvUuGMl3hykcNbPWRflyDIxJM8kLeGQz7G/lj6F6NdTanfzxutc7SXak9gm8gzt++G
i9g4Yu1X3UrT11K7DY/WuAtAfjMbUeyMlvD3jBiNl/2UzvxhIhS5J5HT1r/10qEWyVf5RTxQrDF9
NN/ru/po7R7alZLbDBo1hualkx66Nak1KPn6l4aYmfOMgcjP8Qig8OOSGy5wQiOAZ9/DsmW6lbZS
E1eQHNovOSTYbt2Hvimv6nzb11/WLZ6i+rZe0vYjq147uvPFdygiZ1mjLZo+5MO4E15v5X6CXcFN
Vrm+RSzci3bzJV6Tg7KJv1vNRtLZfITX5ZXIjCFxJ8HOr9NZvKCEY9GCvf42UMDnbqM4AgVVDvXB
bm7hN2tRv/1H1QF+sNtvAwb/R3xktroO1/WTUl/InGEfURw+JGvd7uYdRdj4rN+Jd+Il20QPykvv
0fby6SgeskO57p2Gh6hzPxtHdnUfkuPJgmFH85Tl0QccE9YO0RiZ7BJHQmer2yhu5qerYq0dyK62
VYeMwssI+csxPQpALz2WtYOlZU+OlW+dxO/ovAvdxG4ccGg2rAkunzjGJnshcf7UP+kZN58tuWRy
qt54YNPbQAD0GUdueYnVBgmnM5NyFLvs3IhAn+cTCYpvEF076xKSYzA/Edtn42IFh1pmTKsZxxVX
8cva1XfVa/PKTQCkq0YvkwBqx4e3NokY9bg9Na/Jbc0Jv0W/KLz4kfmwICCT39C+6h4YgjrRSQJx
Xj5qhs238gP0wkFrBsBvvifaXrmIZ3NkK73TwCTfiRvh0rwnR+1Sv0iX+WTuBY8V2lP2qIyc1Jld
7FHuYj/oTrhGvv5i+Nr+9mYKTuQE27duY/HViV87hVv4kZ8eCCOyXyUHzPOD7neryJvXtf86OR+T
Z/rzPv1MWrau7j0+Z8fgHilE4yDX0WDRndMtgU63n6ba0nbZsme5kUMrT31PlRV936RwotqlAd6O
nnSVwDK7opdSzzHgo+9eIWBl4xdrJDUcL2j+3HHfTezBVJAqpzkb5r4PMg1Anq1+Jo1dvogWaFh8
aSPxLoMjFXS5Mlv32/vqoONom0EQ2wDHVuWeJ3FZ5UAivCpCDbrXPOEYXmLhqXwz/G5PAsPUO8DJ
xu+xdpCKztz4oGOGVav4ItHuJHhbvkw9iS/hTfXCtbpV/ITTEtjjZ+lZWatetyEHAmMbrjO/Py6b
/lgf9W3+JOyW83gZPmB4TM2a2DnyH3ki29mOuJNrRyBM6oNCMr8ArqCrR4VcIOczUX9uSJQmAC0e
3Njam+murylR3Xa6aMq6aXdLd0bitohOjb6n09DpIcY4B9CTZ29ZEdA6kknwXNynu3DX7duU2eWT
LL1WxtVK33Th2XjB6v7aElJaExUZi5hVSrt9COdv9KYFnprH7JJN3UNbZFcQvJBtnVs4j3hbKcd1
cpgSmwMq7WXoeTMti8GGFh99Ci/Dw3C2noesQshW12+l3OL98XXkLNiTc14MHzwNr6/8y3w17uSz
eJ5POcY4sj1uGTwf3Xv42t0Nl/ClHs/Z2K1EfWCAVZPA40YSZ0LZ6+uaKDhASG9htsIUgeLaRq3R
kdwZP6rNhqC6jCROjlDNHeEMTndvfnWfqm5zao4bJx32/bE7qa/6PYecfn5RBX1jdJHdTvKGUALI
8NwShj2/x/FpGFbhsLFkmOa+eld+JsGORCg9sat780kcrmn7ORN2+5I/dS/qRbwh7jTS2VpOb1uM
LtZV7l3SulC/jzziJeZXAM7D09L7QeHT66X6RhoggN7FDj7tK47CoR4eaIsqFiJVBG9uNXrAwSEE
R49VNjB0Uu3uWXWNAxCAZbZjlm0WWfBchJ9Yd7lEiuxOQUsg+ZVy6oUVlVGz4/TcEia2hyZxqu8D
/ybZedIipyenCTVt7xQE+pDamqPy4qjngZSriDrgIBp66rATCf4CbUvGGIGIOXdY7Iiv7G68tGAP
n+gSfISfEfPchh9bFec5f2Uoake9n820LTeD6uMjQHHKKXMMMbrSCQVoS8iHnX8x2oralSbR9bxo
HZZYh3WOzzT5vrVGzvK+u8zce9U6at4VZZcF+1y9WipRvq6ubWhhUNtJzWPcFE6Vw1NB5tmRP4fn
000mB8iaJiGn2U3ZlZgtG2ouaoncLnSc/k85uQz69BkHD2ybBgcY5sin+Ym18cJYv+WpF3ZKf9T6
Y3pB93aHNPhUvSjlW/YCvLx8ju9JHaFdg2ete2KuWG5ad7qT3s6sSV7nVI+xy5itqqm0iKOPgDWU
6wKTL7tTiLGKKDpXtfCfAcNXmCSP7iyhOy52oSTZ4jA44mZm11stXnpumArN6/kalhf5XrO8nBTi
iPJkLB76+4ifRlPxWTqIDzXxVzaQzIUJJd1nAvlme7qMH8rMMsEUyq7xF2QbFIyNQ2OO0uCj9IA3
9Y76bDyYfnsmADpZocELKBMQsdx3b7CHYgJ55JVV7Qz1oal2MeNL4hcAi7lpuyYT1a2vam5nj4DQ
zV1/X1yyLwG34IE7nLkuETj8R3mNv5P9xHjchjKtP0b79Dk4MmUW0OtqjkRzLLGXz/rZ4kwWOnN1
O9jI8hofRobXhO07shtfvONjNkHris7/imezhvZOFEMcJBgUWIzEXlnrZnIRXnRHfUQgzg6QftEa
tnpkz8ekPQiYCm8kDXxw7ZM8uRqnHP8WsxwNkGpp34rjqkLooAqvUv0OBcsb+/yAhpBJGGl5LyMG
vqn8/un4/W+1xf57tqrjOzbm7/JH69XtSh9lhVA5jDo8Xb9c2X3v3n/zB++nHtSl/0KU+tX2Wfdf
/8l3hl/l7Sv/u//zl07Ww1x9/e0vH2Vf0Iq/+wrjsvhtk4vq5Q8aY6CUMRm+/9O3/OKskqy/WkBu
JVpgMl2uG3Tn576YafwVPIJE90v9u3/ql76YRvML4yrO4ltPDPcq3/RLX0yV/op8XCeX0zJA9AA7
+nf6Yj/TS/65JhS1HxpjTdHTc4sxl86KhthnbVlkFKuc62K0Aic09bEZ3jWlFiq4mzVydKhqOiV3
ES3Gwuzg5usrEtrQnckQ+bEOzTbowHD4ImViVhHBM69n9K1hdSw4JCxlZmAypYPbGy7s0HBw5BBQ
HsiQRaplTgi1WTfqT9kbaMaCGHe1q4oYN95JkBbru2SYZI45JuAMfROoFgpQpyDYvPnshtt8lnga
aRTYVnoJcYkt9/lMH2COegvjBsGIJWKtBS7VPJAtF4WcSpZJJMUyhN6RKq6iN33FQbjplYKe1xxk
J5Qxhdqvldhq4N3o5C5Bm8G/Abff7gQ96CRbE8tB8UmP0Kg44yQa+8GZillgn64U/FREneChrg/m
YCjhY2rwVrwtglxVQKFkJUuf1FCd1bfQGALpzIhJK04mKHvCYWsZlGtnG4GmSRepKidcY4WVRed4
1khGZkA01wXu64iuSm62kfCRMo35ZEg/Y2UrEpR1koi+9dIb6TSvevTL5BorcoaHFnlsulNSIEhk
toL2Q1xVmUt0MQn9CBIWulFNDgRhgIyAr0IckJsTxNbUuOUagVboMsfZNY4R1ntV06RwJYfcYpMK
IQfaDaGR0gNeOvxzjpwZNbI0xpeh11QxS38/0Fw8C2GXVOskHapmP2Q5FFj6imkjiGz3RSJbTttr
DD6dYCh6IuoDEtwkFERA48LIXcQoKCide+LLcfcJVjmQMaBm6XTFCLdknN/blAR6hlRxKlBJSJUG
743phPQmoriOOMnBm42dalRmlJc6sjgkcCpISn6ItbB0jmURH3BLVq18nKVMZZdqUSWMuClGnhtP
z+vRuE8ERu7EN8KYEfd93InCB3L/lkjkuVaEHMcD8MQaa003h8x3So0RznPVxmYdrfmlh/iBMXPP
mC7GbRK5HSloQ+HyIQHicUx8ykjwTPgRluiQqEa+KYVl1wQYK5pMkK5YUObiqe2pPDTagwwlvyM4
ER082ALGwA5F0Zxu2lyXhPsGTQOlH8lX4MbQzjdvol6bS0ul2KtU063UTiH07FTr9ovClKuGEhi0
8YOai3N7lEq1GulZ4E5GG9oNU1lt+Flw7plHR9IdJFMt2MC8G4NNyowTE6VlZn2zI9ZOid8tlEDN
Uz9qAHedCvHujMCradP+9rhCSLvibNMFLDtyYuCZxmyT12S8JJGCrEPnRIF6R0+Me5I3rdpPFUtL
j2ErhtUeUVZfvEZyj3KJCaacfmUiDPHXXtQqkjUjHIXzW9GocUtiUSrO4k4LEO77TTVM45Gvauli
TtySmLJMGXeJjby1n2xBYIVB5w0OGIairCK3LiME7A9EWCkyjY+iMi6CCAfhyrDQMHc4ChTrMBna
UnuJ2uTqrkyI6qP70kBq7/iBUYbRpEcmuZuGPBKuUwtIGn2Ulsy72sijaA3ngqhJeG+k5QpSAlh8
lYzoFseN3BZTv2oNpLOPqLi0BnUd5fsRb2I0vinjEI8HSZnhj+BNaRtl1wpd1zq62psYpIpMb45R
HIYytyzJUDeEACY6zW7mtmEkhzpa6I9w+aKUiHGICUezSo2RQkMGDwQFRJDECbeXpBbvc6SMzb5G
0EaGIa63oY+dJNUj7cCKlYhrOKUZZZAB93RwAslUoL1ata7G+y4ke8KZJjnW79V8TFmPA2GYe3JC
SshQPI0tQENbEcUyOkbGtNDrVavJtOwUssJ8Vscmqo7BoIvLZWxJZqP9po36+AROobbcvsrT2lUK
Eu2ZbkIp9rOkH026ZgZg9WyxbgxdwA7KRAweSvlLrdT9MLik2qL5HPM8zlEzRU1qfYsKixQRf3mG
XClLcQBw3FS5OXpGzgNCbxElH/mcKOJpZ5mEA38pNyk/AJJkkphWLDRblsYQ44cGZ354JmW4C49g
bkdpGwUYd/eKSG7ZTmmRW938PJO4bVOxqp9ZFjXqhbwZaw9ufIgTrSok9ZsZOpITdthZmy6t1avz
ocZN+h02RRp8o94rukOlj3O7wweXiPdz2DAmtqNqjnKHIPIKG1xm9KW0As3di94yQG476wTJdWgh
LDV6SfSpllqHPFrOzIspv8a5+M3IPrtmWO3UyhNGSSrOSSfLtVcPeBucNA9htrlVrd0qUqEykm1U
Gt3ga4MaW26lLKJMOEYb6tU1j9uiPQUZwhyancLYxDtC/fTlYYktHJNtpkX52UKYE+2JphNnNhK1
TYznclbmbDcCYu7XiEN6wdXlZFDAc8up8JIkap8lzljVkfVyG52na5EDQOLFsdgpnZtaY909D0lm
tJ7aDGCobMhhTLrxPoPXXA+NLBAVFw1Keadwe5FOPBcFeSCi2Bp3pmVNIfWXHuXivaEvMpqU3rpR
OJeSDk9diMp8IDQCEZrNyW/AXkgox8jsY45SAEmZid+ExuXYDMubUWm6+toyWdfesjFepJ2KmC3y
pzQ08hgKK+f/h7IKunGHp8wUHyI5lesNIuFKINNKi7PsFctMz0SuDAx5ywRBHj7QA1fWASmDwCeb
k3bnEX3TlzfXk1SclFKSQzxqYa1Lry3yxOY1G8JAmQd6N4iUfeSsCPiIUu2iovXRVAmV6ivJ1C/n
tizRq7tJK0rZnjxpUSfxRwmrIfZSY5aXXSxrCpFOnRp0l6nD0YhdoB9C+lxqnaOuZWMICLrBuyha
HX4B5IcaBmFRDkSbpzovrgualCLwy1qWOYkAf52y/sphLFJw9aeWOlCXBWkDYW9hBcFRVCJHHf0g
LoDX+nmLyAeynaQXxbBp5Tw2JY9EHcHq3LIzVICqHcqEW3RV0qHUc3kLx5gVqmdGDRG/qArtO+EI
UXakoiaLdPn3S6GHMuefH2ucX5c4//U/SSGgU4b8QSH0nn3Gw9dvERO3b/m5EDIUyh2m+az5GlyI
v5dBhvxXAEqWAVZek4HKKkytfimDjJsEQINFLRoGqSOYc/5eBgniXyFSQFi1NBnOp6RD+vx3CqGf
SBL/qIMMSEEgHg2FX0U2MTD9RKD41YyMRbuGsBCLrmIuGIouRdu7fXkPYd4Zgt6js8jBggC+3v/V
e/Q7CoEfRoA/XxgPjGSKvErd+OkX+9WF0SkjFhxAHvbqC05hTxTzvRZpNne3LcYkrBKlWvHwdWbs
RC39VWTMEDeY98Mv7sJVam3/5Df67dj///5GkLiIRuAtvr3rvx4XFiKhQk1biy6fjr3IHXUWaFpg
YwVHInMUXDnXnHaKtn+Ws/JT9NKPHwK5ESpMPl0xJPmHsSgq4LZCUw/+kZ0qlbd9bqyR/XryXL6T
rPgYCN+mpOE7Vg/UTFDY1a2u0/+s0GHL4YvBtjjTrBMrt5tcFOvuH78zv50s/vzGqCCOWDRMHcjW
D7+eoFgDpy7Ogghb7eleESc3h9Au1oKbzsxWsT4u9JP++KK/e2cCWlH1G25Z/qdK/XYUwwHAVYEJ
OXApvG6ggzoT1PlSNqzk1uC32soKpj8b3v7effCrC/9IqdYtkA4D8XpuNdC9oyqx9aw7ZcaLriFP
jnv23ekoqubDZEXeH7/o2zv5mxuBbC7eZImgIRYFXf5BgUJeWAZXWlhcMtxQkyZOV9IsX9CalcKf
PIB/dqkf7na9q2Uz6bhUwwgCJ7gnpzOhFcSJS+OffJSscf/0qnhmfiLJ6rcV57cP1lCRLA3NSXSn
GBkhDlb8U26mZH9GAkVQ9UfX+RFBbQ69YsVaKLqLSlw1XI5Ey9YIg3cAMuxQ5pyKioVUWKen966q
1v0ff3j/9Jjw4cF+p9dkQP4kKOq3LxPOMSpLWFwubAnT0nC+IwCaIWvpxIQwZGMRpWehrv/4qj8m
ZQFP/u1lf3h3I0hYlpSULB7IrSjhjMUlehmuXIP5oROxF8B4pMflVNR0/Z89LLcX9eMdyz2r0JJD
BadoP5CK9EQRRk3hsw0YS0G60mVl3c0go2XBCyUU9/o2EIp3M39LvkKdcKB2WZlKC9pj8NGBroX/
Q9p57biNROv6iQgwh1uJiq12u4Pddt8QDmNmijk9/fmq52DvFkWIGG9gMGPAwJRYYdWqtf6gNAhP
L4Xy2aUAJuyYiLEaijP9VZoi52HNTqiqny0iOXUSbCz4GRU2oLCYj0V/UGSvoXQdrscx3uNMc2yg
bY3JeYfIyOfWNu7B7obKXap9WViv2d8mNNK5wIVG7GS9nGDw/TbgxhUrpX1Pz69Zl7rUZnYqpsVh
DiIh33kWvsY2lot6jTo69YozUulMWUipb7DwBvldqupC8FFBHV6tpUpVlh+lkn5Mr2T0pnrL1riG
Bt1GxaKF8Dns2vGrD8P9DKjlrDonAxE8NvXTeRjuaRIhrYMBBWAruk2psR9UKFOW/UW9g/D0MI7J
Kf2vdxG7XZNRr8VcxOC+n6ysXXhjl42p7FIL2lgVNU673daOqLOB2mCWIEXda/rShqL0fTU1OskY
qE37PQG7PNsm1Qp/oNQFoNg5oA3wkKTeM0WxDT5Y6xLJZBUVUb8Kjo1FI7kYUSTkZzje12hpb89t
H9Oipi4bpoPapfilH/ImszM8gyLaCM6iBBFX7UTBmqrsHe+AX2H4A0YJBh5fFzbt1Z3ItGO3xc2k
czVh9nE5aiprMQWdenQpRcFSX2m59+IQVVNuRk/4XIFqRw57G1T1kvj33K60ZIskAPtKR7EmH9wC
YlYixQFWMQbf2qa/q4aXMQo29kB0sZxDSwHCrA4mdWHxC/TBWzgXsxFWmD6ZtqqKbHkS2Asztj20
sUfXzgDUgtKHqLqT1PBJN8ELIGXQ35VK+/798cPgSN8WJn9u81kq4UxWLBLldzu0D0uehAEteZvx
R5x16wPS8mWyRzplRT1yY6X9J0SnHkQDsoe0hHXxKZRAWWXl0krMbQLLELp3jkLsmm49PShaJcoi
PCU8f6c1mMoSUq1ROtkKdOOzd6qgKTtBeupLf2kOLoHM5KBsQIKPsAnQVE21Juc+t+TOQI6fqIlM
RUFNCHdvTRi/6M0dgpmQTsqDYTUbFV3WXrlTzfwQ9Uv63nNnz0ILH/tU4pw23Yo2PHc5O7MQUCE2
XRpucls9hn5CG2XYKfwSW13pWe/eXn+R9E2vWJ6CdNE47vDqRHr1YfnlzOg7RyJTKzI6D+SkqiyB
SEr24i3SIaR0ezhF/P+uxuOo8yxkzhVEDC/GCyIlUBNJIwn163VYUZFK91Z9R0Nka0j2SxtsbQSU
M2XfZchdGc5J9Z0XxHU/a/nST5nL6DCspYiMOCKvVJHEfvj0DMlM4+woI8Qpc2056SpMP1e5ChfO
f0IW+kHu+k9N/BI32WnwosPCRMztOXqQyJBjbkQzczK6gg8r3ENzdNPedgPK0hrqonb6azynj4Xa
/4L8dvLKAbDSeJJt6ccQtT+lZmH1r99B9rsKJC99vD0QqRS/8sMcRHbU9LSVepfmdmSmruHA9y9S
N66zFX6ZrkWqKQ/9LpPThbz9+o0+GXoSesu4HqoBPT+3xsRIpLTRGSMEs0GN77OeavcIQBzbzL8P
lfBY9j/zunmpnWGXh9p9GTnPurJYNZg5gTp62TIptmLJxOPLyYhtNUNMI/7/D6Q+OlZIaJUlcoUs
E3X3Z/o+96bjHy1wJG1YHUYr3le6tPWGmGpis9PH6DFT+G34FqD0vl/YMjMhEtFQiimwCHnwmJPf
F0lRO6YWv68quq3oNTR14rKRKMkGf0x/Y7afQ5VaXrN4ScyObDMkvBEZBcVJgPQHzfchurJZy+DJ
xDkF/aytIlV38WAeLQc+ANjcP31Z/br9yXNZI75pDsuiWzIyqpNPVvFjDFEyR6Mp5XUHg5cuw7bL
sUlDnKaPzL1kRI8G97dRRGuK4mu/fagG5Nb1aB/K4hH/JxdS9GpNZVR60nZjQ0+dZ8Ht3zl3ixvU
4TjMGsU1/nS5deic8OJtvIEJWmllOa4y4Iuy0KmT4+/xaEGItBhcGV66KlvrVrNW+6X9O7N9cTGz
VBtwgyqu0svfMFYoZCQ6aVStMx9yuu/j8LHN0KMcGuyoU1A76jGzw6X0VazBJKTj9ikGpCsL0Xxy
kJWEZlFukjQWYbBTA3Mr/6gU/Zg4FNTxyqi1YUeZcj2CdXIGj17+YhY3E0spqYn0EekfrpbJl2tV
hbRQkHNIS39bNOhap/GjU0inpEv2Q3enQnNgc61KU9tnvDOGPnyS/GYhpE8dyEQawdOLzBkfL8tB
I/1yAdTzqASObXChFKhpYk9gKpABFNCabYAdD4IeX6xCXrUgmHFI/1Fp/jqxrJWSt3e2Er0hArBT
qoY+S+Hm8KVl57eU1fJKVYFLDRCDh2Ip+Zy5jUW5V6FUTLEU2tjlL8bvO0QRRWa7oGBXON2pMoyN
UaMmknfmbxM9BGn8EsGGWvVB6KwUfHmgjcd6ehdpiOea64VjJGZoupVwFIbwRp2KR8jk90RGHHaK
w1ZSsnbdlQPM2PQhwZFo1SoFckFS8cNvIEBk2n3qYAmDisZbMAyumfB6TfT7OvOpA1V/s8PZXchV
MkXkSpOF7aKCJ6Pvk5qFnoZMI6IAOEntRxv8s0TGUnDqa37k6OePGQBDGx1CX07/LMzO3GoJrh+P
JW4BY1oDirHHHgr8I108hveFlp5sLf9sZc6L6bXb5DkagdlhzPepRc00iu3nqBpPTqwd6E996+Fw
3P45IlObrpVKYZ+3A6gmfXobJTDqVSfm9rHCElnjlj6R/TuoLTBIMJoJN8VZXrgO5obUeCOLYjbV
4umQdWVbXayOg9vpFMst2RVVW7SROWQ7YCprftHS0s8kiQYa3pR5EEAixoi//5AglbmTaxCluYAU
61sQoLCJk6xfB7sq553ulw9eIT36ChCfjtmvbH/piIotP51m9CcQOLAhetLOuPwBBbInSl3yAyoE
hQFP+K99AYZUvJZj6WQZ8V430bTSIX7rEjXBZtcIhwFTeey/317wufuFthDej1S4aGNMDueZxmc7
9NLgIoCa545byO1dZiWPow0/cd/LtktRaXt7zKkF4XtMpeAJDoKHmVj1y89XQ+FkY3GxommKDUn1
oNT6QVpnK62w/tho+hvkQUKFKfH63cLYc9HIlPFWFcBAEyvpy7ELB8ouQCaIk8jx+n86w34+1+1d
RTu5tYw9Kmt7i04JHRMyMSSx6+IhqPX9WQJWq9l3KIQs/KC5zWgahoVMh4VU5lUahohc1jkKpfQ2
Ospt8DTie68jTNIn5YMZVQ80rkFrp/jixnslHBeYddcbgGcinSTRNIR4bE+SsSjq5D73mY9zATGI
fTAmR9A1z14XfP8RyyCB8/3CF1/nFgxpyypxF/fcqy9OzMA+D5EKaQVcD9xf0CL+wcnMO2wqeKgd
jdyHggFswtLuqAqfQnUx9537CTqnj0tS1eiYToI/grR94yUJpE0kBUXk1frXLq1dUSZDNGlnM++9
Hm9HCtS68TXqEndhEq7TG/EmwffIpoXKJTQ5eKOvlYmdU4egGrcTya7V1Yd/67oxpGVjrefYxxyz
/HeBQWlqaqsAtYjbP+K6TgDelg4zbSPsB5RpjS7D/GcUVgEwAVLcXmA5+fFjCAihygE/E4ZvD3d9
9FSZpJBbjjI76bTYih/CbhN3SkWqDQKbz7VxRC6qfld0uLhSnvg/DaVPksdWPoNQyhlKjVhAJEqi
/HOdwWMwuqVgNreQDkYeGA3jwGtM68tnTUdHS2UoxWvYtuWjPVjbtgREmBXcHpRE5LWMZqkEmmYV
4Rzjno23qDQ/Sb73dvur584yYv+gBhAjRR90EtuoJqTkhRbNo/B8ypzqUI72S2Cr98FT3r5ZsDvk
eLHGN3OUSJ5kqrw85qh5ir//sKrVGU4+GJnercJuC8R4j3s0OkVC7hdpebTscbDZt9JrzvaV8wzu
iffl9meLz7q8TQklNEdMUnXi6FS6AIPMRsGDAjtGJM7Ou4icMYi/deprzfVlD4tfPLPiKrc2+Rq1
VRAQxuUX61VRhlkBOxXNMDezgqN19p71iErbPwEtDQmJqMHKtrGD+49pg9TLnoSay+2Pnllrvpr3
CB9MK23aerGq1tS6s9S5ViFtZM1HdbDDrSjCRRhyE2I/xhB+p7d2f3vYmZBBwFTwYAVZr/Kfy2/P
UBnttUh461IO0egTFmhnl1qzySoo7ajU3h5u7iupi3BHMOOmNS0VtGfHGyqnhyljJ27Ig9MKgk1j
Gm4MQzhL7870bJUiXrqhru9kVWTACvey5lBKnISPMcspUUSYArX0jJr+xeyjNTJeO5K1zFrJyLj6
8lMWUsiv/iJIqrx7YWtTdnBwhbycYMdK9brCwto1Q7JtNTl1KAI0TbDWg3ih/T03uQZhWGAHeJ9N
+4qI+Dv6gDgMjE2kD7TElTg5shweqrHfQrPZBJ25b4J+IeN4r5tMzyv+7EgpKw5fOa0tlMD2FGTc
havtP14Lqq6Kt0VRbILg/BbSDDhbPzSokInl74IUNSoFPItiv9zeWXNBA8SEiFk0Jq6SkLGoQl/H
ow32ZbDDqnvVGtp9iJwPWpvr0ZE2NWJRt4ecnW8dc1xxYsWZvVxaFUfUPkv57o7U16c3mwuWafMY
6b5rWDQn0eVOmoWbcCbZVlUueE23hd4r0lOXo3YmQGQa8Z2rOKlrtzgz+Eq196AqxtIuFrX5OF/7
vnNKWjKAUK0Ot796bqJNMkxyPraYKlBrH++HprUqE7M9jrDX7qFvcy0Byd5m+Luad/gvLpzduQBF
XdEhswJbcRUXR82o6tJuCFBFsCmCZh1H6r0lfwlSijI0XG5/3Eytndk1mFuTq4+m/ySRNI3AlhtD
5rhCHrELGLb/KKP5gxpuM/TbISbJcR47U1246a8mFfEgg6uerevImFFNJzVEjtk7gzgqUfAvQnTA
ocMNen2HDyQQoG5D3+u/fun7kDhc4ZbIJp7WSwyUgBqtGGQXWESOUme5k879nYOzU0qPIbfNk4eB
o4sDEpKz/RJURrlaV4YnGvJuF4097p7LbSSj+IqKGOUBSS7WnRp9R5LBqTFf4DJe52b6Z+irn45t
f7btXZxKr54c/9YLZPs0oSExGHdh0r+qKOjcnpb359lFMBO/i9QDQWA8CMEsXf6uSsJkgTgChkd1
fmNu8Cw1u6Gp9wb6umtdKu01gi2Dq4Q5lGQbEgzqL2r0kFmmvXoNEkT6vyZtcrK74FF15F+W7KXr
QqnvI0vbh7TwPJmbbnQQH61iuOgR6m6edcxSf8N9udS/mZtkfHRZZOowiuJMIlTjR3qH/S0oGBQ9
8ULYjOnoZlW37eXENeAm35682UUV5Q+RQIry1+T01HppDrJcym5U6/dF2W1DnCyCZ9EtF03STEFm
pkXlJXlJQry0beTmgQ6UyIMn8LxM0/6amMpChnPdzWRFyZ3x/TRoZ2Jhe7mifjhUVtMzCTHsWpy3
0QOIUnjt6h0Ca4na7WrMH/WzdjQ97T7rNn3RbPCHydYLk3OVZorfodHA53EOpHEauOGWY3Tj0TzP
Q+WkwCrKq/TeQ5CVYLrx0EQZzfbOMcLvVWN/aSuQNgnCT+lC+Ba0y8vsWvwMneuaMgFojum51+qm
7RCLYYNryR3y5mheRCdjgCfmZytV8b+gjf8E9e9Y+/kGDP5jbnJvU4hHoRLFTfo0PECgQLpQNJ9a
Xv29bD51/nCPnqH3pUREeNXaC5mNKtLQyakU2AfuWKbvGn1i9GmewzQB4mZLdz57CM0p40ugh69l
VVFqjbO1b2k0/GjSok4O6C9Cd8bQq0NATl9LwAJ6+6Tl6ZvBX5bn5mfS9LgsS9amHD2kCxLps9Ny
eVJVX1h2ETAmP526BJUJDgXQzmlhwNfy3IZeB3rFTtdpgXACpipKfm/USDXV8fdzph4QkV07iNbA
3ngp9UXszvVPsGTguwI6QHmCB8blCRiK2DGssy3qc9IX5A0PQwoHqcFCput+VtgUNfGp0059Ft7R
+ojrYCFRur5ViaQCrk44xRjzqvtktiqC4hodwnDQn23QdmN2MrzuU9y9QrbEiolcFX/syPx9e/Kv
r1XG5fCToClis0/jUWBVutzy4YGq31c1nchAOsXmT6SAeUimLhSbhZ06/6mAsijBaniXT9tcNby1
Fl9UGnyB+qtW+5NdyI+6l30OhvN3iMPnsXvoDH0/mEqwsNWuo70l/NJNg4q/Sv1CHKIPL3cdj9EW
qmnvFrzfvDFE7XrcKZFxzFtMDoCl3Z7c636qWFU+k93NHYNy5uV4np/jp2PRcVF97zcS2886zoLn
Ii7WiQlIDJx0gw9RFMSPWselXde/eXv/WPgRYu9eHi/xI/gNlmWxs6Z7u4hiyG6pM7g54mymZ20K
LzlhcfFk3HsBbodxfTjfGXn8dHtcsXOmw3KngsVRLCBh06bcICmSoXnoizYlQZsuZq1am9T6AfJg
e3uk2R0F9AW8I08rxpvkhgMWlAkuEjRUPLCrVgXcxHLyn5n+gDmO0F0JWwmTk+A7q//99tgzOwoq
Pok+OSI7a1rY9724huHEufWNxEX2FzdfshjljwwETinM/e3RxEV8NaeQ+4lVSGdevSMlQ3Vgn3Kj
6ICpBPuhoEKeVhiH995JdA7JJO+bJUzbXIwgPNJCYAtfPxyhXfejMhIjIu9Mq1f5hWD+Dxs2l2l8
zT3FrfJt1FXfYBjvzV5y/d7b1KigaH1LPveoKhVWMzLGyWga3Z6Oucl3eMzT2dIMRXnfFx+Ocyyh
QK7HHXAF+hldVz90HUo2xSeDdL1plqpgc5MPiIO71aRWQVJ+eZhhAg5hn9G2s87dAaARr4L73Mu3
Z0fag41axXJwQKdgKTkTMWKy5vSQeYCoAjFPB+Fy2J7dLMsSO8zUo+MYorgsVE9wS0QUR3BN7FeM
E/d6iKJkMRaf5TqmfRAuHOa5IwZghuyMnEictMnHp7QEC6+W6WCUwbOR+v+U/htcRgj80dZCSAp/
MTxuUYU01V+3F1mZmXeKjgbRi8YBAEcxQR9WeYioC1URcsV6GK9x79hqfb9Dpgwe5iff0faJ2f9E
FvxVQOu9NHnDF+KfXq6xoEGsXBpPQRUd/M44mf1nwQZa+HVXhTOBOaCWBFpCcTTeppe/7gzMCeNv
9iB4sz0+b10b/4MPFxp7AER6C2PZEGcFE80lIxsA0zihe/sXzBwCwCIab3J6e0AgJze4XKrVgCcI
ndVU/gTf/HcX084ft1zrm3iUFjbCTFQnUaCuAspUBqA/2Y0FdmY4j9M883Xzi2HUB7QVPkmR8qZG
ylLVbG7nqyBNZBFeISpMxsJVsYT4zVi18jmH/StwnRgfHPOUvg0SN8QkV0usdVB+AeVpx0tJ2dzG
g37nENfhGoJVu1zaKA/PaQW5GqAathVU1ftS340Ju2woEAXqP6HgqtHWuL2eM6Niww6Ml6c7FaTp
SettO0TZG/5Yn1YPhuJ2xrMm+VvH7+569buHrG8/On+Rk71T62ii8M/VJpL8Chhj0fRuEPn3DV5y
fiC9SG13X6bHWkEE98lMgFZmYbb6i6+FLUClm/jt2JP3t5l1LWYv9JK0fkCR8lufH8cMWxxf3+fY
tgaQJv4uBaXaDRsHHgfp/jRh8PRGGyWNlYWTLMX421XBS9u0G/ytDvGhRPZ5lFCQrQ+3P3bmIlWp
IwEyY0NziUyOaqeU2LtkZ0J5Bx9e044axXT8B56VscHjEi9o3ViY37nArepUHGzBpaHAMWndKCby
BWXfDm6sRke8R3aM9xJmWAgDPSxriHsRvO7wN9zqx7/42g8jT7621+RUyhEegCheudH4atOhQ88S
Pv+uH+TV2VsCmcxEQqq97CI4onR4p/Gihy3vmR0tbqPtqKI0R+NcbY0RqX+Tm0JbyKtnIiEERBsQ
AaAKIJOTGxEzDCWULYFoMYw1IjzbAkxnL332qmZ3eyLft+MkBaAMaNu0hWwWctoTCvvAyPDtJBDK
4U4OhnENxW5EhDPa9SUOIXI5HD34/NDn+pNh9WtTUo8F7muroGz3SpP/6fNxZeRne4P6s+2ivLKQ
pcxOPU0FEDWoHFEevgyVLVZTmTEwGRGi3STEO9DnO49yCdxgnMuW+gqzu1ogiWjLgSK2pkGyjUZE
DwScyI/8bWikp1HO3qIue1PKE6p+VRhsq/Hr2POour0Wc0eYbjOXAU8pFaDs5YeqdlpYeBGQclpC
ktBc94QNvHldyxSyHN22gmd1e8i5C8Eg6QeKqVMecSYbrR1tvfPwW3S1tlupA5CYfGdl9GGHtx5B
7rQY9ylkzduDzn2nCe0cqqZCqXdaF/CLoBgMQCuuhnCTYid7dD4eEk12M9Vb203/yWKBbw85u6gC
qEQVyNSvS1hlgYIRemJsc/SdeqQUUa08Sg3FmP4VL4dVH0G1s3BrzO2FoeemGHAWuF/q7Dx0Jqs6
Zk3k63hpE6binVmDU8XZuAVqG6Ce30bfRrT9PGOhozEXQOihwJdDVoBi4zQ+5lVrRSGDtnl4FIVf
0h0EbbCd/e8tVrYPTweop++kxWndox+bqEk0hurOYJtBVGXGuPKptaiVtxD1Z6eSgXjxQ5EEcXh5
QJKy6yKMMAF3UVaU4Y3mTXcnnoaDXK+ZfFbP/zZoS3npXKlF5RX4P+Oql+P6eYpkm8QrQYtOyfm7
hFzkINuIizwMOscmBVqa3WFru0ofBP/w9tadPS0a1XMZeNU1+6yONBldFgrURZuenKjb4IV1ijGQ
DZondaSxQKf19ojzhwXwh2CazcAS2jb2xrbhdm0HWJ2I+Oyk2EeTonxIOv8QWNoBhv6m8rI3Lf+r
dJHiNXgB8Q4gKl1O9hhXqmRhCu4GHRzqaHsOzF2ejbv4kNrJuskxusTNrFt4a13TKMQ2plsDcBie
01WhWJOStgkyEGS5puLcxmt0GK0Ro2MU/It7yZPorDfqvZGqvwy6FX7QHPokdUXnYmiyclUN3g4h
HPwXA9fuqggFp75c55aOJraCRWCzxMSd2xcWao0CdYdU4/RxGBTFoCYQj1zLGne5LyMPhEzi2O0Q
c/1sWK6qLhExZ0ekayhw1ZZog1+ujA+a3XEatXdlpNaVEf9G2PQ1mQCexTqD4820UB6au/qpmDss
DM12LozLESutr7zArIidMC/1Uv6kVKlrDdZLECp7b3ETzH4ggiwyqC9QhNMeka1rY9fpHbXw0Dg2
dXNwygyhwOLBQCs53vhmsZDnzX4fJ4yxaI3B37n8vrIeHStM+L7SuS89Z62iJizEGbLxIRmXQJJz
0ZOEEn0ToXpzBdGnkBtBBWLDBAH8RaU+lMSxyPxRVSpQnAc5ReZcWbp45wYVm1M0umkgTW8HDDhw
XG9KVtCAlq76T0GJQnwsrxRP3pwzByNYFUW7JVD07LCU71jFf+VMLyfWwG6vqgKGTfFNDov4UQLy
gt34TrDkszh5g1hipt5CqJ69KICyiSoq5+TqETYOkW/EOEC6YaOu82oT+T+T8VlRYQzCUoe8SNej
TRB+Nst13f9FWuWQUOk6xRPe95PjmRVZHGUYObr5r240tp3uEwocisZgJ+NunfVLrPy5SXYAhdCq
p7V71W/O00RX0eHiawHdlhK5RrSnuHNfyNoxlb70sYUw8V+l59SGZF5F7Ctzmj0C34AH7QPLVIb6
gNFasgJlnJ6hgAYJIp3NIUqSN8X+J0VldeFevO4hkyl/GFoc5w/VwljYwA4tMzzCB4qHVcVRHYZd
QKRNrJjVNnE03NTkQZqPICUWZlDvFn6DyHGm7zUaEaC9aPsYV4JRttGqsh9ofL48Mox2NLz0wHPb
eosFw4LMtvxSj/5naZF9PZsWUBGnGo4xlkilLz9/0MsamhjI0LOFoVWDukn/tWzk16IsDgAyjoj4
rp0zSvGEz9eFzxaR/uqzwdTTTdTmkEG5QmIw+kA/Bu85G/BGgV0kUj+kAL8o+Sv93IcIdwbtd484
N8fz9xBW8BHKhT0wc0UQqQX26r2GNs1OhiowYq/ugUIbtAUqOiVpdsp8b184yTqkR58XSxismVye
IUmJRLML6qT4SR92nYx5YQF2hQSbfKOPvZPToAT8Kcqq/cIki+tmMslUI6GQiBaQfCW0kCAz6KQl
lTrZgirqJTz+cQ6pJGxisLmS8h1mAq6JuEGCgczC2DNni7HBiYhGEEW7yVUfOhLkrFzhK3VvXaTG
EejZqq+PXS7/0/f2izP8Pof+IbGDJ9BSj3Wbbz375+0fMTvTFEEEKkponEzOt2NGykiVC/C1EnxD
UMfBeaWNP+mS9uf2QLO7SDRN0dXQuRsnJ6lObUXqTWIYvtw41lOQlVsnQcAxdisMrUwS4JVmAiC8
Pew0YAsYhEhv+LfAWk+7HRg6qthLonothfJOVDc8E9wLxgi6Fa9zBf9nhJtkUqzbw15di/+Oa9GV
t5B1uhIpSmWjsfVIRi2ixndV8OXDAMOacKXjRmaYyOsUL9KuAtYfQpIOKmNpc02jh/gBNqUVbmVE
ZJxpFlLKHbzIVmtdE1vm6vzp7Aut3RATO8TsohfsPYsYPwkQWjERHe9GO3k0QRHcnofpqr//Cn4B
6E022FWprQxlVbJDRDMKEwNkUMIJV0QpV4eq6g5KYWwLKi+3h7yK2e9jQoyxTZ5SvKjEzHwIHlir
V865tFs3isOjwKwOWAXE/h2NnXUiY4b0hXVZWcp/TcD+HRf7RHGMZLgcl+OOA+LHtcqM9whZaCM+
3TUvRk1BWtz7JMT8bESoeCvtbn/v9AS/Dwvzik1uUkR77/d9/FyvQI8axKarlsZRyBk2yL/W1c+g
UZfaGuILPgZLMRSFCJidjHRdYlGj8KwVyYDqC94sjjAQb/IdsgsvgnJ6Vn+fOxmzOFSbcLLTuuoU
F4u122m8/vcnQPxX2NtEkskkS3VcltrQdW7224+7vRi4RE0aBtCL2jyruSkEyu+14OvtSb6CnL+P
S4kSkItGTm9MwhfbVA+zElSwj1NvFKcY2BR0zpKTXH8fI2dHu2AtI+Bo0NA2y3ZDqXTN+2DhVM9F
M16G//MrJtE6Vu02iNSqeyfVv7MZinF3jrvD+Ry5PhgJIdonoHMLXz8765QnSAXJta+CdwznO9f6
snNF9IwBogrdsLLXwd3U23OK3xCbIZD6nZxkC5tu5pMRohboaLoQ17UROZeqLjYAbRpyvyprlDHD
NbLr2t4xXwxct0hcFmpBYhInu5wRBY4LCBcgtknyMVpVTEYYdG4yAKoa9XuclBDW34yWs7HCpXA1
OxoKQyb2FOBQpg/whuRP8nK6DkIUse8QONPR7MhOhfw1d5bIq7OTCRoUPTMCIwScyxDVhGoe+D6h
sVGbg3jCFDVWoFa4BhWA/Cdyp17xzU7+qxojh4d0jsQdHWdUxKZZtHK26eEVErcACN1YwYUHP3gV
I/j/vk0BVIjCM1gZxJImzblIUmprlM3WRWl8+07LQEGnsMJjHPEwNYBqYfRXShKfLC3cOrMzi0yT
ThN/hmfkDdF4zjFafQ/+XvMmBKKSc3qCs5bysbENjyBcEtScuV3pYHDLI+xB/W7ad5UcX2oB/3W4
2sp4H4TY0r1YZnOA1ySws85fZRVCEo13Pmp9cJsm5eiUbPbslXHn1lq7Mc6Y24HPKsLz5wjXRH2X
B8pOiHqiG7224oYECxFKLIwKawHgOfvlH37H5Bro7SCMqQX+y5rIsm9a/zVQ/G1Uf+0zt4sW277T
VP19B7+3FQykHq7qgBHGBrlickqNqL8TdcAW4ICAcmNEqRifzxIS2EG6ixAhF7JUXpl8iU11aX/P
3L/Auek7C5mDa+RYm3e+AVekdeso3GVGu/FsYx1k5kY9S+6I06QXSZuQ7BrhYmHUhqj+7RM2t8uh
qdhUQ8FU8BycxA/OsWO2pHMWLBFfwpNW4fFdrWXlNUQyNiGHx6DmLwYVUHrgOKKgNo0edu7rRTY2
ravhgC4ehAEvBns3aIyeAh6+j7txIae6ahGL9UYgG4yUgTolmeTlh45qUclRy61De/LzcOYtVu6L
CC+NsFt57UtfPlPOXydo4SXWAQ3AlWz2OzQhNoFlr/zy3saTEZLSwq6/omK9/ywYqmTTwGDBj13+
LDtNwUWGRuti1rIK7EOhPjTRnd62qzyHusqLRn4TjEahiXR75ecOnPa/I0/50PI5UhIzJLkVXVNB
ci/8f7zwZ6C++RT4pHLx/TKTcrAAtL4devTG1S0cZEqI7EvP+yXU91p3J3THmo7nU7dx6uDJG17R
elk16RJ9cu4+ptYkvKA45ldNET3xw65MsasIGhDcSGoJkEdISlV69ZMSe9vb8zo7nKmj0MSJFu+k
yxX1mqhXu77GlYmjrEnN+ozsmqM+Gnhg581SPXx2NCi/BvhOUvkpdjn2y1RtkPJ00yjYSTV6ZIZ6
RH8KNC/Jh+I83f64uXAh9ioYWvGvabiwhuKsDimbJmvpPkO8Fb2Mof4OYWAlwZvwDdQF86X6++wp
AfwvwhRBkrhxOadRU5WS0SktWK+tr714CJ8Ev53A4JkrbbiVUNjb4TLdV84CtGDu6YliooC3ydCq
r/oNjeeUKNBxPjuZujv+4ZGHHhzVhjHyTtpbX5WuXuvrwl4SEZg5nqTl1MsAdSJ6LU8yH/IbXcsq
lAB9FQ9vQ9pICMNWcgHAARfMSj8KBsDtxZ3ZS6wpRXCeBEJiW1yZH96ddlGHtlpAszWUYt3AHFLL
aBPUp1gycRBfuvtmthKoZG5e8GWAVqcBOfP1vqozo3EziSZcADBcpBeRuRY6WdqOZtm6UZKFT5wd
FF0bHlzoqpCkX36i1cTp4ID2cu8tq96oIcUSlI18nvIl9oORVGx/357TuQ1ES+y9l0FDjkrC5Yil
1Y49mU0LpujQmj8FBjfgKtECbCm1l0h+aaxuB9rrb4YF7EUbBeD/VbD1fL3Vep8TI2PufKYLLkAN
Xpec+uhVSu5oVq1E69Ey/3NtnxtNiGYDMrPhCl3pmzpYN0m1TURS1NEVutml56pdu6N8cBiik+1U
K+d73RY7HL0WVncuTvDuELL33PLyVexFOdoeM5nlFco1IpltY4NnyasjpRsY9nDTel6aLxEoQtRJ
/3vg1ymkUA61VBhmU6SmVGu9WuoxobiMN4qWHblh7xBTblUgMvGSSM/sxqL6asNzEEzJaVvZjn0n
6oOc9wmM4tx3XNsHQg0jShkfovg3TAslHHZjt8hvnjZvxALTsbfEjWMIvvHljjaGtvPh+MLGP0sb
x8dtYxROGuERaMOKnr3Q8xZCgCJIWai4/cXOBoMLDgrwFd8/uQuoWfSmVJbsbM1Yixsv7EB8kcAb
wSsYEyT3cMqK/A1kyYUywlzJSP84tIjZHwKkmplMOJBUVwiFBiUOf/b3Dscuo0JWuS6OvXwwQdnZ
521DhqM1dzqcvYXPF7XOSS2D30AvWgMmK1xcLn/D4DRFoespuww5KhOJgLOU7dpwqyOirYchuB43
wD0ehIkZmUezsL/gjnSwscO7/UPmIqkQ0kb1g1I8lcrL36HAx2pz/dy4SdQ+nq12a/Nu7Af8zse1
kG8OC0wnpHzp82eSSHDuVAKg11O1mz6Qe02Lk8ypG6QA1aO8DuUG3u+fc4X3H/7xaJGQGdSHMV4K
4yJrm0w7W53ivyGECyh9XH4u0KYYnFrTuFFj7PHy3JcQSAvz2ffNfYhTPXv+R2rW675K9qm8VBGe
O+wXw092nlaflSIysdUZYuMo54Cj4XU4QPDkcut0D0PDJdZUqwLU2u1lfq+tX3+46CSJ+rA2RejE
uWPlXUXBLAR4kGeQPbkoR8gbxUaIooUxOq0Y2QNa24T5S/ecSo/SuMQKF5tp+iNEr4diOCwSdv3l
7CeYPI5l5DVuH/2w7T9BYmLYTkFiMbqIebwaSBUS6VRhaCJO5tkOOzl2pL5xJZZZiMN7XnisEGhS
rWAlDpXBMVuY4bmtpcBeUsEuc5qmqGwpK2Uykqh1nTzYGL2xEtIyMMD37WC/dN/6tVUGwi25i6I9
+dvzwvAzJwrJFRxxxZvFuTLmsWO0fZOEg4z55Aa9d39wns7nCoZzgTgV+tB2yR8kbVh35uLgM1EE
gAvZAgQHnuXT90SJsFoStwxetMG3oGq3jRR978Ps0SqcJ4EeruNs047eSpayz55T36Wpc1JKa+WP
CuVqA0+L+i5w9HKtNU+I9i2Fm+uUmBocJBPICOJFd7UfCl/v2tKrXJNlsPW1hV5pXAU7D7+EJghW
o248t3X25nmQXUz7GSsj/u5Xnoyfal/6KsIvLZaFR8n1JiVtFmJLtIjg9k2vABmqd9prauX+P87O
bLduZOnST0SA83BLcg8aLFmyJdu6IcqWzXme+fT/lzroPhY3W+z6YdSFUYBzM5mMjFixYq2m/NET
BMZoPKJIFOYvqpVeJ9ip7xyRzQXhjsJTEaDkekRinDmjjjK1Qv4gVn5YX4bWcAWz0SgeBtUTEnUk
H/7iwrVH9haVBmAjkWIm8bkPoVJwP+78JP3iQxWlw39/0vr6oZ0dB+PY+lWrM6VrurraU/siP1Ab
ro2/Vd7WV5T+jyFGE+b3JEIRBFJDZubnnV9y+f1AGhZgOHcALbsLQmG6KJXZKQ1iGIabIF/dVj2O
vPyKFs2VGEkfDF/bID4QRI87a1+mYmJtDY6rKGb4731c7IrFxKxUbfysuDfkz/1wiyKBYh9xMCQ3
QFwtui3i35KzNyZ++dmiQA2WQ+LJmPoFgBfC/tazpWt8B7t2CznSpgQda3j+4b4WjkEhpdz4sPO0
l8eQVWnXwTWg7XDhrQYHzFRaPW98O/6Pt1qXw3SFFj5qGNueDWyLLR0vHk7B/xk6GBF00JzWswfC
ec0gQhgdtG7vetrgBgAPiDF2iFuwLtcUSF2WmFcLwsbHaxPeB2ByNL7ZJk1DeC0KH5OwLta1yvT8
1qWxfuxszuUHQQEDm4oxa8LURV9+7iRjVmOHqVtoXXHHnMV1gkxJ+SJ+So7sxaCkSM4YLl6ub3mS
oHZJxa5Omqig39+gBjRX7OcITCTnxipRctKmG9taa/xEpq3afm2yfxC8psFau50QBQ/djpD1JUkP
uvOD0/PxNlzGa1YnIgqpCALEmtmkyn0WVKnd+JEJsQxgEzXRqbmztMKNoUp8vNhGbsRqyIBzgUHp
gm70/vPDLjms5jhuOfrN2zxGqdOJgr1mh/OpwzXLUa6lT00IrIHJq56dFSu7RUd9LxhepkcGw4mC
pAAoR49z9TtsY9bLcmb+8CVKl88Sc7YlkgqNBbEZxU7hNCRYBFhH+yKFsdBwHgLpgHk49Hv/z86m
iFxsdQD4FeBH9DMAd9aZsl0YeRqkIX7CINpQkV0ssKGJ5tmzHf62qtQta+xdqRarK5zktaZ3VTfZ
Nf24TKrYkr9+hYglf5Vq4yBx/87UH21/O2cpDN2XYX7kZH5pkNQtHhobqqdk+JKe4NDe7hzDjfgo
Rt8gcAAeokghPta/Vp+LQFkGxaoYsW4wRkZvNMKZizZaHhueiqYzCd8xUJ8+3vrNVXWaeCayUyBq
Yk/+WjWfw6QoO6Pyo/iUTSjt8PKFCJhw9GkYcJSQrG3MnW7+RlEM3AKwxYKij7WmJdnVIMFPIPbZ
1vf6HP6MUz+Orp1hduOmQnjsda7O6fKYYjrWK9bORm99grDBgCK4j5hEXpcn3D9GKGkVt68NA4y6
ZPpq6C/iChD14IwLr1Rhc5K9jDTiZxO5V6FkTtH28dZv7gJnHdIfUfjyBhghjcdakjVvRBrRxOsG
r+AWZu7EE+rBgiQmLkjRyENH3q/QyEyaPaD8DU1cf3zM19BI0rmRLgSiEicrTGeKG79UdCy8risI
LBCZi89Vcm8xXW8GZ2v8VaaSC08TNdrnNG29fL7rXkzJGzXLreOvVTZBfNl7UxuXN6m08PeA9UuQ
WuEWk55nks0Ite/QmGiXF/W04DnM/UTa2qCAtvM+Ni4CkSCKgUDyFK6i998CLXRprJSy9sehvk+x
kScfhVqcNdZPddZ/LYuBmeN/7miRI+TcRK1aUG5MBym1bvNyJqkKQE1GZe+nbSSMb8PN7CGlBVXF
+59W2F0l55Na+422nMYRN0m+UQF8SzGAaRm6escQzuCO5t4s+YWOGcNIogmKdhj0WGFC935ppa+t
ZVKXGmS/c5evSckAX8VNAEo7I+cmCs9JF7JyieeAaIjDmrTo60XhVVE97ryijX0QMK3IEyA7UP++
/zGTM8O0rM3Kn8PpMGZflnZyM0W9tvX5rg/B9mAfxXVxaxp7A6MXc1Lsg+g4oM8sVBMuxo6acsYS
qiM+q1bmM4+MIuR1hhNShAEGVANhmipjTIvFiC/IOwDdnlXCq5keNTM9mCSZFlrV/U8pNP08G26a
enRBj/aCysa9TkQRc1GklEIX/f0Okd62KoNyle8w7EKPy9XaERN2GAH2566XDrOO841U+nJ8N5jN
1TwzMB8DhOIRmtAxmnVtDwHdyDLf/SJxBf11xZjxhC74bHPFMNHrgP1gWWJn14XzYlL9dIxRiYAn
9orPejZfWpJPpfzfnGOGgOALwuei7F6f40ZOci2Iud275vtSPUi41Q8vQgOvJZJMQ+eJkyzemqDi
1lKGNQ55UASMoeyVYFvvCFQKiRPOMVSl1Sclj0GeJnJU+52ecus6Tw1Jb5IVd2V/jwfNlTzF38Qv
mQfD6+MXwaOxg+LNykDMXIa7+Lj4bFZXACOz3MUEWrLTtZHEbMRjtJQp3zgCwV3s5TZTLJka0Ac5
IQyH7DdyuuafwXRit8KZZqdK24jzQORUZ4ReypA1mtWTfitjxlctFIQHXaclbLg1ox5I3R70VPOj
3TmprcuXiwV5OmBhnQFIUZP8dSpb3TSlRdOqN8djx/rHCltPUHZHjKKqxvTsKkNj4XaMyqOt1Ffs
ptc0O8PKGwQTZtCBAGAKY7p+EVuHfGnQIHVKv5IZek9OUZ/4tTsvhFLod635tWHChqaAl5qkZXp/
EARiofEQJJhOxq9V3l8pQbd322x8sfwsMXGCq8ml1m5Lb5PB05AvtuiuOusJtPEagX18TrgNHdA9
UIquiv2pfxp09W3siX6Oux90t96S4N1wKAWD4GJivkEpZpLSpvIxQfW0rvMkKz+1p7lJz6XeHar+
sYJqU+DqlWIpFdNr3/Mg36rT+Qm0JzkseJxpq4OiLuVEsp9Vvq4OblPkZ5GpLZjUTjXiUMyYmbFE
XSod46a/E3bLFYMMH197G/ECmJMpTPJ00U8Q//+vs+qUwJ1VEVe+XAomSv/mSz9JrafOexy3jU/x
3VKrREMrByuwMpZy+m9NGH4ShBshf+yM4aEICYjLt3/7bHg40PnkM4BSCCb2/tlStbdmRjdLX8Bg
YgxUVaQjKuKY6+18bZe7KFYS8Z/RYUG0eb9SPOhyPlhG+WZTATlT9P+Y9vakZO8D2lzpTXWdYo6R
k/WRkao0Lbu+9AuCSKSq1/MC7x90Xh/3wIuNLg9PJRAk+luIZq1NOjO90rO2mEt/RFuTfKydwpNt
ZNcVdLSAS0M0dOnlu6UluR+/ud2lV8fSnGIkZ/qx9Nu2eZvgXUrA9wZ+nPyPMeluq2VuqTheSMjY
WVocw/cXFk/NRIvwJcN9y1jtcF0ZiTLUVYnjeN0euxm4yqrdfILOfGMlzkGx78bulDbDnYEZuuA1
2XF+znPQRpwkd66vjRBBP1PQtrnDoKivnRxkCX7TiEGrD1mjm9CV7vJbKT71qJKLilKvJD8zkFUR
9Koa4+rddpAAa9bbAZgsmGqME/A5vT/aaZl1dtAHfETTFwfwup75YrlBkvSrHmdQYWkOMZ5YEa3G
fk+9Zeu0438lrlJxDNekHCPSyypHk9pvUr5gnZSYOhU00ZX5wHbeu3iv6weFtU7iJMjytPNXD5pG
zqjCxkTPmnKZUy+112KeqcX4G1RGJJIBis+NQrSyPYWKaEp2yAQXj6tq8AGpw8QEDOXpKozMXAEM
VUHFSYfwELHJAjigha9QAHz8tBeomFgJAQDsMZiS19YQnZlZfaklZuG3hnzCmuSzHuLto+5RFC4g
IJYRaimwQhR0htZwiDzRrJtylpkmepVRcRWbtpehXDXIzq0gxdRoh2nJHufxsrAU64IDofKJq/jF
3T62YRXVrVX4uaRfm4eyaukQ915sSoeI1FsCdldx9KmzxEOG6XqM+hsy+EOk9jhx73XLL+498WOY
mkeOE/4l+jzvD5YUMUZmSlLhF+FnhymxgmAdFqiIu3n+8P+RYm2927/XW117Q06hEjoBD98+ooDp
2nyeMCb8OphPcspT86labec6+eGtrhWNsSg+OOlBK3eO2WWSxbMDf8OOYH6AU7C682utLBFcJY4b
ie4KM5aiYHWtSx6UeSnxL8vO1pydl4zRkGpQPs9DdJPJ6OWXyZ746NbHZRDTAWI595yM96+hSZoC
OIqbM6FibYv4IGxsI771odR3HntnqTXsD/dl1lHRLTnauHS0idfTgBJYd7KbD1z4Gdtih2FA8Ujg
2xft+rpA3ClpmxLsAH24HDMYDlZXFP/IM4IIevElTutHAgtWttpzZnW2F3xP5/l7Drt/iSTPMqMd
/P/iAhW/CFdWkALBTrJXN0akBI6xFFxZsmR4gprU98mPubdelxJrdSyePg5l22eMrodAOoXOyGq9
PmqLpB8SLgmVz7yPD1WHQjIObWgaHGoujrEE5ebsOc6Xog8Pg4m+0B599PKi5qkR4AK9gelHurm6
PmIGcMzAJG2QpBcxaRU0x3ZaXBHFbYSGTNSUgrxwQ+PWmJBXUL7s7MIFfIWMG81XRpPQ/L30MG3T
uDSwqSzhIPdXFUokU2sF7lImkPCCOz2472mCNYHmh9Hy/PHalzAvvEokbNCqYvHL0WuVNopUDkHu
t80vXGOALsnsYUvM4XhUpeGYiFkhuT9mDCmJCSnAGKj3BzHKWAw9bDC6QXyIoF/noX7JQ9Mtx98f
/8ZLLubbb8QlF/q0OJirHkgKQD0VGAL4AuIUUuKyw6QhfBKpBYmXdE+YuYq5Xd1IsbzZCwlb5wMt
cyzABP1VfB/vw0+2lLXdduzRFD9hDeUKkFNYvyVLf0yZblAR30N9/BQG0Um2H6QmP368A+IzeJff
sAE0gcgiqVSIGNr7H9BF6ZxWhsUP0GqPnuSDjnWihn3Tx8tsPujf66w2Wp3jUO7EOmAM1TKi1MRQ
zUh7YQwADVOvdfDIjl0nI8gLuEHZu283X7WAPmiBmvhSr4cQNRgPUVTp9Flo79WHMjv02rFD56+z
SecAk6P8dTQX18z3nIQ3Aj+dLkakGSRlm9csxLoz9MHAU4+6VjnKY3TOUsPvyEOKJt3BPjeyCvrr
6CsLBU26CuKn/FW4oz49m4Qk4nos3wvIPgQ5oULjc+e6B86Ii50V3y7r9QmyQZME9Q0NIHX1Zpdg
ma2oxkpHrUsPYWFQ19SzBoRp0FZMoL6qQKuiz6wreBaHAcBJfC0o5bCeBRUy1hEa13fqtY0Uk334
749aRf9Fj0oKII5bAIrUTr3Xzl8jPukJX5g32iny9U69s+hlfcrH9Peqq93X0io3FrEVpVy4hg3h
iHJ8+abk39NgdpmBdZOlcu1uR2t4e10ySTR6QIwu2D1pkSrYAiM5UMsvhWKcTUpQMS6gj5jC0pgI
9OfBjph52eOUbMZ45l2QXAT8h9Gx2mez0XszlFh5oYcessEFFtkYIgTk0o7CVDFBvBs7z5pR65Ep
JhrF65Irk5Gqt7KJOeAh0s8G1Ic2HhBgBRWncfFx8LnwQicb4sv/769cvRdV75JU1yRhevgPXb1S
PquTCkqAnloMD4ImUmCofnelzqWbpzI9z2cvnCJkhoJDYEmCvDpJf8r8RpxZMae8JDvZ0VbCxk/U
UasAI6ZHLD7svz7cambssTfiwq+EjRubucCWtVP1k4kJqCinY5gqfZb5gigkvF4Eg2me+LI0vjwa
REUs7dSd/49tE9KWYAz0i1fblus5znZ2Wvj2EwbbJ92kbQH1ciSjhEklfqD4tGVtOGLmJQe1nzH/
t8hc12Z0Alh0xYxeWJteY9zVRvqjswErRzk4qN3Olyd+yfsYZGH+xOnH8EfAAqsYJFdabaWmFpNq
3AIv+7peHnXtVXf2RnMu4ysLIXLNuJMilNpXr6mWimnCBTb2rUxGlrf3ZRz3ogRdzIamweKNgbVz
eDdOhpCmp30E1MLTrYcvjcS0ezolmPiY+acY2l6smv4Q1aewnmM3sILnpNLv7Lj/kjbFgwMc0hXj
Wa4jT/o6Fwq+P3vjfBshXwB/WNwAiqAysx4iUYs2mqI05ydZNPNm+ZBW0Wleqmd70B+ySTqbcnrO
IuSaENpRVLdVmn+CKPwSqvKvUHWDGYjO3su1N14NcALqHFx78IzWndoayZ1y1MaYed3YjbAL7OXc
U6bHru58Iz/o0t6Cm29GcFwpYnk9cM/ff7P9YE19MiSxT3Bh4m9xcxuHTXA/LL/MBDZREgBxRKcB
nlNnGQddwKOmMbzCIAf4CLWjEn6yxmEv17rM6VAeNFCAF6IElIGroNxTSkiqIUXIZlTXcqt/SxT5
11B/68LiUCbd17iuj3JeXuN8Gs7jb/i4PxyUkTA9+IVU8Mexd2uThHmjMHEUjIo1Kx4mUIviJ+Wk
vHAyo+Yul9oTB7pzcwyOo8rTK5t7MU09U/n2VCfl1aImstsmdBsiuzhROO4RQzcCG6NPiGsDwCB1
CRa0enF0WEb0g5EPLYerTEZjVqj31eq3JkXIpUtDvu28gTTaqW403+rD8l13sKMpleIgJf3V2AT3
rX7VavazSTndyJCpJY26mukHMM9Uhe28R8DfON7wuynphVczxIDVSx0GeZKH0OY3V9ptj8f9UC9P
sxJcjyqE9Fj7Vc/WtZJrfxw9esjq7Kw9IN150zUFzfj5tWubzCvnMWLSzTjtvOONA8dvg+DEIB/F
zFuW8NflFfddl6eII/hDoNyWsfrpsZbVuzScnhhS+aY5jD6hBoXXmq9OeC8k8Y9cvxrl+jfSyXvQ
+AUyDb4nJIkQ1KV1Brvt/bvNkMGMpRbZuCVznuI2ekSh81kYpLXtvdVot3KSIaKPmJ8cPAqq1c5W
iH9+dRO9nSs4dVBcLxJw1cgcuagSnBDk3EeUCEkkOswqthc0D9P4j4VyThxxayrJca5D6p70trG7
n70R7U3tX9b+7AQoomVQd1CArBA/wFUmSLoQ2VpUE9Bxvh3s7qo1o8dkKT7LOhCAE93ZEchbMUvP
O/sg/vGLfXDoEQmOKwnEqq4MoVLJdChQ70MeysIiXjBOWxV3iLQ/kolFmHHMzdfYOBWatvMSNj4V
WN86/ELh6nLR3cdyMzGl3BqYB6aqC7PbpRxdp8BIJZkPI4OI7a5F/EZ1SQUPjsA0PZiuvsYRQbkr
uUQ53p8ADYQuSlrgBYkBtBrObu0wx2odBZrBqTzn0s4Db1TXrA5BSSS5FvY6q7Sk13PzP26uDg4r
rh1UDVMO1uAOPWK+/YxRWW8itYs3hSLX/8i5EIso6P/PO5HgsuwSOAae5mBNgm2yCqxDm0ySkZuj
bwflZ6guD2PU+XJQHEK7uVZB36B5Qvg3mp1b5pIrxVdP44J2gqC4UOK+/+pBcLRGluzxjei02KSY
aXmo8k8pqG6IRQeMlj9tFH9Re7JS03nsFtRMDZo3Ufe7qFRPCjOvaNWYT2HAHzZ5rrPhp6FNd0JU
6+NPY+t0OtgTCplJIRe0CuSKVPeLLTn4GjfURESHMU6uBwQlMoxW0fU0knQnJl5Cr2zOXyuu8hTo
KFoD7QIZLR2CL8hbz6qh+cuGFC7S8X/9fNydEDmA0xgyXnMHzM6UpjhHaDHB7bBU9etSxz8zd5nx
Pimmc6sTiz9ecev4vzHL6WhTrFy4CndJvoxKh25n2P7UEEMaUoWrPWa8c7jOX5SQtCtT762qvBn0
8pG+2Z+Pf4DYwFWwg8ZNaxjVFlwWZPEC/rr/bIl5brVAUXMp42tys5vQgLxjVefMKo8fL7VxeigS
YU4x8QWneN3pz+uiXbIZZXCrTDyhuIBn1KE3JT9t6s84DzTxHmt4o8ZngBa3NHI3UEJy3fdPJ6vT
Eg0Tu+swsZTRErLqqyK1C28I0XRElV0JjXNZ/gzTtCPFkJ4npNk8nFtcTrg7gfYuFQ4esakBrfZu
kOvGoSnDzg3t3/9+cxDsIRERkOpFgy8q5r5C2WX0LawtOChnZdA+1UAPYZteW2DtufOvzShF9470
n8IMRQH1okEcDk4uSSaRp9KXEyXzbd3p19WUummQHSN9Twl6o4nJelBzROHFkuvJ8kjusPgtBhIM
7blIrGOhdlej2h01lKHKebiLr4zxycy9spC9DF9rRZLdOabwZgJ9J+puXXpvg9Ug50L0c+3f0lW2
jN51NiHNnKBDXd5l2nMbZg+TfYUlBexU9VDr1smRup8Yy/z7mp/shmzTfAM714MEGE4ZYWmRYZRK
ci1kORYJv97mSm/3BiUuvOvEO37To4aXRfZtrZqE1TTEZSukiK20+OzU001j6ofGbp4E2CHZw1F1
ksdEic/aFF2p5fCp6sJ7gxtWT49lVn612uCuZQCtS14rOdthGW1E979/nL26c6F2RkURjEjpjvEh
svtjEMewaiUY8yj4F8lOWimup3Wss4WDILLFJNjruc6qLMGparRmcil544sGlu4xdL4DPm2FVOAO
OBeIyDIytMpokiar6nZCMhDUbbZ0ejEd/VIoGLRnPw4aeyutXi7yDVGedGSLYlZUTIE5Ji7KBtLW
xs7WbcXuv55p3QBOQ2qCsWKloWQeHUWxUUGUVxsgc4CsMZM/o9z68cNttEFxrhBAlSi/mbtbBW89
r+hMpmi3Cf6KQPBKNfEMpT8mqnOqmSGw/0zzm75kMUOi4W6u92ReNk8M+IiQ4gXeXOsijTE5m5Mg
xyQicAglfVL6w76b1NZ3AKH1/y6zOjF9XxYd3stMqIM799HvPn2GDwWGeox3m0kbea7QFmG0FHVS
CNWrb67Jw2joLPRyRI9DkPEtmkZZLR0l7VPXzfRzA0RH/r0eKnGIpBFpE4V52ovZKadHY2AaUK2J
8+FGxzxW7GY/9zdaXLxIcec7YeFJg36tDvbXnYO0sb1Qx4l/ECX4s84CGIEPmiA2eWQhKsEsAU1K
MeI6ZNhl9k/oJD0m1Z8mzR5aZ/yWW3rPmI47xtNvSZpvQKSeIz39Hqn2Tu2z8SpIM0GXBBUOuX7x
ef+Ve6FzbdXFRMGd0WArnPnBlm4zZBfqxPiK7baVBG5bDzt3z+WRFuRpUmoFuQnq61XClwY9KEyC
CJXqDEfdelaJ9XPx7/uGNJOYVqMuZGINHZP3j2Yk8hRIut5Dd3zsx0enQ3ZQ/pbqOx28yzfLMjBh
OU+ifl3D/LOkwfZVld6HkeC2UuNW5S9asdX0qa72HmmjVSVgQGKOKcpUSG3vn6m0lWq0lxqV7Dm5
k7OG/LC/nZwAUcPX3gI4Kx23i59ViBsfH+DLMM/CIPeIAwDVolj2fuFCs+opGBAE6qvANSVoVovj
6tkx24UXN/ZTuJI7pCYso6x7+oNcqOGgIkZSKlfJFEAI/N6WDzTGmjzfOYeXNwpmPUiiQg8Ubb81
F7cpC7jhi0ONnTpM+7xqOUbZo+Ta/TnOa2yz9pRWthbEDRyBBZAVqCWrrw2AXW2XlAWn9MUO7yfz
Rxj5DCoKf5vk+eM3tnVWVMSJeay38St5RZHTnEXH+Mnu0Cj+/tIED07/mnfXaXqscU9Fkq3/8fGC
l6GEAwlqQURnKAQZzvdHJJIyUm/IUL5ev8bTY49UlYxXQHAOCubCoz9tsJPkbJwUMWggPgRNFFbi
B/0VuxJj6LLcDJFqSlo68wibT4KrFJy05Ypp1I+fbiMVQHsBXX5QWksnaV59evUsOVXVIP2l4Gtc
OOmpMGOk1JuzmVPUJcdgAnE3jMNi2Dd53N9Nnwb98//mNzBwTVYn2KzrWNPlsp2rITIyUfw4drfD
FJyiXD5ZcXAy1NxdnPQoV9ZRntObxqWHo+4RJDbCACOX9AkFSoUSweoA6xI4ZJMkvd8UhVtnP7vq
OaofF3qaHz/p1qsVh4l7guqIXtn7V1vojabUwYLyVGN7YZtfNdqTYqbHvCiPZfvl48U2ChSoi7xU
mC3gjxc0s2Aq4snINRRqGstTGRUMlYcpmNylfTDrz/miobD9o7QBJcIfTB4XS34Yi/Gg2r9U3sB4
Hp0fuhrvRNw3z+r3pQIymERbIbXAJ7VGgpo4NcxCj7m/kutiUFwl/MygBHYQX8fguVVvoaq4mYaO
/XnonpbxJZSOff09KD9hs9bLD1X/8DyUuTtNRzM/yVXnavGdPu9Wd5cdAzaPywFlIzEKv07m0tEo
+hRPOn8yXpVyfGQ65JiHr3Zq3QTOhBxqe7MwrCzZzzOA4cdvbiOevlt7dUzGcG4rZeauyArRNe1O
1tDSRn9Suuo4MZASZnskle0VkUYFRaKPvR5DC6ylqvuAzjVGr25DUwuYwY1L5G2HW6PF+r2Ud87B
9oqQfVEfQaJrnf9rjW4PDvOrvh6NJ87h0j9hfnsa0HHOUf8Ipt8f7+lGGGdP/7veKs7NSdK0ZoMK
2pIR0AbNw/MOJuGCXHRyKF8jGhBT8c/Ha27dVaDe+ICiPqSQSa1CeUduvjCxy62kYnum/cwr7UoO
Us9ofkmadhzNgyEvcFzU887CW6dXExWB0NEUdN/3gUbPmFCQELP0VTJdGabTVMlMiP3JRsgBFXpY
2UBfmkiaWZh57oEwW+9We4M9RXF3QW1T26xNQLNZvUpcM3sulKfI+QbbtsvuEm3v7G6AX0QUcE9m
X9BVguzx/mGLZrCtQi16f6juHSRLRjCIVnmJtENWXuXTKSh4WDPy1OF7Q7PhpKV3s3a1s+Nb54t3
jfw9uqHksasdH1MtkRlA6X1r+tyoihe3MQbJjOU9p2qAY5fuy9WjaaLJPbhZIIsfxKCQgjpa5Zpn
u2/ckEG+fN459ls3GwppdF74bTSIV3uTYZsaBhXZUqx8FQVQmvS01BVotXvK6Bu4H68BYzTmfyi5
LuQdlUgKi4FOK0a0v+I/YpoARfAkZYAU0J++Ytn5ufw4jTs16AYSLdZlWpgiH4T37Rr8K19yYrWN
p5DLOxq8vsSGk+DBoNNZHa8K87r/0f8yoNmVJ0l+AQkt4yPplPPVgWggX0emv1d6Xk7TQmvgwoCx
RZZPvq+/P44SQ0MSOqO9r+Y3U+gjL92XC+4D0W1WyOfY+qwyGtU6P01nOQ5MOWf2TYs0W4BFIKKk
1dHeZVuIFS+uXDBKhRFWKuJ17dFRX+mIC5HeiN7yqN2aU307EQdxdWvdIsmvZPkuVJ4aeDKJkbuJ
lF9nWeaai7Nzs22mm5wNUbcieYJ+8vvNaSPVzChZ2JwQxcmw9eVwpA/3mEa5W5Sti1Wzb0ipZ3MH
9UrjatdVuPNJXCRhoJToGXPJCcFbqs73PwG/dRpD+dz5tq7De2Ddgk9RTz2ZDsFOFX35vGIxxJzA
IvgKcTt5v9gcdm1YozfmF5EvAaIp35z2dx1cO7OrZIcWblrkWlhD67TC5J3NfrtD37331eLa+8VV
zOVDTEh4UuW6jx++WqkrBrwbf4y+LNanJfKAbL2G3ZaOKBDE8qfRPlSZq2UPsu0t51lN8Jr90SWj
Z4WupVJgBejWll7xU00jL7YTJhyVM8MdRzX6XC33dfc1dR56OXN7He3mWnWH8qus5S5OHR4mzl4R
ZZ62VJ4yPyj5IbQOmf1D72W3JtU20EAcNTfEag47gdo1oyMD3+HwipGVa6QWyk+o8bh9Qu/w3OX3
Leygj4P4RQxnvwheYuCcSaQLGAJXgVyKi67D0uJJTEIJleBi9uES0CpHG4IAkpuHj9e8bFMybMwd
TaOe5ISJg9UJySSpTxIJOUCBUAq2vxBdgqHhVvA3wcvK9CVBzGQOf0TGTuG18bz0pnhieuNoaDqr
pYs8dWantN/EERUtFJP+uvNH0nTX8uhZ9OkeXUkgoKsD+W7B1YGUi4bCPXZav+SKjpkgNzvs0BgR
Lvh7KOFowWeBpbcQ4dvZ5osYKLYZjVCB93A9yytw1snCgguKZ62M2LXCm7w0XYRpPUHIFtpysvon
Y/MNM/OVERU+ITw1jYd6L1HY3PO/fscqt2/kqXJKjd8RLNB6MfHUkHqrxuEwy4gLSRO+potf7YS8
N+7aeuMhgYjM3qHsWse8udXkuojNzh/qH137pXHOXfo1yLxZ/yLZJ7v/PZAXUtYkXewbpzZwg/qg
TMe0PkHTFgNi1h5IdVkH8kIAVQQxF8yIm3IVnJxqcVDbADSajkpztqyzM9+YDTIX36uztFAeumno
MgoJYp53vmbfNbJfxq79rdRujZM1Ik7l1a/G6DnBo5ZdfXxe3uq7ix377897S+3/yirKBg+DIQb2
SSK/Xg5GfsRnrfmcZF5z38zochyn+pDYfJe3+a0Mh6bV+WJvlvK8FFe3ReummouaeycfIgUGgHeG
AOCMD4q1Ez/eaLUXP5RYhW4gtCrmJ9/vY54kWbAo7KMy6webXYsQi2Ji5hkvxdckZObenvIrR8YC
0FJ8+pOHaVSvMqcvGbVpviN352Jv4vbBnyZJT0v1DV2tQz2QQhvSfWr+MWQGFaxzRhvV/FTFNT18
P5btsz2WZyNDlR7FPFJsLA9U51gExRkC0ZVlPJADeJL60g0LvZDvaCm21VNa659jWT5Cd0uxNo37
7NxJyj+Yngpte1W4FD4nqV/P5k3UPyXFV9O8SiIAAOOTnp/QbndT6TaS6kMP7z2QP4fyn177HHOQ
4XekWGln4kHq65KMv7SWp6hMj5nWXGkZRB6El7mQPj4m5lZYUd6yT6gXQAWrEGo4QThNpcqVIX7l
sf0nvKkfjPFYoQ3F7XiT9OcFri+jdOpZMaG10Zk5jJOnh0i8eExk1Oq10npO//kK9xM5Sd1IQd+q
eOWAHwzjGJPNNld8fdqD8ql7yY9zR2w6OFzPf8zb4FaS7pjhSSav0dFB8QF7VONUJTdVdx/YR5TR
skflrj46n6MKlnH/zKz6kJx2NuGi3hOfMoRvMlvBb1x/K3otjaFW650/9+Wh+N4Xn220En+G99KP
lq+kt7BU/ScAWZo4VA+5faM0V4p+0LNzDRekv7O6K8N8jsrvmXOs447ZNq9tfX2q3IrmdX2SisMc
ql5TgA90UDiunOheZVR7UXzymUU/MjGNQcJzZBytVnMRzA2/wC0x7q3kdRxviv4udLz8Ka9+qM7o
pUp9rMM7I8CuKiUE0gqCsXKvBacJ1T81DP2yf4XAeBuHe+2GrY2CnQERFSli6vIVzjjLahnY6kg2
yDAWiByfZHgQJgRu0b7AId659LaWow1Grk0/CrhtVYmkuaYkklUAXUfTgcu97M2zsDhIrT9aQl8s
3SO/Gxv3O2wnxtpof9GUXGX3zpBG0ihnnV8xzDdXL0KuRSjdfnze9lZZRbwJ/46aziPwQkT00Z3b
ZXqZlWYvWbkonTnVZEbMqYJgXFb0ORp9YZUJqmL/VDH97zD7sxBGJ6BpJZ1u8uWrE94PYgCda1yZ
GVqaxjtIHge9oZDr9jrmW5kieC4ZIiIXTLWsFb0dRmQTo0A8m/KW4DKq9rWECmph/8yS79Gg+hSV
YaD4taN4Qffw8aZfYlloP3DN0JgQUyfEuvf3TEDSbEaJRjE/1q7I3QRLUQzmq8GfAJJEFiGrBp2g
bL58vPJGxgSwApUc400EetaHqh+dfEgSEFA7Jg1GZFBFXybVCs9kOLV8dXyj3+vkbj4sTSa+HN4y
CN7qiKVzn5NHJS2jQ9i5Rk9iKkz4hYhcVWgdChyJTwD7tW7ncG+9ZZADQHsCqmzQ6n2/z7FdLjIO
ATxu+q0yXjPJndsnsc9W8lXu7u2IqS4JDiXOalK6h8pu1MZvJF2IISgEXDjgmLNhTiDfiBA7gZsO
95mAb1AINIYXw6r3HnWjHGDsFugGh8w38ef3j1qh/GynCQMACdR7q8nPan00lAVb6HsxYNe2qCha
TKeiv/rxkdp6v8Lkh9QT1wK6passPEstZ+wdq/FRmvLM4UWowluCAx49E0zelHKUFyGUs7OuSAdW
ydq7dVfpAl7Eas/EJBU4UvNj89rpt8p4cowXrFfdYMEzl32Pc0/M8YVYRXy8/EbgFNJW9J+IZ/Tb
VzVQNyrNWAI10oM2r7pZP1fjj2CK9x5SnND1Q6KFRDGtizmj9SBYkcYFUaQjUujPc/9oADWmVLBR
UviD3h/x/jmayCer3b3QFi/C8Nj9D2dn1ts2tqXtv9Koe57mPHzoOheURE2WPMZOckM4icN5Hjd/
/fcwp7orkgyrTwNVAQIn2ST3sNZe6x1G2zXlh4/f9p3aC0AM9hC9W26dlCRPl1cqQUxRBHp+JmWF
GHkeHXVJo34pyNbt5n4uuvWGWzu6O9rcwwxpOVyTjr08u3gEXCJmzgeZ0Xkr3vCLwkptvVzOTCoN
0cSZBFBlkCEj8j40L7oy2k3pFerv5S4+HfUszcAxuE6iWZ40LbMNBgbIFaCrrm/AKd9UZX535Ttf
buOZ5Q0YhfoyweFXYfi3q5JiJ1kWJjA9fWzlMSV261pZ9A0Mv9TGR2FRN7hI4Y4ckl5dGVq7WGpk
mzNOBZozPYBzFSSjGxtOK/pwk7MzUdWKAV6hm9Cp2U1eopY8m1+DK9NZgjGIzFlH3JyuuSZfplkn
D3G+rZIyKsPYCOulLAdYUaKEGxkbGTqPiu+6P4H/uuZleNnygEeBNA32CYimUMecd/pvn7zqqzbX
FFEtK6VYJQGgQVNexlq7tSppNYtflbMwr4TNhaG7hSotuyG/a9N0E2IgqV3jKb9zl5+Zn6i8stLn
/uHZsUbeMyR1OFbL3ggp9Bdu28fLbyno3hyts6ABZMj1OEBG2+i92flpjqOzXrCJlR3OP8ssux2A
FXXoBtsj2g+mBtDytuiweStdkKxL6kQfL51fYu6npxSPClYaqX1UHan3nX7CbLBtoYgW9dMxXsHR
Q2EDwjqFh1mA3rEhZ+qBWyNJo9rdKpg6N5XvZr+IaJt3r/p07AgZdvs09lgodrs4QAkEasNcvanD
cGcmuAKq1Vay62vH63xsXTw4Xa4ZLcE94ly1vMJRUu0tVFLz5KtPNm+icTcgBI1E6yxcYTbrCeXO
gedKu2s58Ttbndq5LXPbm6WyzuMmavidKWkV645zbE4CZ/mWZDIWZblWM5QdNGwJ884zmytH2nuH
+cnIZ0sML8KOPmldLSOBhQ6aArMgyiwcM49u6Ts74+3JQvldhBmPCoXf+vHxkrnscM3dkxkwC7D/
HbWiztRqqa37cqkNUMfm6wAgz9wZvKJLNjLFRJ1aepuIdYJ6hfF0ZfTLb8/o+IcBk5mh1uckjz4p
8sKKVU51yfSaaWPcSdPspxkv4uTQ+Rts9dZN2XsfD3t5uJ2OOgf7306atIGYaQqlpIfALHeH5o0t
ohjNNi2SZWddga2/k/2eDnd2sAELHrVS4yUnNXSBy7giRBwFT3j0cHskeVlns/5nkDDN/qcZt/Tx
674/x7/SFnjsJsio0/et4nzCRFtG6pW7axM/qYEnJ9kyTe0FfO7QSH/Z0/aKfyNTNb4y+PwxT7c2
b//b4Gd3rDYSMezEiQVGt0UBpoC+QqYdHJ+mcSZRJeE0n6cZ34Bd2uibMENzHEvOvLp2PL6TIfMo
wMHgOAAh0s7Ls1aA43HfilkuO1mADu+mT8XUI42Xb4Zotlp/CrOGo/AaROry1g1OQkXnHc4U6KBz
81h6LYAaJxTBpqBa19PbFDpuBSgTntCVEu87K5ur3XydRtNwzldPZzq0CsRR4xYtMOyG1KheiErH
ppyuV7mmsLlLpm9Xpvfy5CZAIjNEX5hkBRmy0xHN0goqLAoKSAWjZ5CHQNBcj/1xxA/XFLVrjNTB
6FCHXtHbnz4e/J23nbG11JxIhy8l67PaVzLQAPkSs59NmXaH0HdRWArxrR6K6OdYv3083jtLmZYS
EwnQCybUeW8p09U00DI7X8pkv7JA2iior4TwXzN0tl2AC8LBQUYX9OAF5oKQENs5enaSPnpCQw06
Ng5hbhwg9XkifUEFZYOkN/RW+9Mszmpm9mM0NtQmi2+O3v+okmCi9WTqSz8xl4GDO5h9DOzkS2Ig
RNBNngidJ3/ov3UYwyyaKt4YRl+7NpKMSwAuXhRLAcIb6n0ffv/4612ag2hI5wPZg6dN3e5CgiyU
4ryzhizHkMRENKhfqc5NWVLGJ6pTN53zp0ZvF60cUXdP3dG4A+nnDurrled4ZztCHaYGRsKJIOU5
iVHDMBsqG1JxEqihqc02oR881lW0M4d+X6e3YuhdW0G9eMxuZibOfDhDl1k3ZrsvuedYanNl1t/9
NDOFlPMBjVlKm6e7KEYTHOQd6nkiYNtQQk9HMn6Ru9pANoBKG+QzdCXopsU5VIPCnYUbM6GuA/mq
vdw7MZnG7d/PcnbF9PVQDRXYT2iJkG+PJI5F+KVBXcEM0xvTb/cBp3OEQ70dXMXbvLfDZuYMJwm/
gtw7/Q6kz0gepFGxbJEpE1ng6fngDRgCldJm7lzPjk76lyIwyLa1X6EiH0tvkoNrEzKnXufbkMYi
y1Sh5mUaZzG7GOEST0LkQJ8gUxp7Wq2U8BMUtoxfam6l2buTKVPXwMoE8aRx3FxZpe89AWeqjqri
jOk4BzEHU6pMY1Mg2CffWtQUFLSnZhF/gSYuMiMLH7sHYwxWqRWs1Y2B78THD/DeLnEozVJlUEjN
zpWGlEyPDC0xOBVCmtga3H48OGPuLG1c/ttDUcIBvqKj8/yLZnk660MtlS2qSvnSV+WtZYdrBzF2
rQmIYlfm9bJ2gSAulZNZswJa6XkNdCrl2Gpj+DO+LrupsI9Qyg6O9SP19w3qlLIW3w199u8DZhiV
8G8o2PigPXgWIwnXtNtaBa06G26xPq6nsNrTRMqkXZdFOyevF7nTr+M8W/ltdNAkYxt1w5VXv9Sn
mWcRCP4sBQOd6/x+XSSBlfcTVElpVJZd/iNujC3XIbzPJS83ajqJ7DLxYCvpVpuSFXJPkiKvO3tC
CGzaFFH28vECeycdg7/MyoarRwMJ/MDptOdofku5jHqI03Q7kowlmjhwEvVfFemmxjEJsTTLQCFM
yOuPx75c3Aw9WzTOwiFEgLMzLhJ1YZWTCkyCgDMoZCnOnVWFSLVFdx+P9N6KI9zB70R9Bw+0eZv/
dtdoSi3A6ZLWWBQ2W/QQXnJL/MQyedk1veS2lh2thqm41sN9/9v+Nqx2OiydulBOZg1I8DAVVYpy
l6nJcbDrBPhBveyd5saXg/1g6yy30fv4nS9ls1hqtFPIQGeM/sV1PjbUWDVq9NrKdlu15TYTxTeA
+57k59/DXmwMFnl8SNTwi4IjG4W9fV3UN5OpuMJNy69dkT18/ESXmeJMlbfnkI9QDrHt9HPEaVMr
IuIEDcd6p4i90yEPlOKGQmm6lwuOduPKmfbuvP824vzz3+a9GBrDrEqAOGp1RB32SbLSZ6n+Pvhg
l9P4ENRkHNb/aUf9Peh51a4ToL2KiddszGUEHT7KxFokNH9FsJasctFHkdfG4cF2giuv+/6Us9CJ
VTRLCRun79sniWH5fQj+Jx3XZgHtomlvqgyUSWTj82Pukiz3UrVeNGWBKantWpZYauUzmI0fuNcf
ubU8aoVx5ej9pcl5GsdnZWS2Oc1FjuDzjW4bY+JLPhy70ZBugqgP3QR0qm/eBaVTLsq8yddTBFSk
QN2etCuqnG3l39RwvRw1WE518BIFJvbmftFyfS0+NVNn4uaUblH7+jHF0kKozS0Uoo+X6zv54C9B
Z1p1M8oeF4bTr2lXiY6RPL16B+zxaH8qO7e11wG4WyujuTN8K8f2aCloNu4TzC1jGrRp6Hy78hSX
d7vTpziLW2HSFlBRuV/B3FoxX+7n5t43YLkk0KrQlrWiaRXr6VEO4msnyHsH9FypgIdLRwM959MP
kFijnVYFVgCV2xT1Og2Mn50saFAGxW3QpdtBc7xBtldy0FC0GF982fFCZSM1nxQNClt+5fx49zyd
QyfG07Ok93k1eFTyBvQ7SrZ1CtyOwdIEmLOahesq4PRyyqe0du6Gzg5puoT/LntuLo2hQoAUio2V
6/mdUOiRY4YdqVggi3Vty5Krl81uMlrPSZqjZhfhlVzhveMSLQKFMvJsm3kuG6fKg6XVtkZva9Ru
MeryCrN79A3jgGfgRhLioQny7ceLbc7szzfq70OeRWTwIpolqPKjr8rei0OvU7JFkFsrlEw8VI+u
fNJ3inJzuRE+9WzQ63DVOF1gNL7HsnEUqvCBsUXU250Q8JV7ZR+SUIMeq5dJU7i4w/yssThORAoI
LRyuXff1y8sWku10GKDPstIv+oqtJoZMxblkaaB5mWrd2pLiQ18Aoh7MaJNqXL66jLwsfe7aaBOX
4RehdS+UU/GPpPsXSsr3SqZYHtEO82u9WiZVCvzdnp6ttPIsrbXxFYg+x8bnUQVJVHZeL4bPuTbC
R85ssKC6uCktgGhWEz6laayBUsrp+Iz1TRzr6zQbFlqZbozSuEPVeHQ/nvRLNSuoLXPBn8hM1LgQ
kfNxAxyGMZ1LAuHXQzRZz3acrc3GQQJdtjvX8oG32eJL3Ld7JRg2SaeuejXYNmE6gfvWm0X8ULYZ
IjBkVb5SLTbZEGzkcbiSL14eyMAX5JlrwkQxS+fhzY+mUpUSJV4KTawbuUFVKnmYQu02zWvox3Lz
Of8mKdUqzJKfgai+mVrwKrBamqJr5h4Xe3N+EpQRCAvkzCSxpws3SrtWt0uexBqcZVV321ZTb9FF
duWuWlRTsmt8/0oUvdib85CwOwnr3GKISadDqr4f9n1uxUsf7gf3Ab+ovaxvvcSON6Zz7Vu/94Ig
VGYyKbKGgO1PR4tVe8qjXo6XifI1owE6Vi1dx2enve1fh/ZKSW+OIyfHDq+GuguBhqFmbMzpYD1S
1VVUoXKsqc/6FGAT17pS0aw+XueX4WMehhYHil28FZawp8M0xqAYWH8lS2E1u6RtQXICeYLhqaX9
Q463WqzC9ZmSQ6Moj1fGvgiljE1HkBfkJOcKepb71mErV5kAghpqOB/HYh+ryW5Mrc9RrtwaRnaw
oa5wG9qLwl5IM1ZcSw7V2N9yS92Elk+HM+yu7ad3H4p+H2VUTDLIzk4/iNpnQS01YbJM43QXNUcB
mELuUSPt7FXsQ3Saum3uVzdCd1xHGtzUoRIqxrtUniCXiBLkmnVFtOayTTJ/KBB+LHEua8Tb02ey
miwNTUnCgVpuVrFZ30jquLY1ugKheTdB6bR8ecE9Ht3+aY8C1bXK2+VapK6M4hn8RgraBMPT8fNS
MbgqlvFypMFcTOVK8u+MQb6yFi+/PJyBmYVPMgORUTsbZRSOUaojvWy5fO7Kh9LmFjodMMTxrqy7
i9BGWQMcA6cwoBmgOWfrTq4lPUSVMMLqsHBrusyZ9FwPvmtjRQLlvV1Zd60fXhn18vBg0Fkc2SCm
z05Wp9+wUPrYKGQrWuYmIPGmmVUwXVnKNiiD7TPdcmX/Sq40f6/TE4QRYdaADIVkf1HVFrkWyUUQ
cR5X03Zu3kpqea/6k5eZ0SHr/Ssh852jBLATeQcXGvbzBQO+QcuwMFI/BvY+X0lQmjflPR5pd9Vg
rQRbqHWqlaPXARgJ4/nKnM5b4Pxl0VKdRfDndta5SdiE+mSX1GaM/qC/zACt6758Kyd0r6vpJrRV
IMyNp2vTPlITd6o6kJRdcmWfXtysWVez2gD8HtbWBQ9Yjvo8yGWeIRSVWxPwhN092ql5tCJ7hdvP
t8QZ75P6SsL43qiQ57iJzPhZBj9dWGnND+SaGAj1CL7N5Faj+oIZ3GMb2ssylO+ybHru/Z8ff/B3
RzVIkHCztS9NOotO1ULOjHjZ5D8Nv15F+fisqON9nNn4/Y4P2CEfw6v0i3cmGUwsRwPx6pIyFoJB
NWyfD9zVtqekznLsp2ebi2gmMbF698mKv338mpdICALUrGIL6MqEy3MeDkInIe2uAPFQu90lnXNA
1zme4w7KDvpWa/snITfrAYpPkPzsZXIQJRzu8/r/EAPQU1d4eZM2LU90di1AyjIL2xiOYIamky6P
9/Vk/jCL5CBpw33Yy1gZ60cW+6dRiV9H55pJ1zsxiPHNGUlPmZba6NnprNoNedFAdjcl5cIwpoVR
bJC+8Xq38v11WeI4ibywiTsYSNdrR8v8cme7m1xo9gulEXXZoMscJ66hz5J5kaUMyXhfJjcOJpCR
mR6UQLtVItvL1HDZdtaKfXmQ/cZFh8OTwmuKGu8uiLn3wbLn6nthF2RIRmmFhSDflsUGzcG8DDeU
nY4qYsO11myTTgaWZ6/CvLoJCud5Akxcclv8eF1e8rBZlxZgS3YBOtvEsdNd34SoxwfhrPc91Sst
FXfY5C1LNBFnr94kEpsmmx4T3/yiVTao4r7yanNf2gutCpZ6gc2G/N1I5a+6mqPUb2iLhH+im6Yr
Z9OvJvv5xJGcw0GerRqIfqePKaooQ7vND5dm5dxWkXEfZcNdo5rHPhiPIajFZFAD0Ozh0sgVGaNO
A1t7GiFu4dTf7UYGlVLsSR7x+Syb214qj0NUPsRZfsidxsNVZyVGZvvWaf0HSSne9M63XCGyvWIi
wWKDfM1C/ckk5q6kLjnmakWhitaVHTnXLPXeCfD0R9Gzp2UAnPv8VRXqqqXZYkUw40CLAVhxUK0M
PK3qGo585LaAjj9eBO8EeMIsnBPU4ByYJ2d5TIBjQJ7b3Mi74k0Uyb3JyVTV8QO3ibthsq7UQS7b
NPOSg1aNtxHkWVS8Tucy1YckgTKL8Uag3fdp82o547Kduk2h9Qj1w0CLO33dQtEIsLArRP40tirs
hUqBoYw0asLKrPHK+PgjvBOIqJrzNDMLhszj7CNEhV/EtoUdSKJIrJ+vSVbupKxedRXqX3298iEP
1tdIWO9uP1gSSABSIZlv36ffQpXCtB6xyVk20bCTSv8nwtfALrPPfWbWzLr42mmTq47mrrYzr/XH
RRuaqwyvhaDtNvP/WqLDea5Uc4YUgjagU1vgfCUtP/482vwk5zuQYiklHB72UgFoyNsmpHAYLXtx
lK3hzqYn7MR+vfCFIu+19CsVzE921TaHtvJhUdbOJ2EhiFkbsG86B5pqIKEjm5RLy3kapy5chZ3k
A2yJ+DMyzKPCgiceafCsJHTmc3sWusSDIfG1bOdMMfTIdvphZcITubopqpeP3++9XedAK5jlhgHa
nzONqyipFbSR2QO8W0hoWBrJ9KJn2XPSFXuY3gTLwfQ+HvS9VJfe4N+jnlUCsG+vtKYYoyXUdsy1
7hCe34HU88dyMTgIXuDsaJVXztL3YuDvY54tuViaYtSnEI0QcnqIEokKTnAlgZ138MVaMSijzGks
Gc9ZUEFPvqnsgNdSEC8JVOVr0WYL288f/Lb+9wIY5Sok7NAghJ9HgQ1wydlYdaFmAEvzOYH0OR6G
Q5bXj5NUv1TxcBiK6QaT8N0YODvJLu/6oXowFPVWU4uF0B7p1LnqoHrI2m8zuzzEunqjjuFOUcDD
/1tT/ddzOr+k1Enq6ZSe7nTTSCWLngephzhE+k6xv9X1rrK2nfHW0ZgntIX908dj/nKH+XseLsc8
i5paGUhjN48p55zoUXnMC2PtfE+LwpOl/gBGD1eZUs33qR6uorSiH14ew+lhUg4jDTU1xefBV7yk
gDsXHWoUHBr9p5GoiGiNd0CWrzzuO3Fobpcj54AMIlrBZ1OZN3WXSILywCTqGxGO98KX9vWQJxCy
U3s1ldOdrVa2V9Xyqx44txrKOJrhJmnidcW4cbTyQcNnBmswVVvhoXIfWlW0qAqnX8mFuq6b4rne
9chixEuMvzTe+eMXOD1D+NxQ4mkngJ+bfQn18xBS5EKIqqUeEJEzPEbSIyZfyBUoC7LAhR1by4+H
M+bpO5nes/HmkPZbB7bPfaMcbZ9KetbAJp4+AYa/GYKSyjcAQVWqwONOe3mKctfxwe3nRf9glmgE
+OgDRBiPBXLw0MvhvUZRBtXidRx8GjqxHNHkmY0XYuzvuhAEXhiCSxJLjPesqV/5Wr+3S6xAYigA
kwpazH4Mxhdh1S/mGH6Jj20rLztpWEdB+mXQ22NmtsqyaBAyMeX+qR90H2d5ru9NXr92sC66GifR
zNxlVDD6hqftu2sClPrF3KBqToKLZyRYSjKrs6RjQtEFGr4TLZ3c8coq9KxoWMKtQORpkVu3fKjV
OPWQ2Ot9GSo3oaYfn1ogKt1Q3g4y/vC51X0yZIGpcnY/Bj1Edh9hWuoCoQaL2XwsA3Eb4/sa1a7u
Yb696BSKn7R4xPhTkMBl0j6U8kPY1nvFzw8afnBCOHtslJZKJS+b0lpXxbbHZQDC5mYQiifUzaiJ
K8Wc06P5X0cC0sq/ICmAcs5LcPoY650jsWaCCdxsgJqguM/kH3b34+PFedb4+OvsYS/PDd5Zy+os
tGn4h/WJStVoauDT7HTFWoRYFll545Vy9OCIG6Haty32LbXtPJpS8tWBR/51tI9Sv0yzFC8NbVf5
tuYWGjo0gwJK8ZqbxlnT478fkryXiIfSxnndv0pa3ZzGhEoLEHw5bl/MpnrMUiqwI9LPug+vxExd
vTsKtDxBbOeJ58vl0ZeqKxyNX3Wlk70MNxdzYdIPiokYipzVz8GCBXnhE8aqaryT9Mpr6PUa5eOg
l2+ZbOxLRz/qebC1YA8IobkzhQNy11ob7G3WaYeu/ZpOz8VQozVgHTWhvGAV0wl1ofTdrtdbtBjV
Pbk/t4gW8n2HNlBCJ/KrXBhfVK27k5NgYQbZQhsdyBnB2g7ERq3Nox6l7kRaXknLwv5SD4tGgtSq
SCujwxshKXeGSJfz70G1r5TsWbIlXKeVlTpQLww8rS4RguyWCjpiAIXWWpPcy3X9UHXV/cwumwbr
izr1d8EQfglE+ljEiCZow1env3bruDgs5w/MEY3r1mzNeN5itvXEr4VJLKyGCTv0G0daTMBNh26l
VTcRVOhiuoszBCqe5AIRnfxf++4/v4//L3gr7v41lc0//4vffy9KUUdB2J799p+H6HtdNMXP9r/m
v/Y/f+z0L/1z/VYcX7O35sM/9FRk/Hf+R07+WUb/6+mWr+3ryW9WeRu14r57q8XDW9Ol7a9H4D3m
P/m//eF/vP36V55E+fbnH9+LLm/nfy2IivyPv360/fHnHzMI7z9//+f/+tn8in/+sZjevofR6/lf
eHtt2j//UOx/zJk4iQASXGR4JvFtePv1E/UflNGQInNmBCsNJ077vKjb8M8/DOUfJIKz/id3OWo8
c9Bsim7+kW7/AyAi3r10iCif05j5478f7GT+/p7P/8i77K5APKr58w/wm2f5CpxcXGl5PK7ps4GH
cZbSYT3Ho4FlX1Rhz6ZQh4WCL/t+aMZ6gaHGdmjiEr1TLjKSHN8XzUvWIMBFeXdalRrSVKGNkFtQ
JGIB4mkbZDrEIOE/q0qWbNvWWZVh9thKhr+cwshZivYhlpOFb8j55+TBcIbvRlcoO2WUUOVK9nIW
bxGgslyjEhn2zzjXtHm1qfR00RcwZU2pimnjqk91LZaKkvgLdrbWIZRT2PJrF6CVoOl4DafmKgox
ju6UpEEMzOB2pue222kRqgmh8ZDL6BCq6JKEkl0tJT+FgjHm3jT5yOuU/a01O3SNcbTLEbl0x4Qm
MurLi8TK9mkCL98ym5D+dzd4lt867lA2R6tsRzeN6F6ok2t07b7TUtNr0wChHsfxcZ3iACqdsKFJ
ltDMGbXPQWIvA8Pa0a74qVZTt+vK9MVXih90a9EeblB45hLdlqq6HsSEcTEhNckdBF2yW6t3Brcy
nIMz5ou4B6bPtURF7dNNZatYpYZTLyrNWjliwFdBmb7FqfSiZfBhKZJ4SjzuGlmsnLnihbgDIjnG
xte9JH8L40Ffx4pZQnzCQrRxJFdzMhy0ghIqLRAAVMT9Id5FgIUXWd59apJgUxVQ142tcMxXlprh
9mHiibpO9xknMW4SSIyJmtagg+ZKkAsv8+0vtg7MC0K0SbVYuyeb84Yax3Wtpu16nybKYxTRFEoT
vIX8NP/W2VaEMYXyEA8d1tEI9mHrU8KhxtgyR1nVc9BezIGsr8ykHF29ivsFsn63GZKCXttHeI9E
vPTo3BsTavJ9KqTlpMUb3zlGsfhUN+pGyrNg4SgJMgBFvGuVkfaB4fR7mAgLShno5mS6sx4qHz8F
7EyrKCjR+WRV6tJbYaLIpO7qdngJKJW4Th+r9MO/mtGE5aVoFr7zy4blG5J/N5Nk59tuENvQ98VC
Cuc63Bh8gRsDak2H8KmWfO2kH4lc1daoxkOgFkcnKNDjRXVqKEvFtbX+EJrNz0kLjj4snsH2Ejnw
t5pKjmFFGzGSLLN3P5eTqS/idPSXLbscR4qFkCUKATUkMir96IFO9kKW0mBXmMEKCPRXkStU9ckP
FpqkIxhZRZuK/+WkL70UTayqjZ2brjLBmqcZ6bC0HgX1Jj1WnwPh3/SBcdP1uI+OtuXNciEdV15K
YJwMyWSOXt4bFDdFRUxOrBfJ6pSF2pq3U1nvg6E8VDZ1oapBiS7JRtJrQ1qoKZboIBQNN6taNrwx
xCv6E+nKgK2yDG1pM6qhupKiPSD/yJt+pHCitxrk3zJiOdVJcgiCuF0VNno3jTC9MuJ26Ostl7MW
1Z5dX1uKh4dsuZhK5ybP+3wVWaW+kNCrzKRjMN4Ecqkc0OneNWrXbJo02ZnamK0kOfPJCzJXarRH
f9A1TOOfWs68FZIi5bZSki/D5K/0oMP1aDTahejsx95xurVs5ZgPd0k446fL9aDm5S6uu100ND1k
n1B2+8mJl2oO69CP90re6YvJwtuiNtKdLIbYVevUXvqWuKWnFaEdLhaOnHm9PkquouYbVR02/jjX
IrXXPJJ9TE6DFResW3Yx/HTf3mqjNbqWpDkQehTbTQMaBBFuecgY6YmLQvLz5BSwfoyn3CLhsjL7
ey+Xgys57aPPjQyJ5k0L5jGYJ8WyUYOy9fR7rIlPoz88KFZE4SsolBtV8idevB13+rEGMO7ryl1p
OEdNG79rUdy4uBPMYmWx9CSjdFL2TzUAjFulD/q7tGw9uTWSvdGrxzGsi7WuIbufZcaq751kL8Qs
vDXmJrK2Nfz/BrEtZ5z1HvrhE6IuOLwr5cpK0MWpNBuBUWRpF7qVOUvrqWh89K8UWeIGPutpW91t
XJhHfzJv+k7pNnXY36sh1oXoSvC19RskbO2VZYS3spA+t1OqQ/zh5O1zc3IdNf3RDf20naZqEQQK
lP9YdzMrG/dmoxL12m6h6jPSGv0UN0x1ZaEMgGt1fvXKNIjddjCljTPZb3FXzvYFcHfUzIT79IV1
kbu5aWW3OHduuKzZQCjL23r062WmVQ92rziYPGpcdvUeTi69IesWAXb6942erMra/xRxJnaJ7a/j
Ia4AI/U4Fig73BHTVRj5G/BdX6NG9ejoxO7QQOgK5TDEqKvU12Gc4eXQcdMsGrHIwaO4SY2GYRyN
08Lyx7XlTD/lZniVOjxdVfCuShY81IN+K9mZ7hmOvfVpv67KynrNHBRx7Z5ZFGm5V7TuJin6ZNM5
eycKprXU7+MUc24rjdcRwDJHC7eZ3n+NpZ+jo92lelMtxmjIV02hPJomXXXU5FwoEoiMtjOA3n4u
pAKWXapw/w79jYK9qFUOuddlrHVJ2eShatDz4eIx6HqEuGec3EST2JhqMDxapfFU1CFCpT3UPqxa
9E09co43k7VIMlFvdFEvtFaZvMnuNRRcW33PybxWcgq+dtVk+2Rqh1vfmIXR0BaI7cR4jSyLTmBn
vQpTWttKvE5baPxqK+1S+K2VmthPsWjGlV7G1DpMqXT1Ms9XuVYJz+6NgktuLq8yOhvZmKmbQeMZ
xiHOVz6/Lh1umy1Wv12kS4Q/NF37eEi33E63xZA3Nx2C7Qomy4tOT2JvmDSTCop/9GWiTy9L4QKQ
cFM1EI6xZ91OYf6aGUqxlVJDdfWiOfRRA6C17HJPi8aNNeEOLRSrRbo34nQdAhTNy/rQjbHvgc7v
kOuxX0stgieYtDUHPKjsIdUMtr9P0dCu9hNbQA4cZxvpYjc5stg2arMSEcPhyU5gN7uFnMugvsM6
IosrZoPx1qSSXVicsi3+NjGtMDvUDG8M5QcnbX/qY5AeS0f7ak/duO5HK0GsHqIMQVXeqO3NIAW6
N+tTLuI4abw6FNKhDFCbnKr4pe6pK4aFTuFwykAqTvTXWvLD3jfFbZ7La9/IlENgObdk+KtkSoA1
K9y27XTsXTm0NkqIrEzZWpx2The7MV4P/xoi63RsEYFYRKM5bIAk6Q/FVK0mvQo3JqJ0orawawOx
17p6hpGR+ETDTDIqeZdS/3XVfkgf9DqLXARE0XkQvbMYbb3ZOINYKIkWIT2IGoCfDY5nTtOjKWj0
KlWabEqJ3Spl/r4spmFjYXO/Syr645WzmMwy2Bm5uCkMyqh5PGwLZep3wNJAvOnFUe+GGy4p+aEp
zORO4jJtQQe9mbTJkyvif+yjFdd2LVrnSTVulDLEzHUaX7ldTAdnUA5VmMNf1vNNUXOBAAO2Ar2w
lfvyAfl5e29L9TY1zXifGWmxXDZ+1e0NDLE84m2w8NOmupWigJJ+1mJVFzV700yDTT2BIe30sfZk
vZr1ikHJJn3AN6kB05QOoNr0lQeVKMNZWyNr8t0kq2+pEtsrJxfzlhLNPtZhtFKOzFcosUprX+m+
41HXLn1FSpZ9am/yIZWwrqHYOQ16fdOWMiaxQw3INa9XdSXdxnUbHyeUDLXAQNjEwvyleJOn9Thl
L4NTjO7/Z+7MmuNk0nz/ieiAZEm4haJKVVot2ZKtG8KWLLYEkiXZPv38qnti4vSJmRMxd+em422/
r21JBZnP81/DdrprRjIiVmcwSF/dZN2Ys7rKetVjM6Xjfl0j1vA0F314WFVFyq473PrBdl5FdtMG
+BiXxX7vrsnD1UxmCdLjZG1W/xA0XZdSn3zyhsglspZjeA6YluYiyXV556iOlHuETARwEla2cXo4
WHi8CMKVeF85Umcy+IwPQ0C0Y+inTQeAslndZVLrDsZxmjapiQaENTDW+FiBJsaE5dYxB8Nf02Nn
nPu/zKNUFPH9wTIV8eLVlz5Q9WHN+pvZmhgNStzsVbbcD1PGjqBeO2rzYi9q/5RORJzpgFREiX26
6SyTJdUIZFsb6nO8wXYPYqq23+qxAqDstSagO2uxwHE6xRahCA5ZMqGmx3XLefGq1l3idkH8PWak
0MGMJ4u/fcu0fNT5ahKg29dscPp4m7Yf0ai9NGu2EFMdga5QqBQv1MHZ26ynqF2J9nTjUCQ5EvQY
O+thHiYOAj28yPZpYy9zrShIRm2qVC/2nJT7/rj5YX9ag4hzeqnv5DXEVhbzy65aVAWRPBRX+VUw
rR+0gRXnSWj2oda7GHMzQ+De2lv2vamW/LpE3poMsWK0oSLXX54FL0gU2nFwOmz5VpsgdSF1ZHZI
WWWoJnXnXQuEHSHp/RRtI+/NstutcV8ms9YPliIjW1Rf3g+PGfGw6I6ElsXyT4UOjrab32d0Th9W
lJPOqcHJGHtt9cMUKxmDhfQgzJk9MRED9q/HleKdpG/x3FzlnIm7RadVkYsx8gGksleJ6XeW9DX4
bXGC5XNoJTIQhr/P+5uhBX9FMk447cL3YOq+SXxyYdrKzAgzt/7s7fYp7+WvaLYSEGaLDzN71Xb9
R/nMTft19S/+lop/zpclhVX/tk/c7DIf9G2xtI+510VnuY4Xm5vVRell5SXRPUHzbQs4ikvNi9Vl
x2Hqf/uW9z7Ar/h9dirXLnUnYkkF1vGioIJmm7ePcXO/LChSXfD7tnXmprGDAyo5zUg7q3iUvEJN
HXTkX/BF/QFmUck49WFSGPEakjm69wR9jvkOIEhASJ0vj3NXueeoZQ0t7TlL1aIPWl4RSBld6izS
53CVJzfonvrayshixtc0Z+6HdnSFnbNOlmBgxpL1csyN8GIV4mGuGaZo2T3IUHUnt2uREGbV42p7
p7pUibL69mYuACTssvme7/pR1z5XS/Q76q1fg6xXTqP6c/atayBteV+E1y1C4DGs9ffMCm8gth7G
Sc835qonnpcJ//YAa2ZO/pj/ll4/nIEgf657ZI6ut/7qs5xNLpxvrV0TstsSKysotCX1qboduPca
1f2YCueTfIPx0c2Jly0LOt1yS/Pt+d33QtcZ5gHgmd4CHSkXlUB7dFh+dc/7R8LhOpjuaDV+EJM4
mCLQyY++AkMpuyCKDfFeyd6Kt3XwHv2qsNOw10+bJOBJDL/bgiD/sOlQvSgaAstgYIKt4tkJf9eB
Ejeha1LWwJPtmyDONqNSlE4H1eUZGehPaxgZxtacDiwO2Kmq0DDlElXD3CTlIjl6m1fMtvZp9qvs
EMj+i2i3YQSAqpvKPg76pW2Fy4sZ7MkycdQ5EsKIyfokAZqsHLvn6M+fq4NFaGRmTfy6eK/rvDr1
oj1nYyhvAqOKxBwB8Bc0xu5GhS5TwK4tIrKvo33Z/hKOepT+GMV77qUWuB1ti/xrRLWN23ppVGKa
3avAvXQ2c1+W+bdwFefWc4PzZhPbGeQkWUtRzkmBSiDhwFUUOF9C6xvJYjMiyu1lGKmo649VwRez
q/VlrYM/g22c1K+QaITCSmw1/sp3lFSuukX0+ekS+Ba3JTDHLt9rUBpguC9h++4RZ9xI50BEijCC
gViHA1RZ9+ojXEhWud0CJT0vIeBNW21YivnAvBEsvYkwRTa9M580sWZDXvrpP/8LMdI5Tc50LHKn
P2BRjq2AJC9fl4mbZSk+oOmonKxHesILpLPgR2hAWGbufKbtUV8Y+u/7vdvOmzc+75gGfyjkHFDF
E65vo+n0kNN310l3Ue2JSxrlZe7MbRkN3L8226axEW1dGSCkThhkvfx98PzjUg2vsq4/6l08jEWW
6Pm3UiWRRZjR6JfS5Hm2D0wUnCDBvKYtGNrU+jAifs2u4r0XtV9Th1U9hN7UHP1MwzB0/p/eEn+y
nfdfyeUw8iuJcn6N/Xt9ZdzySh2GcT2gMshoUsqBwpRP/3OTP2Vmkw/+2pxaakdl57hMG/33XIER
BX3+NHmVxVBQNXyXMw19y5EGzZE7vl1TLSZK2eIpaOrXfMFzsc3lc+cAxoRFsd4V3l4BrBbyMJWk
f+1kBm1hx0eJrG7m11M9bkRE5NlN4DyMIfdYWNllXArtHi2veuOgPdSVn9/vjvWEma+4XcwYUoZE
O/u2r19rad1uVr6cm3o9qmUIUzFzto0ocyzAG8J54OJ2BX3Jc/G0bjLJrkUe+1qSIFrpl8BcIy1Z
cs7MHcAp9keNUgWi04M57TVAhCuYatANegH4jMektU2c5WIMvcPeB6ce9dpltM5hKa0DxGyROPi1
SRXM96Pq0fhows8mH4fsNlJ1jqDgdE3YnASJOpjB3oxT3HCD3VQ2STRifbt6ACGUFhtxGCrayOtu
p5pkvJ6pjopD56gIr4zrhsVqrp66auVg5Q/mb+aCGCZ1xHZGMcO03c1++ObtuFNMuZBonjMHmQBY
k3sUohvVud0tCcart6oemvsWpUjmV/okh/YuWoP6lm33m6Z8Lpn29r2lkvzOsfPXZZ7+ukToOVhM
alXcZ3JqH6wou18qFjBV34HBO2lPo0PMbf+7WyhcdwyDWNUctZc1qerHN1PPX6O3ArBP9UMF6nOc
ouGdDh5aiUZG3EbLtMbVlwRAyYkYmiPDeU0fA0apvc66uJd835luEzWCK10rEhPI2WSY+LQqiOjF
qtcnUdtnzq0LlwRqU2+hZXo89JElgPSVPiwO8JZsugvNSFWC8OpY2D6GemrpYAb1E/j2i2NWrjHd
TtfeepEg4CtpJV5BzlR3kVsz/2AbucldAvlKOgKTRVZfE89+Xm/PZlwYa+3qi0eE5O5x2BMECUfO
ny0pWFigQOgLsCsOZNee4qIOkonr7SZEBEocKc3zulUlO2bfHcxKbHiJTLHNKKH45/9bC+/dtjq0
+vpbbeSahKWxkrG2PvegfWokl2XugHyE+wxm2hxXoe/DmU1Fdv6N3yI2vHq4PVGpdPNvu56+b+XD
PHRoBdoXqzUA7Chhr5ejO9NuGmBRBfyzG7Lkm3qj11Xm0ynMxCEvlvLG20VNGULpxXZXxPawqft8
/i37sD5c8wIKUd3y9nUpXTRWMlTznDTf6q6eEqtffwvD2Bb1Ob4cYyMGIFWt3C1a9NACl7yXTR6o
S10BmZfavwlGh7+dx4ONpdGPuCR4Htvm3hZNfV9hnY8dg9M4BzfPLMj2DXywG2amlAqyOxKNinNT
65PVqcTfa+folNO9dt35NKzisXSy7z5nFH1HPLpe/uEWFfiIbdVkQmYCW6f63hr2GEcwMthr9Txl
imNlaXVCfBPCW/7SGysYrh1mIfWGk3cpSlukZsx59QGUphbVSl90WWwVwSdIuaDppsDpv58pdYC0
HXdxdlnsA2d71+O8kBeIl3KocXBayx3zgElI0VpobtryQ+Vkz/yE8fFhmk+sSt5zAzhp53TPS7+o
6xb2nouyPYYU5ZTo/abMci7Sf2W3uMd788iFx4yI2jnPtzAO88g5cXLj1gvVWxvmMNxuk06i/EDQ
SqJHvaBu3N1HwqWLg6EwJZlnQHUH7FVd5TekLqprMMrU3IJLbLAodZdM7rp/E8p9Ue5003RHieQk
nnvdnOtoeSfK/C3S/ZoWw5sT1RT6qZzEy5HfjQNny4O30gCxKe0Q4i/Dh7FkDsUHiDggaJJ5lHHp
wR7aSkWJnsYXNUbX0nAGgX5y90QUlLvZS/TsC5oiFLSJY/Gb95aAsYx8ABnyDtQr20oRsmZVKJiO
eciW1lrkIzlT/1z8sT3EySQ7XYOtckKMTEQphL9Biog/PUUKC4r1ueYZWfr+GLYNkrOq0Dewl8du
b394eMyAz+ajFurNKef+9jwrf4jrq+GmMfjyd9T34Z2j7c9xAl3aR0jKwPBwWRb6yDZLA4tLZF8C
fL8mT6kO37jmytM1zThehfvaTI+uD/WZ6Tivtre5UxnYGnlKSkh6S2cixPjZJvAAh4wOwyf8xMpu
vkcTFJa9KIMr12uOWb+5CTVD77aYk2wPp0uJaifuRnq/YF+ag2sPP8J1+u5sIkj6nuq0Qo85Y6G1
gUuJEwdJbA2L+7DPoIJs4oT7b0j8XeCZAzkI7EgsG+BUbewMRIije2mbc8iIdtFM6LRVxHY4b8eF
Z3EJmt9V6X30Qd8Cu/O6FTJ4xzKLL9oaw3jiyJx7HpVBw09NAf0VC7oodiQiwWYrMmkFkcTgrl8k
+a/pmi9P4PN3Mhf3Dtkho49XscsycNDCL04D+aStLt8LS9/X3Z/dnOp+bo/NIN+KZnqwdzOchFe/
Yxb+4jt3EoxDLzmtcgwJ87WC07+Z8+gLofOtyICsWvnThb/MsuGbWs0douOr7Xl5brfqznI2bloC
n5UZbusAWWZWyHPrLyzCkV7TfHTf7IzNzCeWuLteV1fctu1sgUCrl7Hw1i0JentJmkI8FM5Gp5+h
6rPwAn1yRptc+H1NSmsnPqTO2beGIrWWksLD6Fh1raDLxkk27RzCxsynNkS/Zdy5PgTWeu9puAos
9UiT7Oxt9AwblO0Sn+FzDdtMHnv1qNyMfWsr8gf+ALLF9HRLDv7TtO2fCNlBAgSkGUTh22b3BNUa
wvDrnryrUKuPaceTsqnsMK7mS03WAADAUBLJ+octe4Fb9KUtLSwW/t/Gj7oLNa9vu4qbmbi8bkQh
ReL7Bq+1cPExpg1cQVafPbpTTTkLNVlpU3o/585z0sAZwW45NOboc5qX89LyvKrN/ximIUIZuP/U
Re0RxrWyaRShZDEgand37W+53eNZJwQPXTZ1LdXQ0nsS9L+rLgM8UN+vFxygOAbIEifqiUOBfAsj
p1+t10epNECelRgwUywv7lCSuUq1mJbyDkgOhQOx2hwwH2M7H51iiE54mMD/m5Bgupwzr0XSZHkM
6M7yOpCnCuAUPOqi/eYZ8+YFjN5a9MsJwSvJl6O4qDxjEvIs0mDC80Bziz1RrDl0xTkoJXN4BkCX
gX4Nu/+yrqRX5QPxF13N0OSUy1mMzWtrwBbqSLzVSn1ZlXurd/NaNt3PxRSIpRQb1Nhv9yNDVlf3
6VAgLRA2M8babiGQwafd1jYI/rnazEcrwb6v5UeMPP7AphkM4sHpm9vK0t1NuTcfWk53U0TW4SZz
+7ihZkzmjS2qjEiHZkDvUjPZR449c56t7LENw9fiyu8a6+eQRXuqUKkk/jh9tE350/XziFBbUAKv
u7FbD1D1HPTemtiNaQ4ha3UyraSWyvIRz66MgVQvA5kwXdipWNcWFTfbcaIdM71WAsYLCwTdT4d1
Jr8i60YI8bOxmznmcgeoOfRENfAHLkPqAC+Z8pxPu5OsmEHSppVfsuEud3cSDKxGPenVOyyNnpJI
SR49aAxY5jyesKVVgjfQY5hdR3Vei/BDmuCy+rBzSxQWKd6RPHWJlUtMbvpbZyEQnh0q7hqSSTbf
vpVZft5yh4XE5fuYF5kMK9PFKOrbKWAlCCxYc8eiZEZa/sHZqfTs1fRz5dk5Ih1r2RkajRaG5kVp
779rbVOmVbQKCpl1LwgsSTQ7HiIxXCfOsD/uA2WEYUelUnecewVNXrO4I9jbb4T/obF9ILYTddqA
SKWBn3snLERvo4uAtC6LNl1L/WTamXuHwycV7NKEAhoVl6gBSxogz8w9dGGq5RRaHl+ZdgQrDSOs
+jNYErFNHoJnwgaDHgtIB1+/CkKBksW0icfJxPfv7hQt1S/tGq5Js1yz58qJa70lRkKE2S9xVFK/
bRMwUDQxhK389EnZFndr7j7vKPxBO9oobu1cHfLr8ZxzgaddMBx0Fb7UfUuNEXoCSEJmsrAnRiEg
25a+n2mUJslGOx3GggerGIckoOT20KILIowTcYsj6Uu/fln25jhx50whaqfQJNE1LdqT2UsAZak7
cmmAA98aC5G/s4IwDM+LR/1eXRSMO+30JXX/2AaTBNnaDZDiflMNqKI3WeV3tjy1It8TVBVb0jjt
2YGnvgSW8+Cs4rUclhhZUHbcrPmDT/bk4YeCs77+3Ajom83vTIFMkJAZWYe59gjzlR0pItV77zgP
7TaLxIp2G9niqgg+Pg3Nculg0CakPmlkvJ9QO89oBtpjb5yXJfsO0lYnW/TpiLO8DwrrbG+u9cIH
fVNb+rXVy+c+y1SY8WgE26Tood37CTER8q8mldVb4fPoeSE/R54MhqNhOa6reze6EO5UB5Mdv4eo
Vgvr1F/1l7apn1rfvbd0xfzZSR6/4NMeITa7qEVvN2f3fZ1OpPey1fXsKN6PPtoCnDAonHgJ2dPT
ZaHfoiQen25inlRHt1f2hfrNzPm0OBuRY7Rv1PukrQfDsBP8kDQhfKzPElzsn3M+EbZJ1Irj8KUP
u31X9RMUuvtjynK0rpZzX4dUbHIKH/ZJsnKWfZfkxvpGO8FXtQcnyj/CS5tNR4JSvrNJ+aMP8Ic6
IKh0MkHXWGP3gJ06wtAh3e+LC/IYFNBi4q7pmwbcb/ztzAPdzSFC19lrbjWFl2sTVEc1Ywiw9ZEm
6wQDBC9NRFEZsS7i4MkoTzwfSDVamWw7d4PLE6RpFRHhjfsqzQk+rpiVPkq4qyScovfayT8rV74u
iKqcqHsjrfmYB5/YXZvDTPJ7IaxLpVVw9jv9w82zD4Qi6+28V1EauR4V07T72dUl0z3s594+q9mX
Z6/0GH6KYkp46K69nmPti1ffK+t40lUBHE9k6w6z5jlu84I//BM81TpZnnuv/BCoOgg/t2u26A4U
jVJnNgBSKwH4DblpufmzWqDiQM33w/UD4vArgENHRcngKjDiKnUSdK60NcpGil10MoQ90VTh1N1Y
HUOpnp+NhaYDvj3nK6wOXdsMSTgH0WU11S0K3wwaHn+XRmoIvXXC6kEY5dWFDIiFVI73uyMFnl75
8Rx2lhXrZf/u7sspH5ZzydvDmxwQLlLN15MQSNHxps/llz+i3tiKTOFcyeTJ8FTFkvFC98wZD9u6
20kegnm3Qjex43ccUUp/kzVn/sJ1S9ACI2O14bgd2Rt9uuujhXqqPagXIrtHPGtghVnTWgdVolZW
vCfDICAl9fgsKhI2iyB3EPUYQfulPIOl5QmE1mPm5bdKw6VFgr+KxB6X3S1KMhlA7GP9ngkrgi5p
UYPFiDicWBm1MLPXYTxcW4Q0JYpFG334HkLCut0f0aR7LOzLRAFtg0e7+2XPCEDsfTy5knZknU+J
bQhPnRg4AG0j7N1eexfY12gZ/twDm3VAPU0IlpWoo53sZVDc6EB/EG/IZjJlUVwFKKcmyfEajd4D
1OWx6FYghw7lSJO5+0PRoGCSa39fV/sPOXTnviKltRlf5rl6qJgEqCEq71ChHJrIBOcyZ3whRXGG
oiw+Eea8NVLgux0KaKyA5l6h7vnhk8tpI5kMo+zUTvjN28g5Sw6MmCW8PVCNSFmYfVnLNweJOaQa
aIDMDSVO8zHs5ubQ+cvIjiRvy3n4kS07kQnFTS0B45q1uym4r47rVujYzainteD9ebLLVHZRExd9
9Edty325ghL2QtBcp3/4MwXgocwIP9u7n4V7pSVJ0Op6Vv4WwNiTZZeoBcMLOoAzLA5mOg1CvXvf
po1SXPe73t6ypfiJAALtADirs6J086f+ZDWUNLZFcbeUv7JQ6rPeQCOQlFWUjRDOmRdXPYPhuasY
9s55B3RqozHztk0ey8na09m0Oi6zMkU+2KSFkJSfrveI0Z+0TWDvhiYGPQuDw+qZ2yqDPek1+7Rc
6xQVbX4r2GEvodN/n52+OLlmRF1FvIImIIddNyQhvjmg0mXCylDv1i6Y0A6rW+cogiGBrzfldOkt
Q64+Gfu9aiVr5EJac5v9DergmZWBmX4czw4nE1Uiz2pHfIcAiSEva0lIac/T0n1roh8AedD5mw0B
w/VhZT7RGjmMH6xHn6DY+zuI4mNYUM4ii4iDBYS5noxJVhdgfaw+cwvGWfrQQ+gd4oVfBu9cDNSQ
oFduYWXw3jy7/lJqfW3I/0osY4akEEgYakp7L+hhX3bXYgnnp+1TUWGtGGmHfLs6rFnIOnuIi8Zr
bjKqcrgoqONbwjjqiIxWbWWlMrCgMIfgFJQuj5vCRbg4Q7wFPvz3sl/0FMjEKZF9DLtC+lu2B8RJ
Z1FH8529qXTlkrLtKXWl2Z8ZfvfnaASVGjC6wplUyN82E5vrZ1KAe+TZYo7CX+5X42ZJUCn+ACui
iL5jwwWtXQ/WyHppzHwuQ/2H4HjeEqR8yxKhM5tEAp6BnHtAM5lbXdqEdK6vFr2o5c/IjHfS0SHb
evG2aLSpxAT9coLhFo7xVXloS9p6+yNneTt16pTv0/3A9eaiit3W9cR1eM6ya++ueVcSpjHLpAEE
jRRYJLtJGUQ/pir/NrcbrOYI+mJU8GkY+ROiP+Cxw/d+mVEeNhpKDwBzQbGuh6q/DC02Ms96rsvq
uE/TnVfLowe8kIWmBh1q6lMzLfcclSsL1BkJN3psOBoO1LG4Qc1IyF7ZpJXFNlhWPgDB3v2xfAxZ
I4Lm3gu/Sz9/3r1S47cdKKTT/c/VksVda2FEEsN0Hmr3ehFdKY8Bya3/OS3Wlma6QtxdL/apsMRb
1PNtWRkaWDdjWS7HJ2FEcHKLjf4szdasBNIpM34IrKkBeiNEeQgPaiEvApvgccQsGteMq+wFxPw7
QOK5ul8IqosDIz3MUaxD/ZK/Wd2VYoK6WQrv1zry0lqSeqo8CA61M6yXae++ssrNbrIW5KfSlpvu
cJ0JDnx1W/lbl86bOeiJIwud2AnY6MIb/030kMZ9w7nTw64V2gJlDH2bKiLJKS2qePNc/wSUynbr
Kfk39DIiw8OAls+R/yFGL2ONLd6mxbtwZjwaShRiyK+/nirfs3KVx2H2LpmYzzmVbkkReEhm2XKA
70GtvPESnZem3G9zZLsHd0bctT5FBU9j3YLYbREeAFsunCW8U/GMghKktZZJFSDRbbP5W97XGrtB
QwytKcPTJmHVCBWZdcgt2aAZGMmSg2Cw7/0MYZgBzoBqUTiTuJROJMwUb2pDo+pV1+/on2SqQopX
stKuyqtvLEe+NAs3tNb180aNVtJuEz+avDhiSACDmi+lbxBzodYP8R3Bjl6xVOIkHEgO73kah/Pm
ovQNXYF1IbOrNLOa/mazinfQk0MzkNraRZeqqvrEqch26DAEwMHmZ39eOipnQarv13H6nZfls6VG
+9ygit6v3ElXDGvCaT0mkoYozM/MzMNWn5nNXnTXTDf58LJG5emKlaaFdxVAw9BvNbtqvuYeig82
llXSx6jLh8DCglxFxQepx1BfJ+Xi/gRuStXk/RV7VqV9WAAyqt82FYxJObNKlVviW3lwcFrsBq4Y
xQNJBcdM4LZGR3bXezDQnducml0+j6Y+rYJGxqwjunHCOxrO9RfxGcB3DqdUdJX4CPG93/f8rPLT
kCeT9Zo5KB8ykQn6LpR9yUpYF8yBXHR8JLDVw6lTVsG6AK9mi8fGYQhXDBYA5CRF2HQHoJ0/rxkG
zmDo0SLOF0R71B25TXnQWoKeY8SsIwC5cn8VlN7LBugiRC7oBCYdGbtJZ5R3svSbB9V5P5nOOKMY
Ai9MSwTm1IjkdbZSyjfPsQlndWJnThFJf45aOScLwjDfGcKL8geKyZaX1mfxbaGDkJCyKO39iZPx
Ukj/NAsiTHQDoszz8mXnHAxh7z5XqFHYjj+LhavHbZHI2B0rrur0x2jZXGlupg57FtwVu2NiKwSx
3rgZMlMamrGu+jWHzCz029Pkflqtex4iSWgYVhMxtaduWqHogv4kZ+sXycljbPYzeXRjPF5hErxK
N6NoCZSQCpN6RX1SQDU2oWfj3bTSWibQINltsSZ4xAOn9iBYypUjGKnK5P9cVBmke/S1dqN/L9C4
2gR3xHXROCcd3E3Fq2mKS8+9m68ESRtr/xPI9qUIik99hdcbo0DbsTBm2WXvR/ILDShpd4z86F2H
YfOv2IL/lUfvvzfW/Ztd73+08f1/aL8jAf7/5b97+Kt/q//TfffP//5f9rsw/IewiciibvMaqx9d
4+3+Zb8L7X8gvySjUwSkLkriHP7Lfufa/yDTkiBGTL8BSVfXbr//tN+J4B8uYWZ2SEK/cAW43//G
fkcT5L+53y2kBlSbgGf+X05ZPElbPiEUuZEwRd/GpjePRZE152XQKC0pa8bVEE1z48SLnJ3X1dhh
dxDDaJ3smii7uLe7Ps2GJrspi61Me4dirl5P/V3TlNyl/lb/WVwz08wlCZzJMRP85e31U3vClNwt
RhyWfsdYZUv50faRfdNn1fhQsMbB2EzizfOa7p41HDGhWdb7sKF7BW3jTh2dY/+tly6iYhOHF6kn
NLS7XVl/w3xSXgY/hPRf2LYQZfTYvRrsKk/XcN+P1jcUBdIE9Gf31+oXJWqDnwadGxyWiWJuy3Eq
G9kQ6SxxSA4hImXXu7QiQqZT9+K2JdLsbSkc9aOnynrHLRHh9vU8p5Xw/jY3eK/k/Cz2ldHLmML6
JZoBkdGoHL6YodvLm53SRqDusnYeDL/tOdxdf40b4ec/sAeoJvG6AXWkV7j7+9xNsB6NhZxNKXDo
jNq7NbW9IDyJfiyfy1k2b+4qBm5IJ9/uaKswn6j/7TsnaHZgH4uRqYR1TdUsrCdEEQ6bJsUCUBf9
+7bqHCEMDhFE6o6twLudlSUb5byJ4tWT63GGhPvlyc3DitWN2AtMZ78zfuDoEV0RJlFZ6+e5WIOn
WdnzgLNyrQUqTFFvadAosO61nlYcnb0T4UTLHQqH/KFxfvehgNXa8mgipGd2imQRi3rzmKOeqbAZ
iA73od92ita4e2p3SoeSxIFSLUA5U02ZTQXdfod4BDmctdL0mGBUIv1YwjnEosi2i4y6/KQcb8GH
6LodK7hvsFblZTFc+cMZMA5cyiYDKYp+EokVJJg35N8+b1AK1N3G7uQEM4qyzAtqkNGw8xrkO6v9
ReIy2szcjQLU2677WE2jIXi9pQ95Q+8EAxqRvyaNPdziAvQob9OL/AOT4/0s+V33FZDXH0humMqI
y/CerYI5bFoENPPWeOUtAxWUFhH5yCcqMW63U15aqQZjcbhLfLoIGviws8fycB70AH+nthYhBVGP
t4g2Os75tlI7EkEXrqqot+Wo3H5+g6azumPvTvh8SjtHK7gHQf5ZujTCK1KmUmfaiu5YCdmPiTXg
r0/Czfbe5LAT6E6uc4CjPa+ooTODW2DcI2VEH8mTDMl0ms2vkE/iprW8eb/s/OO3zquowil6xLIL
YLbzzYoguXBA9o/D4vvfVdWRImH1YXk7DU30sGaA7GntDVjJxxW/01GGuZOdFM6WLzmIFsioMOBM
TmTtsVoIYgOBjSBqwLho3fRzgeqDMHz+Sztsu89ln6BXvbV0jt0k1+/RjBwiAuoFhCjz60rVBtGb
KnHNXOohxFRQzn70LdgrgGDD0VwlehPWmq7zlQYpVQfyxIwJZlzMaCFDygvgxA0vZVAweycoywCW
5rUwf7El1jb8uOv+Ltt6+dHWZvjV/Qd157XkOJKk61fZBxi0QYtbkqBMydR1A8tS0Frj6fdDzpxp
FiZB2qbtxdnb7C4QiAj3iHD/hR7HO8GilpvrhgnCvJP1I9XL4CGOaw0sOcX/x8zN01+uh2fPgLxa
elXGiFYhM12YC8OTx3SmpeGtmKu4NXAF9W+FHh9pewD65XHTGlHCpuOpUO85idEea1M80bW0eISQ
l/7yxap4rdAevncVVzkEiWv+UCmBPFdanPxAYI/bkZPUIEZdRYiRKI2b4ZD7lHJWBufBbs2BHuWE
Jm66K10zhGSjqi03/xTda4ljLoeaZQ3ZG7qn3HDTGNxh+CHFTSPg3mWoL/C8pUMT5xnoAmQ7b9k5
xGuhUMLXolTybUInEFNJr6FNRGeaTKFrlHu91Cy9XW8I3bsbqwKoN4fmDUBdnDqXUuRXLRoOGphx
sGHuwQmB+iyD1GxgBoXNMGzSoWwOdcB9duG7qhSuY8A7ULQEA9r24AbAGtzI0XZhCuh/pXdBcPQB
aLyFFVIqMBgt4UpDSTFaNfT7OcOJuUFmMDLqpWDAaZq5muRvslBXBGpBsGcAGcegpVBgT2os0wIV
bAGtNxJpOmj5a62V6TcN3JfdGFK5GmIkjDwQQC854M8Fm4FsV5VnfBeToXx3qfq86SnAb91TWolH
t2mOz2xlvkeW1TzQClDRBGnYI1aBUYIpLKzeUtc+TFf6GH6p0TROYT9UNbmijUvaCUDAnO9Bn6jy
TQ46pV8MYtH9bDgmNsuK+tQIXx5+SQDqIOWncbeO41Jfh5ke/4ZCJl6bXZs+5kqn2KKItmEkxFix
CUXU0SlyTOubIUv9dQEU8l0rVYwTS91HTKoiy2Dh44FsZEhWODAqIXUFBMMXXabrPySrMEAIIYKP
PwKlGc7CoIDWlL7SY+42xos7lkMLEWiJ5OIA5Lp6/zQEefadaiZ8xRio7iag+G8LdQ+aKakQRVgE
lPpGJjOaahwFvERe9qZj2vlYoE2lZNjHLAPQ9mFnIBXICb5xVe9W6Hr9wdMoYeh5L66peVBTcawR
MWLkzs5oh+4AE8c8pIrr2yYt2odOHrlTfLo9VLV/pWaheB1XnnALtbQjE6LGs6J0nv3sIT5TjbYk
2HKF3C6qInCvNR1T7DZywxvD8MWjEeByu2xNbdg5Q0LZr0kzSqlKUdL27wclt1Owp+tcKOJXV88j
CoVKtinNTN5VkFIxzunEPbc5feNZEYFciOAKuTWl3TXop0ymoVOMED72NWgWbVL/8NQeiwijgfum
+fEtdwRwRd7YT3UzqfjdygNakA1QDu6r5YACiZY4S7pAwjdREowXegat3SGTsI8TuQDwGFrKLs7h
rrPB6FtNFNRhVbodlReB3sC15o1FiAHa71XNYl57Alr5veNGa7k2/W+9Vwm/hsT0K8QWOmFDoSjY
yqExbLzO8ZVVrzueDXVyuNEyb1hXqkIJN6lC+a2Lpe4+lQDTq7gj3sBkcW4LSug3UEejDb5N9TKU
e+gjagaEFnmGa0kSoDJYbXnFmIhXYSyaO78UwOTGgQNftwPtrHiphsSt2q+R1kSLJa21b1QWrSsz
ynin2mpvMzT4xCWsoaI5SJAQcxySgVhzumu0/NgovvJWeIFxozfADlSOcEi2Uq+GEZ6gXFHX2l3K
OqZ5H45FL4QKimvVM6PbVkpV+vNW8QYIt+j3YamJwdYXYp8qeZom90EhiskLKpHesz+Af12nYhb/
huKgAEl05K2Y9n2z8iSoDpumkgBSDDChkNRSi+aZ2yTEJAv1wWUcVgOiDy0thqUm46rYGlk/HJSM
Vhydr9wHShxXGamPYz4qoYD8E1sdkNdsVTzHm8rqkS3QMR5EvUbcNqJUHvqoMh91rwmP2FpJN3kE
54VDsrujedtdw1fDUwkIHJhoPJCa58zJm10HHGQNxN4UqPb73n0ZNnlOybiCb2SBGxjfIrqjNaDc
9ZVPYgxgt7hXatOyKbTga+k7tC1VNWDc1g4oEVuY4o2AxpraxVI3q2ZY0yurV3UFTTgQcz1m85Uh
kMW5wSERgLUSAcn5jkBB7P/UVMeQbSaXgqdkuVW3YJlYFXekvqHoiOjNc52V2gu7eluQAfp2X6s1
G6RTViPDFQqsXjhotQDVbAoAcHUi5RCMQNr8SotYvcLKs4Iu6sWYDenqU6zW4dFoEtA/aiFnkC+t
SH013bLdeb3YXedUXbeGawq3LSv0UDq18hS4jQvQtKCNRkY03pRGr/xVWksCHWx/cLZqoyfinQSw
TTzmhVofrSBlGRpVs3Gq2txbel/IC+AhOfRdJJzRyxxg8oWp+wC/KnPupCjRHwfFG5680svxluzp
5OUcbKnkwRNZNLh2Lpqi1MD3dbBJYixnnmS2sXhRdln0ammKeuyrVHgpHFzj/CQelplbYoGugrSh
JmvVMMn1/qWIE+TXVCujnSE44SE1ctzJIrQ+GkLjqi8HxOBr7rRvomdaLwMVzo2klOOWXNA6cVPZ
qHaWp/fZYjBiCAGaD+AJ5hQ841obqAhbavAohaRxjhE+vsKSs4MZCQxXgGROTRvLYy6j/rLEqOE2
cegcWQE+L30YOfel3JaPANPgEkdVzCaHGBJdHh1OUjaku1hhbUC1wUs1CxH+Yw2mSoji8ABrL6zL
GtHCrL12wbqPvA8326a5xIpSPLU5DGNWg8WXqdekeIfTsqcFj2WNnsvS733jGlkPpDwDGYVShcvX
Iek73NGyerAtb5SAFo3iwfX68LfZVv2Oanv7HTQuZzcPlwaBS9G7ljYAwrmtRCulkKAj+lJmPILm
tNqVZeiklBHB+q6jV8tnqZRI07hk/xTbygJliS+YvwacHr70JnjGhcet8rovmuZdCyX5PoikLl+E
wJDXSK60r4GZGga9S2C+OMsWt56TOvEtPjO1vGzgCSHsEnX9BrdFqmiC5d0YpaAAqeqSPa5a8Tr0
h3Lb+NawalNjuKOIUV6pneLuxIKspWjj5fmjbvO/XbuaE5f6/7F0NXrYzUtH3b0X7z9+Rf+1K6P3
5Gf5RxFr/Jf/0pCS5L8waLBkpK2ReFPkfxexJEn6i/M86AtDRFiaKP53EUsy/uIObVDFMhVplIxC
+OlfRSxJ+wu1VnquBuLH2MmL5v+kiCXN1LDUiXKjwG6ehk5T7rWCzjmsFewlfiCDc2gDjbO+0GAM
bOxk7qtAy4oNGevd6927tAWQyfa4PRm4f0lbnUpZ6aMW39/ic/8upX2IJv54P/qJi+CV9I9Oq+Bo
G30JHkWEuQb3yEszNnIrTg6mV3Na4PZGqcwWlL66MrXAXOQqCgLxUP/MkayJVP/GwdeOCq30rhrs
rRJSICsI0xi9o9+xlpLosYV8vgy8/jmq+nTZDQGElTQ4yhidHSWUG2Dhw9qvfQhZA11FfzfEwQ1F
/Z0XxSpQhoJGD7TpLZ0SzR7MtLI5OdPtUIdfiPgjm5VSUHfv8r5cQwm1PTF6zOP6xojBkJPxkTgy
O2HRauJbjpcUXhJIY2RXnRNWtpyOMhjiQ69R1Ujx5l30beVeUH5V/pQJ+3t0x7+fjK5UZbpQYTOz
t1BOoY1tLmuJj0ev4eiYBa/BpQjlBdCEEAZ8LkhOdoX66VuaGLvUBbiJNsOqKctNY7TvctZo0CHq
HWB/2lgFp7HRpxeEgxnSzTKTlgqoi/8O0F+dTtaVxUXWLqBkg3Rpav7cgWDMQedGqv5oSCMF3mju
89y4ILQ3EZ39+3MnCpvQ70WQ/laz7532Loo8mo7YaSFMcUM5A0keyMBLT3OMF0dBTr032je0BQOb
YhVQjyrftkCx/Mx9QINjo1nyDzgUzmYo6YkYbvSqpFDsKB5oe1BQH8FQY1JwYaomopV/vzuidadT
FSIR2weCSM8Zn3XLl/ZK0N5iELIRVefoQ6Gsze6ZlvZbo4vPOuwcK/bASbTQkkvIwzR6UY/IEUZh
7cK5lAC1I49jpMcOnByliAv6yhMJ9b/fc8wnJ0vKwyRACw2vgAxfLxOY9RKKZE7tHVVP4gbcuT8K
wGIAeB8jJXgYipL2iYeQB4eoZZFmV2kKSFzQ06vzCWQcns/yByn09HWqTGo7GI7FvkFOrAbxoXEd
4+J1/umzsyL/+fjEo5QFWbTYq312lUf5VVlxwcj1ATBhI1vLxoCA5ok67GFV2qDlx76OIg8t9/jB
jenTgW25dVz05MqyoFISbnAuRNUp8t/EKHyQ5HKbBsav82/LhvLpWEz0TgHBJNXgp8Vek351SQRD
6pcF1TjkcKlpLjJJyoVhmYiH/70IJg0QjWzox36d76UUkLqeLvQ8ZohcGojAx2rt0I6sKu6rCAYt
z3/c3FQokw0LTAGk1ijJ9601PKi9eQhCii148IL2b/XfoZ84q6LvhKfQpRzZB9tA19aFqB/rUOd4
WlQV6wMKeddoEHld8TXI0XvhxvkdJ2y4lyYwMOTx40vvO7Myp9ZMutYLutOb2b5qm7fM72UKShZw
BUgb43S8N36xTav0MY6sJ06gsATV+AXEEeJwrkZlGlUfznHVqpJawGzOqlUhP3r6oe38HzkJvO0z
6mljXShD+7SMxQuGdPLMpvGxmZxE+GBClfZUJd8DaIb0nd6EwEJQ5lrIiv5YeO7tECKhJO5zud44
uk8bmF5JU+0B63JJEG4BZm5r2E1dkL8JlLUyIbbzDBZ8ChdR7N7rlAtc4V/1WvCguFT8zi+Qj4H9
JBV8GHicvHeSCFEfO1ZORVqxk1jBNL4GmzxUQAaH0G9urHbQbbfvnKXX1dDf2i5b6G76q3KoYkZ1
W22ogSJFFmF9IwBCMo0SGJGrIrgsgyNGBgsWfqzYCqjUKIxirHadJ6ENnhVHeupT5ZsFu3GBGdam
Lv13sZQ827WKY+KJ75SUUoDm/cGMuTu3SfMEDObCh0tjrvvswydbh4OGME0WKdvLwHD1xEd1x9nH
uvWr0aQtsgM3YfHKfB60QVmrRXUQE32dRCBKzw/83BlOmWwJiVkVtcya3YcAJNATQvyTbOyCSiwB
BXLosNSQfUoZMqgt4jEEYpwJOfrftUGHy0K8BssHuGVQJmEAEdP1TzRzcsq+oAmqMqBRGEu1CySL
eYIthuX1UN0bPXISvlwdjFgHrlAcEIo4qBj6IkDgtavEQyXHMnNrndTylZm14cYS3G3kyO+DLCDl
jo7ZMo+RsJCgaa8ojkNpKBWQt+hAgNUWjykFxnXjwX4G1MQpAqO43kM0LhVumqR6CiPIZ0r4FvnJ
lWmmWzVKr2JX2eJ2aHetXqxzUFLnR/jDE/azGZ7scgb6bKbeyPUeUqu5KN38sWzwIc0ayjq1IlKu
8eQKFSAQp0INvStqE5Q0SZm4DCHmaXJQWVah+g6syV2hChevR3oloqPVvmD/XBSQ/i+sRvVPme9/
7w0fLh4nYUjr1c0butd7UWmvqvjYNTeU6+9GfYk0rm/DHtt7vbiSYyTHVcGzZS3c1NxQTbRcBzQW
LXmHSdVNFwOj84bfBZwwY0B41ssOaVJuc2BRyMUuSwN5t0HZRCriBYAzAlndmwDywvRbr+sYTMPl
Rg/+GOrGgdb7HRBqW5DvI/2qHqXNqqOWfevkERdP9vIi+4szNdmDnQFFQ69t2IMFC2nsPNMfoJu6
diUV/k4yC+jIJmbdqYj6XqojB+GQwIXB2tSSNrz7QuFu1QAAsR8j5lHSLVkpuRnbMJpRpVY97A+A
lF962ZnLlzLZxoXepJbCHrMP4lCTRxUjd+frAWQy5Nqe3ShvV+kYc6JSG7TXuWW5VnqFkLl7LBMf
bgvcTP/O9IP6oYVrsRwGtbi2GvoENBHhdkBPXlNPjZZ6+ev8+H5YwX0SCfLkFNB3buoLI/WQSm61
QkXcX4SQTbdhSa+ysbLBVryMrjen51Wvpu2qiZEO1mvE6WI3vwoG/0gT4lYbhves47SWaRylgfN7
dlejtNqMzE4fA8ulAiDRjiIjWmPWChlHBkiZGaj45PhmL0vJf6st9DdSRGdlV1Zp34bhVpFzeYEa
jryMPP5DLsUyDeMewkBVIeDVB0fN4Rw4HiSdEgU1L6RG00dvZuHd+S2IJBqKKJsieeFA3xQSW4dn
L9AyF0GAIwixo/cG/h+K16oVwTmXjf5ShRVHbAN50MZkhuQoam2jNZX1+RGfyz1j+eL0hC3lqABy
o832jlAxVBnXi7JEmmrRxngBUVd0EcxEBAzx+MGuhAxiRFdmCLfVo/BTqdnwcV/CvniGCf7cQl1V
8DxdNO6o4FXiloW5o3RhJ/qwEPhsdUzuu2mbJaoBswVlN/PFa6pvVce4a6L4rBbaeyp7d4alv8iy
8YLF2m2HRMUmSgtSIgbssM6Bi+Syf1eCs+gD/3h+AOduTFOFf4Xc6nVGQokjl/xbqQ/E8bwko8Kq
JFtP0NtnrBLylZz1mu1JKr3gIGm3US7sCzX1jA05BeW3gQrStesM/qaoHfdCOM0OmPbn5MpNb1Rl
JWZcafE/EhE/g8aHGgLq1xqtQLnbAVhCZVa/rfCDXAxWBdlA10Tghdz2uqhTbz2gLWsBUBK1BVwS
Mhbhha1EmslP8uRgIeFRbGa11OwTNdzlYQGk0li2qbsqy/q1aFKYue2qTtS1Ummw6rz7CzM2cwKW
J9ttLMeiJMPKAOwpbSpaPyLM0YXvmwfPQbRXFTelhS+0ZqzCjqZ/4DyVpbORqZWDjoTl3lndAc3F
O9OrLjgnSTN3u49b0cmuyuRrbS5J3d5omicliHSUTEE4poipAInkkkeHbqGhAE5L9pCQKei6PajU
AkZJag3RNCGwe8n9kQLE4jIUvOumcHN+uD6m47Oo+889T8xqoUMBHdjkWNNxvzkcln9Dfbf2TFO5
ld1cQvBHWft+g8oqeZNCW8jVuPCpDzSSQsvLRJ+yb2pU282qva9c3QeLHh21BhS5HrwZBve7BNXz
JK8uOF/MprbJ/udEgmZYlVnvpbx50irLtEv0yLtKMBcIKrwhgvqtddkf1F7dq2r1jjsoitm1Cvev
9vCUEa5L36XTVBuoYw2sewYBAe+O4pJv6pdidNzaPhleabLl6ZkweEKr1XtZQljeEoNrKe9CqJDJ
TyWvXQ6k7m1ptU8Z7humml5JKZsd/mm8WMzb5Yr2OJhsV7kDIInD2KguOmpDfcz+/3b1//8UctVi
QZwr/4c+oPc/vCak8Z/8s+5vGH9hq2kYOi0b0ZQ/IKr/BK/q4l8IPMqiCbFNwoVwnNF/eUcoxl+i
YYIrxT9CMoG8kvL+H3hV+Qucq4wxlYbLmC7yn/4H3hFjYp8uJkOTp2V/KRhQMxoS3W78BtlIblVu
DlAgRY35ZCzu/vmo04r+mJs/+4HJcQHBV5QsHX5AEuLnOkz36aBeqPXNPXqyu1cj2zew0A6P/JbN
yi3G5iLE3PMvPjcyk+Jx6CC4kNapbpt6d5up1sFX8htTHi48/rNr0Tjwk522703d9BoX9m+xhetH
Q65eIely5efGhZPa3AdMdkuvDcrQqelQFGJ+6DLcDbrwvYS0dX585kZ/sim6qpCrA2xlG4dK0J+t
o61aDQeB80+fe3n5z4OI0pQCSAiWDQCJCC1XmJ1y82SmlO7O/8C4SD5bl5NNSsk0o0clSrMTRz+E
Yf4S+uEhyfmcSrkC/Oovz//OZxv1OM+TPUWXO6kFAa3ZnaojrijgstG+NgN6XCJgN0HuF8jSXAiI
mW+alkQNuahzWhQqt0tL2mP+5lII4DYdNSsUt7QdqGZktc5/16eHMT5sWs8sXU9vzK7W7LIAUhXl
26hbi6G8rtLrJr0p0+s6wMSiQ+VOvhAyMytuWohMW0oxccYvum1D4bTormM1v5CmPi1hj58zCfeo
iJJokMfriRxtKlXYdVa2URMReES47eLkIXcqnByKXVFUv84P4dz3TFIA2ttovTgp3yMlPwPugH6c
333t0ZPYDyMBl6IxNSLnhcyBarelc+HoOROZyiTuBzXTS1kMNLtHPhVqed1vOAe1u0Fy3Qs/MTcw
k+D3FE8IJJS2bVkSd15l4DmsX1i2c4+ehD0FCWtoRY9SoFFdZ1HzAk39i8tzEukNIuCaC+jWtmKx
3VkxjVUcSsILeWTmxaeFDr0PcicSnc6m6AMy01zXyhf30emNfmjpRKdj2sDGZW0SrqHYbs+vw5ld
7qOncHJNkaB8iVRXNbtuJdAoZgCvyhDK31lGiwymgnKhSTE3OpPoVTW5ERF+IRkF/VucWCCqVftr
nzCJUnTr6t4Bmmvnbg33wbxRyQYLEZcAI6q+tpdOL7YwCxKtq6GX5IElbxzQw6tMBsh3/gvmBmcS
sYkJFNdtMKVIne4oBapdxMXr+UdLY0h+so1O76ECHcZc6TuVEhPbmwAnGDapcq8IOQIvz0WJLH6O
EVW5MkThYOb+12JNnoQxNFgFBcu6s/1cO6iYjDRhc6GjPZPfPi6HJ0s2HnR0Q/y2t0PweEArQYNg
ExC11s/zQzYzG9PrW6/EVpOKrWonaCTgntJsNKV+/9qzJ4dtWdS9XPe7kdpkgmELBojg8aVW/8xJ
5qNmdDIwJfyHLKXIYCNose1p48g+rJO03ubgaVm99xwJVue/YyZtfJTOTn4qRnAWuyTmoJDiGwDC
tBzBIHf6Mc/rCzvkzDRLk7CWAkXNrLDoEEru8ZfT+w7LO3Q0oy4yvxbVH1Crk6/Qi16QwwyJwFYx
f0Saio2ndWGHnDnpfbT+Th5dpBok/7bubVnvAfJ00jpgtUKLuDc6jGEK8fH8RMwt1slODEEFUlOT
drZTt4gVytT5uwtzPJYrPskcH+fKk08Inc6Ec5TBb4MeFfZIfJlAV1FMkxAfHBtvcdCsjUsZ9tOm
KOe7j3Pfyc/BSRnywoVgJMvCY11QESk3MhSlBvo2UFhFGm4qdIZ0uEaqdtUVOowC92t7tzgOwclv
B27hQL4pejvzw9dEjw5S7NtfmiDAf3882jUtN8LksLND2t1oUOfdEo2pSz30mTgUx+V38uKOmTml
wzq2dR3/JoC7sOvAXHsR0rdB8+38J8ysZXH88ZMfURI5NpE9JxJDASxzaifaqxDHiEDJC9odF4Jx
JnuJk3h3hbBRBYmIKVHmSmtjH/gy7E7/m4DSdQxFAvxseCG3zESNOP795IvwjEhyQak6G7+z1xje
MeBz/0J1de7Zk808ygcPktKYt3r4LqJj7QYfDcfzUzE335Nw9yC3JshpdrixGTA9tIPu4Bod6rYu
XlivH+fVT8JenOzcrKHG8Qrk6Bt6Z13prUDIInJdIdXUZ+9NcLQUMG3QhLRXEVOanqSQoDGmusU+
5UYWt/lSrRUEmho0TtIDHN+P/ydvtZuapCF42t6EV6jI/qqrjvRPMYkrLmTdubGfnPBzRQlVE1KX
7TnJo8Z2NKAVen7kZ+6flAH/XDNdkBrg7mNONLLwZIi/Ne3KbFDa0p7lFCuJdUR+JzGd/7XPcy+e
sX/+mEpJuirLiGSI9JyDMnOafm+A7qRQNB2MNtBVXVxOvZ+vKmnELp+Gg6fopljLIerCwosljro4
DQKncK9QdhnnV8iLRRtcm+1erCJbl3Ps3hEOjXZ5ssYT40unYMmapBk31DJB8hngGOgAWknDMorS
+EJ2+XxlAN3+8xM5XqumZkHWxrHqd9BVyKcBMf3iw8cfPUknbQV/zcWwzVbkBhSNm7znSX9/fiXM
vfgknXhy7rW5yNx0avMoG8am1YXj+Ud/HKX+M9Qhpv/53hbCO5EHA+Fj3kEuVM53Nt0EOatx5sc5
Zo2lg7Ks6JH1/XNH4Tmu7gXp4fwLzK3ySaqBZlYanlpC2leB1NUgkBQlWUtWe68J4boFFi5XDcrD
/YWomlvnk/QAxz+rNO5ytpn0+KOJj4XlI4Ba7NDivNCimpmuUcvidCkUEcgzX2Kv9PTCWodu4e3b
AePA8wM29/RJWjBgNAemQ4ggu2pRZeMa2guJ/6VdUTInaQClYUHBFXGwoS9mb62fA3+3Yn97/t1n
JtuchHego9RlllpnaxUyQL2/0kVx2RavgqLZppYvWXkXM9rMRJuTaK8UqQ46V8O4RsDn2CuXYtYd
Rc4WhSJcqq/OzcX495OgL4soFwtEY22lA4GiJNd17D+eH6q5R09iXkAvFXZS3tuSXx7Fqv0eS+2X
6jCSOQn5zEQWSqoAfrSet5E0d10gdvG1t55Es645dKcE3todrb6FrH5qv1gBk8xJ5Lqd7BpQznrk
wDPBVkNYAo0m/Dr/4p+fPCVjErMhAuR6mBYDF1hnFVT5StOfx6vGeGOrtcLOggtHw5llOersnC4Z
x4g8uZEV9ok2+qn37g1wR3QM2s2Q5xdS3MzSMSYx7CGlU+A6TIEhTt+GYMAY1LgQwHOPngRwPwSd
aA0OW2hQ3ZVB8uINl+5fn6IlgEYYk4CNxMKHD0xiQ2F57yrfUxSJ9cK46QOcMTk3xtdKe922Gx3Q
ZPDQ6s54BzQGDJHTn5zAcDu/8JHjD36yJRrjx59EtTIoWGgj1mMPfv/g0roHE7uChW+fX2pzYziJ
bAMbysbIUARMYBKrif5Qqtn6/KNnx3AS2mqc6SYpSbZ9MLKKpq5TzMk6YLkq5qdDGe2LahxCMXrm
6A44cBlzmOz5Owpu1xCmxyFVh2F5/nXmvnSSDRoE5HCaIxvkubxvFOfoWvrqa4+eJANvoHtWaCBL
tKF54bqy1yv1wlvPRKg+SQXAoc3WEgElZq7yjl7ysxAI371WslU1tBbnX39miemTLID2Z98Zvs5G
CLwVEbZ90oJj8z316fzzZ0Zen6QAcC1qGIqZbGtZd+hM8R69oK/tHvo0BfhF5osqy9dwOfZz9EAL
1dCzr82rPg7YSewFqZurWSf3dp/616YkbwW3Op4fk7kxH8fq5NE6RlKpGPNoKZFffbV7KL3msYmt
C1ljbsgnYe17AOZljdBDojnGWyu4Mcz65WuvPgnrRiwBkvaIOKR+/wMBhrc0Ml6Npvx5/vFzK34S
p5al+2UX0tkonPpeCbVoodMQkCTvzdQr+/xvzA3PJGAjUVIT2UllG7TtCkOFfRwIF7LeuKg/ydfa
JGB1E6VrPFZ6Wwwi5bvfOMukkBAMgKdAUtBU81JUzawgbRK1MiYlyMVT8Raa+FmN9FUvQ6pJL9Xu
575jErTI7SLMTaXbFkd3k8p8aIdjOyqUijsTJ9gvzYM2CV9YCfiGqQyW61XHsIMcn1qvX3v0JHZd
vW6gRlMsVrzoKrKkO4hfFx49c3HQJrEbqH5flpjG25wSRreadyHG2UcrN454pUvVVkUJN4vT3fkP
mYmHkeJ9mikKjMVLD60V2w+yboVeULdDrsRf91Ku7LQWOc7zvzP3VZOwhi3WmJFRkEoR3kNoOu43
igrUHGxoeZ2ZZbXUNSROO7n9JkW5tjr/q3NfN4n2rkc1ynC5cSe69MNsIFuhDVbJyga25/vXfmIS
7GqstVk1XgM0aGO+aa0dvbRjJ/9Ry86P8z8xE4tTTFynWgZe0LTaTbcB2km9aBHQx0+oVJz/gTGo
P8kqU5J7CfhWTMm3iB2hzKasTcxOU3/jlCMdEPJuUF5YBXNfMgl7BUKa7mEIabeRc9U36LhYZrmq
WNxf+5BJxLeRjsSN5XFmjx7q/rVDfaPD3RtpRhaa9JRnF35nJsNPwXIcOUrHUNzBTkJDunOxKn0S
I/R8zn/F3NMnGUBW20RUYGTaKOSUKSaJUXeLP5saXnj7cbQ/m+5JzPcZ9PnKpP+OWMpd1MZ7BFKu
KhnX3rpZ171/IZHNTfYk5CsRoci8pesgi9UmkMz1eCSOfe3Cop17/CS2E08TJVRWehs8NCjiAEdR
M0DhoES78Wu3yylWDm0HPYKpS309DR8KtToiIhguvjTJ/4GNwy8bp9iEDdaJnYPVIrEaJ9mFFtbM
Cppi4WoRd40sojGAm/Wv1HNhOFW99MU3H5fVyeESLc9ScCwuU6KX5QskzJ7Gi+P5UZlrO0xhb2Vg
Kn3UszZVI70p0PmRq2eMVoMIkfPidsjX2lC/XyyczawhZfz7yad0AqSgHhU4Wwm7XwXWTKKRvrV6
fAlsORNpU+apHMiRYWp8TWlikuaEv8v4xaUhbkbFT5oJ58dsZpObAuBwfEjRiPUHG7bos2i5+yC0
lgWmVnmJOsj535hbUJNY9gSraryQBSXnfkt70kIlTsJ04mtPn4RyMAqsNBrpVDPzg2jW96Fy6aA5
NziT7dnLFGzwSkr7QZmisZ88C4Vw47naJheb1fm3n1lEUyRcWVJgRJILWIXYb82gWOmpiJX7pT1t
7vHjpn2yRlsxyPvYYI3KYrbMrRoB3AYmVH9hs5kZoCkiTkdAGNILB8BBqHCdEftrzS/wwXDdVaV2
2/NDNPcj499PvqEKFdxHQFjYRQ0oFyFOt42f4TXjr5ba539iZoV+aK6c/IQbeVqUJMxCrgffx16O
FeZfQmBJUzQc8FLTt3LePikBGaXNtmOiI1O4cASfe/PJdiyFSZ+mRksPpRbffEXYgtP54ptPwlbH
Ad4IEonzrzrgiRisM9xg6sBaf23MJ3GbOqVfmz263YagYEDjK4fGiC68+tyoTAJXKFIQw77G9g6h
umy8B0TCn86/9kxWniLesGOSVFFiiaRVjBkgngeIIFEPxIdrlfW9t8U458KqnAnej+LlyapMe8Go
MsuiyasJGxnDEMlstrngfvHxk60YhT481zxSf6t22U2u+c0OP4at3/jthdQ8E7lT5Js3KIGkAgy3
gxCtYlV8yihVI0l1T+315fx0zMz0FPnG3UbIPUST7XEmxCI5OGlxYXzmHj3+/WT4O48+f14oXGwU
VASQtd5ZlXohcc49exK2ZqDoNE9YoBlQj8ovD5auXRj0T2mv9Ac+0K3/fm/5H1nYlwhhjDVT4xbN
K2jfmv0PZE3weZJpKTp1dXSHslPRIXMcZaHliN4vEMwW0J9Q5fYA7a7EVNZ0g3rtFkIdbXKaYNjN
aaF7U7A84gstnpn1PUWSZRk1Fhz0ervxhDtVdg6RuBXq5sLT506DUzSZ7DR6Acyzsd3od6G/o6Vz
8CVtgynvoqdJQWeeE2FmDl/LxFN4We9lSRYpcYMfx3dcnu6rIXz80hqfYspaiRY815TMbvPqqm3U
NcaRF+5BM+twCiSLUH+rQ6kDQpKEV1muUAfXn8+/9dzsTsIHE7gEsyHq36InPJuC8pPTH3oGRvtw
/vlzrz4JIc+oRCEth8x2DAz0VMdEuNZvLxHm5p4+2fyQuXDRHmBgcjGO14PjrkQz/Br3B6XEPzNL
LCf4sQc0ljsfpYHGXEXaJcD3zHtPkaHgX7K8wiEer8us+NG6DdJpqWr2/9LDxIjF/ZXe/fOif8qA
/HxWxSlmwzX+m7Mv65EUZ6L9QxfJZjHwCmRmZVVlbb1N94vV3dNjwCy22Qy//p6cK131xzSFlKq3
ktKAHRG2I06cA/1R8EgFQLzNT4OLA98AQv4iumlRyZVo8veYq8HkA3YD9HQLaCpBrAfsXhD02+u5
39iP1nA9t+KE8hqOBPYm/ha345cI+ApohR3rysS33fvJ6uzRhVy3AEqrwzL1BTlAEsX9UIGDxDm9
b/cbK7DG1vE5LprO1epASfNPNUEeVMzMXsnIRPb+E/5sQ2QNqGvjsgMRoIHogobu1DA7KTRfPt42
9urQMYPugboSbz96/hEs2J+bUu/kLf68umSNiVtA8wwRCbBzLNDGqxQ5yfJvq34p0+1F+OsS/jf3
RdbAuNoRBRhD4vEQoZruzm5mnb8BbZTRh2sNPobMfYnLIfRVU0A/sd8eeR6DpdmDuIwX3yNXnti2
eTO4HYlwOEPkgwlz7vtLkdNPMX4Vox2/ouY4Bt5HKBtnKugOTXuP0qqGDnAPwbagAK06lHKR2Igg
9wg9jwdgwQ55/HLb8lxN4v+fHej/4SZwWkwhumqaEAriqH2g8u3u0a1sbMkkXsVsXQjW1wztIoRD
EQsIafRoxd0JzZZlBJobe9ToqfKcLn3/a7ZcZRXEceYBlx+S7AfIGDwCov8dHejn0W//eX/4LYNb
hfFZqCBqIgmpIPCRJZ4WT0ED+H8dtcfKBjtWveWMq3ACiU0996YBewqUAJK+WC4Gsqjvf8DG/PwH
xFaDzRyc/QFgulBOD2XmXDnWgul42/DXefvNmNqCQ9J9APFLnI8v49CnYGh4cKFT9/7wGzOzBq7R
LgwtdOwZrH8AW5OIf3EQtxxuG3zlCCVaWUFohXcngzizWN0xL9g5mG6YTbRyAsNpJz2JbvDOK3/o
5ZOlOVjuyzoFJXqUvf/6Gw3NoGj437n3K90P9ahACTjKLlmKTwX2aXcKEV/GTwO3T1AH+QEO7irk
qR34TVl7Eq08Qi6uBWKnBM1AQJ+hZAG5ifzj1MQ71/qtmVv5wqjdUk0KUEW3ci81tFZJ0WU+7ifO
HjBo4wlreFtRsJF4BWwK8rIfqqL4B/phmYdpQ25L7VzQrmeZP+wia2Sbv4TMrTu0dyLdCmbAq75M
GR2GonmKcK73GnUZgr7cCYEbTrLGuAXo2RWMh3iYIE8dt6eyuNG9w5V7TwjmAS6PMLGgoA9Qq4Ka
28LbI4m1/vt9M95ajmvg+i2CYL3J6EOj42D5+NlZyJlx525xqydN9hx96xErR8/HYHYD5gaHMORf
h8XNwtak0LdIzBK/vv8VG2E2XDk8GvGUnQGDAC2jzFQF1uNZP1Q6vC1UhStXn+aoLLtyYocBIk+H
0cjXvnJvq9eQcOXRQtpqGFtMD8u7CzVmBFHqHqZ+a15W7pyTAF0bA14cykYZb0EaKEP2XIAmbsfT
Nox/jVALCxBfLtD9gFrskLKweQrq9raD0hqY1g8BqwV0wQ7O1D7yxTnIcI9TbWNa1pi03JGcQbYo
OPDSCZIOnBvJPOSPgoAo/n2D3IhAa2haL6oKakuYl+6+Ihnq9rwMXlwQhbb1m2vq28x+DVFjapgh
bjwFyJRyCMZeeie1I6j13v+GrVla+S2E9Fw5jZilaFb+K7ANEAiai/l+zGt1227GVn7Lpy7KoUkD
zhlwwSUOiO+F8E6j7j/e9gkrx42o04xWggIEYneXoJL3cgmzGLZ02/Ar1yVo1G3remSH+ipG7vqQ
OonuyCJ3NuOtIwZbua9ToAseLQLwLqnOsXFwK5m5OaFn+1c9029LOD1VcApJaBZQFqOzvc13nn29
Lf5hC10j2YTIh768usgMse/AkgqNBeXXoWE/PMafGmn3CF/jjQddPei3DchCnrqDStK1OeIzVP1w
UaEtB4vHF7t89ZzPtG/yHXve+qTVxZiimaToK+iOCn+o0wUUpKkpenUA4axMDQjaUtAp7KX9Nja9
NbgtiHoCjVJY3uBMy8eJm+YZ0m/qAB0uyE+L20CqJLj67m+zh13VksABDQ3USt+g+3mQTn1T9yJZ
A92oBVQHDsoOUMF7RmNtynt1977fbOwaa1RbBwFbnMwHBj129zK64gBgZHbb0CuPJyiYFtGCRR4g
xHoHIVMf9KzOngltrerK4Vvr9m635GAnW/L0et/Kbf3WQrVdztXO3Gw9YuXzwRzNfDQQnf4XMhCO
pxEpiqIHFkubdo9dfiO0ryFr9NpAzRucl5gQnyx6EdMIHRRmLujOoXjrASuvHtvQOq7CMjRQaE8h
5uag3FHOP+fCiX++v9Jbj1i5c96CLST3wZTV9mrMltmpL37f8bTzkQ16/xEbdvovR/Vv3qVaatEc
j7Wg5RwcOZKbz6CkC37cNvrKd/kw+tNAYUwQHGxSUj9CX3S+cf6vX/Tbm/PZ5rYDn+ZBtvynHy7P
tsjv6+m2dgrir/Zt5TYNxDdxC4X6jk0myFKD0CUYd1xga9pXPmx9JyQQnEVCxvMLmpWQ91IpCqfi
+P7Eb1nOyou18jVeH23qMRpYlSgzC34HWvun94ffev2VBzOoIWGbwdxjr4G0nxFjOrF5j3V74+XX
wDTXbYHMVrBJ0AKztCn9IdNGQwti5nvcUVuPWDmvavCEnoLBF9S8j3k0P2tO7msUmW+anzUvm6xF
OJvgavderp/jriKfejnlH24b/RpXf7P8Eg2KcSVhmos3/Wylc44q77YdcQ1HK50KJ6IGHIwQLGjT
qnAtxJnbcud4smE2azBaaFUofIglHgKQO2GzlUMyseXr+7Oyccpag9BMW43QA8eSegX0Y9Tc36Oa
93Fm0XnBxSdg81sxkbeyafjOIm/Z0MqHHdO4IZjWccUCCXRb1vdROJwcb8je/56tyVq5cDUVzvQv
yTToOQpsXj05hsM47Lz81ugrD56sMF2skNVmDKBxf3EBTxb8tnVe49H8auGyEdecrfBFpqX4FcTO
bca/pmYrISO/MItcAp+hhAoWTD43OxeCjQVdA9FyJxj+nwUNcX10ePgWDe6p9vjr+wu6NfzKbSsb
C4e7eHMz9hfqKB/sYPoXxDvdG6f9+uDf4oIWHvTHKnR3B/1yjguoqtHdMsUfNW/CgKwhaIEz1zWg
87hnevZi5ulD6zsJH8hpVPoVl44k1tErn18H2NTV6Qo6LgltIWkFvDVuWJdpJL+k0shxkLNy6xc4
4qk3CF7Qck8Ut0WCY2eYBFWvsr70wfbf7d1UNox9zVYO8VXBIuBWDp3fQAtShv19bHpz216+JnyL
YsuKpgE+Rg4ctFz6bPH5t5nMKgbkWiJRtmBonPhOHNSbrIAgbT3uYJ235mUVBGgI3GURYl6CjlxG
Vn0JudrbYTfGXkPcCBSqG4iWIBzPpXzEyRh6zrLZI3nauEKsUW05yIQgPIaJQTb03EUNkMfxHUz/
V1mEe3y4G/66ZndrRFAHaHTD7LRQJMoDX2YWsrMJENtiZ323JmkVEiwB9YY3YQEUF38LOZlDMeXy
Nrtco9om6Du3RY/B86jPit57iGS7E4S3pub6Pb9FGlUMQoCH20cNpfAge8WiCipXpBqBluc56r03
mf+a0w06VJq7HR4Dzl4BBGkLCD4tp5R26Fp4/xEbGZP/xbnR/9O2JeRboD5+6GvzN3OmZ19Dcqn0
qyohbPol3ODl/QdtTdnKlUXsF7rqEJwhO9+8zfnPsGSZMsy/cfyVL1ehQpWD40Ou4uRCszNT+gz7
2jldbVjqGmbn+9ypxYg87DTKKfHm6QmiJd9vmpo1xg6y0nzuqUCUY/Ky5G6mh/GUe9Ft++4aU1d6
Qa0sw6vH2j0G3eJD5S7PwbEU7eAwN2xoDa3TLeC1c4NMuOM0VWoYew7m7hyORdaPJshoFd8Wr9dA
u5Lqvp9arPHSeA8td15YFe8R2219xMqlseGPDrZ0H7vY9DjF4dmn5DhCSPq619fxHlnbhhsQ738j
x1J1C+kJPkEV+kGy+n4AgiVqwr2mpq3xV4dyl4qo8/1rSWW0F1uGH4o4fLUzdAzft9UtP1i5sXWM
AS8Hpmmc5g8gw86QQvzn/aG3VmDlwYHvKA0aKKSJqxPTBXA59JGGTy30+orp7/ef8cfX9+M17otS
yNWiyxXktI17xWwvRwfkrjvhemvw1aXa8yGnNobMPwRx2aSzGx0gDX5TGQ5vfp2137Ycmmsb8QaG
Y3j+GhT8Eo72y/uT8seJx9CrXRi5AL8NzLXCJ/yUxezcBdGYibj4REl+18h8B7PxR9vEc67//+0T
pKyBMQGoBwlz90vcZCXtj7VZdrb7ra+4rspvo6OjIB+NAckzaSnykXlen0Hcv9zzEsyRHpJYYPTs
9k6OWw9buXGv9ah4j6XuIXCUdYKFaUOG7tjPsU7QA8ug/xK02fvrs2VXK592GGkkuc5bLfVbJ8XF
ifbS9FvfsXJnp+kmDY1vnFKR7V4EyWb02iQVoBS1694N+7yhW9+wcu5Y4CRfTEgWDLm6oIv6CRJf
396fno1vWKNpHQvAvYyx8EzLL1f+rVqpD7oaH5fGR9HM2bGvjS9Yo2obSEMbaq5n1cnJAOZ/gCzZ
LVknP15DyJjT4uoa4mzECYis6t6wxJmHvd6+rflZuXdV8hAgQry4De6cxTkL/ZcvyAPvf+3Jam9N
zdqxGRmX8nq/JG199kBnm4xlsad7fX3N/5QpMTnXh/7m1yTynJAiS3NAIzyUxnVWN5+N0z8vfAdr
vBGW1lAyRGzCwtDzDypmP4J5OVEUXYdwj+Rua/iV94608icDbukDOjjjxEVrBqK3TMeu2Dmabj1g
5cNV5A2eaH0oOojwDSW9o0frw1KJHffamv+V5w7jyPK2cxFXY0dmteKHgQRLgk6/u2hgt3nAGjKW
x+MITSxMkgjQudn0z83AbvPbNVKsdwsj3Jni/QmA2MswP3e238mYbRj+GhhG8tx4kYepr5vyFBcO
eCy93Qreht+uoWF+NMimL65xTWrzCjG38QMbaPTkoqX5FIFkP+Wm07ftzWs+NGeUFNBozFJZe2ku
6rsGmMY63itpXI9Af3DiNcuZGcVQUyBZcCIq2zeCPul7yxp+rnLFs3mE4DIPDH92h273pPpnaAUY
OlZ7dBdDcrDyiX8AONqQOam8Jm0aaEF89sXfM1RyZ/kdh5tEuePOAXDDVdYgMqBBFxl5BpfEnnxw
8/opmopHvchnxPYdR4k3JnLl7EsQQ4nXwzrVgb4zorv3uvz7DC3faCh+NjXuEQSKP5nsYYvvb69b
Nr7y/1FTEhOLjxpY+AQ64oeytTvpnw0LX0PLgqu0rRmAZIdG6EiSrkFfcq979M3lPDhN5UAzTKf+
cdOHrNFmqICIgHEgBuUY/ALDuM1CyB/dNktrvNnCAJOvc2BeLY8O2hNPfLpJjAW6bqv921jhNL5G
JV/p0b1nAycp9eu9MvLG8q4BZr3DZD8p4x86cBhALs0PwA0X93l+uG3WV9t3DmJ9SUTng8FjihId
TsnohO2Ow229/MrFST4vuDoDwEIq7V9aByz0aDm7qbkaE7/audtoBrXQgKlpRtA4jKirIckPKqj3
J2YjWPyrlf7buaajrCyKDiXqyjc/PPC6JkRG56aVd2WT31SJumoCrg5PKFLXcYVj99yxbALsKslp
YXZsfiMWrQFkQSFMlBP0ubRdfIoXcDpGSwdie3QOwbuOTm2Ke+Xk6ofvi73us40VX7Oi1V031trV
/gG6zscAKFrf7vnZxjkquEap3xZEjdRB8hllZQYKdJPTz6Ko24TPy07o3nr1lR/LuhJQe0b11ytA
RByZlqYDaW5MPvwHJmaJHacQkk0sFCmDQErI9rjhNyz1PzAxjUy6lBQoUd1nfSweg67OHFUkGmpW
O7a09YyVJ9d6klJMgPrUJW7QfhFDhqv+LKV7cUay14+6tcIrh54F07GNQhgP6Z/HejgNTXASNd+7
aW2t8GpzbioZzoISdoADN09+I4aDQXfaTsDYGn3ly9TtBi+wFKO70KcnxfjUavP2fjDaGHuNFlsa
C03sHjBXdKTa+4p7KuGuv3e639jn1+xmOsi90oPqxYGZn2B9ORL+6Mdehhtcfltd3I/9lfdqC3EW
rYGDj6rxezgEyMrYvDu+Pz0bhrNGieH+XOulrfwDxQvfzcEcfgmL2Tw6zMafbnvE9dG/RZ9YObU0
KLgdJg7xA89rL+Hk3ueFuu2q4l9X/rfxFYMuasP11cHCO+jHZsNuJ/Yf9ctDzP3KebmKGoiR4/Zm
x+ZxBJ2ZS+pjjflKnHj8UivvyOv4GEqWVI3/vSTNJ99CBix3TuFYnpiJDqYmNzVX42VWTt7jPCPp
gBMy90ab8KIiRw+34ywaxXSbJ/orP9djJ3pupH8Yhrg4lEyXAPPchivGB6z8XEK62cQRRm/qLouJ
fzJgNrdte+B+/3qTsf0HYdbn7Yw/NKAvtP/33FEJ/lbEeymVjXCyZj9r20HGDD6IDjDykM/el1jt
tVtuDb3yc0in2ji4Zl4p5y/XocNojyNpa+jVBh2LuCG9xvbQ2ziLVHkRvrrtprPGleHqyZxgipAE
ape7rkKTyKT+AnPGbP4SSg87drkRZ9f4srarB73oHlmUeX5o+GWw5xgdyPlQHKb58/umszVJK18X
oosZaN5xAc1D9i0IBvGVVGze60jZGn7lvXPLiePYEqhi4j3UA6mSoql2Xn3jvOqt3NYhU61knV/d
dniOZ0nTjqNVWikvWbrobKfqF3RA2xOgdE32/mxtrcjKl5taBx5wKz7Y3Sf/a0UFqVOrWj0nceWG
j3FZ93miZd29vP+8jY1qjTzraz6WehRI40TiuYqNn3R5+3EEnOj98TfyOGv0mWEeRE0L7ORocCcf
bZ9PJDMqBAd1bMCpcNCTDZykMUvXprJpnJvk/3xoov/v7kVwWAu6wvEOrATGwnrDT7A7p0FNXzGZ
h/e/bcP01vC3dq7jrgDHyiFgjUkGWDaUSaObOOT92F0FF1KghR4CVwiJLvvSml6mlPK9jtutV18d
HrzBQNBGcO+gzVgmDcNbT7TZ4/ncWvTrU387OgBX4RQg5YLLE+8RhN3PNG7OToVb0sTQvODpAzAq
e5CgLQtexRdw4Vse99dPmc059xV0vea04PS2bPAarGZt4zfOVfG0r8BZKlvfvqEcLHYAChsRZi1C
yuIgilXZRWC7Etid+utCNMWiA8D6qmlKQlY6Oilih/YZqHHYix3qyOykcLeMYBVrSNdaXkXIb4H1
IoDclO/Ej5w23U2tEvDBq3n8ZgZL3PUk5FV48FTtfhyCQD3bSNqbmqwx/Gpjx6VYSKfAwocsTzsR
LUmnaJTc5NtrEjVX9e4kBHwbq1Bmc+7dK5GPNw6+8j7GnLiKZgxO41IfiVN/75d5L4PzZ5UNzMvK
+3Dnc8zoYHSDvYr3SyqW5RkXj1dSk9ewQ1m7EL8cru91Vb32aOL3CtTelAMyFdOTJEA6wEAiT+bO
z6FRX9+fz42QsEamoX1TqxxwgUM7mOO/ncemP5dck+NUzx22uPFM0bO441Yblr0GqXUT2EwKUQUH
dLLPgMxH364dZe9/ydbYq0OBbelcSbDUHNqWQ/5OQM+myKiv6M5MXeP7Hyofay6pTqpcEgczRYT5
NnJ+yZmbdSp6pg19u+kT1tg00qElbh4Rn63lRepYXYBrq9nLsW58wBqdxkgdt7ZDxBycMotK+kKX
8YNVss+MW5e3rcIaowa6COG7Du485fjB89yTy+VOdRcSgtet4w9LsManiThaiBiRm3f8yMq0iHxV
JY7HKIB2hDxIA8KWfiImc3LRnGfARsF85M/n0mp1dAc930G3KrqvnHn5VPihvBML6cBQEy4vaPTO
s0KE7kGwkX1qVfd1Jos5dV1fPC+z7R/E5KH/vBjHh96L2HPlxu2rLEF2WYqIJj5k7Z+DLgfcCRfB
+T6UUXUJRlX/5Zu6PNEoF8/tMGL/6As37aPanlCnay8Or5Z7oJVVxmzZvRorkZduSkg5oHj6sIwL
+LmQ1C+nxwFvDaYjdLNEVW3TlsnmC+2W5klAnSGRXYxb+hiirS4ROADnaSRcCJ9Kkv/VtNeuSo/V
EqqcaEJO/BA0rFCC5N95MbQPMoDyaxh2znPlFw5YQvvxbuI9RN1ZbO6DspNJ4Zp/KAGWdJjlT96g
tDiV1sls55AD0EzypEoapMrRP5mzLH8tYOI6KNWZNM4Xc/YCsyQxXZw4y7WqUqqn556q+uzEDX0s
KZ2PpodUjnZk8ULduDvEAMpk7oQ+X+OFJW63wRlCF8/WhXYPus3KtB2nMrGivY+Dhp7miC1HgtLT
N39Sw8nTrE3GSpVp3wDVa67Kv2Rh5NkCzYAMOnko0aqduXMbZsjcvril8yGwPtg4R/EjD9UPI8v2
0QZyTN1mXE5hPDcHZiNxFwTRnOmZu1Uy1T2EbAfcMDkJGshthvxOazqirCu7zO3G8hDZViTBOKsm
04upjlU5/0PnJX5xa1xOwZO0IKMRu1Dc9tQjSKDkcw1CQ/hnHZxNqN2UBASvjwxV0nczUIwxGoI8
WjlZnkfm5LJBZX7bLokM0OPtqQ4l9yHPM7uUnxcfipjfdDG2z01jVZZP3isN5h54tjKChB5UuFOv
sie1LINNjNvrh2Vo+IxES8uSvB0FqDLlkJGuqI5qbg3Um3F6P6ox8g5NWEh0VY1tHyW5U+AWBNiF
/IyT0CIel4D10YN0mly8yFmaKfNagmmL5oK5STjJfrkvwyYesygq5v6TXKreojPRK+IuW2pCyKMK
aIH1BwD7RHLXJZnUfcUxx6DVT6UKXS+rJtnUx4r2KFAIUeifUSd0YgcPJJ7upOsvSAGU9ljBsT8K
2pfTcfSr0hzkPDX1/SSX5RvmMLo0yxDVYCKbXZFAzNG9dHnllw+joYQmoxvpl9mr+BcFpphnuNdg
Ej+HqkjSzaCHCMRUfoLy1RJnPhlC6NW6jNJD39XmK53i8gtEF5u7pjTUS0c6mChZ1DCB3mNy3bOs
csiTjxAqn4+xTwdyJ7hyEZTitkR5B1RXASRBqT9Gh1HwKX9Bi5YJE2FM5KWzdaYaba65d63WuOak
PLfxU+6yLj7MyGE9QxxkekG9l3ZJPTCbQ3A77NRTgeOlPA3tVJlUBHykiQMYRQ1adUjSZLGnPfnB
lnEpM1lOrTwO/iDUpfJV7B0L3klc1hZV0Qz6HOaTW/ZufWRLQKfMwJO6My5GIkpq20bd59JU83IU
UxPET34b8/ZLsHRhcQBAoOqA4gAxcZlIA/G/exvRuTmj19791vIgmj76zHMx10DYKv6xqpmRlzyX
HT7fk93UJqBp7/7mSJFMH0W56PBReA7QoFU8Rp/Q6MrDi455IVK/1ZAnVVUwNc+eVIWLm603iqcO
SXhoNy+oaj0M/cQey2iUfIAyldeOF9aoSH2BNlzXJ+AfmZcqKdE2HjtJz4bGfplDEjXneIZyITxQ
T4tVQHvRtn/si6mvX8ZoCJrj0MmF53cSfW/qrsc24LzEdGrZlLgFlk9mS9gqVPx73XjtNz2NKMMl
oYEqOyKRnGeTgSKuoh8rnntuJgrcZA/OUlN51WgjASj2vNCDOVYizAre+l906OonlrsSXHioXvx0
587z7vAOgXkthd+TQ8eFWVJfOyU2GDugZW7qK3Xpw4jG2UyLSmQd2MWrpAP2EUlLSsizF/oISnmo
1ZSYrhlMFhXMy7OqByfYyesseHaAjWhsIgdadwdKx75JiNsqkKuPFQazNW9D8Fd2sDmAIKfwvlWL
KS5GTd5fk2FzgIUO3C6ZETP4XS1UTk9XLuMyK4fcmp9l0anhTpXL0iRjgdd5ZPnYku+2JcqkDXdz
B/VipJ5f4KuyOBv0J/SvDTS1utT0swwytMBEYeIEbPgrl8yQp76BJvMp8t34c1cSEsGBreck0trg
Q67n0bsrJzeEZMgwk4c5FKHKrBdOBtXQZsZpgsR5mPqOG85pELq9OC9VNXhvS9/XNhH1UKikHfgw
nZlYevfOw0EOU9N6c3fhyjZoYl5E256g6D7kiWCqChPpgCnzQVfxTA9CtTV9I6q3QGeJsguOkGNs
RVo5NqpeZr9R8qCYLMNzYEPs4VrPE+AEpRbqrED0xz/yOCbDgUjPH95Chd6cBKE8BvNPO+jqY7yw
iqQW+b4IjHF2bGvsAddqI3Jrw4RY7Uc1XChHcSrgOcQm84GqIBkgtVE9TyKIrke7sVevHg3sjzbA
9pKBfX0IMjKY5c0P/NDBdhor+XWIe1TdCRI+XlY0+XTheZ/7aRz1tkI60/Xm1COTgqbUiKbIo23i
eNZJLjnoPuLY+cfnoP8A4UwAo0vMDL94AcMTaWFjYe10Tx5YjetXEEwO3Z0mXfxXwQh1v5SRA06U
VGrPTN+iwYtjyEYAWcofomWp6+IAqRkzXMpSBfVxLDtUymKEbPfOSEiwgYsxp9Nrc9XdfPaCsvVS
KYSwYCSbdXmUaA0N5wybCVVTdk0XgPNQTwUgHbPmRmfQkQ3LtJq6Kfgbu5zmx7A0jrjHITyuEw7C
BQpQUVuXXwO/NZeJN9Dm5qyuox9VPBl1YmhhaN8Ae8qXI7e9du+WiHGTsCYi5nWmBi2G3oSO4AOy
duhKjKxHhjRwVBehTx4dEG+T0CHFbaUDx5nKfV5nRkQNoKPR4OvrIRGHiUJF868axf/lwatD4Do8
YsBMEuRl4d97xUjVkBpr5h6uTxBNni3av9ljLCvxymq3CjKFtsEhWcDhXyMLyyaVDZHxiotTxuGQ
Oi5+cCEhFATulqBHW6XfK1p8YO1EP5kCB6SThLgePcXK0/VT3YDKNamNL3DXDXDyzBASgzemUYZI
mRIReF+crg6xCUNrGgezqAz0sfBKd06icuIMoY32oUroqB0wxMcqdi5TRdUrt3WHnQq0lM3RhEPd
vM4Lo9G9BwmrJh2t6oYL4RJGqyrALxOlc8jICFPU3ZUocOB1sgDuYt5GonF1bRaQUh0UhO70kzfm
w5DC7z1x1y7SQVqzQHC470NsOonWahz+MT6bvbQaIN6YjVVXTVnHp6jKtBYu1EUWZ9Jl0gEO5t9r
GvEhawVUj/EWtvtIZKuKdAF//CN6QnrvVLsUNjQNUeMcJ4/3ftL2/lw/Lp67PDejGlVGGXX/LpTv
thDD1m0EpYhioomVLkfJwnURKxrRz/ULqAPGMl2wOXdHG3gduwCEDZa/Dkxb4clzbEiPHsfx5Awh
3SrOvIgI8ab6SYufdUMduMtk7HQKXAcfG7kEZpZPE8dywZzytKonGXZJVeC6cjcvQO7fxUFRe0/h
UDjzEe9mxwcmcNQ7gD3PBUsCKOHqFFxiDtLPC0WqJHRp9FzamfQZGcMgvC/BdpsfvIjP0NYCvUVx
dlxHudf90HG/6sGjPMXRHp2sOCx1zNwxrKUMUxPSWPwY6h6iN0uBOi3Y9x1vPhk7WgJm2gak1hmv
80A+lj6qrKkvYI+Yigiq9qB59h8L0djxrIICdNIJiFPCJStDZb/HbgPeysSULWvvqGhdgtpQD0GO
aJG9SsbRK8VRIWXIMuJxY++CJgz6R8QWaT+AXbPIs7EH9DddZhynE0SgRt2RKoSEsAkh+JZxS5cI
npUHQ7aA66f4oKNGtQ9x38/9XTvQMIZHi1F/yA30JB/80NTml2qa0T216NYQ33tSLSKTPAjyl4rX
c/XmjQ6iB6ijeJQ1JQq9zA/pX61L+ycm3Wj4e9FRQYFq0hwHw6YdsAN3tsS10C8b5xzngOC9enHt
Dek112I+TX3Zqwv0c/wYDtjYx1b7NTs3fJnmxOrWU5+wLHJ4AhXMXH7mudOIr6AVq8kzBQ0Eh9hr
4KlUFpV6jq0Q5Z1nXewo3AysPpDOBZweFUlQkBZQDLCfoBagB2BMFg/3D38enEcnZLy/9xXS/wg9
jh2ySSOmJpF16vBl6EosGI65Y5eGblO7qeFswIXda6n8vxxdyXKkOBT8IiLEJsEVqH11efeFsNvd
gITEJoHg6yeZ00zMtN1VSLwlX77MO6R+a3aHO9w4JdDAwXVPupaXtN6oGMeCJiMiNl3A+9Gbsp8Q
rhKf923wntulLS9DnENu1dROmP/RIneX33i0Ug//PA8vFNnk0cL8O8/tBD4S8GQQh0oqu9cFjHiC
RmNmC4ypQ7RmxTibQu+ampa++7OKS0z2lAdT18x3lFZOOafx6Au85RokJ+iJLQ4aI6jWdlGdenwg
HJA0WrEb1JmhMofqrQXEU6FVeIwCq/vAY7FgKVmGLVdfo1EuO9a6STTWc/CBOrLo/KQCfbv42/kW
resU49i3IxzIir1S3nAYuShpEs3Ia59hbPv4My57b3iYslLsoRqGFj+YZnTPwmHuZ98WpsomuLV/
gDTcY98+Xt4U4tFhUbgBCW8C8tPqccqM9fihK72KYuZE5S4cWmRFp8cUr3C5fytauuaydh7x+1EJ
p/noyJuC4wjqcxxJjKVLJ37WHEEtcYfZh3DA6I/dzUFo9TKoqY9x2vgu83CPuunZ6wz/jNCMoDRq
oNc5CI5YWilUaA7aVhDmA7Wb+76+tZ6u92MNBEkPbUhA63CdExbCo10smuqPRzW527YLD2VctycY
JSHouE18hief+u0MzTNsq9VXNGdi27ije8M+c/xYK85/ii/+PoxXlRgUFb9FjSZ78hrv0SNvHcBl
g1khAh5JedcSLKy0uj5LMUcmHaZZ7Wu8db8jmfReOZ17hSuzk80+G24UoE+R+iVKVtgSqy9/COOE
SkV3VBjxcCmSiqJL9A7zjeitndSYQdvIvYGTNOELDtgXz7kujwRn+NzNaj4Q2Ik9AIBRiETBO9nR
1n2G54C362HiB3hAobvKkelO2KkafwujUdPVfaP+2oqWh7Kk40YpIR6qj6k8xSxX51wCGJjRGKD8
dEa9W9U8tgCmcHy6nY+4hd2Y8LERS4UDtUJsp5qgsMJiW+JQbF3WfW6RJzr8lGgTVatRb6Dg29YZ
j33cELpG0XTGSGWAM1nF6ou2/moDIDrTCAnvC9BbksBt0A2GoVM/8ShHbEc38q/yBlokxpsANXph
5937oGV2YywG2Uk7whQYSpSdQJKpVYh04NT4HWU/IKHDkBjtstdBLnlDg8qv0F0ATXySkPSE0UiB
XOQFTobepjyXDvFuoaBjAhOU4N2pdM/hpBt0AAvmKaDQLqv4pgpbt0gIXEIAe4V1ePMDTmUaDgqi
E45sNWq/do4AyoSGHEfYrb+aoA3TBa9Jnc2TI/bASupi26GiOqOeG3YI4PavHvQ3QNFqH4wN33SM
tLht+jXuwpse6nzLofh3VBXM1njNXfQ0sMlJ8qLqU43mgSWkhKJ/hnaH3XylcUoxSDvqAOyhh+x8
6dPhtoweJrBOJOBhUAqfp+2UA1yy3QfavbtF1j14nmdeisXOz+5SP5d01kBSgvJOSyCdwhtk8WmZ
1EfAfCZKh76ukISq4eFXoXwFFUB6GwDb0L02cej8kH6UqSnFNSeAVmTNyM4d2iWVeIFgbN7pwk3n
ePYO0PEp6oQBGHrY2W2ahEDpIWu4y76hSzRlWHYLHzia/uo0ucXKdeM/GzWWvxgnt0mvYG5HwTRN
ZmCNz65RlQ9juugTbpwkEXKUoCZ6JeyE0Q675dghxEoOvdvSRBkM/9BHx2Vzrf0cXas1b4WVbRaL
IE9FD0n9Y4PU/l41WKfNKnic5OkKIaTTIlhmdYBpTQdYM4bRDzXTJi/qZwdaqftRCnjZwKIDL2kD
rQE7/kOl1AEsH49lFD7ZBuNLVRI0w83wIlVzIrU8Ebp8FH4HA2HPh0HRUB0pwEQklr+2MF2Ki7nr
WfGsY/sgrLzhpTsGISILzyHS747NM+/qC2r41yCfb4UqP3MNboxP8ff+31UY9JeIVM/Ght/rDzu8
idJZxQ/sgdVPyBhHFqLJW7zpow4hT4vyocno3EO5r+53E+Sa0wZ2L92ATt7RPPOlXNdOS3oE7Def
qoiwg+VBDHmhMPz0Iwmsvg+1zZy83YnGPUEj880vi+cKNt4JCuc3FJGHZgh/m6h1QRQZm2xAmk/h
fj4kanThVAH+g9XFufLrAhNMLbOomfZC401rDTtX83JB+/+UyxFIWV6mQekf4inPEHcTB16ao59X
G+26v2yu3tD9/6lsBb+awSQeygXA3R955BwXF8eLtdN/usGkvPT3jk9SWtVfgIlPwNjfiOufnBlD
QTW8lAVG9Y6UKCurJyCDYKzRfS7Iv7ZsU5gq5GnfO3cyzGWKCcm1IPHeDsszWsILYKePnMY/ptJf
PpGvPCSvQLcg5h696wrwvKP9vQhXbhq/N2P7Eg92TH1ao5vJWQ/PDhTVeSA3KgKuZMsqrepmN2nn
C4rafhLz1kX96BV764xJ4FenQGK4yXuUpbAqhYTKKqdLV7N6Z4scgW6Kk9fGmyGv02FHrz00kP2G
ngG9L5HeNCLY9hBLb+r4ZGS5kQ3m4DF3DkDjN6Hle1nmu9bA5Aa4kEHQdfKkifoUVD4/sUHjbi2E
oNS0DIge/acs8URq2h35VO7zoXsOF7kPgd9jnhLTxM7NkA5sOC5hsZ1Nsxld/d1ClZqwCeEDbiJw
uyJ2CpMRLkZBHTy7gA8QRS4F3M1awJe5ad8xzvlifoPGRJPvKvBkgkZkX6juDT0wTbrZbBv8LoIB
nBsxqNwuO9mabH3uUAU9KQzjnClIinZ6gUfhyYIWzzH84Qu8qSJYbU0R2w15xfdhWT/3g3hBqdqn
2MpQiVfX3y58JA3F8gFt6c463ZV5FRaA5/xYFe7TMJjPKPLfQZ06qqh69WNMzlYXOzR4u4BO+3LK
z0VXiaSM5EkUMiuY3DVTsZ3K6g80yDbUdzfAuU9xrDkGSBVCH2r1MFd7mdsHSs0IXgl5VjZR5rVo
4kPAI1PlflWk6xIlKZotEOeSJhx4AgEmDhxvajLSDq+u4gLhui6zfgk/kAQeoT9uAZrLpAD18GDn
5VYU4S+KpR1MFA6lja7xbP7FHLVlVR1tNVwDa2+sWZaElfMul+jxUZBEZHweQ4X/Vu6dyV55Qc6G
Nb92KDPodGQFkhS6h/FdBAUU51F2FcUN7ofPDlW7qlZv7UKPnC9ZHcNntGfwrJ2chJdIxGFP30ij
9w6Nz5D9eFm9lzlMsbEye3Jha0h8iEYRRf91Lt9XjrP36mIPvPvcOOWL9MwxnnlGveZ58em2xlQf
M9mNHdgTvIr/sFjjzQOroQGDIrHEv7vIjclcogmpxyjVTveviZdD1y5PdTl6KfLaQxh5dYruSuZ+
z1bJfrMIbG84B68HIoFg9qCB3QJzu1Q04skUkE/hTncj2o98LJ6DJd+gJd5XXH403ZIxp4qB6siT
bYMXwGYXVvQ64Xz82+O+R5OTVoF9tmX7rubiWBfN1jBxqDnbFFF79Baol3v6MEXk0MX+xXiIHqUX
54DR5dbzqiz0mt0i4CPlTHdw7N+4GDBzIWfPbbH1oJwC77O/RRKC365xYfjX6qfJyStgXkDBwaoO
UjT7T+upgZR+gCL+Jl/6SycBN/PQfGhin/rC/55alIWznYBfkiOB0Zmt6p2LEYwMBZhJ9QNKDx8N
AqSN9WF0+izoc7z/6s40LipT84OV4ykUWCAhS8kRfaN9bfMTFt4yTDr2qmDPc8F2bMi/OjPdHE+O
ydB3Z6cbL0VfH0ngopmNr2iWr8vcf683dlBe6vVjuVFLvXM0QLTOO0baf1VcA0Vz3EPd8GcwwC7z
VNZJqDy4MrvoIQ1Gup3rHVSs3nzrf+rImRJBwnvZlEi/1VvMijfY+l5jZCVr/Yx74zX3ipcOpGal
PRiaDZtoHPcChdi6phdlFQoRuEqpW1jo3yrSXziRZxQ60LHVW/hy/U5NWaaTHG8tMfvcr58mGe8W
E+wXiMoNgHjmRp1hv/PHdlFqWQBpI7wYcROcvLkY0slgxwGW6y/hlJMMPfRt1OwbWNmhL3OxAZFy
jx24fZlHnw3F0UdOkDBgipsG8+OkwQNyVf8ze+Xn+rOzhGjCOJ88FvyDWDjsLPEo4SBxnz13L7m8
A/bZQ6zmMcx9WurlrWuci2lXFQ8iD3CrTCB96idzX7VZSEDvMvOLxziQEkRan55ZAVDUC9o3FtMT
BOdpEjsw+yvgCWJH5xLG46tD59eBqX8Qz7p2kfMZxBjfIUHImv+ESu37yF5F356KpTtSr9+GqniM
dfN39qfHUMqfsrEvDLAIDav3/y+6rNrdktPj6NKrHtlNTLhsblDcJ+rRHTSpy9STyxvoB0VSN8Wu
g8NvhlkHkh9Otez90wCHYtzXXTyIa+cVhzDM86Qj3he2WLYTyWmyqPhC+7FPGmCtYYw5jCiLrBTN
OwLAxQm9n0mxk3bcHzXUhzWCGcu/4jwOE9oPN2KiN6kgLJGDakDx3GJ4qw46OvtLiKarSUNTPsoS
JXa8xngjBP4iwCQ0zlpkasrcXQU0jLleQmbRJLjWb3Fp5wRcsb2ex1fo/+AWCvdPJGoPIDQYHUzw
pGtgNiI6TLm40z9VFn3TBD8kdGcPqNqe5q5DL0rbDR4GQViMv5yBI3LU7tVFYtGGsAzshbujABoW
s0nA6StQgqDXghT3qURJrCn9I3R4dnioD9JBmRD5RwyVN0PfkGQJvAg0LTe+RP3yAhrAPxOo0/q4
1BDuSCW+ncmLE4F8Pegp2lo3/550YFN3It/GwR9IlAnke9kV8sc0y2uBuQAOo0NhyFDEOt8Axv1v
lONwkDcEMxqKLhpTX1FV27Fxh2MT5XInWpBwAaof5YhTc2P2IoAC7f3JpRGg0kH9OFU7lskItCvV
cYjJettslQ7KRA3yqwhDljpOe6Zw0ZrxTPLIiyF/KKPd7C+fawCicv7bMQcZo+WfWs5Hn2Ncolv6
rEr62sMBPfUsiguMeGLk0/hDgzIytmpNh7Ae9tVl5vYSKEQs5IuqBYWDlW69sSI4+FMl1mZUJpx0
KTZKnO0csunPAmJjlI5OTP5CIpFufarULsd7eg5GlSdsxtsH5VMHq/gO26O6x3UAozzB/NrbYNjh
3Hg5mq8pmvIUwyUMi6sa49CWgjkbcHSviWfM/FEwxrNRsWirPQB/bhjLC2kwQljmxgXEzoc5c2Jw
dArQr2C+2UbPrREbrGdjN64zVXMereIx8IkJKC20uF+tnZkP1KKiWQjl2iWp4wqtthPJKE6mhRdX
MTUNOhrCd5hTOO9D1UxbjRr54NcMfBFOJ7RAASu2Ap4NEACKuk28YAWPzwt8z2qff0UYxL+g3obL
VReEDQahJeZ2IGQHcoKuUkemtIKUUJiGlvRgzgRB17w6fDYLZlk2UkDwdPQANQdWDTD9UBnMlpcj
PlcLOpDELKLrLT3PeeeDatD4E0g5gpIw7YLC+4JAN2+T2tL8q8aNO6OnGk6AasLDAIlwjK/o8lZQ
dzzWA+DZmHNMljx9mUlPnspRFN6FT6qAmqav2iJpw6H/LDnA9DOX3eBspNbFsQJHYRMWKBjGbkQA
CVR+dcuqN4kco3a7ukRHH2qwPs0YSExVVmN9OroGYpQbzv3gjrrIr9M6n+lB4JxvWMDpN9NAvA6K
aI15iNn3j8Z09AUqO/xiMfG/5KFCnTDFzjHsRLnFzRdZF5No58PdKGEcbwT3sF3ki5CCCyHZxptK
7xi76B+qGLBjQSP8Ag0cqutAFkpWesXWnYN5C9cl57MZPfqpB6KewtrlRwA1/bzNvb5Bu2PHG2cm
2nVFqE3SLtykc+0X74txGEvc3MQ7rdt2L4fAAM0ADWySNtp4C9cH7Us+ZR0AJqiysApTFTRVEBt7
MfUwpxKAa3lexjmEp5itt/GM1nXxLU0CvPEJNRxouMB7ih1ecay8qE0p6Ej7qKEZJtUc8EK3J73B
BGY6TIFK7ToOieEfjFKqazIhwjYx0ntDs9Cl+FBFIiL3VBlnH7B441v2BEjXxbWI3uEg9MqIeJeN
QYHW3YseM0vIvtxRXF4hpyWSeoBloG8A7EQRRLDaDv+pZ3/clv3OwTCmrWYynWr9cMT0NsjYTVXk
8NSCDuVE5IKp466V8dnQiqdlZW9mGiFxyO0/ny0XGfZVQjqyw/leHZe0FwxXzhwx1Ir8ApB3586O
SGED5WUmNmzrtfOBKv+z5h7EWoudbsl2pv7Zg0x37rZXIMA/ldMcrAy2eaNuqgeJrajZk1PaM9V9
mEB2nu/zoE4jAdCBLe5u8gs/Keu638LhAYwnDwNSgI0M3UKLRm8l6rmhQTExqA0ITSIDNwPVZZcp
XzUJE0gNqvDfmnz5u37rcSK7tp9+CETaWoOsjHuaxdGEOwTXNK12y2D2zuBuJm/elW5whFw6YqWW
JJ3Ailw6cpzl8q8m5IUjQmc1gfTD0kmMRwnSk/0zOVGXzIN5E7gyWHtt7hr8w0Z2GhCz2VqKAZ67
etWYAgl6gr+9RiCdVdEkXuFcxjG80tlumePtagHfLjdCiGS3Vs8ofsIXUNe/SEm/Zh/2jw0jQFQA
Mnb+dv3ssWN3qqM49so/1J5/dRi6hLkEGGQb3qYQGj77uGQD6GpRyC8tnvbOiZjaehE5YgkYYKsc
HmO83JaiPA+gTuccHXMTuDSZPBFdcMwvFdRWeognJmYYcDxQ3VrGHE6LOr5P+Mmwjp+XInwpfMwl
I/LIFT93pc6CKj8gDwowTOwOmN/dwVP3C5U4DpQKhugEyaqtJuW3J517WeUwbLTH9RuNDJJrMv4Q
gbkNnfvpe87WkPgVNEpAxyVYVfWY0dJFJ0wwFRY8Y0BbgrzfwbggUda+A+UqQCUAVbQNdihyb+sT
9XR7j6jYt3l3DSrxizEV+GtL5vbDk6YLSQxYIdCW/4WCctbH1Tsbx13Dqz0JwCMcTbFVhB9FaVP0
z3uTP9mgeG8KUFuIQ/4wN3oEU5CRvk9U1b6tRyVgWZiBcpUFEYbK8o9fOVevUCfX8+4Bywk6JPdP
4I7Z+j8UcFUbA2yNRAL++h4k2i0kK1FwYbaF5HAGuz7Tud1joIjkzLo5zTEykAQ5wh/SNv/CR3yS
UOVynTeHlQdDQI2xAJBh1uf/gFiV+cpPC0QA4uCaq/Fp/RyK9hewojCNr2/olO4dwb2DepiIYRE6
hBhmgMvxM0POQ0c88whIwTZMuTGnAnQTETtpMQzPDotylE3DsrMKYs8esUdc943njVtXmxuSedqP
aO5jAKuA3lCgO7u4+YENOH4/UMxEcj/tY3VtK/kPc8uHW5s0iG1WcvW9Okk6s0LYBcZZjofOy/80
ml+o7Y7K+9IOvwe92QtC9mL5Dth0aBqG54hlVxDB+/DDgQsO0+6WuNE+p+jYoq59jiO5h1Yd7N8o
hhBhna5PYb0f1WSzpfQxoBTuV6+WXTutOnY58lUjf0dTvzqdvJl8NVl1mz1a1r//fwVI7W19GF5S
YtDtFcd+Ertqjj4RvE7YSPuJCoPGwTG4aDU3ieZ1EkXiFxyq9hS6lu8WTvc2MB/g4plzNTjzr+OV
xXgEKiO7pNUVGEx54Nd468DGMNSdj8Tm5gNMggAcAYQYNwZfhjrg9kACfDv0EoQMUC+3gebLCcVP
fCNjJ98iW9BD1M7V3xyM1ywcRvfujQgjhGEslZixnFKD2AV6TowIPcf3wCcKGDbYvC4Fe2Ahrn0n
BfokUYibqfWMerAtUzFhQsM7qEDNaPeTMhb5AiUMgofioRQNaE8vS27LC8icy1YNkX8Y+lKlrfUj
TKiGHg1vX+0mT2G9pixDsMg4OB1o+j5nl/apuyzjYTY538RRNRyiquwmtEPmO2zZsCekr5Z9I/Pi
Uebji4oweTeFYCYJfQeI3eokFQLJ35QDeN5zHRy139ADX8R743qYhOVL81YCVYUrIPIxz9+jvn0l
DRZT1Si2HlxCkzlw7yU3Iolq3iVdPIlUGhHs3bIBQSQuSEIjXSSs6jBtB1FmX+NvPMPK9aankmy0
9rtdbBc/9XxQsIvQ+9txKP34I4APBPLwoBbfwfWz4h6rhQBYhYpZYay8aBW9cN89mxDk3ggeA0AE
MOrs3cTHJ0wsb06D7/zV4TIBS5TO3jZOgyQr1PPYDeXWjCi8wYQe6A9F9ZdFtX6ifq8/e8PjFIzQ
le4Lzbp6GP4BSf7KiboaLVcoCXNfMgfvjJGveOXHYKkZCHbb9jvotKDr8rqPCTZH4ItHL7if7ITR
fXUMqvBu52nvKomnMB2JmHYRGw+hQ94iVphEgS97GgIg12wwKmWQURt4+FxQWe9ng9K1iWmLoDXW
GZmQlKsOf5TI7rcmA0PiWvSuU2H+KFj4gekd6ApDvY7zHP8gRbPsSoSghNLl23dH4Lz+LCbcL3BO
0SZXJzkhxykP2/iWFkcLpkjSGhfZcwG40wGbThdLVOrVFl8azVsxB+AYWL/BWs9MXgNa39A8w2aY
FN9QQ65Tg4nMpgdHKgGzL96Ax/40WMu3usD01B2aGFvIEfqsWT9aFtZI4GDgMBacl9l7xuisSyDL
9FV4kARYhWrR64TbKvSPTll9gsD95En6U2rVYnnBTUOokQA7Qs+5zAsw/HK8z6r7qUrvDwhaz6rW
DkZsaEnwytAsiFtI1U3RR+l3V1HNdaqDGAegQL+b1eSeIdnhpATu4rBaAbjMMG6jnTRgWcif1Ul0
7pFuwMkTZ5ajHi/F+OGiIWPrrW+ZvI75eEfh+sIx7gV5dfiQ0BkA+325Q7j+GvfFJ1SjBdix0Ye7
bpwtqB08Ph/dZrmAQT0mlehfwM0VALtW/10CDmOhihJL1ZZ9eGpSRz4DhpARBR5ZH+u5OhE1buey
O2Av5yG65Sl0FLaKpz4A207R8xC7f6EI2Cf54MeQ1gKzvQZAmLG1XtJ+DtTT7vty9jY2wBCtzGOc
mwE0C7VXHGtLrFzuIauWKJlqCYLU1C/2ASS6/HCjuby0hbhOCJKNL4okio1G89qkiJ8n4ZXXBqNh
rKnREHsAxSVc9Durl8MAUkLSyvpP6POdivEkuUAYoRP5COZ5xDZAhPkaW97zAuybJmDhlqC/TFat
/ynifgLo9uC5WNEJnCMN/AjoX7v3tDrkdj4PPd+3QXT2SrFbCOjby1Cc67B4KJf+gNO3qyMD6UVm
e1wuhiDuvCGiX1QEHgaqmyGWh2FwsMgcPJXDZLdwrBtxawAajD3Io11e7zXDgA+EFEx8yjjzCnbH
WtcrHumXVyHgt+2SSQm+YGc2bRhgJ8AFfWTy8bDWiaQZj9ahLAOlKt+sYtJFPr8tIDQk1kHtbrln
QCAJH0XECHpYH2s4lQKENNq/snB+YOF6BenlTZZFhfiL+nsAuBl5wCEUB2wB0t8vo8Nxxj4IV+7J
6UGXmfCirXt/tNitWtB6ifem9n9oTsDunVDOTjWK0umzsc173DTXyBDUB6R+E+3yFWuMLDDTGBIG
GaHW6ntoa1wvLBQ2iqAMZincWIHKPfqO7TvMLdX8PSKxI+IggQRnDi+IADJB8fwkO4KVgbMc3tcN
RpToWyv/ahFcwXRMI/z6BiDLtOBs7LZqUaYaVCBzfEYJV8CeHaJeKQjZ2fqnV92SkHJ4qudpBTVz
KEUH4HDjHzUfgb10RQqyJRhKwF5H7BAg2PRxvy0oPxdy2joGxN55yko9gx7BQblDCYt9Kd9zn0gA
JDJ6KeZrLjiCPD4mmGCn9cPjVclyp98M8wfc1WvPYtSL6zyGjxp+HounAP9A9xzPZvHVdoHucx2+
iWA6wI8Q1ILid+jf8ZUjVP+uUNtptQKD1Nekh5/C1lkvo6sREe56n+JTEJWn0SoBU/XHHGoRQRig
q56frEG7X37h37wAtbs7YMKBWYvPULxcKZyw40ZsGK8uPrB0EON+MJwGCuTaZ4EizKRg1EY3BX7F
SztQ6qEtwgweI8ZPbcKHwboLx5PpNfB3jIRcmiejW+6xf4Q4B89GjFoqDI29n6r+B3TpY7XaFhOw
pxh7+Bpz5AGoitU+uME9ppRSYZ66bHu1dZW4hssM0jWK30XmWKyvvyyRv6HxzgRZEr8QVObNuqO6
7vQP4Yckb0ufI8/1ad6W22mSJ8DLyfoWYP/mgUy+owNmXSXRSW/iFtFDJjrUabRMT2NBtsI6IJEM
QOPbPe4GCeQeVNmsCUEWx/SxVvwGztZlDOiD4C8CLGNrd4e57xm7gFnMyN1Tzr7g446LerswTHDh
0Of44h54/MHsBEwSG+nI+MhTS9ZEBmBea4tt7tRtxh0nU4G506B+xyrAIez7Mx4E+PCrZzgqqg7L
H2yG9Rayx5AJsosMeMvzhwvVl0SCjEHQsAFPwkIAnU848JmqR1FPm2mKs8Vt72G9M/HwtV4ix602
Anhx4QOj7T+q1eKp9LDQNP5d5VyIgt7eQjDa0y84Rg6GS07ORLgZgzSlZf0TbAJXSeNW/r/fWQBu
iTESBriG0D48VcMb8aP7OPRXOipstQRnQr3TBO43aO/N/6+eG0Q/satf1htQW6hqUTtiZaf9ahGC
PNgZrIpktec81IBXbn6A5rhjUFYJEJixer/XLdwIxm7+Dvh4E6HZ1/N7HaMAmaC9j4sGii26KMzU
LhKvmxyRJ91YQ2Oo3EPLkzrY5GiWW4AKw+t1JvDt0cSkNeBF2wyboCuTBYp0rhdso0pjo6MBT28+
2FbuG6h/diFWLdu0RDcp84uarguIMOW6qYg2cL1IWLp8CL864JceJ/AGhWCvxTDvUXUkROfJgK1V
kHaODSWn0QY3Rh2bBtHwsqJ/0K/H0XMvvIsyz5zRJGIe9tKgRPBc2JafAUd963E5S3xcAPwoafPD
wKYkKJeNGlbi1PySr621Ju7L/y/cKtDah+KD4ZWXwROxInMKuY0QpGCm939qigDDOhiajNgEkKAT
xdgLwKI4gpep7D+QggA6kWQSIPaBGYJyed8Bypu77fpDXIvdGMWnZvY3wnoXfIUWdRcOzvTzbsI5
raMlUDnursYrF//m8YjuYMDWwnRYi42KAwl1AYHAcgUMujScxy3kkVIsGn7kU7vtPHnUjtitAZ2U
X10RYCfkdz0nRMbLeiawpk0ZoHFqK/TCfoabu4aP9YjDxu6r5dsFsr7+vYyiI1l/JIDJhA3zzVDa
bYycYrvtGlHwhEEvzAQ24hu42ykpzlWnN+0M1z71ViLMTpBDXMN2JasreIuv+LpsIJgIQ2i391L7
H2fntRy3lqXpV+k414NqeNPRVRdIz0wy6SRRukFQFAXvPZ5+PrBrZigcIjHBqIqokigC2G7tvdf6
je+f3VraEiPiGMAnDFmNDQI0HoVQ7cm0HPBdMfeWFChMuypN6+BaxsrKje2ADZLcmdugMNaAnriR
KWtgQAdaU4MLW43bZTAEX7QW5oEVEwLQAbf1VLmOSI9zm9p3hv4wxtcMPdE6yH/lg3QsDOBUlCKd
e9Gj/p/eBEwsYijJil3RQ7ktv4aJcw4DjKLrbj12fEodyIrTzfgBoZqtmfJyLa2IjBr/MxRPejLc
K5l/CKio8rfjcLP5SgmgcVZOATJxjGMDElS915KKUWxoUUf+JfQD0jXpCmH069SQ71UuiVXQkNBK
TgM9NzDJvegFBCDlhcjmjBClV0glbPmEOirWpBC5MhYi2aejqXBUtG6x2wPtkTNk+tkCU7rKEueq
zayOszeCwTFlQxtKkULCtyABlETPftQ+40rxxSyt38Q+MJqCGq6CoQL9X1CasBwsSnUWs+qg01Xr
FJ8kxyQbqO3SJvBQyCnJ2Y3zJzSea9l5kkX9Ma8g9owdSOVmHTmNuE8opEXjAz2PKy7XrMdilNsV
HOtOVYYbOSK9MnCL09SoWg15zyIb0XdjBB5/jlvqF7FJXgunTV7ESLw10o4Kj/ojNgruCcVDI43M
vuY+bfszCjS3qSq/6I10pQsls0LBlUdI6mNUt9Cmul/jNKF++zvUhmfEc+lbz/zZJOJdk6jk7jRy
20b6IIKj3UpDgi2Rwo0psIS7cTZSyL2rYv/UxMn3MBi++2rBySA7u2RYSSps6cSDK7QbLbYORit9
13P5BhbOqbCCB1ELrw29ehQofavURQCQCY9h2kAPz/w7ybH6Y4bL4RZ671WV5U9uoHxtQ/mHqyr3
WsRBwNesnSij1BqrkreW1ZaQY+V3TpPfxq16M+jlyeBowH0Czetc5iXNm0xzYFSbMIZpY8YlJ/yo
59oqx7+S2vkBmO7EdSUA/Rsb6MlpI2KUam0YcTEa132V6p2twA/oEKwZQDlnJAYwbJLvAOcBQLNe
yXxgv0NC26PiCOXDIhcZq8+S6Jd2kfbkdbLqBjCWYrtq+oPQ/ihjy7BhOJ5Ko8+pMchPpax84QB/
q2vafWumP920R0coSrbxYGxo8gatVNjXxmPgKWcddk1p+pvG5Hjbyj9yUSPCEM3YQcnlZtGvAuYT
4J9SWUsy7mdtRRoI04Shi343IkCNvHSsIyo54wdGsEh0uNaJXw3QfinVaKXZbiQuDV0VbAQjL09R
lzxndEZYVvcp7D5cNJ0VOM3bcQUbOmWbtslXUa58azkxZCHXmjEQjQGYop3txKycVmvTlaIKL0rG
xaig7Bjm0XMGoKBoqx++1qUrPy5/dJr/k8xOws6tUYCoIcNoL0kCKKUyIZEVqrQrdeeLZRRfqfxv
U5XKtkhU1brkKW1zpE5KwZb69CotrDtCPKS0kngrWPfVEFxzOPuqZ84z1ArFNoThyjQbgMjaA7mV
YxdFTyWoIDDde6UyjkiG8Ol8ikPeXOz9K1P8XlO38r6GnrV1xPBLGoHnAioarNCFgZsZHXxxgPU2
cMDIZO9eUghSiJ09ANxPVkMF/kANCGxDE27EKnmqKplaYfDQR8Or6TdbPRj6veA17RY6HGAd0IW5
PZhZjvMeO3zgcdUVStM5VPAaWF+1gTSDe9bFVNwNUN63VTlEa0fCsllrXH8FjDmmwF/fIwwY3pLI
ABXdcP8I3KTdW2R49lCf/Xsj8oGC5a8yFB4bIFnzjV++zjXd/aUURnxVAn+gjD0M2y4HiqZn4llX
4/oUOj3A8V4BN+ZqjS23SW1HJpdcK5BCaO2wVqU09HdioL92SrVttPxnnpn3kt8d8kC7d7xa2wUk
daG3lLFvywHR19V1GDZdpKPrjgSgmZviNq5cYaVpjf8bmqwFONhJrv+XrteQux2Vkp4lpys3271k
Q0uuSC9sNxdOQ+zdwfvedVF4yHJqgfGNrBavnxNOmQj3wBwbaRk+2ix+bF5RneGaIlvtgqbJnHDK
RLgnEqtYZ8R5OoLso0aOyOapNBzWWzH8ebkFM/pyUzsp18dGqgnAhkJ520s65XZZv8lYz6Pszyj5
c/k1MyI5ooyyyjvpJyi7CsWzDqH2TlpRH7kW42hBn2Xu0RP9HUPCVSVVxhaQuYGL58qI15TG+nMf
PtHEqtQyNdIIVeQIxIVtItkq9c6nVInMqZdUOogoMAWoBwhV+VjK5jkF/fgpSSnTmmhtxQPVqbyO
1Y2Jv/Eu7LzK1itpSWrrTTjp74o45tRMagCkF/gNiy6MC6pBViFnnDAbAykMr9fyZAPrJPkmqLHc
gGKVue+21dDG61pv0RJHyTqWt20GQuFTw2ROHajyRvXTskfcBAgBwLwskzc+AIcF4e1xOX/U2sky
l5S09xwjxOs3L+KK7JfTP/it3J1kAIvB9vJM+3i1m9Y4v98tkarOA7Jo6JLG5kPC7YNkKtQA8VER
vl5+wcfacqY1Ecbr+4C0nTcgIKiONZzv3F/IA7jZT9H7Na72iLTD5TeNn/xRf01We55w6cHRFRlR
1/mZtfF3qTCXBDE/Fg4zrclyrxMDcWmPZ3OJa9P7gcyxDggaGRGoJtm6pOJ4uRFzgz5Z+T76M1oA
/GIDXfSHala2lmcHjNoXXHFm+mhqOqVYYq/UApZH3ujibUWo6TT159TqzKnVFEI7cNbKhD1xPNiN
feS1sAcvd8zcl0909vpBkqCNjywQQ/gJtLVaS26k7j/38HF1vFsFwPW6WNHweSmxd1kjKlx8K7NE
/5SGNTifP58OwdWQahQcOUhL3o0E9xgt2mwhSsz1y/j37z7dy5S6pXrGhHHa4+hTwd307nKvzEz6
qcNU3Q2i4+sYJUj4yXtqQfVOX5NoaCEK5hqCDFB8Lr/p4/OAaU6WrlmleSZI2COwQcfXQeGnFPAb
gKXcGWE+Ggmlvj5ZEIOdCXnmdC1rko7rg4csHzKQWOtI39tcOKii5K/Gm9zlFs0Ny2Qdg8MYWayZ
tokUI18ZQPBr7MYW1sJMkJjaTjUuJKUBo2MkLa2vAgpwiTtce5Z2+NS3T62n4s6HJGhglpn67Urw
m7MK0+Lyo+e+fLKKG33IHcPky03J34qg4uDv3QtB+akDnzn1niqyFDL06HaOsGy3QjPKPXhRKq8v
f/zMmBqTdWz2Ej6lDkbpAWnszZgIkvJB315++MwSMCbrWNMsHYIfQvdRW6cZiXFHc64KEQiLrWQJ
+HyoaiF4SV3q3P9pz3++dP/lvqa3/7M3lv/6b/78kmag/V2vmvzxX49pzH//e/yd//tv/vyNf+1e
05vn+LWc/qM/fofn/vu96+fq+Y8/bLD9qnCSfy36+9cSkMnb8/nC8V/+//7wP17fnvLYZ6///Osl
rZNqfJrrp8lf//7R4dc//5JFFvV/vn/+v384NuCff4FOA16T+clr+bffen0uq3/+Jcn6P3RRVpA9
M0UdTQKCR/v69hNJ/4clW4rMIcBUNWO8uyQIH3vjW/9hKWRdTF2VLLz3DH5UpvX4I/UfuqQZGLdS
dtAtnV/+6/983R/j8//G6z+SGv6Gn1TlP//6aPVoijLdvaVCl9APS6yDqfvWU6en5b1uolhmy3qc
vb7rkX+/8/07Pprk4zsmR3gnLPE9CvPmlMYPXvTkas+Xn/tR1B2fO1n5ndW6et15oAgFleytV23x
HTl0kfldD7wlJ5O5Dhpf/m4zjC25gfqq+6Aeages8ygthpraRq36T2weYzMmMUCL0OZCv9A4Knp/
GzXyg+OTBoe490WAabQQ3z+KBeNLJrGgUaByUHKnrwadZMpTjagHUN+NVLxqRby6PCAf7e7jS5is
7/tqCCRTMCIZ7cLE3Lq5tXJhiwT1s+rUO+iaQC4eLr9obkZNNnddQWlR0BBJNDIdKZqQ6oWZoXb3
uadPdvMKb16y5DwdFyFv53ucyiNzaT+Zm0+TXTyo0RgakIg6anVx1av5V4VSnhomC8eemcf/bR9H
q0lCO9pAwCZHYpXqnmrdCQjdXO6aucdPlnI5JqiCWtOPatregBTZNQI0qtxakm//0KqQKWRM1rRQ
Wi3C4a5+ROucmowdsywwJtCf4vyxk3bN1/bgL5i1z8zW6c4eiDkZPtILRy9BAFc24ieqomfPcWCZ
yQ9odSHNaRafW+TTjV7A1566gqMdNcfKEOWqX4wmu5cTmlll7sKtYGaRTzf8cmgs1Cd5SZoCFBA4
C6UAu6RWgvOjkTzP/CXz85nQO25L71d6WQYtCf+xOUqgQaqj6OGYgDHCPLkeSvH35dk2s8yNyTKX
/CSkesBbKhCydu+ayPRCOPncwyernH218oDJ6Eed6HsF8IhKgQA24vLT5xbKZJlXagQyNeDTI3B0
LpV7YFs2GmkLIWqm/6d+kVbkFAqKZMbRrV4SHUwnmLvBowDTbj/1/VOLSMtSQOD2xJEkVb09vK+Q
JHabwQJ19YWD+1wbJks9iQWX07TFbJX7ZCe4Eg4nGrQyS4b2VZjmwqY0M4mmppGi1SoNn24cLWfY
UeW/j8TMWxiGmVGeWkYGRZhaSOeCdkWxOIVRuUe6bCPBt9h9bhjGRr07fUBb9Yq0dI0jslJ3ra98
yQVqW1EZL0SMmRioT9axJyCMHQ8CVF0PLYe6QZO92HW9s2605iYD7672r5dbMjcMk7WMBl3Qy6mj
w3wAko5AI/g9N1hIQM9NpclabgIlk/SWG01RtjAws69DV6FLU4zYNGHpWDA32JMlLaCnNECE1Y+D
qH1FovKpq7XnoWRlXO6hmedPTST7NGjdmpvA0a+QgGZXVcu12gz7y0+f6aKpXaRH7SzTNF0/RsYv
/DbPbS1uYkSvDaRtLr9h7vsn6zkMocOJDd9vSMWzLDvKdynN/Ue4ENkn3zC27d1qGOpWQeWDERih
uuDsEmedNp287hxpqREzW+jUPFK1ACwPAY2IgvveRNs5okiLFImSACgK0s/tDtpkWRfIJvWqnmUn
JBwRz9EdZadQwt1ZelguZFw+rGxwktImS9tVqkrA/iQ6OV5Euqhr0y2wqjjblBDRv6eD0yLQX+bX
aBk2sGdhFgJhFPs6s1vTN8+W1SlLnzIzM+TJ2o8NBMhkIemPqPdviY9rf3N/a9qmXR4cW7Sj3WI5
ZybKyJNA0NdIL4c+b4pRZ3mKvodXA6SkW2NTvii/oQLDCZNQ9/t5ecZ/6EhCH8uTkCAVAcQUl9eZ
18bZvenWQb5GTgT4v/0S3CCQvwWGi+Ttxtt3n0i388qp/1Nd9mg0goXjYJE9aG7z2PXll4XmzIzT
1NdG8lNgbmz7x3wT3iMMsMG/xIa8ZysrZYUS7rpYmZvL75pZZ9IkWCSSjC4tDilHuRNuqsy47YMQ
bFz1pJsZpuF6+bmgOrW7CUGs6I4V9kfAAmc1z740DQAjBQ7b5Xa8zeFpiWhcZpO5XTqiKaFMnQJs
VSB2Gq5GVTtFuBxRGTnxbA3DP7DjBpAq2AEFqi0tbmBIz6jArBpBvc2hU9tkMPOtE6I3YAye5a4F
o85vRQW8L/Z4eC8gXLxBAAWWnOQawimDzrNk4ThzBNAmSwYbgQ6TRbM4VagQuKtM95CvNItaeNJk
BVhXl0DSsc0WjAY8rlhPd5d7bmZDksZJ+C6YZyJqQ8imAyzXnzLU26t6g0XclY/FwOUXvK3Cj4Zm
sjpDtjdk+JLoVBT5NtCUs9IBKx2FoJV2bZTo3ZrWdUNvA/C5EpTryoVlKcuIkQy7on2prH6Hx5ft
68J9l9SI82reUlV7ZqVNXWb9wIKEhtzCyW1QAahUhC87RYUsEEP7vNz8NweiD5o/9ZolmxSKiClH
JxHhhOqmdQLBRXTMEOFrazBmE0tDv1FtleoGemW9B8Neg5Gmg76GDdl/I5JkcL6IL1/+oJk2T+2b
Qg/KVsO2ciz6YwsQKDOfOnfpQiqNg/pBa9964d10arGVLKPO7491U1ffOSQAQszxqLlW5Kq5YQOC
Xy2isFQ4pbfLPTQA86zwFq4yM02bWu6iw5M3VZqFJy0BR+qTK0eQBphbjWPN0mye2dqmzrtxlQmN
oljJySvc8AeOyplhW1advsIDjn7wI4QfIK/hLg/yqnEKcYumQAK+vFC+OlqO3qAylK862i4JXGLY
9yCFa8gELr5a3yokfiLby0LtiEmQcpfCBngCeaFeeVkDwcKzqn6hr95C799HSjYmAaczSzPzuqE7
infx/eCvnd/Rd/ULutNYjON3DfXL9kGoVLZwEBZOIB/3nWxMIkHp6bWj+rwyAeVQdWcHmYTLk3rm
yX+7iCuDn8pa3x1x04bogWzFwtli7sFjuH4/nxXRA4Qt8clasxG8n34cferOB8ryzyfnXQtpSJW7
o1vcwFC04cKncbNq5OcuQAW+WEgVvp1IPhjn6cW7R0Ux86CBH9uVeiVvojXw/7Vwnx2LTXqKD8i6
bYNr45BvzI2zsEjmOm1cn+86TWmqSkXhhT3F+JYTBRC2uTzMM5uVOnkwdg2FGCks8Kg4KzAIhea3
l95a7VIu5OMPJ9L/+eG1KZajL2Z4MguE2XRYuNeF0GcLmc65p0+vApJpDXWQhqcGVtMqNaINJf4l
eInFJ/59mBV1cgDSwqLNKilJkWpGgigWbT/i4GjAY1LOmok2HpB+tKkuj8PY3x+9bBI7VBcLEVj7
6cmFDCxH+SYRTPgM8sLjZ06lU8Npks9Gj8YIh7li74l40Zw6FTW02M6HX5cbMLcrK2M3vpuiSet3
VUV/nWJ10J7bQct3jZ5JV0g6CHtNgEcN69cBnCcJq9ZUIxLRpnKspJ5/VzgpWh9FvHCVmJnUU2/q
pO/G6rCanMQq39dqdBunwbOWWLdmqy0ddN5uXh+MmDKJNoB9Mb2vEW5sV9062uY7Dh5bdWNspTVG
bOtu5djtAe/UXXFNEnD970L0H3Xo9zVHZeY8oIyNftfPDmVNYhzn8mrdb7TtT8mud/nK3aSr18b+
djrdKKvnLw+t7W1Eu7Bl++HXryXz6ZlJqkyCRZGnlYIFVXqSW+WEyEYB1CREaaPZXp5DM8tZmQQL
p8scRYRWfnKTLHuWUeTdVmmtLgSLuVkxCRagoR1OTISiTP/iyFeUqVceEkM1IrWXP3+ueyYBIyJz
Lbk1L0CZD31ztcaTKpFIB8rpUkyaa8MkTHj4WaVKwStarV830KCVLt5UxW1b315uw9wLJgeKxiST
VppReCpdhCxKG5V625El5A+WkCEzb5j6V4uiEKZ4g3GkFIOtFEu2NOqxkaV1QM5fbsTMPPqbhbWm
i6Ue1IhPmundYEh7IYrXlx89E0inDtKtZzWpJ1MnFDBCwmquQB0uCK5aOOGeuakFR1g4Tc7sPlMz
6ZKrUyBBHTw1VX7IVGMXR8iDoF0pdR5yeSmUL3nTKqi/Xm7Y3D1DnixuN0ZyPpSi4MS5+qSWMsQw
eQVpeS3VwS4kbzFKPwmqu/O0YKEz33rtgxgqTxa80RuJ61okS6o1JbYNXNtNvGkO5U1zjtbD/gWK
E1NkXT0TaVbVa7JDLmsFw2sTrT65aOVJVKicuklCPAyOWtLfxJq4wa99n6TC7nK3zkzFtyTmu2jd
96FSBh13wxwvrocyb0r8G2Fhf+7pk3AQmrGsmLWBLIPZ2JX8UwmqhXPh3HdP4oCDFYYxmHp3RBkJ
b9MfEKUuf/JMkJw62aqKkWCdzvHfzV+dPLFT60WQHy4/e2ZxTn1scT+MhKSKrGMWIb2kIG7sHPuw
XDVxRTlgIf0w95Lx79+NqIlmYRc4XIz0Stn0iHYWGKFZ8bZXYfAi8vG5pozR891b0qFSODiT3jO5
z1rWSwzfq4YRVogayoPpAqhiri2TNd9AGOqDgfkjZcKhG7SY3F55KsLsV9IXmyhvl7KVM0FfnCz0
piwTw22a7qiiC2Nm2VVbplsVBatwaeOambBTmgx2G0GnlVp3LItwnXgx3kALs2ruZDulxjReg1hl
xuVL3Tm/YSS31+l1uUaM4nf5aB7ThyUMyszFktPCn4Me1hDHspIXeYcKTZbNcDK2+F6tkzV2NTvj
2jlrV/Evc5tvk128dJsdTycfxGBxstJZ5LWMSUd3zDSMZjBZrIRhj4HWIUPgLYZ+oONzJncoBWoH
LQkeFOfr5Sk+06/ylF0T4XI02mYTG6HVbpGk3uoH8eAemIE2ZYDVUqH845AjT5k2ktzWeHQyNSx3
5Nttczi7whJ4+W2v+nv/yVOiTdOnitkhKXOslQJyEC4vxoo0jH9CrNU5DGCKQk5pqv+t0ATMkpoa
Pwq3rLeoTuENi7Dm1s+d5lrx0UswUifk/0Xw4iO53cUiRjiyB5PORXkGoRU5YgEp8VousDeyCy2D
2X55MGbS/fIUn6QnodaUKoOB8NAqOWQHc+fu6120Rhd0g9Dwqly3626DkdUBbfNNtmuXJuDHK1ee
wpXEwRrkzCJtk2PZ/ZTdttfhF/nQn8ODcRV+j678B3y3LrdybspN0Uq10zhakSoE752/bx7F6+BB
Z8aZT+YeN2SoUbvLL5pr0yTeyZiASpZDmxzschsv2bTuYinw41gqTyFKbR8IvenxbO/UbfWd9hTu
lb17ZZ78g7jND/UBBZyztb7ckJm1M0UqaXXiZa5Hh0E0FaTnQt8W3q/Lj347WX60ciZ7nEpVBo1K
1iVK4Qfzrnty7uIbfFt2iHCt8pUHTO1s3CCotcLmGfFcW98KV+UjG+HCdFDHwPrRF0z2P+i/2Hzk
fAFU8HWzRorRfooOeAfa58fN/cG3f0bb5NzZu9P3534trQhMov18O9YOx/s9KoAbfyuszc3S4M7M
mynFDCNX4I1lSQoZKn7zgrfBwnluJl0BKPvPvSUOa8EsdZqKPPsG9xtb28PFtYXVK2cjtrNqY5Is
CNeAcAi84sItZraHx13n3TkGYngPiJmw0q6Gbb1BTOGkjcGe//SbftWuev4THKp1aiMfbpcbbV3b
CgOAAowdUU9PVzgkX9Uv1o/gRn9ByEzrbQQaNksJ0Jlimjylq3mqW3RyyhcWzADp5B6TLVz5FYrR
9Il/cnfZBqd1u+Kd6OIHm8uTf2YRW5NdN88MXGjFmoEO0Q07+uUo6HRs06Xr3MxEmsLfK0FXe86K
6PkWOC7t5Pb28ne/3T8/WDJTzHvg4DQxhDy4eXG/Uqixx7mkrOsbf+/sfuQ2Uj6bxm5W9Rrd5atx
sK7aE+pp1+XC+fvtFv/RF0wP4IWRhI7JF6CwvHZ28ibce5T03U21d07OyVjl62JjXYvbgH0KYYS1
QyJeOVTbeoVX2cJ6UmZChzkJXq2RJ0bjckFq7/pNu8vOmFSeEO0iiERMoOZobbR7+SAfsn1iP2er
ZOVdVdfpObsqz/I+WWm32kKIfruqftQhkyiW502HmAIdYuTrjvjl3hucpsacYLXP9pgq4H7wAwdz
+HSr3rbW5VF4zPdLr1fGpfzR68cp+G6JFyjo12kyzoi1unqq7dam9LUyd96v4NbdaygH3SjH7uh/
cbbmuTw1z+o2Xqdb4MmMjrRpNmglrJfG5a3o+tHXTOJcF2A47HssZ0rawhlJrMQevum3CDpxcD+V
Z3guP6WFxTB3nJhy8QQLe1wsM7vjcDYeklvIltfGCoGVrXYlnxjlBRTgzMVAntLw5EZtI10aJ9tV
dkpu85t2l+6Mezr0wdgNgHCQWbKDDWo/h/5zJxhzEqC6QC9RpWVUQz9flT6O4Gm3sHZmYt8Uyt/n
kp+J4jhECjJm+kbRnroMZWmvX9jX504WU1aeaBSJiDsJMX2L9iIiXfKddsj37k28V475l3wtv0Ta
Vj2XW2tT/QyvVRtBezu59l6V75fj5Mc3a1mfLAocT0pBcUlzRGiZKUj2l6WFIOZtUJg2XNGFhs7g
tOQpzFXUXaHSx3NmsR6e/Gf3Rr7y9yjyHYUbJPqu04N7690XN8mVs7Chz01FfbKhgzrFbqzgQOj8
QFAf3XbpUfsW36VfnO9uveZctMmRyd85R/nkvtT7Jajd3L6jT+7GhhpjL+rSUvTzbM05d9tq3W6K
g7IeQ3+4areIPt5kv8MDN9dn6yq5l0F1jWvik2d6fbIi4gErIz1lSMGUPMWxi4qkt3AaeKtwfBC1
phBZ/AcHI8xoXb7JN5otchBFjv4amyO7WP949NhRoq32E0/0ayyZjyVnUQ6fdvEabYIjGkVEUus2
uv5cUlSeYmqJodi+yDUhncM/srWgpeQcxyZHX4gu49b0UXsnezhWw3EaVuAW0JrD8UQ0X7xg4T45
tx1qk505SpHWMgJmKD64G+EsrbVjtu0O1jY4d3scBzkbSFc9kwNrmn181vcFxfrLq36uWZOd2O8z
s8g7hrHVcaEVv2Djk/YLubq5Z08iijIgLKe3Y9SUlLWLqJmTNSu8ypZCyficj4ZksnGiluEG6cC3
U91+Kh7Vr+I1boJHZ1t99X8ZX7Fblj4XG6fIQtmJI30IeBMOHGvfzZCpA8fq/jAEVOc8awEN8lbb
/qhB04gRy04ri8yDJ3n1Q7KD9eOP69DmzHr907/a/kztrW/fe2vuP5GN78FOJ68m2r89rniB/fv4
9S5afb08Lea6dhI5fKUzEVEGMOKnAcFLzzetKjxffvbcxe5viDsByTW/5+HpJv09KrSmOPzY/Zfs
wbi3fiQ35QGMIBBXDF6vmg2ZpWPwuUU8xeH1ouklec44joJ+HmZunXKHOe/CKWFup5lizxzMkDRp
IN46X3Bf3dTX/lVwdg7OSbC4fYMd2mEKuE4480SUwu8vd+fMKpuC0bS+N3XEZADayDvc8XxsABpp
ITK9IUA/mJFTsE3mC1hB93RYsxXOzUk7+nfxF/PUXeW3jNGVfwa7t3BLmplyU9xNhy8XSoVj51nZ
qsVrOAp/Xe6hjwuTsjqJE7lQ1x1WbDTCx9H9WRVufTlYVy2iQZi31smrvnTXnEH6y1METhRkDdrT
vKo7K+f+KjsghsxixcvhDGr45XJ7Zgqf8lvq4t39xWqx8y57hjzLGqqtN3Ku2T6ulJKiHKSBDLzv
7QN0/vFvX19+5dwkm8QDDYovSs68sURqXXnWpOuhfbz86BmeqTyF4QwmhoyDNCICWZd49Jb6U++8
ZDLCvo66yuWfqCavHOulHBZWzFz/TdE2Cs5aWuN03VGuuPhh/NbgqVAGxUqT0IAXsIIKsej1nitD
WtirZvpvCr0RYk+OUnwOj3gh2o7yLRbOqfLlcgfOLJwpvAZHKYkcP2Pjp5h6qmH1UArR7eeePbbn
3Uxzi9wJfDkxD1oWXSVx9yQowcI2MPfZ49+/e3Sv9KhTp5VxsDB8RxTSLG80SYkXPvzt1vdB5FIm
i94xqQ02kmzgNyZIp15Q65UhoT876Glve7npvdZCL25NtTN3YeWI32Jg6HgZZcJZ6CT30U0CL7SN
LlcPsle6m1J1sH8XFIAlgurxRyncisCAt24v4TpihMp9iUbVEyAO575yJOOIZBXCM56X3YSGX2xE
q5TWke4WB7MUxbWQoI/cl2288oPExw7VCb9VFT5QoWRZ+zLPRfzGcvexC5t6U0W+sUefEMXgYcgr
OxXdq7LLxKvSN/VD7IfiNw1XDA4CdZv/0ILYS1dYuln3Uan0NzpGHLsmjI3rfsiDW6Rt0YaMhAEG
KXcCXGyHcC15eDkMiBWoK7UMsB1IsC5qhzzf03/kgpymaLZ+kekceOLav+2NehSGNgEGAPfATleL
vfZHRQmB206sqtu0sySkHaNoOPUIfd8Bsu9u2gLnFg+Xv6fL03PmzvqW4Hk3h7qsRA4/V5lDEJ7j
IML95bsObjnQHlHMXl9+ydzanZzK9NDBVze2zEPRtJw09ai4Veoss80gtRb2vrl2TMIrxuWjF7tk
HRy9Mra57mGfkwfBrjNH6zlH6bZeXHQLh6C5HNAUzxQO8MwGITYO+IUg0tsWpr6utKY7izomYXpb
yMesTigX+D3ljKZrE7vMRwXOGIHQrxisq6rdYJa0cE2YSa5MsU+ygYyYiwLboUyDZhVh5WAXjvsE
PHOfh/ESYXEm3ExhUGWVousDnvPQo5AqV90hVIKFWDMzQabAJ0N1vLT3PecAwekg6jUs80Z5zZBy
vjwB5zpoEoQlfSjTDC2VgxspHch2DVGP4q7J6lWbeQt3j7k2TKJxZDhxiZm2cQDTuykw3pG7ei9h
BfO5JkyicZW61FUEZOTrxPLv2jpMv0a1DrJaxu7bGERjYSjmRln+c1PR8bQyhMiyDkqa3Mauhoh7
sbrchLkemoSBxpA1v5Q68+BoerbjuDpmAnVl14gowF9+hfnxhfat4PMunEWD7uaYz6MAhEmKhY2K
oJ6koE3t2EoF3LxL2YE0FTZXaZt4CwmAmcn1dpd5904dUU0t7QXjIHHYcgI4/8gqi9gNZEsakXOX
iCmXsRG0RJUi1TpkDZim0EwoObSRApIqs7Szk9bSLjSMtamUtm9hblDmWr7H3a9qVtiJYj/hRwXW
DkosdVgEdvpC0P14roAO+3OudKXHw2JLPDpFL96EjhFjXiSW60+N5d9YlSYUvkRLzYNslHc6RTzs
H/V9mlffhny47gUZdepuWNgHZ+bmG7/n3SBGVhQkmlcQIUT9gHbtyMW+zhVpe7ktc48f//7d43Xc
us2Ey/MhDmS7Ml51nG7S3l2Y9R+Pgzwlo1lWHrtVaBkHaNJPflOt8WxeQnHNffkk7mhZkKZW5bzJ
Wpe2JgXHysOB21SNBeD+3AsmAceoXDypIlc44Gq76sTADvC3oTELfTP3+EnQ8cQ0yQdFg5rT90Cn
qRSBzW6oeyPqujBR514xOXtEcVINAzCeQ9AKd6LX/IgK7a5y5YXU2Ux8maInK1zwmtiIodl2dYV1
Tq7dI1gkXeGpXD8Z5ZAvbJIzl/wpkhJXalX3E0CBZlw8ebLxU429fN2K8WBrSbUG5tzbbduBScrC
pXg903XiJIIYlhejYsLJJSvwjcfqVMTaHIEZoXY/t7BHobr3K88rWnQD805i2mIq6CMIAB0E543P
7Wni2LB3CzsoXASOh6I6hqK+jrVKs+XKOyuYsF8OHDNLewqiFN3Oz7M6r45qKDS2hqDzSjTr+8sP
n+v9ydpueq/ITFnOj67xVCax3WTHvv16+dlz4LIpgtLXrbZyc2zLmraMD27Ro1fahw6mmpqRbDRH
Lbe6KfS/y7gXboKhHlYJ1GYcfdrKu1X0Rr3t8ZYdVmHgZVeYGuDzpQqynUVxc051LGtXrjWGi0pt
JWtVlCY7LjdJeSmozi2HSeAQ8KKpkPeHg2tGOpIZzXaQsO9Okr2kIcXimeIvx3W+942xsJvOpXGm
qExRsBI0zUt67H9zdmXNkeLc8hcRISE2vULteLfbdveLojcjdgRi/fU3q588fEVxw08T09ODStvR
WfJklq2LZmpRvORMQrLUG4l64tS1AZ1p0ToLzXjDgJJ7ihhKQEZ3C04/d8UK/KuX/m/Yj1D5vyda
Z3VkeVYxhcLtR2hVNbHrAOTcxONGNJFt+YlZf4weS385EWtQ+nchAwPtP3Fj92N3MKd6gNoA6bZD
5rYnrxr+erx2b3uIkYPlxIAYsyMtyElQfdsPTvxzqI30ZyvR12y49vAjcgooY07QhfIzu61AnZbw
PlANLU2fnlsfCDb95AihgJyk7bYgwoE7rPNXNCnnN8rkBNxgOn2zSJ4eOtkQP21VDyWYBKociQGk
ZsyzfJ/T/E2bBQib4MZA+Lsy94Ds26e6zcjWJFYV5FXP9z0mvmtiUwTjlIBIttFAdpqNFRBt5xur
1MUTnpeE+WaeAeMAQpfbouV81xvEPEKKLd/XkJ5Hm2LZh0nZlI/AdyM8KKc+CpBsQmmgknY2BlWV
F9VRqdFAXrCJH9HUHRe+U5g2xACHrv59/VZefkvoHHc5SKEhb93SkBfVc1dBcQUR6yPJ5TO3v0aO
hFP53wPEgS+HCh9EbSrliFNjpc02ZvB3rs/gss2Cdtp/vw4lUkO1Q6dD1+6gQVZWwgcXkILTTb6G
06JzdK+lU/Bc1F0d1mT8oT11wiUpoMA0fiTcXfEZFjZiTo3PO9OroIlZh4p+r/szK7Xv0Y8IZ//6
Mp2X49Itnm0CwMfNVEGtA4IpnrHpYD2dQUNTMHZPRXo4C9tOqny7PtbSXM5v16c3UJhj2hMv946u
hrgl5Ayy+D6r7uI2XbNJC5OZvVNItXDQsZd4w/G4BlZc7MTY7XNZ7/PyLJboJCuv7dLhMv87Ew4o
vBo8FB/qov7mpOkBKZSdna21wS19fvakIA3UJ0jiDSHMJ0Te82Q6jqS0dq2q1ghQLvsLdM6aqA2G
kHqAmnk5QbKs5DfcNrbXt3nh03P4oi5JXKBvRKMNznP/JGUhn7JMreWwFr4+By9WueGgMUCfc/De
96EGkbpIvpSZoXP4Iu9oT5DNpqEdJQ+UuE9Qhr1167UoeGFX58y9moppdLu6Dmn8E4xTAe1uwOy1
co8X7tYccuhlsoYSac1gTB9l91xBOIC4v1tQVF7f1LOjfcFOzPl6EVhMTTE1GnZI6Y2wANkFxMUv
e/NQxfTBqNeimKX9Pf/5JyNhWm5X1AQvT80gPOXEJ6f1VvBJS3OYmQfmpLJEIkKHeQcpvJ6Z6DE1
oF1VDbLaKpn88LJi3F1frwW7Okf/YWNVV1JOw2RQj0OkuV9SpHuyCRhAw8k3zHR+15y+Xh9taWYz
g1GbNKVWatGQlDF5hKgxB3mv/GHxnh4AdQMisG7I5vpYSxs0i2J1FXemJTUNPWLeCpKhFN68Xf/0
wg2Zg/9KpjyjdnEBE9aWh15609E1lHHLwRa14hYsrNQc/VfWqYjoNNJw6Idb0YwQrKLZMXUGkB/J
J05AK3p9LhcHgqc/8z8cyRuIijZdWMZVHWAWP21ZoEwDlgPpQJp0besvbgfGOY//6b7AGKJWRXt+
yswHz30VkDe/PoHLxQt8+WxqPn0ZdTZgWFnHT33tyz8gykNeJP3bfI9NP7tLv0MQXuR+/Ov6aEvT
OB+JT4OVGroUZoXBePV9SJ61vXKkLtpFTOI83qfv9gJ6FHaZ6XCoD8D+oi8KvBbDW0bGldfuYviH
AWZGxSsTI2lNloGUlt/3tv6eseijPocTmWVtoig9NjjBEKF6/NpCmf+dEAfqRLSx7sKW3lf0myBr
wNiLlw8TmdkQwibEMSUOLDfg0LR1hM57e2iPQq3prS3txcxyqD6rlSW9FDyF06mz8ynUamg+bC9r
b1HUXENQLByleR5MdHIi6E4uQ50n21HZh9zmz9cXf2GN5qmvinKVmBSLD3pPqBgn6QDmpkzZaFvh
bbFK63W5M4Za89g6V2ZEUytuQwG6rtCoInHDRC2f9RDZ7wgJp7CwRH7UdpS/xhaxXpESaX55mRuL
TT5YFeDsSZ5pn9tReysgYAjJdEfcKKV7PHTDsLFyle5dsKyELU/Jpm9ktCewvJ0/wAUC0qUekQWL
murBiTVamLRSkHEduyowSNcfBwHpSiCpPWjZGcNNokfjBl3BKNGnZfRAh1o/jm3uPqDDkfwohimF
XGXsnnn1qOFtbF2O32XJ6wc8Jva2UWX/Kk3qGv5Yl95bmRAvqKYBcohTXyuIJcr6EKFJLvIHj+db
8A8Md0pW1UECd/5TCtI+N4nkYUGUBKViLTeg9/1XvkvCTETFPXjIPb+w4w7fgv5baUL1O0JnRAN5
VuaeiUpcvyiSdJ8rO4bee/2ziCqoXxc93bqlV/20OqW2Aq/SrpmguJ2ZWuyLMuUPXqUNsGApfSjt
xjq2HfTFsd5QQyZALQx6st6kktFPBIaoakcQX62HyPIJwtEd+kCTgPai3qEbp9zbTJYb6jn9LooR
G0HYun+JWVoFZT3xALKK2M/e5Mm2N6dxKyBcDPp2COMkosqeSZXnwWgTCelFN8fARnJsE6gyi7Ku
0eNuxt+koOW2gyDHA49dc+eKAWjhqKbbzKiqLSPdewL+ij0rWbkZcBt3hXSaBzLkySkZZHLf05xv
kYNF9zSY3zZe0v7oQZB4rweBfixVsj+gccreIe+t/lQEKp5VdtZLzXmbrbzdl28f9EH+a/pGYBrE
WVIjbPRNC7nQQmtf9Wu01pfNhjWP5pk0QXdl426P+vdAH71hxTdb+tWzZ7TJXDbSscjCmE/RQRox
3ShDkl99C3bolbd66befx/70ypU1SPBMnevQtL63yATRaS2NcrmjCqZo9oCyMVXNCIqxsNlOu/rY
HeOwPLHQ6W+zwgdCcaM2jt9tm2N3Nz4P37pv1i+i/epvdG8cxfZ1ZREvv7LQnP3vBPtz7sA08Iy7
yY2Z/CXQIjKq5wjNv+CJCCh5H9u1SGdpv2YPLMWTXWSG04WDqvzMSHwXeprWsMa2dbkJCQs6e2eT
rOZuZrtYUNZC9xa6OWCEbPO7sbCcjWHYyVaPCVq0UIvaZlKNm1IIY1O00E52hn76NtAk3tOmTL8S
FeH3zF7lNrN5F1GmQ6+bICX8WBjtpkwnlIJfvHytxfSyN2zNo/betBu4HAgfwUqIRf2Ve3JTNTBo
8S9cuZVbcBltSK15AA9NCVN4ptGEnWjVsdCq2QOyOwVJ0jV7CkXJHR0niE5Ti9yhkIBut7hlm+uu
wdIMZ354AopdLfJYh3Vd3NEcwvd9jWQdhDRL36HRCRyyKyMtXPb/CfUjDxXKBGawswH0h7h33P/9
2hzmZkTWIxMGzAgDJ/IttFnTgE/xEGg3rQMQ4UA0cGqyn9cHW7hnc3GeiZgx+A5QsaqdIX6Myg66
DpNphm1ceYfrQyztycxq5EmhRyWIDsfCEaCzs+Qtb2rjHvy4+c6JchQgUFf84rbM7EbPGKtVxbuw
lyS+EYNjHAZ7lSRlabVmViPNaF6AVK0Lae0+kLFEFOMoONF67QlZGmBmBkZvjFCkGPjJMx81+6Zd
AFBXvOaFbZiH9ZCsLrpsKnSI4hy6Uz5099FXj8w0/h/11YVLMY/r1ehYYPZK8UCMWRO0dY1SohnL
lRksLM4cwFIbzIsjRpH9gqwl1Mz8FEVieFXB9XO68LrNqy1ZrSmKOfjxddo2fqW7J57ER8cxDywF
m5etG7DF1eohg4Daiq28mJ+i1rz4YiiA541BdqGDF9xvwScDHu9tfJ+q7fU5LW3I+c8/uSRUgSGz
ayIdVmDHPCu10OTP9S8v/fTZrcZdzuEJwv5JQpDKG/dxrA45UOx71FjtTUKck+qHFcjk0s7Pb7Wc
DDjTOLuFWW7U+FgNbmCszWTJF5izAtckV4ku7TaMRAQNR6PtkaTg+qZgTXOE/90FrkqiAEqEHgQZ
3OqesJbtWk7UZmyzbku80n5R3FrTMrvcVYFjMbMC7hl+ZAneQKgrL6B6P53KPD5YcIF8rZI/Q8x3
JeeBkec7mVn7zuUTaACNZuUiLKz2nFjYNM3RitnZj/WeHeOut3/x8fH6qVn69Cx4iB0HBc0MBx4J
JtUDQLprvBVk0uW8huXMnn7HKsZRMNGGqNMh8K7B5/xb2TRwhm5z/ccvXKZ5x3BLXJtBH5mf8vqh
qvNN1K5JEiwty+wymTh4rm0ofoKSbuJbZbMtU/fX1KwVPRYu67wluNEkHopzxmRsI6BooVUPWex4
b9vWQ8ywRpbT/6xc4+P6Ov3Lev5PmYJa805gyHk0I1pNdCgcZm3IMLV35WhX285Mi5OJdMJNw+tm
j2pGHpDRQaYAfdO7hACDjcgY7CLM6d9SbyLIDzO217Y274coHw/Xf9/SSZldL9V2qmx40kHHwm5v
ClNujcICMbEJODab2MooC2s+7++qPZ2bRmtokC6k6P+tNu4teM51sSnXmBQWzuO8zwu8f6pEd7kO
Y9rcxbU6SsK315do4cf/T7ezg1iTEDg6rnxS4ObLaLppEY6w6B56DZsiXnt0F+Yw72NuTAJA7oBV
srJT3W/AxHV9ApcBTRTSpv99+aCRSXmi8eFzj3F1TJ+isHuhIGrLdnLX+c6m35VHDrIi68YL630R
rCU+L3c3Y+Tzsfv05uZmnaHXimuwP7F7b6+P9q7aIVCXvnEX31Zhs4NX9ADKFbSFm6E8iS1/WSWo
u9yFj9HPJubT6CkiLdhXiUy4VIQFg4j9Di00JqgNurbzGaXei3S84sEcFFJGXcOLwS9zG6gup1fv
vJtsJ5jSZLynMlU3eRm7bFs6hpkHqR56uRGVMZ46/Pupz6oc3Lk97zYQ1hJ/bApoRFtrc2u7OeSv
gK/fpY629wNQYJuYtcUmd9HsmCeKbKGAzhHses2pUJzc5VR4gbSM4mFwG/eDgWoirLuKvYNIK9lZ
LLMeIsuVEP2L+l2CfgM/G7l8JKal0JhcW9De8oR3AAG78a1Ag9VRAUi4U2lhbwwvy+4dWsiPCUgU
MPwbY76XCbBR2ZjGLw0DgbE/EZ3+4XUhNzmt5dGDaj04hRq7f0htZvwUqIjdmKqjfmTn0QZPpH5F
KTbf9p6T/IkLC2xNZtF9aweIlyFRB+3RxnLAcImSWe6q9NlrUKdNCyBhaBbpU9qNUb6pnBrAgj4r
DxDn5YeprPSNYU2i2kZDJPaZirsnVRpia6rSuW+xbLcEDwRQQNJ8snq7DlkLsJlPhzhDD2HGfWSJ
0h0KkcY+aTIjlDmJdm6mzZAMJgnkYPBjbBg0ULndRUjdtdZ2MsqG+VNeizfZRlPqK80z0AvK4awE
S+zIr7xx2Iq87G8Nk6UvFSRbEp9lWRayRr2JBDngqtL8F+HRmIfwSMAO1U3dJpp6Y00U8DKPBrXm
naYKv82ueZ6EjLKm90ck2NMNDhd+SuxExfO5xXHygUZk9rYj4DfPGT/p+kxcqOO3vE0OzHCjXzFJ
aePzYnwB1Kk/tJnZBNTTXyJ1wu07m7lPtw/K6DiVjUAABMFIs3lX+vm6PVvwEOaSWnY0lF7dl+yk
EhzMbEp/NfFZtbD5EjECfvnMxS5ZXIi+qdnJAq4xTAoL/ajNlIzMdy2W7782i1n87Fb5VMip1OC8
eozj5wxKfEb5dP3bC/GtPXvVJdbFtSUOiNneDGwKTHgTUW4cEjPdJ2O+uz7KP22iC77NvJlfGu4Q
lzV2uNdN/NKPcXxTiZweK9jFg8fVFMHGIm/ZepCwidvCfJpow9+bhA4bENAmQDSrJEhSoe+7GhjF
7CyPGkGIfU+MKj+kEzGCUWXOjip0LFb5WL7I2DL2U93HRy0jd1fFXgNCfq6DcrJ7P4Nw9raFqM9O
W2N5G0Fk3C/6FMRWnQAtdJcVt7EV68cG4VpYCRkFQlnltmiG6I65yj4ltPM2sND9nWs3xm40leN7
vCfbXpXqYBKPoAbDhi3cM/RNcr3GAX5xw8BWPHN6E6aLjOKChm0WAaCb7rNSblRj7zk61Z3p1/UN
u+jJYJTZuU40Ohm7OoOpHK2PUo/l1qXDA7SAjrqEbEqDlLKOS8O/PtrFa4rRZge8TWNRgPyMhmXl
/MADeovSEVhvTCte8WuWFm12yolbITIVHg17qMuV+j4Dww0BPA1Q34CTL2WjcVxnqOIpHTwsHCNA
l9y7ot5ICnoZeTfZ3xterXAtLGzMXOYVBcMcH7NJ2KZ4Lu3EUJtYQ9VX0Z8sAfJfSQPMgpm1Enle
dDQxpfOCfrLMcAXLDDqddVjS5KZsvYOs2+P1TV/69Mzhi5qiamXW0zAtp20vwUsAho/rn74YquBX
z7w5CCyoZGLA4hTlrWHFGyQgfZL/Hb8mjEXnIW3h9QMMv01Di4xh5LXPeW7+4XL8GpZvTn7VjWPe
Sm7i89oMzFE961Tu2zha0YtYWvjZ3S4lS4DIbHWohfqeuuZTpupp5aItHc/ZTWZFBZ1V7qmwhmq9
MQF0473ncDOLJt8K9lE3K2mLBYsx56xCB6fMe4WaDHoSX4rUob5IhrfI89YYyBYWaR7K2VZD2nP1
MIzb/J7xfF9V9s/rp3Pp0+e1+3SnOshPTAOK16FozG+DSG54a69Yh4VlmYdvBI6HUdtAiMHp9YGp
Q6PJrwKNYNd/+MK1modoVSdF5TYjImf0UVHkkBNo0OV4tbO8JAfpxvmKaVg4RfNoDEJaSeOmIwnj
1DrUThlMA+Q64gIgCCRhqA9xNJDyxGt8P0sbcv7zTxvSGC6RpBcK1IqItSA5OE5rnYVLM5m91tVY
F7jKaBAqjeqE5A6CA0O/egMoJZijgr40kGB2q5VbcRn2xujcHW2MxGsa8K+GgwPMeGK2VunTznR+
Omf2DLDIQ7dHgFYiQ6PgnyyWZBtpobck75LdVNrAszh8er1+WpZWdWYKOlSHx8pC11g/ijuraV5c
8IJ/7dOz5xxAFdJ6iNdAR8Y66NgP48Ngtqvcvtj2//FVGarK/z0OWWTldddVSEGpe7t7RVPXyv1Z
uJ1zXinNWdwShQ8TEodOR3ZV1d+pei0dunDW5rxSrhuNZJoYDZvkOIJQeGoqtGiDSSMf4IBCFTZb
qbov2IE5l1TdUatz6gEFDDt6JKNJfeYOEbJd3m8P6vDX93hpkNkbTlMTGe9zOt2uHC9w8wbcUnEd
beysB99tU0dfHGd2+RliEaseUMrtB+PHFH0fE8+PTXX0zF9fm8jMBIBYEu9si+e2AZ4zsKTF39uh
TUPZVNmWNqut5EsLNn/WHYAhODhWQhKrFoLGBBUYqG67GyMdxEk7q1TJC870nFfKzlzgwtF+FkYA
QeSefaz4m5KTnzi/8czvrq/agvX4R373ySanHXLgSLHgEhbmCDEV+h2tgPnXLuKcS0paGbqMh4aF
rUveWVX/TIfxPSfl8/XfvnDP58RRyKNAF1hwE5Ux9UHNFKmmsb2HnPYXOQ3pnCgqz+xhAJqBhZaZ
5TeGitm2jlq1KUkBZlCzGw51QkGSHMnhWDakf5A8B3wvrvIfdmuod6+m44lzzr62W3NyqawpEfcY
Iws9N3rRBdoYHXuNuGrhXLOZIainqLaTvmPhOCR/G9Fsobr8rrr+t6utFYd7aYiZDeAdEvdp3LMQ
OkMfFEXLFrFoY5HvMhErT9bCpWEzK9DGxjRQUtlI9P0oczdoOwhOFb8pBwUqW7E0S+duZgE4cnRq
yjszdIt7lIYCAEb9ak0PZGkCs+c8cSwSSQc50YyIx86aHrPC+FVw5ziqKmh6JDyvX56Fi/9PHvDT
xTdKsFuVtmBh5IC6Zuoq9ySMtvva1ZyTGukSslhJ61ihC5LRSMab8fzPWK3s8sIOzEmKPG7J1hLU
giILOhLrNOc3LVC8W9uIh6+9V3OGIjc1bU5yYYUFBKBK986t6g3hB/k16SQ6pyniIPfysjjPw8mL
jV0UVd3WIqm8dXutDwzNtbvSRZFuZbeXFmx+uZtOCSRmrBBsaX4b/Y2yH9G0BgtaOEpzFTZUyDS6
ZWSDNtq0CCCuzENhm1+jxKH/ClmfDqrnDWbkQUsuBIx3AMl39Fcn8r1q7D+km7642bMbDVFodMcw
hIo6k6AbLB8pCIYCp2VBJYxyxXgvWL9/BKyfJtJAW3pE+zo0vm3niUcgYRPNkzPFp7ZVK0iUBeMx
pywytSFG08mR66kAAENomuwph/Bs9/drEp6ogv3Xafcsp22SUtGQ2jo+ti0IhdEzy813IFWTb9dN
08JhnbdFxW7rUMKIggzbWPqD65F9H0O3OM+alYdoaYTz+n3aChwpo3TR+BaifWwjB/fYOWKn6Br7
wnkxLkQ2866oorfB5ZGyCRJvNfE7UWY+UPQ3cONvU0q+21hBn5PksS352r4sBCX/2J4+zYh2Z/+3
BdMCYBn1o8fPzWrNQOWx9Vz9g+tqeqiGBiFE5VXe3+v7tDTm2R58GtOGrLyJrP4E3AYVt7Hm3k2E
Fvf3GOr1gLYylW8dFHuLQAyNs5ZiXtq62QM/eQ2FdTS7EOkvcFMhUHFCx2pX7ujCBZrLLRrTpFOD
oX4S6yQBGe20HwQQzw0Ks8yFFmhUrsR2S9OYPfOOC4nauunEqXa8G9HFf8EIucfE1lKzSxOZhe5R
we3BZa5xAibtOTLkH6PonoT7GsfIJbVmu71+BBamMe+jcru8gHQZOgvBXFKJx3R4nr7UlcfovI9K
1iRG8DMZp5zfjfymg3ufxY/Fmoz8gjWeswXlg2EaYzqKU4ZfTm5yIw0ovTf1mtLuwqM45wpyUMVq
AYzGBsT0O3SJzXMR4WuKdGRebk4VCCTsiKEzP0bhTrhV5Odm9qcw1ng32L+uiQs2bE5GVCVOIcpG
JCGFNT5WxdhsSk+wIMn66HFI7CcgzIkvh+KbsBTUZAn6o5vMLPamibY3zml/Q5ozsN0A7dcBbeFv
coxYIJnxOiDdcGQVqGCylNwAGQelpgkCvvjrGeh4R3sTCetDJar1bat+LCNWHhMnk6GQo7dBOtoE
Zax9ppNhP2WSgRe26H5ZfQTG4ITb70yTapMqnQFKxhzfTexsAw6RUgFRUOP/B6hH+soynS3+Elqt
tQXxjs77OzkV3so6hkxt6fHKnySF7MZUQ+1j5EMwSD5uLeU0PqB8iZ+VdXzK4nLYJ0b9kZM289vO
k7u6KcTOZk0eRC4CUQi5QYERgU8enF1W1EfA4PmU88Z+GgzDyAPRWeBUd3pxO7REBEiJNMoXutKA
D6TalyP4PvkE0tdRuI9D5iQ/pp7Ih4mrft9NaJTMVDP4Aud3U6OU++K0sfmQjsgD9rZZ+ig5GJDe
zRQKWArcf/e1MJj2W6rcdzPmzSltKzidQHH6zBjGE3OR0YpSngfMyD8KVoIMl3VWAJLr+iTTmvlK
nYlnPLbhzLrjZnKqpmlX2OoD0k4vXQ0x5sTL3oa0dfw+A1S5tWP3vXQ1sI5xAY2uvoqBaaDRTtuW
ONI0fdZThua1vGL73NO/bQ1uW4gCvRKQhPo0Np9t4HA2DCnTHW9jMNy2MRj2vQ4ydUZKfG5FOEhD
pPzSZGDb9qCBZVXJR8P0vRflcWC7aNLxhqIKHBX/5Q7Al0Lpe5W3f3qeH9q+B6qETa2fZtW7bfQf
EtW/QEVluvVoJSXQJ1OCjht0Vz4QL2bupm2i/jtg2MiQE4dtU12095lp60dhxCPYgqHXN3bM3ZqJ
C13nuBrOkqUozPDuez/WNdiMonQLE00CkSXTqU+RPaTx+COp6j60jM5Ccx4QnEUJ4iLPFOSE3p8M
ZARpjFcVdz2xy25vV8Ydy8oooFMCfJFRIFXfASDTcaS6pgLPlw2FPJ8ncDZKE2Qwie4jvJgCd2zs
bqF0+5px8dw5gwq4FFEgjcr2K3v42eoCBNxsSLZO6Y5vLgGHL9Ie7S0wd8YW6YHyZ0HldCKWCwVK
t0oDE507Adp3ms3oEbVLzVE/F4l5w/tIg28J3QIaUOFckMoftf5jJoX5CI4IY5NHowlub4i5asP9
TjUH51nD3jxP/2Ak5ZiWx3ynKp7Gc64N3EKVzw357iX9i7TjN4ckKnAxRXy2+OUxdSStqG+ANVKb
1k7NwBjypt+W6CLZwm8wyB4NniDrAE9zL4M6t0aooJdR0mw5pW6yK6qEYytMA+cfzNHZjRjZdJyQ
4wOYmpbOmwuqz7308vIJwZQXEt3ybVWlTiATiXxpFjvsV+O4xYFLJ3u0J/AdbquJVUfwMZudr3B+
tw0gOJt+KKITCD7Zs9MO+rHtBu+uncCv25oZO9QdzyFoZHZgQ880MEWvdMytR860mW1castQwQDu
3ARa1hRnGJrCHmRWPP5k4zH4TZEH7TbO6Iog1/Zvp5iSG1dX2RGWA2iyyGy7eyHqei8g1b6Vrsm3
qZlLdGPG6St1uxSKiQUoU9yOJbseft3LUKX0tUZi67vbjZPlN0gcbmVRMr1tWF0dmbDYXhpei3YZ
kU2vXo6SsKVgtvIsk9bGIKDks0YzDexBlCDrah9BomKdanCM70zb9oIe+ebIb1FTjrZ9nrPX2iiy
wzTJ+CSpA/Mn+2GbpOmPyGsOduXdDT0BklqNemvEKPp4lqH3se4TgODB21YOsjmaYAELbOV6AXVK
e6OFU2FRqxcJCnDsgOH6yZjeit4Se3BpJ74nim9ceuwkhQ39yDJ/UmAD21NiOBu3i9tNF2dvWJT+
W2qU9onClG4Gd3yXUYkm1hbUsPHgvYETq/CHNiG/2lKRV26CAsMpz+ypZbzRA6wBAZjRH/Aw7voi
zU82oGl+nCsaeGbsBF2i1GM/dfWHl474r24a3bhT4uC9a9P3r/lt84AXDXzn2jdKcdGTA5mTwHNh
jUrn29c+P/NuQWNjFWcS7VBy6zXyOmgNaX6e97imaLYQe8z57UwrmnRiut5puscxkA/96/jTVL66
jb8Nj8YP891771/0o75FTezp+qQue4xk3nAvlVNaMva8E5VVsmmyzmt9J53Q/Wm5mQxamdLg+kgL
zvucqFED/wgBMNM4qfaXdrQfUWObxzkoCSOfVl/13WeRVEbSSuu+B9WNduQubW3+QowGWNzM+BpF
HJl3Y9NqGJHeFd4pz/VDRfNbmQw/mG6fzIL+vL5WlyMQMm/J1hVlEDQyvVOcHJPyvcj+Tkaxsg9L
3z6fhE8BbjdE6LVH5RIi6v3BdOTWkt1e49G7/tOXDtR52E+fH5QqpOt0Y5iPkEKDIQeYVRN4WCJ5
b7o16OQC4TP5n+5sNgG55IJ8sjLUiGetPp6JazPBNpVpb1xSvAL7HE6teBy8/JmxsQatta39KWLw
Jt0MAvVfY3cj/4KNTzPmcmgUq60MZfrc3mUNnbZZk2WPhs7THc8itRJdXw6+CJ+Zt9aNFRABiH4t
EPvdUrDfBGVE1zRSlr4+s24I3SeIpLAOFyeFc/ih3JW01NKHZ0F7OwER2uhMnCxQjz50lTltBh6v
gZQXTvO8v7rjIlHGWLdhLnqNpniR9kHTGuJ2svLx+fqRXpjBvLsarFUMjlEEQUvP7vZJbRdHvN71
n699fZa2M0RdKpPiJDutrR+kqpw9SiXZx/WvX7yO1JuDelqbjZ2dNNEJlTtQfewcG/6FddM4K7t7
GTWCAWbmRCtQf6qork59YeDgCJaYQdcUBCq4k+vscSNb6cNvVNZmiFg1BHVfxMlBGNwFp0GCB86B
4wviK/j7X5vyzAIhuOHj4CbFaezA+p7QH+oMhUsmitiNtt2KGV1a2PNh+XTrbdY7aWeU0SkTzo5B
kkQSlEuNe+ShvjiP2X1HaJbVoq6iE7FDJFrNrgnQ/w7mudfr63TxQcbOzW58W1Z5U8A+neB36E1E
+jdAC6CxXR9KhPxV1lYrE7l4RzHQzAKA5LhRpEe3EUmKyHfH/CUZpz+g5f1S2e/ct/HfvYhHUP9r
WWYnL+V7N88fHEus4B0XtnkOu4m9HqI2rI9OpRi+RaY27+oRUAI8P//H2Zn1yKlrUfgXIZnR5hWo
uat6nvKC0kkfMGAwo7F//V11nnK4qS6pnyK1FCg8e++1v4VbTVcXydd9cek1i0WAdwRqrwCjKaTz
yjNP05xvbP2c2R9fP/+vSxha6PzeP0ZrB5DBVCjczubyhw9y1oQAzNdPvtC53mK2AR1ZqVnjyaH9
CdZX2LzgBvT1oy8M0GU5H6J1Wd0DOboPmt+BYYmFIhnCNpAqn+ry7ut3XGqYxXnRVRxCxFlk+5Jk
SVic4znXhv1fEyZo88X8Bdeplxkyxvuy0TUMQzubHAKqs20WBv2jB4TnTVrr9F5liChEec/ElTF7
6ZsWE7vGjkJs0MAQxGpaULAgjy7dLFt/3WIXOnyZQ+ZqRqKp0/neQWBR2MGJDW+Fsh++fvq/yoz/
C9HabJlCnhu3kuPsYsJ1wtmHjP/jnO+UdSqxxTjsjOCkG79Ab2mH1YibuT91Y7WrrkZRXankrUVo
bLvhg86NirsxQzxLBw+8724kr1YIp+173O3zufNwxXFRsyz8h5IVb76Z9iync9xy76Yt+KcIUD5i
1yiuR31TaAgKvoG0vrJ9XGjFpURJ9rIJhoJle0MJ4tyzvJ9HXPX8nl8ZBBeYMGypU+qgQqahD45o
7vxmDknCzo2FUGgbe51n4hh641MuRpwh37/uugvD7v+US0OXKizzfI+82AGuY+uM8CsrwYWptJQs
hbrQDL7yfD94eQw0xLuAGHX208SunMizyEcQCCS1rlWyXuicpSIJN0gc+DqX7+vJ2tqNWQviJ4j0
f2/NWYqSSDUUrfDw+JIhqt7m2Ffcf77XB+e++WOdV+kkWko135P559C9KnJNi3ypBxbrpBVasslt
ZAcchNEf7RIJiDhLeTZgZozhLeKXaopKh4+IpVnmwPtSXOOuXtgGlg5snU1JO3TYgocOLM4JBlXx
rLOb3FJHt7UQRAfA9MqsvDSEFysn8a1AFkWLnhFp1BTSjX0sd1cefmlULY5BXKqCM2HyfVDMmI3j
xp4eik5+RyWBdfPccX/2PB8sEbQSYxZZjJZON1DVmUiWZwRuhfrV0b4SZbvQHUuZUg0sSKvdztrZ
6lCWn7xDpseF4zm4dGS4xn24wDNg/5rY//E59uh1AXi1+d7v4Lsx5H6e9Ko0p06FxUlNskL0U4UJ
SLMIkzfeZ+CZj97Cioa09mps5/AWVgZZUs7uI2qQqqiU8GH9eo5daoDFHJM6w+FftWiAIiwgkB3l
vVXqcs8s1h08lN88Zjog269fdmFELoVCMAIrXXsi+d4W43EsR3jLjVdGzIXx6CzOJzwgoChVeHTo
tTGC/6b7XVH/m420mEkOrC0VuJn5vi/geEGj0ajEB7V1zOI2/Jb5PMb8YkZR6lCuITjbT2w2j6Pp
AeDzuCG7r9v+QkcvZUEVbQo9uNjQuu4+R1F/nd7brI48N0xkcU2Oe+kl51jwHwOd8cCqfAeCKaej
T2Vd3FYpzING4x2l7z7yfLgSXL7Q2/9OtD/eg5RTX9AS75HOHR8LZBAAJSXfkoEh0bm4X5DRZQWv
e+z93vDbNR/5JKDp53ubfPNWv9QCiZ6Ok6Pn8+mi2wX551zj2j0DXDL4V9bnSz2xmNdlOXfuOGdn
8Dqoeehl9tzPBRyQK9t90hmdFexG6msH3XPL/OWc+2885Y/+yCpeyQKlpfsxlTd5Ve9C1f50c8zE
GaKQrwfwhcVjKfwJC1OiOtq2dgZkeWAjhqm4BZOTX7kJXHr8Yo77jtBD7qizA235aWfzGydAY379
0y8N18XU9ngJ/yCfpjvqFj+KIP2l3OI0h+rh68df+OlLiY/bMM8YJ4CtVmgSB4JtHYgrj77wy5cS
nz6fYRDpQAVQe35SDfDAmXUcQgfw9S+/MG6WEh/HroGoAHhjRzN2zOpx7ZWmXFlN+GiJ6VvFRgBx
Lqbz3Fp+5yGKukuHD2T+oqa9JebX1x9wqX3Of/9j4DfVyKwGsOUdzokkzho2PbZF492ScU6vDMxL
r1jM5EK2IsTlw9p13N+VpkPkMbwPeXhlX7gAxmDE/e8nBBZFdkaWLuJNbn2rR13unMb31i0uXLcD
9FG7PoVwZ5q1SMxcAQmjNX0nrV2lkT3Apsy2Snc7Q1BwyBqH7FRA2aFEOhoyE+TYr6z4fx/jdAnX
G12pU1VSeIO1vk56J6iiynWev+7Fv6YqYWy56MUQmdYmr/16L1JK1/4g+lUFIPeuINZwS/K2W5ux
Y9BfwOfoyvr891fCZOG/rc6AW+ZFmuZ7qJxuak5E5A3tDztrfkElfwdZ6GkU34OmMbJY2lTQCAWk
EEIo4kfG620L7ypURn7ddpeG52JtmzOth6AIIZVQZZFMYCXsZyLFhtqe+60LM12mdc0wusLY8Iws
bXdnZ8RCeHr4wAvAGnHf1dBsO602DuRtX3/S31clGPj+t29U2/lVh8qLHdwGTIrjnvzhitdguuba
8/cmo8uEaB8GU4pS/XRXlQznblHGJq/3fXiNyfr3vZ8u3aY4M5nvU+wHwpuDva/c5t6aVLvNGi+D
tBQSi6qd3Cvrx4WJueQi8DRAXZcQ5GD1470E68M34bV7+oWGChYrd4BsJOLjNm7gyo1sRHpxRorh
5/ytbZku4QjSIbbbVbQ+DE0f+9VbSq14wAXt61F06ccv1m2EwHvBRovuR5AvUqZumc5X85xd2TrP
V+H/P3JhLf7vIBUN6ttThoSH63QPXLAqnhwXNahQwDnFT3jU32Wu+unZKOL++nsuzYrF94AsmIW6
b6xdg5nwEHituwfDmvIoFLmTVKRW269fdKHh/i8FnY0DZEwOzhwV8KkVAXk5z95pe41Nd+lDFkuv
AUqQ9K4Nj9tmgHN0C/dT48U1BwnKS6fvJbzoEhA+2eVclCGSIIw95s3bPIzrOnhEGmz1dStd+orF
uivnNBymAamKPp1iM2xZ3516mJ2O0rsys/+Ndf5liC3T0QGCIy4YcHyv4rfs0D+ke7ouaeycCUCR
t6qSZpOvq7XXxPZruTfbMJ5iO5YP8Bt4Cj+RFXg9R7GTbl/v4QYqHuVGH8jrtTvUhZgwXWayC+Lm
dd/gimMxmu+GtMziCm4bvzR1xEtoRHXbAKD4q4auYIqyumVb3xLfwm7YdOkMRVTXWkTW6c7yHuzg
SOTT4H9HGoFHL7Zr3Q1hbeDAsW+cPI99aLN+ZYEKXr41bthi3Exebljn6XTXoNITOMm0iYwxp1Tl
H5DyfetYTJes6MqbjPCIxA4HmuFzrox5zfzKGqKC8vDn1x9yYZlYsqIDKGahVdFsF0x8G/avKDmM
g+pbyh8cCc976x8He4+QmiMGEOxKpbdAD36gMP4ldMWj101XZvCFD1g6ySmawwljRHgbutYo8Kxt
1d5B+3hlFf038vW32XteOP74AlwKi8mY2QVmUZMqJqkH9xR7hCPM6GftFj4BOm5SXkBBm9Y7EXbi
yGnmb22R988lUX5sBWO7b0g13s1TPScIgznRHGRT3AdDHcGR/UNi1q2FW+RwEh7KK+1y4USxNKlr
2gKJngxH40Z4H1k1ZDF8V+6+NWiWuHo5evbkFYjkeWeRdsZi1j+Npb5yqL+wJrPFVQpWLYTAsNva
1UR8OLDd3M7N0N3ijFT+SE1zzU30rw3kwgXpvz1rUHhjZO1AhORAx8rFdPKt/Fry/q+jEg8///2P
YcOqtOUspOUBAMs0Cecm2xF7KFb1rMvvXBnwisVJouIqVYUl8fuliWHXndi2Ew/yyrrw15sVnr7o
BB8FIDUZA3yAcVDMAI1y5M3hDe0yP4Jf5gfv0jTyvP7KLnmpvRaniTKw2klzcCVS6cWA4K2q5hGp
iyunvL+OKHzMYi+oPZj5VKIqD24+x0H9ICn0+Wk0q+rKCy79/MV2YCHJrJlTjCiilrELg+1MQEQt
Pr6ebhdG6nIfMHK2Z5AG1YEjDpj4YVA9pxZFj3z9+Auts9wCSouX5VCgQoySF6n/CaHyH4aXPL1G
47zQOMtNwC9o4zI5ogRQAiTbg2MYBHdssL4l9XHJMqgh0TZZb4Xp3kbrn0yvzMoiwzVv70uts5jJ
1uQz6nmo8IcRDqqzxmdeeXslrIQM5v17HbCYySNzp8YjqAAk5rYnb17bbqbi0y/89dfPP++2/7eH
oYEWc9nzfJCTwizcGxfBWDUXJwMM7gBeodPyVS7k09fvuTROF5N4rGfKHepCq47QKdy2fOeeDA6/
shVfGkaLSdxxd0jBCcMco3NS9iQu5Kf7vZwL2mgxg/uUlw4FLfhgoYKRDL/LCZ7kP+v8rQzcK/Ps
r3dNlyxxjkPmI8JjYY1rPFQJk4bCm0PT/pb44LAntGjmI9zsUcrSA0QHVzpzrUb2Qr8sGY9shlFZ
36IGtwn0xgV3M4Xe7usuv9Apy7iFHJkpZNCn+3C0bvhZ05TlWR+BtHRlZb3028/T8o+NFPvlJGsL
sndUxR/HwPkoyvmKHObSb1/M7HbMa8+0Vgn+tePHuu6tJPD8f0qTWldCbpfecP6oP378VPYhoNCK
7dP0lfgTBKcyycprV7cL03qJdcSUbsshH9jekc0v1DWBwPwo4HoX2GKKKtpf6YFLH7GY1blDc38Y
8RpIHTcmLB6bRm57ra6EpC99xWJaNxODCT0CuXvf3FXhngYiUvWzF/6orkaoLizhS7ijpaQ/eLaf
7sfKXqe0z9cp6ddB37+Gaemvvp4JF16yBDw2o4NqIIq+1pOIGD+e8cAMRQU8/1agzSVLSH+Filqv
yyy2n9IPbUvUfxkUFn/nuoyHn7vnj6Eq7B5VYxPmGXWGLrIgDZnc4fPrpvl7jAEPX0ziNPWKqlYT
g2qz2speFFE4WDwaJhS963aDhTEmfnHIKoh56vZa7dSFpWNJfSzMIMs6rL2D48Co6NwtKCW/duj4
e8IH37SY2yjvLU2BckaArnu+6e0u3MF3ST9Vfp+v8mzoYhSe9euyZfUNq3wb6mkPnmt0pBHUDmIT
IhgP6T1zVdS1KPVzXSFWdeZMKEmss2tSgkttsNj6HTZbKWjM3qFrZzdWg2hAirfZ76879tLTF0uD
TlsfGswm3CtcPbKSoYr7Gi/10nRaLAsFvEUlIXQ+jE75swvg0jCAN09bILPd+uXrn39hZVuK0EmR
gzw04LzS6B+DfnEFCsi9x6+ffeH+tNSfhxYxaUZwKPXGjw4urPjHg7lf5vbr0X9R05VPuNADSy16
2Yxj5+dpuufh+KZbKBNm58qKcKEHlvhHt0RpdjZ7cMOxOjARiJbxXFRm5Qs3Q1GqrK6diy7sAEsh
elYQjjod6R1SAr2gXd33TB/hrLRWWu20qdZf98il7zmPgj9WOFuhYB7vwnY5AnXS8zyNqlD4kZ1N
nyn3k6/fcqlDzn//4y2oqPZz1eFjQHleV7OA1WJwpUMuPXoxl5uus0vVzmxfyDmIGk8pgLraa3Cr
C5NhSWHMtJkgN8b+lRXOrVuFt27Kd4ReC0ddevzifG25GdhTARg6kJfdajGtHZfvSu0+fN3sF87W
S2VzQxy3q6FjOcCMGbxSAghJm8bwQF6VDWrpNQKRyaBTwAHCayaXrvfvDfkvF6ulvLk2k+9KI81B
2SiarLSdvbSB8Xa1D7eDaSr0qizK6hCUKnsfODybpabiHQSjcJXW7dShAGBSa8uT/lNt+LRDgtbC
LmXG+UeYgbpaNmV3O/pBJWObd/atb4L5xqixjDMrtQ6UCn2sdBdu6eyL9UTK9MnNp3HjzB3fCIu2
yZQhKYd6e/YUIIuyLhjEpalPrD2zFco8nRxrql0xFE+A7KgpafKYqFG+2LNI7bjI+vKIenVYDc0A
M/BS6zuph76LZQAHAjjFePY+9zq1nwadb4GvAPgDht3m5EGcfUrdevpkYWa/6JE1u6ni9sNoq5bF
rcqqACWF1QQLkTJFLt2mdyIfxi0EDzAqR2HEGwTXcuMICqyXV6jEwCzqwZ9tgC7SIICrhEWYla04
VPMrIFp4VLhIAXtpDthVoBAN6wGVa8Jc7gZGQUMJHf0MV4DpOUdTb2D8wB94Jxoo3rzCSaSH9K7t
VX4sFE3gLfjY2vyzQhnUpibdi104/FT51cHpOgSBA1i1zFAZwi66lydlWJOkfR3zNN81GVBUuRWb
app2Nfw7nz2n0atcQl/neq4bV7gtJVVVmjVtrQ+rtCzIpZt2NfrNk2vxLIIo/8GEdBXgthNBYj2s
81J9gnzwT1c15pGEstzilWafEUKikcCygRXO0ZrHn35asXiU06Nj2KGZvWcSliA76eCmc7B7VrDf
iaZCHnsOny+32sAe5X7m+swTzeAuFSJ3V4rqh0QhRJx2uIpmBKliYB3opgz7ExzuKtRlk35LbZ4n
9lyym2HqmzGmyDS+6nr295OuEdmunLjTZFqDIVvHDu5AEeUlfbIbbW0arC1zQfwfLpUo4jAV6jfK
sDrAL5RFRQrjDbTTCLxeJQCUCVEvWHUqzimMKhIlc9TYZ0gD9slsVYGbcKutVsSvpzXTTb5Xc2pv
ahbMuxZ5gZWHQ/Oqg43QlsBPNUnzLoj7tK12RJXI5M9S7Al8JHcudclq9kCeKdopeLEHe9LRoB1r
0/cdDmiN62zTlKdR18mmjoam7R8AV2OJECI8+HXFVm7nVMeS8emO1eEbvM2G2CplB9hSl2juPttF
6Sa1Kp7sFtosu9xDO/88z8BFAIvyTyMq8uS2NugWhKXJ5Ab/6KbeW336AyaEedTlAY2CiVXHjM97
lO6scc/+bCgWU8fUT3ZIx5gV1WZEXdHWcwl+I01XRSu2SK+9e1197Cc30TnsjPL2BLAPTImCfdCy
o1dkD7kb/pwD/jiQ8K7MdZV0SNfI3BNrqWezmly9dbs+P1nZeNRps5ZE/iRiXs11/4isz41xsjc1
ThtuaOLmFoo763qP41sYIdx3M6T2dp6bG49XBxz+d6Pr7zpZE5DGsqTzy9csm8MI5Mg4zYoqtnLr
ocqs46ydHUvNA+yYb+kQvKD2fT0W0M8J+57kel3T4h81WffcnbcWd289aj02rjfDATs9Tj29s0y6
Tu3sbrR5mSBPBGKGnR8FsBdlVW+brFmnc7ZtBKAYRvewu0tlhKPUsKWBPMwy/V3UoHDY5TMf2Kk0
1R3G98oo/JfGASuFPwF4A4A8FivQaQEfAvdwg6etxdSe4Gj026f9gQuKbI/K15qUAcS1XR5T2qdR
gXpeiC91lgxlmBCtPiSZ4To1H5u627u8r2I0PURizpPDsiNOwxwRCnoHmEYijHi1PF1Hddm9Btp6
hm3Ymy3lcWZYFUt3nVP/RyrrU+HbyDAP7FM4+rGY7ScJ5gqC9hi3dGAr2XR3WUiRU9RrHFtuGh9u
M30GMjIrwtjVVhVD9LfOWZjwUG8ZvKTrrE+ALHpggm4KQEgjywq2xGI7p7ZOsDe8c4x89UMDDiBR
v4IQhIIpaE8WTAhzol8bwXgk5XxXqf4OUnlw1H7mDHtG27I7VaMICYm7qahuTO2fSpHdBOBRZTm+
QgtSRiwLnoXXHv2KPeeZe4RtBqr3sUz1KFSPdOm9hs40ge7BflPXPSjqnMDv8cDz8h9JO/4zz8FT
hpWDCxjcAfL1HnrypmAqRd5Q3TYee6jguUzr+lHVALwUMMEpVAtfv/G2dMVzbtl3YcvWJsQYZulb
Xw83RpS3OB+jVo/Ub6khwC6Zu0DVR9fUuxY7cARy2Kr15Jrgl+UNbAc0clmpM23njBxylx9DX7+e
q0hjmAdtZJg62EH5L7gj3tp1fRLpVN04INCA7Y8Quq19evJdOuwDP2/XXo7q/N41LRycwXIau+oR
BNSXgSPIBKLzyQZAEKuXPDgcL/Oq1ymEkriFeQ0Urv29j+mje/gi1h8SgOx7xgF5pmXhbFXGnHVf
++F2pvQkAtCuEB5AgV1VvNgG9QZgdumtLpXYFAOifiLQBXYBKmPwoEw0ecEYgdF5lIY/+tqD5qgm
n4HAyCMZaGGj4FXkUwcersOj7LOtjfwPaAz1EwpTdASTpL3vYECjmGLwi1iJ4XUK5D71SnjEwa0G
PvQdj13qb7qhg+d9h4a2qgJ+cgYirdnEnMAZjtT7UFW3uMY8Wa77CprZ06jVQdNh5YHDMNQce5t4
92vwt1Cc9qZFe2eodeODBrbhkzw2hkrY++RZUoQcl0O7OCLpuyrAXYjcYNzMHs6wBhLNkuit6kFD
8tknzJwSrOvO2nW8MipkCW9ykh843mxLs2spP/HSBkwrgNquICQOEdHMwZ2L2JTvvLQ+zCBdxXA5
ffBquuos6xOHPcTTdfssS/4WZuYpg2H07YgoDoaXHiJAJu48KraZ296ELVZcOBpDRFiAhtT2ZlWD
rbDHuQsbe/GMTPxdZ+heVGKnZv7cc1bHJLNPAQZDNttrrqbzJG1/NKZ7pnraGLvaTq31LhXcM1sL
50C3zlaslCNy7u3WhbN8LtUBUeZtlQVHN0Mi3g87lGaqg2OHT+U43U9EnK1Fc1RbAn10KCcOQWDu
rtN+PiA3/twV7f7sUL7Lc5n+qOBY97tjff0uu2w9jlpEup36xAmtU1mEm9oP1qnIDmmrXucGhfaq
LdPYUEzOrg5NXAZ0S7ORP+U9ETsmc5AHQpWubVm7K+0zrBhh4Z9mkNcivwbOqCLSSQoH1tIWkKI4
gLB92duP1uzbu7YOvAiMKecuy/ruzpaFiVPHMwdRYMxPcwBTxZ7McZVn4Jyp1oqUcX6B8zhu50rW
ENjCZ9Ef+zw2o3pJSUtBSevfHd/DpV040Rh0VQLaIE9mbg2x02CuV0VaJ3Y34ARjYXh5IBVsZ1md
iJduiTubKG+CMKr6ADQ73kmUMoW7rGnejau6Fcu7n2nGPsnkQG4QarFitWWiYXAYyE8Kiz/xDpK2
KLuh832XY6kDZvrVd8uX0cWQmTCZwqyACMrN7wbiqLUQQY6JPdEbSQxGlgzeQQ57qvUE9uDYhVFe
BXeuzd1DmtnuG647csRBsUQ5G8K5EEPv/ap+zpsCAUsPwTi7zd5H2a9KOe0KWJQDtbey4a9sRrC5
bLYNmLkJRbgCGW1TF2kOhlS1MrJKELON6IiomsJcC6DTEojogrmYuEAuTpYXwQ/7H2WbejU0496f
5CbQ+sVXZhM66tUPQGljln4upgAmOTCPboKTFdooojIxlv5NmNtHyvgzFamf4Lx3YG43RJ2Pr9FV
s3HqFkCzEYscE76GNVYFXlxAXoc07yP/fIAph2prB24OX0YYsfSdvwLf6FaZvoxK9A9gezBZs9X0
ylP6EbrVT0e1WFmVXo1K2u+NCcCwa3mRKFUE69l0NIGLXbBLy8n7nPvcAqzRy3aytYatTu1mQ/t5
2GkrA4y/Z/0hdFzsvajjqe9IqofPmXigPGr00ZoJEqw9RrJnHsC4JVHWiJuhHLutxYb2JqWiO0yl
JZKhqQfcwEKzGQmnCY7wDqK0+GiJNTBWDO5LrdLFBudm/xG53ebkuOG46X2n2lJh6a1FMiyyU3H2
CM/EFranemOrEPY0I2+CBPS27snAbW4nfKj6YJUgHrOhnOMBgoakgllvwvqqSRhk8M++8fLH1FP9
Kkjr5i1tDT2gds83May+nB/UVmmcD45eG3+ga2LZ0xiJaXB2xZB2T5Sw4Qb0EXKk1CaJrDuJ+TXA
0MwfpyN35iGZhhY1o2OAxJVduk8tjvcnnHTkGmAd847bVXCLXQexIpisk6M9cbNno2nj3hmBTOiJ
E+M63W8HF/kvnGfrxO/UGJnKYcjDeM45lB76qwHnwN1U0vBxRHt5czbvR8Ayd5lVdo/aG4UT06kp
YQzfD8NNi7TELa8ae1vURXMzsKHGHYkN9hrK9uYOx4oMcHPY4cQ2tG07aDWGO6DJXSBouAojXjn8
ycox7zluSwfczXDBkz09apL3oNNPI+lXtZ/hZjWl7ooHXOyLCZXT8PIsNzCPxwLqSLWvVFAlGUqq
4y6FX6zd02oDB9pgzaTFtgZ3pLWndP/CU96tUFU0PYVe/dNvRgU3Wm499kLUABN24d2E+uMbnKhN
AgfVIOqnwk18NnsPmvL8GVH5KrJoOWywbqeRq5tplTGZnagTqFVLWxPRiQFt6Qj2MHUOiimbwcH5
KSdo8qk+qGzmH9XowrKxknJji7psksZmOTbmrAnuQuIiVVJkCocSmkk8Lm+ceJxzDkqUE6DmH80w
+xPCgjkqGAA+HZQFoJ/vRhCM2I+qGvw3HN2Ehzkw4liQy+btjD49gp+X9EY7mL7pbeintzPMTVvP
euEZyJehU/7IRa3W59KBiCh5qgrx7Cq6cSY7NnyO0StbVQdOPA/9hE1T1LdWr9rYm+1zBMNDgWSB
web6dFsDWInSdhZZAz1Sa2g3QT3au0Z2R1K5K6ulAP91HTtkKB7EUQWy5aDjaCbNkIpoguZUW2C9
O5lBdRPq/gDmlkMkuzEGGuKpgaAQ5rNdjAxotoLuZ0BcpOtAT0CWGjGVGftkAVviqot0pvYj0z+7
EjNThyvdqybJKUIuc2fu4GOstnBn+oWsSB413RysAVLk2CGqU07mH9zBbQ5XwzjtBebJOPC4mDIs
pjXYVZpZ72LSCphacAQ5nU4OAYeGpyB9Z9mWCNtOOITyADSkt5mXJwNnuwGrbF/RJxzv4IAGF0+c
HmKc2Z5h44auhAkpgr3pj97l67oRa7+qAC1Vr91oPZGxfNe9wU1JQtQa8aaftuAUvQVZk/RtcGgN
SQyw6VENeEwQmCECarqAla25GQP3za30z5LqbWv4YW7L+4Cq+0rjti6t82G8TV891EBEwczu/LQD
K4KM09MIKtVth3sJdLZ1h2ofo+qVy1oPgZ/6aKGCK2x6tgYAtz4hc/MbtxDrY0h7ldRAAN9UnWdg
z67rtQo1ucf+1+4tX00Qogb0VlbNuOVNjqmNb42s2gljn6fTfQBiZ4Jl/9dkz5vRUrvcw/Fk0lsz
53HfkHVhiU9Vk/uABBvAXsuoRr0piPfFsbP8NoHf5ZPs81cyVSfEIvbadNvZbecItcdi5RP7U5Fq
4818rWV5xyUzK1I4GqDQ7GR7uQCTtz/WHobiZANeOlCRuJ5AsHFCrLaCVjdipZ9G6YgQrVs39sbO
enSIPdz0OImspho7tClwcbbPpqxtV5KYt0wliAfBv4CfcZzGss06dGXzrFPhHWmTUZA725ee6jCa
GT12lKFwB/MdgNs2mqy6uVfKp7FXcmQBRtuPetkT6KvUj64pedSAlY/Y00qQYkcK+dQH8qdMs58i
gMnyjMhh09kIRkn5Yon2lwc3u+OgHOA/fW/rT6KPQaBfN413b9XWY2h7Iyhb8P6DwNqENQZYoJDq
9lt0w7h1OqwQedXzlWwRdtfe2wheNxDUCkyhSbu/C4ZkiOMFAeKCHERp2UKIKtISa7vfuhSqHm+A
j/jkNTcWrnKQivtDjNlXv4C6ifRfJtIDJxqBymoeXmvuTkmKgw3iL4N1bEZRnrD91Vua2mTFRl6O
CKNM1ohVixVQxgcWIMBqJGA4pyUOMgUD+3coJKbF6Exr0Tnei61UZlYCV3CEqljeHMLB+E+jx1MG
7zAnPflImcIfNfP0r+J/nJ3XjtzItrRf6BAgk/6Wpny175a6bwhJraa3yaR7+v+rc7V/4Wg2MHcz
A0x1FZlmrYhYEXWl3muCa76UZhc/dKxEh9D1SwxfK9m9JGXSHJypS6LGrJx72Vf93sdB+sXOxxaf
O7e6YtmqRUy4JQdz6lmv0zDimnJrWd1g7PXtZVs7EozEJPLYyPErDrPM6dPdopdaRNFuvS4CBwEj
t9evYZ6ryCJ07Hup+urZnJo6CSklxf2Wyoy08VwrL62m+lfqDTAHxipYH5le/9DN1rDArury15Yr
3FtB3o/mMvSgIWZ/77jFcNDlrP1uaPfDwa59EbTYuxyZkR32xuAtH1nLCcWslxk3mM88V4Umj9pg
emPQ42Y8RVOS4lNQM4ukH0q3UkWU25q93kktKeIEgRV+yFUxPGtOf1AUYW/ALn2OQqqv96udFy+N
8KQeMFSpPQrpTXWE+4MTcRtazFJgyeEYg3axMinmUMv9cgh16i++EgZ9by5Uws5oBucO1+R+DMYt
Exgcd9byuAzluieBPvktS7f/UQ9dBsRNHcRQf8auqsS6pzJNgTTx4g7xpS7OdTsAW8madiRfxpVb
xerzdGdWqooFueJrUOvmdlK53RPjatiH2UiS0JW9cfXUUF46rqif7bLBumfMh95msePebporU8fb
QdPkxKsdvf1QjSoiD5agk3JYo5KrLoYAnx7WZnVCK2+Ns453YlhmjrcXUvpXa9bWH7Mx0N6URVMz
Gb1qw06r8/ax93wRW7M7OaFKvPKR+Fpu2LVs+nMvG/HQ93WC6wSy7qonhSBwEmc8lsodPiFAuuOq
Bo1kAoD4rKHgnOtme6XG9xBY5NrT2mdU8X6RLpEaay8ibzfdJ02mn8ZNNfueZK4XFi/R1VLPnhBb
4UIt+QZ4Ty+pG6SIXfG9KJCegidr30lnd79Pm7lEudVhIdVJwShWLmYVE+SZPXTEmn6Kfs55gFn3
NOMRRPO3uGEmc6q7XG5HfFyWOyKhG2KrZt/77nauudvydT0Zad9/y2Uz/Oo6PT+027Tt3aSe93qH
cXADorCbW2c7VvSxP3V3bayQCUDvmBhDdrDndLpkmWEdchLYQj3XKRppnPeZuSyXxcVjOPC8XLwa
upp/jPhc/0goYPinwU7DwpHTs+KP7adydXcY3APnVpXtfbOyIdtLD0tuoTfkFjG9/Y0kyvKk9d32
Ui6M2AYkpI7oLkrXWJKjpCR7ak34rQglSt5wc3QGME9hFK/V2nUTBuTE0c9SmBV1jTkFc+aTCV6J
jiEqy9fEd3TXs7ebbUs7D4O1xKVdyyoiuD39nLUif9eTZbjvjXJ8WfuRUJRsHn+KOu13XovBui3L
aidHrJ10p/CicTJuFaLvflTrDEcotW7NY9kYpn3vOfk0PgsAy+w9G7QcZcnYgOMu9fTs93kHinSD
QKoSfG7xyaMPlkELHbDNuCgyL146TWVRS2DoMRHGzfKW3w0olSTV2apulSBEVAAHpb36nrGESp/c
k+z7AVv8uelZeYyCdE1h3icdB0SoIc9OY31eNu6HylVmkE758pNTb73iZd7vJl/99AxniOrBHGIe
2BxoGW6ckV260sNYyszNiP8SZJpXPmCqUH8vzNm6wwBJu7nPmrd9Je61pKIkGeXykOFPVQTTZtfO
LUoGzlHT0idZMj+hj4OI2U4vC3fvwU7EJ2O0GHLW3/u+B7OewPf8jsyGocL0cWwfFgkFNJkHGyuc
1NwArvOc2nB+nxZtX9aUVEl94CDGVt4zX7alncATyjsN8fK17LJtX4KahAAYj1rv11E5ud/h1WKZ
a2edXxFslsoj7NGb0K/aD2uRvy2LgnlKshKhFq4Cq0q+FPJtACB35zUdzvkpzuebNRYgqPg7rygS
aOwdmyO2bKJGxxzRrKoDny4DIbKLPvRnUTE7ZtrbEGOv/cBEsscxMC3EgwsjtnL8p912+zUhtp4g
mcNynZ/XjtMp1bTHwiH2njbiw5Pu2QC/pa3DHlwt+mflTPQCGZhWvfkfKT0frUbC4ZlrzI5Ai0Vp
qyXhmhrfuroiQ3GyytDMMsrg/m3yrNOWaWaYwgNF7Maf8G9VkPqQG7V3mHDCD3qPuyDtmpxRKfIS
EGDQq+tzFujt8GvhCg3QqGrBwLEC7EVOxjhgnGmXyXRYNfXqu2221y2kUc5qHeu0fPKa8Wql4mr2
6c9hLJvAMCgO6fLJkFBny8IjJ3A2OeyqVDcOvOD0YWMvP5hpYR8NqdaDM/RwGCulUm82jzLNyFej
yolFppV7NwOTtQzrIS/cSBoVzgTDMkSiFherBtdKrBS5Ws4nWI7/S18MN1zoKaNNFzvlb9jIbfop
u/G+3KexXP02hIB2YCuljGoNLtaum086c5r5aSNjpJlXiA6A8BUQLBj9KZKoAJFyOp9tJu6T0VNn
Zyn8lzSRSUwAQUMm8/jm9guUCGqCosp/rb7m7Aqcu4+tzI2g0FUNid72x2rVirDT4FObuvWwJKjU
0fGn09a7/hS0af+b/7UM/M5CnUc3HvCDCBNY/jdDRBU7oxzySGMj4uFiuDtp2FrYZasdmnjRx1zp
p4r0o8O66c/KK924IKPkKj0TJNYu71PlvDZrMR70djGP+PJ9S3qNk7bLVAT5YUe5sDuufBDYXBhT
KHAHjRg2GcOcszc2lu5FlDnxwkzWoK5sjDjLhYyarG1iKfomqszKo0cerq6Y/F1JFxtgDmA9cmVF
Vl77Ydk6DN2KbCKdeIHl6Dx82u3mUmwtFDVzaoFQIgm9NpHHetCq82i2KsDfzPheWJt7cLLio8sG
5J2Ws+/MtnntOzc7OHUqIEhTOyLTAktZvRG8ucUP56zbJ1Yyh0vbvPfp2gWTua3B5uN3a6x4/KtB
AQx1Ng1DXv0iZDWFn5SPXkb4JjupefaxaDk5cvjJK9ICyYgjWI3+vliow6fRNcPWbH85iWFFfaEt
gZTVkyjV6zq2FuNMGDitmdtGTrfA3mdKhFWiQM8XNDCpXWLjnrHNbJPnsWEwulCNvNIJlWdLS7BP
aIaLvTXft9m69ZwmCTWN7z10BXw0I2qd6WmHxLbGuPA74B4Jww+bvjHzAhsgysWPF2979zq9vmzD
lhxTkY4/NVdx97heEXIaFidm6Wjy9coJWdQk0HjLN6rvlglsUqha1565k+W90SY1t2F73xdbBrDE
vko2gqYXo7P3wsL4XjfyyNRbTB1rSty6M1y2rv6D+qe9rnhxPeS0E6E00LoANb3VGhvccuSIVmj+
7NxtuGubYt1XOsAXWUaXaSB81k7dL3zRrfsppTAyRWFSJ+T05fgOEjZj6nA8vGpMG2kPGCGO7LEd
wkUH9LDpLDl3bieEQ1qL3erTfkXmEm9u87NOSD5g5XwI3x0vo8/YWQUUmtdlHRWa+nJFx0pxWFiN
GugA5LEbpmvGRuP26Me44kCBrBLNW9NCK9eWkUXbmL5mk3VVYiXaXKaA0Zb1e3YwO7f4ekRwvOBF
v/Oq+tw0JLHpCZc+8MlrnZFjuG6lFpS2/YtH8dOp2NGeR7ed5/WvjlywJCUwyip/F40DENhrb902
yABfcFi8RXz6xhrnYzfH5s2ftrS6O3uq+Ju62mnKftTT5FzNdR1WVZfvHHxCI4d64Ny2NTQLVlCR
Zaxfqzl+Zct26cmgjUhUGNEGdGa5BP2YG7+h3Ed6c90vskC0g3jx0iRlcnK2jZhPEPetLZ3d2ow0
9USvRPZGEa75W7rX8Ytrd0ZWcLWaEo0T58ewrGTFUKVFWF8ZF2rK9pwrle4cWOoXsjC2S5627kEO
VrZ3dT2NpW8V5Pdk8ocrxHTRN0RyuV2Nz7j+qlPfUohRQiVIi8t+dk9DrjwSTHuv+lhMZf3W1DAS
ctSiENAM/HahsiReWw7Il+xY71yEzIHq8/jZ+CVmnJNrpR/sjWG3zlWdPBdg+CBbRV4dxsXePhg2
hmCYbKmOviH6KqqLQe39jlhjyNMRe/n6V5HZ7nkWdh11ShdXt6r1i1NLXD+LvnkE55Kx5xRIfgaz
/gmnOx/U2i7xUHp97IyrcTDAdY6iSNagpDCMQMf83Wi1CW9YErbT+on7PdX65QArifEG2TJ7qx3H
nbuO234uOvNzGabtlA9Fdr/habEHmGC4b8zN94274FeOjcOXGkzYlXHu4mXWxEEtXnvItcZ6JvdO
RrqLWaFsULQEfo8sOiFAhgrPkGmI81fWRZ6zadBxSX9ohtmE5kAFUAZdnfcoIFz+MbHzfFfdoDV+
k7Zz/by+Ki8d1qBY2rwI2s5L7wbNz0gWy+XOkFK8902XTFEqfTP0B6Kn6Li2J1jiClsDDkswtd4W
e1wjBvWowzwxRThZRBnItibXdEUaVw/KXAPd6DwWQd5Q8lRreoLF0j7cFqemULe19YqaxSC0xs+e
/Ry+rZTWF6rw8YtVugagx0tEdhJJYL1F8lMuwHGruQ2b21SeVTi3UoS8d9Or1XenTrKwMuW8GwHZ
XvwybQjMMdHsZXlx9SevfF4otK+eT84xXbd1KAaZh7XtNvtq9rQLasxijwDBD/WsjUwuTLOzZBZ1
NqlBKyovPDdmDbLbdqzDNLfizekdOEg5QC9dERT4N8R8QT1tA2XUNxinXwN2WA7CKTF18l1ABrlV
sV3g0ZqaFEoGIEU0CwLegrHM3GOazP7RqmX3SxssGa+F4qCo9P5NuFP3OIpMHFvLV2/WMi8PpQuE
7k4GUupkAMosgdLCVXXW3s7qllJ/ymKn64lVm1sEQ7NypqPOxY7hgll8Ys0kz5OpG5fSMORL7c1Z
tLBG42JtxaFdmiGSajLwqh8Pcmq7aHaKOrTRkYZa1Swx0qL1mSoRIWLnDiPJ2DlIMmZwxG7J5q4r
uWCC3jWzr6Sus8OGuGkJUheZom3q/Kq8Fg+k3QtwBwyYfaPQLt6a2CCJ2li8OLajTlOWD3smA+Rx
mcY5zFMkRrnZz3fO1jp7c03EPlej/SxqsoCntRxixx4bIru74YNEToNrwa/v7DUTMQ1KtVMAwYFn
TgU3j0JVh0go6A0Nr1wftnz2+upAdES7s9BR/Mg5Ka8Cd6odWz09NwAZO4u/+YCwS3IMezN+81xz
qhVDFxmj70Sem09M7W4VCpRs+RhFStTWMpOyBYobZZ7FUOygATel9jREZWpNdsAOpXzeLJ1jjT7j
h9cX9SXzgXG6NatTJpn1FiXfqoV4FnG2emJQ8UJqEYMUSxc2dUGDUPr5cWPXXZo+LZ7M0bIoZFqc
bsi5g00eq5Ms8zXCAce6p72R8P5DvbNyr3z30VSccdslh4hgt9Cfxxxi27ZoQmCINjVlP0GIOGmz
dcgeaZ7Lu6WuCz8i0pKMu3Ikpamy5+NSqCHkwfNY57nZg6Wh5ClLtXc5r86+1VonlS3d3naH9qOu
YRsNfJYuhoUiMnDHLL/PXTp13bfHI0a6y+sqyUQg1Kqurw6isN/OgjYT7pA0OXe+N0p/Qg4IMoxo
dSnh9AhREx7ltql2JK30gaiMsFzQoKxm5FmMHnSJ/6hRiMx5ExZJxzluAG7fytxl6Ha+Xt5JLx33
zajtSWR5LPxpzzKJOLXpBPoJlSg0oJAD4XNDrJbl5CL129IyMsvplGJXBT8WD8o7mTPY2iqggrdT
spaXPtP7vV5oN2V0TbXaHdMJ+9zeq6OlMO/8kZPa1TUVVTmlnVuXj8yzUQ3mzgNv6BZcdy8SwdbD
mb5MzTowNPOu7KqHbNZDQ5uey6x7TDYojm586E06FXvo7nwCYpEi5dbRrlMSEWvl7fLCv6tXMZxd
DrF4JkH2WMEVh4mWEb9X7cs8v5a9PYcJOjjTzK7Cqo2g1ZNv0zzudNPDL24GxII4JOzOvqLfTY+J
VU3nDSrQR/QGb2seHOpedJ5hZ7Wvno0QZzY148R0crrTy8ngOPFL+sfSe+2W1n1yRsM9tu1WPC5L
bb6OdqL7kTet/WcHVHXukQ3lO1ORUU9v2C0LoAniX55P6T24TW/HCBWNgJJtJk8nVeGIZjkcHM/d
dSW8Hmmow0lJJJULmydazIYW2x7LLkKg5+5N1612Y5dap9oazaMQrhvWdaLtC+nPUWrDSupVyd2I
/9IhMyAkq/42duY53nKYEmcJgTqsXdEv3WUoULmaNDOXta9n7tzSBJItyhcxrh8dIU/oIFDPoVd3
XhNTdc+eLZa7fkOHMLRMTuWU76dpctaTrDNUlADfsWFQeE+1bb3DUKtj6rlqLzS3+gmrfovgvqEq
smDOivEaDM1QuIEfWutOAp/dW57kx9ATMo/qWa9W0XlxT39twIyuar/llUN9ZG0wrwRuhmsupj34
HiWns4jtYPRTi6ySHimAXRimx4rphU9/7Y3HIjcGGGWnvuRKID5xpvJHlS/uU90Kdfb9umKOzR3b
SLRpbQZ5MbqUfJ5WuUE9SCtyhpS96Dabdu31tCXy0LfitTFqmJn06sE0AN/Y68nJoKNzo/4SiU+I
TVnLHwoQa5ds9ZswoLahSB98r8TMQEJ8eP60Xc3C5qxonG7YDQieOfzVhrR9ak9aDpUULNu6PIF6
lfs13zAR6Fcyi7nQ4xnhfzQnHLZVAyEn/cW757K7DZMKq702OV2BFCWjsr0PrjGtKsyzGriRbktE
WTtqd40ph98edzYaIJXsra4iLc+SxLkpJDbkpib53VB5zQ6xcRvM3ph8jESpM23r7MHx/Zyxz2J+
RadZfAqxlVGbk1G7bfC/panSU9a4X0Mmn/huxSG3mo/cb2sw38q/YF9a3fcEZ/IYTGQukcbz/5Ur
d30DeHrILXcmXFfRHkjVHrZB60/eVtZHnQxNTOO8lNLPUjGTuVW8lPOyW5MsPRTbtMbV3IyAz351
3Dxi+1AHm8i7toxrHAEvAXzZCwdMjy5g7Y8GHkknf+TL0j73cT433ZtqpB7PxrqcktRpj9q6vLmT
b+9q+oV9a4kqRGn5AliP2N6jtPV1vb6ry5vsY7OTR0Tg031fLs3XKlBzlcXohHOPcfLg2t6+aVoO
jIxhk4ayNHQk8Qh1ltqI+7t5b+arFW46SZxw9s6zpnIGs33GkFsbsl/SfyhFfjUljiDncC3vWpwB
w1HKPrQnZQN0Wia4w4YrMMSudb+kg0tf3uTxzCzJrbn1f/V57wJ/l78pZykqBmEPx8VZp4slO0QJ
4DDPEILIRbuhidAm1QfNIjAVIz1Gxu06e3CrzQuLZXDDCQDtbcg89eQOln7QDa+4dr/AiZ2d6NgV
3gAK4mTCvAwwjE+2Spdg7LqzPcDcNnKtOA3g9jUzg9LQ5RKNrs1X7TFhmVvUWyWxbIZFYOdYzAgD
OvIp0lulbhforUjc5PZYjVfEgbtW9E/aJt/zbH10Gvexqx0Gnxewi6o6lSinja177TW03OBGd9J1
9LO7me1hcXQ9bgxSRL0bGUv7YcSO9E+mNB5sNRtAW8nX3Pu7mscUqJQF5eo3iHM09yy+p0rLXuyq
gDaC8JvKvOXYpehX0rSvKfOi8WghBnTqfLqaC6WOaW2HxtOQOXb2gVKwjmB9s4PpjM/ptDDepnOa
J3XhhaW7vLid+Tutm+eJifd0vU2xwJlscH23Iw8ifxsfHcN2IlUt2cFAJh9BRZKmgdgm6PLFiRWb
HdmVeExRahu1E9tVXweiE0W0OdW7TrZZkGugIC4MX7Dm0AcpAW9SCPaNetbgK4OkGLOdMkUV92sB
S9B4bgSwhS+hmf7o1ajANrosmIsmidHnwoSzbXvlY1thektsmhoHSAerME8j4K6Nve2Kguy7asYx
XnKBrUWyvjNBu55RB9fhNNwotyFr9g2m7GEp7WQ32X4K1OiilGoYbzGctLvtZOT53GLXmRCBgysR
KPTMYR1oEdqD25gP3NWIkdEY8DC9a4KUHa1pql0UNuC7OvUQsUNRBnlefhPj2INMmG+azA8WQPMp
8cS3Ikf10hvrpxTjD1tncI8yl7EDBD4xBYxzdLuGi1zU02Ph1i9J63xPZW4FbTshIhXu0RLp3aaR
A5o0eCGOy9DE5dLb0Pq8BjtjeBL7e+6SW0mWyqUJnALJ5EAVdOqyUQvQJHwllcXKQ68YofLcqB2K
JBgl+tq5zO+SIgORH9Fv6ZPZh5DmeoihK5RUl3uBsQyPjZU+4zt0p2n2R6byx60kU3oqkgtZ2AP1
AWB3byAFvU0S2Uw8XDwS+e6p7+86Swtbp/y+lf07Z1IPyDRYOxKU5CV3sF1s6vlJVeg/RZksB2Hq
KbW6udyzIt8LVcTZ6rzIbEND4ryYg33nb5wbbFD0oOV6HtbmOKbOEd3Gs2jcC2ISvo4EhlUlXK5Y
ZBHhJPiOOO2AvtGMxGw3UZtNd4XEl7aiZNj5vg6Ims/HzdwEcoIFsRu261IHWxVaZ4cjbxF+paX5
9oZ4MJdf/ZLApuhL9sE+lXvcYb5Qgu/m2XtbM0RNvp7da5Y97xC8FIGgrQtq03plIbx6Dsus0pdn
A84qcTMYZOk8ae32guY4iaE0IkcZKJMNTxGmOkSzb78NenNNRoTQXctXTIwq2zEXxpp3m983fi/s
y3Tjh6bci8m9pchfIPeyCH2RPc8p8coGQXKGihyhvYoR6b7T7hzECBagWOhu9Y9Oy+J5s2L6Zg62
khmdsXVfs5uvR+VxYScIdZDu82+9d4/ZGWNw3kJdUXUPjuE+JMwlrKO+05X+xmOZw8Kwv/uYdWa+
PDCZFY2ZdUQByTmgr99bI0FtOnVjOG14iNldch2UT0eztfsWcu8EtUzZIRECu+hBzkhlXyEpwWeX
RznkH5uD5djEkA4bv/rSFcqDSTfBJvvqrW3LewhoRkBN0EjSxpjCqcgnEunnYJATYyy3Cx2RMpcc
I0BOGjU2QscKMWpcCPzq3J6muutSLlVBXi1S56BoKXIrci5CRAUesrkF1FvV2rUoOu7OkpdlefeI
8kdAM+fbMCFwc6kkrzrm1vfJbMPJZErGriW1Y+YJIIba11GLqHHX1LiC97Xn/0QjYxzyZERzRd5i
TTTaaZp5xtJ3u3jzxTetLwCFE9We/BX+sgTaPdYdeIxBhvNO5sTsqa7/7Rj1bAW1XyX32paz31Mw
DWlWKKMp20a2vLK1ezkArxnFMl6Zr3ia6wK+1ocHRPj1VtSi/RgguY4w4c1pSIyPfGCCcdwSEXn0
JoGo+yVGgGJ8qlZDj9TBQdCEkowNov6tMMudpOAbu+26dXQdPfIj4a6P5oJzj29FlsYC0wmeDwD8
XlbN2HkInPbrLI0ToIt+abbVPm0GFWkzASQJ4hBj0EMzbJJVxQaKX9FJwkyM595tjz1Wz1UDbygT
6jpzYY4t19RdbZgnMlyMGFHh70FjYNNP0xc1WD9vmVVBOTJZpNxl3QnS5ANdG98zo0giAUceZkOP
G1CXF6HjMeSZ2fIH1kYAvTm4q0x8c2/oDSz78gIkX4ary1kBNUQZt0BVdyjfdsAOkcrInarLChdP
B8qJwYoU6W7anfzGPMI1rcxXpEvoYT+/HyGldhoDDnli3GNF+tPYPChPd6Nc0wcN3ASRnd9lxlfW
zTfYm9HXW1pY2BXpEKcL87LMiAOrkW6ODRlGTJZuoPvEvuqRcPtQKLkvG/WwVovzMDPZE9SZpYc2
uFE0Icjf+wwavLSWMk86+c23dKwhsIV2wXnkuFLRaM4sopW4ncjpUcG7fbKn5r5rp9yKS2e7tuby
qIP7npxSfveq6ajhK5qt/k1AdfSRJi+4tzppce4wUo50SCwOMQ2Vgue8cFY+Vb71lOnETvNOmqAz
zd9K2N/Xri8i4PX7hZDwGrBkBx3z1aQbRWzNvkZ8n7ftMx3WQ+kZF88H8m85EoN2Vbt0KKlyAMsD
UYwTL2d4ZzaOd9AhnvKIM9YNmknivB6KsgU56fILLcV1HHRM0i1xRLLz5c4zeEz7G1YVUf7Eddbn
w3Pmj11Q4yKMqj8/IPgbA1nbZ11Nn0Drt8Gg1AJ4SZ9cDebe7QgMnPipRbvHLOTq2KzY0gFg0K6b
4727EkqatEQwHKkFqUKTmmr6pdCXxwYvhkAX7WVVy0krpwZGGiDecP1TnlEeNRqEzJyQEN+Oeljq
7qdB8FJze4MigZ1iNFms1mNeITabxXgw2CThsGnPotXvR9d4QZDysvgrbLyxoj4dTzeBZGC0/ZlU
hMuKzeWASSwW95dmaQzGn9yDAgNiyP1qODeVf0VetHlaOXyHlED2Vc1nvZ+A0poabRpYktVh74Lj
2HMxbp8MSL5Iq2WSq1nuVOL8ko7/ipMbdb7f3qWO3oZuol+LKgVRcW/zM3eDK0oS3ri3atdNya+D
QRcNZJSn7BP51Mgpx7lBfY+hsv3UI5XY4ZgzH7TCNYLGdOSbg/X9fZcWjHmhq0L4hiO/vroZHZFd
x0uF4NmSqNRH9IBv8Bzy4jiFce8kevOlDa3C+ohymnHl259eOqO6VJtbPghu/19avfVPxkyxZS+1
9iknNe3Sbobjq1lgVts4sTYlEKZjA1Isy+yqTOaada1hlNphov049bY6SnTcOzc37RoC3tV221SQ
PmIOdRODUTcZc7+BvFva26gx9QoodP60Qbnd9NnpburJp2IocLmTugtnW1jMbG36MDIeX642f2L9
MtacWsYy6jNpVsbpf7rGmzwns9U5hcv6TYAlqlYECBy3xW8Ggu6KxP8xOq77X2zQ/mL38WdwW+mW
feV6Nfkate8Eup99zjrmxzlqP2hsL6A1fP1nU4i/GGb8mdmWbwU/Rm38JeYOycX4XswMRv/zZ//F
TeTPwLZBGoY/c6Od844qDykwQYKuBdHDiln3Nq3of7Et+YtxhvmHoUhhGp6XzmI6q+S5WS99cj8X
/8UA7f8O6jV18w9HkWXeSsNbvJsLk8R5Xu6mrUCTbYqQJJqoyPsTOG2AomJvktltZBTY2QP6tJ//
/Az/9tPE/++VgsXFNnSV7Z+y+nVwnwcdyOTz3330H/ZBi6lVEtqhPGec8EPDQNvwi4GOf/ny/zAz
SRa8ss0S69W0EqeK7d0XjPBNj73x9M9f/y+r68/kto5x1XpO8/TsGr9N59Pt3RBXlmZ6+eeP/8sW
/DOvTRmlo49LX523HnpeKSOsdHVwRbqzHQ/Nt978qwAl6K0/bMWwK8MLJ8/S89p8uQBtI8hGItEQ
VTTH8t85Q4rbU/wPzx1nHloiCPz53DOnNVZXkO7Ab7X/8rL/coqI2+r9j0/vV8W81jz66JuWHZ4V
sWX9t4D1v5hEiT/2NhJLuy0zG1/aUt2ZRf3p0sAje0N4tDmK+xmpPhLKf2Wmz8v4Y7ujNPNQrm/j
2THejf7eYq6jkW/bLMN/XlZ/e1J/7GcASwP12YCHJklK18wZwMjRf//4d5/+x5ZOR0SKVKke8TJ+
7FjTo18s/8V9+G9f/I/9vEyIn0jG8vEg9PBm6GKtcf9VcCis8s2x6D+WT9tbkMiYepw8XMJDazLO
tkhUTNX68s/P5S+n6P8a1P3HHxj6ZvOwn1NnU93ybzyuuN6u66ArvId//gt/MVcy/tzEPrNnDGrX
52RdM0rJJHtmWjb75QDc7XVAjCf//3F2JsuR8moQfSIiQExiW9SMZ7fbdm+IHpnnmae/p3rVP9dV
FeGtIwyFkD4JKfNkbNUPxVzK27lgx/zKyDtTBZcJcoh3mn624LPJiV1SVSh3BVQ4NKdVv86Gq91W
O73mDzBOyxy5JqjbBnGBfxyFwhIq2el+fqOoI1y4+S1Adavp6VeniDY1logrY+UvCfyjmy7GPiqI
XCh8V3vEe+t3UTOUL21v1nyeo6NZFfOQHn0OFfY+235fIuhl29RXEOhiPXfTrtBxGAhQ3NY4bHLk
3/dmogCH0RwswywXyrUKPU9le2YY3rFfiG1SxhzwsrnP1r3djhqy5kn5gnp+vikdrb6TiNwRRtWB
x4qYfYQWy7cxtuPWwG11J2Z/es6GImlchyXvLkQZtTG64bWdEvHcdwOKdVNlCUkK5tssKwVP+CDZ
BRzLnKVDoZnhDaoAtkHMIdl0LZb4cVScY8O++g8ODAyk2rqp3ZRzgFRT54s/UIx3aaAoJRilfjU7
1To6szgdPqf2pggbY4WUR91kjTodnGmIDgT0lKshReZR2Cgk4Y0Ee/KO8FBoQ3nA2aDsFb2IW3e0
u3Ij9dy6MSy9RW5tYBRjBN0YaYBpLqLXkeZOqihfdsisdwZbX9vASMSthL7RrC8Pqg+HLWK/RTEO
ifqCBIJzcHbQfLEDjw0veJrZ272ycPxwkucGi2qMRJXUCLWfqfbp08S5dcMWmPGSKNZPS/DZf/kx
zo3RxWPo0NYDKDzOEb4t2wSpq6e/VdZbifZy+QZnavMysLBXg15W8K6OHKjLA7tO03MIqP9K5T/3
8xeTSldEtQN5gMrfv04lpAXwK335QyRvl3/9h2+Z6r+YWRSlLIGqkb1kat0DORK7FMfWahLW46eu
vwwtdGpINXLk92cygxg0b076Xlw6n7v6ad3yz9TSFMDYgChAl8xeG4gddfY1NK5cWzPOtM0ythAR
qhqnAlngTNqDq2V6dz/009ZBOw+EJyMFJ3DE3WDWI376aX5N+r71lC71t/Uw6S/FbGS7WW+rH87A
CE5O6IuMPYJ1hyge2JTl7+K+r298QjCwswaT9ejohb/CVdccC6lzPG3BcBnsMVuzi2Mcer5M+U6u
I2dfJEP/pYQJzka0oj4idBFsN6rWb4NCeKeWcbbV+pMQf9Z81ykKfVclWrGe56n3coGrtz6R8PSW
jZlADUvXkBzC4QqKb202TznaaMcUxBRublt0ykmG5+/Q0WNRCpr46HPVHec5I3AM60sba+D6ctsB
HV3ioxPCWRuAOb/jm5rZioyNcge8y38T7DN5KJ/NF81P0/sxlQgdCSa403S13mswDm5mth9T5P2V
visQPjwPM5UfuSYSbtzyqHK08ZUNL+NNSZz6zgrCtFrh+sj3MpwSN0RId1/lDttoU2VCzuiKJztt
iTsoq3b+Ig1jznGVqmx3zCLfobabn4wpqo+i0gT7sL442lP6A2OWj0LY0krIEUq2j9F9fhWtVtxa
eZlmHOggJ0axCCqr0wDOZRWWMoFarfEVwpWF02HuVRxEMergbBvUFif9SYboqcbZCbOFM0nkDCaB
oRs0z+yCKyMcCj3WSlhJMf7JiX0fX/jpWjHpPrqWdmzURSHW1sk5tB3qs6lzSq9tOcV3skJzzS6C
YpX76g3hlAAPFLZnNGmEN3igmpNsslphXYD9bHfIi+aS7de00a+xcD9cf1HJF0UKw1OSkG03e0ry
Uua5WyfvgXgW6kOi3mnd/RRdyzr4sNZyo0W10rCf2T7YQW+ClbnqVZjiBaFhl4vJ38+M/1vxCGfJ
vy8qE9GsCS3Y4EhynyskYZqzDRGrNswJq5tq3STdmD/5aWhtkJ+XW1Op2tsS0TN6ERw80kb9FNiN
vmNt4f/sDEy9uVbifEmyYtyxiRzfcAKu7tHZaopbKxM4E2E0tfa5yW6ZgVo4wZQFoEyOFvIicu5A
I4XoauED2FcCuM/MR+qpVv5TcU1nnMwJGdjR6F/iZFh1fDOkbK53/pVH0E6d5v/egq6qi3VnapnV
TDeXR80cvvSN9l0N9T3S65+KWhcrwaHvuuzLg8y1Px2Dck023ZXP9DO9a8kq5vyqNXyMpB6ACsG5
C8bIzJ6vrKfPTSaLdQg6mWpS8lAeK9YhLaYIkqf3IJmuNNu5y4v/vhdMLi1+ZGbCLn3NsPrZ1Z3o
r1387DtZDPBpVtohTIBOFTK7j4LoXqs5TUR19d4OKBw0o1qjX95UbYEEJD7Iyv/MK6EzLAa8mSBK
aNjTB5nbjodcKYP9yN7TFbS/duaNLyNHwYVmWJo05+iLMvR00SeveFHDL0V42pEOQz7murQUbibx
pmGMAdXnx+mh1jAIB8h33pE19ZtCj/zPZCYJZ5lJqprpPOjZ6cwkESuOLVYFYp3k6tb2mUK9jCRl
6zdM/C6Hhx4P7QbhwLgZUo0JYkLflFWasVPNaTg2Sm0dW7VqPhUqyWOdqsk/VUMYgI6GRsqjJb6A
tGoJDKQz5WK40vs/rEpcf1GViqkZDWVEUq2p9aus0fGGoSeqGBrj8Mk3syhLZqB1ckALduTIdS2r
km9u9DMnC+7l2efcIyzrg8g4w5wtm4Appczdsqj6Rza7q+8lB5B4MpAIfaYSCWs5zYF3adUm0XIv
Nb7q/UMxPcf1y+WH+PiTzloGuWijJUogvqVXDer3JtV/TAJfYYUXGmLoTWdgYrx8ow/LHc9w+gH/
dCit1ZVuHh3jmIf1YzjqL51Sb/TsWqjL31OS/5uEuP6iw84dClfcEYPHuaTjlSpWJM5W/b3MhxL9
aw5nuKqA/YyOQqJTaAztSu1G+9meNPXVUSVqJplb1tOgGMbWssZ6Z0wQXDYF3KN2B8Ag/86HIoZP
e2QfOPLz+NaXdrBBWBljImjsdwcN+E3DQnk3SNv5UyIq/s16T4HD3NuHRNH7n20QZ5tK152bEDv6
ClaB/Xy5ec+9x8V4SkzYNUWKbilKTU/4w1M1x9+tCThd7T9XhbzSXT7u85a1GFPzlCSOX0cFrr/o
6zj6+w5LMRUWmdG1/f2PK7y1zKCp8LP5cyVGT8FiDLt5n+h8k1xupY+rqWWJ/3ZCiE+i7fyx9CyO
pfdVFN5ZjX5sbRg6nbXPZvWLT0w2QJhrNzzXXotpuGknE+B3Wnh9jan9pp4cN8aZP/q/Lz/QuVG1
mG0HH2gvyh7h6RoarnjSqhfHqafTwa/4zPpRWMsUGkeaIaykUfcEVqMm+9qFv9DRuj7qvE89wzKE
Ju/TmQVKrnlGyGHLIPsHtGNPQYDf4PIN/h5+fFAbzEXtCVAi6xMLBwLX3HEb3Ymj4TZuuiawXHGN
VT25zVq5xba89VfH52Dt35Eqvrl2+zMd2lxUJiOcRpGmufCkM0wvbNSwirR0lCOXn+7MyF9m0lh4
+IFMJZWHlWXVvqnybdbvEcSsrx18nvv9p7//U7lbsxKWijrYU4nqQONziAvncPm3n7v0YgoNRK0X
YxcLrzEQvmQCicVwZR16ZuSZi6EeV5GWzimXLmL1uZeM6D7vixUMAdzeFWrRy09wrvUXA7ysJhNb
5jh5TYDFnO0X57VSI+XboOf4kubI+WNqBDhevtmZ0W4uRjvbMoYjs173/rpoo99JZyLQ/XP54mca
bBkv0/akhUddUHuClbPBIiCOx1VqvWbZlZf996j5g2G4/FpDGaXlMHnoSK7hyq/Drdmuspd29TAf
Afe49V68E7BgPKvbbK0clPfutXjNfqhPY7xC0n1I3fRz7bjMoZFwMecgCA0v68A2xHySjk5/qySN
srnclmf6tbEY8q1lcLCgWrpXBUiPZIezaXA640rXPnf1U/f4Z0BGk23ZWR/w8/UTo7f9pvTO0+d+
+GKsk4ynKbMSG56kpx1sYGFfLG3yP7kINBbjXTN7U3SmqXsQeI6OLX+zA/9LtZ1PrfgtYzHmSws0
6OzzXhuMnmaZH30052rfbS83zpnhZyzGegV0cIZ+YnqVj6BK+6GEAxvkn1z3GIvBXeHXgnym694U
m79q1Tpgrtl96ocvo2wcyI06ldb0wEVD2lUJjclWIWbmz11e/rc/1kZe5Tighdcq+j2yro3Ehb6p
U/1a2O6Zhl/qu6SpUcljW/f6QeyrCjdHVsV3+hS/X36AM0V8qeqKG02YqqrZ3mib0zqPjOMUqQ+F
GMMVOusc0ItyZTF1ZuguNV6dFTAlQUn0DPD/rlFjj0On+3D5Mc5dfDF4TRmfuCtJ742E2wycO4ZO
sL586dOr/KB0L2VduAWGCt9e58ElOQi8nbjBPCs03sRYPVWD/zr612bUM/OQvhjExEdwflYMJgze
GdODYxar0ULhKqcU64ne5Vdq9MdSNWHpi+Gc1pnqA3C0PSz+MOo4b+BjDg8SCup4fxIqH4LW6vYJ
ovXbIi21ta3HzV7Isj9OSqe/BBpO78vNe64DLsa+NSYzviWHDm5ikg8BN2+NuU92uGOzbxN8yZ2Q
0XilD55p4KUSrGBfwq+CxPA62KBSmq4AKZ+00DggRn3qeZZqMLzAU+3YcY9q2QJ4FxJpMuykrQD5
/GPHPz93k1Nj/jMNJuockXBFtS8FkfHFm9L8mDn0r0fQ6qpzpXSeGVNLIVilGL6V+6HppVYHXgbo
LTDG6kr82rkuuBSCjWFlE5PEsFLJxnMHE8NckYXZE7wJcYtHVDl5CSc8vKlu77LMxnaOVftIBEN1
WynpzEZEluRXquC5R12Uj0bWYBIhEHpGj+BtnL/4aX/lVZ0p4EuZ2MTxTFEltSCdBOtnb/eV1zQD
eNIojK4E45779YuygROwjDmKE14awiAOZ5wcJequx8t97dwDLGqFlFZS4ZLpvQI5ueK/19mfFnvn
5YufG5CL0Z+3eHB9sIxeD7O0Lm77SV3X9S9Hf/3U9Zd6MWTjM25VBkpYfQFwHpOwohrpSkes97kb
LBYAQo65oqQKq0a7O3Q2Z+PW3D3P0N2EiWv18k2cj6egpWSsBCPeEYlqeKnvDxzP2Rvb7w8mgMCk
SG/KHhhSopOMKzLjc+u9pVgMZb5m1g53lGPDsFfto6XYv+JsfLr8RGfe+1IkZmtWEdslzUYl0115
soGVvnwWctjWevvlczdZjGofvUWBj9HwCkIplaJYq6N1TNt2r0/XUnHPDI6/1e2fQpwTEeFInefA
zAdWoloVCRFB5jVp9JmRvZTrEGOiYkNvcy9OmlfUV0+VwRL2cuucq8B/z8/++e3tQBahCaOF8+nq
3laU71U6vMEl6ldZR92FzrtKLO3N1jjFR/LmO9mzM0brrsPDevknnHu8xejX0sjWTXnqZaz+32Q5
4maNfP1KHz7Tx5ZqnpwFIdR9lv5xOT1raY2ZR4/2JhA0MIjdlfJ+5hHUxfjPuxS9yswkCdjrBp/6
TWdGV9a0Z1ZGS0VPVMOec06GC1F+zYc7sxUcTjxF6msJruvyCziztl0ewef2ZMb5EJhez8lEDqWg
0q1dB95FjbT7MJvuFYzCl291ZqQsz+LVGU6x3yVgKTFxrkiyCnHEy470O+PKJ/C5V3H6+z/9ubPa
gYTN3uJV/Mjsl8G8Yuw414/0/163DnxCjcxE9YYU7MjU2fOjGeIKn2Udb2WSVfvPtZD4731sowYb
BRkWVRYhif3WdBo3iK80/7nOtJjFG0frMLEPlgfw3tWwQpNQuzJ9skyKZzWuN5cf4eOzd/ZGFyM6
jJvUjwI786DK66TSBtpt29jOU1mwdwDsIsyAgIQpHlFyU+B7wjMALwsxNhg7ct8u/4qPO4K5PCjP
Ttkjs4+8LQmyb5YDesq2ryy1Pu4L5vLIW5p4enWNZpzScNfpt8l0F9vPVSvdz/300+v7pw+3GeSA
dOT6ZHq5qQlKYfp1+cofjz9zeardCV2qUZIKT8ujjJZvze1MOIBbtEiDLt/i4z5m/t/BdhWCcJv8
lpxGYJuRIAJEfxbWdMiGm9Gvr7zdc69gMcyN3tc63ZamBwPSTTU0eyQatpxnaOGVl/z3W+3/P/lN
ZzHix6rE3m5Q1Ms1D3C03OzYvBAx5ZWHZmM+TC7e3E36HD3Kd/XZudWO3U28Tx/Tb/k3S2yU9eXm
PNeNF/UAwDJ+RFIlPFMlyU+HBtz1V7rZuc6wrAZFyfd9qwoPtPf9rDrPykBMKuGOl3/52QZclAEg
PioAUUlgQFAXaxTw5EXXfQiTopkh4RSW4datrE55s8UDnIzsBuhgdCedFPhyYsxrJQGspYmuPoZh
wHlUJLNv/MdwUCIIXGo5k1AIJTJcORLyo2507bfEKEh/nuN8YzoTVDfOsE23I2txo4J1f778ZGc6
nzyt0P8Zn8OICbf3fc1T/BU5BhNaonJ8D8dPvhi5WE6ULclT1sChJkmb92o8kfkbsg2jXfnqPtOl
5KK8FCYLezPWBGEiYbbFBl/t4kJ1roz/M71Knhrtn8bJsLG0IBVrL4vU32UKKkNm053aqj8vN/7H
n0HmX/PHP9efUnSyjZV2nmZI6dpWDkhWaPrGjkuxjgBW+m2gbXRnAo1Rj18v3/Rck53+/s9NK53N
P2LaSo9IuW9NFuAEvzZMzrXXosxw2SIz4Jt7cyCMTWpj43CyLHngAK3eXf71526xqCGW5feWE4XC
Q8WBh0zcm6V+O7Tjt8uXP1Px5aKO5BqKZ3VinJP4DBzSerK08CfosDfCa+75+6dWwqZclJNAq/Qg
41beCMYOe7eTrMIGAtTAwX86Fq+ak13ZCDrTXvZifLeMCAIXlMEzyu5JAXvVBMRwZNHj5fY6Uz7s
xfDWKgtosSBw5S8dB/anbN6B2a3UTL9Ses89wGKEl23eJbmjnt6I2UJ9M3+rRNVspzh1Pjf/2otR
biuRMTkld2hbiI3sdnbJOpGmudGKfDoStwXQ5nJrffgsmrP04tm9jGangHeuTc+VD940PZBm/blr
L9ppCLIYg+Xko2l6dtQTFPlXpP24fO0PRwW/e9FCQVdGidIGyqEWfwIiFI30R03ubobI3rbF5vJN
zjXO6e//1KXcyAsbCCos5OaNEO9VljQ3KaKuy1f/sOrxCIuq56SoERwjUQ4YLICOmlu8cJ8ZYlx6
UfVaVS1OiHFIxpBxJSRFV2risU+J97382z/8qOUG4r8tk2jsjSeGTVJOfdOURH7kFTioGn7U6BqZ
sq7L7Mqdzr3oRfkjU7In59X3D6FKPn3crYLhlPeBXrREcBxH7uUHOvcyFuVvmq1ILwXInhJA3pSF
nozzw+VLf1iQNGe5RxINLRsuQsiDtIl+i0X8JW66cg0i+ECIxZWbnOmqyz2S2NdlWYFIOfjRuEoS
PmxsCdpt+lzz/N8+CbEwKlObj2dRPGWQrkzC8y43z7lfvhjJdjJaRVFLoi4C6xtAEbheE5EvdVHG
V7rQmXe73BYxgPCg10mDI75ZAeorNm5nNa2vfMmce72LYax1mV4RyeAfDHxRwM1WnfFQpPiBVO3K
uz13h+VoTrPEBztNJoVUXVF/dxIIo+KOjnT5DZwZzOpiMIM9N828NHyCKeO7UK9/Jml7j7vtFnbh
DrHna8LW8eVbnXuUxWg2A8KqOa6Rh5JtYqFMO/AzT/3oPJqNur18i3P9aTGSDQ6pVSqif8hg5QK8
X80KCGDey+XLf9yZ5HLjo3QqORtTnx0liJNNa/kReW6FdeXqH7ePXO59jPDtUqPt0mOuBvjeirCF
yWNZvyY5ajexKeJPdVppLroUgvKhS2ufIaFUePAT0jFfLSMyd0aj5Tdan4fD5nJ7nXuixSIgy0iI
0vsSyFB1qCoPZ3QM+8c3r6yO/+rH/m8fQaP7/HcmgpgjLVPWwfHt7f6gbO5voydjZ+w8CMQuTE+X
EeMWK893f5krQjZWSDN3QIJdfR2txlW/atbNWjsCbftaHOxddTMVq3JVus/Kult1q1+XG+Fjwz6/
8tRZ/1lJlFLRVWypEVzLxDnC7efEh3g18CWO3R99VTU3RBPFGsBwMz5hMSvITvaMSODyDzj3FhZF
iuC70GoiWimNb2T+w9IeRkE27HQNpPHxLI2U4L/Ph5ejGsgJC46ghfdDCTtLdMnDRL6p2fm3SduO
VwrIuRstapUzAOgdkBBCobZViLU6amTNz0n30iMpjqUUEUT7wX693G5nRvvyq6jC2SYtYg+OZEQ/
FM4p6ACryqeu7SxqoRI0ZZfUfXAczOBJzZQTyfnKN9DHFR103H9fh2+xaELRFB39RgHVqFpAm09s
xyzotthW7Q1oWpccqWvO/Y9rrlxu2ZSaFjpRTffuHHK0onctFMe6uVZCPnZlQY9afNJ1rTOIcOby
s5Qb0njASdi/yduN3Co3plUW21sbmMOqIgq4hpEK+jP7Phr6r7wmhyHz67dPvbHl1k4uqoT4XiM6
Vol9IKL52OvXJJ1n+vVyX2fUoolUnSqiM/TEMwFDAaJjovk1ZnOtxM7+8hOce1GLOgS5IatSkUZH
rVGP3Tg8qlHz2+rnK5f/+LyTN7WoMyWpcEKrJR2vFq6WfsMuD9q2c2OYtr6efMvaL0IB+E4eRgsQ
E7S2Z6WfAtdw80URIgtUdmGl0IYgQsvmXaTmIQk+dU7M1ReVxwYt3SSmFh3rfPqtVfVaMaIfl9/K
meq83OKZ1JQoyilOjq0ONUUxE4zdqSLuwybUD85M1vvl+2j63w+0D6bL5eaLrQEcJu1CPzLROO9O
gxVCHYboKRWDNRP0k2Q/EQ4ENdhDA/KITGuwek7R125sqCURWTnhZXujbquXos3r2QU9Oq/1MZwf
0wD2yCoE6U8EtkgOASeRN8DaNICdLC0ANeOEfubI1VKw0drZz0wkILBTO4WaH1gEBhU9FIFYzD+y
tszukawxjzRalG8N8KGN2zrzKe3HD4e1MyhjQ+6a/rXVy3iT5SJ4GfSgX4dGX22FGavbqiEPIs/D
dte0ZLPbUqg7C6HTCtJpvZ1rIaGUEazG1JyvJ1MZ+pVu+9ENRNgZxM1EOhGZJY1bT7Xult0gCLM2
+y9zmWXgSANC1U8J0NKX5jGCzfKzDsvsJqhn9RsAcuvYQXd4rOIu/e4bVuA5oz2CsXEyjXSSTnyX
EXzXmawjtyYKd5OX2aC5dlVUGz30LdC4TuPfiyQH16zDrddXKfT12xqf4QPmNzpI1Q7Ob+BMAg6O
8qdAPnQKtSORz5AsXdqOhNIwNd25PAHHKyBHxGDY1qsvY/1nB5SYKBGRjg8QXPvfBV/y+ISd6VDr
lb4l/YWAxTYI6x302fBgGGZIikkwrCe1ALVL9BqY4YGEuEfflokrFEDQ0Vi0jwRyl98Ms8i3vhbY
b+NAoM3aVuNkbVc53AS/SX44MoQ3HAe43FdRAp53reE9XCWtqW5UC28tgyDj6GEos0dh5b1btpCv
rSHJG7ckT4E/TiWTvEpO1Gry5+5FqYfupWDJin5zSg9006YDilPo1SprtXnT1NX02OZx9mDgAfoV
wZI7qIVDJIvwCyKkSXXQ1kYbhcSG06nfoike3ICo0cRVcs2611J/PDBtNkepJOmdORSttQq7nB5j
hxEvPYtg0utguuHvDABf3LQtuu8NGC040jH0Cc1qNGalqYnvi2CIvkxBlazZl0GtJiHHkmbZEfHi
ysGGViRSg0SMerj1ndAMV+QKG+GmU3zytolOHSaCBDP0PNAc2lXXJPaepKbuy5yk4w+gyvOGRI36
dz2oZNAQM0bIqFOYAT6EAv+OqadEfmsBgPZc7X2QvbYPoLgYvHA24y+ZI+2bIEnrh9hyLMKHsryO
tmyHlN/b0j7NpUnb/THrTo2gSdjq1kws42gowtw4eM0hPMzBISHr7lsEY2cf59p73OT5Pe6Pfg/u
ySQeQjEeOO4P7xEnq3u9HvXN2Db6oWzSYhsyrtZ5G49rBMzmvi9EQS5HI+6jLFTxOBLaJLI23KVa
P617K7fuxt7c9YNC+K6f5eZdpPb1L5nkw3rUTP+5JODMA3Tsb4Sc5x2/U76zjjjxe7PoNhOkfs05
6GWDzGGnJQZWr48YKYqjRkBIvzI6p935hKt7vmXnIZHTY++s9X5wbsl/Lze9Cse5DNJV6sfJVkb2
sJV4RNf+1Bo2YisxJau6LZWNGg/dRkZgUKOo+10AzN0HovxTOZa+CaYmG/Y+uRQbRQr9UJ0IsIOd
m8mK7zD5GHbyhCJRjD+VPyY7ZQ7HQ1WLqnOnxm5vhi4ofztkT35F4UWGbBhnXmSX5FybVbxh5VSt
nXRKjmmBRTlXB+02L4meI09BBffsoG1tDc4scj8ptwqfn3sTF++TbkwqbGNd3Rtxhj+yLdvsjZhN
tq38TtmWGJ83KhYXe+sTQLSGFoc7vidSQOqn7VJdGBxQ43fpSjMQK1K6snhLHhFbOhPl/x1Wsfri
jGNySyhquBtl779qdFViIztxHIKiuiuniUCsijV+R/DqWnYTLMZALTdElCV3pZJXbtXYxoY3HL2V
aNOPk0WgFJl71c1sBhZAp3i03FYiEwTGZq0Beqc3QdtEYGxVao/qa/pjLxwAxklY7RQrtLcRiZIH
BcHkutPihhASvfjOPYm7Kxsnuc2pqN8cknYfTSOw6TZApTe1VsVfjLSxkCWGReN2cXWi31Swd2Ot
OoRkwpKdoiaQKklcK4zG+Rr0RvZUUTYeOf5wdgoX39rWqNxOZG57kNUU+OIhAcSpbbevfTjHsTtG
RBWQwdX8nGyhwMKI5WufcXJidHHwCv4X26epkiYWwOzhpNf3tMQu9oPax/tRnfsXh1TLu4C4qmOO
9fW3r5c4FY0iemcjlexxvA9Mo4G2m1jkHBCQ6Ct/0PqNkU3RvnHkTEScMna34RBnO6mo5je9islP
JPt7JDK0VP1b0n67byzAyp0kbxy4UODbv+PIrveRTuZVlmrx3Zjk4P/L0ioetbF17mrCpFZaWQRf
VRlqyr5OW/k0wif3ABWb3zqjn78OWUIJjcbKzULL+Soiw5zXkRoOwzqqbD4FRRq/2e2sbXwzHLZC
Hznky7Nmg8BDADVQzENHyMqOQENYxMpoqFvHSub1IMWvuI8qt85OBwnSqY6ELys//ZqpbrCnmZyA
JkpI0+myrR1EZJxx4r4OlYKgxLCk5Je4IIY5Fc+zUuiExY3tMSmCEoxyHr4aKSDATM3aQ5gP8Xpq
jGpr2gLnt64D6AdFv42LeN6ULGXu55G2lAPJbHldFLcDIeXdNmzM5CEyYeNJajRBBaHudeAGiOro
EWenes/yoCLbaF71UQ8ML/Q1soWKZjNEzeTxdtkj9zut8YroNMeykpjuic+mOuoEEJ6WJE9jINu1
3zkaDVMTlSQbq3jg7BceiZ61mwQV1h9StGev1ELMewEokbG2ylvSmXV3bjWNdGOZRXftHDsIGK2h
ET8z2HU7GZcEUjQlmoqwsu4JuOloOtns67YmPnEyUgpM0O8L+OE4L0hH/AWeu7nP1JTRKQbD2SgN
KRnA7Lu3CmUedcFMiKVmH4UwNTUNbkLVsrcsOeInuw8zopDGujC2fJw1ULcjAHIqPPbZZ+7JRh2j
R2GGo1dOUW64vSzbYd2aQ/lGKjhUf5/yFZIqW+gPzcQ60zRrSuw8tEybUVXMv/yuCu7I+hpcuy2J
6RqMmLm1kfG4SdMouuMIOIHS52vZjkVWneEZsE5hkco0IGoxyGJEFValJBG0IfSwtEnkPi3zoHAJ
xxLZOkt6fdz6EbsBWxhsLG7mogsDkmoyAecJhKE+9tFdUFnO94i0jF/srBVEwirKOhN698gOsbqX
py2XYlZLEnD06RQ0q0W3OhHkmxm/xCs5LxrvT5vJHlKsRL2L6DaGixmleCPLSj6Dy3DAcKT1lyBu
i4lWiMnInexozYqyeuBH217HsVW+Zqlsf4VwORebMu+jt9MZB6GZppJtnKRsD5Ndz/cyncvfBkIV
thi1Uvvddr11N/k9bv606RSQGTGL9Do2kBcZTWMyk4ZOR+IygRrmpIbHqld0UoNydeeoYe7Z+OrX
IQVxDaM8PLIa5kvZCTSCrQgfuoerMBZurA2sjBpjGDMuN+u/y6xNbtIo+eLoAcCWQNPuFb0hkJcz
E5MO3xkvQUgagqdqfc8aMO2MNUjp7H5EdkxYAx8ToaGBZS4nO95EtTRe2hqEct4dw0mq+6pVnDcl
CwBBwPyfH8mVtt/SClcmpi99V/fpCd+RR082PBwPfvj4bvLVVLAfk6nryojGd4tN5XwVjdP8i7XR
2HNaPWjfDHIE30clJpJMZx4m4EzXb1Ty4J6yhuTG0NTE02BEZLZnZlytE8uf+EUhq2dgchb51Ily
i/4QLxsO5U1Zj3vdDHe23hR3iqbIO8dJmp3SGZz7Mub0p5jktzXHPO1T1SgFIbz9/EpnMDYB42Sr
Eze8n7tqOvKhZa1ZVeeuLOsGIwTh4Eioy5tubPy1MU7216HvpodUJiphZkZ/SMl7WNddxF5GnhQu
X5viqNhRcFeIjDxg1QlcEHkTZDpRumWSTltoCXrJBxMJrgDphpd6SIO7JJtxrwSGsxajQQqNE3Qb
ym+4xSFYrGaOSb5GZYbYw459L7E6562uk4DcLstZs76ojgQj14962g+7orf8Y+wUxlphWnPTCmZb
2MzBux0qzXOV54IsSaDWe8RCM7nH2rhzCO76QY5voLqqI1rblU1Rf+mjfIAUJPp71kOWs9JDq9NQ
RjWtqw58jGLGr9x+qhVJVIfN+nYMEytxk/J/nJ3HkqQ6t4WfiAhAgMQU0lO+y3T3hKhqg4QECG+e
/q7sO6mfUyQROc0BJPLae+1vwZMSrqnZfZ4q68bQzCwRksuse9afT4yYP6/uwJ2dUfb1ryYnyQf8
MXAfaGF8/KqZSE6mkbo93jfQdotBwW8GALHuxZDmB8KNGGdPEN+zbdwJBmz/vxuu1ZV8n9UYBcLv
hhFqfRjWw+IXSDOLtB9pootXr7U1zmysxXEut2CIjBNYzg2wZEn/OzvDc50sV+kejlNTiaNNQV4x
/qZXVDfCJ4f41RCHyJrDzh033TgsjQZ0wc6AFTrYLMfBd1usvr3eAzYUw9yj6dOgQwnJydN0PJZ5
0mMByHzjph71uBlZAXfSJNZvmYYlrA2XGxxMHBO29nkJI3ZsT8U7/LutgGFJD8FQ1JFNPXebYpup
A1TYTQ/KmawHZcIguT2HCls7N5BjFN39kIpqCCuSF1vsqtN7XLTgHTapczAFgzbMsth7jdUT6Ze2
vVN91wD/BPvBnc8r7gHsMOF8wTLwpzbwbOkQ9E5SC8c+0ypD2VLjgwg5FLveEPyIuAX2ZVtMyMvC
QQL28a0/TD89her+oLP+X4s8ybBDxAUeM14HkxnbK+7gjELDfmLq2CWlG7SelqeecHPfFWl20NIZ
35ElYgEubJkdwFBHhQ7EWjvWwboOXn7jLzIQGDoOhaZRUlnwNB5kAv9gVu6q1vIBypf1jtN6/B4P
OAZhnVQ1/FlK+0Y1GFiAy+oWTvIAmMCg0cMWmdb1PY6tRcg9WClSBBTCllP5kAMADmPKmsNPltQx
eecYpZCQYUluemQXU4eWMDFF/ixITQkSIQrADha0uHCVstsnMpbDifQyfi4nmJWGvePlWxOeYmzg
xZ5mdbojPUWZJOpB9rZPwLE0jaw+cl512J6kdL7ZaWlhNHdil8dJ9WDnhdibQonX1M1QxydleiiS
pH31nRaW3BSrdDEiBIWiU7rt+n48wb1WQVkAECNQJELcJCAu7HDpLmFZ3rhhD8PQv+DWCtAeziZq
so0JUjY17hlDEkvECDp4nmg9klsHtkaPg+4ASm6xKsKFbix/uOXQPdrDBNtBBXFgWAmUwmnVAg4t
bH/b4uJ+9LE5AhGTJ8dK1HIjWOfAiNZ2dq3vFx8tmFMFDK1S+owqcfIgit55oSmFpY/lYg0FkTfk
GSykc6ed/jhx3hlQcmbVDYBlyQHHKxu0UkMeMLsHqCrrLhLwqnzjUnjfck4ynJFSQjdIaJsb1lAY
zTcDh+UY9ULkbuk3txyLI+JT7M0b3fLOk0lystpKwIiPFj+NpLfeJpd6hwHeyn8QimMbXTkGvJOZ
Pe3a/HwC5ibfEjCLStyax+SVVrCk10aavXBpZ89V7+iPidrDkXaDPKCEAfnV1HGjdqLWE2ho7gbs
0eoIeF52MFOYnHVtYd0Q13Xuqtzj8HRt+b2VlFNkZwMWLb9Ud6wfcG4oVKJ+YkrHdyNi1JvMM2EX
U3oVLuQ+LBczMqHygKh6Fydcb6UPLz2Ka8+u0zg1Krf442kVBwYih3dJPpC9I6mzUbYof4CyqHaw
W6n/Shf7blkZ5U72qcC1nbWnNB3VPUmrcVO2ov2Ae3v7qCrKIrh5opTQjHEYm0YH0RPXB2oX88V8
8gHJvScKsezKGmkd4GTOdyox6CvkWtlhpKP3VLYwPcj6zNHgijYwPMuGCVZvPIXvRoHL1V/B8+zJ
QMD/AZduHiJ1pl/pYIoDgpR22Ge43UlE4HaQ8dd7lLyDcWr6jntyRCUt3EB1HDmq6I4jbqoyFN1U
3oJwnu5pCcaM7Uo03MD8b/mQ6Q38BOEuXma4+6k8zhHrbbytl7rmy9Q5wFnaCcJcIc0IeyCWzO/N
QltRZsLpyjRJH+KuB4cxdMuOWNo/6KHiJ1e5uLBaI/p48qr86Imhux1jCogW/A06OOkYKGQs4N2V
6RIWlxynnQpWzceuN2Ej5xHzRzHCpRTsqn6jVJL9Lgtq6qCZpPPCSo9tc4RyNk3d5A/5OCUPCEOh
FFqZSFbbdWNAKeLFwTnkCvOgoW3zILX7aQOkv7XpeUrf4Gimb60hNfbQ+DRwoh0SJ7ASeK3ats/H
m8pD7hAltJBHj4yZe7MU3V53PTbfEizzUA8C3gwMtze7Y/VP4qX5Wz/gWDyUdvIzznj7LHo/QSzO
0LfwvDgv70m8hfeNdavTrv2G3Y3jrk/VsUcw5obiigyyaFGCZ8/4kONgltuHxi30EVrRYVfZCHz7
xI93LrNwBxxk9WF2CoefFtCoOM9EZPTSf4qp5t+8rkkYPMxlCxOXajDvSKXLfeNDggDzo64MHc8q
fgwOzZ8HA/O6aMrshll5csoRh3hw24E/G42d3qMC0T+6kDTuBpd020y4CHznMkeX5Dn8GOH7WtaM
3ynUwO+1D5PTCmHcV7hfmtA22+1bBgoeuGnwDoWNUgfjVhgQPeHmyw6I1tQ3dY7zFW05eUndaXxE
nLoNcvtcOxTL+BZ3OYHq9m7aqcpp95WM7Q94qE/7tq0Qdh2ZPg51FW9w40qfUsAS4BqGYykBD36D
zdt4TXt7eBACLp4D+pvvCcs8tfMBMNywVhc4smpc9G5d8PhOaWUJD3D7gn6wIm5V6Dat9yMzKTUf
nAwNHOZ2Hr9afQ5nrcKR3xGDGaG5zHEP2StsgN6OYJ/57o7E05jIne+ElmTddyuW3rMgbmWG4DCn
H4g5uu/ovuQF5glAhgKFTO+BGW4PGBfOS2o5DtIBmpNX0xm6SJdVz2EoZb7GE0jxUnuBB3odYH+a
FYc67XgkexMGGDI3doBr2scxtrO/rTK9KJeOQqGtgPt6DXZ1EmAek4MvUbRWMHf4VgxQFWAoGW+o
NspegOuncN8Fd+0RRc39wRsH+TsxuwxGoRObcGatbdxukEpX20RX4gGg0vaHU9jyIEVv/XXhDBe6
xKW7yymvhdTaXA3cTdDm5DRPTyZz78kIF+omhpszZi4NBjJMm8uvWUp80nNe95PAAzEW+NOgTPlY
9aQ9DThOQipgq/uqyAekoqxmpzKmtjGK7lEOBo/7NC0MHAq5PozYBwPPzdZyvP8oy1/l+M5t8em/
jDBlQIovyU5pZ7JvsHHDUDY9vuuAfsFBRzRgQceG18HgtSwfjXZsXrUzVLfJ2MHijHDrDoJLuk8x
wHaF9ovdKCdUAHhZGnZ57SKF0RgRFhkkBnGjwwbsjLjAmuSHVJ66QWGCO8DizVKHsUwquGPGhb1P
QebFGR1Ss3xb4IYB4VFSN7hl1Fgu4c9g/8Rt0MLYxPnnIUlrhpc+o9qwcU40TXqwKoDgDQHfgf8h
kq+wESuGM22rPowJN95EK4o98IHZwWosA14JTr3Ngcc6DWOa3wwDR3F1Has3mCJUz61lKTje49Lj
SqAw3NQ2scOo/qbNLf8+cQ3kUMY42UnPMLcNMmiHciTpo2d0uOvnhRcaRo/KSuyiYDtPxnXKFjpL
zSPUg6Cy4JB+ORgZExw8NrERCyQynH6r4C+7GXWWr0wLH0PhqyEyy9OPRh3D/i9VJ0Jq2HPAtJxu
AEtn9wjGIfIHnwqx6RCHNoMipsWzguLtaWWmnPPlX716lqVvSxNBE2arU+KSva4zjqKy7pwF3WX9
W57DWDo1kH02I9yZQ+Zkvy1vWFHzLKgf5gYTNVNZErtDenIau3usO/rDnAz4khTkqpp+ZMBmmp7e
tWCM4SBwZWSgvBA7xdkN+2GyNeM0LoLLTbggSppDzxslBgKMVnHKSrvceLSuDkjTTi9XPX1Og8Wc
dUdXeMWpnTgMJ/vSewJWvV2pjlrogjkQVnsVskQtckSwzw4kpyEuhgJ+ppf/+z+2wReDa46BreAu
WZhdU5xgIZl9ZMiS3LnZkP3JWMne4CtOjtyFGyvcldl9y1kcdXJEiVxqj7vUqqunsc8VLGDJdKQG
1ytF0wuTbc6ObSnQlpwigG/X0+3o07+SGs+9kH/cyd+hfV+GGmtbj3KG/eVmWGrk8++fNoBpqkeL
YqlDlsiWgU0aG37AgBrYoruKqmmxOak1KeHinLtYQGBSDd/u3vjrcPmT+GpFoPqvkOOrnpwtE5Pn
IOiTcDiBk8T7A7aleVP5DHm8tOpsBPWhS4EZqUD4FLunD8hbKFwCr1eRT/AmdlwRCoQWEI+axvbJ
53V37CDwX+GELzXweW371MCE+jQxSjhnwt8y6GEI4BQ/eP5xXe/N1hDEwpTCKUKdEL+FuY8nh/cW
9hS30ven7eVXLKwg3kwfCOHp0GZjBwic798jIRIVZflw1aPnPNfesDXTGjOwRNR6JA9FtYIIWNLQ
zkGuZ/ALT1SdnzJhmbvCzXt4DhTIlbtV84iSe7gHt/1YBtOAI1etauckqbJWNsyve5zOscEprIsR
nrBhnsjHbd0jjQbnKUSB6Mruf5Yy/ne40zk6OC+lL4fagGwSfDWNoJ6Tq+573KOOrSzqfAPndGQF
RiWzlUVpoTnJ/MRaOBnw2NCX36Ci1P8RAyO8hazHfG7VubLXkiYQJIwZ/s8GOnEcm6u+h73WYP29
PE7Oh9H/fjCZl7hxEReSshKvh07hl2IFPRhQM22o0vzO4fGaePRrYSWZH6tki+Nh0tbdjR77j1gN
TyrLIIRJxh89KiosmquVK8DXI4TQ2ZEqyQk8vSpc+3urEkFV583WrpQ8eDStV16xIIQldLYoQurA
k9gqB5i6OLBOaghzUFYusDaYbAKamXd3oGWzaBSp9b1wif3XspzxpkXOngWqyM0nBokf+tVycbS7
3JFLDTxbC5HqTxIB47cbuAXyoMGAyik8qXIjeXQHBZCKtwKWs84L4FdDZr5q1fZQOUiCR1q3hyy1
kbTSwZh5mwYLP0npHdIGezUeVfI3gWH05c9beut/zkNNJTmI0TyCjBpxcO9oIpNjTTE0jDjDmhw5
sHrPID6r6T1z3JVl9B936ouPnR+UzBZAs0JKDmhk7hswm+JWfMA5xTI3BTdK3HjA1+qRQBQbKaYK
Uh/lOT8S3+p/w5GpHkGEdUR3EKbRnwCZN36QMemaLdgn/R1gf8Ovy83zZe/DaGHW+1Aw1RZFygLJ
+SFIxPeMVgHSPHCvuked9coQ+3KtwEtmO2Jpt2LqC6gp4u7dRSQhLbMNonahAI/v8md8ufziDbOh
5bpqkFlusZNtFR8OU7e1D3lGprG1SwelIswbwzTvrjkE2/5cLu85rQO75YREU9dhqUDKHKqqLMxc
66qyXrzh/J2fDijOKBknhpyi3hxx7x92Zkoek/z5cmst9MdcB8+RYG8JZN6nRjrwkn/v2Xvi3jCU
r1x+/pdLKf79+b2f/r0k0k972CGfmtE+qHEYEE4u95PqVybX0v8/v/fT8ycDSg3HQPt7BgIbaPXu
hrkpRDQJhGCZWcfb675jtiWMkM550rLZCW65m5ir0Kr0rkI26LrHz3aDvqx7XosUncxRAe11w0fD
ku+o+1j5+wtze6549xzeYmGxIQghBkw0o9RpQ5a8F9Mfmq2s6f8Ir/9Z5tDVs6lNuedOphxTlAEg
7cEIYbdJz/0gxYHnxm0NekSknQTGiEJ+n2uvg/FzCQwcfJm2vLPcDbeps3cNaEnTVOkjMpHZ3ejX
TgQP7TxsbHq2bW9fWAX0bmoTvemMMg+4SAwQ2xPr4LrmFCqfyY3bOt5mnBp5Vzpw9iiwqf3E8QHG
k6LGMnvV2GZzHJhyWQdTsbqMGFTNrlOFwrT3Y7YWiPx6aGM3/9+hja0XGUIDWB3RZluUFwdD2e7c
CfUkq/bS50d91WWztZKLKS8AEWQnAWU37ieA5/qlu80hgb1qXM9rFCBPSfypi4cocUi5Bw7K2g6y
nA6YrGsW2QvfMA8Ls6pODGDxhiit7W1jYyxN9qacnP3lL1iYOfOztRwFxKyey05wagErZ+rUwUs7
45TLs0WMmPRRwZToyuY6D4VPq5mj2sGHTpbhts+B3a5gU/U9Ww2pLOyM8/OzyBROE9BERH55KEjk
aqkDGe8TuwjjwY+qdK2yb6lLZosla+seOn5sKhlvZEhp+eRP5Ic1pePKzPt6avjzE5UvUHtZFzWs
Op1fY/2i3QzLw1G4axGLL4+ncAs8D4ZP/TChlNPqqzyNnKyPPwrbzH5AIJG8KC+TxU4XzNbB2U7w
m9ln7xxVbtuGI+WcpKb3cnnYLX3hbCQojf3SZmhCSqCxRZgkuXX79xYK28vPP3fFFzPfO3fdpy/0
PQOo9xrO4JntRpnlP+d0LTS7MGPm8STRtLmaCpeeerDjW6sLBX+tsfQiayOSNXDL13dedNFsx6yN
ATzjzkJNgJKPxmgdy/aRsu8NvHPsNAkTtuttiBbXMC4LQ3p+qUcJRu9nDVzOhmGA0yaPGqn/QKr6
+3J3LHX3bO8EhANKS402azMonUaQT5I+jKcbjz5ffsFSp8xWeg91TRMwZtj5U4hfVETUt8m7n7oi
nPify69YWF7m4SJRe1luwCf5RHO4E6Zei5iOgFO4+FGZ6m7o9VttroU8FtprHkCqkP2zC4i3UUaK
EhvE1WAtVe4sz0YdeG1uLn/QQp/PzYA4kuE0qQ04Zfl3sTomztOkVo6tS4+eTW8bslwwqHGoT2zE
i2t/OmpbRK3Tv1/+6wvT2z2/99P0tnki0jKBNTPHQvIsK2ocTB2XK+vj0r8/v/XT04upSEC8Qesb
bQwYbfPe2dl38DJWQrJLnTub2nnPp4pztLsH8fMRAels0xrKDkySO6eWeWvgwqXPsGef0VHGRMun
qLDagFMRoogPekW1ssQufcZsTnu6HlgzYE5nsgrUgHnNWJBZgHGtLUpLb5hNamGOjCoy4PjW0KCG
gzgK70LXfU7918vDaKGF5k4/FC48DIIxelIe/Zmw/rUQ9B6s0OtO0FBa/G8PWBSa49j23FM5eQy3
Z+c2z7NsC0A7XemEhYkw99fJ8sGyzUp7p6aon+NYnVyfXzeH/1mLf5oFxnS2+62dPKozaMlwlir8
YdPm369r+tkcqzOamLTu2ihtPBOyagH/aFf5wL+m9v66V8zmmShbP5kcmEUy/853X+LkvXavW3/m
/jqjb1eT9JmOkq6MgzwvpgCGvtfFXObuOinE7LzyzTyS9qOZfyhYeY8rA/7L/J7tO7MZVWStZ08i
9TBMpnsypHfmkD1nJcyQTeagBA6iMMiuQ1eO1y2lc8OdGBwHAZE8RERxzgJfxzTIfCK2KeEryZZ/
FhFfHPXILIBkIaRgQTozRv3QpDuUuvCgpKjUR1GMfJW6S/6O4N75lWedkoGTUwkPia0BbucGYf0B
MdHGOYzag5Euygbu3ESf03VcbMRke79RKlFD83wmPYNe+YA0nrPNWIxKYoBcNnWn/OfLg3VhrZtD
/duyNHiZQ/yhCwuOnaXW+S0qIn2EJ7V+k6O9FopZetH590/TuvaxcQom4xNIGCGR5aYeB9TPISQq
r/yU2ebsScwHlJJaEfeMcILmuhH2iXkkoOnHVY01t0FSk1c0ZGSoG4NyLRaQBTYFVNjvrv12+QUL
G8PcBwkK4aRHdVcaxbr5MLQVn2rbNTYQA5fby29YOuDPDZBqnirA4VEakle02WiM250LL2AosPBN
AhVa2FMhw0JZhDjJ2uI7CzLvlVn5NVvB/g/QT6L2iuTjAKnRJF8Kx3hmtY07mFUfUIEAlm3sHbh2
Gcrx29PIq3diGc9NXa6s/QubFpmt/ZMNKrgPYWbUe3LcadiiQ3TSrLmVL6xxc4emuoZgDuAuGKt4
3wVyR6zgty6552A5oZpsk+tiW8mVgbg0Tuz/nUy9zzqOeLV7oh4/5jZQK2732ohxZQdbaqj5EQta
6gmaQKjsPdRnQ7OuA5EP120zZLYX8KTwKz22I4DSfiBKxN18FnC1lqdYWGfm5kqVtho56gbdYNpk
A6syL6RunGyUlaMkT69F4JZeM1v9Wy+lVtIa6IESlZEoFzHlDffeamPNFGGhi+3ZGa5E0BZCumaM
kvxP0f2UqoN5/N/Li8DSs2drMWetLy2JtRgys2BEtH3oP8x4zY3u3ARfbIxzTyXWu0NRNLKIWgjm
oUWc4KpSuEIEgpb1ofFJgwpwgzxmfpytXG0WBuw/39lPm4uFchTLr3z/5DiTfJoqqnepueqPuzCz
5+ZJEKi6fVOn8QnSYTiMko3JsAX/0BQGcoi+81uSrp3clz5kNrEbG4rfCTLHUzqND43mUH6mCCFf
7valMTub1gNiLSkC386J53zjjPYNz+96t4daXRwuv+E8OL/q+tnc9q201ersTg05tQ04SwnUxoDq
nALlVbXQILp5auVVCy0191SSIGcQn046qhwScY16f0+vPHppj5wjf1s2QA4hdREBnRsX6sCB8yyz
biNQ6dxRxCjFOZtEURfoXrfx/xNNfxrAxth4nZXGWWTAPtMPUcZqhFAwmtBGTtp6vNw7C9P+3678
6SW4lqNkh1OwOpCJboqfHPaZ1dqastQfs8EFdoKFtL+qUOjp/mjN8SfO/CvjdunRs1FFuGMW1K/o
idBfg/mYGq+X22PhuXPs7DQSnlUlbpqyJ8GQi8CsV7pzYR7MWbOdgVqGUinvJHX8M6sgDirMPlCu
sIKmh22wMHbXfcL5D3zq0iKDC0XqYzMVqA/pTbBKFMrIr2v3eSIOQBXqSdwJ4Z8w/qmc8q+fr22f
C0vqPAkH4Q1TrYG4qfarAyqHYcdp7LPcvMlbcoej6KYfq60hx5UZvTDyzfMI+NRMidREQFCAPDB1
gkY+Fy0B4+flch8sPXx23y9RU60kcDBRk/6kiEfBJSswtRVe9/TZjgBFj0FHzbKorwmYHT4IPFIE
bYLb03UvmE1c7alcGDXOkghkh4P1AqlEkHhrx7GlxpnNXdgBu30KpFrE5FvvuIFm3+txbUP7egL/
hzQbQyaPQoW6iLwxOdPz+jctk+3lZvl6Cv+HM4sCjjTD3Coiw7a/x6jk2vWJLQIGExCoZ6OxoPvL
L1q4FDF/NodxvYJA2PR1BN8l48FVo4IH91QXe4+3yR7Vbvmu6SqE2Jym2JtZ3m6GmsW7omPGr8Kv
26vOULCX/t850vSdPbrZ2ERA3/4sOn4j4VqyMsaWOmp24NRpyf3Bgzwpz8td7/EoZsbvy8239Ojz
wPs0tWE2aVfSQ/a1g1nmGEPknKIu/PKzvz4wwQLuf5/ttOAui576cCNOgsKQOMe2P0qOEqmudFbe
8fUE+Q8XVqF8uHGZ45xq51xpD8JtOLL6fCtq1mb40mfY//sZyIK5bWvazklYzwIs4wFoU69+rlm+
8g1LL5gtIf5QKMCSsN0JIHTG5O1sPGmNj6J5uNwPDH/0v8fK/8BavdycrBKjP4Kksdglo1XvinZo
T6bTDb8xQXDPA4DlqGpFV0bVQq/M9WcQf4rGgV7wBIIaAtB/Tf8XByj78ucsNNdceiYTxoBzos4J
sp4qRPnfzjfTLfgPSQCKyJpx09InzJYVzyEtMAvnJABKcUM4HMAjTIBvZudX7UxwYP3fYaXBtbQR
T0HuqNA7OOKgmtdHNeOa2fvCxJ777EhpT42HMrtTX053pae3TVuuLLlLTTOb137pp1nno8SUex6i
T0l4NpOU8N+43L9Lj58dCCoAVhrhT84ptpyN3RUBdJGbxHy67un2/zZ7Yk4Oikhwi4OWtKr/WmQH
ntbKPz+PjS8m2lxrNrK4pAjRO6eSoADfC3XubePiZwWChpk9X/f/ZycCFyhqYQOsFSmaHNo+eR4L
8E+hlFqJLy2Mm7k2iqeIoebgDkbQPH9UgHgAu7dmvLfQs3NRVFGkcTyawIRQru6zicQAFKUnlpC1
2MnXVbI2m+uiRuC/al8B5DSCdhX6Fh9uUR1ebIoJu0ObMDfgA8wNgFVOwCNLdfegPOYCw8HSew9B
CsD2lFz7NwsL1bwCgcTszM+DumBwfhfON9L6kDX8nQz7uuE2V06NljapmcRwXgVOtxWP2ssC5LxR
1O4Gta2uW6fmZQeDcFFDnMDf1a0lVOLHEk8X7sqpaamJZnO9TkCXEhqfAC4mcunKuivlR9V/XJ4r
S0+fzfWxL0FfAaY18uonYR+8kgVT+TTkL5cfvzScZ/t2bgFLBgySF8VCPWS4QXYToCMxL4/XPX82
1asM2jdF0DiguMCZhmxa9i5RwXPV0+dlB5PJq1aR1Il8IHChQQ+t4s6t1vSPC0vhXAtXgKZQN3q0
I4Aa78jEwHVqZND4lr8zPZKGuMKuDKGlN51//3SCNaveMyq7gnmvNSCna+DohzATpkFLRVA679e1
1my3Fk6K4hPb8yIxAqmSj3TXGMjDyGmtPmth3Z1L3/iQui2CBfiM5H2iJwkQ0nX/fLZb61ElHOVg
+Odulh/rgii4c/d866iMby+/YiHix5zzyfNTHwBGCyJym+kIENjuN/iSzg5A1+kAqvWfCQYgbWAY
NoCqyI+b931todLMAujNXXn/wjyfq+5GC1y+xOmdCJDqDIBqywyQmX0kYrxn3vD38kcuzPa51i7D
bpHYVu1GeQp8sgVweIu9EVjLy49fGsazxUTW8RSDpFJFPLHoowGW7cNAcnEcrLMrOW658cZFym+l
xZY+Zra0AA03DdQaaATwWlAX3iH2RQD0wsqesTQg5qo7E3ibZjIomFhgvDWqCCpzrxHFbjsdOoUZ
qPTVo3Zg+Gun6a8r12w2196lxHNihzdAkKFMcwIfxXo/C1TH+NvU3JH6l8kecvFmlvcDaGPEeAPA
dqXnvq6kwqtnK5DKB2nHOZRhDqqf4fcJW9TsVU5dWJjF77KRu0nUkVLdscjrXwObeuB72LPu+LGg
zU7Wcg/8xSsz2pXWXxhK7mytgr2PUcROaUWMVxvZ8+/CFcckh9USvEuMbK1cbmHFmqv5OnMAQlbm
LiiJIsqT/Mgs5/nyZFgYnu5szVIp8twozfAiVNBDZ/w7hty4yZ+ue/jszGGAeV8Y4LZHMXybxhYp
vB7BZYQnLj/+nxTgi1uAa88WQ5ER7RZlFvkuKe4pkPD7AnSSo0w9b+Pahh+6dSqOsUHKZ79ogCCE
WBhkz6aJ95lkdIN4g9qwzlQW5kk9HgDFYUEBaNHvflQ1YCa+2CqHm99yZpmvE88a+O0YmoQ9RGUv
Xe4nT46i1neRyjhSfuq81fB6BDcrBpe098edHAFHCX2uzOc4BUAH0XtG16IZC6Nvrp5r3Nr3KnvU
kZUbsCltO2MMKqBpvk+JIEAlVmqbmcijrDT30utmgx3EN9CPiN8AythpbMrZMSegrwBnDxUIPt/I
Hy/369KaNlfWJSNY536t7Sh2pQ/QdQ3+2IB4u1Ur88xONIaA1KiZNGFeEdKiA7TPdDu+Nq6W5sRs
gwDh3erruDAjTdIkAHzsT1Ikv4m4sqSPubM9wa6cnroVc6O6bkOYP4c+cQKzfLvcfAt/35lN6UnS
CYPS7KPC9M5AMNGglkRiQJ9F5WtL8cJBwJlP7aHJUU0idTTy8dUYzkwtw/s7dYjgEOyrKwv+wsI3
lxHqfsoYGxw7qqb0Qcf6I/dgOXO5mZaG86yXfbBCederPjIIAitIBr5Wht4VqCkIi9H+npbt9vKL
lj5i3tu17oRivIsqNtxlMdnAM2Hl0V9np9hcPehaZt2kFqR9Beu39fiu6wTbnxdK8toKXLF7+Fcg
t335OxbG1VxH2BWOTiuSksjI48i3Y9Bui18eJWvL2dLHnDvq09GWawUX9EQTkMnzOLRAWneDISv8
rfbzae9Qgrx2x3kInmkbxI03ro2EhbE8F7NlnqdqN4MGc5rugDqsnOm50PbBQldd13LnFv30Zb7j
UNgMihKFV48efZh8HbjpCvxhIeQ814rBxqViBaBrUePqvd+5bxr8/kBNAhUq7S8y6Z+esabmWhjJ
c+VYl3mG0AAZR8LSN7wHQa7t1r7jnyL7i82czDbzMZ20nXLhRNLHsmV7AO3yzrFv3dKYDgkHYJik
Vr4payRgCwhLAzdOX2MJ/GdTdfIRMCgegJiHKkzPz8G46PqgBM4PQJtqfO3SMj8mgO4dK5CBN34L
Hj4jtIAlfcN22u2dwEVtV0ioTIN8VApEXON1qrR5RPbhrq8bchSl+SOj5s9Uj+aOOvHNZAlMZinN
Q1YOf6ZETzAtLuFxEMPjgMBK1wG1dZfaGoDGDvjIy4NpYd2yZ+2Ul5M2pXL7CHbPdrKl4FU+13Va
vaKKqz7z0aq93+TZ/vLbFia9PVslYbkuWkAhysgmZK/6ZmPjgFiPKzXDS0+fLY3wzpkYlbkdkda6
c8v4JBIfJsf56+U/vzCx59Kbtoafa9xDYld138oe1yNKwxoRdL9ZmdgLE2Kuv8l8wBATLxmjcmjt
kI/xb5uba4GdpRArmbV9DykG73XiRqYCvs/JWTMiucdqCG5gANNysw5TWvpP3DNBPDW0sUsaYWzg
vNS8sAG44FpaxdN1TTlbnOMKvgKTG5uRM6oSk6M/MMC5AoICNUA3V9ayheHwDyD1aZ2MkYSXrqys
KGUvkjmAa78m4I9c/oKF7eUfZ+zTw8Hv7y1krC0UDB6sNt+XoJE74JB37Z3RvWRZ+02u6bKWvuM8
XD69KnEnYTXawqRpvb+6kr8s3pyqKfdXTuILa/5chJWrHHogKF8jDy5T+z4t3prGv/X/j7MzWY5T
h8LwE1ElhACxBXpwYzt2PCTxhspwwyhATAKe/v6dlaOYpqpXSXkBjYajozN8vzfujCZFH8oMIUDV
/Lhq3PQSIcBjK8C7AN0+R2McSJBNBqjuqek307H2HopzCT60Uy6/bMW46eLUTTLFrkQ/dzQSiLUk
9U2XuBEYjb5r1D5QAFdFZG09nt8RWaMGDN8Exsr4BdBWcx+zDiKQlZ18ufwlH8NmqK1H820qmr5E
yijqcJUBiqJawtZpyRc61U7oxWXlk6mlN3kJkIFyoNvQo50raNGBcdWWtXXCELSxMiDmAXtg9gxJ
JveRV670h8IAatzcyGF9vBJtHcOYmxmdaZuZEWSznT0gRuO+a/s0HNVsohlfDM88Gclusciy0c7y
MRcQ46pZxQQCE7X0JIsG1+GQ7rTFV5NU+SduZt0J6I/5xWydb7PXZpGUcLt8Eyyh+ypN27uy8NzH
fAKJZJ7AHG1jiz5cnu2Pd7ytcxw5KPdGjhReZBtj2CKBwF2oxKjny0//eFdA4eJvewLNXZT/maMZ
ldZvA8GrcQEKsMdcOt+tON9dfsnKrdvWEwll3pNisMBq4F721FmJDEs3Ozbt8EipfbApGnvaEhoq
5q+UGvTm8ltXBk7vtFfca2gsBzOyUqfedQ1/GJze8OOpHK7b6zqysQPZmSnookYIEan6O7I63rXz
cv6od3Z+qQYbhb3GFMXKOgxQKOgnGdK+/t5B70Da41Zd6cd+jK131M8VGXKrz0jUO985AwJ+OkAO
KYyLr9dNgnaZdwidsXwTEgHD+Ozm7W6uUHWDe+Tlx684MrYe0E+KnhkQ7WuiYYRsjGnZAlKodn2o
0Kd82+bZdJvCwf5dtJ26J3CzD04uVJQI0GE4Ickxt8R1BZa2o1mPOnYm1AuYReSgDt9vFy9scocB
DZ+/XP7YtbnSXNoplxPigqSIpDIPkIjbg2b21VrGCAJ93cYp+bHbaesxf0DjSwiYxvAvCnpCIWoZ
kmXKw8sf8LGfZOvhfWjy9bjjGah4BbNBZa6fGZ8bYe2tGXR4F9HRKYQY6eV3rex+PZ5vItAX84Ys
EclUAMmRsKFvVP267uHnGXq3OyVlhsuzgkRqGHbuWXvDAILZ3UrFrf12bfM7FQOvwZqXyKYQZIDU
6gwlILVxnqxtGT0un1mygMgcPGt08jsv7oJV66sqS8Coy73ybhId21nCmHdlPY8HxMi8sCgWaGXN
cbrrcjKGlHXXmQdbMw+moKNn1ClB6cAjTaHxZ9zaSXvlEqB/zxKSJcAy1fBSoEvjF93b2EMKVVz5
y7XdPhXlkvS8IkhVpeAKJlD7BGHHPaXOZG5sl7W9qO13QRMUdSp7iUAjCeMMSk2y3l21gPVCV9ub
a17FOJAXSJ5kpISu4RwZ4xZP/48n+m/Exf4nl4xq89nuHRV5cTb/MvvOawO6QGcoQMidQoKPQWIV
IpdFYDfOhGkBBpAFlCVp1EFFo/CtAboYkDZPbWiHugtkO3O1k56K75Iahtt3gVndVeD/ADlmZS85
+lXEoYx7fs/MsUOlGeS3IH0yH01n5Ls8p+yuzECgi1kcf2OyjT9D+wL094o6N2OJhHOCpMrRGieI
sBFrCHu38yCTDLnIMpiE7UJAsY5L6On26hVpG+M4tGn9aBSgaqMjKg6Nvi5Ps1E3n72xn6G73Dw3
wkt2TefOJ0jkxK+jNbY3cC8zMDmUgbPBS29lQ0hIQfs/gphU/HJzOuwdUXqnHsK6vxfe5HHgkRrk
yLppIM7bzHfQv8o/xUtdQ6losr5PbskgMSni5VSWKZRqmXC7xocyZPV0eamsnDp6KsgTzPDo3C9R
im4FvwEZFMxkC7qDBfRGUSS/caVYWew6TaGdzda0G3uKiCWTwGm7yS/F+HbdN+gGdanhMQ14+FJB
fXJ+XmrnkM0qUNPPyy9Y+/Xnv787EEoTJXfShK+pzhy6AdrHt03qbrWLrpybekYEkjs1NHCUGcmF
DOEwJONumTO6TwDWBP6srUJIiLXPHAi73s9axIqu+yrNgKYQ2DDVAkxcX+CmVcqz6p5R5Bve89qY
aRbUsiqDWmqSSCvQJDDc7lFKd+OQ+9P1+JEB0mynQ6ykgVqhjCw1jrsWmdSHrIXKG03N9NVpGHsr
EAbaKS8VDxApdQOSNuM94VDFa5m3oOiodW0/b1IDv8yAViCKfH17hsJNazZt6JgxO8ZK2vd8zNUN
gL5DyPKJYvhRRLBxA15xA/T2125OcKO2Me2L/VnYyrfl64Ic8+W5XdnWVHdhLGtwbQfbWmTpGw56
CMSDNeJU4jatxcYps/YOfdsBdSazZoEPNibIHCGnGpB2Vk/x3Hi7yiZI3V/+mJUNove+LsqswcTB
YZzX2Snp5KmG/hxEBo0AakKoEaXdkUvjzRimjVDBSnBCz47N4FE6bekMUdmBnlhAA8dXZ3ai6zan
rKw64PRjJAmmMbz8gStLQU+QCYu10C2jA3w21DnkXn+fA6QcFIieX/cCLQibDjiT5DSjiU4aAyCX
HIKrbex8y6GUstUBs/YR2pLrkbggkOkbIy//bM9LgFJ5d9xia6zNiLbWEojA10jMxKeU9pj1xE/s
ezrsHMzM2P/MuutOQz0nRhuiWMv7Iio5VOEFcuto6hZ5Gcpyq+J4bZisv88SiOqpcpxBzmRwS+z2
1ijvido4p1Z2pJ4Jo7mTZCMFLh5LKIJoLzfnMXRY3SNePQfXLSXNrovM4gkzKIiqIIOgfz+STh/E
s3tdWEdnJwAKMAsvm82oiL8wR0Fqb/Az9nLVb9fJCbmw7bqB8HbUNt591qJ2Qo72q2Oj9+nyC1Ym
gJ6X7ztHoZ8lGvZKk0UuZE8Pszc8W9BouxVuP4QU/WEb23ktRKz363fUzDOHI09ADNN9W5qp9oCz
L9x7ZxZW6UMBuXpZoOcZ5FxZQaJslJJ6xQ6CbNeeXprz4HIP3SQJIlhQ3kYRXRLQ5Af6WTYW2do4
aosMyrUqW84TJYX8jiuXCYbl3OztaeI/gRraMllrr9HcCBMarSqbEA4pAenfoam1NXC6jI20Iyzx
rfjoyo7Xk4lCmobBExvUHp6DzdrvHN6dZYU3xmrt8dqaq846oaQW/NSN5rGg1PRBhPJC9Dlu0f1X
hukfghI3S9vpuHsyOwVV6SeraYMRdWPxxnJe+4Lze9/tmnwakYfntgctI3OfIGveeOTQD+WGSVlx
H/T83ZB1LJ0ELG6dnvWIAU+56ZM4G/3CsIyjIrI4JOXEcEt1frXAXG/YgrWv0i4NUJQ2+1r13qmo
li/wvJ7YUkMxZHi6ytToqbw5NquBQcU9clDnkjIfWuVHQzTfVJ5vOZFrX6Dt8artgHoFvjYqEd4N
ZVvOx24WSYDSwOtQ1fYfA/du6utKONWS5wBCptbXnEsZmF4zhKZ0j2bT/L48VGsJij9/f/cWx2EZ
1hfwCunod15A5kOt/DqDbkRgOEiKQ/99Y9JXbj06cKERgKaltkQMOh8+1dl4xxf38fJXrOxCPZ2q
UhS6JF0HH65BNj+19jx/s6DcXUPp97o3aF5iwxLHAdN7RovANzDMwtaebsr5DkDQjdFZ+wRto6v5
XAom0jniLiuhmZRZftUOtd+nJHDyeasebG0Szuv53XSbxVTayRg7JzeDO91AUs+fWPL58iCtbAod
tFCPwqUQ/YxPi/eJsMqHpvihmtl1ppBYf//0GLcoNPcBzNkXLygbPS4ThxzilklaG39tQ1OSTWaR
YrcRRuLPDk+Wk3Rj6xYAMnLkuYo3FtJK2pFoxzeaxUz0owHo6zTjDaPVf+WX2jaCapKHLKXXdc3Y
RDu9IdtHpgXVfVEK5OUBjIoibMcSUhcoTb/qbGXe+Uh5t5JyYUgbdUvxqcbYAF+DcthlZ1jJxuM/
vtUwTzu6ESIdabHMGCc275V76+YscKAs3d+V6KmlWyDHj/cD0/ELOSoIzNrDayBQfqgX817U7Nvl
3fDxTDNP29E8KeK65nKO4pHkj9nSZ8e6LbLPbISdtdXkHlwkzl4vv+zjg5x52r6GvtHYykqd2cT5
59SuIqiA38bN8tVV8oiiBST9RlTh9XW/YXLXvu48oO+mfy4zo5whEYDpt/aUgkoyt0tQUBlgPbxM
MqYbG2ZthrRtv6A9I20b0FvMzqiDzO1+18r+cnnU1p6tbfq55HE/zkhjK6tLoMZm/vDM67qFmS7K
0xbSTi0GEPJYGN/sdPwxp+qLmLONENlKxxDztC2+uLNq+6qDCkSVm7j72/19aVXjj6on/b3N6+SW
D4UXsiS3b71ige50inUHver5NhliHibAcuycpGHHy2O5smF1aIJBSZpOKhWIo0BPvDFKDn2ruvnZ
DTaazQitP1kjEjuhJ+rrSoCpLtNHeYw0VNIghwbwopl4J08Me5Lm+8tf9PFxBnX5v5e4mD3STG5H
IknezC7KyRsE1i8/mp5n6d8oLdUTwkoWplGeeZEAuh+a2yILZOfbt+5RBMmuOtJPxU38iUH86L7e
T3fi07BxiH68bVHp8/c3eRXzEmjWVBFE5gF4zwDtCgfSQOCDV9ODqai1owVX7YZX8/EGo3ovFy8c
3gMOXYFfJL+rtPpuGOmWK7P2KZrJA6LS8QpUT53mMW8+lzKD7CVlwAuOibqTbVKHadJvXSnW1sL5
A9+ZO6tng5dC9jcyp2J5m4kaK1+0RQVci9yqblv7IM3SzUQ6FecWPRlmxQ/CS+3QsxDIYD2cTcdJ
s2d0a3sPl1fg2ss002fNg11MHFUCbv5iur1vTqhrf1vQm9MiG335HR/7VNTWfJ225dg9eWUB+GoJ
P3U6digzIBm49N5mD7W0171Gs4RMzMXYL4MJinH1nViopnT5eGpS8qt26Ma++fh8pXraeDinuMYW
N9aSAglT9z7ilEfPeqtdnHWZXyypP1Rq42Uri03PIUOOHVDGGdUiTuvCrxLs1V6a59ROty4bay/Q
rABC+JkLM9BEaVsdkOcaA6eiP2XfbWQd156vuT4pgxJDUoJuzSCQeUKnfv7ZbXgVGtWwVcyxYln+
aWery9ybDZOcxiFOwNNuf0gv3shxrP18bbOPsRubNvfoiTikuJnPVOy47YfAg7rLxis+Pi2pntiU
SVkmg+zIqRm8b31FD3U9oPFXYsgEgsZIbe/jft5q+VrZ7HrL1yhkazcjIae+Y59zPv6aM/dHrsh+
6bxHmvUbp9raa7T9rlrOu4K1XcSIdR+jpQSt2a+yH45FQ4I+qbcs/0qMF4Lhf1vjBmIJU57OzmlC
bWBvoI+p9ju3Cca222eA/KE4OISk9APy6GHfFVsu19k2fnBo67kviNVl9ixRHoap+SSRln6JR2cM
J0ryoJwz5zlB3tinnd38gFI9WmcsqD12jnmSxMw3jN3KutfzYag2jluLWjIaOxnaIJFKdlXfCNX5
5rydxEAVk1Gdqd+OM36C4x0od2NtrJwFej/YbBdGIm0w2ZNOZPtFjc/p2IE16La/68X4efkkWNm4
Ot686CfGpD3X0cyaz4OjvinRHI1Ubdx51r5Bswv5ULMi41l8GsBOJVXhdyh48VTpi2HjVF77AM0F
YJwD5zmYfbQUIzBtUOu+qWcXNVBysDcsz9ortIMfDzZaa0EEKEvz4T4p49yfLCGC2GrrjXN/7RWa
HaASZ9doDexU9V8tBwBDiG0MdKtRY+3p2uYHEgPVtLFsIicRYU/VkUGinibT/qo1pCfClDPM0kBQ
/2RN5S5JLGgvl282eJAbG3jF8ut5MDmqhUHc3j6VufvYxBU0lo0piI0kshj7WbHsFvZkY65XDLJe
R7Ek82h57USiQmRtOJljOFLzoc/dl7lZfid8KxiwYpT0kooZiNIm9pw6Ysp6Zq54XEq6YTdWZlvn
iTfQo4p5a4EnvswAbsXihvcW+PotEt2XJ3ztx2u7miSQ51WTs0Qybw+5Od4UNNm4E6/9eG07d+2c
TWyBsQZWAKj142wIv+i3LldrK0nbyckwNZVA203Ud4MIvbJ/BbH0EY1r4YCCOL/CMkMgebnOKdWb
Fkk51Vk7tSj7LMUN4UlY9+TkmWRjW6wNlbarC2ShFNTrSdRiqKBhnUMIIi6u2wd6mrGGYmZZuIAP
KGQ2zOSNj/KQ8qe0rIOe1RuGY2Wz6X2LKIChVPW2deIpexiyBg2uRemjoWYIGwJTUppbSccVaCzV
s46tKrm5lGjt9OjPxax2jtU/x3NxTMVXEbs3RuIdvDK+E1b2wJBURX3WdY693kw45rjyosIMzF3i
BsrmAUVLzlgn4eWtuHLA6ulIkSok7qzBOqVZTO6XxJOhWdvsyEZj2qMNOT5cfs/KYvsTU3t3my+s
eASusvVOluc9OyR+YTnoPmAwbSyFFZOiJyB7RSuFuBea363Jd/K32LvOA9Eh7guKgzM3N1DBTuU3
oVIOLIp3R8WI0vQJ/auXh2d1fWkHOEp1HVc08KNMtwhdQY3dqFojmD1WHSdCeelX6Fj/1Ik83lER
Q/eddGLXLgwX/N6S9nWWWc8n9UDhokY/biMhxzukxE55Gm/M0Irt1JNJJl0UauJgOzMOstKgvmUO
ARgwyb/OhhdO9jkHV2/FaleWG9EM9VK2RkVEaZ0QUjwqo6oDo4/v4Ac/X56vNcuj2U5RMs/iDCTs
Mm/rsMym5JnHC1DqfZfdVI3Z7ZrCnjb2zsoe1dO4hZnSLCGzeXISIgD6tcefQwXNU7y62zs5qzbe
szZD57+/26PQ1s4TFM7XEQSgQyCpgg66BebY+KVU+zonflfyjXW2Nj/ncX33qgQpyzEvBInq8bvp
eAcDrj0IfxtPXxuw89/fPd3ry0Shzp5EM0reVYv6Fnfwx/gpy+YNs7n2+89/f/cGeJOlxUgqwSX3
ZrRwVuIOgmrL0yx783jVEtPTllPaWbGTCfPUq4T4woBsTF7YT63Z3QpRNLtMlj+ue5O2mIGJkAb6
yehpjD95agmz6pObQ4FUFP5Qfr38jo8HzNRzl9mADqZeIB6iSvMNKaV7QGsisx62WrA+nnJTT14S
cFSyUtXzqRX1vq1EkI6vqqM3TGycA2sfoK1Yc4IwqCriLCra/rarrC+ZKqvAS8pxf3mEPj7BTD15
STvuxLlolxNFKBUyYUd7UrvLj14bHG21Yk0OiD1zExKeNsQ3Ct/tHmC99oaxFSM5j8K/cRpTJ7en
vAfAxe47kGvbo+rVI1AudzRpbxKVfhtEuxWHWnuP5t6nHkV1WbJ0UezaQWl+MY3Rp2ApxemPhW+h
AddmQjs87GIRwOhgrUIV7qfZxp+a0d0KaJ331EcDpZ3zrtWfXS6KuKCYTsKdbuCEH8rc7kKS1PfY
EEHamNGUuahtK6attMBK+M7UU5dxOQ8e2hToKe3yhyKPj8YgUYv7hJRywESNgvLmOJd0T+QI2ZQt
gMTKQOoJymnxqOxTC5tepvdLP39OerVxeflzCfpgIHWoe5x0RcMXT0YcdZMHKNbkp7orp3xHK5Hf
DcmUl6iZ9vLGZx1kcgJ7YWMkeW/uYrfG2Va3uVFA7alwXxvWtzycc2dBK+1YlMpfepo/9n3bjCHo
+Ah6NMNSBBVACBtXu5UdqcPWM1LHAB5hZEpGcbO+p0oGE4MA+Ia5/XPP+mh4zlPy7oAapzouJuVO
0Dau2hD9KdiWvKIPbZcmRyRrhpBU8fDqISyV+6zPqqASdNqbLhSiYwT6H0XP+p1VNnGo3AVAPoOI
vetmua96Sm8qcCY2fupK+4ypZyxpUSaTNcQQwjiO+zmID2SXBmJnHScQJe6QkgmX4FbdNvdItx+r
R/ql+JTst2DVK9V45j9QyiTta8s7v33w6xLqmH6hdsa0q/fnnsDGd39dtsEr54etTYgxc8eGhe8j
5t3LIXSQc3bC6x6tGcWqnJtpHIweaJMmOCNfE8MIyJUnN9cOPkNYhpvWLjnVtHuc4j7zxzLZk0Fs
FO2sbYXz39+t1IrYXjUp+DmkrqbIKBJ1sxSDc6xR5fuQInv9cHmUzgP9wY7QKZtlS6ua55gAKEK9
CrRs8jHZCHasfYI2AdSzGzkWUxeNkFhfZBWMZ/5WMnunBfoZl3/+yvrh2qFUFHUCNSLUnbR5v69s
BAFIz1+67jpdF1OXIvBy0GP40rDTyJyn2soOBSuuar4zueZfet4E29IhuSrSSb71fKT3Q93DqFw1
MroAQdZNELaaJwHPLH/qiXuLLrmn1s43HL+VydU1CJKF1BTnM9qLk7cJV3I2P0DhI0Cie+Mo4x8v
TF2CgKN1fGRjIqLG/tVVpW8VEMcYfjj81vhTQ59srCD6B8z5wRbQ9QVYjnZXa5h7NDKwowVohFfe
DlTsbTb7ssoCUe3M9LaS36DcHJc/myX3IZa0Qzubby3yWMdHBpBCJaDnFcbefLD4c5GXBzF9KbJ6
N/EmHOWXfExPXtodLXboWvtWjU8owPQdRDVQ19yW31N5aiADgshSQ5rQBtgm7ff4/odYTjiEGqR4
wMQ/C9tYEaoDR3bMgIhBT6hjJdABan0UUfhN+6UmJIjx3/jV6XzOwlr+zsl9Q0w8+hHdBp0Q+4Xt
l+o00eWoip1rH2NkKPn4rJLfdr08uuYS2EkSFMlxSRx/QRtw4d3GfbMf1e+G781J7c91wOSsxvBb
jMtNrPIdKcsQ5YuhbaJ9AsAt9QqMla/ccJq+eSQssrvs3BoNIoeKg6TZobBEladpPoeHX8lyLLLn
opaBSr7J19SAB+InTZgBd2V1vtGi3dNBJ2EJNeqc+sDFHo0Y0OFZhM54EPzIwBBfGAnyZTeQpxKi
DTNo37n4Ja0QQD9fxhAQfkpaHsz2LRF3FX2i5rMNFzk3EuCnDplq9728i2soOUJRkUzfaW7uC3QW
Gs1jwxEqh6idyF3M2j51jojXJgrl/IeWTIFMosy5qbPKx9vgQmR1CEc1LNFEgnSw2dzBa6UobaiT
h3k0fVEQsNXlrkX2YChFINkOEoh+DhF180dn37WOszdw4ArUyioQVQZRBWlH9rgzgHb00qCtvR0D
dKOGTVqG5lIFEg1wgxu48zcm9lll7FCzGrTwouStbFtfqNt4ejOgGplWnyXd1Z4LZa/9NGN+yheV
Rq79hL0McV3lC4JjGCwKXB32rYuvn964erARkiqZGXCFrLKlEElUfjctfr3c9ZbPy7vmFysPZeGn
X6FBUnm/G+M/M/sP2WgFrLUcwzy1Ni5tK1cdvZRH1gDK9LnoI9IuP1yPPw8S3jMzs+/j3D5mpvH9
svn8+FyEz/n3+Qu+V6zGDp2SVWw7mBxVBTiRN4znSs0k13N7Wdb3o5WOVuQ19W0zzI1vZnXsW7Es
brKa/WfI8j5m1X+AVe9Hbv9opk75Ce0X3ypzLANPPl3+zI+Hk/+TBEQZ1FwNqRURYb41trztXQHI
kXICWcsf0na2+lQ+Pi+4ngH0LAchmrZvI4Pbk+861Qk0gGdjpjYKB7bSfx97A1xP/9lFZVV5j9uP
k2NjLYo+F4MXVsaWUsnKotBzgLg9FUlpFWbkgGULS8zuelBINg7sPw2s/55DXG+h9hqHpIklSWT7
hl/SoLuDqEC5F4/2F/mG3ve42HkdoOeB+aOPnBsWilt5Q/fWjh8RJ1zqz9DkK1I/e6pe8E/7kqk9
eqI3ft3a0GrOXFZmrCiR8YxK5pZPZubldzWivSjcArJ048j/0xr5wQjoWQUBNbUBd+4palujvRm7
EYLwuc1kWPA0OeSel740rjvOnxdKl89FnnpDAM2KiQHP7+GgyFG+H5rduf2pKhvUtp9xJ61ivIbm
tjncOH3qHXhntW+CEzpB4L1T33KXo391KVh8HdoF4o+a7bAgEJBmgkVp/iKbH4yBU5tt3As+dosA
pv/72crri6pXoPQm6Ri6QMWZdoYyoy9qso+d/d2Mf182DCvzrUfXRRFDnldBC6TMb9058YmyjgZp
r0qmcz2hMrduCXUyUsEa5PBSjB0xYr+epo1DYmWQ9KQKce2pEw4Uf0qOYG2Hq3zjBix/M9ERXYCn
5W7t2RWD8E9CpetHJ8P6i9zZ+gTFK/h19Ubua20CtEUUe14HwJlyogG+1lRJn4DNK/sNu2+u3PAB
7Pl7IaGy1HRdA/xZxEGTMJkN5yHuSXJyuMtvMs7mX0pM5Fucny1cjQhjBV6YHT9UpoHfMxrWPU0X
5zCPdh3AlQRutfWWBGnseTo0y7iEzMxVDskCuJl5BrFBLCFW7bMUuUIQZhlQPV565+YiD5E0qPxh
Ecn3ss/mnelV3SErFsydqrnz2fZotYdQngNfzJBP0zjZ+5bZ036ZmXvIxgXBGLLUO7Cg+n08NMPN
OGXzTQfRKtQQt0PYcmCWasR9oDHQVjc0F1Mgcr6cWjmVJwdCN0cQWyhCi2hrLAVq6gjCYP+Bmfhq
16P6NjV9cjCaGGq9dg16jXLEic1O4fm5RK7TmEFNS+0RdMx+hjVOzHFH3Gm4R0e5HIMGwbT73my6
J9YC2mMODD9f4FIBmRrAtqvxPiFv3kJuEgPiNETZ9qHzBIJwslwa37Kd+Jabye8hl8k9W5SdhSBF
dOE0LNaud2QH9XcrDtN0YE9VMaDuolCZGYxNP4B4TZXzvUt4sjPyMXuWRYnaKqt1stmP7XYCZCxt
SDiedYKFw6ZQ9XCzx54ReOqFeOBpmTthDBnYJDRcr9i6m64sPlcPjPfj0JVNBxp8CjYU9mTm3ibo
Hv8q8gxcdsM2G3Vwq5I9SgMVHn7VVN5Lbnou3TAQH3sj0LX4e/EnkDAjYwNAQpGrICl+ZoMJZzZK
r6w4d/XqyBJBV9ccYYGmjH1qZw7Vy+I/YWKdV7OzcRR87Lu5ep0kddvOsM4N+Lb12Um+JujdIHkX
cOzPptqwQmsDdf77uzBUt3S2nS0wcNXEdjJbgoSYYS5ZYCLmefmkWdH9cfViybRPRruFEGlkGgO7
MVuZ7VPeJm9VVqc/qjEeHo3WdE5zq4AVKVq+K0oXaGd4A+TEs7SJaju2fEa65SWWUC2SToHCIDVN
Vx1Wrp6kK2qzR+McH4DBVeQIVSwOInhB93O9CUv62Njj2vL3MBtdXrG8cetosqBQ0UL3AZS20gvy
M3fw8jCvrBa9wdAzmsnh4ONHJh93plu+To6wAyqNLKBTfOMW3lZh4drHaGumcdGJkmXWEFGvJzdL
3XoP3YwLYItI2pfLH7OyLPUuQ48NroLmzxBJasxhAXBGBLWY/nNHGb/t1dz/uPyej89319O8XtjU
tLE6p4nkMKcQvmz2vOB8Y0bWPoL+PencMTxYPrOJlrx9yHvxqxv46CsUSOSV3Er6r32B5kY4M0Br
xmKBzprkCBwlNzzdYmas/X7Ng+hSnPAxKfHoYnxy8njyB1ohURYbJ5aMRXjVFOjZMneynGxAGXVU
12ntGygqRPv77+uerW27TJkgItlZE3UpWIY869s9FPjoRlbzT6zg3+uMq+cIWgpohicWGk0E9Wp+
3fTsS20u5n+TxZejxAF+P83V+MkGmDyIpfy5oBg+TFhHHo1sYWFX9fS/bmpkYHQ1ahzSPPctyx2f
G2I4Iaoqp7sWDWD3SVWQ/zw6uL7jwtlFqxO5GVpAZYzZXYI6tm0r6OkCjnuHKpn9kiTFxj5cWV38
vDTeHQ9ZU1bCTAeE+Lvx50i7Ozvmx8tz8wf5/dHonc3Lu2dXAxqzBEFS25jkvW3TUgWQo4dMU4MU
4Y3oqfHYJ87wG71JhfBxLe/uTAgjvrVx496WliEOEJ/Id2g+BfLS7IuD2db2N7vP07umSMS+aVPr
VHkzQoNNLYuggzJU1FMmvvVLLsKko1NgwUP8RNJqAMmy7yNhZuqAYuYmNGqkPpEToyzIKIePVItm
5/Qj1NtsydDeXE4RkwD1QbaseeDoBX0titaKKjUnn7IUgiM8c0zQkqv0hND/8gK8WB6MMSVhH9vo
TOu99sjntrhx0qS6K3IeH0ubDQEhRXFTWzYS/F5mvxYy6zDrKtmVuZDVwYNPsFNknsDO6Ia5DBzb
c7+woSU8KGox5DdTz9Fl50F1kaO8FUwiMyOv5gTP9PK8rfh2zj9rIm2GHkVfMzID5RDKbCYHYG4m
tMcw9wZcRjPwWDYdxjSJj3FPm0cxbvL6Vg45fl6n79YM4KOqFZ77P2dX1hupjoV/ERJgY8MrtaWq
0lk66aS7X6xe2Q0YbAy/fr7qpww3FFKkkUaTewcKL8fH53zLcK7kX66+GZRMs8yNx0zjJrBmk7n0
ktmh4Es/SdC2B1AHi2kXJeNwH7RZDQ84+wuWACgUg3RsjteHc2mHzQ6JXgiqJnERK0nQtA8D7X0x
kN9a2b/vX5T5vL3FxmEkTcFhhgYHAbeNbuDPepJCfR449M7L8O/ojisfsjRqs9NCqka0SW2hBe8+
jGhQmBoeEBbaHOErrBtXemoLR9K86aXSKbQ2RypphfvN9tXDKOFQPgR1DKDPGtx9Ib+Zt76ISbyu
SHxYfhEgI/wvBhTpYc3IZOnhl+F7s4LBTAqTMYd0SemqGBAMNEASMFbXyngLy2ne6xJNJBhNATjG
UQ3N7CTc+U6zJjb5j7z9TsieO29YAoPGSmX2DM1Sgo44s9DhLT2+LUtLvgalF277CXu/zJS/84Jh
gpwvrsw3ziSSHXhsbo2+VRALGvsUO9YQuin/5iP1N54oxl0ztlLGAXJ+wFnQyzHQedmX0IU6+BFz
P6uO9EhzlN5ZsTPCmrshmeQh7cv+ZyE0/JtGI7eucqC1XMBVd9CO1hvZNs3XJKPeN4Dx8kd4mwe3
rHDoUeVD8WpzkdymwVSouJSKHfyw7iDdprtsl7bKvWUdFKfRI2P6sXIdeTReYuoNKrniK0r80b7P
Q+d+qkXj7q7Hg4XWAZ87j3SC1aMmzDkRI3dVU4D+UO0u9kA0O7lO8IWL1ySzEEg7Z/wLWpsxJPi3
YbCywRYCxtx2BPgZOLfV6rI87R/Pbbe5zvZJExxkq5+pyjZOZFcOkoWAMXcfYcJEQhNss2nMd62T
7sAxgabSz8IbwXP7c304l7bbLD3u5ASj2QuBgbpoe1H0Bx0oX2fZSoq/9A2zoOeHxCa8dJ2Tpahz
QuXdg9MNWPU3WXia2jXKykLUmzuIeIRFDW/wEY1zmvS0DbJnUhgIYkcri25hlObmIToNqgDnHD37
uf7hVuoCBQsexKX8/qFpYLOoV/qZCW2Bxo1uoPuLvqMvu41Mnq4/fWHRzk1CGAwqUq+awlPYC7Mp
YVZxLHR6tkX73SXDs3TMg9+p1+svWxqry9/fBHAX8txl0YHFNbLotq6LB5QPTu5Qf/BbZhkO9Tp/
SBMYE9Sp3RVQ/cpsuZHFtElDd1NDd7y2H9NJ43M7cKdpa9wnCARvIJYeGL5BP/n6GC2cQnPLkBpn
TxW4qFyFqPMFRf0kAr5CDFp69GxD4wZdT4Dwtee86l79kr8WqEqvRKSlfTbbzZ1LfSfrKRyPw9JF
6aTZpnXDbqwSwY709uH64CwsoLnai9+kMogc3p6rPM3PvSzEI9xYu41jTbByt1oYpLnoSxA6pKvF
INFEz7+Z1juW0ccsWPhc16UIHV+NmjunuvntQIzbDY+uv3a3WPrds+smBcnDDYmMTnJytrQ78Wkt
UC8N+mzX9lBdVVNXQFaj7pIvQvfBp4DI4ncCKbyVQV96xeWj3gQGP+JNpyi0KC5po9+X22R6mTzz
sQg6t/FwrYYJ2EUFreAmnqAvm6Kp2YTRx5Z+MLuGtDkQTb7rRqfAgdOwqNAR+kzEU5uuqbgtTe1s
3xIuvS4NIJWZDLo/BI0z7ltFs5XLx9LTZzuXkSht6qTGwrHTFgqKyDMDf62yujCxc0mW1hAv8EIo
kLlQp3X9r8Z34/ULwUIKMddgAZqhbIo6hb5ZMRygjrqZ4G4Kl4ZjmT2yNeLW0ifMzt8ePUyB7hc/
Tf2kTjQT3qX9VG9zr6IrVfSFKZi7S2SuU7HWH8az693L6VM1/fpQuJzrr0xdRlF7ke05RU85FlF4
rCJ7V5C1DshC8kBn2zaculJMvhQn4cJVLqTVTor8aaj6gx7zvfIJkmyQa65/zFIvhJL/DxIeG1Cl
Cok5m6+4sKhv0WvQxyBrs1uCll3c3LnP9vtT84im2LSSUfyD4Lxza5uLskARa5pGkqgz6/phV0Nc
ApczpBMwguQ+ZBW5VS+c2OhvWYvxO4W53q6AUc3n1AKLp9JO73M5Tbu2jdI05kOBZqID7bW/rZWX
TmpB/gjozsT90ELkPBqK/r4SGVqMncogmRZVXnCXQoYbtU3ELrNpQyPWCMrvTx6bO/eJugO0PYCY
qWHtXmZNvs0l+2GHDDarUfEIm/ODNvZjWQ2dhTBWZ57hWhXnioSnMoWEY8k+BjTgc6EZwdyhKguD
pADF1lK5uOONf6+vuYUAM9fTL2vPAGsL69S2T141EIrHSiXRpqw5AJhOoh8LZzWDWogzZLa8Mxv2
vegU6qz9ABABEDgoEZb57+tfsvT02SGV+iJKVYKnG4AiPVlvXfpiUFr/2NNn0zsKgNYY5MjPheEl
Kg5G71qXDgflm35l+7+/XPkcdCjDBpwnpenZYeMD7cHKyZXZFvgXY5HxX62XHYyzpiS8MFpzDGJT
GcdMaTicG6crXwaYiu+10raK3UhPH9sSc3ih44xJSQEGObPpiAw5rpE5fGg25nhCQOdRNs5AXjL8
twqfO/k9/ZjxI5+jCMfcVSSjzXguvP4QOULHlUwcoIkF0OfwpakFcqCPfcVlbt7khF5g3HEimAOV
lWbHNAQMuhrYZ5balei+cOzOQYUaSGRQF1ARzxL9J8ucc96J/mM7Yu5woErYfbSZ45xkMoImVPdl
GkdBLj9zmjK+8pKlD5ht6oSE8N7kNIfKjt3B8v2BmPTx+uj/c1V/5+SbS4nAJsawFC4uqEm34lOY
91rEpqlcYEHS6UA0G7fQ2xFfJgiblFuiga2v+ii7V05gjkqaaddLVn2VmahOdc1QDQsJ/OuDCrk3
xCyrIzEwWrFd3RzyUqebPmL+1+u/fWH3zkU+qFCp0zsWirERKlaoettdVTd8C4/oYGXpRFiE74zO
vxzlzeLMiMuifAKRW3D9qgXUU2FIPsVyqG6TKDjlA7QU/dA+UOas1fwuF7n3Xnn5+5tXjjR3NUgN
kJrPvweWxR79Kpr7AmyE66O20Jzic2GPITFpz9KAn0KabMo02CROt1OuH/vihYztjpflY1J/BQ1x
ZYcvfdEsfZS9hIdJgBdSv915zrfapftc3OpiJa1eej75/xHzdNGI3B1g8NTcTaU8TpfiOSD9hq10
sZdeMNt/JEu7wqe5PKvitirRj/Bfm9CL6RoCfen5s2MVcO1cV4kMIQQPp1bycwyirU9/wnlne33O
F/Kbf0vhzZry2j4XtSzkWRbfk+6LI4CshhxegpZk6NYrC2thO87hsmNCc5oa7JWG/UIOhRbG7xAH
x/UvWEgL5q4CVSuq0iV8RPn1xPpffdftVWrBCHpW0Gp0sl/XX7MwUHN79l51kLhKQg89lOZoLsEc
aqkHzpPvwCMVaGrKlSW1tAv/iRG/mZIB5gvYiag/TfBO3GZZ9pcPNYpR/FdSJ19L6T4liUTHc/ym
E73W+lpge/O5+JIhBAUMBo8RhICdhv/gqOnG9nLXmST2hIN+ZJhV2wyYxz3qQbjMoJe0kggtrHL3
8vc3Xxxy5QkBxZUzH55CMDiAeNzkI49xhfrgCpylEkEZyIJySP1ICQkhEwT9pneGW/jKrSFxltb4
LJS1o00G3kLscrKwKacwTwGWvmF3Q9RlK3vVW6AA8Dl0G/0YBvxKyiFRk7JT7sluy6Ju3JKqB1rG
HWEBY3Sym1pPwYOdAc8WjhE55JByuHGJnA4Fv7iUoBeHknWlT8Yr/LhiVYZkXaabQIM86FS62OYK
OA0HiOZd0lt0HTqeTffwJzUxHSSMBAicoKhqso0dqTpKC3RNyjN52zGGy6OKxPMkQnNfjW17Ayxp
/6w1F59HH4qfcG8Idn3E02PV1NEhm9C8cnmbbZjxB3C5nG6rnOyn4H6/jVqZH6e8ryFbH4U7G3nD
rgeg51zCJmw/qk5/iWpn2hV+J08J5cU+LayzyawZXzop0x1kSuy+brzkwCstjh4kCY9M8ALiWxWe
qiQv7kCU8F91GSU/+wkOw3EzBdGfvvCKI42G5GAq/Pye8DCNK1GnezCQzN7nQEkP6VS+uPlk9pXW
7h7uO/JWKy/dEVW4zxnEdbc8rYLHtPO7zwmUsHeFaaKbclDyVbPor+N5/caHQcPGUSUu3wmLICM8
yRtGPI50aHDPlEqyCaAmcBzDhr1mI1c/WuGmL6DjB1uTJ3kcje49JNLKOLdlsS8D7d8A1P+nBdL6
pkyH6gZi4vaI9mC/CUkoHwo/G28y2Y9btIS9nWv98akfe8y3N5ZejDZvt6MVCl0fiZtsriKRsDod
eR00Z8t8IN5piC81rj/sI02TIw/H8c5zwdlbOQ3e34ZsDogbogoumlNAIWadnPTo3jATxKmhK49/
/xRgcwUJTzW+UJlDESUzBTn/XG3DOkAf30FjW8Jpe+fnXf50feiWvuXyI96ERb9PA0gcACtk+a8M
etnheB7TNUvKpZg7y1wMd6cCPfjxzBMfTF6vaeM2sE9NTsEVaEFb+Mg38LkiUTsoxdmQq/NQNg9p
IR4So17AHN1ff/zSV8xK12XSQmCX95BTau46/iAv/hDh9zR8uf74S/D+b8bN5uDmSOtcDWnDQKDn
aFUWz8SInx979CWdeTO5je7SEsL/wWnCWJfypJJsZY0u/ejZsinIKJCpiOYsyuhJ0/aOjN3KQb2w
Iud6Q2NZ+TlyjvGcwMGJw+uq80Cw9VeGZOnpl7+/GZJAF3oE/noEzpDFIVh73CZbK9a6NEuPn53Q
/VR4eqqn+jxRnJswuQo30MyzsYBU38oJ/f5yZHNEdDUGjgM6BoMqFsxq0Yn+S73hOS8NaNlOe3N9
5Sx9x3znOoUqFCfyTAkE5D7jCmj5yvwuLZ3ZdaNpw6ytKq8+myat7sNCWABmhTetTPD7d2Y2V7Dp
g7zvqzJVZ9GhSzByzna4nwf7OojiZMrtnsFc8GRzmO7AT9xb+aiF8ZrDHpMyygY76vFc95+BRhxB
RQ+ClWR96dnk/5csCdEnrvqKnfyM32gif0Lw866ox5UazNJxM5vqvCwq7fjYEZX9kqNRbM3vcgCc
N3tyIZzwoeU0Rzn28tI4blV9bjN27zPyI6rb244Gvz72+FmELryJUVHV7Vkk/BYmEIcWSO/YBvb3
9ecvLNk5qJGEJsN/0MRI0uauoMEXL3eerz96YXLnUMbaU6Upg7A6Kw/YJP69h8BE666My9LvnkVp
Yyis5CofHT/dQyWDbXKhPrYo5zBGpRLjhTpD9atkMUBccZr2G0bXistLv/wyXG/CdJLpgClD+UmM
VfXJqzIAhuB3unKiv3+dZ3MEXw73clo2vDqPjcfgaO7ckCR9HQEW96J6F0E3OWbDGhV2aYZn2xfV
a7cbkqg6gz64AXFqM4FU7lVr1dmF7TsH6Q0dHzpWlhCxcf1NXWUbYkUstAcXIXAX2ccMjdk/jsCb
CWlp1LFCW3POCONHMBzrhyhAUlpGvP1xfSu8f7BB4P7/51y0wroozoWnYHpNgU0OFAOTDKX4rPpQ
qY7O6SCawTLB+k1+HmVzLHv6nAVOAv46e6jdrDxc/4z3J4TO0fcgnKA/WySoB/qXy98nouVeZZ+g
zRNH4Z/r73h/TdH5IZfJxmERZHPO8GC/G1V5dkX50yP+ymn2/v6g89OsKwMYeKgMebvDywfcqSI/
Li4UP9iQ9tvcLYsXJWTwCmVLsqa8+v65TcPZNjE8naBkY7Jz3gS3dQTpFUdsJyiLkOzRr7IvOfpA
0Epla4qNS6vtP8cekwkZYcpWuNm2TlJQXJ+ChMFZNd1dn6SlL5olOqjUTB6aFfnFRYPkqHQ09ms2
qW7TjE4PoERY8E+mk+PZCWT70w/GfiU2vx886VzXKuEu2E5C4EQnKFda75TY7kPHFZ2fhPlUElNE
UJJnNroxtj8SAc9uj3xIsIzOT0PRUkEH0GNOOFE2RXMY3XTjhV+TbkXecGHfzCWtkkmBuJUzfvJ5
+ADo1I60kKsA+/z6jC+oZdP5qQhyhcqNn0mMvL1PivQOPb+90zT3aSH3te88J9pXsQ2royDTuNFO
+03pfmXwFgLPHPsvs0T5HS+ms1AmfSho3xw7Xwb7PsjS2PqYsE4WamUh/BMw/++1lc7PUKr55OUj
7DLz0iOHMBn6Y5/DkdopKxlHsC371AMzuXVHmEKqyCFbN1PV3goDElkmbZwQka+1eBbK2aDb///R
4Yd9LaFbCU/ewHlUGmK4FfD/NWV0IyVElSLWiAPAT2qnq8JHFQxaHdenfCFUzo9fMQqRDr2D+kl0
H1qCAtkLcSOIZA0n0/1EGXFz/T0L4Wp+/iZODcq+xDGvgH0AncoLNqS0ScwA2W6zNTHhpbfMEul6
8MIIKIHwRNpH4/6WKKaRHLJb0bcPfcUcJ49SWkGAOYLHKsti4WCckiAmdoRC0N/rb1iIfXOgfBoI
nSepDk9ZMt5HvLsJdb8Szxemeg6R7zt0Dzhoz+ei9KdvzNTZowde3dYJVfh1cjr5wweQ/cT8CTpr
179mYT7muPnOyf0ajJ7wpNwW3YqXqPvbdGN8kaW4/oKFmMEugfJNWucJ6IygzA3P74FCxwIlU9V5
Cg5A2T53eLERkVhz01kavsuMvXlV0LagdgL5f66i12Ky90yN24naDfcTCLhBD6Tzttc/aqGFQee4
eRehya9aLGMXnHsIwlm7yfLRblIxVPswVSl0eVl5yH0neTQSnpRsgtkOrJihd2JyfeM7XvnVJhcR
u27QG+NOejdCWj92GcrvasiiXQnszsEAUonuBPjcqUz16/Vfv7SCZ4lJV1MrfYMVPBjzhCT+WZTp
mqrswvnH5ikJhOZDboEGqtBei6s02JvMO8KYka+sp38EgneOhbkRa9dozsEGBvdU6uBb6fqIIJ3D
HotqyDa8SdCCAIjrPqA5WjBg2QGDze8n4yYbbieLvRSYXcQyD/0kG2yYdpzYWDTuAxMUW09nyT1R
ffPDVAL/gEj8A3T3NyL0s+81C+kRzmxqnwcMsph1LTed7zjbSgEGn5sCFO/JhQrOBO8xJku0RAAZ
gQRVEe6STnWPQ5ToHc+a5sSclAMMSSQk/RS61XpKIRrZRV/IxbS0hKr7jcpSJ0WRB91LmtIOTRVX
t2BG6zT2fQJpviisHyhRj2U1/hLQEfouhWt/N9zzhjgVjhd7xNW7QRZs49JOrQE4FqZ4Tl6QlUr9
kbf1GdKgsWR93BC5DaHj+KHVOScumGJEL9ypFQqDpYEjJc3G2zatiqePPf4Sp94ECTi+WEjIDuzk
FcmdjMrXVHYf4y7QuZ4zD1HTBOfZh+RV2+87AnNFdxyzlexrKfebCza7PPXAZQrRDq3LT5CYPOq8
B0SnPaLAf55YNMajxhVmHN09TsCbro3Q13HI/vrALUTXOfS1SkmQTmM7nbN6gGLxWN/0fVHu2ia5
Q73NbKbJ+eQ6nB6uv24hSAWzYJ4FjReCu8xPjgS1dwS4EIKJKwXJpRU8S+aaLsq0GNCS6gOQx8HP
6NhfXa4Zni4cqXMeRS9onjcp2tuNIdknW8thk0O76iBBsPssAmBWr4/Q0lfMQm0qtGHgcfMTt089
LnoghTofy6L+yei+2SSODE05JR0O7UmB5/ATmoXbSJcbDWWqD/34OaGCuq4OHetiG7bhJ96XL7lw
IDS2RhJfWD3/YVT0TDU8wM0XQoD7VpAftsx+f+yXzwKIW/mgYnZsPA/iQZd3Ef2aya/XH71wn5/z
J0rqCuU1oz7XFO4tjrtrqnIbkBuCu11Oot2I5Tp6n6+/bGH5zEkVhTEBlRXu8MyVMYOmkskUQIZ/
rj/d//ecd87pOakCQXwEZUYZSASlCl+RTQc7uXLcCmGdP6pjzpMLZQu2rXwIz21cSIBs/clTx9IU
zfeITumZZMfJTv6hCsrvcDTwP3XcIYcIOiEMB3KnoazW+V7slJBiix3Ipnm7jDTAILMSHglx0pL6
jtWOva2FmxwGvwmhU6x9CBgXxXPBsmQP3Emyz1q/2YMJnuzCyIT3jLWegGJp1hYxbvP4LYGAawK0
+p+F4zSXKti3qez7F2Ipzm8oz6EobWC1+LeVERwVVebCkDYyGxom/WbULqSmKW32XeKEMRRHihtc
DutDQRLvm6pJs8ncMN0K7eQ3rM+bGyQEv7yqC/e8L/wD8afu4oP1u5hoHZdeV8dmqoujls53zal9
NCBv7AkWztPkO6/CQGs4cQr5t5bwKm6VUwPIEdl7Umf439U4VWcxQoeWaQxilyAtHtPR+UHKMofA
MBj4marVtooiOAQz4e5gujZuKwBdd7qHwEg5pcOTLv3vJdPRcfR594mmg38DtZrqYrksj2rKwCwY
eyRjmTtuxgkVYq+pfqdBiT6op/s4MTyHM95U7MDmh6qpC/Y3ZAAvtJvAl5A05nV9YQejMhsZyNls
qmmM7tOxLv046LS7abo82lc5IbEHvcFtXw10Q235gxas35Kgo1AoGuAvsQkAA4nLBs4sad2OrznA
NTtiSHBkRDtQjPTbvdMPxIlrKFnvJwjyf6a0QuYEW73uvnAg+U9VK+5Nab39oLTeTU1Z3QGx9rXn
w3i0WSNfHFF7+3oous+QKR4OTcuHBgTw0v4sBgqmbtCEEFCmVO+QthU7Ycvpe+4Mf0nJ6geoog1b
TA0UuAFMIpCTRnoKwd4QmSTE+8wopj2lbhW3YdCloK5b/pC0Or9zG9M8tTKAmU3AGki8DCk0hGln
EbALAUl14Je/VVlF4F8FceoUNJmbOldfS8ujU9/U4oEOni8PE0nRTXSaEVYZlwG3PVaJKbvbIfcy
iFT3bBO6ApJzugi/mAxyDkbgBh8HOZRr7gbAmh7SsCq/DUk4HItggDSK0n634a2tbpo6C3ck736w
oP3WDFpu8qoWFzuR6ARFcbXLCuodyjAdwo0jOrqD0wLcJBtNI5hM5pH33GP9yDi1ln+GyksNSu4A
lSBIYpvPeRuoPXxZ1VZjg24b/tRoz4E8jsiRMNRVCQZVzfduWTc4XbLnqnHBSOnzpCl2MsLhhiWb
byhLyk2SKv5Q1MPr5LOJbcO0S+6nqgE2KXVwE3Ym5vbYS4IEtzRq023X0Srd0iLRHxNUw4z+f1ra
o2pHa9QKTy3Xflwn3V1J/C8owqz52y2E+7kc4kC538IEHHzsWv8oZHqQoe/HI9zArwf8pedf0sY3
KcPYlr6mmROcSFKPsQyG6N73e3OfB55dAWEtHOpzMcTKjqxNpiE/p6Ax/upFMlVxBNDXx1KSuWt0
5nphazPABlpa+DtRUbrvM56hZkE++orL4L0ZJC1ZQ9gAuIyeODQQLqY7P5nzsR44nbO8oqAObVkB
NVai9pWKb1kKejB9/dj8znLmqWnLwQeW4kR5xx5wzW/LOHNSsTFRGqyU1i4p1DspA5kVJohMUN9y
UTzwg2mAwLcKT1B4BYMsZz5cDeDVAPqMu9KCWnjZnNnC8gDSOAHHBwV+c/Lr5kmgur7RGQNc1B2e
61VswtLNaT500BYzMleorDrQA8tt+DV3xiimLDv5BT/7XXJTuHqlNbPwWXOmp1GTdv3AhKekGDa1
+c6KZCujJ9N2CKtrHcilzT67ekQQfaQYKOcEsd0b6VmLenz3C4zl5+uLbeEj5iQ55CG9cDrUeGid
8D1zw3Iv4Jf5VJfVdKqaobgJUX29uf6yBdA4nbPkOkbSsuqC7BzwUBxC7fvIf0I3dkKJHZpBCD3O
yyH7Ek0qvbWkMwes+2hrlBpWcvGFFTLn0I02miCtrMVpin5E/RMc8R595qNMhXO9TB5lt4b8XHrR
ZcDfBCAfVL1KWZy+vghrSOxIFC8798c4NFBtSg7YFF+qvhMrpZyFZTJn2dVY+MISMGUh8TtshwDn
shMlEBpPvXZ3ffIWzoS5XD8qfVxGwDufHO5toTh8DG22MikL9/g5rY5UFhawNcYqyQG5cvxP1Blv
BZevuZeudAvfX+fe3OI46QdUGAGuOOUmrPcQBSt+jTKA8Ejk18WO5aGFnmc/HK6P1fsf5M2JUdDV
RS4lBn4sxhFXjebWTclj0IgdG+T++iv+Ecf+G8K9f5JWbxaYGQt3kk3Pj1Vpe7gTQjv9ZxvV/s3A
FHtsVNE9al5Wpzxo7GNVcReaSdb65wTR/WjrQLqbHsh2XMdUeTCFYregV+WbigbDSoB8f1G6/4kt
oO5EHlMwBAQgIwHnD+pdPjw5VgbgEtT/OwDuPJgkSQk0OBcjfG/yuyS774Q/xR3uOjAZ2VNFd7RU
R1gCf/KhbuZrFQ/RD7dZa+ItfNw8kOgiwy3e8334guNCAYOJCZOQADR//euW1uvsJOO1yFgqaXOK
RMtv8rQW+6LJzYPb0KiMfS8JY9TYzcoJvbReZ+lAYqH7RlhQnvrRM3BqhLjgHbRUg6NjgRQxLVkT
13p/1Lx/B8ObRWtdUwVZydRJ9rk+jIrUUGh1IMLOa75yyCy9Ypbf55HB1d1zFdoCl7Mft9MMXYMh
2aIHAOG569Oz8JI5Q80tyIX8kKgT1NBfcBU7lgLR1gRrdnsLEzInqY1lD3uXgLYnbbKNqPq4LOmG
4KoUvXzsA2bHk+p4zquaqBP2SDt9Qc0nJs1aerz06y9/fzPLleVeqwepTq7S9y2n5ujVyVnWHtnn
abLGoHr/hPXcy9y8eUugwgk+moM5WVHAzucr7Io2+K8++caZC+5P9KHbije314hCrbvKVuZUR3oE
LtJARLfoiy3zWrWy298/W925YvkgQpSh8j448tbPoIHryF0z+PUKVG7p6bO5plUylaUZ85O+REgY
fLs3TZOuSQsvPX022ca4kYO7Q3UiqIZsnVJFnyzcHFci0wIcxJ2Lk9OwNzwxOT8SZX8rawM4Xwx3
RZX91KX84dppXxTm2UzR79yha+zG97e3O3dUILQrAgLg9yl0UTrLkuNE8mPnra3cpcfPgvvIUsDa
gW4/VdHI7m09kL8m8Lozd3m4Mm5Lr5hFdEOEMwYcdpFp8Ke98OHS85A/fyR2uNHsTlKbJhwFcZoz
LaZ8B8UFL258VdwrBnbg9VcsLapZECdDlNZKR81ZpmCr+epQ+cVKJvh+cHLnuK7EVKzvk0Kdo16e
bQAxahTSLhYhLgzcP/Tr5+itInccpxi89hx4YMgZVFJQSR5XdvPCzM7BWgacl9rh0ORjA4psbTvq
rVfmsCAGU2IlfV16xWx9JgWgoYBhAY1ks30msmPmMHBt67XM7TKL72Ruc6AVJwmPjAibM6+iO5FO
J5ffOUUWh7l9kMPvJBr/JqF5kfnL9fng/5bmO2+c0/yIAkOx6KvolJaZh9TJ7aOnumgHA3Fxv32A
Qh3o0z6rD/g34e442dGJx96HgkULCepzlfX+t9Btif5EcwPBM4pEsrup0J6ScZIYiYYwjHB+uwFr
0RMBQgD/Fz+4q3FqlbGL9tipy4bMxEYreVPUeX/ughQmg2Aux1wW7baaevLkORlUsYZhnGAcNDiH
JgKV9qJ/cQxb7d4RQelxqEQS12Ak7UegbjY5AHtlq4JHeEzBXFP79pWguL4HVE/eqSjvn4skC78i
oUPxtQmaqLzhVTJsChbUW2VD+8rzYth2rgfvyJTcQ8/4M7gG6FXo8XM3hShCZ8TZdTxNd/hMZ2+b
CD5q9RDCBrIG6gfe5TcYBQOpTFgrRmnV7dtETPFoStAEUzIdwsJ3964TwifTgRWnE4DAW8kq2qKK
Ft44vNnLsTyluiw/Z6H+E5AaZmPJeNc7ZIjdEe6LloHfOkn5OtD8xRks4CaZgr2lcrqDX6bfIQQi
kN1rpAAiPBaVsBsU6SvAgCEZRZQGYa5lT17p36YX6dggre2t8vmnoC3UBh4UOuY6TPaN8I4Guwt0
ZVXt0t79Ekr3u5PjZ8hRX8j7BVpbFK64NT4QvSS+qyDXAUHpMt/7Xfuc2+S3boq/kapv/YA9u2Bc
H8LUvdUm+VIN46FC3TbOAzgUEmrJBljH2/ziiCigfrzt7UVMIRf7qW8koJgl62I0z6dnNwPrbAjE
LQz5yMZL220dVTs0bOxFXejZz9n/OLuy5jhxrv2LqAIhQLpl6c3t3fF2Q9mJA0IsAgEC/frv6bnK
219sV+UmUzUzobtB6BydZ8vAh0h56ewdwX8FRNw2LZAZmJnquBCFg+M6U7GFgI27ULLPgSqAupUb
k6tdU0R5UrY+Wv/KwPHN3IwraxAn2t73lk5XoC/BsgdGxMjAnF541VU7FnXbwLcHBzkum1YWayyj
et1MYNLUBX81kbz0ZQcETtfPp02W8vBVWPFSwHtv09sS4Q1+gdjCUbfppPI6zUl91Szek2T5o9tU
hzGAcxrzdVZxUD0pyC8I8yg3QQ0msd9MsPWphjCNCIQXo+g3aPzQeGgF737iKcg9KgCPs/8mTy5r
DVIKDPCrtizeaxteKzCSQOkcLsexO+a9uAT556TxCmOco/cK8dDz7N9pwS/Aj/5YhvqdsKLY+6pX
cR2Od6x3jzWtrgmtfy318BJw94h7iOaQqiQqaZCqyrf7KZ/uuZz9eClWCYgtPwaqewu76Mq3YQEc
qvtZGebtIqrx9Bhvdw1U4PFc50/gPsH/x4Jc7JIxSmTUdrHi9EW05FBJOyO1Ekz9U+pCQlW0I8LN
8ikYM6cg724T3g9y2ZZIA9NTeEW4f8yrvP3ZzAbptqopUhBbfg5QHWyqvunjynUvq8IBBlSejDRh
Oh4rz4VXjGUPTesMaSuqF1VjIXUiILHNBz8Vo+6hKYtSPvuvJQSLfFJb4GqbvGIXAnlwCWMBzwD8
mX1NO5HxSVZY2WMH1x+Q+IomAPBmklFXiYjYk6ZO99Q4rR/zIcgB4PEfgeUWb25evU3ILQIWStzt
PFfYWzusbgRVSwSbgf/lI8cqcUmRIYANyUXmdDSuCFaEllueF48TneDt14Yf80BuTG0AJeVNkWlE
o8VQCFyvEeIOHdk8qUZfwq4LLh2kLBIY+P8ISvqz8aY2bXJOcPaKoo0HAVayIoArNXP9K/fNPiiH
ObOQBQHdCnaeVQ8jCFUJQgb4jQeoLzOFe12tBj7Psk05EkjjUaoyHsHhSb08Ooy0ucYWeB9VlZcB
UIW3vgHIje0epamoM9nICYA7cRNZrZeLWlTc6pOrtuXAqOfx2XEGeAr0dzKcbhSxDgJj1QDwr6qS
pYG8Oar6h3Dqg60b+T/Vsj4W0VhhVdYInxUM6WDjawXuQ0cVTQNQgeJhYPcjuBwwSxgu4Fdz9Ol0
uazFnWy7I+NBAZoKrJzCjr7QaXlqEdyZGuUf+oBNCR+9F+sSmAv0+B+7KnhYc/7a9uY1j8Y9zUGn
Hh0CUrkgLyJ31HZZzastPJUBpNTZMup5j2zqdNXgq7R9Utg580MNzqzGYHoFOjsiPi1Gbvt153fX
cAvok7Bcy9jp+fXY4PJuIPfKYuLjMtmkK5JLUJrrrJujKBZFazIMwT4YVyojM9znLU4QacCKw6rG
Vxh+mHhaxG8UHGRDT+Zi5orGGCm4ycL7pkCHooLLVU15qkdaIAuP2G2/TAhdY0kgcDBEsU1YV16j
AQw3EQtOJ9NpY3P5OwC1dJgQstxioIPwEJFgkSd5q5E45j6Ea4Qvs5ADCsOxHQYaN373vFpbbkKK
7LkZ49AsHIJu565OnQQEMY9wM+63ZYOhnePAAXJcUMO7oR0T6zjvY+3OmdaATZuFBnAYChWcKhbw
JkuET/uBewvNjJs23RDFSAO8zduT/6Q7pGiIii00qj7WtR5TFGrxiqQ81K3BLKk/Bvf12JAYgVcL
Pk6eFkZt5dVixunGVy7s9kbcfVAl5HWFfCGUKb2rKn0FkL3EshDLA9w2LuGxD38MCANTO5HfGITf
0WK6oKVQl7D3vu5t08UIcN8HjAFhC0eWwKv/vfXDZU8QaHeJ/+5hLfgRYheiEA3RqjMnFzIdPA+1
mcBHkxtKbpVm1XWlPJkR4+bIEui6p2lo/itgRdrPB9OpuKE1WOuiOZYOn9NxLQnehx/9+Ltp6gwm
LXXcIix4QbWcw+p26nAGjbQHQxuEM4HMskXwKYq5373KadYJ7/FIR5JaTGBrP3/QQY347wXT1vHX
BIKCkMtVq3pYqCBqYRiRYT31XQK/4URN45WQAgBBmQWqeiiGI+Yb4KiaLSxYwgR2VBegOGxbr0t6
5b1DmL6rrbeFo9CNj9gP2ZJMgSq9ggadD07mEXOsx2FbUVhH+3lie/YMKcnRrMOr9PvTy7QmLIId
BYmKNHCx56JclckQAtyPLEMTV1wi0mKDzMOkdoYniAg2AIp2aFDSvsohtWvgj79k4N6+CBPeNuyn
xhYWeeKmXh3QgJULoba8nIvpaEkA9kcOLeAU3naVBB0XZRkk0RiWej+mifAscMM0hD/Kvq5Fqgp1
KRVPV8d/hToF/jRC++gyP8qiQnx0ixaVuBcCbFjHhxWxp9PeR/WqRoQWoddtUJo0yYSCLQy0OfdE
hJtCNDva531KwV6Og36+MGo9OPLktJfbh1IjsxHe4HRqL0Y0V4Hv31ZwgUZIRoeKBGJw7jTIhqco
v7PodnR+CoYnMrtHOpdpV4I3Nta1G0Oli5TROq/7Qxd43dbtAyTv9vVG9TxKWU/2y4SQh7B32XbS
2tty7RynVpa/YRgFvmno14duljLmVXM5VVGxCeBEsJnzeRcSgm1i7ndDncOTwM60AMnHgNzvOV6W
j4vOWlX/GKJ5g2x3vBdd+ya52cP1gsaiYpc2LzNDSzf2R9y5cfYOE/Z7VbggzizglsBJJs0bApZS
l3irGNLOwx0pqN9ju8ENI7T3Nsjl7MC6Grg/7IOoELfGXSEK8ps6KccgQlHHJtwjhCkjuoNxaDnS
WKkObZWixQvrjH7o/TVCnBLG2M2gxjekSstr1yXsHeuy2yuGn2R7p9iXU2OvwcqrjpXju0cBF/dt
wZnGlmp7P5YIfxIJUr2KW16io12aECydqsTjHUJV+DsPlhkZZo4DzmmI+xWx3wKH2U+LVm9SLRz+
brqtrrS3tpupJ3UAnoMnjrJ27Xgjx6ibEQA1WP7NcPoTZrF77ug+OUhDGWac3sc8bjL4ncqkTJsf
4QtaWcSTpuH6bwOgc4Z0bjlBFwQn5zBqEpEH28BBk8KG9Osj9SdTlHOGtB3GU4sPm2MYj2VmxQsN
XUauY/odB/uzDzhNhv6Y7nqczUzPmKEMoF6hwcBKYzhvrjNKdCmw73/9Oz4ZdZw7vbcQboalwaBp
wNYGo6XYlvDe+M4N+u8ojntOUG5A5KvQtGCQkt+P0EvQ/KOr7k6AR+vcff0DPvuIs2Ec+FrBZHgI
pzIvHWHKI8IbRzy5zUNAvW/GWZ/do7NhXHR6nd3O4wezNhn8tuJ2+GjUN1SjTy5+Tk+OlgX7eQAj
fz6LJ3C2UUxI8OIjRib7+gb950j3l9nPOUO5dRH4pVmf76tBD1U6Sa/YLT6FKeXEFwzOZovkUUQh
jCw2g5CXOHrNe2m4uVspLGrRD0Q4FpSNg/YE3mEsnNpf1MOpd4hAhm1HOAyU2vwbku+eM3MiC1O9
CbD9oenH4FSYfRx5x9u8o/+2MfhnC0aYoG1AxyQHA8Bych5p8bbADezrm/3J0zzX/cMaAXrlas0P
lUZotQftfLKGxUfUEPpvG8+57n/VC6pcCwf5cli2Xmdf12YJkdky/czr4bsEnb/Tw91z3b+pfARx
OzAHV/Sj0M12qAIcA9d4wtmwLWQSIuBv9X58fc8+eYPPDQAoHDEcUHKx083JegmJkqhSu+yi+ZsX
4O84mXvuAGBCIYoCljkHH315g7ThNaRpDe42Ib9nz9s1Rm++/iWfTO3Z2dyYIQtToCXpL6yPU3eH
HG3Qrb++9CflgJH/LQcFxABsoXV/UXftzdyjbWmWDFPYZ7t4t19/xGff/uzFWPXYGUrz/kIPjwh9
Msvvr6/72Ttxtn1aGGK2OZyKcM6rrkCD30pdPYSw+v368p8sn3MZ/yr9pQu7fLioI0xxJOTp9hQ3
Aautdxrl39z+T37DuZgfIex8jATuzUKOxnkEk0VN/5Qx5J7r+FtaQhWLUEbkhd944fO3hdHz/vNa
/cvOfy4gHqbeFFO/5nvpOOTZQTgCAvq4s6+WudgW8HZOzTB2sIWHKsEdI4StYb4x7ru2bzau0SuM
fPh65XA694nAofdWDnCjNTOMoueAVzeQubobx5NjqrkV2RwW0Usgo+kKiswmQcVwL8uOVXcLkcBd
Zx+nNknMgQSCboYRnbzT1tfSH72UwrQJ9PXVbrF5lju98jpBMHgEljpjFaJR64jE/Uy9jwbB8T9B
ahVQ4muBE9wIrroY+2vVgEbZMoaCUUtQE1OgOABG4ZJ543iDfMhd1ntxRDukTuRLiGkJm5CPC9tu
BC5G0UEs/fo2NlQmwIbd9xZzRewQ3bzJ/SX6cInFRG0NT1FNS6t2PBqLHQ8Hb0NqgoDwFgwYHJxP
I0ltSTzJzl6ZkrcZpsrDPRv5lMJutEfobNTtMSLT2wlG11c47UXvdF2HpLfjtOkx68mYdaa0hf8Z
mrEZoxFnFeKXE2J8IkMjL3ml7AuNwFtANvtQwLBIuMeRRLmHbwrOeVwOpNt209DflD1egIG005RG
cLhDMIbguMFedbfWmH2AWy7CWIxRdR3B7ftV9014GQX18Nr7mKF5XJodR25uEgVGv1tWzj8Jr5st
kUOZ9napH1bOVzDkC44je9hDgTYGN7IsbYL732w5N/6Psh4sPLHHWadBgy+GnMYCq8mFl2YqFZli
F06n2eKcJCMVs4lmGPExj6tN7+BLwGHN/eGvfhibXuRXeQv37sFzwiyAJS/ya5v2uQo5UscHJ3os
sahSWJeJq4X5Q5cC8Zq3ho4DDnkY5bPZR1Ks8mm8mOiUIwv95Nh6axrk3YSQXDLs9MIB0fghxUQd
paJ8g0s7P1VX9qxA3oyF1myL9Dp043pokWFfPbbcJY9Li7/G2ulhIaK5oXnV4vJIxmUwZIqHwvEv
ZdvYDO/F9TxUK0SsYw0X09M02wmK/qi8ASe4oVlgEwMEgbIbLqd33IXxYBCgcVo7/q4hvrMxfeM8
BmRcrrtoZfHA2zyO8C7/wAosj6D8QMk6S6fpIIoxbpuSRstEaGC7FBHt92ox/EogC/NCF7K4oOFc
ZiPyAmKkqvBYz4ClGBkw/3GnMpsIIK0KH/FYYTwDR1K+9pjnOdD/sgnTIqREP+U9hzqn6Biae1Ft
YPDmP43QPV7BITnHHBYqZ22gbUZXN4F7MaHRnUKIQXhXHt0QbRG3S7Vd5NrFwkJOjFTO6LqWflXH
zqKaR68snPvIoeD/uBhS1JvAZ+G1mSMKMfa0PDvuOCRRNMDPd/Dmw4qwZMQEu/pCc+AGC0ZFG4rg
9QQWzQj71uiVEH0mMR0QGsJ3mFPDrNk2iTSV2HYmGLdrz9ZsWg25Lsqm+e23eZn4PA8OhcbvG8aQ
pWZh7YbIpcwqZvQ1EB2CASN6oxVuhttQeWuGyeeQ8NYzWyi36qzhvdi4ATY0mTM3i5xeJa0TBvs1
CsaNXVyWFkvhbP1e2zQywD4X25c7O7rDO4GTXWpJs75olOgXw6rpzi2oTBHP3R65Oy83npHyIAxQ
gbL2ntDQjzcR18s2dzByjmm7Al3zC3GhMD+IqTfnSU4wUrQDsOAcwbyDXNmbJ7oxjpRXbkqKg2Dk
13xLlmpnOL2gwM1OCbX2emn8cBsFnpOVE7Be4BtsW/Z62EIvdFL1yTWuwvapPMEZJZDhtHFmvNBN
3sI42Vl+FdQWmMRAMDBFJDpOnTd5oF6x9Yela/0G5oyLqbULDKXvAU2oSG+gZRAQew39HqVI79Ci
FG28YI6FOFIdsjueS/aBFGuTMIwu39xOOtu2Nphr+w7dFL5t91HrAw8cBm8r+9omsIpwH+TQ9V5C
ta521FFdWnIAiUFEg8SFzGdnGodgR63p8zjO1WZSY/AyAf7M1DzOP2SZ54/t7HX7vMRtQCK7D5tv
D4dDNXXYczCFngNIDi1Qm50n/ColBrW0JxhdWvRs28V4TVrWcO2sQMtPDRUW5XA1sZTtMXfx723p
XVdV0+6KGTPFfi79LaRV2KhgVROXbfGTnAyLGmpUtmpE4A4uFxeeC3DETpOJQT50b/DerEALMIH1
a9XcF9OKqPe8eRpY+UwcJnZUV822HeEx6eFRwjLf8SCds/WvYW3MdnQLDUZ69KtHTCQiR7slUZ5G
fswc9sdywJcsKwKlqCuRsytw2Gm6ZQLUKLw70tGfQGhvCtXvJiBEcWARmASCAP7OvMwxHG7IniF2
fOu4wZwO3dwmIUC9bEWgY0YGr4sRv+1stTuPSTl1QNSneriDuCHc0AL6wJWEJi3kgmArj2u8SMWU
wkp0u3DiXoYDdgXh6224Kv8CLP97GGfaK9geOFnVQH1GpMQEFFUi6Zzx2TTACcYFArMcEIvsYEvD
ffZQ5Mhh5wwWj3PzWHXDlvb0vV3gPIs9DJXXLwxaBPvRRmEfU4c9VSuwpbm0AGHHOURqnh6zRkZ8
s6BUA9hBdPBY/gpm5OIYjRfNE4RkRe7/lr65jXh0Tyoe7Wgd7QtDLplHUIVkjjevwTdCP/PYIXp9
h8EqFHYcd4hz0iYgDqxpT4CKMFnUcYjB148aAs3eQcDCWvQQjkKHCcaDRq6nBb3V9hwQsNWvZlyf
80H5yYgiicB5Dhv5UFwXTviMcfHLMrMnWMw9e6HX7PJghmKzOaWUrVZ0sde7H32oyzT0w4e8wy7G
sfVeKbrwNxkSDN87DM6RHHEjDLLfStrfhWH+LEtfpbQAqEedCR+HXWoDWodOBhO888CFWjViv9Zp
EjhAKUSCaH3NCRVxW82AwSP+a/WxFLHjNJhGu9iwYLIFcRki6mFBvp7SlOFQK/soZloEcdAGN6IR
H/AwQrZBBM7K0i9eOlh1pRA/m/pONcOcj2GOsRIMj0rR7fFG4BThKG/rSQFIzyt/12v+m8FvHOCi
h6I2A5SYBnsCFaIfpWl3TIVNTG3+ROf6PqToHKGj7ffBCaggnuwzLLk3iGLyNIyQ8wKw9q70dJ0a
QKAJ19N4Ym989Jb5CUxw0el2TpgIBW6Fv/AJKTKGpssgS4gr50dFXZN58CxPKoGWxSklPONb0IfG
ivwOBLcHcKdfmqVwN3JRFkPPpdtFbf7YuKyJIwOxp+MUP1YXnz1hQheHUJ8mMzuxbF2oJ+Ywr1IP
vIfEQysYTsSN2x6EDzBmLxGPPYEszzAV5icP+64HOiUgevcBhjRsjAe73FM/encGBtAtCrpsctEk
sxUkFDOgrCy1d+MBEzwoYJpJLfgIU8QqTODLh5lCtzgQbth3xzZT5hkPlh+B6tFei9+1j6TgPize
4D0W4ONBeSGzrZIQO0msVr1kSJLsUrhTIFomxwgtcJvEgUUFZqbLnC0aJwjIhINN7vXdRyl4kTkk
cI/Yg82OoHBslFcB06/IvQ7mPhWTBS+bjOajg9RUxZEGNgbKT7Apmlo/GDEcYbqLYPEG3BXICZBs
O0xPTNirqi7GWPQYpfWT79w3UdndG0c695phoYua5lBXs/uIkvIqApgIEtEqNnDy39siIMf8BLvI
TmyUYUUMlqeF6DqsNxjf47dPzk5YAEe60u89SIJp3Y9wIQ/DjHrVrSWEneZll0WDdgdzP7IvImBy
+Tw/IjvdQ0TE/CpmBCxhuuPh7+b8Ary/KgkAiTGqrkyHsX8nr21lgS6YEdt/AFlQq6cU08IGc8H8
nZVRiDoA7LIvKtRDnJQSqZ0fjLT3RJYoOBPev6kdumyZ2iAOm07iD/2ONqfee9ESnUTT70rpq6Vx
0FHCoD9znaHdCFha7HxnLGCe093rTl4s88JTsD/apAzMilkkyDDr4BxFyfLMqdxXHzD6Rg3L9arl
BGmvV+OlB+TKe6/YaLR68ezBAti0S5WA2wZq1dhcDvNsN61FOInvl/tAQgtSBDDMobr5xa1CthL6
+aSTFcGu6LWbucjDFMeZFhNSKNqVknPSYhqczq2l2IJQ9h3iHhVvm2xhmMxw36p9lOdyixot0nIJ
sZHYHNpC4T87Fiu5mBEW4RAOhkILC7mwR/vSsB5ydSNxHqb525K3N3bsQA0oTu2mv15X1JDE0eOK
vIzaiUPjiBsyB2CuRT7bFWOFwmSCV92I6aIK9ZqMkzdv1Ywv1MywCSl9324C3fRJ3Uxsu0bViFAk
v04dJ3opyh7RCVXzPHYLB/YMn6EaZ9UJlJ7tAsNjiAhAzvMUDmC66VgCq0GkRLSIZFhgrAGaSggZ
fw0qqeRAEEpsmrL1N5NQMPNgZsQfNU80p8Mt7fRLNA/6uu0m8VKLptoGeUuTUnbNDWYWMzy7uvq+
m+mE/a+HVWYHIg7pFx82FatNay8U21VFdD+Du7etiZky8MaWbEJ6Rxauw2F09X0D0++EB+1Lbteb
emQ2HqcZXQR6jn3kzs/GdvdwueOZmQf3BqEVAwq6wiIZnCEu63rJWl05u6BV851fgk2ntIMiyQC8
1jlaPkkx96DawkykA+4QKm1ewC93IdAXqFvo5vGyNRUIGdEpAkyNWyS7QmGar5txhSU8nOF/tZM5
BXTg8bb5KC8rMCIeKcine4XzV+xVQmWmWkBtq0Hjket4wSHlTIN6fISJAYmhKuhvHaOqe9dEDPC5
e79CtZzmCs23Lx2Flpc5EM+uCyQ0sChEHgZiERQKYytsAwa/fK+W6iX0/QkBQF70Yx7MzQAbx0Qt
yLrA2/bYTB4wQoJhBOzxaVxXHS440nxv1uDJMoVhWwk7WDcSzWZwGDl6xoXfVAvtetkVbZEYuEF0
u5oFDo3d6kQ8UiJHqjB8J4qkQPoTzprUuxfL6N/AKccea7WQa6RQjZdh2aHI4gTb9jifRlh07tjR
8rD4ENKk0+IsP+D3Jp7dcG12VTu3m8Z64sodhpMFajZWW+G4T5Gr8H7JdjourPaTdoFdGvNxbFml
YxKIx+Q1L4g6tovON04Aw3sPgcrbGtVkUy0y3AoGEw1eGrBjIXjNXM3qFIz84YqDX4pzW02Bdq/I
6bDASzaeAwubKTTY6dBEbNhwKmyG8RNmXkYwbejIrRldH0i/bjEDUAUYDpZUF07T+tcaiZabATz4
Q44NYl+7uZvgmHyqxc6Yzs0od5FT4GgZWhxj9Aor5lXJJ6eWOd590cISHkB/HlG4WmHNpyroyl3T
+GobrCcM3dbzlvISg7WqAKmNMTon0Gr6MIGRUyqFq+5YCd5s3I2sfVyiVmAOI+yReTW7smiNskLN
MukrXR761vI7Nq7+wam7HsfbontC/TEJBEELdoOhLN8WUnvXHQUJJee9Ad2JiAMSQiMQ+OD1HI+6
IbveF+Mevg2gMSGztb+0bd3e0pZ3aUtYeOehsTuKYJGxN4WBQWMXyCviEHhynGyp5gnH4zUovI9q
XrvbysHAKmSnYcsCym2A1zITLkeKEReO2MD3hL3kIl+32MjhIyIxrKKKlejCbHtYfVGD8VtRBSuQ
ecxT2vHq34C+8DS//gPQLahoCM+JQhwniir2J/yj/TerIFj3/e/FtZhqV7u+urDiDmieKRC8Of3b
gP3cV3GCMU5pT9eOumvl28QpNjCdDd+o/Tc3Mzc8IRJ/3JquI+5IZ7h/Ig/iADz6kmL89zU68Mng
/tw+0auh67Oj01949Lg6d417xcyvry/9CV7yn23gH9/aWo2gIAc+BbmujjYfn5jrPH996U8gq3Nv
Q+QdIxxqoewwl+KHKU56VXKj+6mOJ0Z2HWjwtGH/plINz+AZBkL/Wp5CJpahwFkS2AYsVUC++fqX
fIJbnVv4BUETrAYn4EOF7mKdBbxf+tSPXLCX77/+hE+e8LmL39rN3apLAvF0m9cx7KGzaPEva//f
IsFdevbegk/rLrKe/IPGESbyR8zXbaKk/2836NyJqydE8ZUwGFsXoPsNgcFpyw29bBZLfmAwtvrm
cz65Tf/PhMstULV1FyC0HrMKTI5Pe3AAC/+vn8Inz/ncgwsAn1/1q08Off7EzF0ENyTt3gv5b9gk
PUNW6ypixSQWis4OLMq8l7tqXF++/uqf3ZkzaDXw1q7j60QOI1niwYSgncPjK/ruxn+yTZy7GVYW
/CppQ3vow+YamMAdc2T29Tf/7NJnr+4pfNeok1oG89d7WEIfPfXd8/zk0ucmPtEE4QDGyOQAj0/w
B1E+te/8+vprf7JW/NOu98fGuUDYEq0epONIQ4pV9aLFFYt+Tf7bv13+7IV1J78uqIu1EjWvGsGs
2vtYuY4N/Y779cmCObfvkVDEQsvkkUNbA75ZBQbb70hG+OZF/QTP9k+f+sfd8XkBb7R8ogfuQXAQ
1j0M6eaHDgGCJge6t7oYLX99oz57xqd//8cnFUzlK2WePbT5W2NCnNCcb37DZ0/47HUFOuusDdzz
Dq6XjxtZYn7IGzJfe7MJsgYBx9W/fdB5cDdtkDAXdth2tP45kCsSoanHWb74Zmv45Fmc24qMK12g
Hs7JwWNjZil40PR1XlQ6TD/Xb92gPvuQsweuYNYBBQp8fCFOi3XxsGhz4fg2rioMvkn+Tfv5n7/X
X8gA5yYj2oc30EB1tFcOjI4gSvcPZZEvR0/z+gboJLktGzgGxRqw+q6FqVkaIvnwCOas8Tbzaui1
i3iWeCkdb+cNnQedWcsvAA3LFJOe5Ri04XLfFo25GnHw+zCqZhA6cdNctcUJo8tVqC59BVtuwpwq
VbOahwTnIkz2FyXZLsirCemZI8UvJwEgwRa40TypAscH4SMgm5TzxoNl457XFKdIjPLzb9qtz57A
2XJ14XEMJUMFeVFkt6H1N3AB3OoWTIhawRDW/zflKjkrNFIjy8BaT1106soJfQCygA3nj396mc/T
x1mL4TGgdnUB/z+ky6tMDyr7+tKnhfi3lXNWZmRUwPW6qnqoO+5OojsDacv8ndXaJxc/z9Et2q4G
RUP0F8Z5gk92SqsGY4qf//TNz3PNo54iGpVDaOvBf6/q5DY60bqdb275Z1/9tJz+2D/tarma1toe
LBpPlqvEzPeD+a7K/GfN85fbfm7Zs2oYOgtm2V6A/10nIsTo2akLlTQRsLJAjqef1S7P07K6Nvaa
fPol/ECgIkEXixSY7hK4FEuV9OC3ORRdpgNHfFM6Pvnp7tlSLmYFHUbXuYeK+Rd+bu5LXiCUvHn4
+rl98kKep2CGTWvaCGodWDKXx7lk4PwH4g6H0Dr2FvdDq/HfXkn3bGmDvCp5WVL3wKp2yjo8zazk
zgGC1m/U9n+9UR4/T8Rcp2puZeDYg1/ObrrABw7oZQdFENfd9uub9dePIPR8W6mWpjIWAMyBjP6R
IMXW1wxSNvvNLfp7l0DPNxY4vAoRDjiLcqhyCjLchsM/RmiQs7uPoAE4h88gVjMLSVzdAp8Jk9C9
KqpvjMw/+e7nmwvlhcJw2mUHpWjGV/Er0u13ff1/Zlb///2k55sLI9oLaoGLe8iESSJQ7K6CQvqp
v8JMwVbRWz/R4RgMAURkRZgnWubQPPSUpDmUWtsuJ/lO0v4EWS1u+vVa+HvjRb2zLUnMrdf3p4d1
Ugi4OEGuan0rSojJW/KdN88n6+18X2r0KZNC+dFh7uGmWytRp+7YPGlXfTOR+Dv7mJ67h8ECXHvz
IBispexDb6RKO6OuplJsYDVwVczCJGu73ksivykTn6hSqHdaP3/s5BMJek9bfCKm3vlGcCRU13hC
RfAsT76+IZ8fdD1dgu1zHRj4RssFTAFs+l8/tM9u6Fn7EU7D6vT/x9mZNMfJc1H4F1ElEEKwbXrG
3R7aseNsKGcwsxAgxPDrv9NZ5eUzTZU3WaQSaIR0Je499zkUBuVSOcjMx9Lb5ikFBtbsl97Z5wHV
/vvg/zygpxysBdEgtW2KO9q7T8Xo/jDQItd47o/ClEvs17n5N9EQQ9RXwkshB16wUdWq69Uzzxis
S6oADbFLKZO5h5mEDdfgAxlK9Kx4Kg9Xhj3Uv8HZ52tp0uQlCYU+ObCJWjgbosl7Zj5OYVdpRbhZ
tF0UXDWPMbomSjHspONQ5ncwxmoPpS70KzzNAZGCCaZCSS8LxXc6dOohLR19ilAlC/CK06cyttiu
LNSALs6RvIwtIx8J3sEzUBf5C8o5SLwhGliwXDVj78VgEGbtVEuyR+F6jd+bZnYuuY1SfRyVb73F
VbsJZWnvgCEXpzZ8Nux3ZpV3UouNLr110v8oChtllvFoj+nBRDKcos8dHiO+yL8pbqCnH2l2/aeP
Ksz3Y+2ZPvqPV/WAD/6anlyJ26HmiPKXgCWIcOtV5P3yKF1n7Xdew+SkT3CosjfjtY5jqRdZpcMu
yuxLJMtfaFvDUfQn8ukAq96H6SHUb9YIVCzSCcBuBMz9yFixJzn6vigY4ZW5iTvIcqxf8BvcOFen
GuVClZHis86tDx6aM4E4gFCqdUDSUu691b0RagTaMv2Rx4c68jY8rr81dNhxYDQdix6KGinlFP2g
Rgc/+uEZbloXl7+KjKyQhYz772kuT1CdbZPC3aoYiXPRyQtsUMBVAtiBlsVWZ288DVEbfXO9/MgG
aHHafPw1lvSRj2jj77t9LtmRJ/mDV1lPym7TbTKqjRj7batfINRZG627yhIQsysNnyuS7mywmwAZ
z1HZMtETyo0zykIVaCqgG68Uyg9uOm7K/pTZ7xHUQsSCKlXugS+0oDXMYqQeDJCHzvUAnn3/0OKD
unbeiFehSghJL3657lGIBCcqiN1dX3krt+KHEc2ZWWv7+XWIsi0f43WXXcoeLY+xtxqM8a7iaK3U
FjRS0Ro6Qb90wq2EoY1Gb3vcJbvEwddajQ7ZVkCokxibejjW9COhBFm5l0q+y/RO9pGvYpw7QTy7
tzJIHMzTAFrVynyF+HRFyCo5I41qH62TuZf0BaVQhp8M8oBr+BpSTfO32aUfUFMEaEotyQ6EVpx+
yzUz6Co/AnxPsl2cbIxqQ+gr7Fot5ocvdXJm6UaG++o+FjtT3vXeEZUg+ewALfGUpEEtIbfzcXk8
nmmt+MGuzn265rEvjYuKj061SyFLQ/f4BYCWXjwOtloDjQSVTFmdheVX3SN6piTaTm2yaVGpD0l+
GEGvb174K/eMPRZKIrI1cpVbewdftheIbiMbGg8oJczvLf6M2X38gM5Z13ux+v1wZPY6bdmqZn5u
vw4fRtR/J03/QyHxA0o+EktVf6AJCoTcxHwsjsJ4TKArHXrwLlHiZQorcsuhSzLFC8EhfDyF9ya0
aKNA8TZLN4DJ7gCqF28NzCCByDd/xRWkSWxPC76mDvT4JUdj+FszHrNqVfBDUT5xiAhQODbiNYrp
CCcQTsPVmrhnQR7a/lBFFyLuRnvrcenn1nNIz1Z9n3QXXuzb8l65yaaQPqgDTX5WILU0ONDt8uJ7
n9+VKQSbyeM4boreWmHGpcY95lPc+563ArJ/SNDmvR33tufHelXBkQDK/2GjnlqgHso7r1vn6HPe
pgTojhZ6059a70w85O9UrumF2Thh7cl7PO5rcyPQ1LWOUM13VvZ7/REiJNZrI4HYAmCEs8d/47dl
/XZQYLs8qPZInO+RcW4J2tseIWEsIN98id2N0Hd1e6dgtxVtU5ANmoPhvDpX4R50fvaTQ/zQPo3a
RcvkqW735Xjo4hrs6Ido3Gh5vLaHx3zFsfCxszOYeBXVxk7Q7L4SzxTSY5hhpFDjinxXokrMIVxH
3wOahwDGcWnva2czGmgDsNaZseFFh3cFrIifoLIfD68y/VEBXIAvzpDLI8+u2hDwM5zsXhJoKwnd
x4VeEdn4AqbwKBUPxR+jfi7lewP1tAqf8p7i2n9IcYrb36SHOihOcOqgvlcgv6JBcYDpZs5fZZfv
Mmgn+jQw4z9dSVDPrtfaeuvpXsAppLBeaag2HYoipGarNBr8ulBrt3tg47By429gKvjmCKlHtXbl
SUAFlZvfuPuikKvQooJrxVMHHVRov9TiJakOiuwiBovnqvdZea5hoFvpEIBaiV8GEvtwb4PakALr
AO+YVY6klQMpap4OK8/4mUcHI//N48BEWwABkBSMGAGPjhKNIhGkWmhtQnMCMBzuvmSwLsUPt407
NAgTNAiPI8wk4m5T12rttE9c3xUg4GVtgyNoskYtHr4PUCIpv+zvBcnXA1ahZ7w7NXpswngbih1V
mKbFtoLyz4nAWkqf8iFbl/keeQgImcBeAf6ExWIjrg0zaKnTaBruyckEpK426RMFuMRVD30MjHFi
Ez9Ope8MYFeFOwFCdcKi4+jgNY8D+Dh2tWu8iw1rlcEqfZtf4N3g1xUJ8sbaqUg/Ksfxq15D/5Td
cd2dSmx7VgEqBWt8xbwd2u7oqk6tPSyXVnrQFwetnD5Po6c8HNZG88EHKPgKvRYwn4G+ykEQoWO6
UiCigh29c1p7g3MPhiRe1eT7SKrDgCkMKbFfkh/w3cGk/wB/K86jHUHtvoKWRj8y72cqjVWLFvgW
qKPW+KY6F7LgaKPMFP8xQ9DlYG49EmxNEYEcurijpQhowfa9A8sH+CN8EBNaBOiK2+YFLTyMMNBI
9MvYG4+hHeZ+L+9zqOPR8BohvqEVoC4eUpyTcHqwELl6cVdCylmb69B9gfIWibjB9jNzY7vDzmbu
SnmUXIEkBzvF4QoAXf0GsZuG0hsiZDVcSCoh6bJhtqu4ZfuYTnc5GlnGpt2FsOXEt98jh5BZ1PYJ
2YxylRXy0cvfSAw1mEmRkPlghhXQCJuRkH6UnRKwnxgaL8IzVF0MSE8re6C4v4RQCtjwVehA8yzd
rebVMZP6bIX5W+3Ejxhr4HhevfGquMD6qqAostQmGlUwaPU7a+T3VtVrGDys7Bp+cpa3jeCFWRMI
JsmfUkTfMpLte+5uiqtzsFYfqviexMz0Ud0+o1PK19oJJEPvGBo6lCHOoF+cYPnyk+rhAI1Xg5MN
30BkdjJCvTbS5ok1zbaA8NKNKQw99U4gUKdNeQ9c6d5Q+dah8qDMIoM8yTh0jeHnXOwJQxxrk70G
T2YV0+KhcWCzJ2LnF6xF6CZ3xzfPtmFfI5yPiHFErlZbcEDEuzPzUWylw3+RQsW7nhhsCzMee4X9
lKzccWjPo23iIxzn4ezC++pn6CFe2GiHwuzBcYv1G6LGnynBESAPfQ79tgYJyDDYa4JjJnS2Eugw
kEFWjgP8gtXs28jedVF9gUQXvpI4JOC7IG6GxxRYI1iUne0R4ARIarGBmSFUc6Z+yCn/7Xg1Vnso
o3Ui0AOfY5AjGXq+Y5ND3gBQgtBaQmK7AbIKe5VRGJsMGksfrQrAwdROtzV69WFjs8mYnYGEVO4T
9A/6GehNFPCZQ0mMP30XWT7JQG2JEhb6JMpkEOMx1qRk9qZoGrpuMuOFmAJfti347yGF8tHxsOpy
slW19wiU17esG+946XyPcdgca56uO8hkwbH6ReJxV6CTyHHLZ8BJAzZAEFngYxjad7TGwLlhZafY
vyHiyf2S6idPmhx+R6HewW6dnrBcXkpAVDayKvpjaVIATWBjA7FQ862uIeLPyryFMAcn3sjJw++F
ptYKltroOsg0X2W9/kXN6Nz3DYphWYdTUA09P+uhJpY6bqCVw1O6aYFPgrTNEICboC/MQ2rjhAPc
VbyqBnYHltE9kjd7Sh1sXwWaLwdtbweM9Tri/bs3ECCGyt+hO25SBOGqQhu8lwe9aM4AUq156qCR
jfs0RnMiBT4HmEQTSvyq2SZd5RdCl4cYTQ4prx4HxDxthduW5XC66fd9mxv7qOiNNZfFzo60549A
810qp37yqvBUOvGfAYCPCoimscRu4NQwjJMKYng1pkfKY4QGmyCf1V1PRqE8ZFVS+c0IfHFSYx6O
VSoB63HuihZ5DBNS+xJWuDBPQG9Tjefiw6+4jXd5rB6asX6h9hWljUM51fCpJuKJ1uEW5MePysDs
ApJuXzVDu/cMHd+BPBRD8D2wfF+zzF23sG472GPBXxnW8x48Qveu7mu5A1PUPai6iIK0l/hoVE4B
1T5wbfUj+imadgNxdRwYuWsfpevhx0Cm9gaATPScdYR+q1wDJxc4HUXmCkUBZ6tyGyK7OsqAfrJj
c0uBAzqhkQX65LIqEMRFbPzse0/+MoyhPEWOrc5MEfhldmmLU0Cu17HBuvcBzL1NyBLL52YKF6Oq
SU5JZZF9lTf9W1yz/B4b/fjgesVVIWY1Z6uNynPlufyS6yZ66rM+LN5BzpIpvth6mBSV0rFebyeC
Pk9XUm+ShuphoI7WQ0mC2BrVnfKS9ERjmH7evvrnaQzqTdJM0F8qO3VdzPWE+Zp/D9OfHQ4d6I6D
eBkbQ2eutZku3OzznBb1JgWCsYiUh90KBt6KrqR1lsjUQP+4kDGz5i4/yTOBFloowJVUYO/CXbLv
L+VR3Xf4nkzXSMX68Ij0re1w52wxUY/VPdmLXbt3Ns7m9lDO3X6SgQLCnXGO01fgxe8ALSp0QbhL
4JfPs1t0imrVfS6AAwMhR3gVvhUTn5opilZ9+FRpIAyvZ5XbDzEz26asCmYRu2RVTgKWAhceOQ+s
9A63L/35+NhTfDvT4G3ncL4KjBGivuopAsdGVQsllc8HyP7b7f5PLjMyQReEok8F4CDdyyhHITpa
o6XqHgfdh7zhl9vP8Ddn/kl+n1xznP/cJyx6NZRotA4KeJnsgfikPwU06Stk3eiWo4X4m2kxvuFR
NV6lbXAM3Mu88boVSGH8OSfSe48S0HWBKRSIyEOfeqCkYcsSvh5csoTi/3w46BQIAgZemAwR8BYx
w9dm9FPh+5ILtQZ7BD1Wxddm/JQIQlq3MCSQREdujPc4gKQrKNofUNL/EgUB7aT/Hey4L9yclG4T
ZAzAW6e95gXMbH/7VX4e+bA3/vfiiNajGw2AgUcdWifRzBSMWX1nEXkx4ecC0Bo66ZDoiiL2pehn
k0moxcG4legfwtPkNfIE6IQ1f6juayYS9rT4OsCUPXdY3R5D7m2qMKpgIcZ3FXitC5FhJos/Lb+m
rkCxWQHjl5SNFQjsisgUidT5xh1RfoD6k+1uv5i5ODGJo+DkRwZPYmDOeyZwTDEuiUGPJVBxX7k+
nVZfwSnAwQMNUgHA+btyUH5IXjNeLAzTTACduhYoyyF2ocsyqA2GNBPXb02bfYlSRL3rav8n+PB6
5LBhxw4TD+oCeMNdJcErxmfi7YH5/A1TbxLbaoAbjAFk+2OTDa3vjhW6IFPvoTHLi7YWXarn7jJZ
1InbFFjUXRmgXhOgD+TQDO5vi/XvZsGebj/I5zOITuFBYdjA/hWsxkC6vw23XQ2NxFoe/K9dfRI4
MtpIUsDdN+hxXC9w2l8p0X8rebjwGq6Kx//fYqg7iROgAAzULSmcrkN0znpbDSoR589XqobCR7lo
F+4zt0dY/51NVaFF4WDjAdP5RxjRg8hOQ4Wj0vAIwPPCnv+3av/Zw0zOZEPvaO2aGTpXHPkManq4
wvpjJ7OK6B/PINnrSLz63gzxvTu0XrVpU/gOO17l+V1u9UcAB8m2ssv2gfAM6lunRyYXhrvOo22P
+JZC5uEVCMSvVSqpOwk93OV1IZrOPLK6eQaDAr14wzaWHCiVJYXAzPT/PzJRit7EiiD6GAaayUzj
LrPbS8qMH5ZRfUnrSqdcoiy1HVICvhNULUjuCfoKZWPBcoaDixovWT2Z1zH55M3ySTAK+ywZSK9U
kHTtK3CzKO7w5n0ok58ZZAYVIPtmJu5NFe1iQpY4bTNrY+pT4bLcNsPKAVk8Ze8pXAsFKmSFBERA
0eIOlc+fhXQWjpQzkZxPAhVApBEYSI3CXie+EX6t9KqvVfcpn8YQk1gNyCgtro3sjj1E31XMQCdB
vv92kJobqEkQaSOPQLdZQ3pPTlXxEDuQZnI0vwHOAaa1lv1CMJwbpEkQSUcZKhiWXpNJ7GQL+ziE
S4rwmfjEJ6EjSyXy0BJ2nGMKOqwGRuVAyih8dZqk3DZcjGgPlksNI5+fBtFr8t9g6Fr5mKIlkQRe
6ZJLEzbCuNpGO9pPmNkdauIOFxS6QUuo+g49TkjYL/kc/dVkfbKS/koM/tnWFWdhzJBzPCIn/zgm
PP1eAHC7SeIMrYBmIdcWcMvw3TZlsucpiqtCD/m2TVkKsgEQW5QN/U7hLOCuIHOngT3mgHjTCGn5
GHL9A5D/bgAcevneRoZ9Z5mQat6eZTPBbNrIYxOgW1nWQaSCYjvY/9cuZGLcN8Pv29efmV3TNh4a
xpZG+m48siLUR7DJO4AAwC6+ffWZNcImEQxt1m1h9p5zzC1726DcGFqvmf1E8eHuISsRm9HCIpk5
j7DJwSpHW76Jzlt6NKsOVfYS5BUCbBjaqBnd336WmTcxpbqV8CAQ4MsonKheCyhFLJeBJwUQARKD
X7vDZLSg2Rf47nXGgAFikQHBhWZi+4JdACcGYB2+dpPJSLE+zA1eNeSY2KG5rvIU+T2GboGRof04
Nom5ENvnhmsS2yNJi1JFHTmCe7qGs/nBS5N90qADmdGH248yox9Dju6/IUXgax7k/tY8ikI/qVI8
g8+1GRzT2Lc9T59oAoBeU0q1zbUGmD2h1gMdubsu4aH4tQ+GaaMjHNmQ3W8j82h34W8OlRe4GQbS
xmR7+xlnQvS027FD9rQ0Ihh9mMr0Rf3s4OoUEOwEdYhUN198islGkCPpjVN8TAJLwiGe7a1YrIiz
oAadWZvTTsdx5JlsIZA9JhlAIV5SqA2TdbbhhrsUZ2ZuwSaTrYyGhuLQ2x9zCe6A9F0DGqKoXFgy
M5JwyibzLLRgS9NW5hAYCQAf1wKReE0sd3wvKHxY1o1wq59l5/VwHmpBC/Vtmhpwc0JBC0gDyvh9
mXHrT2aZ9gbKMvPVbRvg4pKRLHWZzD3/5CxS15T1Uhb2MUJpEmWv/BVllF3fD5vbs3Du+tZkoYHW
mHUV7KQym75aqktWJBEnys2X29efCRZsMv+wxbYGIToNhLyHIcRuwMaAo/XGDaOFJ5jbiSanD9SD
G5cnThIIqwpINQANxcNVryGLGOFIMNjpRoAesnC3v2LkTw4c9vUQ9M+BA1DJMJSWZR67Lj10Hd8I
WKEw9o5Nys8HOCoV97mLuK5htDNC2oS6e2+9xP3BrvVT2lWriv4wiLWwvGeGd4qihmLDtSAd7o+p
qZttTBK1r0yHbqJrMT1zgXa4/Rpnpsm0ZxduOakRD+hsS1WyQ+vDygJkzjWMhU1+JhZOe3Zh/VP3
qWPTI9MXw/njwFhKDj+y0YRJ0NcsGOm0Xxe0tkrmHWqOXQreM1g0ERgw2rI78AtLd2l6XNfN/00P
E/mq/06PMgafJSU1pLQunIYeZfIA47U7oElW2IC31B7P4LegSNtutfOT0GQhH/HpIsBtJ2FiMEwF
6pJER1HfpCs4TEiQUXO9KXCEkeMqSruFpMSnbwo3msQLuCvRPB5FGbTwI3xEvS7baMgIf4miYccR
bXc+XHaahWlxHbTPBnMaPHIFNIbmEhWPEPoc4Ekrubs9oT9dOHiOSdRoHS83wUuTgaye8/StSM8x
aH2kNBd++ufXZ9NEaYuYbYlIoKOoytg7ogHZs6RwPsCSA7lwLOKF9/HpwjTZNGWaW8Sx+gLKzrjE
WdzElgWsLYhk69vD9PkbYNOsKQltK3NVIgIoASCchJy4KV9vX3rul19H7p9AWlZpa6WQpQRY97tW
VZtUW99crhYO9Z9+lGJgrrf95/JZAq1/nJMiaOEjs+1GFxAfyKV6nd9Fo/FYaW7soDArN3FWq4Xj
xOerEE5C/70nPk54SrISMtsMlMg4ircVZGGh3b3xxglYZsIxqjffvzR+0zJVDA0QcLdjESRA0lmy
A+TzT46mtNtXnxm+aXkK3Cy7LMK4DYh5rOoPB2pLANJXtILrOTiLUX6SkCDevtfMTJimnE03qXqB
yBkM8mfuQMGxK6BGun3tuVcyicfEtCMY0Etcm60i4N4CBvyfbGDrJvfoI7p9k7nBmkTfyLNDNXYJ
PDqbn2HyYbX0uYbmts+H+1rqtUsEuDxLJ5C5J5pG4BHdJb05tIEnFNSWOB6vojb+VQCmJyQcQQF/
BBs5eb79aJ/He+ZOQnDaJZVqQLMKYsHQLYHdBBamoQGPStIC3O19cQpMwnEHIq1XZFIEkaIbAFH3
vHcO4CAuNEDNhLFp4limVx5nLeAHlvZvrVHvCHW3twdo7tKTNT8IGFQzD5OXgjZ5sc0WXnUAmywV
NGbWxjRT3EtWwC3ELAILH9uo0+/rMD5Jo/rir58EYWnxAaMMIGoz0F0n+RqUlG+3B2bul1///p8A
HJdXkDWcYQOvr0OYmYlhUxDo4bqMRAvfnzOTc5oJTsHaN8cm64IuUvAGA/4XWnFh/ggtACzthX1q
7gVPFncG+YjnihhcsKgBvM57Qz39SwVPOEdN1jLWrj0O+HgOuuo8ogWfgEN5e/SvL/D/j05gt/93
9Nuk8FQVA1s41C3fFZ3RPVeJJzdQr8X7BDzJhQk095YnC3foOOy8YHUTUFZWp64f4AuAvsxAS2dJ
bDDzKNMUL3qAhWKwiwi0qB8tje4LksZoFBNPuRctnJ9nXvI0BehBHgyMf4iPg0HdxaF6dkv9+/ab
mLv0dfL+sw6srIH+1I27ILZBzUPPV0OevnblyeI12zAfhgpXTjvgL68MZvq1tTsllJVu1uEYAy0q
GHbH2qm2QLs9pE2/cGidG5Lr3/8zJElNuehyiM2oknt4NX1nYTEuTPyZmDBN29ncTcNwSHXgFvEu
68luLKOVge4Sx3gel3SFM7N+mrtzyrqGcqNrA1fxsxsPe1bCALGO9rdf7NzlJ4s3k6SOo8aGFBie
vU7t7iyCjIbtfm2znabt6Ah9rU5wJkq9BExbkA3QHEXPBJTjr91hWttoldHHoGNHAY3rN+Tw9lkv
wHP2qufbAzQTEqa1jVoNcH8t8QQsHS4dgIiNZW3jKv8QrvF2+xYzc3Ra4HAzgM5reLiiF/KhgndY
U7e721eeOcBNKxpJazaglOPKvdlcFJqvKlc/NdG4G216Nkx+dBmo47fvNXMynaZPc492WRxZGm1G
BOpujVYMs8Phlyb3tQ03SYn22MZzeuQL6vyLL3+yur1aeT2FrD7oSZH4cMbpVjSEHrorxdJj/WXs
fLK9TV32wBmF+mKsm0BinzuxyhhOJlDhBObyXvnaJ5yAxP3Yk0QCZakdIeG569b3ESzQMjRwedz0
DTAEgKbPcrWLBLxje3woWqDodNk7fM7FvSYKFiSaOLCLhgE3jrxO5SRHu2gKsNALVi7soHNz2fpv
MGwGB/KazNEBTQSO8o39fezCd61hP1sXC/eYm8yTgNL0Ju10g3uw6MzFMU5/355eM4GKTXZ/K1Su
HCqmg0rdMYxm2AfOl6hjJpsmWk1Oaleoug54asFSl4thQBdlKNHhluBz+ljIsv7a8EyzqGPi5CYI
ajrI0CIq1IdjJJvbAzQz8NO8qatRL0Z5Ab6w1Z/eemv4Qj527rrXyfTvDgp/N1DqO6zrMUXTbh+U
kBvf/skz83GaJ02ogUJrhA00hgkqqOb0Ac0R+wKzZ21GbGFc5m5yfa5/fv8A9yVwqdLwKBKxq1Fs
t0xyH6d8n3lfHfrJud0UXSHtJErRuheOe5jUW+jyUkuf/J+bQGJ6TpZtQuFxresWb6Bo+R6dSe0u
KapsMxIw9nURoYcSyS2gcjMTZaO8rrbySutkdiEPcJQ20I4Lz+MxQkefLQjsfUNZGH7cG2Ayc8c+
Qw4wLBy3ZlbpFJgIC+zK9sZaB17rhd+8rODItDTGXicW++IKmgQCGJTUaJqJ1LGGy6SfQweyN8hY
LjzAzGyZshPNIU2KGu0/AYGM4Uqev4PbwAva59Gn0uglW8O5u0y+5GnOsA/YWgd19sMqXhLoMRK+
08XT7XU1s2Tp5DvA5pFXUwMTJuvfpf7dDM3CHj934evz/LOWqjoa0p7iwtI4Acnlx+hfu/2T50bk
OqH+ubIY2jq0qlEHurEuFoElSGp4J/SVnaG3f799j7lfP4kEpdeOhIR4t57VPSfegC5S/Xz70jPz
nk4igAX/HKADECRlVD8iRbyTIn6G0nshhs2crabGqiMHciofSRkAtvyCVit48obnzCSo/1bl93jM
vlE7/W1pKNZvP8/cUE12cQEXdDSriA5VznMRfVB3SVc5d+HJ6q0VGeA8o3Dh+OKQP168lNmdmUDW
dej+mUBmHddgO5RdIKC3ytoc7Ppz1MdrN1vIAM38cmuyZkNVAz5v4pcX1ZPdPntaLkz9mc/IKQcz
H+DNMdpQWqf5j3aAnVlerMqY+Nc2a1CqF+4yM0OnOEyhvTjyGuAp7Qiu9TFws+ivzH5/abr8bfX6
Z/BTZK4khYomEDCZ88JXZbzcvvDc2Fxfxj8XhsGmgTqqqYPCa44Noo2GR0jcvTfAzujQ/dpstyar
16vr3qAOchB21V1qnWwIsBi3H+DvEv3k82FKeHPBFJApmrmDUIZg6aC9uvD50AJta3XMj3ntwohE
8XWH9gz4RIik2cHNI9pkEUTesSXNvQfmXGB5bESl3ws3Q63YsWuN8LlCA/4KlkoVWj+tCv+4iA5u
nPM/EIZfHQtksQXa2TuMIeMnRD65a3J8jbWgCqJiBKuiXlQR2v+9P7efdWYJTpu7WiNyrNBDEGyu
TlUpnKjheB5YY/8etXphf56ZxtPGLtkQUxs1FkuX0Jd6NN6hnvt+VQPdfoSZ+TZtZQJBb3BKOeYB
uZqaKMIuEY51oZVdjCQ+C+jEvjblpsV7zmnWAyXVBhquXEU77ARdol7NBKppgV7J2OBtgg/xvKvW
ynwj4c/bgzP3fq3/LkZLlN04Wga+tiGaA+ck78WmlKw9RmkdX4pWssfbN/r8JdtTRwTAMlnv2bwN
+jZeE6PfNxJmeUvkws+bA017mnK0HDhOWdxFHcVuY/Qkl1fuD8SFtKpghsK03JpNTzbKU9Gz4m24
G1tbPPCkt6Dhtfk+NDv4yHRWgeZvG6yYNu62iRGJrw3zFNooPAWbzBSCduaCUJJ7zaWRzbMawZXv
5deW0ZTeiPhAhsYNG9yj2aI3/8QT+WJYekEr9Dd19UnUm8Ib0akc2oZTIavbY6xqOwNlLDGJ31Fa
mmBgoS/W15kJa0/oVbdqLEFHQaboZ4La06GAKc1O9BJ8kJHlF5iYlwdHoSQsSAM/mx4OsnWno8d+
ZN03MwWtq3O0OpWQCfuQv/RwQavoQXF8d6BHR55RP6zv4WVCX8IojnuAw0zxweDWglyek+5hna1P
xehlSFa5oKy2NZfrsHacrVkmQBTEQEkVrynxOm8dKdABQOuptnSkzZ019N1BhyUa63NBHVSEyAi3
wZTG93kHlFWmkGdxndwDnyPKfRPdjA9RQtp7N0yqL+ZYpx1/Tm8jH1Lg6GwrODA2xTaCW5qkS1pf
87oLfvIup/oVPTiDkxCk0GV39YqEYZa7QUlEAira8Z1ZwI0YH6co1LutOHNTpw+WBovZC0vjsU6Z
e3Lysv3KecCiU6sCM7ONuqRDf0ziEx3De2ECvlSvCjAr2jHefSH84CaT44BFItkJbXfHcByvdFlr
2IUmbOjyqv0SWha3mITSYSSWQ0dULOG43T3ncWXAYJclqPaJJG8XFvmn8Ro3mRziVRR1prRweLBD
DuvMMvneW4W16kZwa2JjYbA+3TFxk8mBvsqGzI2dqj/CPNgOSJEXZ850szea0FrDHhhePoA8LtTO
Zm42/TqXteVAXAwNIvpxth0DVwvw2VI9lkW6aZYMXOZuMjnoizxvY7OXCVIAjy67GLICOAj4+Ahu
d2opA/DpJm3R6Se67KqsCSuRBGWYBEbHn2Hgt/Da5y59nQ7/nJlHB0qKhKErbwzhvUQhAcythYTd
3NBcN+x/Lk2MKnEE0IjHrHgtKuDV/nCkl7zkt+cu4SHmbjE58QN7k0LZwGRQeZcoSVZJARNuiGhg
lK5zvnDMm+uKm36vS6e9mi5R+0hxAs5RM11xF7CVvucw8AKXLARhX5paritYj2nOFl7NzIqcfscr
XjkhS+PwqPKaw6wbLM2y8vqNW1fGBtjfYnc7gn1a98Hsmqx8HWZxlbXKPmpu6QvWJzlhVId7WlN7
XdGohqRckKsIwHm/fUfvs00Cd5yEAaVy3NDl9Niw3hrhns3cfUdisc5qGwZssqGbROf2sVac/kL6
US886dybnH73N+i2FoMnreNYhc8KFoUru0s2AuL4VRcOIP6EL0ZJD0hHFqBONl/bh6bJgLSCPzEc
9sDfEHpcDy3cJT0XfLZ2AAK/tPNsA9vfL30rWHSaICDwpqYao3u0lborMraB8drCQe3zszCuPQkW
bS/sPLbwILCR5/EmB93nW7SJ1/YaEJ/oN9qHQJF96M/5JrofF6LIzOycZgtGUHjQtdDXQQf+9Lb+
H2dnshypznXtKyJCEkhIU8gW2+W+KU+IKlcVfd8IdPX/yvNP/PKZzAjPznFUJKBee6+9njxHlGaG
2V2tWtSkJJUFah6sVovyYm7kywsFvnKxqLCkdoBU4BWEEel4FEUir6kNLz/kHy7Jylam9jKGkJQh
0RaxaZCn4mcLnt4hkfEV6vy63UjnS74vax+yODfEuRHUlOgumr9T81B2H91woVfWfnqxZuAo21pA
ppgrabW2b5Iu2hUl3LxCcjE3+N8V5v8cJdEPi1WCi26gRSngj8PyDqaFcTH/dgUvX9J85FcwsxUK
lYOzY3wj/0Q9aT5ioC7LpO6uHbsedmkqSY3EqXysJWveeVJDbWFpeAN7fADmdZhSayNtSHHrvO52
55e2lYZZ+m8PZYTqPJLTAIjMECYFeGSqCPPgnhlfEA2uDB66aHtoU3jB4Cp91YBPBi7tpkEQkze/
RNZuv/cRi5Y3HDcOoH0khiecxTDnfgtzolU6keN96wnL6E/rkNiVhcAEgA7Aa53iCNTuD2SZfn7v
9xcrVQcHrBl8GzdA/Xp6tFQW7xiOzb4tdX04/4iVk9Py1gpkuIWFCRacWWVeoTJ7mRn95iBaHCrd
SOfwSnNhWSAE8Gp0ugKkHv6vuDmef/e1UXo6T306mo3UIo1NjLlScAjrQW2f+8if0kvh9bWfX7Q+
USHO8jIiV5qOQRfRfVn32Qnp/c32OT330+vb2oBkPcEMYeIPuvmVV3+nS4SAtVdfLP4Zm+KoGUty
NUTArAknbPfazecNwLH0wr1k5fTz39X509untFddX7UqcJxEbCpl9/CJ1UYFMJZKtV/lzxk2BEIA
uUcVvrq0eZ+Why+W02W0smrDsLJ7ABrbkhxQqHc0xH3ghfDzqN0qeM7DA8sLWxjUngisEdyHz4+1
lc9dBi85dmunGVH+y0LGvTAqfiSqvInSYWecHvl71Dx02MA5u1Q6SMl/0cuvvvX0Lp+auESUzp14
gV6E7eQ2hVb8nsy2Cm8N6Ng/K1eCTI52L8AGh2h9F1uQLMIOWEwogK4ckntoKOKlZclwpCmBm/QR
6IUdc1MeUifLAIduH00D9K1mmXVVptUQgNWcXYkYxZC9K3tP2y3bJMhub4csvtMq5L4rYQuRuNnf
IW/FtoYI+brO89pPaZlu4757shPz0DfWzwEyu13Y1HdcDn9UC69YVCaCap0S4w861d4kXRRSE/7G
Qph4E8JzXD1CQHTnQABe7/EJUC/oGMpNP8HyuYmf0pi+wCkU8njHHmFgCucIbFO+zcWfqJ2IR7Lk
xmEOPZoBIOYiBo++stTkDcMpeD7foywp2SbWeMXKTB6c0a32guYPqQOP3rE3xxCeGn4Tjh+48Dle
Mc4PtJkMMlMj4BDzNO5iW8sjnDnnG3kyQqZ6DjcCMJuNdproSDTyEq1x9qZt76oBjMAagPHMiT6G
VP3TZog8eyjeW5q1+8R14bRGTXugBVDkCO+PuzyHi0fnZAUKToZ5ywtT+JbJA+r0V4McgR/OIufQ
lDbKPaO7nBgMvtnAEhFV/J49I1AFtxaNVqg+4lq/DVk7+X1SQSWR479KLW/sTNgbaH3+FlTB6Bc2
8zh23oQcZb8wYJl2SRpbqPIukm0cQRSp5456FQxAN03vKDiHus0Geg/Qh6fqMQvT3eBMYquQOvUa
Cx1RsnH2KneaNnZWc1DEJTAAzpTt6AjNuBjyt47Xf6jRr4XdozFN0MOXMlTslY5wOu15c8Q14wHU
ZWgmyfgvalE1LAnF8E3FIxn732qcr4ccFghwhnyH4/19yWHaP6GEKg3zyK8GYgO4nLoePA53g2Xt
ndpOwInWD3bE/1XFEMwFOYosftBjOvraMTflXD0ig/M2Dl3lR0U0bxWqJf06KV6ERsPAG20zR8OR
MvG7TdJ7Z0SxGRxpEbxidNugItszmfUm8hkl4GNEjjhGRn5YwpvSrme2c/P4SIx6zqMOZPSkgluA
3d0O+HKvQOWsxw0kLTGPbpmlrknn+k5au1ti6L7OIfqifQvj9Zg+D0l71VgWbM1HtLcrrceim0lA
EjZA42LD/5cZtbV7JGlJDxBAn1q7BEz4Y5bD0zi36+rJhS7Fs/OcwwKd1Ieogq99ZJcw9K2r6lRq
m22AdQ19WZ6wAWno7oQTpTDbhYwmVf1vpzAfusUFiVU58iA9v3IS9XOu+gM06q4XzvG8kQ7/M8Ef
detw+GI02WvszvcltEhRR0F0L4pbhlfZcrdTPrS9xyRLDmllHiLLvnak/gkgCfUKGV53nWhhY53e
wtb0Bp6/8FmRbONkw7Cb4Ue46wHB81DZ5nrWOEw7tOdVmU13tkbkJJRw8a/i7iVMNAKO08AO+QAz
55N6qOgyeMJqvZtIA4Obitzy0T4aOrio5YQll4XLGUzgI+ZJNwYmAsELH+BZ20MV7W07RS2sEbEo
iGnew3ss8XNb3khKAQ4YKRjfDRkPcK96wVDs9qZ2A1KVatMpSnZhCOPgLokaf06tCKb0DoxVJGxP
YlC828ZUPyzD07dsbg81fFufSgddSyKNIyu1tmPe8y1qjvdZBW/7vHWuRilh88U7/SQyelQuuetF
9yituvdJMhxdENVRvBS9hhMrfXzb80zlg2IGJrRRpf0xMrc5o5kvOL8pbPFOC/ZI8/LPZMXXpZsd
LcglPRAOYaRExO+6yPIt1joMOS2HI0/DN+KSBumMsTmwenSxZtjMRy5OHpRAAXPXJGbn6JEDzQJj
2hiCLJg//+4iq/WsPnvMDEapC2MJVPSk/5rQdjyMtsc0H6pdm2EzReT2xS7aZwBbcAmR7k8zOm8D
DjMnV/NbtwN7eGinf0VWZD7E1n+nmLkw8nYSrxLzeAtSAdiMGliEmjqwJG7VLcP9NIEz17Y7ldaW
SWJtHFnyjbEK8EHAQQlFd23Dbi7gHXcOQyg1vKOmY5jE1ymtXoyqbklEBg/65b9ZN/2Foum3mbpH
DmTkhvZp0Mv09wTgwZ7GAFPrUG6ZAV8giu07S+e/xqx4r0X0q7HazuuJ3pdds01S9mc0/Y+QRK99
MTzRuAVodpiubDIojxiwlSjMBjEeGaAiJgTSh6SbcXRfppQnPrh7AU9gnBBbU7nB9qs2TgmJjMRa
wWH8C6dr9kNh+9q2XZnASBnb6phOgU2nyZtpPfrZCMPoWU4PMB2uvIhl781IHQzV8jUyYYQzVfts
V421ge1QfhgbpJZm91mR+iUObeiPXb2fSxnAEgkcDCKOI4ygdziSvAkXNpVSPGvBnjMgbu2+/BHl
3U+bYVHtq4L7TVbGG5bBDRupR+31Yws7IVg5w3V+4r7QYKFNFgWboC79ODS39tQ8sISMO4wetbcS
w3Abyv9YGayNJ4n/a6ISBIscrlKTG403RIFLQQbsXkgPp16DJQK0BGldxRo7Z1LBqS3iFc4hsryD
k3sJT30LG58qryhA2n6PUmIATW5aXdy7IVe7rokZmHt9cYBr5gg5gfjAFv1q0wLZUguG4hP2Yujn
PFZOr5BGPscDGGtjE4Ubd2T3Bqpjj5nsjur6Yya63Fe0Km8gnZz9wR3cKx7DPD6p4SPiJlreFXnb
H0acJ/wWd/y7rAXYp5BVHTANRkbbtzdYzSD+BpOYRfohyZpnp46zwIKvhRfacL2SmKibyG5htsom
B1mQYvZlLV5CKTW8X1HUDF1SG90hA1gdJ7AZ7hKdgjdTtyUcuYb5PldhBxB9wr0Mwc2jKZ0BpCTr
UHZTdx2nFcO5pR53XW/yv6XrKNAWrNTZtSwZ/Mr01QeLSe/reGxvrK6bX2NYglyVUUZva225d9EY
qVdBrZfR0uZOhCM84EfBmj0ZqvloxzP2UlG/DG51IO4w78opU7t0YuxHlVVIQsP11meamGulWLsN
rZLsqm5g0Hpy/YjQy4hDpSAbo7AsyGm6L2ae+gnrXqaqAJYixhWCpUBPzVZCD/FJwA7SOBztETz2
QLtL/Aqn5KnunRtacnrQo/ybyoZv28H8ahPNPRit42TWdJFv9zAecNP+WZAaJvi0DnciFMnWgWHb
6aWED6oTCi+NNF44kNIvcZbehbLnu7Kh0reStg+quFE7ywDoAQk934RVlPkUs3Azu5zvUz1jDxwF
5nItAD2xrAQ16bQ9lFZF32vE9q4FG4nvWKgfdu0ovy6Fps+8m6IDAALSh4c//4FivsSLXBJvGibz
X0Wusn6ftUP9ShuuPMdxXa+pR/WvhLvgtnXA/dA2/ZfbwD81WQj7hXDANxcRqBwA6vkiKdINdZ1w
J1lh/ETTyQ/d/G+sG+ZHpRMFqRS/HdQU4CQDpIzgM/1jl8S+ddzsI6vDxJuqGelbgGGQ5ZrbtsOi
CJpMk+Q4h1u0xhEWnA5CU5DUkzDbqGp6Ty2n9HU7T8cuB8uot0e2mebcgh6Y25sqSpsblYrMl8wp
DtMM33CVGu1lLHa9MZw1annBZBqLFin0ZsYaTXi7ZZVId6br3riCv0SB6gSN0QXiDbz8FY7lu6rH
mIgd/csdrGYTmemuxc3HK/r+zmkwA7BAwdaspagd7h/7IYqxvRbFNkdCeJOkzWNGcLWJKqvbSli3
X9u8QWxEtQ8icWEEP83YjBj/cFIbNKPenTaljOJtn+NgAnZ6AhqD9UaK9mNWeGMxOk80Bc7HTQvc
/0wDs6YBIfk8ktOGE4W72xj+rWJp4/Dt4t/ndN6hFrXfoUqm2iLug7Uq68AJA46l66J/xTjwHT4F
EUaeH9uqs7Z9DyxM1oCvFOcdvU+R/PTnDkfZgrnZlTvKnkA0lJQbyGQrMKbAQcArdZ5kU3qvQvDR
ajC+MFwTAD5MmvjGks0t2BDJRmIZvZnCGib/Cs5mFS722940/OBIO/Moc9o7LNehl3catCIsVEo4
M3A9zUvXpSHS31OabZuKkF2mGdkVlX1NoiHb8sqyd8k4/SvhU4KLZdxvIW3AxB7aV5xf2r1QUbGr
5lqhXAMrrYQTlZf0xZ8adN+DCcEFiiBNQ0asf5waLWvPIb3wY+W8W64z3Y4cGKfYYAvj+MDXYcwf
G8cG4acGaxteVnhSAbCtUEXsk1wfrTks/JJPjykBSiO3484jqcnRoY7eOLof95EqkdSFo4UHoxl2
F0fYluC7cwc3ImxjuLSyqYy9wYaKzU36l0aF99qEj3Y6T74u0yfX5b9EgbufO1J9UrxXD6WBWKfU
YIbwE6UvqcffKq8qgGaIwkpVFRAzKQBtrAb7tbLju9S2SFBnAtK6DOQrPVj/mgEB59jM+97FVV3H
5KYDJGHXlu2/iQw3Ccl/lzaYNqAHRZvUFt0fKGhPFflx77VDVvyoYWHiI1ONfkU1sT/jLuBb0FXs
GI/GLSeO41ttXWxHp0ZpCGganhsClwCMdndburAlgWTvfWhrKP3gYbAVte34JYlOgyh9IZ1sULOi
waL0SMxhIQhCRsLydNdBWO1lPa6xFgA7+07YGryRwTq0uUExVkZfIEWQr22m00fHCHIQopdbJeWM
k2Cf7a0Ih9JcOPFNMU0NjvnYwCh2rF1tk+65FBF1fdVmUC7QNt+htGDCKIPLboXQyjtC8SkIEqOS
ftJW4TWpi+ivIcP4RAtn8hGGw2bOwTsGb7Ka3trWYjuGZnykXYnc4QSnoRLYnbeoS5PrjLTiobES
edW17bwnoeEPadjG1zmH4a6psvofCu8TA6ofKFXcqCIAbRkcmlQ6G9r16BZwnw6yUyfIxSC3Juvb
fVwgljFGRR0MWXISzcWIn82VCwLXANMB2nGwxeOuVN7YZdACjL2MaqBJQkP9WWnn/nxM7RRI/Sq+
tRCdzPlstzpDlFLyLuiz8uhGWQe0XnPUNv9z/hkr8e2lo07VS2NmjPlgdnASbkbwrRy1/d5vL1IY
NbAnFbSMJKi0/dK0LhZTVtLN+R9fCeEuJUgNfB5xQWtUwCYksBUFyw20IHC1teguvP/Xj2BLF51m
lBETtCTBaBA7wa0WsaPRfkNE/ZsPWGQAmnGuoOyWbjAPbrmDVX56oKJM4Ug9VRfExmv9u3iEQwsA
pXBlvAI6/T2h7KPn8sJPfy3LYEt3ngJ7hm0BNgGXRP6c5tWt0c51Zup3aosbU5u/5zv69Kb/dxaw
pbf5WDZzjzObGyik2nR8zNr3kBxASPAYbiIzKS+kG76ebRBP/280OUIRJConRhowVnkT/ej+wxkh
eDVfgqisPeHUR5/i1SIieOsOUT1S95u0cXaF9VeCs5Ol8YUBtfaExYpR6DExVdHQqyh/ZcP75MZ7
XgK31NoXtBVrnbFINjdJ2JqiiOzA5Um6hSUivKNN9k+E5MnqxsAasYgg/DFfyGCtDbHFCjIXeQY6
H5IokQ7Lq4bL/eAUG9HiNFBP5NaeW+dCy609aZEMVaRDOlTNsPycHLWBHAAMT6iCPQcBcIDkh/RH
IwDQPD+kV7ppyYSBsVjpKMERkNMAYwyQ5Xs9a55kVs2AS+oL2fuVT1r6QZFEMkXLKAQF+LasJTBe
/X6KEdIYuw3pLqnW1p5y+vunQY3aqd7SOq+vnOxfE79pcSf7J5zT9CX32tP8+2L+L72gwhorcN5b
IN+2VTAL5CwQdQeyl/cXMu1rDzj9/dMXkFm1zUw4DSZbAn7nhC+9C8dLPpXfG8VyMe95WcH8BJhG
wLMiG/H/ap+lJ95uA25JCkF7f2FBXvuQxewvLTPoKTewzAoROax092AoIM1QHV9I8n29mTC5mP0M
h71CaLhPwr2uOg4yPWX4EOo5PyvWRtJiskcjou+4ppNgcuBXyAFJSt864DLj4V2yZHP+IWtttJjn
daksrkoigz4cb0fZveGOAISzERfObCu/v/R6UnaTci5RjILLZnBKMLmneB+cwL/1+ktAQEczRgdD
kWYFrk6CXpSTaDPY5kIHf53FZUu/J0ZMmNfMyICrytlBi6WDBAhMv0GMyod3+a0b1bsEdzyvmspL
pImVfl+SAXBIH8NwmmWgxscKItJIbDhW3hmQ1wLWt99ruMUkZ/PQVKaGYM4gLJQieF7XfxtkpM7/
+teCeMaWXlBtNA5uzhj0eNw+VoXYl4PlF0L8LHl/TaDrF6naprDDtMr0l9Zmz4t+p6c/5x+/Mi/d
xcRXQySmenZokHIUVw3RE/Ixl8S3K3vV0iRqas2YIyIvAzgVPk9OsUeY9CiTDpnnC2N6rf8X816h
3gQoKoDLEkY2uKZBJ8GQmbE4+JewCTmFS5oL/bT2MYvZnyAG0M99aK6I0+4Iha+D7Hzp/guLbz5h
aRc16AxVSo2TXkk3A5w1g4375IEx6dXR4/nOXllhlmZRZeYkNaEKBughnNXnuDoBm7UL8jMtLiwD
a49Y7OkD3MHTKZnmK0QK8y1jyX01g2HO50sS3bUHnPrn05ZbgAbRFQCJBrKxgjqf3mTq7lhvLuwk
az9/+vunn3eMPZT1AGXbxJ3rnMFzEekdsIT5v/NdsDJil/7wVTKi8Hpi7VWYIyPs9mpb1/yxbNVj
PIXwcimBrj7/pLUvWczsCMqTuZFFf4WUCmrs3MD0HKTH4tf5n19xIEepxP+2FG5rCJOXVQ/pWTj4
McPBKrNUfHCr8dhqsnet6gWmZH/cYQD72EJMWW1sGd3C5B+hTkSH1PzYVvXD+df5zx/ui7OeWCwF
pCUAlEKtFmSjHA4Tjwuk8bATVWCDPo4ahsWdPdZ7pfP8kA0KZOpOUFwO7OYdISH7gbUuoGBWTwIx
hfSQU7e85fDsP0zFlN72sASCwiSffnBglP1+QHTQQtDmtrJEfWwz4frGjeuDnIroQRUtOYTgZd9q
XNGvnanFFMtAkrY6Ed6oAp7rqpmy63Ea2x12Fr2TiVTPQkyFP0Ces83rUu+TqOWIds4QaCdl73c6
F34LimDpR2PiIPQOgbUrZRdAD+EA9230pkuAZ7WEdDfIi/ANt3Wyc3q4faVWgfuuUKAZO0V/VJED
YnWcZH4IC/XnMtHta6ipe6gQHtuMStQ7Ts20YRDAn7JCcgOBzbBzkBDanu+urwcnoYtp1iD33DUp
UAwmMu95BkKNbMjeCkET/N4DTvvdp3ms89DKqaNYkCczGvAR9GgPFNILv/71rkmWCj3dQwFuDZQF
bUb2KEz4SHL7u2++mFfItDdTnQIMA09eryzvB7jjXsSlrr34YpbIqOwd1H2zQCGkDNkFv6XlRS/U
r7dI8l9Rxac2j3rmjm4bQ5WKtDHrUQEp4uLPbLmHVKXfGzhkIdxzmQXbxmY2Qd5rj0OFgNQmNHOX
3Ce/Xp7JElfaFXWOJJxDAm36PZt66B0rlA5ACIa041hfWDtXGmopbtbdMGhU40InIH+PJtuwCLEi
JKKLSl1AnawUshCy2CZH6WRtlzIeVFWGlFzUvZOBR9eWqwX43C08KBW3uo3J05Zv4awD1ZYo9P78
5Ps61AN54f9OPggtIEGCGhEEknlXx4Wnde1rilSO2GbkMbSP55+zMpqXylE1uczQMmfBrAvI5BKv
j791Uvr/utFPQzksLSQ7VAdYAgO+Hev2L+R571zLdS800ZevDifQU9N9esApuZ8BXhtdiZFDxW2/
OD1yfOeb5cvFFb99GtyffltRhvRNFukAu8OhEM5GIMVeK3JhCtpr774YW6SqK4ClQhOgWCrzp2xG
uXXf2BCeuaHZQOcoiMf6YXqYmwaSv6wYNmoY4WJpoZyYGhEeXMuWT8ZJySY2yJ378EQsfMcxLRzt
QvECISy9qfrYwSmei38C0pJDAk3qjQUN4U3RWjEEuDiP3/ZpLn4jgug+06Sbf9WThCQlS7GZaumO
KOZN1EdkbPattZkia/W/LcsjfIeyojagqNS2cmtnNf+IdcmR+csrNH590W8Sl1loIOwmmBssnahF
1UkfdE73B190x1UPMPf4r4mcl/PD5PSz/+fEhMcturGra2UZypqA0CKoeHYXFsmzM7bHrJ/2NKzU
heG4MlyWLumwsE4l7EraYCDJoVLmDqSyv+c/Ye2nT3//NNLhnNBUzOYtiseHQzpI4vUYXxfee2Ua
LZGccwGkK03tNiBZ82uKrZuKwE+2RXXn+Zdf+332vy/fI7vqapb3gZXOKoeBYqm3KoLYDJow9nb+
GWt9vNjvKcGK5bCoCAqdZ28ttVwf0r/pkGk5XkEREV1xCIIuRENXHrZMg4SyyKHgJ12QaKeDZta6
zQtQ8yzaXAOdCn5IceFBKy2nFt1eTXNCnQGKHsPSOzfub7pZ7Wra/TnfaF9uX1g/FzcnKMqGAfnd
NkgsCBGqIjsJCJy7pqwC20l+K5Fkm0xd8qBZa7XFMOA1i0cStWMwpvb9LNzneqrqw9DmE/K187sD
+fbu/HetNdtiMEw9UJMFyuBQLzxGGxfT0m/t6eRJoS5UrqzMR7UIklDSJAUZ0HJijssfdi3iB8GN
fDj//iu/vsx9pHFqlcaoJmiH+KebZkcXGORvTsbFm481nVF7S/Ig1m67yQBc9Khhckc10jnnX3+l
+ZfxXcrGiSCs4x6huYutezVMm6kJv9e3y+huBdw8kWPVBA6ri31ckWLbob5xM8xuen/+/Ve2p2WE
V6u0MUXuZgHtsiz2i7kSD6N0lYcC7H470DyCNCXpStAV4h5QPVqrC09ea7nFTuXkIgtde3aP7cB+
1XP+HLYtpuElD/W1nz/9/dMugswnw06oC8R8UKac6ghqEEVQ1K7SS/jolaG7DPJavIMzh6z4sYRO
fhuFQu873aUXTFVP7fDFTr4M4k5VM8SDnbrHvJTQ092GhHsWtFXCXJh5aw9YrFEoQnantrDroBun
rsCKbuuP0u3kH05FuGehTPbnx9haOy2WqNkZ6GjDlS0QtdPsLRby62JI8s33fn0xyeG/iRImFFAE
c9qJLXIY4JdS3VzohZV3X8ZvW83CSDVhHkDX9yMT+glazwtLx0r7LwO3KhFVn45tEZDSfqJDal9H
1IIqdnR+dS6/lPVdmQfitEN9mgczoBSNq9IxGFpoIsMufI/i7K1GAP9886/sq0sjrg5ALB6l0gq6
PtHvEiLBfT2b5KPRTnZTwfHlh4DqK8I9u7/kXvb1PZgiM/6/39RAUy2HoR4hgkLKZoB3nd9H0x+n
q64sae/Y2PHDZKzA5vKjt8uX81+6NhROf//UksPIBMhaOFp3Q3NbJdlTK6oLU3GtEReHEzoXkPAT
Fxbodpf5RUJLVEtFN6abX3JzquMw1xDJXUgLr5xNljHeAulU3ci6RTFZvE07iKTHcq8SZ5ujfq8F
Kup8c60NvMWsJ6zrB1qNeIxqXyLX/hUV6X0Rhpew5WufsZj3Y1wnsL2w2iBGSG2GmXsC8aoNe6TR
PNHwW6EpqpbsAGseXadV+ArIBO+Zm2eeTssHnoh/51tp5SuW7IB0tqMU0kG0kgskMinlnaXoHaXi
uh9RyNS1lwDPK92xJAgMRTikvYNen0u33qco+9mqMQEEMMmjC8XGa484LXSfJkjZwrvMOE4TxA4s
K62R/Gltavtz/s0uX/IDhA5RbWKjsRxUa6PQEkUQbrFz4DHmpSgKnbpLUra1L1lMdRToSpBIcbuF
grsRr4r+LPKn8x3+NbITI2ox1wELyHOUDY2BjLrsJp+LTHsovxK7OdbDv9Fuqk3Pyv6hzGr7LTRi
fuUpKocnZ8yCoXDlYaAclbVEOdtEWBkKmCGvilwru2qmwv5z/i1XFiS+OBuEpSkjGoYIlanhmNji
B3jjT3bWX+ck9GstbuIZCILzz1pr7MVCgWqJya0clwWoqdsXKVwtjNij9HnzvZ9frBO9lKRhwrGO
xdA+5kX8whuU2KEM4uP8769s40sygJKGCgnE1rFlf133gfGT5B41tt+bVEsaAIgGkqR2GR6L6gfP
n3J67+qf33vzxdEgjELsyYqFR82bfEPM+MOUiFTkVN1b8XApvLbWPotVIStoyUqWov3HBI7L4Sbu
fzdJ5VnphQ5YGT9LRMBQU8S4jLCOalQ/uGUhCwiGVWe1sX++nehp2n9xFF9aCoqSW2QeTHgkYQuo
KRwqr1kSRz5zkdPximQmm0g76cdQaHgLYIxtIXXOjk1sNfdm1HybJKZA7tSpL1zJ1z55sYYkGYPD
IUWbDvmrkfcsvGmmvxc+9jQvvvrYxdRvOhDY2DBYx2qEURW2jMHDBnUD7tUxhpYadRbOzTyVqJpR
ELkz0ziXmvn09l89ebEQTI5l4i7BTELlrC29sldwhywUfG4mFJXcdVXoHGNHuK9VCUWVB18AcSUM
2QyZVK+Fy8SjA/rH/nw7rA3bxbIRVSpj6anPBSi5ABLddjl5KSXiz3F7+NYjllaFkz2jbJqjF0NU
c1QFClzGxxr1EqhmPf+AlcOFfVrdP23ISAqCodrR8Ngr+sOd/8BvFR6F45agMEp88wRjL1aRrs5I
4sAWNxCZeUU5jXut0gw1ITUcweA42jSuufA5K6PeXqwkqUIZb6kqVMf1ToJ6UvgRwPN1l9qs3p5v
sJWJbp+e/KnBSg7RdyUTzKuMt8cktEO/dPNv3uj/S718+nWEA6nmth0e5/Z3K/6GKLph9K7Sl2LP
a929WBXqwk5TGorwGGfDYxxFwI2XrN7oZPpNEjtA+dq4O99Oaz2xWCMy16Q9WE7WEZHobFPRGNXJ
piMenZNL/osrJ5ClP6FLFAqitRMeUV1VebQrngp4EE8mvaJj/FBCsNdXl4QLaw23mOuJLlteQcZx
RK2ZP9gwedQfvPwboWLJYc/nm2xlPVmaEBoI/zhuQdhsc+3DUc9DWSBt/ErrC8vnSp8s/QZtmGMo
rCjySN2jjShwh3Ld0Rkv/PrKzFgaDELbMzSDweuXAzvyYUS9qXMhgrDS+mwxrW3WovoqihRMnSNY
A8l0I1LxQ6T5I+o8B68U9EIXrLXQ6e+f5t+Eim0xl1gOWTXnTxNH+fmp0Ps1hB/JheT12recmu/T
I+KyzWDv0iRBph4T/lhU1dEefiXsNyyJL+waKxHbpYtgRNiIsCBLgjkeXjiJ/aYoDw4V6HDYSUoB
55h86g+Wcr+HUFNLPkEal3Oik9Y65nAl/X+cXceSpLgW/SIiJITdAkm6Mlmuu6o3RFsJj4SwX/9O
9qofk5lEVMxiJno6IJG5urr3GJBuwfTGbWRlYV2blMWh7/sGVF+AtjmU8tesaUi7Hy6Uvz+36RYb
uylYP4tBpcAUogacx5YiYI07Qd0YK2+4EqaWenAJo2rowC3dmz5uFT533wgDtXIQP+baPIHjDSlz
vznd/pzLY2Ut7wIZqLsAFBT+QXjuL2Kos7bO2+TbP24//vIeB2v9/xdvV2XQGhmhKj+qe9yTzOnn
7ede+9mLDV6AQd4LRJCjC3l0j+stZLI2iRQre+5yZLWW+b87QYKvHOEa7ACiYPVJSBWLzMqNJeni
219w7RWLRWplkMduOEwE/ekBcF7oY89Rk4MN3H25/YJrQ79YqENja+jPYehnWLJOxhPo6Z968DLH
zCZRNoxqCGJxuqd6fvX6dK2kdGVUlullJ4UeO+43WC+PzH6Ef1dggOGgyjVD4msvWCzIBNRWQDtZ
etSz81K07I9VezuhmmOb05fPjc/51f8E7GYYHTG0LDviPdMmL2a2sdL+c8Zy1jKfHCn0qwxVyUPq
W3xTtohvqCWar2B7mW+zS9e6FFd22DKzzIx29Cejg4Vti16R8aprHwK5K/Xia7PA/n+Ieij4mdSE
HAHvIaRkFDXKq/y1afN4GAADuz0P175gkVH2SYnI5mCdmirWlRc4DXRMPtdqtJa5JIdcN3FBSj9q
n0GWApdbKGfYfQQW/ffP/fzF/jWB1BWNpxAgnDlqpy1ToCsVX24//MoELFNH03BmWnoS7gpT7M6x
miAtsCmz+PbTr4SeZd44lHLKoYEIa9k0CQFMChj9XGBe5owN9QoCzTd9rOQTxBmgiSWRzq/hBC+n
WtZ/0kb0m6YC9PwjNwYVe9rvos5XDaTsOYSzsi7bZfBBim4P0uVj3lrqUcMPYeg1oNJHiF01UdZO
+UbY5q9ZmOja9dz+xeq22rhop64kxddm5fzn/8Qllmdl3Xszvi6FO4lhHFL3c2V6a5lA1gUQaQBx
6KNKm13aQkynGLa4n2xuD9WV7py1TBfbOTMkQhvsrCAGBjRqFegXp47bO93GtUCTcyX1uhIyliY4
Fi/4kEpwIYYzZa/EkTzLFmKcK4XXy3m2tRSiNu26buHBUB/GsuGHghvNXqc22fpVSyH211mhxSsW
kr6uDzDqqFdgUH/l8P9bBbOWGSWE+JniquJHjyeWCFjTTL8hmixeE81IHVR1mR5F2/YxzRLxYICo
DIhsm3bQv2yNw+xV7jaXJA9cLsufZEwmHbWO7393HVKDx6GrOYDU83Sw2Zx+1VXffy+asvkoqr7l
wNuW6b3NsJdqAyLrBXP7tzbTbvow2EruLUXT99vL5EpQW4KyO233MKMB/GMQ+knBU4eN3yaf3hXt
Ski+Mn9LPLZ5FpuQ7ejsR9vxdsZgufCbAW5WC0FD0AjyPWeDfE+gDIiJbbqVZPfKd/1t+/yzcXPt
Oq2ipg8Ny5lsLadOX8EMAmKut6T5NkFMaGUAr8S/v3L9/7woI5zabU99CCAM1VclfSOawPF+aXsP
roDlBHFXlFDd6lMlZ7aUXRih7QD1Zcfbc3jZHhJenBVne62hQSidNQrGX5eL/y5+tsSaVbaZToJq
dz/3ZeQnPwaQSPjM98JxAj5sEhvSNfSP3VAIpBmh6X+n0E4GK4a4FVRk7XAyjqm69/wXCKKV4ArL
7ktibbpqf5ZItezHDJqasnptiq9uQoPOhWzNvDIfl48I9pfD9M98DNpImg4atHejM+ytYfzpQdos
zDonBXHZ2ttT4cUwHl+5q10Jfn8JXP+8zc98q7JtWh1c3npPUkF3DM0bewOaMfnUjFtLOk9v9PXc
Ki+DUXED2JGZQpaAEgHV4cR0Vgbt2mcsjrlW93zqqpYf/ER8N/MkgsYxDQZdrFUAru2SRfKawcKM
2J7w9lnt7Un6Mrnw7GumoORf7H6NH3ltzy+SV+rlxVh2trtvPHqXQ9Grc9qozgUOI2/lNLrMKKbW
Uv/f6QiUaxXHh8wTfAcLTysYzE3ZruNQcYc3Rn7nwrk5korQmHapE0NVisUypcjZkzaPLM9Z6w5f
SU7+wwkawNNJmOFCYWd67GEpVptrHJcrC2JJBarb1GkLKuw986enZKyh1JR1I5qF4+dqKEsOTdKP
su8dLIZkLAMBcdCmMIMZ0qifO9bO3/XPviTaclQvS2+fu1nY5Pd+Z9z1qoqtbM1s7cpiW/JjBDK1
hHeFt5/z+cl2JggJOo9p0sXJuNpJuDLBS39IjvStqsBf3A+Zf4IM3COR/ZfbA3Rtghd7JYcG52i3
PttzAPvHEoXkBP/pRZ97+qJQk3WVTobOY9juw1laNSjd+2LsVp5+BbthLUWmUgiCwK0ut/bwGIOW
mlBFbcRe5mV5aHUjtOwLgN3gQyl0sbdHnp5qT1Aa+1DZgw27Cc1VYvoJ7EkqmLkBcZvhUMt5wI2q
iIxW2XE3tXxloC/PIVuqVSVe2yUdhN+hrghoMgFydLK759vDfDmqsiXRySkbs6qgGrmnkDMlYxr6
yQdAEFtpDKHdvH3uJeeX/7OVoK2KhoBnsr2lzRAUmncLkqlQarNPRgWSu6JiDaJw7XMWm1an4H8w
MwUUWZnN+1xMGi1Z6E8WvuI/a+iNb8u6WPP1u7x/2ZLnYBm2tAzPtfYeoJOxSBKw3CZthSWknSMk
9msHxnnJX0qlFiefhKos2PQG2w8K+NgN0LEiC21Hy0fkvdCyoXCtefTL1g7cPPGgYOnWdczgtPNi
pjDCuj2H1z52sds5gSzxjD7qvhztJ+U7WzglwuTA3cpqTXDo2isWWx6IVkA9MHiQwrebYKDtTzQG
Ie48jD4uOms4+b/n7IXh/A9PIXUm4A2pszdHmHsGphTOT9YTpoOJZyOuS44dkmagsZo7HTGWypfG
dCG16JowUl45XS4HT7akqg09g7wpdFz39Uj0S85LI+50VoHdnZjfbs/Y1Q9dbDvhOTWAKgM2wwTr
TgdiplBYNiF4mzUnVfzU/Knuuyjr6p9S5ivVjitzuGSt1bgvqcog7j63Iao96XfqpbHQUAYtQG+/
/WHXxm6xyaeyt6UGtWHfayijFlkOmBbUPluL//ncC86B+J94ZfaoqxiT7u8giOTzO7hVaXclabkS
y5esNegPJ15CZX9XTS91QyJZs5Uj7dqoLDaopr5OS44fbXXPcOicyIMydrfH49qkLjamX0HRNIcK
3F1bwn/CfXS8YkMM4LXhNfK5NyyqrjwRSFIqDAtLn+f5V5um4dj+TEmyuf38vyWrC5t+ye5JqIIx
ulH3d0XehJ4nTpK1P2sy7XQ5IHGU8J6Ag8oI7Qg4HLg+9GRdJDUFGDpglw9QJqDU2w72EFJqQpvC
epp5uUFrKpohA7/yG88fe+k3nu+j/yw7l5fKgzXzcGfmYnzvpQ9F5Lwu0A5GSU/UKBTZo5VvUq+s
4wbCZt9nSD1HSeZYCFPF1D9ArG1+TXxUruHcYrMQYMbiC8pfetz4biKBvnIsf2u1nv96+ydfXM0m
dRc7sZ3pnLscxfKRW2qjSVmeKibZysF37ennP/9nPFpgkbymR3lTwjVnJySB5UzRuCuL+uJ+wW9f
nKpG0hXokrr9cXZ+USRxCe7DdiKi2yNz7emL3TiKQoDYbOfHrhOwY1JW0mw9uyvvBxTmVwL8xboY
vmCxLVXOwJZpB5R/OVwHOIVmtgY/54OztH7Q2k8PkmvcJFJS6hfDSYzn2992uS5sUnuxW2dtQp3e
MSCVm88pj2an96H8nOgkmNOU7Oaqnr9bjOXvojONCKrPUFgxcZUKb7//vB/+s0/w3YvX2wl0VJwJ
xirlnG17Aa1QotrD2Mu7GfZFQTWOFhSG84/bb7t8XzfpkjhUZ1YFt5q2P6oc1oMulHQDzfyvjBQv
TkOmTV+7HzRlX7jv7vhs3qcl+O+pgPkCpNpv/4Yrq2lJMEoav6hQgYD3V5NF2jPgdtpHirYri/Vi
fMcXLhKFgkFWu82YhtKj+SWhbuSPZE8tsjXztWrAlb28JBe5U5/DIwV7mWlzVyp1T9ZVGK/9/EUU
KtNcd/Dl0cc698NWfRlnfzvSRxuawbeH/9qCX8pCteboExs9qCMqv8mmSeePrtN7JZD1A6MF3b5N
kg+RUdJDaVSfadZiUhbxyRbSS2soex7bzoOTQqmTF2hn03iYjA9KWr25/W3XltYiUMGf3uMj5/ro
qlfYjMCRZgpVXa2srGvTvghRteqNtHPwdOm9TxB5N5KVFO3agxcxwJhTATYlWtn5lHyfafpowVDz
9ohcWU7/IQqBvu4lpuqPuU/e67F51nM5Baryy6gZuvfbL7l4UUUIXZz1DhOZMlkDg6FGRRILqYd5
Ex3hw2XBPOIzdV+8ZLGvp8r3m0yK7jijWJ41NMoLG+ZH6UrC8rd+fCEQ/4cwYXddaToFYLCUWjs4
CsBqwCpK9kyoKB5miROCJb0RSlnNe6OWQziZTh/XhRy/KEWI2hC4yX3FGpzfYDlpriy6K+fDElw1
VOhXGxykQsdEdcEtXDj8AfndGV9Hg71l4OAFKPCvkV6u+NzSJdgql11i5L4CNtu1yMZxpP3MxsaE
C818diiCy5FC99cajRptHLv4A0nMALopu26aT1b/LOGQtXOo47wBUExeXQvOaENByjcN+dqHtGyS
TdVk88qSuJIzLDHeVKaovxAIl3h6Hh50lYmTrmcXfjXmdIdDXW4rp1F/mLbUawJPm93t5f73KLmw
VJZtd4PA/MtUljrAf6DaVfCW2EkQ+M/NQvglxJM1mGxz3nmw64INIe1Tb8NFMtxpOLR9I9LwDzmv
CyOoMnhGebZHnqTHqhAGX8NuGC32ZEG9+ujlRv3TbqaRB63bkDSQGhyIYG7HDu44PAWjuEa+AFOW
hAeqaNQ9c60pZNAp2uXUNHoUo7J2N7Qk/Q17z+J4DsHvtUizIeggZVQEoGbRyIXfwG4iTruFbLYF
SzRIhLzSfJh+uv7IKGyXnPkoPNQYHCi3bC2fGkXQpO3wVnJrjipHuxs09+qXoaHjiZOp3PhDY0QO
rgBh7g55yJp2PlSG1B9cZENk08QLxrQ4U5JU27w5kKWIrBbea9qFPQhAo9bnop91jor/JN29I0wA
kEh3cFFPyqDWgtiKbiGyjbXa67XtuTiup0K4jBYQbpGtd4Te6EMy+GVY936cErGX+fiiLbHyNdfe
dT4+/vkamcCJZB7r9gBXL7JpvOE96aZn7evnaTB2tiHhQT7beiVP+Au8uLDKrcWZTXtf1CwR/Jgk
dg9fHcAYxGaws+mPB3GGAX5OuvqjJ4+7Ac9o/gGFJvc08Lp57biV7xyBS6a2XQIAzORJGcDGSv1O
ddrtPI8VT0PqD/emlbUf5lTCRseT1s/OceeftXTg8XF7q14+Wcmy2swqWIKokleH2W5ylIW5DfZ1
Ildi8+XDlSzvLD0ccXxewEiJpm5ccT9K3DLKrTyY5NdP/f7l7aD3i9F3JZfHs8cJeJX3trnWGL6c
K5HlTUAoxuxW9PIoTR9OiqI9lsME551PNYRMai1ysdawqwkoEMhLz4K+ln7fRHNjGg+T1HznpIO5
cnBfngS0IP9/V6RIBUTvdjggncza5JNGFZfa0Kuf0YMX0GZ8+8xUYIf9/3uY4E43E1MdOG6Dj7oH
oc+bi+bnp56+BMSOzCmJAy7DoZhtJ1YVFEEpLdcix5UEbQmJLdUEb7AkAQXaacRW4jL/QvM+20Ed
Fse6iTt9ycZ+5Y55JUwt+VBDJ3MIpCHoavQbVVY2YQ1HtKBJiufEJj9G23+GQedKifbyKqZLKGvT
YNSshiqMWwvjN38qYA/G28hVabq5PTXXvmcRdjvuwaoCMvgHPWVpFeTAzp6mqTH+pCabBU6znJxG
4JIS2L/BUun2Sy8HLsoWwbdUhe20sNg6MPhshghsQ9hy8/S5hy+25sSTQms0yI9asXCYBUzD1Mpu
pH/ZpxeOjf+gWhthDpmNhx+/GcG7HcClNvjlRl6IHlxwfx99S4NYBvfvx2N0H+Ofx/0+3sf3UXR/
//r4XIY82D8HP7fb39vn3/vfffBbb+5O2/0+2O5f98H+950XhJttEWweDofNZvO22+FfH4eXcHfY
PhxCPCeKjrsQf2cTHsLd8T6K4/fo6fzXwjB6j6Jd9L6DC9fKB1/bWouw4LqQ9R0HLMAMJjk/6mrS
jwluVnD4zHQkfOl8gRRPtsalu7Lcl5hbhqkTqURHAoqXsZ5pbCfoAhrjypl/mVIM+PR5D/yTYrRD
b1oTFIYhDu/FMEANeiqBQS/hoSJ3kzjAaPGkkNdCOqxN8+chmeO0e+mKz+mS0yU2l8Gwu4eQM0S9
nMJ+HF1jem+oUSInyPUuHQjd3t4B18ZxkRiSCcpVI+zQ9qkEZc85+PWfai3+Xdm65iJepClkdUWT
YUUIlZ5y08uB9ILG7u1ffuW4W8JkHZjXgzqEPpjNniV9TD0Z+fxpztO1JXCOMBf27xIna2ctzby+
sfejLx8ydPFwt9/kqQ5ZKSNvqgGLqEKjhnNgzU5cgRFt5jSayuRTKRtd4mdlOtWkLVGJqoGASdRj
JlZyqSs7dYmcnQgdrNKE1IgDN6atBePYDXHG4S0FKPuOq8Q6EGMa4tvTdLlfadIlVkU4SjH4xUMk
rbDg456EgyTx0Fcx68yfM67scARuxrO9nQhkaepNBn+d6PbLr6yRJVa3ZAIA9DqHyBgA1R8ereSp
ZWV95w9595pVn+vSmWga/X+0GJwxL7Q7u3uIVcr+R3p25VvzD7hWqV4CSUc9J13topfb6KG2IJXm
luOuLeFlG/QMxgtJN8sqJBUt6oAkOVTgpEdlFsI7VP424b270U0/oFUMw9+VvXFlBS1d6EjfFBxW
iBnqDeyupeKbSKcK5nrieYRdM+y4Vx2lrsQnskhq23l0HEqm5pDN7ba2ATCZ3QQ1Naf+c3uJXPuU
xbHluBZs0UY4XdcmbzaoBRSvcC9Ep1VAyE0Dt/ok+lGtZQUXQyKFDOj/LxQJNzFTi6Q8mPBFvudU
+btGkHwlQbtYBsLTz5Hsn0MrxfnapoZZHXoXR0cANeXy3phxVqhSjlHp9eLcQSy+6a6agMpt1iqS
F8cQ712kUVp1xMog7X+AFhPsl42pi/JEmB8GbFx3merGvdsMa0rI1162WBG0HwZcjKlzGBx/3xRA
jTsRBCM3LisAQ/5M7MUXLVZFVQ0ySVD/OTLmMrhmOkVYK7va315zF8MS4H/n+ftnnoy5byzXkOQ4
1gTm2D9I/zJPZeDn6jP7Ey9YxCOY/o5tN6J2XqIGhSZ/qP05QCp9kDXsDehKGebKTCzdH+B+Rrg5
w9BhnJwxACvhQ/gwRe2Tbd8cRQGn29vDde09i8mwlUh0p2E0leria1pAKs9zjv7gxXCB3k/9/Hb7
NVf25rJDIFKFAmAFr7yuSFTAab7FCnj+3LMXE4KZHfrBaeAg1ktzA9tcWNkDSb2SCl0MkujXnwfu
n/VUpsJL6pxhgIr5ntRoIpLpMYEFwOd+/HkZ//N4x6BePeddeoT8YTxr76hM43T70dd++fnP/3k0
IUbtQQFxPChdvTVqCJEs3Cdes7JCL7f4MDKLeJvbTpm7wh4OfGQqYFkPehD7M7tlBWmP6kETSEhw
qLTDVNiLDWGsvPfKil1qiMHpBM0R9D4O1PjuQPZONC/Ueq9NkBuKeXt76C4X3/Fti6g7NQRFbtQX
gAdwIUCW1M0M0wE/D5tkHh7bZCr+2DC93bqwat5mHel301Tad8XQja+TUfph4Vczuim+D08KYOIq
yNHs4NfLvw+E/aUr0H1GiPnUpjSNpW6MnVeAfh60Va6QdfTsibu2CLWZe9t8LgBrR0E/ciwHLtuM
OpEJP5fTAO/iTe3JbNe46Ubb1c9J+GNsFx4/TWk1wsXed1QCYyQ/2w7jWL4jsyDAIeo+lLqg8LSX
Y3LEbYh/JfD93RXSp1HXFXPsyimJELsBsZ5rB+wh6TxXmrlfTQJSR8oU3N2HgYWpzuSWEi/buCn1
cGZ4fTSZMyxlIGJibJge9L1BGiw8AjLKyuxgAf/n8gAZgcWG78yWT34zjgc58rfWFUfZNDDfrh9G
q3q6/Yore2fZobLbqQQvahTHpLeinllb2hah0fHo9uOv7Z1lz8CrOwYKn9sdGzHA6r3UdzWfrNDP
/RiiRftZFw9O2v3JqJARLVJzZeSu7Z3F+V4bZPSdBCEhqcyjShiDtDGkdVFDqwOnZGkM9PaaSv61
dy1OlhQFWSZHswMV0vpRTmxbNvCx9ih6enVRga4EXbfbo/kXPHVpQSzO/BT2CT5I2uKoRl5Ae6Rq
ytDNTLGF0D3blXzuYiTSMoalvP3bAy8wbkaXb/08R1CktvHawiVgB49rugMuRj6aUvZvsFH2Tlmn
Ry9kided/F50NPATLnAJEFafxgCAe5tpyt3A8SDUNTk5sKGszyKoeOcn3pkzWLGWtbMJQ4fSYL25
LSYvv0vTPo99L3cP1jiwIEVPOLacuTmivU3uS0d1ZejLfNh4YFPNnQVikBGhMFc+ZAblx9l20503
j3kEM+8eknXZsJtMPsZdqbNNMUJCvMjb8eAjkT9lvbDgc1TI2Ez7j6yY053Fkhq+WUW9HZiow6xi
1l6NqorKoSojFJ7rg4+IFhGcTQHjvRecpQ4eBS/UxpIe2D0944ExJk3c+em4kohcyRCWShYtcwyR
mEV6TKn/qFxyInoNJX3t0YuDSo95UvFcD8eC9wEjb+jnr+yna09eXApIo9DtgQLfsdPiBEGACsaQ
Fl9JNK89fHEG+UlGx6ZtBwhvHNumirp+bUCuRbdFGNBEmIYBbPYxc+RTnqa7XDMUFJPPJR7LJkbB
LXdWEsFzINb3weXRQLwiIBpuhisb/vIBsOxjaEOYTmX4/bFO+NMZxVaD6wZMavlWlWm9Renlc6Bz
d9nTIJM22zZDc3Xsq69yNna1Ye6kMD+X/S2xBSYYzIT3ShxJ4bRxqxq4txvSWaFTX7kKLXskTkW4
m9e2gA0mCmndt6J6yBDxmmatkntlHS37IghcjikEln9d/ylrYBL8rbFqDO1eLs4AbrrYtyKvtS1b
Kzk4dGryjUOUcepbP9lpp6pOQ5vXyPldkcdwyZF/isHoyL41/PEXnPz6KgAWY5QBTqDmNxum8V1A
Y6aFNjbwCUE36fR96rzhG8o+uCtWXp6HaQYybyZ5GRlN1wfchlIt/MKJdSKZ4cZTbZo7V8pm4zBl
3vFZj6cK2rsn7dH0WGBRvjUsH+M2Z/yErIUDeOaUkbSI8e7apP6e9wo2OJrAg/F8qp2qpMk2fT/q
L6IodQOvRNz0A5S82wc/t9PImtxym1IFyyEhjNiyzRzRMc0+CtuEKC5kjeOk6eGyVBhOtU3NWR1R
V58evSIft74xFb+HxDMeZU+nE+Bv2aHoUrVhsgA5xEiMYzVZ1hOAvIwGddbDMgc9LdxB5PCQkQIW
Q6JUM/wikjJ2Jp0/GmVnbgZulXfO1NUfozaaLfDL4o85teYdK9SXDMT2bSumvZm39/2U88iAJV6U
GXMTtSQTsYTWWUh9WkZz7T1wt71zkqYKEjK/m6CqR4XUwPh3TdjLOt0NZFRB79n9gZp5HU+Thryp
Q+bY5vVdget3oHi5o2LeT7bcFXa3LyG5gZ7s/Kse7HsxyrdWFemZ2AMwl+jKCBLcBaxPRgNZuflS
MlC4jZ6RQOWW2JbCP5U+3MUs1393LAgIULuKq7ax4OVnipBM6ZNRuCygMDEMM159UZlGU9uSR3Jm
PAL0OkVpbqW4fqJDWCs4kUBJ0w/LZvpJy2Y7m+q35vaHw+UJ5sHQKoN1IexLIR3E071pWmbk+KQL
zd74rqH1GOSDnKPkLJPXzA4LZ1ogjbDyMUqFfATd2oqgzEAe7T7pAmsCHKhO7Xga68cJqn53CLqo
AefPsqtOlWySCG6P+N+Z+Z31zZ1Rs1erternjNjfQdqHt6wEqL+3KyCyiCbxVDH3D1HFI3OAf2Pm
oACLVjCFN0Cx7+YURvSuBZk9cNGTqeoCp3dkBHf4Fzlr1MKmas8IAuZQ9C4STP/POPkuCPP1s1sZ
32rHHBGI9B2k3r/7dvE8sgYCLPpNePxL3tm/tA90H1r7d7Ryf42EQxmZKD8UqcbTCNwep45snc4D
eNlLwO2yirukFjyiFqoyKrUhke3Qn/lUh2d/wMAuSYZrlXyAntvetvJnA/h4FJa/wo46g+6airn0
78tiPqEe+lGV831rGXB25v2hYphkuM/dMQHOopcTc+PDqyfqXc4iJLIKcG3rQXLxw7Pt59ExXxtu
7VvbPSHvrMOKsHunTzJIsNE06Ed/DweTQOn60azkM3xe7x2IbDZnFprdTbt09gCwGl+lZEdd+ZtE
g9KfTW9mhryCNCYkdy1+sJzqibfjzhC4qSVWDC2YXxpnSWi3dQx6JqQzWvIKa5w/bUbf1QiLi9rJ
Wcg8heXb5/fKrdUOovvYCPaQBLyEAqtUWR92pvlIuB8maTbfqcTvYsef2oh0LLJc56WEFWdVVgoE
jyRCTKObQvN5k5HyVynKOzMhD1iqVQD/OhiIWtZXXiZRkvixn3MZ1LTZJlB1n03z5E3qve5GdHu8
1InahkWuxeEXe06prfoXenHfYRe8zZVthi0g84U9xrBoA1ZewfhSQ/0WQHIbuqiB1gPU49E+RL3M
Olk2VLqBB3iquHCiCtcbXAWmXWODs8WKHzN60uHQdCLMLfUdEnZvGSvaIIWTFDQpx+8QEZXYl4Ab
oaDBY9eFhItHElxn+fToU7FvECkskdmAaM5wVU0AcE/q5D5tfKiyzvN+HMrp3gVDNChMfUqa6dEA
nTsYiPOlMbCAysofTnKyg8mcTgbx79F2x6hPG7ABXjQzv+XSYC9tkY7fy4phflJOgtbM0sAaAKPp
xc8xH58Tx9xmjg4b3En3nUreOyyQIJ3k/YgAiZNk/GOQ4t7h5ttAqQptM9lCYQTEHNfYKMc+Nonz
bJUj7Ot6Ts8l/7d0KqHXJ2dYjsmijL2BflBl3HcpBUp8BOrLprFTK//OtPJ5Q1PEbc3dTTPjdjyA
Ji3prCK75Hve+lHKa0B9oIwb5I1E8O1w+s3+wZuNj07Ru97yfs2Un8YZ4hAV+ZFLiOUQWfzwOvXF
79wPYtlyYyXdVljZG9SID6ApmFsLbrRBS7pHOx8JbPHAlG9QSrQVSEk4nYNKqn7rQr0+YGfHuWJi
D2YrjrNviEDI+XtiDS+S+FkkJwa+a3vya4n2X9q+m4PUmAUfFiSl856X8x4pBZCwPbkjPoKeQzoS
2SofYp0Vv1kLjVGnGXQoSnxd1/m/obsHWVNgpxw33ebefOcZya8MFgpBT1rk7pn30tviCTClJwXF
8YAnE6gJqo4a9MzCDHarR4Ar/XAetYaJZfLIsVrA0uMsdCfxA4IxEphMnPCTB54xBt+CavL8NGSw
y+i76t1MrezVmCzAAsXw2JTWuz03sWH2+xrrajTP1riTdIKWpljVDco8PcmzMDWhN1bOyVetcLgq
DyW7AUBaUBIf+FDfFxlONFU/i6bYAKq3K3qQYwDm32XCdnd5qXEPtJ3vbmq/unrYlmVmgFQIRrie
mAlzX54EXkM3tEyeSx9dBWzg0CIpDbgG38YpZNSquQwaRYaQ0Ra90qY7W5Oa0N1Oehm2fjPHWDxj
0E8cWGTraOl20/Q+CRO3foJ2ZtRI65fTj8+FMMygHwwd5k1XYbrV65yJo6ew+VB4YEHRWyiy4CAR
M0wztFduJSitQT2zL42gP2rLOTZt/VL1WD6VYNE4djszd1CXAzdihDiu8lH0SkewxOBVsxnKMyia
wz6d5CIoEoDQoegR8A6tp7rjgaOg4kbzrtz0TT3eT4ZTPKTyf5x9WXOeupb2X+na95wGIYTo6nMu
GN4Jz/a2k9xQTuKAAIl5/PXfg8/urx228dvlql27yknMJGlpaa1nADlXRC0PGssCsbQTVyqqfpDJ
EUGHaAwanSxfqAWpZL8a4jrFHC/FfZTWO9icogbVNq4axJVl27tEdk9mwr5UMLDyxTxf9u3wVHbk
HsBG5epadGdQ8Id6OvzJufM1NQXAlHruF3CS8AfeYKBSqWFfr9EkrpzneWwulUQSHJkXKWMnUrdI
NkRrAYJJ2Y4ZUvUAgVsK+FYFUTMVGVnIMoXJwWWzj7WqvCa2wQY3aRAu2yzGGFVpRd02ZdoPZXIY
WKeVrCO/VvjuyQR7a0/XaHEN9f02dy1Vp3CbGAEzLgZjDtNSp7rXdEKfPYYsQHo1Uvwn3tnwGWNw
rc7daEiK/ZTO8jaHoAlwnuBCZq2KL1H2Ke6Tisp9plnijhooKrgCTYLIk5pdNy7NdOcmn3n11KM1
eaGbKWqvJhIW4FzM7ialzvCTZdB39JOCdJWXIBM7GLVRH/NKi/HFjDlioY0DOriQemRfg+6UhHEO
94zjbEyDdW82Wqm8Apvno4gSx6tmWHlCcUfrDbetMSfgBWAkma8og9Q8jxYIdzN3V1E1g6A+STbc
zHjSJxB3nR8fH5u3jmuraoXZAZ/dVAUaArn1KDIcRiYlvqL/dg4SsFHye1U2etNxUJY+GJmQVVjg
QJQSepzs4Q7nlGsnF75W03Pc143KyBr9xaZylpSijDkY+i206SB3pDdnagtLEfmdWuKrNNmbd4ht
wPA0VNdOdKmBgRCyuJYqJCaG8Q0zElam05fC6s+ULjeGZA21IknNS9sWw2mgD5hBnq1fO+k5lM3W
xVd18igCUYnRQYWEqixDCzRPnkzk1MKFTIs4047ZuskyF958r2lKZqNx1HgiRean8UWp9XBsK4KP
p+xGCWMtdBhXphBFklULaV1dMfjwhUTO2kUTjbckd/IzdZhX6Nc7o74mW5SzA8s/HE5C/bY8Xhel
d23qPqgI3jXwngjvoTyyHkwvF9gF1zNe7tnTfXZ/n+7P0a03pt0az1Wa3UxYl5ahAptsnl8ov6hw
TM6j+wxpxhglZ4qKWx90FQOcRIFMAApIyMnDhMCXZYcerD94Wn7yBquqpdGi4FKMVQm90ct0RPmA
epN1UVjnxFK3XmBVu0yKyUyTssRIZVXxi9uoI7SxaK9pgd1Xdtr8yfdYtS94QghAP3mB2tBXWCRf
mdh7u+zbcBZ1v7Fw1vipyGqAwoaiUWhV+kGjNjKsGqzfntTnLEBfUUzvzOo1dKq1ezjPZWMRirGP
TgmppceJjqI+Ns4r2050N3KY5tf5yP2pTT2opEBUI6viwGHFdNBe84UZTtYjL5yLTOb0iib0HId2
6wOsIgeKnwDUx4MMe53CEtuA4QCzfw72OaGejSW1VlnMxwFeclkxYJuGd0qfEhcwpDtdNhdKz/5U
SO3zWjvnh7nxMmvFReRpQP3FM0rqKumfK5Qa7kVJ8qBq5nNut+/veoyvZj7TBq6jOZiH2oyuVm3i
2SuBytbHkdZ8xWK8N1uWFfcmkmvofGV9YdRhnXbyvjYZuxqiFFJPVTRNd7Psh95FVmjum8roQNAv
hmanCHG+oodM7lvLmEtkjjWcCTtHvy6WZGyAfST1jWyCAx4kOEu/ozN6MAlgWWh2xnl/GCooQ4Lx
pSuPG7y6GuYKsmeqHuEGQyHf6fQxTlgOKdvGK4FKZV4n++6QlxVLXEda/Z2JM+dt6djKS+1unpDM
TpjiHOeNBnqXhgOJIXDTdmUpk51GVemZgurfsPb4N+F08rFXVvOU481/Rk5ZPNaIIY/1bOZ+3Y59
5/bSQVG01HV0MYYxSGJNgt2jVRccngqhPqXWlT2X9EIUgwRKlUAo0pdjb6OMgYa8q2ritL5lOSb1
qkFHmgLq9fSjsszs1FiQqlBT31z0EgwmlGjyBEfXJC8PJtHGI48S/U50yfSQ28TwSc3FweHOFwiT
Vl4usv5FwX0EvvKQqECZZLyR2Xxv5+xpMKf+BL8Nxx2X44+CEkaox6bmk7g76g5uAnMf4kdMCS/C
h8CP4AlWdcLc2jHNXeaI3HNm1e9kWlxByBgZzxyjAKHdzkTVAXOGOz2xkRRJHUeTODUvjcxSvuEU
R7tSJYT4asOHeb3tJb3Bfd3Ql8gTfQPgmvhVaoggyjUTxTQOCSGYdQRoFteuNpX4wLP5pCm7gDBY
ewmcoHah9Tz3W2pezZRPe5WKyJWyruBf4UzeiCOq2yBwwqwG1Xo9BioeTdJh11UVCoEa/6mm0nLH
znp9Qe1lbpVwYRtOvQFyD2KkNupjCYh7jdW6hZ0ge+mtunCnGnnSgDL8FQH77sgEv8mrvgUURIv2
jGs8SITxE0Ag+S21E4g45iLfA+8dD15Vj/xaaMZ8TxoMDbS9tQuBaQqLMVoclKD9Xtfjl1RCLyBu
06sxoteyHNAXh+lT0qKfLGicod5M1Z7EKDDCPSXbx2DGucyW9r5p9N7l0Ky94MRychTUBy7c1GL9
qez0PKCOHPHo8s5s2CWGo/EKQKov57pki1Nk/FQY2j3KgeNhklpzY2c6+CxJTE9a0ZW1N+rRj6yS
Mdo5unQzrk3PvT5+abSkPELIk/wJQy90u1EEc5UcnQBtfvT0sfgoFD+N0nNw9r7VLJyY9brtvBZa
F37T59DO7Jz5kFCY5+UOvCE6A1vJBGGzYzOOlksS9qSyHPIsojddUI4fTTDp3Al0hLtJomxlOtV8
MtkkfTOW2b52CgN752z4lZU/NTj67wmSGzcRRX6fIgR5smf4H09az0HocPNBvBRVdKc5RXMgJZi0
0DOBAhj8yjxHxRAtt8rHKaq+sqxihwj0Tai/aDh2koa4llXal9MUoaqdjajETtUY1DUV4BDYlb4H
4b0CegNmrFZqNRdjZdBHs5orVMy6HFVITd4WsUlRQkpnVPps52TLqd4pCH4qC62gljVp5coSISQr
aL/MfrThs6oXl7yoU3ScOP0+oCMG1l8PwT3DSAAoKOoghiLmZYfD/bMqUStReQbHb7sH3iCnZL6E
u2p629CxI55kOZCEbWx0WPPE3Kupc/zOBOVCs4dfyZgSCPThnVNIa3kI47ZHKCS9eF+BYNXX2o+J
O/l1XqosmOooPQ3ofqDpMaIq5qUTDF/oUOfqYEW8vxKQkcMxHn24a+hlpvejQUrQv5ys2IuWR75Z
zsljO2o2RHryFrDGonURjdp9SzGeJhu1l6bXjMLr5iFp3KokqGbPRLiaTsxDb9nac8OSESU7dD0e
ZG2VDBrDI0081fD2YDIjL4MEgoVAMxeauoDBkQ4DFMtRnoODI/4X9zdmy1ANMm1mx15B0jIFwmuA
KtaA40yNonFsXqO56XzT7dH4/vEm+/4Wbr/KArzZYlGIhKsp2ixhpcbb2azQSZtuP77060nhve17
3S3Ne8dqOxxh2G19IQ6Ny7xd4x6xnr4y7OG+eTuf7JO2V8F9cjoAr5I9jWeENzaSn9cG7pvXUhVa
s0XPVKgZI2SgTqW6kiCofvxiWxdfHSgmsLflnOCACZHJu8bsvvA6CnN5zsJtwQi999lWWVXUNozq
McA3I22DCih+nplXwyB3joWafN/eTt3gzuwzAk3QH1qdKjSjdHA8wpdq6wHBr57RIs0p3338qbYy
3hUOihMyFFD4BlU4Kg4DHGGc+GYwzJtoAvp+hsfeJPefu9MqVzS7mpWACKowyqu7oc+uaaY9It0O
ZJ2dQJk4VHp19/GtNg58+jIv3kyuCnoofFAokVSQpnCsP82IIpTniE7nvPW27rBaOWKeWBoZWn8i
crC9OKqIR2R/6p3xTyi9nAM4bRTH/sbVgTJuKeJ8OsGowU2xAYDPVpYx+vg/RH2O17T1KqvFYjTW
rNMhGk8Qrz6ZKNPWxEI/uThZxXxmCm/dYrVgeMWcqB2tNJzVovKbBEAIQNOtdGX/8vGIv4bDd9bk
Wmo2NVCEraTQw/qL+aW6mh+y05AG2Py6L+Nzc31yvlLp6meUot4PAHAD+H1+IeFNSW3oTThGqCK7
ukmRCOrA5h6EstPdVCbZ3tQcoJpzc3g90Y3dmZj9/nbA1lKyvBAj6IaVDfdfOA0z8wC3meePv+H7
s405q8O1AekomjgDO4nkSxbK5psCnqDMw6b9FMiLrTXxJ1LBQaCb0ShQE/Zm9UJ6I3PjKvrUnsKc
1bKP2tySKXLhE+u/9V0b71tRsMNMrO5M4XJr3FerftZbLkTUiDCbNXvfd0Z9Z2qVui27uA/zErBs
jRQEYMepAzzSyfyPB+b9GM2cVQGudrS8LVqwQSNawkWj8qaiwT4zQQguwdG0cW12Du37/kplzioY
xCiXcgBhEnALNMxegJoCHQhQdwbk48RaNnz/+JXe36GZs4oISsgunVI64siJUx8svWveBR3gzJ+7
/GrPzBD+nVKNKiwz8WvUtS/lCJ1eVp8ZkI15sBa3FaSjUtOrJMx54uVtdOJmdjO04x4QhFsh00DF
9b6K2JmFuTEoaxnbKM2gSjHpgGCL2p9sdI+L2HOKHDlGc2Zz3ggrfLX2Y8D+ck0W08kuJrTvWnsH
QedzShgbwZnx5cXe7McTR7CyYhMpTJ9IaOzz7FQlQ4vs3uYYeRMWFaoWOVregpguAGjICYdJd0y/
ZnH91OK0ezTN5exmV/QLoRRd1Y8nysbS4uuJArH8pDc1FeYJ2Q0qQodcc+sk8cbCOGL/m6Hd+6k7
rbVRKUIrAfmvg+VVGxis9J2cwhRJXnUZ2JQtf+rQzDzzVhury17e9s331vJesgJizmEXPdXNfm7u
gEL5+DU2Joq9mihNb+molaFWb4v8ooz1pxEKep987NU0GVNHcX0W1mlok4dW9He6SH7CofDM5beW
0Wp7ECNr+3pqVEhL+5dKBBSrsu5G47JDuVK+fPx9tibU8t3efHpa2ARFPFmGqWF4QE+glIbiUQeZ
DN2cd7PJQ3RpP77VxiivVY6tPHNwaF8aUDmkadO7is67s77mG+PMye/vwXHKhz8yVyEYDx3QVH3u
T2D7fvzkG1wW9srKePOVuGU3XE6MnwCW7i8sBgwINOXHABVB4idVJ+7pDGAt7zUtgAfTFOiFqg4f
33xjGqw5vwAKSBpBo+7ULianDHZP5e0EKJ2qPodxZmve79z3EDGda3qqAGDyG0kB8cnsdodNXJyJ
JlsvsRoeYbR5K5vIPEG38rS0ZzmU1mcaEABAPv5My4L+e0LN1hpSUYzmgdQt8wQOC0otI4gvvo1a
0R0AyoXX5z2chkjXnzkhbMzlNcG3nevCAia6COuyOHVdFzg9u9SG5nNjvmb4zik6cwm8JE5Eiyov
yqE3PsfcAJK6nvYZmi5nttGNj7Ym+iZQgWJWakKRsah8KQsdqgrRgzPQYxsVtyzJhzMvtHWj5c/f
LCDghFFBbxuQY22zcVs78voUaUeW/9Il2Ws5P9fj2brRKibHEyTVEr03T2WhwTcpOxEddcEsfR7V
9KjH51rAG+PPlj9/8z4shsEkFYUelvEzTybXQUczF+c2lo1gtlaWHfoSQowG0sFaqNDOjJ1W9mcG
YuvBV7l52RuQvCQYiJInj3HcWZ7o1KM5xOfyhq0brFY6RAIq2BE1emj2jptNx7ExUTg/Q/fYuvgq
DcdRo2CpZY5h3IABPdK9NSANZ+ei1EaezFbZ1bT4GE9zUYSYQdYViIJVqAELUyYKOt3GZPmmcPJd
2ch4D05CcualNmLjmjiedmgVjsRCMSPXDq/uYp1KPHRdgHi08s8lE2tpWRNAvKayxzqMhNpFAhBE
YXc3qP/8sFr7zHFzY9queeQoS1dt0zdFmAKjx4AIzEbxudzBWi1rC47YHLKwzikyC8wq3c2kjh7/
uaixtcFbq/UMi+kcCii9HmqJ+HM0c3HRVPlLC4RuH/eHEn02rcyPztQdhCD7j3esjcm8Jpejp9iI
vLHncOQ8SFvm1Wl+kOa5orKxrLh3dsQ1i5zkbZZTgFRP2qyiU9wbyaE3u/x2Ag3pmqd9fW+OlXVZ
2kSgUm4n9sNYEP1Rh1vRTTfq55wF+cZjrALC4KDNiNysCluon1twBMgXNQwgR1OQFlQy+mQ8d4wm
y0J975VX8aHTu9LR1GCcTPTEJw1Yy9otLYhLFCisSXRZMhbIQez0BtqSfeaCfCqpg3PdNcE+zjs9
TABQxkgnQNvKc1i+rQW+CitxFFvJCF3W01jb6N5XjJFHZmfckxLMU+wltAw+NaXW2sum3gIeDWZ/
SCUAwLypgsmMvwJv8rndY01Lbxq7IZUO4Ylyrm1f19P0jsMrzq/gyXCmKLYRRNa09DaCvU/XKWSK
GSDtkzUcIWB0Ruhi62C/5qQ38OUCpUtGp2GyXqpS26XatQlLKKJ7jJveNKbHuoLGcKP7xkQPeqYu
24zuS9jjZK38XC68pgGX2px3iTbNYWsA8dCNcB65bswyqFCU/XgabCRBr5KCb7ITS+Wa0RmZc9KN
2B+Z7YJH6BH2SwyOS41u9/FdNqb1Wtd2sK1CV2I0ToMYAwv0nKrLr8H+uR6nJD3zrTYsWtha/RS6
GgV4R1YdxqhZJnDGqY1AGq3ZukabQUVSEyz6Bb0a/tIkVeFCz0CeFIzL7yylxtxV2TDs4CBlHqnT
4UnBhHyQwzyANDln6pttd9l17ETwo5yYRvd1n4GiDmjLr48/0UaIX2uwaWaDypuY0K0CbgrqdVXm
Jlp2R/TJPnPs2RiE10j4ZqjTWk94qskBxEdruO7tGfCvLJv80dD4n5Ejzsmnb9znb1C+2OalSusq
HE0zFLq4II52UWXAG7FPiasabA3lgxz3DEZWCiwvlJ9V0QbwQ76tzfJBJ+3dRKMfH4/J1uJY7xGd
rUhJRojs2+WJlrUENdE8ORI7Rp70YEbp+pkNfiuUreJ+1DtyaFqo0Tix6K9qUcz7tI/OuZJuzK01
QzxPWxPO8Sakkjp5iHn0oFJy6hHNPv5MGwP+N1p4gqpcLNs6bEkdQDA7jIz7aiFOghL78R22XmAZ
oDdT14g7mMhMrX4icY/5ihgCwYm0qM7shRtff00NHxguz/SegFlrZdcMUKoA4E9xRjJ/6+rLS715
eJ62xuCMAj31xKFHwZPqyh71s3Z0W19/ue2by9djCiG2ftRPttMDcAIsgG/KsdqBSU8DNtL0qrDG
CcEEBthJQ/MjiWS+L3qjcvVRK32aa+BC90peLtzOxyav+cPHo7axfNaCumjvk14xosNaRweBxYFM
8KmIml0Xg/id3358k62pscoZjRgSbbYxm6cBeJKvSavDdwPYr5AkQAR+fIut91iFgVoRFctxaMKs
vMls00PVK9CNi7gsYUNtnJmDWzdZRYAYCb4gwCSdOjXsivZnOYFAgFo6b3oPyOX9p15lzbAYYX5d
DGZMTkAOLWTt4dJMp1utEru6AjCa068f32djVNaitpYwZx2N9yZUNTQwuX7FGRjGVn3mHLx1+eUj
vpnzvW3VSF07kAaZthuSPHRM5Zes2H389BtjseZZKD4niWOgnJ63MBQvy5+gbmM7zvufBAIBIAay
MytkK2dZMy3Ag9NkD3poSL61X8YdO+3GY7c3oBLktt/ZA71n1/GNfhGF5HCfXyZ/iu8fv+HWB1wF
DTpxXc9hiBHW+g3Nb0QLvvk8npnKy0XeOVqt9XJ1iiI0rRpoHcXlY2QSEFvlmZHZuvRqtZORl+1s
otyl59U10OT3cVueK6VtnD5feQNvJpWeFZmVQKfgVJR9qBzyPMQTYHojvQW51W8ynvmkNc7ZQ284
CENG8vc57MBlIDc7hW1hMH0jrW+KUaC7Onoj0Lgimq8qOfoaqZFudqcBKavHoBg1csvLABbO0tiz
YR1Yg8qq2+bnPu8akaeGphCxNpZhl8QHqggQlNOZS2/MuFf56zdfNx7yuKsi5CDQ4L2DNN51C1HX
iNO7T03oNegupvFAm27uQgVPGg+qKn9Oci4g2vE5oT32Wjp58/yZDV8iG6IfobJ/NClGhQBLaKW7
aAJSUvscIYm9Shu/uUsCD2hIB6PH1pLhh5nRxwHiyXbef5mTcwOxsYTWoDvA1hmJqFaGUzHtoFPi
wsD5zAljqza29mwnLVV9ptddWMAds55FmLTiT1TkEpdzflm1060Ztw9gvO5okX3OzpWtmS1amqRO
o3QZdvbksxKaHFl51Nn0uSrDmsuiiVoDpSPKod8EjTDZTF4PBP+ZL7axKvRVEGhEBU+iqe0gmXVX
wnSIFF8lff54Sbyvh22wNVYQsmsCeE4E+a4ztQzqKLpzamulApgxT37B9codNGVeVE2feGWaJtdd
qdRP2Vr5mdT3/dez1g7XVoR24SBwrIlSSKPVjRpAkoBqAfgR5+Lo+9MZzJHfw2gkp1aRsepCog9X
EzNPEJVzP/6AW0+/2mwcCXKNnI0hnLUH4iTunBwzgDg+vvj7u421hglR+AoNvdHIkGulywsdzdRn
SjXPdC6s9iSs8lOVdstZ5ZVd3nPI/jgyFDmI4moIRpBYPn6FVxbw3zd6aw0W0oQ56i0YJfCHSyHE
nOYZ6A449INJM3p1pxkXbQF7LduezJNd2eYhGyBNxIGpP4L7w4PKqdv9gFYyKq2x9j3pdOLGjgUj
3aHrvBwKfve6It1Tr6XpwYR4slvbkX5ssygPCjbluyod9cBK4J4+Q8vTrUfB7mB/9Jfu5X/+GP8r
filu/v0qzb/+Gz//KMoJSgxJu/rxXw+FxH//vfzO//83v//Gv/YvxdWzfGnW/+i338F1/7qv/9w+
//ZDoFqBENi91NPdS9Pl7ev18YTLv/y//uV/vLxeBXTVl3/+8aPoVLtcLRaF+uOvvzr+/OcfMPN7
M8bL9f/6y+UF/vnHvVDxc1nUL3/7nZfnpv3nH4ZO/6E7xOYcUEfCnSVuDS///hvzH5jMFsyNLOSQ
9sLLU0XdJvilf1Cb4x87qNcYlHMdS7gpoAW4/BX86UwDf4X/M0JM44//efffRud/R+s/VCdvCqHa
5p9/0Neu5/9OSDyWbTrLzR1uM2bR9WYtM2FViNtqP8zzVWTCtBAcJgdaXPuy14LCzkDoqh3wUeoS
5b2cwqqZl/fQHg4bTv1RQArWtA6VZsFFGrIFJvy0nPyiiVF27YXmtznd8WhQ+7hmB1bkv5Q24hKV
BYJX5UML0nTpyHapnUK7i+UXhU0PkKuC8eegu3EBbl4FdBjPrT1sQT0TApdQwPBGIS3XgRLFq84Y
lKq0LBig9C/r+yyDGE0pv/ER5rF2hDa1wPE90ayDA8Ofpv5uc3Y1aSDxlFhCEkUSFf+AfpvmZpb0
Bjv3JgFSiMzineWwXUvvak5uF2c7paxDmts7Ynf+8qjLw1QV28HEKYCx2WVPldcg56wsGXB8SCv2
rbmFIBLfTRB4BGNs3yt6C0LQF5ZDL8QBsD5Ch5hmptsO6ma5lobWsd3k3/qSAQn/zG0ZKGiGZI5x
G0f9JZu+t0vXTMsDNXa+gqIHgq2y/5zEMTbvWq31oakBxcS7FpI6E4NnH+wP2KLtYh1GCspjdMqT
AxR3cOiPHvTMVPuqNnKImaHaMSUc7d/Rcxyu3Ar6o8vo8u6mjdN9EdED/NT9VMKEuO64X0yCuoq0
X0Q9uaJSFwl6X5BvKr823fcCyjz4UpqRgyje+wlsKlF9ZJJ5eMrlyfXS8Awo02i15VENSqdpcdO3
Cs5Fd8sfLUOz/OLU032sv4roBsvDaFCc4w07tlX8Ey3rW3jpfln+fa/FlxXVvmRgXUH34jKBk7gG
BqonMaYzrM05SLytxkGihOzNhJiIh2SEHqah9yHm4gn9Lu/uoEmiY+4tAzGNEXBIEsbCmAe25qkH
R1h7Uyd7NtpemiXhsk4I7fzBsHd2x3YU02Foqr1N98KGwBBmDMK6m4yYw9JrQQZBJNhVJezWUxIw
jp+dI6t/LrevlbWHRYBn9HnAQBpb+FrLfI9rCIPCom6oMcPUIhYfEBx57BKotf4u7hRAGBZ8suRN
a7ArlfaX0Gz7RmcJnQO4Xo72gyGSEJ5m0OAKHWw8y5wATXsHzqlX2ONjBfuXZX5MMr+EJLaBGd+1
MuhaAZJatDd5DG0SjHyCX7FBo5gK7aRrOQR7Zk/BCoy18mLmynTNdrxE4NqBo+i20RjkHO+q7Ks2
syCzhFHBWzpRFHQZ3y2jBlnkQLRRUIFQhswK3CnlVY0WTKS/XFZM2XXof7Gd44AYlOt+PwY9gkbP
7SNEC3eFIS+cRAvGMtlNMcWOh7Udux0WRwfiQqnzY8TVfZ/iz5QD6fXukjEZGFT7IR3Md1FaXoHa
FNZ+teg/MXwWzB38WMzSy7o7E3YJc4H6rGC7JL6asv4obXlR1/yY0monYKkCg7VO9wSzCywGNnho
EECQC5VvEOEh15Xa36Ku7PYj5L3hc4nI/LOJ+mSHgHzBHHkRA2i7l0UBwCus0JF2sJPC7zh1DG0h
G4xaVKChsgMBFMkShVla74zFNbiEoHRedMnOIMVVOnCkD4lNPGeCk3AfQ+61jzwNJyMvAomO8Kh1
eWsdSDV872fzWBo5c1//bWQAM27E4kGo7CahGUSPnTrZkWG6bIhzp6QBni2vLN8aSObFglyC4g1z
Sk48a5qU10YxQn1jwf87BYnOpjcKsQlUfHLoG+gcGrqwfGiUBLLMO98eZexWIpFwFbW/vT5na52q
CETRBBBjcFpm15BMeTCh+cWgFAfYObnM4SFx0KzkMtajryaXCpJ5DWi7FgNr1cJ203Unzspy58zM
520L2qsmICJWJ1+rXu1T+MDuqiH6NfQwf0nAjd4LpR36HOgZ6OR8zxvdRIlVjR42Ij9Fbo9Pgwis
dfMPY25ZoOb4aUJ7348b6Q+AJQaCqyowoTjJR2cHCSm/TOihaJWX12IHj60fsjaOgBt4QAd8gSFL
UMjxQhe2b0vwbfUQykZHjZwjIK3QCH/t4oRbBmW6YyEt+D211wQOFDEdij14xTswPf0lgtgQYEBr
2Z0Vuc1hBWP332PawwYyCjTHOJOcr0y5/v0INkQnkURw+B+vneoBP+y7eOZQ0S3sK+BiwiQDR5bT
w6Bl33QK19jZwCZb+zEWxbK0VabtJyxW5ABnCtzGK8pjndWYFnVMuIRR3VpLHkCLrbfzDqxRw4HI
j1NCJ3GARmHJd8miJb7kBthL8+g5K38ue/rY2BD5hirlVJPLzEyfqWU8ppLcaiUUwLRkfBzy23KA
4p1lDaBbQNClcooXgOwYONCWYV43M/GXzQIhxE4h0ynBx8ggLDLbV6Kj++UmKUk9XT70OlSBkLnA
phbb3BKg41k79diU5ikPlm1lGTQ6a4HR0L1eqvus5w8WtNDLytOf2pwfE0T+EWuQUnZUNios8dHu
1bcBEZI1WGw9fh9BtyQMsqz2UUH8u+zjMB2ioAYuRIhFnUx6y892Foc6fxaG4aaIx+l4V8PZCjq5
rjEoCAPaxz7/Psywr+i+g4i8N6BrWCDhZCnzBuNuWBJAbE22JO5yDcqsPSoAFwM33HIo7qFW/ksr
qfeathjaqTbh+sCunGa4qrCC8jmwsu4ChbTDWINlXFfOlXKwIUotaIBjhEHN7JgQ6aMH0PXjYtxj
BzsaMB+6bGXkdpZVuZCG8J3JfhhaTHOe/hKxagNBKAh5zp7O8+OS1FU5w6chyGCRGQgZxFYULK9S
I1Pp8iDCXrJ8KQu5qE1POAj6NlPfGykv2kZ9hYpBQOl3oOmvNG7tYrCt35wZ/srL3+bhv5fP/714
UNfU4ZuE4IGJ+/v67cekyaU1oWoSAYaFiqpb9EmJzSUP8DiJdraY/TsY739WK6xsbUocQtdkDKeJ
KTzdWbGHPrX3mm4gE53QtRkg3DZ1MfgZ2BI5sgR20sQ9RPJOcwa5s/aREnmREgsbGves/LaB1XzB
j07xc4I2vzXshhLb6zITkh+1Ze7ZoAV5CduW4QRfoKuK8eNo0KtIq8GXeWphZl6j21a14BUTDgk8
wJgw1TVi7xiSqgZ7AwEhCIyRAGq8+wZzc4b2PnNc6O1hmsYhxgWIq/vSOS3JcxxB1hCvsGTbHw/R
a+t3HVMci9g4skGODgP1+xgpg5Ck14tiv6R1eYTllJSHIR5d6sRuXz5hKg3QCTUh34zJH+27+Iue
9D4dkUVGWAH1dywuCPUFI4te07kxpYclLnexhgQVWR75f9SdyXbkxpZlvwgqAAZDM3V473Q6WyeD
EyySEUTfG9qvz42QXqVCevW0smY501KwAR2Amd1zzz3b2gIN6JN8177W1giZuNmM0Xw7tAT5htZ6
+cWp5tyaIvc119pNql//wx/57x5Ej8LGFtIgseOvXqTBC0lY6dhIuAlLxTFO1s5m/KVUS7HDkjIU
2wwyXEJp1hX5JkIuMeUHMPBNGn2ADSnuEkOth+CBBOAbRvH8dOT14uH6eQurh+WWLRUUpIGNmx+q
KaDn6Wx1SQpfe0CzPyz/Go1sY9U/3cKfPaK/3UJbkIzK1sAU9fLX/0kzFpUWF4MceeqT7KMtOchY
B1eCe2q6ehVG9qEkNJzzLNkOH8uaw7PVyR8iNS5WTl2QsIxO2iaochxGLaC37KbmAV0WSli1PJjO
CVPjP3UBFtnp7xdtS/Yz29F1d9Hc/nzRWS3sJmy5aNbapcQbtX7t2tIfcmu/LBVT0a/TvF+TgBBo
zAY7RA4zUa17zq1wWLiy28GKDyRFUXm8djEvYGef3UszfsTPYHd5V9j8qLQSi0W/fejSfLO8/Ust
P6TROWiia8lONc3GiqgAfyw2tuKltilAZ7EnNGJd8KV6RLsF0rTiIQ0N/l9JZnTZvi5v439+SH8a
fP72ieCnhKXDgcf9qwEos0mnFjkciuVTWMqB5VhuchekQeAGq4cijnIVc6AfBgm9yFwlWeEvFeny
J+rltyF5XlYrNypWVk8yEDXbP1zishj8/RJtF9qyy7Hsr9N6kojqZiIHbFeN9s9yhHOTzye+lIVL
DcooItt7tpnG7AZu7+/nNGpOIU/j+FZzC3/KAZJlkF2SxKalSBrJ+rLDbPOfr/XnU//rtVqMJTvk
VRhS6FL/S9N+5pPr4SKVO0HkrRIPZdttmNWDUkyhxQZLc2+PZOzHzs5wiVNRBSbh7rwssam6tYZ0
LeriHzbEf3Oc5KK4u8IzuDYizH996ofaDLSpkTz1nHP4w2GpINeQ5lIjH4RhvlnqbZ7WZeG8mavy
zq7Dkzb8EwLhJ6D7bx/On67jL6t+DR8FwDIbZTo3/py3vuXKHbHXG8194H4O0iAD/3M5teHfWC1H
jOVBdDV7396nfbsRzDCkHll2PG9d3K2b+a1Mb/KW/Bb7Eo9nnuWj036Mw7BW07GyP5Z3yU0RYKp2
V6vIn1rnNmjyzfIKLn9szyPdc6TuZHf9+SD8oaH+og7+X132/0O7PcefTdmWX+p/g3i72Cn+z78E
0r+Jt0/vSQzuW73/qvgu3/S7euvI33gnkGHRYYnzsJcd5Xf11nZ+E0KgtriWIViUl4bNH+qtZfxG
zLTueoRr2Y5nLy//H+qtsH/jLTOokhB3WbxQg/91cb/cn3+v3iIFL6/Bfz+eTP6bkmuzPYsL8Rzv
r0thgHHYmZPRoKLyDJY3O3jhN8OHGp0gMLYAEgqcN46k3Rcw+bgVMtR2I4XGJ0EPBbH7urgnDH/Y
Uc86Vy+aw0c9qlmrzERMdxENya1lxuG9CszoRh8yQuXTJdKAkzdJXUmZJB3OKVVcc425XfZN4JLd
UInMj6LeQ+OzKz/Io+bDtka1RwQQ6BaW+z5mJhX/rIjW2QirDjjSSanW3ZgPyTE1dPQZqWxqdRWI
U5d6sPlq2lX5np7EGG7meiCopMiddt2aXX5vqbKh44HyXA1BeE4iLODRIJF/AjmqB01zhxEdpJv7
c2fU0Wdh6tlLMQBFwxnN9mBkoAeGPDIOFqAFukxEbiAvzPZwHIO0Zzrdks6zNvTtq5UNZrJNs5l4
rJSWCy7/oKa+76cWvKvZzQ8EJHFEnUykq9wZ0k1T2hZEWK93SCMH+lo1k7bHQpHcAXWiZO/CeOtl
Y/RiYIcm95oTcyuUfgmHyUxXpKPrBE076S0pIP1u7FrroHeOfE7DbtyNsrN3o4Jp1jtp/Bzxz9/j
KS53SSRotw+l1n1MXa59m4PQOOW50Z8Jnxq3TMaENwEiL+kbncu204fPqvT6negFYV/loKeHuAjc
YzPAeHNN8FYrqYzkgSekJz0+xEtijWG0NouKzLWA5PvHsEdZRVqL23dhyC9TEPUfgqXbB1ph7qus
SLZ5VpTrDtLfJbVQ9eSsqTcS3+MLY/omjAVdnQott4BIWs5hSMqoW2k8XuvMqKvP1FLOfetME8wY
T6Z+oUXOvZmC1/MNM0br8Ex7XRlTfwP/YqyPJGE7b05KHHXvBPbsO7FN9p+Qat4IAZykhfp6yAfN
8JXog5smJFs5JWDt4BpmdioqrTwT+x1elRVnX3aoIjAVZk8XopDx5yDZnlbhNE93FQniIfnQU9sS
XcXRJ+/H5K3GPv2hRbl77zoIv7Zmlxe7cMtLZFlUNEZbkbNjNNZwIteuOQ+5WU6oWmLycz20bhKy
+HytstU5QwF/i+PCIHw8Skj9ruLx3m4Si4JYa+WRcqU+96lrv+LGHp48wik3aN3OO+AMRtjDzCYr
wsjj11BO6ckS8BmMVA++R2SxowC2JNJJNcbEsvTp2irz+ns9NqgamcjzYyAn46jVsry0xpC/kjMR
7/LOafbjSHEohkQeq6kqzyPPxonIi37bFMRiZdLhbEVUmq5WCRTuGy0d9IdKRC9jUNNBEKNz4kFT
ZzVNiCp5XnQn3t7xO5oNHYJSjU8tVK9PSybdGZLtuOex8Dawp8armCz9IJUujoWVNmJVj5m6abME
nolpWNW+R+B+tNKATDIf7P33SXQ3upGOn15G1NR5iDz9Q5imi089jzcucxzrAS7qTTQZ9ocHdIeR
oQShvdUBqfE/tVXkZdFIQyGs3zxLqy/QuPNv2diV0TqIeDCDqUHeX2LJCEgcJvfbmEDgsIy03ueY
xQk0M/PxdvIG8I4BmsuI3+bL8RY2pDmQee6lIysVfTDXYRa5EGv6jX1GMJnNSJyq05Oa2uzQkoB3
0lvD3OeOWRxknIgXFhUSmpwo3zXTPF6mHIWmULpzmzvC3DYoDt0q6vMyAHaBpX0FBEl7rAGxHKNJ
1/aeXdUH1dndNoL0dj+iLb7mo0QD+kn2C5vIBSLmVZu2iONPItUIHqtK7yiq2oS8rsm7Furbmp3O
2zZe3z6iaMVf9ljOV63oMABRAG86z5zOnmYGj3E75O9DFmusHblONDEx/elGFPwbzaE0XlHjtuJh
nqurYcfzsntxD4q8a17zmPxQ9CqFHlQUr7QcvF06yfgpwB5DRLhj0hnMpGAGXhPpk4TfARcltkFZ
ek7eHmq2ihdBjuu5kL19X9ddsonTxGAVKTMW1CWgj2TKHNpdHO46y9OvvdFUH41Ry5nsvETfB16w
01q1soLCeXGIFtkaJB5eujJz0QDooqSrsdVR8qoxrvmtg7rXMV+rVTq36ftox9braCQGI1peUW3N
lCBOH0SzFePBGtsXVWVjic5us2yXqtF9cx7KGvda2nxhu6aplUSDWLElGwdQAAFHdCd2NiwJ40VX
nvPaV0b0VCaWRiOviTZpnwyHQc3dHq6OdkuLitrHnDsTFBn7iM3pZhs4I9QhL7S0oxwa95QNetis
7Eh3t4WHJDo5bv299yx7zdaLD0ZPCgIv3Xi4M/taoNjM0ChclVavWVRJVHJdvqVdoM6m1g2xL1nz
yAcujZ2Qmvs06VO3nQOFabeZ+4PX58kNPu+g8b0WBI/f66LT9rGex2AuvNr167wcvwQb8JsIYutd
szo8hdCCcOTbjf096KzxLg7SzvObEpROUE1vvaZbV8PUjMuIpQf1ZGrPfWU6a20mAnA11JrxXgqn
8kOpFZ9zMSte9LRRrCLhLSpGBFwhKI5lm8eMrElwWd5i/W1lLnbzHOCcEqZ7Gxumc82K2XhmAW6e
SgEg0idCk45GM1ODjrHl3qshmTQ/KkJNbnmoAOVgII4e7d5y4lWgbHlM4z6+r8K2hZHSAtLkv57D
hgbHiGF3b2dp8iWAbj0RsNudMHo4e7YenbYjcgX5TFn0zQlSCbqxNIcHw+l01y+lXgPOZe7iJZ/G
+pM0LAb1tSKxSHHTw+CldGYP+NkQxCskBz45qQh3IkNz5Ubg6lzFUSXryGap5JKcOs3zAHtTs78A
mxLemwYhb2+L4nZPNrR5BM+DiSVX42uIz4Gf2QX1Dq98ujVCnROSzi53nzSRAGsJGFazlGDr49zn
W2CdzgSeUtJmCSwyVCAHshVc3BONwfJbqWfJnQeNE3qEK9SuKXDlRJytfS8JSt+1ddZMp6fLVzi1
+71v4mlbmSgdHDqBrK/NlmEXeFYjT7nTvci+DCvwCHO5MUrTOUZuXR/z3tsMXeXd6Owc9CMRQcZE
mvs2COJbg1SnOwUTkEsbk5OWO8Erh6X2JOhef9T09bZQ5rKjXWTeqaqMcN9YQr/tSn1+n5gRnVZ5
CZ+1I9pF94dEjzaxEcR0hBPNI72nhT2ra226q9B3wI7AnBnFFN0xnGXT9K71y0TrdxP2uXld4v5/
TCzh+cIEyw4oyOZ2JoTK70iqxvJqNkfPqewL7iJ9a5bhTHNSN5/M3MRXoMuWM7qX7POczmbhOG2+
UrpRvWug1tZWoumbFsfQOnT4gcRTBH7WB4HPIiQfprpWt15QctekFpwMUEu+XYOq8YJ+9B03wNgg
++mrsAbP9GMtK7+zEIq7qBLaYxmm3lOnjerMhMVwqZXh7IhKUyvHm1sMufZkPJVqnq2VrGWvofQC
v9J0jfQ5VuUb0YTpayS6aSWMjmSowQ2DU+BM1yyMXRNmcpseyniKor1DEKN70ZeGl+6a4akoyw49
LEk8WC9lBimGA6uiSy3LuEP28cSDHWfhaxxkrbWaPPJJXcdjfDUIJ7nAjVsD9ZVTSrNSE1vjqgQp
8kSP01lHidWfnCySl6ydaJm7TL8RxswSY61Lj+2UA7O3lUXoJj6JzPNSCJSXkczyjWmSdRKCg70v
+6Rk6o5DKkcfqzkEALrOnhwj68YiwuGWdOZgm/ZzQXiZAjJErN2nFuv2ruQpPxharT7GNA8+577M
OvosoRbuZFI1D6E3RxnqA0GkK5uFs9rWAKGuqM4xRocshc5jUShw7DDccxJY/Sex8bZakZDMnF8R
dNqlTaLsw6LYOsm519x174UcTBvAfzfSKrJgbWA1Ii4DktRtARY4AnsX2uZ6HmTKr7ZAt6xaMqOJ
eO1qvcBWY8THQcZht2lLWzwW5FJzwiIjMUpM98lJJ7bIWnTdTdHF5rZPVfVYNwlYrdxokn3Th97V
rlN2ukxQ4SqTc7CjWHc2zjw7ryH4OPzd5C9fZ6F1DvHTiaLF25unYXY5pwKv81HZh11p1vIHB5ni
GbBbt8tyozhaM6+7X4FZo4YhIfg7Kbeo0IURXIYqsa4aO/hFtgZn1DnvhB+VibdvyyTGmFlV4rmt
ZZxtyReOn6rMsHds4mygPRED6xlC86Z3O+5XQY58UVuY8qZKNo91lvWbogr0F0Y9w2/NXGnnuLDH
T2bls+9xVcPMGqvSXYPkNW8xmg53hnDo2k5hAb6p70DWBzLqvwkzjZ4IP0/vjEpmt2QOaWBmVNes
LEuOuODxNTA/1GLS91JdI7/trGmmbyT9Gv9giXnEKTZxV3tHmXdkaTvudJqKLHsfes47Qu+7m6CD
zJbalXOyRj1DguzldC4Bah6DrtV3GWPFt1oKNU2vR2utJ+CB9DaI/SioWa1LQ5yFHJuntqqr58mo
dWsF3zx/n1WQUrCJuqOjnwRb3S2yyjfYQXduqNnsM5HTkaHnNPXjbBBp1LtG+mzHdXDq7Z7xm9pq
tmbBozJ4GiPgWW0ughrZ5BRUGBf61BpPBRH6S6kxyrUGvo99J+e2k+K+iaraeQyBwNJr0+LuiSav
/dKUmr3r+BOuklb/Xg2jn2cT/DqRhNF7MEeadiYVz8nPSRh7QB06judDkbxmzVTQCKmbdZQhvvDh
xx7uN27MShX2zJJvh85wSfTZbs50vE2xDthY003lydbmPMnjd6jyASkhoU+dEfJpQo/JLHY91Tjj
qS1l8sk0eMbNLKLoBGPS5HnVq2nbZUQRZ1B+P+ekKr5ys622o9V1z0MOrTUjL/tbU3BSBOM6Zjgw
UOaplpNUOxdmmF1qswRP0VJlkQtvRRdS18QhDefab3SayGmmV5d+oKCjJIRNlWYTk79T5eZftjNG
uzTs+2cKM1ZOFYfthmpf4IEb2oMgzHtNv5whLYse+Yr7/70tbOdiBUG0CxIPUUZ5CnZNL7Bm4RG4
Ep7gSJ/5NM6YWR4V965HVR7BlLz32rz4bqCnr4mjml6zrh1fZGZMG63TGMKekqm/c7wU16w2Ru+5
HgfrKY6s+1qrja2Mwug46T8jclxBQ5V5paeZvYZpBLcM90aVyUOpGe13qcLwQw4uYZ1NNUsyUIbo
WNaq+Rz1KNv2WhN91cWATaRXmBv9InYwv1kOiNSVall2zKE0AgZeE3BZTSHuc6fKN5yCFe6TSpch
BULFuCHt5OdMp8foR84wdCsx9m26NiJFY8DsXe3AwpbutdZgsS3d6qFxG052jdOsMzcs3vLYbd+m
3BxuLHuaz3qCRJZzViKy+yYurPm5HiK6UkUgXl2s01dp6vTqkbE+pigYb1re+ncS3RVAvr4PEYAi
ul/WXMQ3iZbod3Md6siHGrmfuV4Nj1lasqKEfVsftLYa76KoTs+iHnAR9zDoYNl1EX78nKS+x9hr
5hkTADNniGP04W1Pqz5xubaHblb53om7fuvm0OpVV5QXnqfMXXHCiWJi2ASWhWac4r1gS9jy4iQg
VXtvwC1Xp9pBt4r8lR/fb5KJjBKSr4rjlLX5jttU3WoIV5g7jBGVoe8+WjeK72qhgXUTnCG/m6Ud
bqIUfIkrlWhxlM7elfSn4nkQ4/CkR032RXT6uFVs5PcRO8eDI/NpL5rR8J3e0O9IGRcHL23VQ5M3
dN3IKx+pAaxgl9SiOORQT2maQqx0msF+ZHwUFnswd+/KAt9eojDy+sycxW2Sj6nt2zG4zUtbP/TT
LN/cOCSuRNrWfOlEqj9CjNBfgqSjb2zVZr9nWNM8zkOBqGVY+ZstGlLHk8DMKx6/5Q3SmBhfJ4Ul
t60lKTXg8i5F5phOx1ETrEyz9I4RUXf62iumaSnZwXixxNePqlMZJl9DH8111cIgXrWoGoTBmEAH
xAwIOO2LeUePC1dtkGg+HFxj7wIh2Fb4Q0hQm6p93TsRYeFzM64Cy5AvkBHMF2IC3UsNof6hC5bX
D6ZEsbP6Cm6ZZrnOB/FleogyESaHdojt90p5IfkNklciDHsqU1XU3jrI1PDWOTN7BR7fvNu3sS6z
zUDOdrjSSYHcuF7D5zTkxs6gt865MgQiarfhFPsuh8YtTs+CRdirmqvUlPLRzPVTn2rx3ugkmw8z
08SBNa3AmO8GP4wsEAOnjyl8S9PWvc9Dk2CEwCz0k5HL+JhYc2X6fdjRHo+MdvT1zopPA6vXtOI0
Cq2s7RMvWRk6bDxUCiHitaek9m1ipVmH5iTWQ+Flhi+Upn+aSVo8FNzkbxWqUfDQmBVDaw4d32DN
ul/cO47pPNtZQdEw1o56I3Ihv2hOlg30YTNxqQEtYGRxGtQkTGvruDaie8wwtS91vb6ZgmVMdkox
P6HgJgOhoVoz3WVun4DVdKyz49LBy0PeMI2v8i1S6x80K65PVsltF2ngvDIzxIlnsEIEQT2uSJoB
/n6w9F7tE1W71ACJjkrlFtOtDHv1Xpk5dZgGP+SazXaKJ6RHQghN8WqAQ5Orzqy1ta5ou05eaR0M
OZFKIsLSxNVd6mAOcdoAUevTMv5OMTOeNRoDr4JaAftnF4kvMxXBDy3EKRFPytpUHfyhsVJDCg0w
mm84gtBys/PRfeC0iy/bqoQRbMemybed3aYPMGngbdsMJxl2Wn9SEaJsa1xKnc3TQwghaisGx3oY
ERCedTI5UNXAGHro5JvZlsGtbgQVbvCw2Hd5qW313A5uDGZg9sx0eS+WJaJHC7/EOi3S/k0Jczrq
Y5AfZevAC0/1kqZw5WV3tKfmJwpb8H0V7jPUfEo+nRdKZz2UnJZkPjYomMW8L8y8jDckpsb7okjt
OyphPd2EwvE+BxKtDlGTFs/FpOlbrda1r7CXOUaUcjg7QzjvwtESh6IsWARnQj9WOeJk4nt64m5o
myz8D9zxCvoFZ5Zeyht90tSRIIEW12fs7lkueLko+xEw9RLwZjC6HCYmtU0aS39tvCqg7ZEU30RV
t6fl4dxQVE1nN4+TC+KH+zSOug7xsevuAUkb54Sbdyy7uH/sEFPARGtOjZ+crabeeiq370VEebua
p1CCd9bhhoRxIx5SURvriKG897IsB3ywyni2rQ428oy2nE6aR/gM8arDNMARSO3OJOfTDNZ9ZkBl
Jpw5WNVRHH6AjUE9iAURA7itVLBOo86+J+p+ukyjLd6dMDc2CWFF9kYElfNgdAy2rzIjlAeFu+cO
zEp+V5NCcR6mrDwnQ8SKMWfpfLB65WxivtNvUk5VXIL93LZt/tZpEkaE7jQoL46eqnXBtPzzyLax
ka7l+Rga0q9wmuwbNJce6Koun2MG0Pf6ULUfrlVWS7+mWoc53YMwVM3RUq64Lbu5OYtsmJlSi9M7
NKrirg+n4QfwkfmpNlK8BWkg5rUj+tKv4qba6nbNUSQ0M20jLVmBHi/bhzyJ6LNr5EqrWYJEtmV1
kFpVy2WsVz/JAoV9lcxecLJY6XdjlLp3VavMg0KGPGVWn53sXk2AQeJkU8lqPCQh+Ju0mcpvkWzM
N7p36W3f69BcSbI5tmGdPiduM+yHoIWCVIVgYSIn0F6sqTdf+bYISRzHO3ax0mKXK7E1N8Jca6Sf
f1NlnIH1CdNT0YcBA7Kj3DBdNd+Aw7HRx7TuaWpLbVfHi2sg68s79Ey3WznV6MRrRq6pIzInuDJr
F53bSKYDm3xjP+p21l/miP7DSvOi8t2eqVs0Qx8eDVFDJhHoW/hBA2GNq0LAflqFzSACBD/FwJ4X
xfFNDcmdPPPUHJKVLhkQ0M3BJrq0kuCl6dtVGw3h+tj1en4b9QE9gBACEDaaClCva7kbjpnBx1h4
HgU5tvkXm3XgSe/QrRlKq1pE5Cw8TO5UYPQ1zY9QF+VNk0zZkzu5xUvXuzM6f+zWO6kxA+Ev7JlH
dyShnFkEFGu/yUv5XSIfsrrMyXwr+j4Al5Nr44VTO07SoKGYouaRzKVMlvUJPTjYVEGHbvCnZvsf
/ew/ux5/Heijee1AUNMF3Wuhm0Am/jLSGcdGOJY6gFoZjcKn/zv7vRr2EzQ3Z0yqldF571X4T0hI
41dD1fJr+Rgtw0HScVxpOct85J8MVXWSzrRIungfmepr0NCaDjFR/o2vetMDPKg1m3zSDJTgLLhx
XQa8V9JEnPg95fR/ZLf4f3opfpmdu1Q/ikfV/Pihzu/V/wLXBR38Pz0If3NdHN/z9/iT0dzf5++W
Ibuf3/G75UJz7N9wW+je77YKscQC/2650Bz3N7EYJ6TNqJrO3BoPzL8m5tzfpGnhXOSMDInQc7mC
PzwXhvObw4HOIDuDmU5a1eJ/5LlYHsr/dlxIiGs6gbfM8jGuI20OX78+PRyz2rhpWywAfX5ZZt8C
99ZKym/MZg6YXmlIHqZCce7oHgJrJA1P74dVnVsPTjLcmn0FLr5Co/vTB/hv3qS/OBt/XpWhOx5O
qWWYUP7VQKyRw0e/GezEMPY0P/fJSACf6dxmnHShoz0IK3wHE/qV2PHZy+7HNtvSDn6fRuNqjsM1
iIn3VzQL2Rm+zDB9twLk0hG0vD+mpm9n8NYKKWlA7//zhXv2r47T36/cwtzIEQJ/Db7aXz9PYicN
cp1Fsg1dG7OiW79ldnoY0TT2OQH+m64cjk0YfaY0uTZNDmMqk9Vt0mAS72/DeLgR3niOqmSdQorq
W4G7tLrQE3pFB7qLzNlPsBxUyrmZ4vTkDGJrRtoLgTs3XVWmDIhFq3xigMlJ4mmTj8WVSI5rlAbj
eihpteQaMPE5fOKgvBsqKO5D6K5xCdM3EN2DV6qt4SVfMuGD0g3k3Aw0WaBZ91mAQJadNeUuhYlf
J9UxqqJHs3tnJ9hOcbNTsLJD5ozZVjXrMIYFfQb9ow9JACT2ehW62Ic1Npik6G5zVAbQ7TRmimuq
ODArawvu4WAkaxUeTctZFfxeO7J8gXioRa4f1Tx6eeQuSxfKbmO10xrk17PMqmnFumZsf36FNWZf
dX2dysW4kYSdb3fQvN3iKWhVttGoBaeIEvrns43r/42d85AHZH1IPSGzfrokEbGIVfwKwXnV5Ma1
avVr6bTBypsZ6BTWMdS7B2uYSYac97pdPTGIl0b298o4DcjaftdJCXbrTtVBukIgg7BdMy7XgUUD
8Nf7uRN+b83ivWPoyk0uBlOkreqZ0K6mNdv8TEZwv9Ma1exddxpW0zgB+Uv6aps383OUN+EqGdR7
mwTVyraxusfeizFHN45Ub5xgGAoV/jATdRvH/AFFGB+CElzzULwPwpp8TnWwNhhErDSHA13ClTk2
0cd9Pp76QX8uRo8BvVjbG6kwfOl8Op4WMF7Bz+LDTkFzSF+1pOqi/1XbQZ++sRuhogFhU7on90rl
P7xwuJi2d+coHSG6cDcM8vZnx7sK5L4wzaKd2zAqK8L4B//hbczsB/4sVMaG9QYRJoTPjAboIsJu
c4PXIzCYOBI0HmwTipnLc+CWnC1cTCyNFRCtFT7QfM83XhdV6375S8cAeBz6SGzfE6mn7TwvOjlT
Ge9wIB1K08zWbgKWQIsE6nPJ0tcE41NBz46Qv2pXZ/wwjkX7IB6afZKUmh9EU7lGb3wgHIjhQt7V
uYxpFNAyWbv4KJ1pYKunNCO97xSiam9GzbpajbpWRrebIQ37s1PHTJrq32YJVqmseBSrycpwhvOP
YXlXOQmERKjblA6Dvu3VOKxEobY9Y42bEeUb74cvu+qi+nZfTvOV9AjlI5+Fq0Zt+vzbUCbNNlDM
rURJe4mybloGW1HvaDy7FgTnouMvGe3m3qPf7xZFgP0z8eku8JY3uDo519wOOj1Rr+Db7GG6DiJ9
SbPhtq8adx27PAX1B+68jrjb5Su09D2dp2tO6xwKYkFvvxg4OmbmXeTGZyYgLry0DxoNLj2Rmd+3
9EfJHl2NYrm14txkjB0JUbz/nGZGk+bLR9Bj6amBeNfgkNkAzbjOQ97sTep7vxivCUmMjSbWnckK
lQv7nNRGuIpMYlqrmF4YVYe3alJrG0it32ryglr8Hkbe9xBJbsp5peq4a/aFsZidNvHo7ph9zVle
eNAcx43XDD5isGCeTvK1qQQDkXgTE0clE3ET4woetKrO4ea0Ufo1Owb0S3daaYNAufKCa2wRqBHB
eobkJxAxEs6cXv0aTd2qYSty6vlapIr1Zlltl7Hlhcyh0nplx3iCY2O4RsVetNzaVMGIEAwT6TkX
kY7ea1kTPJOG/OG1bJ/62bjTQgaqk0H+wNrxni2tbQWSEIeSfo66+K6yuJsGP35VMA2MT4gMjrjd
VhZPM7cz3wTAR8oG979mbutA4yy9rKukAH2KBIU1+nJz1omu5s8ddWvf9/yGFJ7wqkniJ8ROZ+WI
bslGutDlYxi6HzbTsscWMyyTMqIOZoTw94+9CrIzfqZoFQp6+zm42mE6RbZ6KCGMlentjJK8snBL
rYRZMpKZq/Oc1XfzpB6Wfb4c2weTnYmo+004hh9GNl3dzL61Zv3qifgTmKhfDlxZQqNgOzL42P4X
dWe2HDeSpelXqRdAGvblZswGQGyM4B4iKd7ASFF07Jtjf/r+wMzskjSpVGffTPdFlVVJIhEBONzP
+c+/KOZmiLLIr7vHRXQHAS61IYv0ISqQSwJiXnTWfOrh4PCExsWPbT0QKr9BuOOwY956VX0VtXc5
edxRPYNEkRIem7m4EBbLJ40eEIsh4zRG5i5KICTFLS9SzYtZ5s0Xa5F80exFmwx00X3xQq3XgTJN
D1ojXkxV36aGfWiLmXOLJ9iiPc0ZOkyLSsKrPp9Vg68A62JtOMVOodcjjpLbUot646oIXXWKrGBq
SXdgkrQDC9+PjnMDUyli7ud2AVPci9SIobQuPP65z9izkTF/LI+FzhkffzwMOkj4S4mEJzno5XVp
glcJQ6L/jXsCJMsL+KJ1SJ6s2GHuEeaOglRXUFeIKd8hNr3sUt47p2K05+bJe5JB0RL1V2XdLQFJ
THAxSqyaRfixIIyKc7RWulOXthvVbOiHHbtjUyNaWeedjmqGPcpAbAbuhDTnpuWCtPVP8ch1qzx5
Geb6jovtlYZHkqu8JAxpvE1qMdpZVOXu48LEiHVBqr9oFdPzdQ0D3rwY0rgqkuh57MZQb2xtm1sj
71Iy76JmZL4pINZWaRlQpYDlFsme2BH2pp5WXGoep+x7pFD2fjyDKW0+5fN8SNaSpGNsHZT5V9gP
yZXwvjr8+6BjHgcnIDqNnbpTrNING7e4cVTUY0byksQs8vV/IM2Gg9S27MospKxcH0Y36btxZBZH
CTdoTcMErX8oJFea7Qa7AlwbG2m8IRwQgUxrewOVw4/giB0kJqKhWWOqazbjxkxBsmc4QNOEWBvq
F04F7efItWfISglUjnKsDuMkrY0hrKOn9wehcABpCYOWdNUVm2oVxqOWkw0b77HBZUBcTdpWyx1m
OsxINbMKbUH137IPMiKf89oJUH+TamLm92LpB7ijfL/ZW26ZJcaQqYBlXSQ/w1BHvgmXws8M604d
rHcEWc8lQDbD8YX9xbzLeEN2EWnBMyLmnW7ceSlpy17H4A633JTKpRVblRm6zSfNR3qWdc07uOps
sdEqNxVPUTjObj179NbNieczR7+QgEULb/J2AMGiHGOM99IMbe/nSys3Wg5rnACvkAAnpiz5Y1Iz
jqhyJN1LH+UMT5sqVCfnzfzSC/mVTYP9eeKU0FOeGO0ETwuOVkVEM8ppN0NIrjEjwEFDowGJBJ/w
42UkfPJlnJtjVnbvRq8Bs+gRQq2W7THntNC9g5eP74Zb++XaL1hT+uKA9/pKBrsADqibAQuvixpq
N/wQw/nSAR3OEc8Cgo0edN22QBa6aYyWfXRyH6s4CiSv/JDZd+vADlN//sZk88U7AVkrUFcpzSQc
B3ZtyzVu0mF54tW9icdVUETtwfnhfuHIVAKt45OwrQZNiYr+o0b1Eu2RyvXTVEsMMBZ20HLJT1kh
jkZFQbq4txNw7mzw8icW/JzGUXy34RjaWUnz3JbpO7N8fEVaRMyrd0OBAfXGkFSpjow3UB3yrYrS
HxvVe9fTBoQqjLmlkl1a5P7S4HFnErb2GX76xhMDLOzxUV9P0LzXIJMmD9PUzIGx3MhkzZpoYcIk
GqwPTD8WEdE/IXnT8xKy8pyw6xBNHbrVzKjP7YN6ydEbdFkcktk+0iIx+OWJT+zYAI7LZiU3Rh1M
9/W3qQqkfMfJjh/tkwe1I3CxFvRz69HFuCUDuQUxWz+qLAmaTodnR2kY79Rs2nVMEYUtjK9YiXvs
yZ8OmAY8Fun1RyHsMscJ3OELWA6lyUizAHLP7nMZG5brJ554l4Soh5lX33gZs65xWtywTsWZmPaz
PUwn6OiQ2UwSt3WP1Up4j8qAPqzA7sJ40C9FkT6JTtUg7it3tighjicvcLVwpTKrrdWbRxNELSBb
j0LGmXGi6FHL0pgx6HpBuvQSWd0FZ2Hhy5rd383yr7OpEtbtMDdR6AI8NT/Fo4eQNGMhKA7FDQjs
hjMNahlCp4lCQD5VMiAfh2W0/tcydRyr1ZmJIfdl/ZOh14g5sR3Q3+mJITPHGP7GSMdpfKPHOmKH
NPuKztBITdhXKd5mEq6aOrphq38dbMOBmcPcSc35kwnzlQ7V3TanHlZVml0S/aaNi+5gj09QGhT9
4u6T1Vuhqr3rTvECNcu77WJSMCK77pguhbk9I632JgQUdhpqPX5CesV15TTOFx30ywJPKjLR20Od
Zts+KZ1wtnNt23bmEezHPQFbhpyQN9NIaDOMf+solOUsPLGViQPmaXImimI4WwlECg9XUhjuEswl
qxzWpAadiXB7t0x2yUAEveIyunfr6QlOAFCphf9KynxudfjUd7IczmYijkWjYHcOT+jvoY8f/PJ/
Rz6Q7hgmAKj6/2oEc8YkpPpmqCJ6w4eP9zhHY9gaFt8/Ze1UQnnET8jaxKKbtnNLSvySvRRZIf1J
n3LaeQ+VOAvi42P9I1jyZ/Zc36GS4f3/Pf/rvWr/dXm/Pf9vQCXhOQA+/VwNBtO97et/HWT+Ur59
h07+/pO/45OIsH5zPd3BdAK7LBW76z/xScRMv61CMMBJZOKGubp7/ykJs37jedMQAVuCPHtr9tQf
8KRp/mbqtumgtga+9PDv+EfwJEzj7wBKfo9lOHwCpMKq65r6j8bFNWZTUJly+1NraW/9Ul2SLH+2
EfAEuVOYIfGRMhgbo0PJGF/qdvoeN2V0UJV5K1QHbOhCm6p8G8VYH6hUXskkLkR2Yardsq0G71ba
uhLOWrXplWq5bJcrJ6o15ot6mFRD7U+dfmtLcjL0znUPSuylYfHRzFVWoFp9vJsBGArThfbRFs2W
EfM+ksTODLM2+NikHfRdo0/xXsbOVWkwaBJyPvF9T3WWnT+cjYYs5jifUH6l/bVjmr3vRjfC8+Zj
ToTjaBmbHFGbU6dxyBTwVq3v0HVlsGKzVwumTAoHwYgi8BDvZtYSwdArcn0PU7MCGw2Zup+1wbhl
Z7rL2D1DHfrcJtb6fYslmG9C0EXedgMd/Fbk6Svk/+fFIR6tWhBzJWng5vHBYA9tKwdtjUaJKtLo
iyVrJFILbLMkvhyzdB91YqPiGJIqULpsnGrmZaM34pPS+6mRPlVitT2qETUXykusOQezz99T+WR7
I0hLeZ+q5lWyiC1dQHv42Om1g6HLx7mtYz9VjRi9GkGxenVZVVARiyZ7TTT3DGEVKyf1Ko3ne4Qa
yNWkfYXB6QVzTRtSpfXZKClXtOykSxSFivXSCPmsmLqLhVfy7k3xO94l8I/ma6e6TvDP2MU6lrzK
0m76mK+Xas7kM+l9SAC/sBp/zovo3NtYDmlk4CFvf6es+xwnxlNT5u+RXqv01fm5HajN4+cqbexg
ptYMCrv7UmiXsS0xUqrVMYTzAP0gfROJCX6TwZ7izqpNUl9rLFvSMegrXiNnPbes8obdW/XnDg1T
m05XsdmopO65VynuDZBSga0MVfU70ewqYVCD2i4oa405WGrP7YW067smwsFmiBBSKEvolgqWagzy
WSRzGsJnWJMivZA2P/LVkV4aKkrQ6/mtGjMEdA391sMJuZryEbAreZaDe9UYjrqvOd68bmkPmCzg
QpKXYUxt2XXZRsMiMEjJkuJTIyoyR+OxKnaWTOfdYG4U2dIWqihHFOgDG9ilFwVz08SB5o2ok6oc
T2oDxgH0G1BgNXkjGv7Wc5QLMd+ZBlRCJ0Yep1Qx7nvxe9skX0lcqkfaY+rL3h6Cap5crPC521Lo
d/lUHoRjQpKK1ie3aik72KR5XN7goTxv5m55Rffc+7w5SdBpVO1q0pxWgJED+dbaOlC/fKnGCwCB
dz1qjCsX6rAe1q/fPFSal6OqhNyFr86+0KwtW1bsZ8Nw2eW0WjEkV1ye5bVqHdNU3UCYeRjc2NwN
leLyVsxP8dmQdbwB8VLJaOClK9VsSxEWBU4MJi/DaeSf57MOqBDnz8XgnMHy4YKqTDqUfA66UF3Q
Lq6pzclemow/06k8U/PvKit5y3ExQM1wNVDbkwPg7hdwX9B7+8ZxX2w0d5BGQe9qF0xU1ObtaLsS
Ood+UB3tNqvSt4Gkvy66TSHS7Udp3yHRdfaKOhdsD2HVOA86N38zL+opNeWu63AytJ2sDhqEMkt5
BqjWNy0dT5lOcuMg9QOrq27i+Qjn9jKxZm/L4rlx03ihGNbK7TSy1Js2uXIIyaxn7cFjHA+aHZ2x
m3rFVjZ0Brkre94ZQE9mHRXJgPhhXnwsGFUFEmjNB466W4zDBr9Zi6KUYOMRPxh1HKDwGoGROYGW
aHRrk/UZ9cpllEbTan1xiDy9Bcpk55Ede4A14dVYpjioQZzDn8uMkhpjBnbjquu/SlsGTlvUhF+4
B9WtbqyKT6VUkBamatw0VOeYi/lTXJ0aEy/n1L7SWbg+hMKnvdFR0ykDPkFrp1R11T32JDTIXekG
01I943L+4OCXkE3q1azqD2sjgiVhydy/83x7aEEmuvJkWVzBtWM43RVWTBxUSUD9izaLl0TYcOMw
NIMJhwukGxAw0oSxWUBzHUVYl0aAAF8Np56iVjxKq6dsLWWA4J/hiQLuMAGo4hGwyRkjA/mguKID
wH9OuDk+BXS3zuydpV5D4CFCyy4+FaJ/W706moW7p8Ingaal0M2ova83VOrAexqNc1mHvRU6ejcE
GSLUrK1ulLq/bHLWu6HT2TaTPgSpGil+1ypJIJzqKp5zEVRDDqamg08YebeqpKs0RN8ETaJopT/S
iM2mdj2jPAtalTcM6562elDsGT1HUodzDLNwYJqSSO3ObnAlQpK2tcR01eSTF5jMMQIqCgYcn9vC
PWnjlUkbKqfumfETy2xw7puRocRQhNi6mUG0jfpiDHGHw7/HwstdU9pAVVQJNtq+M789FMrKA26d
czMqDks/ZjLUz+Ne6HIbNap3mNL7Tm+nQ13HF2i52FH4aZlXUPmiZZt1F2XEkilWg02naZ9KrX3S
xu6LrdMH9XzWxOh5aelg8Za4d1o6/HjJV/XhcO0AxQfegOSjRCBezNKH4hgWWB1a8CM3WEe5oRzk
FjffrTOY9+7g0bzZ52igVFIXjj+nbJ/g4EMltK+QcbyYdvyOihZRn+m2YardxkP16tRDt4kdxjgo
SY6TTW7ruqzVxToMvXOOskVsZqu8lhLOfbZkr5MhL9H2qH5hcnN070WKavB1z9nZcFVBnljI3Wjs
ynhmmJu+L238PFTM+5ynelr9GAnq9IbxcmoW6N9kxI2CPXfMcLIS6PFinGxmPEcKfikV5hXF7DFT
sPngR5fWywMl0h8sJyzN9gk9p9x5nXsUdbHvsoxsu4W5n40CbuC2qzlWjslyhYj/PFtNhO/oNtKE
vLZ798QJ7BwUDfgwt/V+B5csDaGtpGGjVsTXpl26kYvEedWbWCGVA6vYdvcWHWadjhoWjyiePFkf
GisOUSDne7Mednm0REe0znA0xbwxDR4CtJMrDzNDDGgClBWo+mJrkxBa7Y8cn8HEkWzUFImptc8E
lpaivsfV4Nk1TNwQNmkT9X4lIaRhiwjm4wnWTScDYUZfTX0MNdRzAdlcZkgXe6VGGgIDp9tziPqJ
So/POWPsGouNxJ43eoe1rU6EsapTW5W6dd+Ig/CAF2LbeM8gfaFAO4i23eHNiJq5BwbxrNYEpcH1
xdYJFY3y5/rdwNgA8qg5bZJa2aN7akO7SUMLUnGoOfjo2R4ou4DFspi3mfUmzSreJTpzOSNtkQjc
9ewRYmCvAjrUgxGp7BTZ58zAcq6/NjnXp7xmSWlUhU0WUDzuO7M6LEN5v5jVzWRlz7XGALBM9rOo
gVat5FXM/LqWQZtKgnLazA9KZ1NmDZcpEFJIjMmAnexoOJ1PmTf4hqlnoeq8tvZTlOcXxZKzIa+T
xc5VvqpNO2LeSuKrwLHOy59RpD4N6e1YyVeEV2eypL5ESvxG0/MmDI0jBwFYiDD6y6h3x2r1Cx7T
2AvtSpa+h4rGj6byJs/mh1mfdr2bbjtMtztVpcAd+mUjZ9ANo2wG35IGUIGtfLWq9OCOxnV0XeT6
G0K0btvA60aNUDzz8gajtQSNMaRBdR5j8aYINlye7hnTxWerjkn/LHUFLAmOFuoh0jSfMKl71nj2
xLDXgbqam60Q65TlN+hB0bdU/QVWpjQ+evqEBPTNTdXpUMo7JcMFdLXtU0gD802r/TKwSna2Ndzo
CZgGu6AEA8ONMHtDJfQOcr2FR/22tIzitJWfqd2C0cV+06XvRRyBFLb9/gNnb2yMZQ+P5hTdrO9V
RKcBGsyGkMRMAp0aV+VyaXwgnQjHUNDJBv9b32hYvDkGNWP5qorRDIev5KDhW6qk7x83m2Crg3QR
P2nQTeEZMj51PvUkRNqq+VmnNfBwh8oPBV4kgVco595ay3NVPiRqemTGy2OwKTv6lG1Jq5FGi4LR
EkIcv5xpFlUbrFXU03mcy081W2jYNpg5DHBx/d5Q0y2ZV3iLPuS6uezrvk128O82qJigrosLMx5o
OjVMGU5QEUZgPEqudHWWlkj8kFU/TjNjHwxfwXoxq0s43fdZyiw/VeBAR3Ey+rXn3UcMO+Vx6E6o
P0XYKfkNBQGyJ1ULWqOFH4y0m3n09JChqvIXPSFoQbuqcd2H++6cRV4e3fi5Q+0LF3W41KliuClv
eWd+MZtLpzcwNnGMHSUT5ozg6MKVbig6CmzLzG47rY83ZPkw6RKw8ppx3qynf9DL6QE3gG030wxV
btSGJEac2sF2/SWXT0XZPDkxhbGbPoiUV9FqKRmb5n3W4IzS0vXIaSkKuNMapnUreRtstkIRnFXe
eextjDMw3VeJEUtHblsyPDXMXhVEl5AR8pPNjNbqD9WcWWE6VM/pFJ1nL5X481u7LMPOSKXWHkrx
lmTyqZyo90DFKu5TDDo83TWrE0wjaMLLROeYtCyoFHObbXR5mwjb9jkzjK2V1A9zNNl+b1O9kUS/
jjZwaktRAPM62ItPbwCdhTFY7mycoS4YA97XE5rksamRY1nqrZo628h2niZrHDFpzp7Han5C/4yq
KpqDta8fRvwDZzWPGfEjLcMXE5MaVNpBITlVkng9o43kdXHyJ6GUp7yQXjB1FhYR0RQsCbu22ymo
+DWILNgy3Bdu+16svlkm7P+WjaAzG3R48k1fKzbbEG9VjZWT1C7nzvjaehomotiGbiCuuLhSOLeO
YL0YSR1UBXhnaho8UuytvSSIsMoJ48iFmoSEy6u9B2Fje20m8LxF3gbWsFteKRrbRLbwRChALDvF
Ecargeo5anyShcPFmXG0qiHbKIz61qI3zGGtHT5O8lJUIoCH+0lE+kURM3dCzpUO2hC0vc7wWU67
tJsfzNJwqeApKMeJygDb1dBExIcCWTEDyA6+KdrP1UqgoZODDzOLRy/2aLFKis251k41AuSVjgkt
7nYR7T390MVq6KnlGszebG9qFHIZeaiJbYaJPjFvrTSkU2wEjpiOhryeLOQa/abB+WiXqAjH3IsB
hUn4z5HR/xph87+QgPDTX7QCtd/ac/0B3K4syv9fEQiagw/b3yGnx758kXHS/hV2+vvP/omd2kQe
QM+0sTpFg2pA9vsjDMG0fjM8TzV0C2wV8BT+5p/YqfmbpTkGClf+3oElDOD6J3Zq/IZJwWrOZRiW
aXq6/k+wU8v7npAMOOFB7ESnZqpQk3XA3e+5iE3l2lhHpO0na6CBbQ/0Nk+dXrq7WDgaDWL+xbbS
V8UDfMSZi1A4TsCZkGcqPgTX9WhWOzXGhBbzWTP17rGwQd6pzDsajpKmpLvAnKja6xZFkekuFOWY
LSzjfN815bIV6fBi5d4zl8Hv3GM0yPDyA2nIlgbZFsmAAgMWXRYH9CVsWuy7pkFTErVTi+V3c+g9
FQPyrt8ruUFxr81fikLMu1l2n7SW+aAnmQBpnbOlRK8DV29x7mNqL2ZxKu3+VmFLWhQminmZeXzm
5yxqGTNI85YKvcbtN3tZ/1PboKxlBkRgyIEdHPsemSxgdp7HqOKqGPi3hV1ToPdWzTEWQ3Z4LDVD
7pjtZFtVFqeBQt0fW8rNcYHDlxpMadLmLkmrc+m9xVqZQBjDjFA2DVEBj6stvZp5L+XyxUP/2Ei6
lN5tj0psV9it8CGcJd87bv6qzcatu3wWMt1NeK17cUSVmbwywGVaWOIZH6kPZkyxochiS4jFZ5ru
V/yyApk192twhaKCA1ptogJoFqENwcQflOrZWXQP/Cq/hKbEh47Mt5YINAb7LrzCmmG/dM3b3wE0
mBA+hhibCOdj3Y0uehxcA5U8hgLnAGqr6k0pGIwz2n01DaRJFg7tMq7uhYOcbB0JOwnEGFdPrgv8
foDy1wM+fY0oOLRkfOFirwmljN/X2j6vxd5pnTtnAMTrM2dfylutoqTXzRrr6C4PWkzQNg12H4E2
JsOhhUZnCkg0yaDti2XRgtKCKujk6Xseqw91uqFnv7FRYGBNQySDOTxUS/Uq9BT32WV+1LWyYN7P
6mvWXg/4wtzSMe+IvPf7rGGt2dNN3TzD1Z3oyMvnCZ+lTI8vC8QTllp8UdB40o6nZLF8/L0crI0r
xWGc2/tyFsdo6eqNXvLTcae/ieFufugVhvTGoHz5gJ9Qk9+h5mFBdZeMJEDuV4Cujt96TTlmq4PW
+FAI3E7c2D73JVjo6tBNrs+zolMGoAnHJnRELgY6eDUqq/eFKjCpsdog7cY3y86XbQkZMTGj1Vba
QKjVHKp+gjPYYsMpSvfKkQiNc1pEHPRt326zN5VlZzacgCQUBg0mDIGob/oFA9JBVCdbgVWBLhX2
5ioKel8Rd+bqhm8p1r1iX3se83J2TH9p56dCrW6I+4B5rH/OUR1s7TymAoNUMurmK/RWiw5nhKIi
MIPgyWiAeIZ2inI93dcP2kRlvFjGACXIuR4V/TZZUb8VPYBWT+XhCBk29SADvfZwddB5ksKg9cY+
XgI48yH0VZHkzOpBscyc7xl0kCwvWmvVoY/1c5oV6Y5wpHmvNsZx0rx+Y8o2BliUYbL0T/Vo7fQP
rgC+3cJKDlWGL4tGLRoLjxAJwFmXclBkNXPcqXyWEQ8ecQyaqE9GWt5LblDaUCeqxU1izleLJTa4
5m1cm3JndRbHdSuFr1S8Gktxh97bJ3n80dOHN9PM4xAKGHQoRz/k0lV9JknMXPhwZQMuBH+F7pyN
M09eHWyIC0yt45a5jz1+htsaehMZBHP3iVzh267M0AxbZ0yEb6OKxkq9hawj4NlV2TZzm5usReZU
00EYGda4suiZ0I4Hs9DvK7WQIVJGqEAGYtVqzEOaiBmvc79P0vJEUKDiIwODIdM61Kt6Ul2o2yij
bqSX3xMyjoAJbjBiLFi/5X07s6Gu3M5UPzgy2eLIdjub2Wdh4GM39NfawO8zW3XjJuW7Vds8ZY4k
vuWwM3V6y0pOA1ZM6auRqCcTqbKB54YfFWCEMp2y0CvGS2Uqrl0sWRabkYwiymoP0+y6IWQkWZ3T
cyyc9MkkGqaPnnATrIKoyviHS7qDec+GiKt/wp963QiXoVljBVuSn9PZvLcXCy03WsBNZhc3U5Oe
Fo9NdbLW9e+2VI4penpRCNjtcXSZmJ12Sgs8AktawLxl++FGNsNY7EisxfUgKctbj1QrZhdSwBZg
ZpGk+anFo6TC8opTCog1kuARxQke0auMxFvqCc3XVUgkkmIRZ7JtGTdPKzyQsemNYnxYLPtgmLeY
oge1GsldJNNnWocG00kXc3J61g+YEPOlq964i9SvswUEhGXCHERK8k44I4Y41gFl3AkfprCsl0eD
2PsNtOX0elFG36FuMLJ2OAi4XGbT+0lb3uVsRruMCa4f3/VuLkNd8OHXE0gnRhVQdHlYjedyEOMQ
RzIoKBC99cnZ8dhUXNd5BGU0wZtOdsitF5w34rchGS+HYcSABwaNxry3szkgB55AkKeAEiYQGeR+
LEIaOi4dR8jAoAXGctID0R5TMjS03LIgF34u7e6BkwFlrt4+Za54hZzznJ1ddchDwsVuuVMi1DMw
O9wF923NDc9sm1EhJ5XBj5kZ9UFmwlAo7JbH26lhWzifMbK1AzeZLagt3kOVEL2UrqluNWjhhVlH
j7Asp3CYimLnqq3mT2Z3NAA9Nk2PfGFusKX38tDCnBJkFAxZ12SYGdUUmi27Vd4CNOeOFTJ8NQ4q
viyV3RNFBV0o33eNc8JMG9hIx26EvTj2FZ33TSyMj4IU3WQQLRdWo42hmJ0vqsbqygga2XjKeFJc
4EPbzEguGu13lH2/J//9I+LFT7uCb5uC//PTf/U/sHcwNMxz/653uK/bFywC/mgd5Le8iz9+9o/e
QbNJRTOgAKBu+INC8UfvoGm/oRZzTGgVOORCefjP3oG/IXBG5YdUzTU01UJM9kfvYP+Ge68NFYNq
3zN1w/1nsrDvRYWsEpQbtg7p4vuWoQU8Gmazdw4Go2Or/BLhQVro0acSwbTSMm+uqwtvvO6F93s3
yoP+a/Pf73Vof16Qovr7CxZVOeRoe6fDohphM3g7vVepF5eEoXv9+s2T+AtZmUaX943Y7d8XWRul
bySSqtCIilbFfMAwbFzM0Czx9Cf1RggBg/Y1QjY9JPqxNVZ4BMgZS3Azsn/xDbVVSvdvqd2/r74y
XL65em7jvZCYq+VHim1TsWIS0KHwN9CI4XGYSeK4xReGTByT3FOcyuIXqrR1hf7lldeb/s2VDY/4
oLJR5GGNV3Ar7HeSgzVgaC/mY68ON2PjHJ2MFCRkYRFM4l/c7r9eRAz7v79sBrebyWdTHWYomdf9
VX7dPcZxUD6QyBj/4iLf97j/vqk02N9+NUVD7SqXKjqUAwajphdq3rib22uoJmFfeSQGmb96fj9b
Peuff3MXk3lUvWacpgOT8d0ye6D/gP8osS2R3GDSCbFg2Z2KAVjhbBkSbn27+cWd/NkDXJfUN5e2
F4V2i2Hfwcy13aDedCOuLK2AlshkmkqtltxR84jHXhjbv8pA+j5U5d+39gfYwPUmpWLG35F5Chlj
9EJDnXYKZoIwFkOA9l20kI4z/ipk4Ker9Ic9ByhzdjEfcA/1U32f4IMB8hZA1Yge28sI9vUv1+VP
7uaPqaX0/6lr4Llw8BjEVsYZyzTfoBhZl8/CjiaMoFH6rZYan9RfbnA/uZs/Ricw9+4kyAF0e1ZP
bGhhoXU3/ax9atZFy2Y0pdnr2CY3/70l4/6w22hj4QkSFvQDJdZKFAjxkNw7XQS/dUhv4EqEWmTg
6Yz9Pv+bIeIvXsgfeKD/uWx+zOBRjLFpoCroh35dmLiTOhpRdZbuR/pzjEtERZKbbJ/XMJ2IF2bo
6psi0Xe0gH73y7Xr/OwZ/7j3YK8tFx2yk2sesRLw1YIUuxn02cOkYSFwjo5JyPwRb9hjVDTGprLE
xRKTkiZliOERnKFao4susT1F8jGZ4GJUsgmzasj+ChOFwTs0SXOXJmErPBySGZtdYKKRbDGJ2RA+
GrLbk/an59e048gAFCYfOm0AhGuwmLFgQAfVHQss/FYenTnZdOr8KRUaFHc33oIPwsno589JGV/L
CZC8w2opF+bNpFmXxC4gXsybrVE4sOiXkOFB6jir9UIZKjQaRRLfV7HcC03iS6MVe9XJmu2cQiuE
onBVVvq1V45BV78K91nrfpGU/bM1/sNmjKUAOo4M2qUWNa/rGi9dI0wMDpjICRPhHNe0h641dr9Y
4z/Zkal1vtsWmRt4udnU0SFK9mnz5Hni1VVgsST9jVPzwJYNbcLd7F66C6gAC4wN7b95Grg/bMlm
65I1rBbRoSl3XMsCE61Z5Ot54FfVXTwQ6JfcYYDKxgWchRHpL770T05V94dtGec/bLeFEh1soKwy
6/0SC6Q8N8KY8bWX1kdzOQ7WLamfv7jgz+7yD/uyaRToz602vSgPTAsvctl+UlDMr3c5rcQG072h
zW8sjTPI1o/MJb3D31/5J2e7sy6zb069mZY2k7WdXgyud2xMhkjJcJSewhk3H2v+/3rA//2ltJ/c
VeeH0hC/DswA8kRn4KfexJF64VrnlTCFxueTa5fs2gmERLyo4l8G1awr5S/qQeeHHXpaZFvCntYO
Q9QdFUZy0XjnegiP4mwD/fCYsBtGs4N7oYkNKnPLGSfhv/+6+scy/auL/1ASIvC0DTxUp8M0HLPR
20d5TaIxQjMisXxt8hA1VYDKOVtUlnWnMs6OaGqvCybhTXtVLtNxyUdsOaPPNUYthh4ghN0ZjCUb
NKMKnoH21pXbzLhA4lNVR2TyQttlSBN4eog3cOON0YbN+n6m2NYznH2BEyYVgFRiYEJ4aATzi0GB
HQceEbIxs/vxzliOY/1qMp+m/Il3w7BrvUPp7iEkTs5+affOtFWnTbVnV1SSnU2pwjR2hkaTPRn6
1VgcI/PJMu96/exNj7X53pkPRXmvDbvM2A3OO8ZfjjwM8qBaW1XbFdleLXbatH5oGW/baacNewXb
Opgu1sGK90pN+iGA0AczAQ5frZ8Gl2gxTMhwESaTMzWM66ztsQdoTwakoD5aroBvjqujbg+SaM8N
RNApMJJhi7nDYRDIcJorlCyHJTXu7bbb4bSqqsuV6T4a9n+Qd2bJcSPplt5KbQBpgGM2a7sPMU+M
YHAQKb3ASInCPM94utvo7fVK+nMqK4uKFEWrervdL5WVKZGBABzuv/9+znfuuzwDDTZuEp81lNe9
KYx9lJirwKVX4gzfNDop4E5vIfuDq9Wd70qm3Yy1c280Ry2vtnpi3bl6dpXp6ddG2uHD4UbDE0eL
ZTvW1jJIaHmlxiwI4rnmEtU41piNnJULpQHfHF6i7GlSwYA6YXDG8YzsHeheZNynSbSeSklMkxQ8
aWyKHPWgBvEdeoStPKVNXgIaTwZA8LqkPUqe4aZqV4m7SLoxnVV6j1cZjZJZrVWZS5igOc574qJ9
tisI8oaJsNjY2fW6wKNYLFOBNL1U5w7NmK6QaL1xbVq7Mkz2TuGctQB3d4ONHNCpW4bLgsMsn/k/
kDGu+S1a4BOCHnRrBuWJitgzp5m19oZS3poTu6W7Jn7QY1B8E1YJdFIOpVJ0E6f91yLjJDxTCWct
trbRbpOivrISdTlGJMUYNokIoYOearhtC9Kb+zmNU/SCMTIgO7WuunEjVMjBPkL8wbhqR+uWPI9n
Zxrobzb4rcQmSJLVCKwMxL41XsOIRLllnju1PwjshNlkbfHnr0124nqqbRQv35qGmHu2s7GC63RU
l1Lm5jTlPmrjZSA+K4XH+zucAx+VeYgzOEJGa8QYttx65aO2naQBX31kZp3Ftg354Zqcgo/W6Pdm
uYtCTBuhGOaibbfluJ3qYeMQ4ypFpGHgLHA+rafvaeQRu0tJZU07/6N94Ssi5lcT3EUtYmNMMDjS
6LYOsYKe7135DS942q3ySD3qLQAwEocNgg/a4ohpbpan6GBksgsZ3dZtOTK0bGdu++WioFWsAjtX
kT/awD+7tJzn3iZqqSARu6ZQyAjonMeApAzk1tlnVaX8+BYihqZ7uuphsMcKxgFHWXuYkTtKtKGt
SXTmsNA9+x1qm5vYbtHhl3P7LoUh8cEk/05Pxb4oj6agm5Cf+/FWx8Apsr2X7BJxl6mfWWEkJIvE
2HbpcH7S+QPuuesazatLzarSbFfHczts1Ww+9BEI4oLFD9yj0A+UUse0tJbnIPY/WHzd9y5Ujp03
Cz2JUsFkmHG1TUek6SzCNnmA6LHWiE4b40Z1j9UUo9dBpCvOldAOHHpuMc4ewD+s0t5Gzkx2U3FN
mnOHvptBJvaJClW04DYH1RyFXNsasyp51BuG23NLhjp8jzVnZLOYlCOingntKOd+nBEola0IWscq
i7LepB9d+hxXL2tTJgtwOsyMUeZ3KdQIzsNSHZOA/jVJv8stgGkRnN1IlTAwRN/m1AVvpkH2EbEX
HvNU0Twp/RfN7+e9OBQmgldlPDc6yBf63qI6x80Wn42ITpD+ZxZwGQ3LjaMMc06OD/kDJMhVLpyV
g3AzBIFWEryCM3qV8esrvJEDWbs+YfRu85mwlFlq30FdJ3/l2WbShaf3wbAyZX3yqzfrogBVOGTS
41qrt9HBibQ1XieI2cK6xuSx9mMkyzE5Nrctsqw+n5XD5zI4m2k3l/K60WqXU+vMk6a+M4hjdZJ9
5C/qOERu+brJ2vW4Sk0g20MZkBNfXekeNBU0u7bezkeiSsgNOblxRrpgvmDqm6XwglLUcgIiQ+Bg
iB3bOZTcWU9YYgZNveymjYHwM7JMNEbpLnbtTSzKRZSyrtICn8p8GYX+Usv8BXa2maAc+f3r9/qa
/eo+XdbNXqVhv/GqrZl89mrOLUrrisV7r2JvN/xmQ8DKsQzds2iNb0R43rXqOrCR1vPgYj856lW5
JRXkrFVbsFUrUjdOk5WjLozv68B4EMS/kN5EqD3wQAMArxvPOT1gE9357Ek+W3V16NEROQq4W2Eg
YH5qwfq4rKWTHy+GUVkjy0TagGk8U05KUp6ADG79AvlVWc3Ltt1o4xcDGX46wX4f8iW856vCbrdj
WGzIslinKepf/olMjVNkC41Iu4g+lQgULbljzm+9qMAOR65fjxEkXE4YgWPTWQwcj3mcsfz+Nmvv
TB7Sg/h28sh9QTucg5ldWJJf7lbU6TVyZ9SnXrcfG0IK+M+Jsy58E2iCe596OqZtzp/ov5Sju/64
Yaa/s1OyLjYR09h5Bi0AZetELs6USt+r46kec41GHQaIeGqfwR8dEru/o/ze6tMtQJLYgb6CPJnj
TrdszhVHxggDJjTFyIaluYcZLn3GhbylVb3jVA2oL9Wn09xMeR7t9JLDM3fTg/CMjx/c0ve+x8XO
xJaxcJhSCDD2jL03Bo+6v3YKa9FocwONbGTts8b/BJJunw97S1cWU4Mw9D/88IudCaog0KxVx9ED
Tc4R6WCZOXus10+p0e6DUqCc7fb66C/lA3SjZF/xQBUyKz74/Hd2gtZFwZJkmqWICrV2lNqnqvD2
Opp3D282aQrXeR4sX7tWvXk95dGn33/mO30T66JWqWLFVbVhNLcaG9qMAxDHuZY7etnESChK+kAF
H/CfPt2LskAlvcyRcrFtZJX3FrOy6SWrwvwmAndvOncp7pgcUwTQv2vgrns7mPYwNz94Xd/Z01sX
S31XZgQ0J8LcWrga+9RaT+1xtJDY8jXr2FuL8sN+srx7v5h/rYt1SnTTGBDJQ5tuPGn4OSMnvVf5
jvLOQthfV99roFiEV7FIAsnOQosVgKI00j8aSu80Ia2LFQBSfNXosMa3RHKtU2EsIkz4xCESm6cs
EKAvmgYFQuIAqMlAB+gf3OP3OunmxZRIEIdW9cbobEkio6R/lO9u6X2qiR8PsmmvceutTFkMRXxd
5h/e73cerXkx+wEAQRvJqSRBzC1SCiyI2SdnpCUQ0fVTTHtmIe0inYCWetT6uwxt2eA/En72pdWj
a59OtF4ZC9/76MDmnbfqtX55U1USMB22ZsuuukjEk9f5Sxjy+5AsjthDVZGqe5RPe80zP9rpvDNx
SAf924Wo1FNORrvC3fYiIjqcA1OrIq3xdb5ydMw6eJbz/CFkG/z7aePd53wxVdWm75NAxgg3eXNg
9SwE3GO9f8SODE66vu5H2sQFuva1qvj/2VxlXsxVadCaQ4/RgFq92/sTZlZOgFreYDktOpm9VzmA
01hvP/iO793Vi9mqBYeTVDHxbz5NPzlh5Lynw6Szbo97UamA+eF41drCNL0fn/lvSRf+H9M8c7CO
DJk35H1exG0AGZvs4F+onv/66X/pnl2BBAFag/Ej9vcv3TOKaCAeBvnbkCV+YkbofzgOZBBH0zTz
b7pnahvVhe9gGTo/bf87umfdkMP/XxO/REYYBthcVyDJZu+lX5QxlvCS3M/C6X4sypMrXoxR7CoS
WKJK+xop6kNvT18jU99rhCnw2/YW946qcXzAdMlfHm9FFKwR5S9b3bzSpLIsqunwEWs0BTfe1K18
HOo9GUwmeKGYWF1AP/JcLQAt60Ub1NbDssvJ8atzn3bfeIv94+z2GSDECrxlsnAxco5fnNzcZw7u
EmR07GeUEcoo3Xynfmg5z3Xz/KWDZjWLokJ6aN07PdJuU6WEa0mQMF4atqjoiZrus+KIB+b2U9vo
h0HYW0fDIW4rdyjXT17KQYED0axNNq2jbKoh/ZyyFc5yNgVF8jWrqx6AIvKvNM5fxl52CGhDNcfS
rWhvWtVdPHgrI8PWZkKkmamYJ/ouAUJY3TS2dptndJaCIf5M0vGyiIbzENJS9AJQVjieutS6pldy
S1hUOas0E+UeK27fsT+1euWeLXKvYptpnZNciWsTQGAsyNKpaaFq9apPbRRV03McGZvaKM6t3+MW
Kss1/bwVZNuNW/B76wpIT2/0t2VdrUXUflImkvxG7zv5NTdA7mU8vXeb4vy2EniqE3Ddgd4jrcS2
nCPVWsVG9MVQy7laYdkiI4P/CkF43uYy2SRKzwKWxIz4A2r18lMHHxQOqS253nxKrq96pdg1omHz
y584hn2M9G4jRN2yFrLrQogoTwEnMoy1UwkTwu1knHQ8L4YU0P+zlRB40gUyUNGurx0UtoMvpGOH
J4xk/FPkTw9A2ZcknJ7oN+4T8gJRuGmbFr8tsNCvZo4QzhmMcqYJzUQTXAH4t+5UF06beZc0xVU+
1QtkiXSOr0M//JxpqL7qOnvxS76h66wiwkeIJUxfJpw6i8SYnirE3ezdGrZznLwAG0RhlszNvln3
jTGuhmh8cCP90KTGLlbEwmz9a27uDGn3Gk6gC+BS+d4G2Gfy6dY3aLPVY10AOVQ4InWeMjEuDCWD
e4UgkTJUwfnVL2hyr0oN+mynPnRJ+SnW2O7YZG6ozZnoGbKmshsChELohumnxJ6BazoLN/EXijLd
Egu7bhyMiLm+mEKk4skYeTO7uGVl7uZWQNM3MKJdmhA575AVIzxvo9JiNQmpcwXNUA8TwaJUqoWu
dbh9GUGVQJIfnzvXW9Lcn9t6sEH5sGvL6qVz4k3saMtwFYzioIU8PNtzzoDFlEI+jK5aQg2GVdbB
YqCZ39nl+h6m/iFoeqTtgAV1dopz3vzPStSsuV4kpON3tH/rTigbNUo2KorHsI4+e4X6BbPk0qF3
1PbJWRuHZN73eGshGM+ysjqUvfG16PRdHeKadM1tQTKRvFA/z+ZjD23FdL7HgbGzE3tbJS2hAv4j
sWIHww2eR9W803SN3AHjuQvHe49jLunGSNQYmHBxU8fDrVoqGzNKN6PDEFOM4FnpnZ3MXFDF8CXv
ne8dfQQQPDtViL2hX7XNdBfl1jY2xy/kIKyrMd0NhWCPIUk7wdpu0vmbher6x9T+lryv/Vzq/znj
gykCEMQqZ2sXMz6auND0oZ7dozuFDmBhei2LR1KK8IVkIHsK/2s/0DyyLRJbs4NHEJbpyWZQt+Cw
YfXB1chPu1x/8HRDb9ds2vH2xV4nRS1UllWl3qvRmEN3ZPyZ6lz3YRkUsbkpO4XDn+RQ56ug9k5R
kX6BdLwvRm+XV6Rsee11jwWzydLl64X9W3XNu2LL/7GSTFt1ED1SdL9f2lw9JU/j0z/2GGWT//Pf
/5t8Yv7tJvzmv7zVZ/71i/5V5VCukF8HJN+01Z/dXY5FCjS8fAnGsilA/unukhYu1RS2+ydNi2f/
L3eXbqn8RtuRVHvJ9P+v//WTPrK++Pe3Q/7nzY30dlkUWFR1QOZdvF0XW8zRjSv8FGp1b5FQa5bq
PiXWGGwBqcbtgh9eAdBeR/n4gcJD+1txJT/YdTWLd81wdUdc7PaA5ImyafTmHrtBH/TzCnG+M1ZY
cINV6MZLJUFlrGrp8hXkBPsPPiomDR+XUtgxs+R1X3F2Ys6JPyBvMF7URr0jLByQffolmkaIygXp
QN0NGONlErXY+mEQY3Mv4B7Y1gTI/pncqjVcsLnlm2dyZu7y4pmyaWWV6cHI8cKn1h0ZelcQVA+K
ra1VHbn+kG9BWS5UCN6BL8OLrc89ciQ7vDEN904lQgNXuFrNPBe1dEaUs1Gs1To5EkEK3hr6rCRC
iVz7ytHiqaucOyzvS78qPod+s6/IXSWeEZouCjlmxix9sLrrVA0eAlY5aH3LET2iVQ03nSV5uOwW
51HlHPHE3hUYhN1xWMsPRMm+7Xo6e7XSw/51Tj2hgTObGK5F3eRbAzWuwj6ZZDysE3MlrldyBza0
yi6iy9AAZlsOJD27ugoM1PtKfIwNOIez9GHaZn1G7Hz0Tc3wrmq2ek1a7In1k3ZTXzy6nrecpvgL
WGHcQ2iL6gAI6vAJFu9KEFJHjNa99FDRsbQLLPnQTZR5Y1hHM3X2RXUICVjKcOBpXkw2D6BH2ZVF
MJLhvqULkRnI6R1laXEQlnhHDHmcJkDNaD9sfcjJ9e3ky/gUqo2qmpghXg73Yt9Y1mXaDkBY7vse
jBXW78HcB2ZNqumIOss8G3383RqWugWnHow1cav7wGXRq7J5nNjHkEIBs8sii5H34C0MS2WXG+PD
FNaPPvcDc/uiyYu1hJZzCrXACgNl6iXQCKQNjY2dinPk2jNDFBy5utuR7gAAyeQY2Nu27kHmmPzf
5xQIZhAwwCLrkNT9bgQAonmkhwKVbWnel1kGCRM9/wBOa+JlouNLc6471WWzzeBdDFp7o7bAxn3d
RMqvLyvHwxtdXidBR04mvY6AkQgtyuZMJE7MQ1lTeKQQ5YMk3/QdnNXWpI7F3dGOxefErHZTFx8B
b2wa8FzJFG1cDC5kbhyiZDj5+nAqyvLW9b1Fkih7Twuvp+4UhJwxuOK+g8erUXONHpxjXuGB+PJY
VCsc7Fed/xWt+cJK02ufypt92Dxx40WpEcKjNSs9SbdO1u54Gw7B5O3eTPO/KgwuRNev86TQdJc5
msMOHXstw+VNM6iLqwrYsVXfV6p7V1juXaSSmemDwi6WY1s9TlryLe+YyrThFBK7VDTRVdNz7Fnl
Nx4gcCw0njmcorFcV7h9Qscl/MhfFSTsClKOC5Mg8qy4tjzlzhjbRZjYh2JC5KFz+9Vs4RjhraIN
+6ostyYoKQNbJLEcW9ic88bul0lJQEBmLT1m79pjatKNdcYbHtngsYIvsXMqrHxNmt8OffZCr6Jn
Nj6Dum/rfDMM7aMK8JkMz08V0Jmi1bk+ZDBhurRqkD2ggNmgrHWfyXXA+w53vGu7eUn9hc6cxwEh
oMs20dhfhXE3HwrrAHqMVz3f5k2GSLC+8vXulMI8AMTMweJA42UiSEwjdPo60vqr1BVrUFkT2DSI
TRVaz5ZxmrvHoPxkWN3J64tNHn8jw2g2wb5QBnumOl8rQPa6wDVYVbuWYBRtUK7Yd0QBRtiGwrEA
lBh5yvXvx4IsCf42M2joJzXWS2pEIdsGb4YCxV9qwV2o7y0/2eTWY9swXfnm2sfGXxtw95V6RR7B
3IUojZZyHtTsX2wP0ZG7VKJi3SgtcHzuqxxBnIsJM94WlczTXKkNuZSIdSqBlCbfFBN1pl6tKsOA
Tc3WwTU2WvXQ+eeC5I4hbyGhZluh6/elF36VL5hgMmBLv6pwvnojAXA2IhP9oQLv+vu7cFmbyulR
pzuD8wSXiEUR8tNNMBJR2lY8NfeZMO7lfKjzyb1oF/j9oH150UcT8i8/0DBNHO8gRjG+//yBxH/p
StFTLxg5EXxpviI1YKHTQLH9fVOa92AO92NnHircJQNrwhA/uH21slrzqHVewL4q+1EG/1RKvS2d
ZHn200CgPyS/uaO5mqnSo7pok+smh/R63/X3vUU6ekQQLAGoIZPPZBmbMrMQc8lAQ2qqxFhXtrGJ
hLmos9u+MfHpmfC14SZyqY3yUKGbiZyQpAp3n3mEemP+gwwCsyNo7UOOL2/IsusIe2bJDC66bJu7
7ZXo8munhvWfO0v4JQ/G5O+70kSBI+6NqGJlnlsNXsdsbB/SNjqmJmmnJnGyiX4AFIO33v+WpuW6
42jTGdsrlSDOCeSi6TzVVCbCGk51xEdSDiZxS/yktsShCwrPH2lAZcQPDqjn6Hh90vi78B+Lzz4I
UKhJFSBHVhuh3NWqdRj0YF8kOFV/PwblGHu7RNOUE4ajQ0dQZS/w9UT3zYtIbCGkgYD7byn6hgOL
tZ54P57x/+dbHe7amzv9tySy2+Yfn8LsKzlk/wD5+48mePnHunrJnr6F2Uv9dqfz+nt+7HIUS/uD
h0Ar0NDYufxIIfszoIw/MmifmkCkLHyH+Mr+2udo+h+y9mc2IeJKh0LIO/bnPkcTtIDJwXMth14v
P/5vUSx+FGz/Gi3svVi3cd1Z7LaYu/XLQ9LQ7Usl1sCw5F16CLVmIQoLPQHs+5GoPdbclPlSNml6
QcYq/+QtdehJuQovb4urhO122PurGP96GvDPICMP1FrblbkmGOKsdhZ0JTg5De2R3NkG+o38MUFp
FIYZRi3zLH9kmsQyI8NTJPFzbKHLC2gW9iLciOra7PMDya0LMgm26YAG2zSP1FfnVKSA1fJDO81y
b9zIq4j0dNE1sCPSg6wHotq7EwGJTFwksh4k3ng1gEVClZDXR/jhs4QpZq3xCTtpoTpbV6UVO6B6
aerk2SsQBUIN6OpqM9qckTj62iXGeAZu/84mKWsy9LPLWdycO3uWH6io4qwY2UHADw5qcZa7sLg/
wca8iVpjDXnvMLjBmpiPmfyFA/2jwG4W8qIyitIGIpRcyQcakvJq5A3tQqoqflbS9AbbOMqLH8sO
QK4J4itG8aSvC55dAtpoSFCWOc4d0dwEzPpQLxejp59LdLWhzeEwZYvl62daiWNlnywRH6xIPiL2
lErdHx1a0wNYi1Y/Mii3kFYPap68mpS9ugc1VlHy21vb0o9yx0He5Fb+ecY87jubXC8RV0OFR5En
oCKnjnmUrIOqqB6rSjtbXbswYnNNYCgNh21ec0GtudaMdiG12CToHl+t0bp+DKN7DbSI5Z5kN4es
dzYDL45jHaeRv9TyiLTgUYPaBAuAEcjT7FBV0EIunWENscIMvVfaVB93p8E49pYnY8DpgL/IH8gU
fS2CdRCnC0mdGjXjCJoU6NmPr5JpMEcU9Ww48etXlz9t4CUsy4bvptN0NdaystfkpqNInssJLJag
L1prREGaW58i0+ZawyH8nshb0+Wk1BJlwJd045zlD+kuD17eE/k75GgLB2OtTNZRXt6UdYuWz1QD
IruMq54jB5z7r++efD+7tsczSuoZ72JmKEv5RGT1jURrIe9lMQKOAinos+WST9hgC1rSTK3SlK0M
lzZBbObyrdw+ji2N78I5ypeTvAtcdogl+DN5CfBzlxYvycAAskZr24QQunnpp8+dMd766k2oInKm
ZpPPjrkBQOW252v5rvI0arz08hYprJz9PBOoj4e9vDEhyCwQfB8seeLn4vN1FuNMirnSZEpU2Zf8
XAa1VEEcRWD+REZ3wBC6oT5cypscKuGzvPJAQraqytk6tQWmV5zLvDm09sLSmSUqY11P9qJT2mVR
V48mo5NDrTXRfGu8svHBHfSjkzJh8ZTerCDXP+bZt8XSz7XS36/7onwriq4TxL+Q8pSUj/L19FvU
3oPy9PuPebWlXczyHNrpuma48nBQv7g/PQGtXTnQDnJ1cSbzhLOmpZyN49InX3DbaA2djXwmh7p8
/vKOpbzhImLSYxaQ+6+iMY9N5h7bxjjHkX48lXj4q1qBIdyDH0JBD2NccRcxNqteTw5G7COs16E6
d7d1Wj2+VoMtWNukfZSkb/nX5QQ7ZfZWjtPG9J44s3t9vTqrfBQK49Tyn8vepKGxDRsyw6PqUbB9
8Cdj5Xb2XUSdz0P98RrJ63b6iAMf+yjHZONO2yhfybfOiw9hR7Ne3Mq5KBb5o5wvQFQf1N5/USso
KTxlOd1pyOrllCNq2WYb4mf6b8/st8+FplyjoVEL40iHZxtm2jyk2f7BY/qpcvtzNLx5ShejIdfJ
gHodxfLWyvsj8Xdyli15p4GEQCc3t7//yF+9ODTsTZtQCZo66kW/0XAQvme5Hb2u53K58QMeNbNc
WSg/isZ3NwYXO8QfXw83vmpp9I44Pb4YhFVUVDqBAGxhmWHlQv7PGsGPWWxY7uRQk0ubXL7lVBNL
5XjIrv1GVhtykZQLptA5A2QibHvjLJehoVzmDBB5f+SF1xHnXdyviJc1UI21XIZKhqm8j5JA2BML
7/AWuMXRVtuZQWUuFzT5n1+nUzCGgl4RzdRDyHLqsZr//pZf+OT/eR/o79Kq1mTG7M+TlYZqJMsc
4jjrekUL/EmFtpVySidX8rCDyuW/gN1EwcRS7KMdpWjAtPXBTvVXD97hBF/QLdQg6shdxJtdgqa3
pDq0Jpmg3C851uTKL5cjujwfDOsLIc2PLwzGjYMEgktsoV58VgxyM4C6wA5NpQVI1edV5boB1UdG
To+NgFdUHsHKN3gc/tyrvDvs7J8lLj8+nRMBm2qZg3CK6p+/aayhrAxyht008lKnGbMUH5ik7qtv
vwLa1LP7xKe21HtlAfj2kAOdkqNNlo1RmR3kuJQLi1wm5fohS+LW0DdDQwQB49VvraPN1GWKnMiZ
+NBnxlkuIPpgH+X0BKcTAIO3lMNRTvLyM6aeEo4pLiCAb1Z01HaBviZ9dj1cvU5ZJgVBpNzJqkiu
9EAu7grBa0mR4wOPCZ38kRP/lY81jKsMVoFS3uF8m8nPkuWinnvLgVggMJP8ouuR0+rO2MFGWMox
NfCwPxjV8iFeLDEW1Aw2E7bjOPqlEztWIAW7KTOJ3EgIDeNShD5/ipdo1+X4kpcp5/nKZ7VtKF2Y
bSkfQq7191ci5DT59ytxNMexGax/60TBqglVtsWydQdXSGjrpDlVLmSNYFyS1wZ04ygrAPnKyQuS
Fxd71JAUo3LiqCiwzcg4yoJJFkU6VymLmSgvD1Xmf3Df7F9cLHOijtLH4YjsclKEm2WV7sDFjpK5
V01slu5k8W0rGW6tD+qA137sz7eGd9AyTHSocsZ/tfW8eetjApEC22PqyamBeVpnvzB3dVAc3fzU
+Kx7bP4yW/oyDGBgPCjuQVKwWLO3ksFeKbl0zKNN7B6n1DnWrzZsfdlqwbOcb4vEPCcdpFBQOwYZ
8lFWP9qY0YQ/l5s8LXKOsrhKVLx5jT2TlbQsvuT+xNMAITNePQ1SKuuQSXkKAfIop+2ewGG3tvD3
6ysnIxO30QCOKVtgA6zSvvOBhPcXA0iuiI5gdgQSo4oLiStn1pC3G+7S6z5yJMIV+108LePePsrq
3Q2ZnWXlzpoR8jKmffgsX2EFSHQWK5wesWSzyf2xUVKW8vvUyPpfn2tTPP5+vMsl+vKZsh7YMhKb
+IVLZXVXMXM7PmEjncKGxK8ew8pd+p53V0ao1+VOQPFXrx/5b/V/HsI4LF6+hU+XaU7MzH8hSf/r
f1ruky1cju+YUd4/7r4L07xSDi918/K26/PXT/55vi3sP0hvQp/gmMyHlpQp/EkgEsYfqgD5qcse
3Q9E6Z/n2wqZ9bJ7TiY4dCBTtaUN/c/Gj+L+AVNCJQLMgTnKyESGcXGi/bsTbk38PGFDTQZoZFCG
sRuQvaTLPcFA69dokAjtfbRkO3KJ2QlZxBzaoXKTmRxiJmP3YDsFndhShXWVhsMsR1SldbNoMsrr
KXqCtTAvxig89QGVf98XL5Nfs98roX6iza0XVbvTOR4bWpeclyjdK7is5oEn6MFykmP3PpaH4Jbm
7UAyIeGecdfg5Olvpq6wTqMXPffBI9AHd64VxUo1cRq1NtF8NdCyWev6ZCzk2c5qtxVA8m2Rg7wO
PSOedy5SQA+Vh4YX/B6vUtlF4Zrgi+2IxGmeTBZpT+BAa7/y5qpKALOTkUbZDdNVrWi3zdTOQzVJ
bpQWz14bQM83jVKS+bxZGfTKqm9VY9a0YbVRRucaBlyF44m0QSMKP7Xh9B2HksMGxNwPBlLxwR+y
XRFX4yLmzszMMoEt2D0USfykcCe33VhtmwRIYBqsWiMa4IaRkOg02pMzIkjM1k2MPZZ4blV4Z3M0
Tj5RCFeqyMIVt4t8AroDWhfQ1lKTLZlSOL9BcnqCCHs69Zsa7QXS3txflC4KwCBQyTIicGFbOPY+
bhUil/u4vMKUfo/SulwNGuu2aj6UnJgtGxSUtklKdtR9fvPS/GLrS8X/08T1OgB52VBYqBq6VFIW
+PM3i1HOYfbUOUWxV7yoXJGiW26KDkd6SDLRKk+6aTdO+VJRC/IrOSxH4VSSGdBR24Tu/RQQ8iGI
sYnLEPpGheGsNhoT5ovv39gci2pNf5e1vT4f/Upd5IOHB3yioe+o567NvocFDYEicuIlGbRAJtIU
dmUIVjOvggcFNoi1mKJOuxu1ZiRZK6CIQGBF/KmrKertmJDgwNkqwx1SuGLdAzwRa2UgyDKIimLh
TqlYk25Oq7CNlm3i6I9BZtM1xdVqW0G0dETuLeyJtPKU9Z+9s4Uxu4mCTTZ46ZqxOW1GovwWnH72
C1v5YjJQa4HmrozcCLJiAu9OtPFZZkG7SpNtEk5W6T4iRLD4zpanP7Qko+xLL1E5apQBSA7Z1XYJ
kNXkjD2xNpAC4W77ubpxI4JcRna4uooYRBJUAfFGUEYxB04y2klDvtE3QTtrInJtFENNVtaICkId
wq9DlmPoJ5fsRHT0oa5Zz/2YfhCwQVBgihYj8zM/VXSLJnUQ58lt14Tdpps0yop9bFqwME3c/vrA
CfrEGgf4PiQQQGvwkAfYCeO+m7Z5/n2qPYG33ehPSod1mH7OytbK8VpPuopqHLd+PbwMVeBeJXWJ
jDOZ9n6mE+5NnMgqQud3COT/lLn2ktNzWXFif1W0dU3vcFRvWiu8jV6xx7oGGyGzB5OMbZ00yx6V
mzsI8gUmOiVVYn7x9PBKq1pMgNZ0q1aMnhhq/26qlI3jYpu1jDTfDoTq4W8WBHsnUT/32wpKouo9
x9M0G1Aa0sho5+6kkAwbaMq5CgZlgS6mSv18UVtyxEKTmZNwQJm8qjAjjqP41Lg2CRylysk2LlF+
egfy/j6BynOIXH2YvyY8QmVeASeM7vTCIkHDQjvtl7gG2/TYxwYN12EskJIO+VmtFG+BNOdk+ZWz
7DRRrIrcHZe62xJwM1gBSccAWcnnmPe2G22M2vFWmeawOe/0Uz+VyykSgjLVu4dIH2KMNKS9DtKB
L7Ru5UxMRSZ6xEWgpNM29uo5aMdyO8XWcPAN15+R0AZd2S2z27SjcxxlXgicdqDCo0RceI0hdpqd
pp/CPlyVZuksgT0VGEECXCcIdndsAb5wrMFuAunrfKz7cmkNmMIBNBs00cmfqmxCWWMdFWqRkjLf
mgeodOAjfV58ZwyBaXoWYRh6uDG1ZgJx5jqH3jR2VWmYlHyiOWi8qUSW2BECnshbtZUtZlZLqmzF
Pu2GMaWvEqUsZn3tq2vf55TX8czb1nO+ADIkjDUEup1mFgzNgVLRsNJNVJTaPpH/4wbEJPbCAlhA
WJVUJJW2ke7hl9xndtYdTE+bSIKtlk0a5DTXs2ivlgvFiiAx19UZcsNKt7Nqy+3+Wsb1QDKdam+6
mAjbwGGCSRTCc7K2tolJR3oao23ehnptgEAK5wQN+xvHYBrtTBMqwoRipaijeB2kzcYh18/IiJRr
guE7nnqy4Iee83xjVeWNtqgKTIvZ1PQnUyuJ55IrGhxZmCudu0wcVVu0wu9WkVbsktgdQJfwaEIs
CkvuMK+x2z4VbncVT8W0JH9tWjnk+x6FeWNn5HeUxoMJh+kKuWy6wtD8XIeWDcKEHUTWtdQH+tMI
Nfuo3zhtFh88pVzZus+LXNecBmBJQqcQb7PorogeyhK6uec2dJsmYoutEXlPTRI8Bq74lulm3Dsk
uFn5/2XvPJYjx7I0/Spts0cOtFjMBsK1U4sgNzCGgtYaTz8fIrMySSeT3tll1tOLqUVamTHIC3Fx
7hG/wG3FaLJnLDqabSRW1zhQK/sF3dpxONdz85iq6hXl7ezOUpN6PboqVRhO9ynU8bBRp6PYh7gq
CeQhqI3fWVEi7rCEyp0eRLyN0vCMPFd89A3lGWrNJSQG3J/M4YsoP1QMRXRpFh0hzGRHlvPtKMu9
FwcWpn8Jpo9VPBMbQ46IWR7ZGaCTpR7j6GnSmrUShq1Nin/sUS/u+ABNjamA5M/1PlzsLsS6X/et
nLq9NgN2k63bRA4sOwsMcRUmkkfE9nex+NQif+QIWlJh+pll+yrhLIgKQBuVgoJJqzANsBi8DNaE
szXzCbculN5WZ2xDAT04jWgobtfM3arEjsbDUyuzh3rC/kHB8E5uvpQ03JNi3E6dUTp9IXBCdKSP
Rm13SpAchcG4GfDl2Xehkdm4CyPWHfuXXbpKYjZ2qRlOmYBoEppuPahYIra8Y1cokCio0kz1Asza
1kGOAUlh9OzPHIGuAidu3t0TCQzUddJZrmNw1V5+5ECcd8iOJLZskEoKWRbZiiTLhLgnM+30Xasr
d6Gs0Q0wsh14RAo75m+6OcC7Q/ILXBqGYF2M2wviwfmAFMKsRE4xAPYZy9GNCHRb7HHupySZ3VzX
C8dsi0u4rumxzGFqx3moYhAmeX2eJI7iX+TNsFFy/KL0EPvRqjg0plBtDb8rbTmS553VBxgdKgha
wFjp9uAqBLeWyPMSv8VSKW10NEugRzcBKs2j2OImo6albXUZfl5x4O+Assnksh3wsm7s1uJoYmAu
RXioSJO/HiuVTpKELHNrFAKYuqo/KHTUNmMno2SEzINc66SZShggWDwiGgTZj178fqzpnRINkPrz
1WNjkL1oS0jS+wLPqci6KaQYcRb5yqrkxNPaRiZkqbelhrBu1a9zsk23CMl7JH+lh+FllU3HcpLv
IRlh5JY7ovIjt5Jr7Ma9SNJvxak6aljAOg1Oa0mrJc6k4jEfCvomN3nnujh067KOvLH2YWF07R5D
rmmnRujc5PLSaUt7bOp1Bp/t7CSZvp/97jj2cGQ0TMEqSboSc+G7MKtHPSZmMbrfzUrXURQCGxlk
SbZr8EbbBDmAMiTTmwP5Fn2A2W50n89HQqMpoSkXpf73PNeGdda19rw0NRCfaHUcq4LwWoheMP4e
vD40vkuDjNVSDH91ZpQrooHSNF9Qxt6KWSLZnckJGqNwHARd76E+pAw6evGIjrugQBCyyhZJnXzc
BWY/7uTJ2iWjgHFYh91zmUTWgYHBEBTytmakYPdzcwCfwlwhK2/CedpljZcpuJHapkzWHM4WVdNY
Twd1ZAqFq0SuLFaQJcyTHkcB06eHo+S4nDbxvSFPFD1ZBHUnoDdk9BeqBFQ6sy2jXKVTmaP9kCJP
oTfxPmX6kgaHbZxXu7HFaKdK7yVMZpzSEyrDrscQF5hZWo7UaVegae6g7q97htRi+kbSHQelo8dq
7UGrRTgQWMBaLa2d0oxYEFQMc8kOgoiHXjRIrPQ8haJKfJLVFgxs+D0b0nwloM+MQZfwLdOCA/st
qiSiKI2avMb7US5RmcFIo/YjLymzFyFSGBhYmAt02M50Ve4NmvGcBIGTyZXqwK6C8RBu0yL5icIi
nori/EOMlb3FiDtAGrsKc/BGUo8pHJDqhB+YhkUEVjvn8ypqkSt+1f2hiIJuRqNAQeSYCuodUn0W
tTqttQrSaBzfxubGqDTmlICptRKh87p7TnrUVKaKUNYEtyFZYaCKq3HhmOVLEtC09iSZCTAP3P1q
RxkcKGbUwiPlUVBynPzzztG/Q/5801z6O+fxpY/1ZwuKpsgffa3/l644NFtA6TF6+Pu+EkZb34v/
+N//cfeS/MAfJ6O3C9Yoorz8/n/+15+//0d3SZF+o7sNVQAdadMSF8L/H92l5SewJ5iymMjcQSP4
E1WkGL8B9sEnUvrLcvyP5tLyI7qPKpmZSNuTP/jPektvNqVhQhpdtLU1UzTgd6Co/bayhzw6F4KW
FtdB9hMZsxHgf500LsMuB4iKV9QYjeINaqSIyQehnfv1menWyYzt/RWctHBD3FwVq+YK0LEEb42/
CEo0BTDe4ThtNZD0ZkWD+xnvaGeRR7WE7/98n//nyED/ztfwP3CjS+wglGEYN/79Tr96EdJI+BZG
L8i+dq+3+V+//fs+N6zf6A8tRBxgxQskjvf4+z7nJ6xk0gblvyf7HPQcIFSDYpjeJjRqUBf/2ueg
52SDWGlIbHXyPvMf7fMPxZrAz1nLVOdV68qSpzIuoXtspCRFATHCEKRgaIAOUmTdGnFmomer18HR
EI0gxhEGvwVrRkUwRqT82ujrYleLY/CgqYW2C+b0Szw0z2NXNRdQSoS9lmd3et2jUAXtMl2YFhqd
EEiVZenMpoBDaNjmuzBMjZtQGYVlLDPqtyqueS1pqJTvAOWrhdtPdMbIwX/UeJ66st7cYaT+7Aco
RZkzh0Ljl/6KOlF21AxNLVzNDaeXptpJNKOHxhMfyUcbVwILcQRvWhxzP5w2RYl7XSlahZskA94W
YdRsNAg137Qo9297c8ivKWOQ+BomXX8OCF27IJkNr6yW5pNgfpc6IUEoOMuMggQjjdxmEPoHYYCk
pJpZcoH7Ww1dL8+/ZSJOe+mcPtazHtxZmYI6DcTtTY1OPm4e5ngQGG5v8iAC41ZMige6YF6lgHJ3
2EIZrmRMWBhZADbcxA+QB2Y3ObqRW0hAmvNg+y1mgnIOu0inG3EB2ngx7a3Da2Uou2+NIowk6myi
1GZ8XeGzUQ87rIyKHTIXuqdZDe6LiN3Hbuz32a7UrPFqEvT8ykoBYpdGJzE5SlrKLD3p1kpd5Ee1
1WXcacX4QkeM5xHfeMz6BN+40XEjvWSQIxyQa/HvrVrXgUtqHVTmCjeoLEsv57JILqyxUvBxV0FE
GhnM+RqWB5ytMDx2JTjENu4VG7J768LdKWC9knViHiZ5oljN4CKkNtoG81z+6HE0ov5ED7TBqP4B
t498pyiK7AWY3BxHCP52wp+FMIBMaO+PwXVUN4XXGjGTgFYJEL9C0Mafmh9a5icXnQrxxAjlYfPf
G0b/5wZIIsbfB8jblzz4ICzyO3+GRaa36ECouq4wNF6gw3+ERfM3SLHoDJmiLAMvfgUqJjFQUSDi
f/qCG5YWJZV/hUXpN4iT6FCQSoABJtj+s7D4diT5u0g5IyqRwPs6LGI6rHKiRj7gwwRJ0KAF5kEd
tk7woqOcrwDIYhUBrsfsnbzGJqsLonrNTXROGQB3QUKTXsksPLQmTmSJHj7nSv5cykZxNzOPfSx6
Gdo2QvlOJPjZStJmcGugPmzY/Dre0R2+LEKKMrsYwsypUqNepYFcXnRYAiGB0/g7SRuVn8SyzAFp
Eq3KCtU6/JX04es0tOKuywEtRMwIPCuZ4VZ3FNgDnju7ahEXA4h6wQS9cqHCWzdmpqJ2jik16oaa
KNnlUCOyYGSglIxCf6giuXNaMP+I6I7WxtTwmi8txgw6Mr9o5KPgI+JKhaWR1SIqrkJZw8H9IbJG
tK2jcPoBz69bWbUBtchEVDwXaSgb3ag45G/ZZqgDAdVcGo/AIUlgfKzzegjRP2l/rHs1pbspos+o
ScUqmQTDK6au3/gh5CTynZyGSjVj82ZEnYMq102qaqEXImE7zB1mwWOFtnkXDOkGzS6MnNo5+I7S
QfZMJ8G4MTFAXevFMB9zMkl3tDR8qqJmWCW0Dlam2Te7yYo2uS5/Mcck9KQmnBxKn8YpW5GWhK+C
M1bVYodg6cgARJiYe40GtuvjXVjFa3OEKIF1Vs480jpkbUYPtA5C+uqqvgGXdeR1wnucVDJHMTn6
Urmqg+LYYcJGtzCT6LnSz2zqbNFnJMXswKw4Gm5At1k01IcOu65rNIB/idLDR2qxUWyUVnEKKF67
YCRhVOeCvr0vlg+9MZS3fQ+TPQw6g64YICc7VVrfluYKGYSBrmg8RvVD19GYMuah8VSBHq+Vyenj
/4+Fn0ZB+yWsX6L8TSD8MwRq4m/EKj49xutL+qcQg34PgfyEVh21DwgOY5HJ+asCknVCIFnhn0GQ
sumPEChrv0GfkkF7kBhqSxD8JyHwlyrXX6AMQ2SsDrMCiJ+uGwDf1JP6I9EiHDrbonKtNt9bLSPM
Lmx3gXVI1Zu53PlwNGu0Nro8fLbQIMxksoRIe8RewW4VTDIQckzU7uBjJmH6+RpOGXrYjd3TYAjq
dIu68zbSFSfRra/qWNEExq5MW9RJvg5FtWZ+7DAfdholdGo0MkeYUHUCx0NpbjNd2laBgOlByewh
/4LAgtfzlSRavsVOg387IyDubztJWo35tDWybhti+N6GtJiTmnn+5HZoQKNEbWdqe4ZSury2V/2M
fz04kwKWoIlD0glaTwiUGJBtXSEYd9/L3wSt9MQ52JJyXM4jIa6vmP/IOGIaF6auXapiwDgxBF73
LWFSWQb63kfBgwYYKR/NzAodcSZuU2q4sQ4JEvq51WSMIir4XHdh3e+rKYRBuF+kCVO0h8P4qEOl
7Cd3NpUrrcu/IRfivTrMPxh9swE/u0fppDwWhyTNeoV7LOerCovnREvO1L/LQft++/35FH8hMl/V
J3M3aIkysEJKP1O/0s17lNrOrCGdW4SP6fVpX8kMQeW6YZEtqTzc+A3lvWPagdN6koNRhGdt43P9
LjoR728N2gz5Dd+W9Q6xLGcibVQBAelmNBAnbRTk1lUPtIaDVxGCtLodGskhWzzl8jpaRwXw4AKF
gDA4dJlxX3X1bcAoVcEdHF9CNxtpnGtPISSi2EDEFbVsa6m8zHyDmPdaMcctK3q+kHqp/mIt+ARO
np9zInyD6b9tZDgyQb7Kxy802UGAgiZlKhfnySYYHgajXseoPftWsAsr6rRG3Q/mBC9Z9PRev9Ob
dK+3SDfkMhfImdXSv1yo5RCfxrBEagGbV4MxOaKz+hcEv91cqlYzhq5GIdoSqQbM6YtYMNbGNHj1
IF2oPj1cA00UcfpKr90LGt5IPjtSQZbSTau6Q5exb1t+mYrPuiyL5wKtg9xQrhVR+gphmrLReJnS
3YA6KTXgSvct+PbprgaZy1SXWZKwyfNynff4ZvOXTeOGjqydj51tLJnYVF+NMy9EeZ5UHBhprrSw
fie9KHFpRRs/7o6RqHhJW11SstnMtw6w07fo569a5OJTK98yWLylPEnI6SDSeGE54MGIsL0f4KP1
FEr3BilBF4Sr3MSIYJisFcI0q5lpZTxT/kATliLVKVBrbit9r+nSfuzMuyG9L2pzY/nKehbEbSKO
R3W80mFJ93KG/PiAPuxYYlCsoPkQF0gLZeZqRmOiMb3Z/yqGP3LdoDZebvkJ3e4foS/ZZlTc+e1A
E9VqI3vKlIQ7MtYg6p9DCZ3kGaUBfXQLf1+W2W0jPfK7DSMzPCGE8akbv0KmealKfU/s2cda+KxV
SNqqVbyKeibgKkDH1Ny3WvtUpmhMJTJp8aCgnx1mq8KQb6dROEhBFFLlxm5iDbdJPj8VqvlT0dtj
KggMOwf1DD7y/RdoUCVI0I0tRIARpHv73cc+Pu2WXBG+kDHuKorEsd/24lFVzp0GnO4nYWxZCSEW
8kgRmZgF6fsqjAlaPQN07ip3RlKUR9lNCAyQ2ameIYT/OCi/XWsJ2q/WKlrkFwurrQArtHbd/MQ9
+/Oo//Fj++tmTh5biA1Sk44swDdKSPKC7kkB/tBGXz5f5/0Jyo3ArkBBUIZfcCrQGUha26nRULkA
jmwk9CBzUcuLhIDbeWZ6Z55zMjvByy5n9rIima8BchF7xOU1vnp0bSIOVdiOy4awxYv4ENxYNsOj
1fjY4NFqx5eCYx2FdfClPeZecKU5ySpef37TH18DFgzwNQG1Sb8cq15dg1KpdcCxVyH0IeWkBw3+
uNalBNSqsEwaIakdlcbjiBFzJEd2OPzo/UeZwJRRRfQoPUuR4ooyDuzSeIx9lfQeR9z+uxRnuwIY
0OdX+z4B4IG9utiTkzOLjIGxPBdbhszcFXKq9MwKvzS53mYAb5c4+XTyrC+ldOwrN8ou5gCEXFHt
umD2hq52Aktca4N6V87QCRGIzXKNQZuIiViculXrBYAqxgVUkfZn0rsPvwEyY43OLIyQU7mCuGrn
mNhagT+fsLW+l+Z4ZyhP1nD9+QN+n5pw96/WOfmYM2Qhewyi+dbM24iTTh8ZOt58vsbHj9hSFHD0
mgaN5yRVhck0zYnKW4QJzRkO0mZVOOWjfld9ab3kCpOZjYH05FO5NtwzSy9v7/TtMvKjjqFUsfj+
3n5xQ0YIDhRiCaYHnuqkbnhJn4Hci9p1j1rM9vP1Ptqvr5dbQs6rjwsAXyHoFcv1JgP1bNyA3/t8
hVMlmSWGMJyiBUUUoWP/a6DzaokYeZNqpJfssiUxNbOVDTRWG8jRg76HlXPm8/jFsTp5gG+WO9kg
UCyFHCAm3nNr3KFd7VL6kpK1uoB8PWwTHtrKCV+iNSNur3UE99wLfP9AIRa8SmJPtk6vR5qVRGFF
V/5ixrpbFZTV5w/0/RdAckzKptNq1xR8rN++MlQ4wLvMKd8/YJ8ue8Gk2jXM5Ew6/tF9vF5l+d5f
vbWk9UHnaKxSsIosPMdB7X5+H7+Kobdv6u2NnGx1s4miBvjSstU5ww7RLloPKyR39saZTf7BEcJK
9FQ50Jg5MVZ9ezN+moOdmTJKT3sC+OqgGnLbOPOmfiovg51yM6yC78Udvu378tj/6J+HzX/iy34f
Id9chHVSG9KC12pTJXINDhDyVedRYzixKzjSjXKcVqKb4URom96Zp/zhdvnr3q2TfkUxJ9aEIQLZ
Tz5dpFIOyBb5S2U9WTd19RLjv575o9tmytqAWKJfq8YiRboFNbw/cyUfbiksBkVdpVOtn4a2PknJ
eqnaeADSqt0il+IkTrrnRHYwzDieD26n8pa/ejUkDnADSTXpG50clUxj6lloll7NUKH1ACgsoV0d
tQNaFxXyZDJwCcPuZDzWGoqmyFrH03YRyItG8/7M3X/4Hl5dy/J0Xn1QqD5NXaLz+rudvl41F5Vz
h5kO959tRZf0yfHPfMFn7365olcrCnNvpfnEivSo1+VV49BkscFH8bw1J90J7rkS/sRS5PcWj8aM
mDOTEaysnNyjWU+aWEsxFbw3urIXrwYCr7RRt4DMVrkn2orHh3Xm6/44jhjLaYkwES3Akx3eZvVc
ZhHwxniLcanqzRv9kG21F2QPz4SsE0zOHzf4aqmT9K7s4K+304KkPDJbdZRveCI58QrBxVXoMrRb
wVDBbsR5EtZgo3cAb5pzx+mHX9GrSzjZ075sxsD6eMb9F91jgHjRrYWL/LG18V48tBf1+mwEWW7q
XZx+teLJWzX0fKxmiZsenN4d3dBJL/uN5Rhr2S0uw+OZ7+TDMPlqtZNdG8BuLKLl/hovvRsJkcWx
fbzCjHYlrwo3y+3g8ue593oKKvk9ULxa9OS0mwwpjAD2cmqvkxudGxw3KKBsgTev1X1+LNozWcrZ
BU/OvmLu/JqTfDmREOS4QGNkUz5GjrW2dsC31tnXM0912RWfvcOTPA9b21yLCtaLt4CQeYexG7r1
XnURxzyU6+JcrP/4LQLiQLkDMueplPyoNrOi6LzF5WwfqYUPkts4yLpAS7ezQ7Vt18klc+Zz1eJH
65pkRSonnob8/MlzzbUkyi1r5rkGpj0zNaza2An1R5mu2uePlD/67pkaMrPVX8gqealM38ZXKaOR
GXdjjUtXKDlDCrsmQYvbBks8/8AE1LXEizqo9rLV0S7r5kMna6A0R0+2jC3YeZr2yISJQnEBNysZ
SkyekC5DIBFL9g1a3aBSy/AZEVM7CxXaPR1K98ZYfcnoTg6xAHy0t7XM8sbsS2pG9EQFpze/c8g4
XSTTaQyfpbxoHL/ysgjo/JTCxBd9f4U2IwriLRSJNA+vwihf+Wp11M3mBVu+rRntwzktPDN/IJ+x
9fQGBUpazld5hOha/dVf/JO6H4Le76aCw9SIvicppDyD5hzHuwdz60kSpktZUK718CYsE0/sYbrR
oQWdfycqzUMs3PfldaLFO7H7PoKMLgzpxm8xSBPq5wDtXS14AVu+bqV5FSTh9ZiUNhCMa6v7Eo+S
M5VImaMOmHWXs3RVTnyvieUaIN5LKGTdgNpSo6+mqXHLPAdZaq3R7JHB6HTmBFIkXiua5eVm44rK
T6sOHWy6LD91ESG01UJaz13p5OVXhGKx2nzSE+MqyOdVmUsrnKlWPNFVDNcvL2i91rjZVQD4Eyv0
BCRAGzIpSHugdvA4QJJOKtYzbZqiuUsE/Cqj/KHr4VTPFJO6N1a3AP4X6RrH8L+30lU29HCeLy1I
fYF0XWQlSF8pcepK2glQl0INJSzxu1/VcNpi4EAo6qKhquQuc193KngtE0iYDCIbm72KOaDifiW3
1kVeQv8WLopM84YA/XxMGEd4mVo6ekOr2A3KuoE+2A0olHmsbA0JgXaMHcOo8NCt3DH5ZoX3kP7h
2j/nWnUIrPCbBI8ta9XLJE1WkyBv0rnbj2Bn8JfqehwBmxkl/tqJCQEWWuZFJG4n4dpg84zRbc/g
S9SbvTpQoMWlazalzWh+b3T+oS42qRKv4vSmJCjb4uR/F614LRTzvSmGGxmHbGECUQ4nB9DALVSk
dYR9YZkvBmJ3cngppSLOX5GbtQDsYfZpU7nP0wKGXrYfsMoFdeX2EBHR+lIHOzMRjGyLfVyHrqCB
p9WesW9e17wvESscFKk9KW7geqxbqO91SgqZak61+NxOjVObGFrE80Fkopc06SEpXxh6r4ZJua1q
dS8xKi5rfAlxAtj7pZqtBt/PjuW8Ftns0fAjwE3Dn76kYuaB4v9aiNWFH0BYrbH7C+6H+RF/czcw
VgU+8BGUwjpB2jZ8buV7RUfMBEgUYQYU1COqSDQqss6pYfCBDoNXqd4b/HLOABBvMnea80OTF3dy
rj4PFeaI7JdIfYyL5BAXaLPq4AqSEdi5wMnr+09V9HXMZZTe21XfPylYco8jDngasxW4X+XSShW7
5HvVFrdBXa6TKWID9bcLfE33LwMpOBTiN3FsLpOytiuhOA4luwG4OBj/r5Gmf4dEvIInWEQIuUbH
Jhe2Q1ftgw4TZJnOc6eX256NKbdXpqIfra67CEA7xZnoYgt3pWo//NByizhc4UZPbh87cVLcT1l0
F/nXvfxTz4/TsO+mGz0Lrww8NtpBtM1W9iplWoGiAJYSrDErE/QfA8qQgqEg8KgjHpwj5SgEt5YZ
eAoTgUFU3ZmsI5axrGd8hFgxJgCzrZjCIqglOpYRwB2ERZLtQaHi1hTgnvCM5IQTipBcoCGo2Q5z
Ykgrpp2IJXALbEySi1AXieZUXZG1VeJnkG+emPuEbXhLbe0a02GGDab6/u3cYzdG6YhjZ3WRxIhM
x4mjMjaJmxCRl6MVPjL2cAMokVG1lctbJV1X0bMgmLYm1I5hHpaOJ8iQoXiezeigJzeidGtl7HCF
RoylYs97rbAJfONn2xTrKR53ghKi1ftjNjA7aeFm189m0qPYy17OERwdWkB1EG1EmAyzFdwmoXJX
hoW0MrpnKTLsSPuBLCpT6nvI34chCxw5SZ0ZX+M0q90k+poJ8m4yXwZlgOCQ7WedrnICcW/0Oit6
Lng/KBTaxdAgD1G5GE9+6eX0wgiiPUa1B6nsN8mCZgmRmhi0J9loXGvpBLa3Jt9xG9yn0k2BqF0e
D+ij6emqkVQYsUhU998G3cjWQREWcGHxj0CyCB68Pg2OZg66XeiIUzctdoet8SBESAKrc/zDH8wS
KVDmFICcuZWdkjCfAktD9dxkj7HwHJSVHYD++zzJ+GASC2+Lcxa0tcSY5HROogjVnKQNLtON56/r
7JBQNItXjYtkRe6oK3HDdgBE4J1ZdkkH36aLb5c9SfmDSYKU5CfLspM38P5/jm6yGffR2oRp96uE
xE50q827/L/UAn1zzycVgEJGookYQLslDUN9B6DBTZ4RFVr6BDfF7bmUcflzn93rSe7PP21z5MJr
TNaw99SSTVdb0O7iM2UqhKEzC53ki2HDzDIPWCj1vxn+MqiVnR5mUywDbJofsNjOoVJKaDv+qOpH
AVkCvnkNAc9Z9wQVR9yXkCBE7pHVhh3Ts0h/atNDIB7TInQLFPB96VHTH/Luoe9/1hrp44TYNk6o
9SZpHyzj2W+FPSIBnllCvr0c1B7V7usUe6DpOIF166oAJiynZoqmEmA9xicQsFp0q5opOKhGYjpZ
0F/EkzfjhzfgcZz0pRckixHhY855bX4lc4hI9OK8/qqIDdxwei9+pULB0b9GBdiy/BbHgJIhfOL6
sXrox9pW5nzLUf+QqJu8BYub46geEIPXgvE1zo+mvq/rlsBfOLKW3Y94sYrjlZVdZMbkSFm8kZWd
OdBPSbxKDuwh8XpOuxIRR4iNreAkAHmBPLvt6D8lKFXYVYlQhZB/LZuvkeI/lw16b9WTOcorv3qM
OoRIH5Nhrc+4e2sRhD/lQTceYnM/STc1LcP5e65WTrbYUM07oUIekqxvgze2pFaHvOhE1E+3eB0X
rpSYgV3MMmy5dGg36FPha17yD6bqYPaIL9QOYd0TE9s0hlUdYtyrCT1HsEez0jV7b5qxWzSWJCiP
jxIGhCJ6UU2/nxX/Rik2iGZ8rbPUHcmeqgpeXWaHABWF7sHQaHJmPaZvIsN0u0Nmu9V6W5H3I8Jr
k469g/li8eKoC8g1YNlJB7HeAivBGXp2Fb/EfYVBertpFMWOBtxp8bfKQF4WBtx2v/Mm0r8u+BIU
44UMOBrkuCsj9TDL6U0eI8fGi8TcIB62pojS/QSJUmpkLKTKA/7Mk2O0SLDuJv+r1DDD+Tx4yR/V
ZTAERDgEJoorv37+qu81RoAcqyqvXXMkTbeVVXMzmA7GQ4hptXaE5Ee/gjPlyqsMeUCkLD12nnO2
GXbuMpZw8OoyBODWRhxw3MVbOr3XgSc4w0pddbeRe7bVtzSw38UwWD4q/W10N04b3CH8vWb069rN
DxNTowLvemUXupYjA/FYQWouYX4+xcB2hE2zb2C7netLfXhiGPC8RehGqr7QOV7frULppkgYibm6
Od314q1oViSnkpfL27Is9lPXnmlvfhi2aeoyB0GDF27T2wUDTWoiRqG1O1ikXFExQPyz7otuOOPc
8sE6aJ8tVkm0MSxknd+uE6uNNY41Ig9WdYdqADYTayOYzuzZj84GmhYwqygoILic9sbNXOoomwb2
7FGksUhT8RJh45WAaNz5zvAH74rHJlmmboKy4v+9vaXeqOocy7waWHF4CcPgYjG1xmHDkzoGMOi4
avK5POZ9/wlO26slTz4GY2pKUYbQS0IhrXI3XhnFTo8Y37rGWnPqdTXfZPLL54Hggybb20VPXl3d
o0IqRCwqw7So52CTCv4xQKFQyH5Ifr8Roh0uHJ42Maf3ceEr6Zr0D//mRZykUv5AWtlFPOxl6qHW
5spY0aB2p9Ws+Qx9EjdyNffMmu+7YNw4zTdgDYhKAd54+4Iboe8yFRwiriFoDxjPTZc5prkPzfvJ
0nER/lnjpBCWBxlaiBoyDIgKB8iWsxQvuhqdu5wPIiGXw6djLphZQzvZb5o4oHKRcTnZA9HJG/f5
ptiaK9EWzkfCZSOdRELWsrBGAZoLX+Jk1Jdg7iGN8XLmHpOLbBPsLAedtCtk6njQZ2P88vI+We2X
QuWrGK/KWGGqvli7iO4e6l8jrRx8qoMtnReAAeYOgfR9/nbfrYmaIMho7lLCjAIiyNuXW8Rz0k8J
fRU5DWzJ/4q6y7kXtuyPk9uSIR1ri3Q8eGf9JLZa4Pq10DTp3u7KQ3ug9t/mq/QWSRmmDKO2mlws
nC6bfb36/NY+HN5bEPgURNIWLfyTL7ZsgllBMHRpG2M9uq0vs3WJsoqNcfoaMYX1/ADhs2RU5n+T
XfpFZ278w2P01fLLo3/1Ogtf0JNetWh5rfpDs6bHs2628ubsxOqDM2WJ8+QnqswbPD0sjVqY61zg
uG487Ey81DXk2Qvdb+YlTHm7PsKUCGLvXKHz0SFDYUVHXlfYme+QA7McmejlkhgNxY9Gua31nw2u
y0p2xbU6qBzWws9Wv62im6m6/fzFvtuzFLCvVz6psXQ17K0G1Q63amj4Punm9ed/X3p3pP36KIgt
izAfWd9JxAOjKSJHwqwzpAtgfUMT4baj/6Hm0lpC/UEVgN/WsYNZia0p382MQn+st/k07Aw5uoxV
NMYkfZU14uPnF/ZuRy3XBZ0BlKMJC+GXK9yrHWWUqa7pAlVQbqBQWynbGp37EKZJgJKOWiYoPoSH
adTPJC3Quk6+4JN1Tx54JvnVnJUlrRPpWvRxiPqG0CTqSXig1bQ7QFwuUOJMeqERfJ8hClU030Jd
eDHaCHO1/KIcQcgKwmaGkPT5E3k/rj25tJNXVZaoEwY5IFN1bC4y5UtWW4coxrwTUYkayy5jBGld
qFtf3Z5Z+d05dLLysolevYzMEhRUWXkoChI94ngf5c2VNtNCGa+KMfUaGReErLrq0tsEPvu/ufjy
xl4tPiEUibwZOyG2sLVN+22bC8d5ppuntmhdVIjbP8jGE2Q5T9DMM6u/r4ne3rp2Aj6pUD/yi+Wh
G3G+zzoGb+GFWnZ2DRgkUkbEThRXQ9tNUyHUKypQSmA4Yo0FH0Du4Eff9i5moU6mVBjb6KsKxaYz
z+fjHUvxwkak3/UrmXv1fJIhnJow5QsuNfMGTatVqiGPVpqeUcq20emIF6VuOg8rv5Ycv7yVsIgt
yFswMHVLAQ2mKV/JFLBG2V4VoKM/v7wP44tlwGnmUMKL8iSFEaWu1SINFI2Oj9E4SU5p3qXzreCP
N3K7SYszT+Nv3tdf653ky1lnzAVvbOFVD2jWWw5amU5ajW7dwutD2dpCw0RNdrGG5Nf/Je28duzW
rnT9Kg1fNxvM4aDdFyRXrhwl3RBSlcScM5/+fCz7tKtYq4ttHwMbsPYW1iAnZxpj/AGgq49DZJiY
iC7c996zZbyWaFNJ07egrm1UUjZhuYL3XPpZIkIBqUpBARWlClFEb/TjfDYMJRcmfI/RPnntFTQF
KdrPWtyRNECUi+cOmcrVWgbQrWHejemhx30lNR/rOAFc71P22tdmvvX5fgC0UdikqF6/1kjSFdK+
GLutHgpUluiJwWfs++hKzA9Bgy5aOzgJMl9WM7qlV56qJsH1LLExXHKCRt3Uwf3Y3GnTxFhlcBI1
5CE1vI6Nm6+nxOfjdB4BSwWKB+CP420xJ1K/kn01BMM+9/DHn7XNIBwSe3LC7/J+Tc7/3Lb5Idpi
vLXQREQpJtrwbdzUjn+MnmEjcAmq/+ne/dt78QG5QwOoWcqqJ2XftsYI6Fu/HFzBNp77H+Uu3k3H
eltfcFHYof9Muev7ynB+uhR9DKsstig17Qc1yQHdNt/8OxEJJTu9hfkAoEZ9qX6KF9kRXeh//ngG
5YuULyrdc815cSIMjVG0YTEj93cQ3/cxAER1K+/Xbl7nXg02N5CEN/Tb8lqreLCppAxUQmS8hP7r
kD5nyj+dYTN86HapZAXUgQAlfFyPVaU3amMSI7tAEKG4SdwZXle/QHx1mh/Bce2ufHZCvg+4mJBj
GCKtMEMtogM3qS09lUN5oG7srl6XP90e51eDzINKMtDeT7QUwdNb5B6l0h2PnQvWikPMgVJFAY9+
vGMcit3aeXnu/kRIgGwq1HnpEz8lDZqubwqZXuhRPEpbxcVH4y7cWCd47ydtg2n4Idmr+/jevxZW
9v6zk+Vd6EUSguCWTGZHaDFsLjDu3SiFMpsPbL5eb2th5v/+7rw1m9LzcolBrYZnzGCEftx69Bq+
DvKpEDF/OVJ+9IdIJRnIj0Gm1DM0FJ8xh6c1PN2j4rHxoJJIVJO/DnR+NtIJxqAQVzZw+x8j1UBl
Ej0ntxmP3g4Dh3277V0Ego5ra/lzS25+JwsNb7A/8jwxP0ai3GJlgUFBsNt2rvlHZyv2Xg2ndbOr
bJO6Bdnbaj9uXksfEvJFzMV1XkHZo/TnmL2jHpH/aHfDiYWXutYu2Yx77NW+Hs4z152ZZk19wcBb
A03zj+8oFpbfSCIJali8WMjkIqXnFOhJa2Flk1fa9PW/Dnh+wf0j4nL37w1uMEFUU8Eeql9w+/dZ
Wz6OBf6fCe1yzXzO1PYQtiKikQGN9rusMe0EXnQ+cbNomsCuhXLX1/el+NCFK3edc7cxLn1AvWBC
gTFd+rqgO2MmXsA0TqwOOyV5a5FAFe2I+R3WG2MAMKPAxdeH/1Qb296YbB1jAEOId6n1w6dFlGvl
NqxrJ7NyRwBQH2nSXs+FNewk1oKfJwoiIIi/k3HKWAAuTgFfLAy2jhB0qPZYl/L3VAdmnbR3VqU9
iVIJHzSio5PoIEeKgoKfIlwLJMBmgFajAQK/0Z8QgSA5QlI3vBFV7yAHwmWihMdBG+4n6UXT81vU
+VxtMvZaUW0C0K6+d0r7xiHJcEbgO1FtzbCduz763fbGzzAVYLDXbpYW6CUiHvEQ4c5aiTU5iAZb
9w/QrscAHr0+gqDNhVsZudWkVO/7tHbG8IpEdSurzZ0Y/DGr/gGayaFRL+mKH5KIlqj1o8WKWAds
UaZ3JkKvkljaeRnc1bl/yJGyjhBhH7X0FKgtL/Ak9RLCObFjSuo304sfQlTnYUPaqiYB3gAPoACS
NsF+NdUNGtmvWlQjRjrZAJ8c3DwuhkE86MZ4o/uhi4KV23nCpSzWmyCnKxgPTtWecrXfBhyMfCi7
Ak1m0cgcfqXYndbRcxX+ssCMdbSdoKHaanLqACtZQOly1CXT7iIFW0wDbjJ+ZPITPVm77JOdWYxb
SZAuBO4qg39AngPVZRpKXYPm2rQPpQddfRh7a6PF+JmW+H9Z+WZAl9NKUPGFCC+R4MYJWsJ4gXUd
huy6PfWYJNEYatrfiJFuBlXlt6xLtW83aHQ6Sitg2jPdGwH9wV4g0VJBEdGclOsdwItjqpUIeXNr
95VybwJxjAHRKQYasln/UEjzl9Gy76LuOz69x3IwbE+/KdlTMtIaSReuR0v7pnEamDXHW3PolOHS
hOysWMWhTGU7j4eLzhvpBEsboaP6l9wW6tMwQmXeF8PVOCLlPwkPnpA9K+a0mVDHlERAcN59zt6A
UjnmHpgY9LOK65WUXPjR5AiQvMXgxiyRz1LLPVS+wJbKchegadvEf2ThyjNC0pcNUCRF6reKdBcZ
w2Ui/S5pzGfldBMV4HRyrOKRCJPVk67Ul5LxXSsO2lA9lbW1t5Rhq0k3UzmTDITrtGi2IR6BQlHv
axQBZ8+VlAkulsZRnW5zW3sYGvkKpeseiYbeEO/6StgZdXRrZuk1bQk7neKbYsJC/JFXBuXDSp3Q
8w/3uvCnDm9FjW55HY4Q1mnIY4aj4yyZPMfy62D88DXLltSLtFWhMXsnyDEO1kc3k9af4mjfJ69V
cZN1MkovP1o0BcowCLGZjPBf66+HCYf78SiVhptCLRzzDUg9YyLxCtNHv/E289Q20OlB/djusBWY
qgOghXabTsNJ66XAhv3rNEG3szrEf63mzstukKNBtQUUmzVdid7Jl4U/oyI/SdpBjLBP0oOtOETH
fPJ3ivioKSy5KIat8jKWwi73niS/pcc8nWoyu1y7lJR7IbPASHgHZITv2jg5maV0jVH0DWYXdm0+
VZF0Fdc3fvlSR3/S+FlSgMH51r4c670iXhmtb3cerpQhThaP1XRLmXKfmiqOxuVODKCZF6+gZbdy
Wh1l4fvQFW6ltFRFsHC/M5lthfVs+bdj0t+iFLctW3RcVd7mVz99a4rryryNqlsJUWg9xsn0qg1+
R3226ZRHxAVCEHhx+iAWgeMZl5PylAXBNgrSlGrHT1ASjGloD3DPrek1jVEN6e6A3iF5Dc9/CAa7
CgtEY4dtZYqvhYKYqQkODk22AknkAHyhnAL8ZfUFHFOWN9c9FXsyptMoC/zGDcXIbdxN96Hkf1Or
6sKfHnTle9jkm0kKtnnob62o2dbB9SCabEvIiIzJSdIefREqf3CBuxqS8hnHtfySad1Gi7iR65Vj
YVeDrMtOSdttjvhbpCJIXX/zBKPcxNIvrX4u23A7WdqFqY34tLKS0GwUR1cKkY8yjMrRW530NrMK
cLY1mAywnUZ5VRqjG9aZ7fWnNOjdjgWbAxHOzGQfRM1lJT7LyAJ7I2i58L4Xfurq9ILC82aAaFTp
7rzfVewgQnkhlreR8UNXf4ndsM3qEDAe0sveKYqmjToc1eR1oOiQi2iqgX/NEMAetiWomKkObJZc
rN524k4FlaFxqBtAxqRE5a8DAwYuaLXZJiyAUWSyXeg6Ks1wD5ULxKG16dRbtTMMtV2OJgabc+HN
2vdWe2rM+06bre2PTYREhLSPo1vPNB3B5GiS7uL+dyw/GHnsRMFPQz3oY/rUpvVR81GKCKN9lD+F
7O69hV2BQfvAGi6H5mqalK2BttIosGQMc9sNgHYk8aR2wWYcAjtEFt7Gpt2tcRVopGtjzPYDcD72
MbAy2xjRXs/SQFB4DxI676X1LULdxqyfkiSzG7/at4px9NQbpfuZ1DFTP0TQL9xKo2Aja8YvzxUa
5J+EJ194xW4Sg+xfevOr4lS3QVnhSzH1u8GkuiUHe8k8Krp3qZbdXsS4Mh/2MnZorXjTxS9drdhe
8VB0v3V8BpjAkfqjSnaB95x4D5grsD5+jdrkyv6rlj4L+bPvgVlBmyOIaaJn2b0WT0e07e1afJL1
Z9NXsO4Ak1ojUw0gv5nZ0RwJxl0NclxSi8dKbb8PJr+RTCMbXp1zgNc3qFLaOkBGa4gwQYgPYYUC
fujdVx3gq+4FRvW1YHrXsZQ3GyTNDFs19GTH8ftDEbPJDrLuh+TT3hHKvRGkBh9XPfr+fTp2j7nm
U1X1NDaym6EWRejq3l7rE5oEoLWr4NDXP3G3uJ0875lRBOXoj/DKa2l0BQ9YqiBvZTDiFZrPXblP
ZPEoJlcI6D/UowwQ/MIbUqdWq8HWqnI/0WwHklyXybdSeWXsowYJoikfnL59bPxg307SD834iWyz
reEepCdsF40E4ud3XWHrEeITARsH5ek4S51IneWKQJ+WEXhKPbVVT/7tmy+hBc2Db9ADkzSE6zy/
8wxKOYW5tcY7ZUivx76+bo0/XsD81fO9BdYY+Y9eTDZKddHV9xgoHatkMwyyq2fbFt2tPHVFpp4p
oW9ZXtRFvetzbxd0iSvXvqPjD60K4V3bBui4awdj3NWKf+8N9bfE6O7SYi/E8p1ojAjTauxJLeCg
IEQfG9yIZnJrkJ9VWbY1dd9qNKab4I+UXCI2uzUH7bvRoUsexWC/Mw+M977V0ajGycMbr4ry5yhw
t7Dcin85IT8tSRd9fxNY3T7obqSwdMQw/jHEnAnZZYMEfBCL+EqAGW5sWTvh4Ah1wPs+zaL8xnjK
Y3g5KfZeYHJ9UN9+HxwnNE/GsLsVhH475DcacPUBE+VJR5Qh/a6F5dajd0KncSMFKVCbQ6XNNmxs
JT6OFnFpR9JOJkdsWvE2EDE8039EnGJG/QNQ/6aNH6QadNIYX3GLjV9ks7/J5fHQo73f++1GU+Ge
DM2pEyo7QYa7Lh+EPLjEhQhJhfKxY30YSbyzpnCD7P9GiIKdltBfC76X3l3qnzzRshV84diQdsiE
J/HzNAinNke5oHzIJ8xe0KBBBBzaRovV8yFvsgDGxjW2erodmRWGAGbDZxdcMLJuL+oO65pSva2k
ELiFe8wGnFi8AKiDS8ozehXAd1UnLGahlRSoIUocQvwqJ6HdsWl3iGT4Ic7fAhwoLb6M8M9gJBAF
R1ZIyVM71UAJy/mmSMVHZEFPhnQsYIO1D7l+OY4jcn+Ta/oI5ieHCa6OgcPvnO8IrmkMd5b/R2oG
XDCRIM1RHhdi8WaMH2Vwm032KMrRKVQFJ7DybW+2thVcKnGEthzoBFoyenKbg5Qrve1s4hE2pzS/
afxvYvsY5vMlJ4JbM5BxCojO3MTjU6kjtgqXo0cK1NcpPPvHXLzscMVIB2Bv0YVV1ptmHACi/8iF
U9felsHtyFP1yTVUFrc3f+C+SiejozPJvw1aMIqvkeaDFXlEwHALn4BLFIhn04y41WF/h7t5X91p
OUI2qnAdp9nv3nqoQ/XkVacuY8v0+q1oVbsq6/dSWTkTV8Qw+CXmD3NKhcmG7cGvw2K3i3GpGh+j
aO8j69eo8WYaqPr3e62GINUDhqdT545N9TTbGepXamxsZYot3ROzvGlfoWFuDC3alcZtk9AVGeN9
qZh7NcoeAxN0ZDe9huoeiXqUS5qbUBhLp42No4iiUGBGqCdeWempmCHwwDyrqtz4SExJoQ480D/F
jIRnJBMJS3+sK3WbjZ6jIxxQ6BcyOO9hyA9Sq19M6MHL7dVQ3KYYxdgpqrbzGrNrUuY8uxFhAgXm
8Dz1kpNi0pKBph1GwwlbFFnT5xgr82ro3Jgbn588+9ldzU0+yY1NG0qYMT+iQsyqDH+HM7JTwCDF
LYXCLWroJmLulNByhHx0LYCaqYVcTz7ND7fR6JR4IatmqPTIrgsVW6e5L+P3heFkcYpTdyWyPhrt
uZLIOkspPyohVKBx5PQvBZSFJY8bCwPcBPlTMlQnChqnIUhWWmqf4Vn0JGkyYBQGrM74BNWpDVXE
+ol2bFfD4hA7pIihYwC3MO/8aJ7Owc7oQ7K410QbH8rhSWrztWc4Vy959wxLAE9jiMkkxKQ+MFoY
ARVHj+FSCic710e7aIsbJJFYDuDeOUMjhPe4TqE3ij1KiYIwvblY0tyUJlwcwyrqk8NKWWxueiwK
f+/HaCl+oxqpOSgCz4cgltOnhSvgQeIDLhYszTGCPy3OHK2/GYCxfR35XM3rQ+RFeT9NrFbCc5LW
yKgcxMFwquRni5xdCF6sGWjBNXDdYsURDehQQox3x6FXvsfDA0U7u5G6I44bToabGS11+GzQ9ep4
pS53rhTLz2uzyzHujp8kBXsfiqnq06nS7jW33VCGg9dz6HekICBNjuJWduP7VT70XEP79E0oM6km
UruIIi0KwFUQYYLdiPQG4GRQXkMuwUZXzsmoxCKn8PV3OP+O76ItSr9hbI4qKTptMdgQHVqyDk4i
jlqAxJK4cduyLdq+y6m+EldZecsFTINOE0xzkbgzYhPkOs6yzsyIlhxzL16M+7X+35kmD3q2/xjV
RSuO9iZCDQaj2mHzZWaKAwtsbbWvxViUteVRVCW6K+gaXgQ3pCHOdMpf5nGU7WO1I6fY/QuDCEYP
jA/2DCh3LQJGFQWzzCQgfYlN88oNxSGt+Q60/6K9Fw7Kw9fx5m+ynJmmLqGNj0QYGpGLbzbJVL3U
gfWW5zfzBSvJcOslJeSWjvz396+DnRvM98EWHyxqYUf4EsEKrd0OMi7flf74dYhzLXY0okWdZYYm
krmEXbS+F3ttCihkBs9yTs6Nxm4/HIcn3i7crvY0zy3t9/EWm147Sn05FH+PB6/YNe60W2FX7SxX
WGmzz59++a0QpVHBk0hzV3Nef+/6bzyFolRhNbeem0N4pHK7g6q2PgXnR/4qzvwZ38XJy2FK0og4
XAkq5BS4CfxWbS7AP6sdOswrS+zMpMDnFicGFbk2EZXcj9E6tRK9KICvhkOaown3wypUfi3CYtpV
Ud7Icg2LijI2/nbg+tq1fWItxGLV6qVajqPPSyiQqVXxPgY1+PXEPhtBliV03FUOi2UPURADVc70
CGR6+0MwrkqAgF8HeNOBXXx2RZbf1MtoyH2iLcilhOeizjuIR8r97S6+xK2KfgHnBb4MK3P5s9QM
/UnA4jO+QddRaF58FGVsw9ScP0rjSls03DcBKtu/vItmM7qNQ5tDybfW69eveGazw4bZQFcMWiR4
1sUC8mUwWbIPsj+ZaA6U1wrdqAjU0wijq+vTlQE918l+H23+ou+WkagKpiDXRMvDYFcWd4MW7kVf
cRTl+evXOjuW7yMtrhdYI2JES/JEQlkdAgA/ak+JQA/tqYwuRVTJUc8lX5QevQnPp2Qku5d2UfYq
RsXu60eZIy3n0PsnWVw9pByP0ECZ33nC5SR7GekGhmuN37NBZPABcFHoZy6RicUYjh5GZnPjvnP9
fYp8j7AxNviK/VScyun3+tUquuPc8qNH+t8xF13SRG61uk2I2R/RA9tkbnwkxXfrbesqTnGb7cr9
vzCS7wIuzpVOSVH/DwiYCddRBB4ue/bWMNZrA7lYDyL6uj2aqqwH4CL6pVleRuYKNOXsrvJ+4Bar
YBLa0BAxUXcliJs+FeVYQPw3+g5Jyg1LEcu+knLE05BrG0Pstv9/g7hYGHKQlqYIjNbVpD+d2FK4
DDf4F68s9LVhXEx6xRJqK1WJgtOOC0Gcf4KDaqxcns5uJwgvIlMDkBI9y4/biallVVmhQoHFAMx3
uu89BNxMDTeltfZCn1W52Jw1cdbDQZ5zViD7GMvD2C8LU44C677aqsc5gSgvvQN1hi13DifaN7t+
v3b1PTeM74MuToSkUMGQTOBxmqSzJwojOsyNaFzbls8VEXg5YDgSbzlznj6+HBzAXO2s+TqA3cTG
PNKbntmdgyPXm/qQboVot4YAOvtqnHXABlWgtkuVs0Yaaqmf0EOsx2qbhr99UXLjYAVd+pkKw/tw
somGaYDp+6RqhmxGlQweqYP4o96YO2TENykEVnXgBofVh93SjrBHV4td/URVcvP1Wjs3P99HX8xP
MQb4WtDYd7/V02WU34bGwTTvvo4BkujMAaOD55O4A+F4tyRrSVoKnqFAYiZuf1rIqphZvJ08HUiK
/xrgQxz7kqPU46HT6O3LeBoKeMoIwHzLaA8EYjsl9CLDYO5vghEAAyzKtSP2wY3fBLve1Bzf1C5b
XTp66bHEO6qkmUzh7oSGzkHKsos4TCM7QCsX46gA+qwtKWpjewb+3jD1qdPCnotusvjQxbeQS63h
QUc1hO6NdghLqMXyNP3QBnABwathotNUClFy0UoXmXHfBhCsSwceBiT7O5l0pWyqo4/C6oS4RUcH
PEi8y1n43BxPnfVkqU+Q2OG02mjaX7QtCBsP2nUFIXPobbkzNyYu5PIEHkKhQeiXB7FMITJ41It/
4YCLTBBsbS1zqkZ/6PtkK2clLs3mSZ9erfynNKFck1rT5dj2+4oSIY46BynsHzIpcgf8VBLdcCuL
LvcsqCzma1fqN4jr8i7x7lMvC20owPiTB7ibG2K/weTdnhAhM51yUz4NB2UPM3sPOeG23JnuC821
23BnONOxPMyQOsHV75qrdOu7qbQyz89lmDi9gvAUUdmAVbfYp9pGqOEuAdbxLoOb8ugfQ0e3tT8R
jpn+qjjt/xBNm4mQFD2hBn3crVjlqpVOKvgXHF536sY7pIjmO8NGdINNOWvNu1+vMeVMmonjCZ4l
bP8wo5ZsQcj9iVnMME8por+evzYTzPumcSqPynN9U0qDk6GlNeZHip4FXQSJKvAgPAp4BwyUm3Pz
UQ9+zyZpGl4/skqrw3xEcGkDZAe8U+GY+be8OlVM3LIcfsgFxuO7zNhP0pVVItJiOFr0O6pfJCA3
vqB6K+93rjz2/v3ecKHv7uWlb2ZZNrJRBQcRxiA349v4Md/p7lzWaV+poB9Ws515Tnyay5Sq2NBI
PHAb/PgVCxFlHpS256pE5xrbcNM8y8hoDbvkl+/vgYYRunGCjQI+JHwSq5Vs6+1M+yr+Ys6aYWko
tc83nYkH4b7cGVdtb6vkd7PGJ0CMsXgrSM6kV/NKujFre1aTZkZvUcgQV7bx8yfVu+FYpMvG5GUJ
LIm5Ujgv7XJH/917yKWTfJBy7oHw2EcXOISD2WCxk+urKN+uIlbnMf9iTN4e8t08UH2c3POWMQF1
qCS0HFty6iF/wKb7pRCylUviW433q3DLDMI0UkuZw3EVfkt4TXpRlzNoBx9CF4H8X38r6Mj79llz
RTve1qht3EeIjNyt1VzOLXFDnC8/IKxNY1lJkuK6NYWO8RfQ4h+Eu0HWjmE/bgLpMhAFjh/NlXvz
z9cby9mFZ1BZQN6brP8TKD+cWgPHFWTotS64AJ+099VjNNYHJYm2VQ3osb4XtfyYtfFGoTUrGJmb
JoAydIA1kM2+fppz1xXqrLJOQV5H82OR+1AKUouqBhuZFoAsBR9cI51KGRul1Nh+HersdZoLGVuq
JpmYPixWfzUkhpmijecW36Rv4T7XXM/NHy0ERcqLuQmgnvBP8u7WhM1X4y5XPR4sJVXmecr1m/Gn
StpaOuZN7MyFQ3HmXfwMt2tz6ywu+/3bLha3JVVx30X6XOUVHA09xSZKHRVgX17eJfGtHKLQFQZu
r/1W4isF0KXfnTzzKo2vFSXfqNb3aGzg2q7dT8/dHE15VslXsY/FUerjFmwOfl+LmcmcjyNHF1Lb
LPb/yndGw1ilSjfX1BdzSjNCLfDmk0W7by7ifXM937tjbgfDJj4YR6hX+/X66dl8hoX831HnF3+3
j0Fcxt0J4CPlEPUY76eTDuketIEDi2f3r+glkGa8j7cYSE+oRas3iGdcv0n7uvlluJvrw/JFdblG
Ypt/bLlrkqKZhkHdm/8tdk3cCjspNZhMYfyc1JTRHvRprURxpmPKC/0jxiJzCWUvsxSfZRIdvB0b
Md0CeQvS0l1TvDlbDMGDDh8WRUS0YOkEl/W5gZz429VDPxbb+FLaacf5nMONbOW8OTfduS/Omtrw
aMRP5YIoNLtJY4uX5OiyiIOdj7TU1/P9zAGqSrNzMsVUbovLt+nqVAZej2+COoM8yE807dEAk6ZL
vVPrt18HOzd2qsQFWKFNNXv8LRZXkJXVmM/1jyyZbgR1coIB40VQ/hDP7ba5GoFixCDqO+pL3hiu
vOuZCxx1TUh/DKlE62WxhYeT6RViCNCRbWSDhiR4xmiDTqOTyoarN4Fj+f8CgfhDyMXubRS5iWVx
V2FCxGaVQLEIeWkh3A46pqazXU2h/23S/N3z/uZvC6v+r/98Gf7PS16MVegHzeKP//W/cyq/Ln5n
9031+3dz+bP4zw/Wuv/18Y/8/t/juz+bnx/+sHmztL9tf1fj3W/Siubtyfzf+fw3/7f/8d9+v/0K
IIHff/3LS95mzfxrfphn780iNU6h/9ljFwHgqq2Xf/9v/rqK+h86/gMqJB68cA30qf+fuaQi/8es
liNaWJLTNqHj+Jd/o5jYBH/9i6L9BzQoEyUdiWoMRWr+09/NJfk9Tcdbkn2AH+P/av+MueRyWcia
juoJd2URh0OZiItlMUqZlLBJKs4MLcjcfBdGbkfLPaLEg9bou1H5+/T4t6xNb/Iwa+q//mWxG/8t
GCmnaWqIFZIkfjxqcgPRSwy+ZPgZtylQQw3pz3DNQmotyHxze3eejb0g+cGoYe5L5WryUFqQko0a
Div01/NhFD4FXOw5L/sYRsWwDI4tYSRI8APcYQ31z7KRVzaOsx8IahUzhB7n3Jf+GEfv467EZFhx
1F18Nefv0y4/QPtyfXcVH3XuneBwoQYmsk+Kbwidd0OHobyXDQrvNGuoyw4cHrwvjcaenQYmZ3SH
yzRGBXLV5WBx2LzNi/dxFyeoXyrRkHu17AhJgLVggUD009czb1kH+RRi8blGTwHKWDfzq82w5620
h8VnC9izuBWmPKv6eIvD7VO8+ZXfDWViaCjX4ZlOPFBLExkbzBJkFUEkH0qKBS2CqqNCeekudFe7
TfN4vbv1fAq+WGcGAHcr7gnebZXt7EESY/rSOb2rgSZzst9rKIa177dYcmLQZ2iOEU9QnjT4I12X
ryyDJTjs0ystDtBaLyBJpkyRua4g3vpX8i69qhFqTXfTSXBgG31DLMBNH+SLgu9ZrlRApLfbyHJM
IRZjEjwDkT4Ba8QK3XmhQONcT0rQlVJbIfqQR8dUiiza3b4OFnaSUErXzN++pWz6CYpJo4QiFA7K
u3livVi1Eu08rfdt38v/NKOlnoI4NR1N94fX2vD1DbDJ6PvYJaajV4KxFetM3AujNgIwBg8uBPpg
y3psPUidN+2KVLXYScPaMQUjPYqC8c1re/Rc2zfheX+biBiyFW3JJA/r0dFjM7pJBgweQ/7+TrWS
wBlURF+zuDW2A2qEjj6Eh05Sk8PQ5wCIc736bvYh7Bl41TSeMQiYoqLchePsIzApAil4ZT5Rvv6l
1Olu8BHZGL2ZuqiU0FeU+NBGfKUk0W6TaoAsNtMgaq/Mj2PiT7uyVMg0yrBx8CxnO8tBO0ZZF14Y
iXSwMklyu6KDplNu9Eg8hniu77I4fDHMkMJ8lxq2WOMLO5rN3iwT6Yq738+gFQ5JZWF6jLOoXm/F
NryZTPABkbCtLGlX9kLiiB72mWkibTXQ2lOn7Bn659FHmrmevd1Vsf85jZV38poK8dP60Jklqs+m
9zSBEI4n+RSM3ZWG+efm31UBpYWitSSnLOtXMs8/GjSSOpPgO2Av/O89Cox9AEMWoCBovWzYC353
14o9InGiehEqEdgI8OyVGWBWoJqzuMxFASUYnuOIT4eSvgqqdv3vKHv2uVgJAPDqDE20SEHO1lR/
llBY0T3JdLvpkNxb2TTPnQc6nnQc2bAfjKXeyD8efpKN64xnMeeHkjQ6iIC2IbBViHXISJ9LBY7v
vIrMOzXzy3m85TiN+5K3XnmoeTNZLESTKwR3FopPaPcsDsSYhK7rrUxzvB/STe8k2ibc0wRGKoGC
SJIcvRfFSZHeW9vklp5e8xb0PvCnwm+dRQ1NC81B6/5SHm2YGjuVvoJ/mx6jawQWv9UXtFXd6ThL
8cVuu68u16oQS6zGp4dYJLSlpvgAmHl7eksI8GAdg7scCTveGC8l9wIkblbKEmcmwYfXXhzOsp8o
UIEKzZnUP2Ou2FESu82YuF9/1rUoi/NZLbygtzyoxEn9TZI3AypRorbCVl+ZOW9j++5MjiTPEvOK
D5ixkxTGHVqkUQ+7qLz7+l2W2nCfPtJiirZ9BUMPMK8zanZ4Jf+RXJRe9kDuEBQ0X4I9DHQ0UuZ7
x+r8mL//F6tjWZVOvRjqkEfoeqN9g169S06wQ+z2ev2aoZyNheCkriu0jT9J4IWJBDQuJ1aS2+Wm
3Wv31UVyU13QhXlSti2gaMtp/oS74s/LrEUcH6jpnaoNdjTu3H9Kt4WjrDSx55H99PrvHmmR9Prx
0BRTCFK9oTmSjtK+HvSdDkHF7A6Fadpl2+7R319ZImfuP/Nt+b8HYvG9lUrv0xjuIgYmj01zKVb+
yk78OQBACh062CxtoqjGYnVwIQnmjJDbj3wr9a/waFZm7PwDH8cNxQGNz2ghMkI2s9hWcn0qzEQb
VKdx0W/w9/XOIw0MSkc5jtgE/vPAV16HiCSxSFIimvoJjapGGvwbSGoOkn8o1EJ+xl7Ajq5Q2dyb
08r18cy2aZE9MUlNKk1kzYv3kw3PaxqxU+fr/+i8vZ9iq/fdJtjDF8IpLtis3cLPfTNDwgRyruVK
ILIZ8ne7jYZxLGhlQtbJSzQ+pmtNubO/L8vy3BJRSOIXr1SNpZ9oQas6Rn1rGQ8J7L6VSbEobM6f
CLklCt4KbBnFWvp+htg9lb3pzannrPGNR81ptstMjmtHzJnsjEiUQmiJGxbgk8XtPlEhnWiBpnCq
FRfIFXOj9y/GreKgkbwutTSfWIvJ/iHaYpPIE09svIJo6u1sFzhepki9yq1dY8dJx//XyjB+TgU/
vtyn3aGXJl+QFGfcweTGz262e4sv9dfpDj7tnJYp8DjKYgPn6+vQZ6YIDrhvBSRD16RlPq9NAbdb
kbxMDi57tAyi31///rIR+zZDgHqZ7Bqo9n4SpCOhSLJimGRHs/EOhoTuzrihCa++6E920q4wm9l5
e/kb16GtjklLsVl5gHNjCyZq1kXCPZnZ83GRyW0VKQItc/atwYXMhvAKpQttS/aCkAWOS88DD5Me
mitzH2/nM5eyU7EDTbMFdQkcZOV5zuyj0C7+8TyLqZXCwTSr5C3t7zflHWytn6qTud3svWHPbZXk
uaa1Utnyfr4iVo/eZvyVr8y4z4cgHCGOCgstPb7ucjX1eKl400yGSg7atkZIT9u9Gbfsvn7ZZX+Q
7RvjO7YeVDUscoTl4Fed0kLVkkUHV7AG7DpH/izYnD2h99CAB6j/L3vnrWQ5li3ZXxkbHW3gRBgF
uJwGZwosKDhwwMnXv4WsbuvMm/kquvURqsyKZCBADtvbffnWIF1j8X2y7eUNXl744inHUV2F4DEx
da4wGKy7jcYNqt9K0i5bY7/d4MXIRbMbCpWmIKtGjuXRm61XM3cLI9rcdfk+wuFywM43hswPfaaB
lh6m0q+f81SrQvETTpNdbr03miA2LajNb+b1Pz29ny8yT48/LUwK0jU9cKz580D9vGs2yXZ+et+K
Vuaf8/M0++NmbMT5DE4Iq5ezj2kVdqmGc3zebq4lJg5iQscbWUEsqhTfN44vx958PQMO4cxDQ6J/
CWQzJyLU2hjr6yySEXfFTc2hMDmSurcyyYP8VpWp/ukGf77gRdkrG/LcZxejevb9wFlQrDA/UYc5
Rkt7kW/m3QVBA56zDd3qtVyJY73/LuXg8kTz45a5Wdq3soXd/mIg/Lv6gAUavC9VB5PyQ6eXX4Jy
xN8P98updr4Wrg7eJOdu6t0X1/p3BcJQENViJIJvMlcfslJ9LeMxQdxFZeLvr/nbxoCLMhRQEOO0
/4PMos27VGhSSiAQalSTuFtqYTpR7hr7Aumu/daDeHkMvbzePEB/GhvdGORhG09YDl8GwI95jAtx
rn4rxqx12pKauQhW+nedUDTiv40VByGJTf+Fpg6l8Pnb/um6cmeFovVp0Dmx8ljGztXUwCRurEcR
yavBNlb8D54yDgQCFsNtndb3nSTL5y62mmvDkOT9EJMwP01U6tTOizRZOhNrSWEtz54x7760siA3
sExWkUmRYuz2UdU8KkCMm8C5E8M4roO81SCaoMX0J6fz8EFHa1MdA4wuzHaZMjz7Vi3tnbC8UZJm
KUnFh5WxsJryiDW/PjVssVdBGw7Lyir2msjDneoX3SbNFPUcREnjiazs3TKxpsexImAqp8O4KIP6
XinEJ1qqyA1bzfDI+DtBePCXnWERVxThzSwMUzzBW3e7WD04nXPfmVlLJhPosKKvCkqX2QYd7okm
PUnnraC7anbv+WwFnvJuNqzbkHkAyFr2JnWE5lopm4PCGjJ3NP10XckO52MUrqtetobHvJCdU0m1
0U2ha4SWhZIqv5ssDrJpCdoicD5SZULnVw7bCUW1m1TV6Ea5rm/qKISoAO8tTTVxVNXgztfGtdKM
CiFJOnpEYfyXqTSsUQ6VOfIL6EMhd71MW4+TWsn52+SZ9ZtK9JJTv7X91zfD8Pd55teLXCwZYWr4
YVtwEX2k/D4tcsTFOEsTytpeiHp3ZXggTohJWJbfDsnfp/Vfr30xNNS2ifOi4drUnObsAp1cDSop
ckCQC/Ep4j/oR/1pNP78TC9mAWt0TNufBPQ2KdxGYfakyuTp+l9d07wHpbr9+6f73dUuDoqVgnfM
nx9uZ21NcaPx2ev2g+2sm9Fe//2l/jCf/vowL5Ys2LMlz3N+kWttFSo/ZrdmN3maN8Pp3e9qpr9v
NX693HzrP01rk6zXqfXX5ZptsovWgOc3RAh+c1vfXeZiaZKHqbWLeQwESnSW0m5d04ipS7oPo5dC
IKnsG116+uZRznuxX7c3871RkJF1fKeqcXFvVWUovlXwkcAs5cobaH2P/u2wVB7kzXfP8X95b/++
2MUd2sqYqM3IxZoFqKtok64I7kTV4cn/Wfvy963Nrzc3P/GfXpyekVcX2Fwv3kYb2yA+6S99Mwhi
uIzf793+MqD+zeM052LET1eUTCWS/BFiYh8TyawWz3Fj64vabAGvZ7lSLgsAeU0uoxnX6tAlZenG
zqW3poMFqJbM+WQRm8sUnE2i6GtLRuxeJbveR5095OscUTXYxyZdZnVabNuoSs553pPw3Pf20qjT
iX6WRS1fs62FHlYbYcsEBZsEbeZ7aSj185Q6o1sWNcidJNn3E5mkRqfHy64u11lR8kNguCiGaFwx
xS/CnG5qw1yZekBw6gyQAcBZUod0bOifo0rObAe9qQv16xjMrGbRBHP05CYzNIKNg+NYdqukMfah
6rwUchtvNEC0VkPgM+BAAV6/i/WFCPAs1kTFAqTRydAbgoVjZx2ZfEEJwJH1pmyicNPJo7UFOpSc
lJgGYsAvC85TX05dBl2G0J1l0qs5+K8CC4svKYuw7uVNW+by0hmk8Sqy7OpIC+tt1JNT0ybasiqN
cSVJLXqiTr5pY5msbjXqltPY9zvfaKQlxjJ52UwI+JuihkyWm1tpclap2V0ZhQ/eU0c+qddJtE1i
x16DOh2vmsSSV0qS4C2qITvNDT7JzyKvoOcXz80/iy6gSjcQ1s9ioOa2kOSZCUbDMJtbh2JuIvoq
jKZRNYnda/MJiMpU7EBPAROcG5DyaFCCoSdJJ3dLtIRwI16928+Ny0nOifJ23nqJ2beYm5ttkEs7
EhvrtTq3PqW28j3ZLmYFVdbc65Gy6uc2aTs3TA06pw2uIa+SZGulGEDCAgnQYjy3WovMX/bjdDCl
xGuS4JQEvblH0dt6xdydTeY+bRwnNm+08sK5f+vQyLUb/wnP9n4Sd3GpvQOIjonB9SsvwubmtvFV
RzKjkWnTWpt7wvGgIjAAS+tNOa3nXnN8N5kCy23tPCTJQftKreqrlaWrgLH2LJD9LAVEdYBkw6Ev
o+IQzM3oem5LS07x5cyNantuWef0rvu6/Kgy+66dO9pFwa4KU8eKeeIzn7veuTl9tZKWLg3fEB9V
qxderoqlnpO5CFbOmvqdbTQHKatfbXk6lYM07TIfUNCor5y+fRmwTzsFjo4i3td8Bm3krBU/fRqK
ys2UzMuLcCWZHxUFhZqY9MHA3d13S7/usWQNO+InvbzXlo0j7wNRL9XoqYKhpSu+R1Gbf5y81IwX
lk2zzEm2SZQuKbMfbT69Ic3givpentXrdMTy1pKHKocIiZ3bnAHbKrKXjvJd2hXNuhocsn6Do6bj
0NSNjzyU9oQ/gqyqNqWBozjXlpl9AzA0dq3gsWpImSjPcmO9OHq7bsuycJ2BesmQL8SY0Lklstiy
Jd8dZ6rdQIp5OO4b/qUwsweUBAgCqpWv24uCtpjcRA+5NJLXrSz0tvUGMV3VHQsA3+AYSACAR1dO
pusoMrdaYa7k4C4X/GuQyqGjQqp6L33UCL0FQzYEw5Qny7iRdyF6G7kemBjt/dRnygrC7kqPnA3+
HSxf4FHaWzt0NlMDhRrgZNcBwkhbvrIX2SAol/6PzuhwVJBpanadzOROJXJAhmbaTjXAQiF1rOrn
yHgrG2VXA6Ue+i9ZIvM0Jtya9M5kXbUBUi20KtmtFVn4zS2va21684GrJb6rj5jsAmxZYbtG4r/O
OmcZw78y+1enmlaJBVbLru/DJl4XRe9xftoEyfRU9ZT65Xih209TyfmjogyRvjQi2HT66Ga+6Y1w
rcjolt0Kb12bkDPcRKRR+3OAB7Oqtba1iKtwD8CEOVqvmk4jVNRWGh+jTc2WF7y2r6qLymYXEEeb
2MLNpV6p+pVtirXZ52+8qUU4AY0YE4qA4lktDNlV7WCThP1hNqhTGQzJWb0Ny+woGYGb2/wI+5Of
3i9jbXqOAfoVkkXipOZz9B2GZyUJz1ajQZu3QY7FAgKuObM4jbyWl2pe2PtG6NFmMppgQ2cCxnUW
NKuxyYqt1jrOYdJGC5Saj5AfCuHKphS1TVUzug9EzMnXVAq3VpPKbf2yIdh2yjCbKl/aYKYeSPF9
CxDKbhPAxDm/6RQGyzGpkmUSxLxPJZRutBhOgFnU/V1MJPa5U7vylBURqVgG2OOz3LeCEN4kFyhf
rGzl9xyfOFeabpDB/ax6Y92qSQltDbQzcYrNMrWb21Qx3+p2vNeVCqtHUm98fzoNwNOu+rI8dw1/
XC6AmcaOdg6DdisZ0OECy19FY7eGwHacmgqXo7kRgGFBy/vn1LJex8B/yvz2tlXxcqaDFs+Rv9ui
M/aY206pZG/8LP3yA1DWtYwW7qqzfXM5GdlDAvVYbhyQhKAPVS3dqC0CDMdiEUEh6ellyBvTi5Nw
jG3Var0bNtbHUBIh70/wcs2h27Rt+eUbebNF7tm7ozSu1JQ/JffytlaCO16p7BIafzXW4zJi+RB5
srdEvxcxABLTCBGJRKHKN1ud4opVNsyJXRdKpmz0ydjaVfNV9dLajLQdVarADVVtlSoSXmwUz7hg
KdL2/jay843ZqRtNUjfhCCt2iv1lkiTrYui3CWnHfR0nh1BDBuMXez0owddG8UekAvkNW4cxat/K
rQLHN34IejDruniQpyKmZlA9DJG5KOTgMyntJwTWp16R79VB2xXpRER8/GHAX3anqGVGSabP3jff
DWNM3WrqhGvx9cYl/71N4AEW4VJA3XS7PLqK9bJ286BZ2n4wUnzGRKlJyhJ/rLHQKxG4iZKBqTLl
B8nSDn5BrntXoPpLQ849XXFXSrBb531EMYBKDhS4gHbm9taw78x8aZQNVFL/zYfS7djOBoDdtdJB
DS9gGS+SJt/WtnrtN9Z7zYSQ84UNRXhDg+eoKEQVB/6R//utlpybsEhPfV+vJNs50l97VJ14p9bF
Nhnik5EjUFWdu8QQtufbyl2k2G/t2PVu3zZPJSQ+hkRD6naY6hvH8juvVroHIbFrCvLMVQIl3qp2
DfDQqE/YzybsMqMNoTXa+iFs46k7puRqDlNynybJcz+q63Fggc1GFPAdurE2+wwk+6YKGXL4Nd9Z
vO/MjLdbJBIWSmGHlCzEUVGpFY1V4mpizB9r6PDb0Rlfhnq8E722Hk1j0ZjjapSgPNbgA/MhZjcQ
5yn7cSNDNVU8xAQg8yF4RT8snPlDHHrpM7enWzKn+kWUVSdtGt9bFer5QH1F1wgRR1S3y+TsQ5YH
gLDRMpr0xKsS3NedFuyasN+PmrZjQOwA+toL35poJAsmSpZ8+NqxYPbW30g//+yYllw7az2t0FiY
ymmPwO8Acl7aUBdaTVAiq5HBo0hR7OrVeHDMwrND6Bxmdp/GhGkCZ9wrUn20imxtSOkxsb6ygZWp
McRdWoPC7yTOAqXWuY5QOb4TuFq1b1DMH2w5eA8D1GrCJILc0aQHDD4gNFPII4N2cPriGAalF/fW
i8Hqm5TaZ9QpkqvUxqcvE/DUxi+9z2knVqgpWYV0r/UQRdU8OhbzLsGR8tuyTbC42VcS4FMRRglu
TCPdlE0Pm5cvumqxWUs1SFbCo7a+FcjLKkoBuIl08pS+fYhZVKQ2X1W9cz05wzV04Su9il/yNr3X
7Uq4duJshlHsVQJhMllbpJG5Dxps7GD5EWCm9rNV6ORPlP46AEtIAOIjiwnULIWL2pnxQPO9cY0G
VcgU95hWx6OZx3dWPcAoFuZ60DPg39WDzD4fflh5NRXzOJ+yG6b6Q55LKyPqFiz5lF7TfD9z2e3O
PhN+tFUM9lmxgY2eFUcQKNsFXidXFDZQ2rC9nTp/E2vdE0cBgM0RukVlleTAespiE8DnDu3msbGc
R/rSi9kurLbFvozSc1OqL3pvdJ5mpzHrV/gUxl22bAruKCqkdQkluWg1BDyjvyqlGalpsm8Y8n0p
Ra9KCz9Z1s6a2b5XMQZ5xtnMhtaaRUbImRsNGGeN9Cscg2g9SMGTnY+rSm9WMXOFnoNZsGYDClGe
LK8dv+4gelx/PHIvlQKUr6P0jFrUUxoy6PMJ8K1Yl5L0HOnhc5wnfFbKZ5RgZ+ns5lpHK5JSf1zF
bbpSMgOAdrqT895B5wj31R5xqjqihxnsl9hIlbo4QZVDrljYK71J1qLTHrrCeIFTBhATNCXf2Mku
jUeEmpIngeyFUwpiv/ezOwyq2V72lU+V1+jSuFpFUXpQauSCwrESAPpJXLPx9Kv8tq7mFAG7hFoK
/4Q6RtSdzAYfb9eO4UaS7GslgfYSCU62uqgzz6+jt8Qv85WQ2SDVOaM1MQci1+KwOmRx/jwGrboF
Rw2voJ2gBoZxfup51iQ/mOJsRHRcOTkQsME4Q7oXRF+pUT4yaz5mwjlOBYB7xuxRhjyrtIge4ji6
UaOARAMOBkgXFlZZrbosnnkz7TEx8AnByrxPVA0PdAiYN7TbcG22kb1gYr5pLbwUpX2QuUNLAeE0
xOIq8MO1g/HIiyM2mLnunNl8rs2U0ImilK7lutmj19WWsRxEr0bGpziIVNzUSZzGrizP+6hhepFt
h0VGL28MMW4TbTiHzqRvelsCIGH0E1Mfm1S5oeHe9fadGpZP2oxmHjaNMUaLycgjEGa84zaW0Num
cHVKdan2wWoYOHMjglyrfXcI9GLLruOpC6arQLfapSbZd5pIH3SWkGSQN1FvH+K0vJFiYAkO32WW
X4VDQsh19RR1JK4YqjSC69dfR53NamQZmMTz4lqTxDLwp1VptjdWZ++FXm9k239vOpulUgs8NaFf
F3cpyFvlOg4hBeeyDZoXlHOOejmUxVrJWEcmER7aIrlNjWYtQotwAgHlHaT/i62UV74NPruyonNF
wMNSUWCtd6InByOCYNHCmc+KfMc0ecjrYmWN7W3u60+9UDCzg2fwdM3HNjU4susk3ateKKfeCV/1
oNj6RrtmRvXCyTwG86FPLldDDplrqpJrmMQeb2Pk5YZnWyu3Qzpsu6Za6ynhIgRr5MJZKnq1amRI
s7Wjb8NUOK6voUtg83hnOPWjkhTXqdQd7Xk3qLb9LlTytzxtDmMTbmujuUkFIG78Rjm7/ZHutMSo
Sif14IMlh7y/psILPaRbxxhim0DbBsFkLnBlX1V9corsaTWG9iFNyoPdES3DCuqOAx9YPGUvgOdv
OJ0v0FSkruT4pCCLEGUWCSVd56xaU3u3A+MxGshqAUuaruo8WBepXrvDXEvQOah4CIqZ72CleoVM
TIlN9aNzFEAPIo6WfWV9pbZNloh+VVXWa02fyqv9CqG7kidePpEKnrLBduss9m+mlqjJ0MqKZTnS
nxqswtmC7gq8odI/adZs08I5EPTePVbz/bDDSg8+UT7eVEjhUmqTwPVL/a3N6vaYTh0xD2O9K9qi
fFLiKHXbucdkMdyXE20nnDxoQ4cOY1JQf4qgJp+jHReiizj4QcY5tZTz3FTLelcKaWglc2tLmZtc
jk6JJZ5nUL2FJl3PvbDCL0/13B2Dxr+d1OpDpm02JDWhJKq0t4Xuv5Uq515z7rShfGW1mbtv4dyH
S0UFTZ7WnMEqHdKqs/1mH9K662jhNXMv75ti9p/rvRjUcKrpqqlfVF9HRdbaoaXe23vGu74s18rJ
xJJL4gzQy29VMn8snWOIQ/xnKvg2LmQOWlGb6SRg3USVO7xLZ3sH5B0ZMyaVR07+S/6CzUK0KrIV
ukrW83fu1t/bvI6Kl1uZM8dhYV22WyuqWbbqO3x44Mcx5Dgfav5df+APPTPNoDVADCO1dDglvxa0
GyzORefAyRmRI7Qn0hE/f8B74bEON8YuJ9aILMHv7uw3vxj9QB2jKTJRMMVIHS+e7agrIrfYYfIm
ZS/Yz/KfOSG031bfCiD+oI/59VoXbcEgzPtxsOSRblJ2oldeg+Iwt/2Kse48VOhjsse//07/0Oih
7mbJcGUMeZbK/PpMY0trQIVzwYG49DkBEkfHNt19m//4hw90RkwQxki2H3b/i55jF6jaZIuWGILl
sBDP9dr+wSHWXuPvtY9/uhbhaSZQIELof+PlKEpBIc9HZJQf5u9j2NSrWR0+y4u+0wP+qY30V8Lv
D/uldamArwI78asC4VTvaT/U4fJ28ibcCjN76LtP8Q8v65eLXbwsKbDQ5vW64sk7baXBWAy20vo/
0Bn9oUHMddAgooFh9jIuemMEgg5ZCwr/h9tt2vpbJ9u28p64j1lrTvDBZkrzxd9/iD80dBftKkth
vqQ4ZgPVdS4mzJSaVgZqX/H04/Ck7qZFuctvuzdzK5/l9/CGGKp1eB3ff6dv/+MbRKeA0gmB36z+
/XUEYDNDcNkicpr9urUnzjPfWTs6624tPzrfoQ3+sCwA+bAsLPMk9aiXerQu0+0wnGiszq475mi3
vJ9tk8W2WIj775qcc1f9l0c6h63qc94187KMmPPXW4tzdfSd2Jm80kQIbgqXuHb3v31tXMO0VLwK
ZEyieL94fOTgkeyaYYbrvWlVn4yDsYlX9qJa9gfTbZ/AxqLKxO9mfLfAXmqpTbSYsJdRUZuA536z
C/dmbAHZYFqe4cvJbp6U+8WsyvxWSz3fwq+P8dcrXYgXyr6qRGb+uJKxOjLuMEnOTgym5WWMIs2T
3e8pIr+/u18vejHWTYrq0lRx0bx5lLNzD1vhmzf32yi/eIAXygWz7LRJk7nCDPyln7UAVif27Ki4
JdJAlpr45op/fI7MKuCFEaQTcvzr50hdNgYxxQUTiip2eAynG60PFpWyibTXv7+539yt89fBKJvR
nEDu+fZ/vVY21bIRZQ3FTC94NZEQais8jPuEMsY+W78P3pARLZvviHXqD9oyOes3f/8b/LYh4hfA
wiIDU4ZnxFj/9RcIUslp/HklD+OXSqcCW1xFxX+9I/pxERvxzOwn0C5X70jXh3Dsp5HMTSImCRcg
MY+hHi2lm8izrtWn5mS+m6pLItLmx+39fzDF/2XjMNvP/nc2xWkmSvyf4+v750eRR3yYf/Euth//
719/9i9Ohar9YzZUao6mQzeal7Z/cSpU+R+6CbgESTBGQLouXO+fnApd/ce8CiE0J5We9OpZFPpP
ToUu/4PXzALpEOouOxqwh3/hOa7+mq7+IoeA6/jnP/9MjlDQHVzMawobW6ikSN2APfH7XYyRVqGS
p+qEvxI3t+xMMO9B35gubmDVzXAlVlctcaBOHxMia+8NUd2Pkg2AkOZCG3M8lZ2dURg5SVs44u2i
PbdS+GKoJ6mL742GOofFYbGXpJ0V+KdmsOiDutU4DIuowl6aKOaTPZUHQncbznRqRik6H0P67/46
zfx6lYTpsZ9I48TGOBe6nGWXoCckTZtoe5KDneHky0WzJQbqtYrquz4mK5ViWbFSjYR7UUW/kKbs
oRnMwDXkRnIlwjAAHjb3vum8aiP2WjNMdHCi2kZoBuIIkuTdaXDurFEhc1F5l0txxA/wRbHtWoTx
sMsGMh81KPz+jU9OqqtPBS0qgyK/rmHTD8eRn9KmNKqi3HIznY6g9dyLbHTbyUFq2tIwMG7bOUHQ
GfxnCj6FOxZ9Se9zulYrtxc9fZPQoRTzHgRx51pk2VDu7k0ZNOkAr3G2LC8IoOsb9UFL6ecpVX1O
pHRRNfF1rpAaFVT2lWbQtCkme281vZs00zGPuquYDNxlFNF4kSJpWVOBceNcpsijtS+m1b3KPWUA
v59CSrFADuwCRDSHf728i8lSbbrknEovSuM8GCl1sZS/RdFjJaq3MgoOIAvoHOQ3GcFiC7snsk9d
EOl3VKi8uUMVnLu6PUiydCAa2Mvi9EsXxr7XwlOnWMHGthPCwGSO56XquBNdK797iKykJs2Nwrg0
7GWlo4EjQyDJgqM0v02kcFd4zjehrj+QEXjdN+l106v0REed2l7/CqWKCnRNJdoOMtep6PI0VUGF
Pc/uRZfcmla6RdZPea9eZ0N/FYW8IqhCh1aeElcMza1QQw86GQaXViNINFxmYWaSX0mDLo82vRcl
LTqTifDJulFSvISk0vVDvKeqT51J7m7zIlpnkfKSa4npiZoMw8LwtDikbOrcKpOKqMMfBzfKaM8F
hFNLXf+o9cpjqeoLS7THXjPXPiCAJGvviJRayiXEW6QRVvdcB7Ap6Zm+SqG2neZ4qFi13/Jcuc8s
zKHxQPs26u6MABXiKPc7o+vWVWAuUmY3twwI0Qsm+tJ5fq5Dh85/qb9LQ8Mj6iA+hxShe7TDUS2u
CmyYadDf//ivSJGAiegE9dRO6mm9Ixa+pq3bIdtJPfiDNpc/2jGhdOvvw4iqnV73OwrMnlDTt96q
n2W7+7L18S1i+GsR4T5O4rh9DydfhTRoUvXRk+wq6OiEjPZwNkD5jrvYIvuUGMKpalaWQR2tg/Dk
6m1J3lvCaJO7djUa6SONNPIT/UNPDqhq9Ne6VR8NLVwpcrgPe3kn9OzV6ODdIUeirBaqyWEY9eOE
AKUL7a2eghSp+4XiKw+jDo9TG4SX6Xnp5R15vyrhUi5lbsLbAnCrrcqOSXvsElHjrE4fZzdpm/sb
snMZ3aKRlz6KCpx4wbJKpdjDeHJW59Ql8EXsxIOFHWfbarTWjq8TUBVTKW6Lblk6Bi1jo78XRli5
0oSOwpeGq6mryDEOsQjIdPPSho5vOFHblx+SwO42Enc3NL5Eht8JjA4JsDGKEou8tGAU97YTY9NK
v9SZVDUM/YjmB32KqXpJUdDHTkrNFXm+sSYAkGb8pdOCYYIuD62glAkpA0yFHHtwZSWvsgYGzPhZ
TL2KnKK6GT1FpYzemWTxTMjYiiI+52pTeWqXU2SmemfWeb7uhLxOpgQQhxY85kK8TLqgJ+OQ4Tkh
UEi0CVptQCC2eG4zmV+zfM5963MgqtKtbqWB3Mi67l4DHD18VHQem+Is69OJ+NjQZbLad4Ghuv4Q
fzaGH9GCQYrGGgBrmQGmRPJDHCt7xPw55UmfEm/sXI9l6TA3qbjjTUI1B+Kma5L0xkJGmffixwG9
Y3mMvUaK93rbSVtbqFAoULcAiW4JLyTusI6Rs9R4tKThJAuGfZTLn76e3GO0uLWm7mO0oy1KStUF
2cwyOZWF13AvFLiAJ6v1QzaZcDMa/ZDUA53lepgbekTMR+wdp+jGEXXvCXlY52Ty5U6/082wcykc
j4ZfYHDMKoQ9xOrwyu5sw1dIl46flZJMaUHJw4kgv1lPcaaxhGYNnaJAd1W0f66liVtbJwkPRO6u
NpQzi99I3DNkFUdDF8IB3xx0C72of5+WieTqhCznZXLQbL6Y2jSWZR8fKt8+0HB5lUhnbsOdLkef
VnluNO1pSqyrdkqWvU0OuK6XLwocG5bK7NFq+ztDTfa1+dwY0wNnq2fFQXPZEcXK8AMonWF9kcSd
8NMP1UFmEBZ0bC21MkhF5CipVgdSLZalkh2kqqfz2rCA9mCAhMjvkVX2zPU8kageHmIkpF2dsKJZ
9Yc5lMIzC2So4J+8jjkTZZFnVCZR47JGn8bMT53Zw1lRWLAtJxFuKplLOvevYT3dxzonIrVo7ky9
W/kK9sNB108UtRMEPwiHu1Q/tmOWuKXZg/CtG+whyj6dMkyTWWNuA9/+UOGa2pJbROneKIDeGCri
qlrD8OQUuSunLYk7cthwWrDAnFdzQKJ6Jkl8cDuL35kw35fGlPfKvHOZ7nIyeWlZhwe/0Y4dBpXJ
uUaMysdl8IW13fDgZOpnXvmxh4z1Jgi7I9MdVJmHoUYzXhsPWkHqvKnv+pa9UtAsWJ2EFd5lOgeJ
KlTWdBKvfV2/jx8LCuauEBLnJROjUkNcKNWjnT2AI26owTEE23whx82ZlBk+4ZxPjNRDgA3I2MIB
gElWHYO6eNSTUl3TuwTUJ1O49SXqSu2u9nUS46utoyAxVYptoD792JRlXkm04DJWJxghubwqRLZK
Y4s05uoj07qbQRbwDXXCB/PhvbbT21IWT0OZfNjRgxH1hMTGX01tQCEkb3uhiOrcTGPnalFkuJVx
1DKCPxE2uWTkfiEYZRVGZsacb3tDGWsL3yeurQ0wK+VqebDU8gZ1AHtIReqWKUmpU1yKLbs8lHH5
uWglf9nmBIcS7V4xN7CWBbdRi6AK8kYqUocE0XbwAqrX4B/QpenPkh6flSb4YuVz4woQ6qSKN99R
7vpRnOdtYob2sDfMu6Fg7hkM1HFNWSxMGqGg6oe3uGAh56xADPmI8I38nDEd7uUwwLlrSRw70XmQ
zaksp9D8aKLssdOnnd6wMBfh9GlXKGMBYS/z0H5BzNSna38obqSKLa7IqpLFNw/dojVupk7for7F
4Jsi8PNF/GixsCv5Lm66dK067aZORmktTeXnMEqEB5l9u2pMOn6pHhyKXmMSmwgNldn7LsqKIAA1
8NOlrfnPUpwhR6mQ4XahbKFhLs6q9qFYfeXFiH6W6eSsLYVSi0psWGo2y5bdnBVMhMRKGopbikCI
mBS8QHWpr8SmzycUu0i9E5xSbqkDREdW5iJCVLeVleHuT8Si7EdjIaUDpdo+uQsGBFyar2Ir9ieP
0AQ29YO4GdVqcoeWjhY5zR/SgFhBSYeT+T/snUlvJEuWnf+K0Hsv+DwstIlw95hJBmfmxsEkkz7P
ZubDr9cXT6VSV6lbQO+0EPCQi5fgkBHhZveee853V33XFP66bxP/ElByh403MI5N6r1LJRK5onhJ
s+SP5+NjW1OYHF3Gs2t81EyKN+XEJkiGfduBCoUMZ7GfuxTXV20/uR0TNPrJMmxFqm2Kbj+Yaj4Q
V9wlZ6/UzMgyr3rWKqBj672a7HrvSyoLw6AMSTnLh5HKay74IR2bwW2F13td2m/Xw9YknTocLDbl
mlhj47Xp1jD4K6rl4bIvsYFrbVizLYvyWTsqq2BrRYv391aeyoHgm7Ve5uRWANXz1l4ZmGmzn0U7
3bp5LEzcVRReLyMmBg6Rh0KxftOr+o0Uu3nwzd20Gt+jxEC4MhfEYYbgWS/nxZXXkgd7YSjn+SuO
ACebdnJ0Phxr5UQaeGbZYBp2dk+SQGZ6VKzmi7lyE2hMcev6celt+hsPy0bJwgNb2u9rm1wbr7rm
Wcoy24F408LstBp+iZxtC3ysKDrGp3ZqnxZs86vd5lgLeV9M0NNazYHKZcmKCpSpTcC+9lKTMkKI
wyGm64Ilvfy+vkPF7xvBxEJaMD59AgMu05Y5yi12PA1FKvaB4EIAY9YvrN1Qmnu2JDvCZG1s21xX
e59Tk1TFZaqa1wQfyezJk9NoGx6bIaoQc6O86g/lxMmNF4rWwcKpBO10Ww68lfbGDfhQZ5Ub6Vb5
rvnSjQKlW1RTrrFjeVZkr/aftVfVHpMO806UKK6DKT/oTPDrKZJr4l2yqcAZ4MzdIcH9G+QOC9V1
bz3ognW5lqGwPKvgngnuCeGuOIks2Nk1iYa8NESU226U80Frbr76ecXU2wp24yZN/tK47zjbgnBd
6vussVNQkVZ6P9A0NVq3nHoYTy6YEEr4Xd3QpXQC2zomZyPsfP06FzS/YyXBMC0PhWeo8xjOQ/li
TO1QbNnku8TkSXd+Q6uSGmNx99cfa2H2G88osn0izAhyzM0ftWTcyVLGTT29W8pID5WtV3g+3/oU
25RTGPRB2rS9RQDYdB6AtJcGFqqqNi92xYLtur0o1tRtOu9OJNVBLXTZjTqblqheR2v6zVs77Kx0
JqaM3IfPv7/4ovfCIJVFrCdunCpnP92SkVzM664Yl+Waso8V8+ilscaJC6jov5P+irmrezGn/q7I
l+BMKOUPPtB1o5k5e69fsAE/5zoX9GBholGdEVua9gc62nMx3AofzDdgJZH/5G3nLSkFila9J9W3
raRggaSkpJNmc3O+vo1uqrOGOmc+1cvHGfMKtpmXojLeLbd9FHrNRmsMIapPr2Nff1tN/m1P3mPt
e2dhOZcZG4RMAnWtbRmb1izj1GifnNR8aTl6kcL2pU5Pa7X0fX2+czpTA3OsxY3QBNtMzCj1l+sg
/Dr0vNqJeKLC0QooElVH7FFh58ncD79bxkirNdYZ295j0zPS7kTB8vbK3Tc+ZdIgB1KtQxUXCRRP
jWs8V3POtmwfG85svs8Z53dq9dhT1uLTLyfr2FzNhe2/CMU/mtOO2LIchqs2tmHDi2qH9hL2SxVl
Lc5YYalYeXgo9eXimc59TiPYm9aRT16akiqynPbDxjW80SqWB01++rsUh6ofyPyZwZco61+mJ+/E
Yn8tWv9h3Hah4kH7SbUDjJSXkp55M8DVw0jcmDsydtw1ZT1tzYnqo7udhoGLI3aZ/kxGNe5pToom
v28VJ7+PZb7W2MxQtM9B352ttflWtDhBMI/bYCB9O+s56WQVGWyTVgVxRD9t1qhBGKAawKFv06io
FnNlztpoyyK5S4KJLjOJNXnvNOoX7SDF6MSqbhQ0XdOiogzxmHv7cSi3tUgKRJ4MAQlPYGqIp7nS
nwobS2cvJ3RE3zsRp8LV3a+8spKmUwSwOkgbhG1R9zjMvRdnLFjqO52H1f/OVGTjCbfCrEOGWdoC
IsRImeTZmdr2WW7G9YjNNUeadFvPxijkfiZF5eBktc9my3Z7l9d/24nlW5XaetJZ9uhLNRxLnB75
qr/NrMwZGxcsaMEOq9rtP1N3+FlN78H2LZiGqx0GOA35KOTdNpMJkldSSKrGBCaFx14+h05qqY/0
0pWPc0VzBHbmq8i8rxZnI94qtqEb+B4LJKd86h4Hqr/JMa74Y6woadSzK71fxrhKIj7JuE0s5hFK
tw/l8FSOffdYFuWhGfw1XIU1H8uA82dxBmfnYfGVlvvtrUEXNcnwquwsGqy1ikvf3dlTm2zH3NE2
zlxfK39xYk+ZX8nSj9vGGZ/zbP6lnKmODWHxAswJc1tvfq/SQkb/9TnAc1vz3z9Dpv8Zaf2fM6z/
CVT9/waZmrHs/03+332un/8N0nbe/ZPyf/uif/CpSVkgqEORQOVnAPW/dH9I0zDNfHD92GR0A9T0
P3R/y/gbmOCbts/qR+o183/r/vwV1prbBBf4jGswpv4v6v7/Ivs7ACcM28GMARyKn/QvU+FmFK6X
dKncckzZcUrALcIIAEZJg7ga4BkLRVu7kUqcimydiS12oYqqetd61pRDhhNjkYPi3w1FEZmD5ZN6
IUdIZU4Dnv02zD8ply4w1HBZnO1cYj41/H3jtPduUOdh2pC3y0aQksLCbQdAzF5OxZK/ZWMRTqPV
x8b8Vs84UWT3lNro4XSd+w5tdqtxRkbd6NabcmGWoM+ERUirXhrT/hlmgz5bEiZYPeej6tj8F1TY
ZtICHn7pE9Jg7tI/9Gv32WSDHwogoRu76pJo9ukQCqP+E5jF+1z1cbrk7JEHANYvEa6EfOt4GHPH
FCitPm6Z9JS7VaCLjVZD1kc55aujfDQ1qelo1Nn0MmrfYiIR0hnaFYnTscDAcbtll3Kgr4TLUMxs
gcduren1ERUuNjPtQq1zb/bWvh8aIkLFt5WNdMHmbvYQZ9f+iEVbC1NP6w/TVLvXruw1fO+ZjsPy
0rutdgjsIn2bp8q4DLkP6IaI9b7xnnv7W0/LyJWgUwDBueNBS9as3iQGhs3RZMvZ1J2Cir1iaW57
uxET0CjKk+lizpXZmEFAMbrrUq/0UrBD2vjfPTz/4RzqP/g44urCJwcyXae7+edB6TyZdRH0jQIB
+j+3V2SxfXB2yQbH7envs/z/P7b8N+PmMPzPh5bnT6H+ZVZ5+4K/Tyr9v5m2CaOcdQ4+m1I4e6Y/
o/jv/8ag8rbizAwczwBMhZHkHweW4/9NZ+mIHtymlTrvGy6svw8qHedvfA+fpUK4h5j181f/hUEl
Y+zbrPzfGTAY4gNwYUURLRVcw/9jUKmXhViA2bhUEusOOyfMSw137WhWc6RZIj3pTpme2Mi8Weru
iAi2WFWY+URU/Z0xLFQhBMYOydI9iiTZJIMTOU3Zx83oa+QBFLNL5NlibEj74OQuA9jz6UpPZUgN
Sb/q5dYINEwECGNd/VBVlfHKU3tvk5VajfJ9HRuwGcRo4lJOlAHyvGhR5lTuNuHAOGGzfasoRhii
ZPuxQ2XTyJEvTrBjt/tDlvmbpbLECbnpQo//ZMwucY+152TzGYuWjnFhfHNWwIBCO0hOrtaHUs8u
TUrQkj0s6A8kfgfr3XM1jG6LyehGl5HgqOGACus2+N3k7edaf66F9Z2SikBh2VoDKrqVx0JTL+6A
hjUtSDIZI59JKwm60j/b1p3rEqtNqj+18TFXRPm6YFWEvsCwtpx0Y5V8pll3crvfWcPhqCV3k1ld
W03bWNl6EGMVjt2b52WxqY8bLWXYQ5SHBUi7ZiDwaCw7V8zoCtqltdsoJTe3mWrrPBoUskPqwLPR
QruFA8FEOHBftN6bMS37jEBK9viM7q6A871J1O8RMndZMyQdYj0nEdwrsQv0+rVvxGtx9gv9T+61
D7cXecjs0A2W3yIgZZUtR5nQvBnE1OhNymWlGwCEYLm/lZ7te6/aF9PJU/bFZuYzeelNyPTecHYc
UJB3Ip/3ysKXZt90JYsUPLPfbLVC3062be3tND51BFMSIo85kpXlruYR7XLjS1FGNLBbQXfbLxg2
CFs9lm9B89IbZbhKfg5ccQZUqV+f0twJlck3qlztkJcNZrwaT/O8a+33tLCZbWAAidSCcIFmrOXN
Z+XB/8ycOSyW4NmtBvOEfBCzF4X0h2DQ2A7GSSHqKpUfWYtedqx6MjdyFF/QPunMls0yfJa6TqxO
fQ8vaZuegL8+dwR/IR0UxwVFRutQK0AhjrG7FveOLn8SjV1RZYa4nbBV023nSIxIv0OV76zMJ96H
FdtO9XybpWsZNlkgtpVevmfzTA7NsH8xg3AijVASz55+VgQ7d1gTcTQ7lOY0oF0s2uY0ooI2E8Ok
ZgssLGyhg0k4TIMKFWMzqT4t51cDaTX5nY8TmICqOKjMy+90pz7XFFiHKWhpBKRark0P4ktvRBeN
EmZ7UiUBG0XrmBbyoo/MoyuXbOloyOHOq/IX3a7tZ2K/9pNsYTNJAblJXQVRc31AukS5m/RtZzwi
WM5lmPV8fflrNc6j254yrTzNciatWz5LaW0ylX2p9jHTL6JguAj9ywnKU2m7e9sDiJAQBV/Rh+aX
lMkSX0SAIt+AQu89Fs2A73AZCGQSfpd6cZhZOwWqvFGdR60j7GveCd5710BrIyllvk9GEC3mkUZX
pMuu9vQnpeawSlgH6XwmNHKygmdZgndqD34PDYSZNl18lLDp0fdrej0OxxrLs5sASLi4HWsIGWv7
DNdvsZJ50LayfiIHuEP039E5hxBqotG8zs37bZoyVL+sdm8yNfNuOzrVswANUiZEr1piOYTv9Ye1
uY5XMPY7vcqOjvA3tvGiOSo0STDTiDtGTGJgmxjazsv0Her7KUcdbq37wGJAzyzQGj+ymYWkyXLl
bdrmogx7fr88tcSusfa3QXfeXTPdfyBAwXxnm+X1xlkZ82RpPXIUNG9NPz+3LqhLb47nsowHYTES
GWKKuK1jIi9oSxEKdrwuRRWzt+w4FxW5zDCvkojU7CshYQXYa3V/RlsdNdgmK8H8HjP8jHGgmJnr
Ne8tse5leMvZ7V0TQuQv5phkaswQjJUC1Z3v59Sj+W5aUrK/+UM5B4dqjKR1zMsvkCiC0f5aOLva
cbb1om1ARWyqKaMXDLZqGGFlkCj3kcJGO8qZZ6YNNXx7YFxcJpTObcpw7W3y8yexIPybVbia6Uct
P2vQ51ltHohoMqCiF9dVR2LlnAbvfdruVK7iuvYi3fiVZj/9wl7X5WcU8A/KgqSLu5vY9mp4zwNZ
HTGjHwUmsUeWkLKVVpnGljd+45SE/tU3CwEIFNmU0mAE6p/VQjZZnZ3WLGzaHeSdOY6XrJChrxeH
fmyvxaSFcxamC84Fb4eo125WM/gpnOrjr/+Hu1VHgI1l0T+4yojtu2HNqbB1TWz0JelQZ80W4cMv
tuz5MuMSwJY5EYrXsle1WschGPYLUReysP5eoHNTLD85VbLT6pKscbWZ3V+J8ZEY9zMpFbP5LdCJ
c+7gdWUEbZFslb9HMBICuAKSMUk/MjCsNCZmbcquYYJobnohCENv2+JJNRLBwTkP5mPtTmFdvbr0
HIPGiHz8y6ejd3E+H4wkO6S3jsJof5cZdNVGxHUgQ8q3jcpfE1Gf23yOJoxa89TsFj85K+fDQ5lH
GNlIFDNdKlDo5JJ5gBpQbFgKkDsTZDKtdrnnqnK/sOJiIDreoUWnzIsSVtVZ406KLq5dca8vWFDQ
tH33RD9zMyVkCI1okw1HXps7MSSTeB7Qw4blvRbIcuaA0MWgg2famGK/Q/es54i1niTW+z3X+04W
7Ceau31FkrFtS0o2Fka33aE21cVIeNv0ofydWDvVqw9HBGGzQhZo53GfquCxnY1zD3OkrbkYV/Qh
bs+ihSpRBz+pvSAuPRVNxvRBD93afLwQpSQnbLtPYxJ8YpN8JiT7e5J8wDOjj70ZaybNMQt4gt1E
W0XO9qliPE+KLZ05Omv0rlr/RR1DIYkXgNUeIxYvS8kHKwPN07KVo5xsTBaaU2/bND16PSSi5nst
5u8qsNPYQVrtU/shCfpw5hPg6wvmkNxCbnOOlZrPsnGLTWOoxxSR3hh32YIxJE3PYGXyqOr8d6A6
OfFBd39TiFIsI/mk8aHInyDQkAfNlu9KkVAL5K2a8x2EwBez6O+pHvdpszx6ena2q+Bphlyr5gmf
3xSXeXGSnI6ruuv1k7DMHwhN36IhI4TRgEnPEcTB95BySrJ9tUNQEkiFjLVObceQLPff7WmixNms
/lGsd07nRm6GKAvLYDcWXw5D06CpiP+ZG8Pv39zyWyprb/XuViS3je4ath6gAopvIOdIOinEu5O9
sJxAEiNGWpTGxFF0Py+/tbzbLNm1Wrpd0nQnaSPeqzmWWncf3KTbseYqJ+BqDBt1k5KJRn8kwU8b
tOcOj9RU5pHQ73D+HWoEyCLjs3EDUjXDSVtf4TycJv7X6nJkdd2eQ5qngHmrj55ariSGLdxXbKTn
H4DCMZtEggs/7NsnM7D2rTa/etSHyQ2HQb+u+4TJDTAsxSWzkNtf+8xn/vOdV+2umJAKFjITvX5M
9V994YLCIYOlPZt+uZ/76pAYuGbEsq94G2u/3i5KcRNDD+DcWPjM5c5n29hPWXtYbU5XI3FDau9N
UwGLWWe4R09Vu/f855VE8OIzD8bkksFJxwgXqYlJY94+53Zx5AvjqnWvLo//JiEyOXnLtpP2ttNF
2Nvd++SwuCn94jE9ag0TjbXYSshVGmV8ZolrIKkfGNQ3Rucwre/uTUBaW2yXf9DYw8KfH2vLwUTK
ZZLXN1cUVYyzzKFVEKTVNEUgYPTKqwQgAjaTcHq7clwWuPyPbqW9q87+8L2sjrjgH/rFeipc3GWE
QzcaK667vnrxcdskI6XIl8BSXa/3aVltOkXphYhi3/wlATM04TGLfbUkpSi1dZth/GAwQhdHkRPM
LFxlDdvttePo3C7W1QGtlE6QbLTvpnwRuDoNMFNrX8RryUZqbGF8eEtuL9MhOqmnnwKKxJrY3EnG
Jqj3mALK+SiUFcH03iadF5X2cnHscyENLoxT0Pp3LsqTXh60ZaHogo+/to8TfBTNS7aloHQp2Q+E
hUInU7l0UdvwpLBVA5fNpi3MMFiA7K8neHX0bCqSc/LSzypegyksC2/r0+KaBna2tcErIre50uM1
F5eacdQ9lyUXC/dQku91Nz3N+ht4CYrf/bSKz3JhRU8iiSXPj6ljnJ3uJwX1kCRHRbXRcqmBJwtV
81N9rjybOf9ASDRzku4tJ9tlBeJcy1i58e/GLrmkAb4dWk4G9ZUh9obP41Q4JwKpW8NlTRZFSr0e
vck6VeZr7ub70nszaJaq5HcdJIiNam+0zouu81GdIIq0P6xGiXOgH1mTRl7zaPifgKpvIXcmol8D
Flsz+GyM05L4Oww/FXV/DL3IevZ1ZtBM/2Vx0POSfvNBqteOGsxxziXx5xxrTeKQxM6iFX+8xJm1
Cl7VpN5KgAKBzzjb3fq44GbxrCibdQzPKUfFqD3BU9lOE31wZ8YGdDyl8epiI9Grt7VnlkVc3cCT
mM4fGgaMRN0vvD+Fl8ar7u3sJIgFayJh+dAtpfGQAZjR693gX2o9+K1WSpfKwzW3RmWzLyivzIVt
oYRajWcHaJNtXUAvuOXAff5twcPTiPha4z5fB2YG+WFp4Hd5UMOC9DJgLvKFxRLOx3ySJ6bFTiuP
qwOgzARDtIodDwa8oU+PEt6sSEChuroUWF5T77N8ppLstkLQ9Yzj2WUs63PsLGdMvk6u7Uur2bi4
jO3gljoOmZDdGYSM4XncBVnwIXWmUUnJlYxVm7IDngmIHhPWwhCXvIeylYcVndiqXm/qbbVeltrG
zTkQPLdCOD8UW/lZySnZTrIVoCLAswTDfdFmoDX6JLSU9tspcnLd3W5OOCUnjTXOjg0TXsOHk9f+
04IpFml1N/fqzXM4C3pewcrjyCjWfovX+jp46RSaRWCGk9DuF6liRqdftQe609P2wg8idptcyzQ5
oSBTH+ovSbWErsO+ZrqXWdbHxIIJ1N6mzfHoyWsRiIeBgjMoIKHA4dKGZT/N2BtwtczuWbBXavVF
3HH42f64Y564caaAq0Xb9y70utq7Ltw+w0SqqaT+Xporetlm+RrFgQzVYtFdjWAvCHxgHdrK1vjy
HcktVR0tTPGq6UhzZ/iZ5o+Js9VMIZ3RIwTOCcAu5osvq/JvtKWjjTUnsT5x++Q6r1vXMOBvwzQh
ndnMDCitO12r3zgTsOwfzMz/07bjbrJZpRygXhUqNro6XJXE1VyfspTYsZBbmDWRMBmgmSsLybK7
ZHl3VVvAHnHCpoG3htAumHIy+4b0GKeeE6XW8rzW/iGzhogsQug7z0zadl5g4gr+COw/S/W96Gx5
W8r96DjXEdDjrIOtlkxx2ccHsbFg5OxN/YOHGpQ2ZWi0/iXX5Ceac2Qicm3UIqLpsdK9ewlFh3Wx
AWvBps+J7nUwHskq9UcNEmTZAbZhBg6EEG9zx27bbdpg4p1+mtZjmxpErLDRXbV1DHkkFqyfLuB/
ih8lolTTD89u/1J43/oCWXOi7BxMXhXNTaKqpXHNzLWGGmfs3ZRBbGtBgPL7P5b9xyqMjWWXZ49W
exZz3FqwqVLkb/iSCP8r1Yj34C6swqRGr4vpF7yUV6fwuRnwkPB4z9wOAxgZrB9yOsC1O87QJ8q+
g2F26NQdFUakM3Bw62WnSf244tXJXfWTpXhIBvsgzWM76PhGqcEQQ6f6Ie/tp94qefGesB/vDfe7
KJ3d4OxJOu00H1Cq7US++nCJcdyWdwfBtRrZnHXDutlc8uDM0tTGSOu2d7Jp+D2qDST058TsYmaQ
QGkC/xfbVjAgHSE1bm2vPYpi/aZd38wrLsIpeIYM2Y/61jNDl9wAWBGu/UT7cZvxXENx1KAXYva+
3ZR6X7xpY7HLbRpOvdqDKeMGpoJwfps5/rZqAY//J5/ZEQwIkcayxda+xtL+mdWFVYIdCpoR5pax
o7a/m4ebIEuL5q3vCd2zosw3zDqEaXGgHdq046NZYYMyI8U34tPwIDoG98BOPoOyf0k1NXNw8bNY
IfgylMOrVYyfLGD/0w9iYw10Zmu1RcG2GtYUYhVYI4wAyIOhmaT4DrtYN7D35PCG+PeOSBlaHZVr
fZyc5dRItTEpPJBht50z4KIOLjYgIb78pBfl60TLqJt7cw72bnBeCnH2FiRqcZlrZ7cYJgVtjvmu
3c5rfrWTp9rJTwz3w0y8lVHA1jv8Sh6O+7q6DNOrPW3t8bsfxjs1PNcJdyc9bW1TLnvrtpztp3q6
mDRbVpaczLxXm7K5+WuhpS+JA6W/y/ZmqrK9b5Qvo449r3YesqE+mRgo7aqG1ej8DpbgpFVBGPTt
s5qr7w7FRzPbpwYDj52n0Xjpiy85pQwDZ/BdcEBbZCQUgOaQgeZTCvd8zcy7C0JpLieizBR5kIoB
lBkmBaxr0ct2kGeudvk64lysVBaa/WuLoyFpelyV7L6cv2rn12hClqs+eDlOwt0tzatjv5QOTypY
2Mr7BEgLlI9rq3A38F82ow4YED9tinNsCuYDXXIyyaepvG1dBC85+VvwGe4GL1dcrMGdn3icnL8K
91qv+sYfvgpEj2KtOMIF7sb+j1PDoKyOSzLvJxNL6xjE4+CfHQNUPm+RGTyOg4xybXqx1E4D3aRX
aSgoTkoHYw+cXo/OKu/CpfiVlq8rPUfm/AocDj/fuCYatLMCRBiOhmqNK6eJJUS/xM+egk7/znGG
uUIOB4mJJMIbA47G9bc3LzMUPNjPDZp1+ZrBBV0680KN/jCaEMyq1Ju2XsJjb3XucWy4eydz1eKq
0gYuF14qY2QpZFP65nHBoKUM61L42l2f+s+EoFvIrABjjdq+HypqNa25tKSEEPOwG0kt7Q6FG7wZ
hWjv8oKTIW/eay9/FRJrYJo2D3YZ42DKEDKWzxvFax3Az1B7X+Ej+QQq8jdPGFB5vYJyNLAOdeVZ
twDazjKpmutMGJHgB/hARCkne2Qh+CWt8aARjMIoCefwwDL1YzWQkhnyXZPL21dH+tBGjctdM6dq
x9wKh9NytFviXnoKghVjZGOEo2fRgHpvqK3jsLqbWkzxLJNNiqbnFe+LqR1sYZJOaCrkimF962pt
O2dadvrrD9RUYPmFfi6S4MryAaoF8wyWq9ynlgrht+00itHUg0CVrBczkftSZXFvfU3c+IxpwNwM
3U5mhRNbunkfuN2zy6kyHDsP0l/b+L/dwd4QfB/hTJHjWdKfAn5SUp66unkfcu2rFEvUpdQ+KLgm
kmiqMcIg/sTtXcwv+GXffAD2ZDwoARezIb3UhU2A6CTGvWS9gh6NpHPmho01koqUi9XCsDsfB8k1
NxSwVziCuhlQzXTmhT8v8Cnz/L1h4hYUzjZjcbyVmRGgsahHfIbyt+11uSs5h5Riz4+MZ4bfoaMB
qjWrlmKVDaghEs8FQlFxwBPpbMw+ZA2iG1plme6XmWyhC1vHdNTV6LXvRCtwtEvuLy1L8NcSp+gx
ChN406sTIL17oQ3rPjEEZKDywuo743m5PcWz2+yR+52ww9Rt+8NzOeGIIIfE0Y37V5BncrR0PUxK
Q6OeAyQuF4PhVE3uXqutxwIXfGzW7p69BuT8PH6BPNOzmPWfTkL4upTzDi9mXSzu45rKmAUPX5bB
cGxmwnRXHkSf2Ec/ac7LHEMHXc4zO3v7Prlv1+RjHocx7gdu8569OtNgn/76Q29vAM+epk+vxKOe
68HJXesXYipp51VPunfo27ULndS5Wpld7IwghFp6sSal9hmJLWESkhCOPNRGZYWj9JyLj/O2m+S0
FxrvTx+gGLlOxUUZ4L9ax8CMRc6oYmGwAWPnOKkliUa/wfS3Jsey7diI4UGWToW1HEshQywUnPZm
lu6ahFvA47W4QZKwvPJpn73uxcm8/hCo/lyysRMXpsnT69k7WOLOjl/tFbOjGemFE3Vsgd9gpzgH
Gt5LPtA81hVdrQTo6lOAT+7qR2k5AMRZVrSDnLwaePB6s6qyOLW1PFTeXMWB9eO3sxmxpiHH8e6i
Os7tp8d0s6ibLlTr5BH8mO6dWvjHpNLAVSfFVxDwgZQjL0SrZr4vH/sTaKL3GqLRObiJUCAQ4YTa
lFcgExAxLymBkk1JtdkquQLr09pDhnie+LMXeZP+WrVWQEre1KE1MZpubD7XKjP3rZfxzpnBLuiY
6nlT1R3c21MKe8G12ftWNBA6La9FcQ7YfSDziwbhtGjW9fRgrUl2V9S4Um/jrjzNf7tzYMVJb+Eo
/OStCF5Lf74NpbEDpk1zttPvKtUCzJ6bSdSU3/UQN/CklWVePJjEVtm9+kqzobEVHzAX5XaU7hia
Nr9QWSjBy8kv2ufWQz5wztqFXe5Ln8kl6OZ8V14yWs8aESMovFfikIR1xUl5zLlcrMi7YKxeZcvX
JTqO3dHP8mgsB3a0tOveJvRUNtl3O9ZPVPoBKTJqMEC1Dyl8Mc1gJBkAhKEgQ5jr+RT2NhsLbSu7
rxoGZ0FmPgT1CqZpxhwAefRFWVJt8ctcmLQkDyJgkd0A7A9iPAVAdsvxpik41NFrHpJ07GJWQHyC
dJe/xqFhW3XHlNpLu70wtXcywqQFHUpK95Y1LORb45WxKRWl+5jx1K3uE7znhyrrQJE3azynpjwU
zUR6JmX4PtQZXOSMDZKO9NDBwA0w91l+EgOiNJ/8Q4WNX184WTJp/diMyKlEp4fU0tq4GzvOzlbQ
ziBH/PWHlXk6L3iPhms/TMZsn8RN65R586Wl489M9Nh6WkZGU3mWHIcBw7x5oHfI9lY207onR8m9
jTohiE4psXJ6wVEYW+s6aWhVCWtL+e7ioljHLgs/+h/snclu3Fy2pd/ljosJHvYs4NYggow+1NuS
PCEkWSZ52PfN09dHp3HLDjstZA0KNbhAwtn9MsX27LP3Wt9ycJit4enfSMdpiIy2ixM0/YyYhzWf
Q7ax+J0ypQ3hFyCPVRC3+61h+4GVKz5uZERnGFsI4jnqmXIoxirYKVbx3syjTVOOlNnv7gdZKYdZ
DXnWokDZqBbcVFhin/U6gHgMz7Re3IsVDmaFWWvi2GzKzGLwrJZ2bUlq/KR2Xm6YrLdxFm4dGVKo
dOC389jjrABgK/Onwuyv9SJwWU8qzPHEA/X1MVUSoJxVEvrDOPl0vLJD31U7WRfPgWouMOnwlckS
NcfMw5CRAoqgeYNO5CUrIUUGDki9SGS+2kUM1GYozKFZUC6xkdZ0eugplip2gPpBR6SzgGfB/Q+o
5oMGD0AG5VZmHRe6dAq/bgao9ykWDz2Mn5S29LJEqfd17TyOtJpWieYUu46VDDRzcC1QqWi0IWDv
2vfh0NyFxpLFVg77MMvWs60DMHYTJBmDZW3cQleZhIBNT2vJbhFB37pmlL6ztQ3XOb5ykD+r0VQd
47gxfavG36a0Or4yPfDrYND2RthXG8Ww7xUlf1f6pLsrwMszXEq4JOiNuS62u8kc2KtaHIg7kw3M
umoZDwwaeOmq0LakU5vHsnL3XEFli+sR7YzbX0UwyhVJXHleZxP4gCXrwdWy3cjXFrkOcE57trC6
51G6znLbvZV96FcmPXRaDuKhRhXFPjC5rojZ9pVmNp9ycyOLYHzGl2ruMh2lDqDiN1xg4fMssy9L
RlNfROdprib0gfjxk447mMTmZ3Iz7Ae8pjy+fYSwZvmv5eSO7D+71leM+D7GhRmwrlMa4ave9cJU
aIkxniub6Im3qd7WU+lspGrlDzHwV4piRmiiKQ9WknDqCaJLoVbVTTmWRAWh8NyEOlxGKmRYkKyz
hWbE52iM5RmIAnkCSjSsrSnHb5TT0MAoKNB38oe9/BEjJd870ZVpFvZBrXN6xKKnLRhECKMz9TXT
ikhfDTkzF8yCyuR0V8Y8ynViBAcWlfjGltpupO98CDO+BDWTLT+uhHmUUdgfUehg8xns/Dw7YXXG
gV+doQSB5JNqvAuAv7KVmpQrq4nbhyEKgOq708NgIK9B460rMnrAd8hgO4A6G5dgF7O8Nr1CLMx3
qxAHFAnQhSdz3A5mPR/zoroB9GtfmYxNxnYTpJp2KGvaAlPN1jGe0+RWRNq2avOvilvV5ySRh5JU
lHtbI33bUuQJ3ja2zSnd1V3fXxns7rZ6lTzPtNeCSctuMtEg11Kj/GYux29ZGZXgczXW6TjPP89h
UXikUNi8FqaxDyOn8zNtowOoBO8dkphQjvVDXhnPg16wccvNfE/uQfbZtCTocdmKvYXvU1Wz4q5W
sNu4Ld0hHKl3TtLndwxl1+mAi7s21HonzdF+cFiXNnpn9n5ug7uljk73BXTwsoaFD+W68lBsdZs0
rvWdRRcW6yTGIB318aHS02+zIaOj7HaxakAA0KoZIPB8jgku2xD4Wx0o126zYdA2I3pbv1RLRm1F
H105yx9Wr3+ZR23y8fewvwH9PpeVci2WP5IREynepk+SrcF6pIS6aSJ1vNGkRe+JSRJIp+Hm+//u
2MR5l705b/KpU1D2JjaeGJuel5pAOYsT12GLb2ZnVGtH7sV4a1n9eGs64XDUFOPz3AAF0VUWkaR0
27OBre5cCg1NVJbFW2kBp3SVaQe/im5ICddSTTqIEtQuPhnKSJBlt3gHKbQ39WzqV6416fSIIfhb
ucrcvp20z5huXPpj2S4vpX2jT8q7zcCUVSvVrs2RjIAlLqfQ++ILhOGh6mr2hnI64XhtT6LK2Q/Q
9WTIlhU7oiRS31Kb7krE/B99Gj4yYWg2w8IfbtnNyrm5Kg1KWRjnqNjqhsk9+gBM251f2kp2GBsZ
PnS1iYgIabVJ9XpWkxxgBnkrfGdM6Sk6qhyn0fYCBN7B6soA8Z3+1I5dc1049LnCDBLFGObDKUfJ
vcKxTlgCAkh7zSNDjoje7TrDsHFPy+G6KWNtje4tvta7wEtKuyF5IZtfornw+XAHj3OoosdJ0Bzy
/r6GEc6obiiuk8AaPtszywgrEMBot2aka9o3k9vaN25AozqUCg0+CcAWElz2EOqjea+lJNOg4iZN
cyYtwHUecmnsEs1D9aaezaalKkMgtraanr1vl1JMFMZEQ2/EY6k4lYMWDURMJHF1S62tboC/V6id
8SKWkWA4RAPooA91+VQvm7LFvjcipJyzeLqxE7oY/JXDdnQm/ZzF47ZpmvAQq7XY1nr9JQJzcVaY
0PkJMHLmTjL7FGAAu6Ukf4AJUR5bdGubMqiStcjrdDuiIVsFsDB2UxBcxwMlaUrPZKzy2Ld0meFT
He8TLbgNnVpuzQ7zUmwkxlMca1uZ04PHByJWRpnS6tGCmoFo/9WuUvspdIdzE1jXjjVije+ZcYRj
nOzaEWhNmJjxJq0kG0ff0ubp7PTGghbuN1HrvNepQR5SKzfVnFroEYGAs6SvitG8GdwZajNbVyu0
S/xYgePpSlZ79cjcpkVBsWpZFzfRMD2p4xATvg3Lp1Cvyzg2rg1hPxJN+JIH6nPcTZ+5QERkhAHW
/Fw/TQ7CEGzpiV+kwxXAGfcTaT9e5A7Gl6kXy5LDognvl3+KiO9bUFf+DGzc6woSFYym5PxFCZt/
PlGPRJveiRlt9z3BH918qAMDtEJqPkQ2MFolA+RnCess+R0VOZew5nNzC+Wbwas4ATCmkKrwnQfN
YLEvonkB6ZAKLCDPdGD7gW+ASLBaRdeGPf1ommm6JSKG1QxsHyFCxrBp9CI7Gb0LIpl61mCEFoQK
8xUz8ti7k7CY6Jk3JuWwJV90P2XDFVAJ7M+JQ05O8Oi6rXkbhS9IaT839hTsys45TWrR37tdhd6B
lbMOVdQtKhFywxGTRXOQ2DCorMfoZtTui7DIdsaA8MBu7TMSJGDDMxyk0oFnDsFI90eYey5NRJ16
HC3eqq5plYcuXcKkPTkZ3woneLTZnq5VO9E3E7GK0BiQS6QqHe6s7/VTUrJ57J18oEKr9bVGHsDa
rKqjXkiCERSUOnmwd5CYnREN30VVI+hmslnv8pSQlQiQcugYixREx8UNDAbe20NdBwUWQg1CgsT9
p6kDirKoU9G8oOEsbaxKZsrjPJE5l02hvO6cq7biBhi0hvFhmwEFOWjnwp3zfcy80kxp15jGdFXO
joML1T4yp9iY/MKnWLxMhZ5fJaXy0qlWs2knO1wpg137+jw5mzSKX8EpqYesnfagpLZlSgO4zU/2
gGs3DLGETGpYbgs1z/Zu2B/0/rYfs4kBt7Gg7fcwRl9m0IdHZ/xSLLKZpALTLjUT3RE9TCnRQLZx
q/EPXqtJWh4VgrQ8R0+ztcZM7GRXUK1S2ZJ6mY71wR3rk4rdNivU91aF5x1MDPJbGpbj5F6lBlo+
M2JhRB5nejVRG3SwDZJIAC+0BmFcoDM/SYfvYGAht+ppiSRti1u/HXXfiUGoFGJS7mk9raQLo8rM
AU3PcbFoDpLmSP+sRQdMN3dQBLhIQflNZwQKBJO1mfyELCcxrcmX7AYHwEwzV0x7LC9QXUFcVC53
yqhbm8pqPtXj9K3quvHkRsZ4UpY/XE3ZlKUV7KpwZitCeb8p5RT6kaEna0dYuziNKy/DX9TrxYly
Gbb3xH5myEqWz67SrmahzecmeTLcDOdxIDejmtwxMxiRykwT3uKWPoFsjG3RuC1QGhtQNk06AJjn
UJTHIAya3Wh0IQ9eU+Mmn74ZhHXdzmbl3CrFYG7EMKLXAeHSNXG4H0iBgVliGr5IVWdLI2OfJYPY
26W6HmluHvSHUJ3Vk5l2fmF0z1pP4yl3wGmV73zI803lNCh5zPFFOozWZal/Na1P5IIwjHK6+Xp2
9rJ9igZMzlqCGTZuKEhq8E7p1CLL7GMi0FRXUt3lyBLZHo8qsgo7d+mIs4RXZXPF53yF9HfcT8zQ
E4v6ZA7enLQo9qUQOHZEAlGAoC1Vqxra+uy3yyD6rBuPKpwzTeuZpHXWRmuxGxi08GIL+XgHxQdi
w3pORvasCyZKoc1RmwY7q0GRe6kLyMtyUeHXeBmhGRDUgt4wJmMQ1FF2HIymQkckEmLKZEB/kw2O
SCsau00a+5VWGEgF5BXfLmgJGePuQDm5TiUOIrPutXyEs04EGjM8hyyyCG+GXmanKmvuGX8S625I
/I4h2z+daLXWCR5KS60WvLe1cdBgWdSRSkRam4hNedO+YW6jn66dU+QuNG3Xjm2PW0WZx31lFZ8d
WkrbQUOhqVc68yh0GVq7LNIU7vmMkrIIYt6t1BxPuZZ96lvjTpNxe20M/VEfwzPf/i9aM7/G6kxA
DHUdvPdTs7gTREMzFygUj3qhCF6YNVd1I0Mn3hj5Vz6zig9+K16nvVXu2NSfCpoKh56CBdkzQzdI
ybSTPDwDMITxn/EgtYsWRx4Ra2e7if5SUwvUB2rSe2QArVQn/1oj75tdIuMzpCxGzPIu+sFetWSk
lVa/N9PwLh1qFi8BjqYg8c13qRQDtjorMRVM8ONiG86ncY7Gb3b/nHeCnbHM2rMbvodFQHuxnqj0
IuD9swaGL10AOzRA8C7nVGQTOxB3QNdvM0KYAOJ5jXMbZWlMJR19Ig2OvW3J67r8GJ9ItSkacocT
5mN68B5rmelZw4bVXaDMkZtysFxfnXXgD0HzdQgJxC01eDu2oahr5L3Ktsn2sey2ThujVBJz7ZF1
Kb28LYQ/2MwaI+ZO68mYJ4q+Cj9crB0lju+5NfwAL8PakA9VjEHctUN3pbN3hnPEzR8nG/+tIu3N
0PQPouIXDO0p2ppz+aVucTygRDGJFhvvHGZm3lDWkIrsrvDkHL7DL9qmNEQOhip8nKGIEdyyPjf1
/eDwwNPUjjZZZ17DR039QUUbZLEfJGoG/YUDkzBAlUrx1a/UnoyAKqfPhDNPcb72ut3wOYpivnZv
ZaI0vqwQXjDpYO8du+KkzpCqRhEvotLHKuuc7x8BJ8eVadG3rDuaxZH0SSAqNuqhGNDUxPP0EBez
Sy+VljLiC1A5GqKnBF18U7brik/xatRp9mW4IHUxPwY9qUQuXQL2b88w58ptG77DE6hPiiIQPqcO
+F213wMteG2FRTJFLdXddKcV2ux1FilyUUu710mZLppswENmT/bQF4du6BmWNgUlYaR+UYmbJJyK
CJAguK3ayqQQCzsaEdxutwcP5sguuwqc9jRESUOSavWiag22olJx11o38+ZPxYOh8K2gbcAF6htx
ZSPWM8w3dAifYzetnws9PhuZbb7bAb5J/R72Q3MzNoH9QOPudeBDdQpxDWCmvLWV0NilYXbQEnAh
Yzwk5MoNNx0uAM/uItJ2mtHe0RULcenkr2miPXRjPN22JjVQ/smpk+nBCpg6uMxu17U077B2F6ec
EDvaKcWrkQMkkzejFPPODLn7zTJBd9oB6SNbwfVsmAyGeS+5JbTt3AwzhG4pxA6Olthpdfo5CUrn
KCzF3BoumeYwa1BeCi7J/1un99v4P98IIK9jdoH/a/teXL1k782lafz/Rzu4gGP8r42V+6Z+eU9/
sYIvP/DDCo4TEuyf6xqWwx9iwX3/01m5WMGZTrnwXxdLo6H9ZAXX/4GjklQr01ZN07KWH/rhrNTc
f7AdtnCPu2xiiFnQ/h1npaEuhNefjJWoM1SV1Db+ZcGV5Yi/em8BHSVVNYHqC/W6QFdSB8m3Ec7R
neQJexp6RkV7pXXHfC0cQqdpKrvlnRHY8qWkpBJbUXVOtGoVt7upU1JH1NoRV7Fi9K9uNPEpKM1+
x7499Gj1jro3Z1a8UdjZ26jeQ1JBTas5iNhymVOVbXEMGz60fqobwTO4qqSg2RAQR54y3WTqq7eN
5geFUhWbPmnLnYR28NzBm2Ytc9vey3VaNcu+hHz6SiTbxE7Br8ghuinw0Xn0nam0qrJ8FppFzJyK
v7pSp/YlzokZWcWoLCIvdpz0SP9MPfRDweau7cx6WwxsaNZlNppvbIcLhiNiMS7M4HWXUBWVHRax
J2VzBidBP7CcIeRulakQ14nGoB+xVTD072UDXmLdAd2gncZk+Ya2f0D2TePmYsdZENNTWCn7vNwW
uBV7PTcaSscO9V9comLbAhcKSfAhZZRRsD5HPgKf6YAngTZXgK+OUXx3WyfsqEEjsuPCzFFe2ZT7
bOClmz/R8Q+eh7SGpVenNasd+6LCdydCX9ANJtMNDFMa722To60PnCb56pYBhXBcpw0uNp2WFLcO
+R4tI+JsohnQHF0dUKkZvm5AX1MSmmuRztZdBucWGjDAFoeJJ1mKSHEtNl+PKfCcjQ0BY9PgOn6Q
LScLw2IiVC5huNa69kRTB5VSqNCLgStQligcSvxxhaU9t6EJHgdT1l0mwxw4njHJB7ep8XDOXEtv
kNJ4HmNML25ovAdhod5hRsy2jkKHr9EWZpbbtIsNTMNtIxV6x7QQy5WcNJJ0WyW+V934uVXwaRhg
J0m7Ubv3sgi+gtEoziqD5ttAjyIs9dDGSp3IUnNKi7s+qCMcCpINgKsTXWZkkDHbAOlkMaGIqrMF
ICv0r7yEkLksCIwho3wan4BlDKP97MI2ovURMKRb6upajzuvHmxED3X0KHv7K3mNiCwskIldLz2r
ia4wnRHQCg/IZwZ0T5390KcUfkmLe4H3gMWXRLZDz2ILks909wnNRJKpIgtQCwqv0sHQiuHbWQVQ
fFZqNT8ajcrOaJ6VdWE6r1FY8roCcluToIgFcG5eEzm/5R2NJuCqOi2h0L6lT8iWynQfikYcZek+
8Brq9LC1Z2k2xPx0rEQT99UvRQI4QevRpZrqgVQi/l5l6PCKYVVS2npYtwIXhxk6Dc7f8BWbyHvd
2ZCi+UV5sEIdaUYwPjD4A0wdx5+WupwqWLYL3THedh2gsIa0p02LagyXbgKvyAXOUhA8hxWYbhsQ
KBt7OMq5utdxPDDeO5NYg32pqKo7XQ3Ko5kOWJ/tUXhME0hlUJtsg+2BGWhsgWYwiytrwLzH1my4
LmTceE4SP0WxHNaw/RC52pmCuy9Xv+hJQxzVPHQgEAFwMKqJZt9hhOVF4VC+ybqjDY0PZJE0jjwY
XaXwidTz2k86soDD0H6elrYO2SLGVRQw/AuMeNjBkpvfUqPmM4UGlPgujIh9SCXNVv/bPNmRJwxD
nsccmEcGJG9jWQjEqT3agwDJ5OtN9zbSLR3WYYRo2prKiTylpNtBp0zPne6gGlqekUNQ2cFXh0RX
QTFMK0+PavNRG+EArjJsadh0JJ7EVB33jEM+uU02kVqY2LsxqhlSEx2HrqmBuVhSivsGfzE6U/Mb
JszAVyJ+X/Rh5W2WO/dZNmAYafqpxvSiYP6/CivaXmWCIKgytDLyhRZZjxmtqqM2uOHRnGc2nmJs
/UTHZavZZfwJ8QLaLWB/6zlM7VWjTNXeEDN3m7BF1NIZQKx64C9QsvhLKZ381LUj5nP6CNHtrAVj
tIuKgFYSFCBenY2mJAY66V6FoFUIs7jrwD4l60br3fqduTiGp96+GeF9b2hlhwcrczChihYjr07U
ltBCPBWgA9ejNSaPTPrUc58UwtO02OTUDQrCwdUDB/2gTpuB+Tc1rjDkou7I3EPaots2c8d6czkw
cistjTDZYIggABF5l+AwLX9m4TweejNW5V1V5tO5mhQN2ZCWw+/zxyJLokOiqbmsVjLU2N0JJcHB
X8NLGulO2nTApRm7d1mlo/YvtMjED9knxsKH7TsVExaWKshhakv/1rPKir5QZMx4bfusz9YAIHoJ
mcqUyfqn8ulPQJDL5AuKEqobzXVAWujgcyh/yreXuzgPGwj7/wPfLyqNhL7hEpEin4vb8WheFW84
9faDp/vTTva7vx/yMqvB5DhC5eYSpGDqtnVRBoFI0AF66uz5oRH746IlbFxoACpvwPHvhxIXLAtK
LtNwAFmQJ6Xqy3/69ezqVmNnMGBfNLb2E/lru/RY7LtrfFcfXUcqyIviDlQGMTM2SQImWKELsEqb
haPUuZqAVcSm3Iy7cN+ReQG13Qu9bvXBef1+DU2bYCeXEDAa9JpxcQ0D2kjGZKdsrbf6pvScbXhE
IuDPh/7QE4dk7YbjR6lnYjmDX8vXX495EWCgDm5Ob5ljOl+QNrACrJJbxOlMzrzJo9jzbO+Ds7xM
YOLu/XKWS8TJT89mJ1JTk7haSUYSm5gssMGnH7cG4/7a+sYm84ZdvBdrotG39Er/fvDf34tfj73E
Ofx07EJhNx7WnK2a6eekIQQ7+/z3I/zp4fzl9C7QUAGmwaQPvt/E0TPWDSldtIzIA/vB4WGP9y/S
J/5060AQmLq5bHV+i5jqZa3JpF/0n/7kCyIJMB1vSz++gTW54vKR1fXvpmct9+7nQ16cXMhguU1m
Djkd4h2J3pyatSm3H52a9qf79NNxrOUL8NN90lhW6qLlOMv3a4nhCwaSZVeBp6ETWsO1XGdbsC1r
fY2gGI1sui28lOVwhbT9/+q1ZKvo2oL2pgmH+ddfhh6a0k1qvVxnsbHWpEW+5Jtk635BccRvkG1Q
kvzIhvmXN/dPn4Kfjvn9KfvpAiSZOnba92MySde4n7nOBGGw/tmQ+JeH+cPrT0OQEsY2bIcn6ZIc
JSo9nLrAIHPQR7KSr4D3vybrN4AA2LR93DNoRT54QX7fMP96yOXe/3RqQzbPRCF8PyS9mWWuGXKD
odGs25Vya37BPMfsDSbCrvpgjRK/X9VfD33xgY2YbDBj+X7o+E7zgTIALnnqffVUb2MveTS26Vns
/36+Hx3z4gPrmJmrJQbHjO0n13lMMCB0H9zFP17RRROzIPM0lv1fr6iBzGAMbYIjXdXriI4BVFBd
Jcn57yfy+zvJxWMhFA6IBAzzFxcv7cx20FSOkimPo31ftR8s63+6UJqwNUHzUzD0ulhrG10FzQIr
eZ2St1Irtxa2wjT64BH46CAXDx/7XjjFy6VCrr5aqMDgMNdK9eXvl+q3QDyTBjQxeJAquCFL4NCv
d6SUBTbrLJnX07Z9qvfddlndtOvBG/by4Ph/P9qfbr9p6Ih4XZpdjn1xTmJWOpwFQEBa2CTogY7K
oDzOc8SCrj/8/VBiKa1+LRfY8Px0rIuHQA3aOirbJYl4G+7Ag2/17UhpQn/F+/Bt/X19+/VYF2/O
HPaxISqOtYSGuhhIqL9aUkPHz2iN1sqH0ZB/vGs/n9xFZYKHsRaQqDi528k3+DwAOdsiCOH0Pj7a
R3ftohRxyPwdIDHNhAszWUfr1drpl9AdD8Hgrv9+15an7fKmWcK0HRs3s7DUiwdkQu2spVqs8pHP
rrptv6v97oRl6oMv3dKj/f04Njsa8A02JfrFU5/1BFMZQ818iRg1YAAEr+Liiva4VLfmdkY1wFe2
e4Tks/37CYo/XUzWsCXYSwidru+v71syzpNl2K3KY+mimq/WET0cD7CMFyKHrtbBG+C0TeBDsPlo
j7BcvN8u7k+HvriPWh3mY9Bw6Ay7pPJmDx+9ch8d4OKqMoqZw6ziAJRAG4gU2K/vMfnfLrGQwlgZ
p8j/sEb/fYdlWT9dz8v6KxDImFDmLtdTW1N/ne3lTfDV40ffrj++c8TZqjaGEocu9cWdG40KBU6R
8RqcCLZddWfFhxSynjzCCg7RB0vYH8udn492cbNkQsxWl+XL56s/RWv71eh9QCBetQ+OAFiAQ9sf
pJX+4e65qgC8qKuWo1Jj/fpk5kNdjoqzYM2Y1ZXdi1l9lOL50REuPpNZYLvtMHMEiOxolu6G4emD
t+sPH+JfzuHiHvX0L5FHjEuWLWoIH2nCsHb9xlO2xOl8Mp9/VNz/TRj9D4qBn66999K+/Eg+XCZ5
//kfiGC/vuS/DMKWH/gxCHP/oUPXY9xEy0NzhMaj9F+DMJcJlLmETxuuBh75vxCjuk4WItUISjfY
f9byM/9nDiYc2jVLt4GKyzD/PSTy5ReYuaiuGUzalhEd89SL6s0RS/uH1hZvVrk31kwkoB7tKsTu
jEP8aAd/CF2AxK86rj76XOnq5RN6efSLtwx0vctkq1twiAGi9S5s024nVdrPAI0tepgr2TR6TwZZ
PH1i1h7M10Wc5cHaHuzSJvptQBxEe9xsmItVctqWSQ5gKlCaHHdGM8SyXPcF0dGLI6UxGpSdjQE5
2UWkrqzKUU/k1hCAE1LaxG077NtlHA52I00C/XpRp6G+K0vS3b44Azpg+YqckPglxxzZxqZIP5QX
KDMi1BCfEbp0LoukJpvRHhbVchQla1kNwv2COAhNQzH0lntvZ3VeHpxEq2krZlpa6eopymbiMJn8
QCbZGbVtYn/K1fhRFVFlcCPUINc+T+kUOXvFjYM7pdEdoHpzj1avjwN5j9rHfMwMKYKV07jhvmSZ
ryCoJt2LG0TzPeE0oX6kPb2w8ZsUh7mLxZK8rOBhxgz1SbUqZiMMfZChj7D9sQ1ptYbvPElUPDhF
/4y80NipZjOc80lbGMyI58iYSFzlTgsbZ97orcoy7SID2ncTO5qpLYaNmxX1NjUsV7tLY4NwDtRQ
I6wMpmK4XrL6LUtL+93pg8RzbaW5dd2guXMapp5+gt4JFESN95uYsa7PPSJKAtyRIXykgzGnEJki
wEef2s5h9APdrJtXmNIWL3AgH0epmkhYBhudlxLmT405GMa6x6PDilxNgCMMJXNaqDY5ZgBbmoDF
+qtwctu7oi6CzyIrCz8p9BedVihOoAUVriniWzj0RGEUQbdxMRSveQInvEvzjIQnyT6XKtp30jX1
VT4OtB4D81XX0L9bDRTplQ6U4aBpTe73y9Rmbt1o2y6TnBKWlQ8OCF2pjR1HC+PoZOn27Bldq24R
ETa36jI5qkY3PeW902KLAe5ihp3jRXxGbgt04ch5GVFloYKa250LL14GWWMc0SJYBlw5NiT0XDCm
mKCYK2BsBZgWBmTdMipLEcgcsmV8Fqf6tHdlGm4ywhE9W8M3PCRj41fLcE7jkWfiUCg7SbDMppFE
8FQtfJy8Mx4mGDmHbCIgp7WV8VQy/V1hNnEOaBPDI1Fq4T6qdXGVopvcp2lQXJuY14gsI0OJsJ12
rWlV5MGlIXuBd8+XTmkC4jbBIQZu6gfOnGP9M5zVyGx1lTuEBKrpgGSEETTdM0yu7N9U30xVc48O
dHxnUKO+WlBuuVRNd4uGymakrlhMSfvmDmmph8Cs3TDfw7DUY4FDwU/iQRF8qud2+jSFAzipNGv3
kxJ+ATzpeogQrXOlSxfmrWWegiyI93U4t5s2yN2jFkQZjDscHvo6sG0nvqksvbPeSrOdCJzp+bic
MZAxNZ+rilMwGDizA/s+WRfQbt/a0QZkynBE2OCTkhg+bqjkp0ASXYWRMD0qY20/Bdjtq/Wst8pN
uYzxa0b1+wptIQBiaT2Fi9x2SNLoRg1cY4fKEEWAg12g0Rzd04jjIUdjdDEtkSmqeBVsmW/aZME3
n6Ma3r1hBLiXeaJMh5wovoiIESrCqupFojDbPdJyR1cB/BSWvckXIYMN4XxXuznqht6aY7hwOVQ0
d1DNqzJLX0qr7PFwVf2r44ziqlr0EqM9dTfqdxFFBhpDBZoDO+RAagaSCz47febrCVddiSaV+b2w
71HjGluSZNxqmyIAHKC8w/dkc929mVnd7mY3adeTO2fReylD1EI3Ueio1r9ZGBpEVLqMh00HY5xj
XwbL46QlYKRkwXTNt2XoVPTffiodbv65Bfk1nfhiZ3JxBPuiiRqNNQSm6fsQCKbnEk6OV87jq7nN
NoQifdQb/kMpT6Iypa5K44N/ty82KmqKfm1EBcP2b/Bnj57eRlnHJxjdfr790R347xrxP4j4+elG
/1Yjnt5fX/Li1yJx+YkfRaL1j+9F3o/C0PzHUvjxIJj2clNc2jk/QrIRT7FYsvESAuIQAy6K+h+V
ITUjfSRVR8Lx/YeQPP0b7Hnxvca92CJTn5k4NWhQ8nRcNtCtsBG9RpIEWccElFoadvo+WsLBACTK
byXzUpT2lvCZtLm4UkC5Vno7nlhzrwrR7/IiChY4tOr1HWtmtAze3aJj5ZXx+KYtY3mBgZWsteBc
IjhYTSK0NzhfXu1kxOI1EzozTPOb6IZqa1ENoIPCoYLrJzpL6uJVZ1uwoBc9QLIoAyapWy/T7Gyn
sDwaiYKXvjqZfXiacNKWFf/UBJ8w0Xb8ksesB7xYpDv0O3zNSvNAPHJwE6jgrQaBrqeAFPhsBkr7
3OXxdNbqqvOyoSAAOM0rPMfLYD9NvgJ0cK/ttEwWbhioM2Q6n5jhYn+ap8r1LXJE8bECMjq0OQSo
KQuTZ02vEI2KUvT3ipsq3uzYgmUW/PSs6BEKbSK1xdzAj7TcYl9LC6RKhFbAQEg/1BGpcshDM8g6
J9utw11fSjAmeBxYYBoToseEsNuqehxIuvKMxGNfxgaKUYlSIZJIdOoFP1YkGrR5PL6I8J8jrZGH
hlitNWX4vWK4sKxVKFnKMO67EDeNQn7LOguq6W1OjEOSiFv+rwr/sMzO9gD5uKyjhGWU37JU7egW
YC/MPLxD9tpuwYMLh0zAhpn+k1YR/xc3SLvVCJRcmMlXeMbMLaj5jxDFy5s+UrJt1BF3Elcppb/K
p70ZwBHyLgRXZkyASWwoD44083Vbwsrvh6zdNhEcVZETTeUulVZd94lPFm5/T3SW8Bwbx0Yx5/pe
Y8q3xsJc7xWzwfg0IUkrKvKZIguCnz66n8hFy8mmyonMSmjMzoIMJPR2nV+D1l6ci2AIzRoUe/6/
2TuPJbmVLNv+SlmPH8qgxRRAAKFSa05gJDMJrTW+/i2wbnUlI7MzuvqNnllPLy/pAcDhcD9n77V5
YvI0t8deCoaXUJefrLiGWtrG6kNQj83lkErGTZubVNBmlcpWIGfxG/jgagN3Td1EunQpVbAD5Ml8
ocNZOFoUXiC9GJycYbbrvRGH9Af7VAo4piy5isI8AyhHoFiHQj/I+leyZSC5sIMgFUAz+YgC6BwU
urR8opSd1rUKNhBcTMWcjARRLT+kYYGUGiXsPCsl2BlZUjxKYtA7Sp3/IMOwswdILU4SENGOPXHb
s1M6LC3x6OkQAlOMlasoNnM/lKx5ReEb35DFUGpd4GsQk51uciPh0VnJCCtEfkgQKRdVhpRsEJAA
tYuvNpmIdEklVzRBnDwHYv9drUhEF0jc8TBVw6XUChQlUksqMhKcsFZTO0ELGJi0tlvhKkYDYodD
c2mNCBcCyyS8uX+dJXYuUmpALFf8MOy/5QMKdHA8RaIfiAlzq6i/ahuVTK3kNVAsepExMT81SYO2
FBKlhT5pO+nGEWkz4h/0q4RnkBcmDvTXMAtgmwzkSxUVDLSB5tcsga1YzDq/kkMyGCe9Qh6SpLTA
5EDcx6SV7oqlA8I4ikAzek4JqDwkj1w6IjVLkA1gYPhvIZzZeNBjtGqkY7TSaoLncMpqSbVLmjvA
MWEBzsZQ0aiCDMZUQjjsAHqr0jD1ZEH/RGU/5TYiqh+BoBkNlKPWwHRckz7c815Bl6p/ZWZwLXfV
D6HWSH6shWMl1xfgdAjJazvLq4AR4IeKb1i8hk0eYAecmhESrvpTRf1phy1HmnzivudRC5cmin/F
HUFrpHBMvhgqBMqvpCfo8kOjQW0dqhchC55Amu5ictmgDaOvYm1theFYZPPdQnHU7guCglOMMHmg
XXRVcBvwj3PkDOA7T+YF+sCDqUIuFqPHlnAPT4hnNDt9voW0fK825G7kBvo5uWluwOy+ceJ9Sef2
B2h5mg15Cg1S3AsNekUqHIDD412dBd84B7JDb82HcAkR9Ovj1agScJzlOLdDiJArXjtEimXHAbJU
AkwML4glEv7k6JnQ4aMwqZyhJ6F19SBKMGoJUJqJrTAGcjLzOD6QPn4vSBJ80264W+qpWB8JeanR
VVwb1yMwijERrjNiKS252ufy9BNeE3HQ8W1bFnRV4YsqLVnJaaETEBBeZrl5zNiDa8AF+OYkt6RN
fNPjHPr2SIRUiyIiT1BTSW1JGJsMJNBoG9IEwV8iC7wOhW6zDN0+SERyq9LxGxvbX5Op3OHy/17h
nnZKRd93YRs8lA0f4aU1jiEdvUOfCXiD21G7Vdn+u3CM3UbDXGYNOMiJhBxMT+NVQWCG18rA0urp
IYCQIoFaYHbJLW/EgXq0J5fTQQmyS9xzMNeD17GydJS+mXwLbokgy6oN/WwghrO2UJXq6GhrQInw
OiMJl4l4SdRxz8YCrFpXJYNdauV9FiPtggbxo1frwxKLP1SpcpsFn3+a39W67C4cvLEC4a2QlZ2p
oIvMptJr8+mZ+19tkpj7WQUq3GA5u6+AfacGFOiSrh/Sp1EbdrWVP5TApRTFuMzkevYHKd5qinln
WgoJFcYxXaCSEwawmsO7DD8t9DiCcbZg4VgexCtz5JystS3WveoqKSAKT5Lmjpq8hfzVAEtRvJjt
Fe5sWEKS5GdW+qAVMBKHsr4LoswXpexhmTjSGmPiVy3ZKZzYWf1N01eq+DXIrMs0Q1gxNNc40TZT
Hl3kZtazVUAeWkaDafd8H3wk6KkTRe24i9RyB2/nxVp99As6gTGRXqpuEiiaRK5o1jeZAY+EmKFW
GI9dJNwi8yXDU38lOZ44cKSYRauodqsPyEzZBMkpWl2U8fVQXIgo/SxlxqbSPVkGHj9kg3YtgKS2
+uVtQQbjKHH10FsoqTNRB05fJBa8AXPX9qDhSgJOsdH0r3IneJ1ZXmiBvFn66LobSNvsGnzVWnEX
as3WYh9Wl8JT0pMhGSFIp6RWb8XJuJEUFQQkAC78UH4UN74GrlaWBRfWyNZIVRby+DKqlGqjzsIN
KzcnuGcOROwrNGhbio1/ZY/n2Znlp0AwHbQ7eHd6ewz1O3R5GtFC5ZVgPoWA+GxTpX5YNoM3wxYw
MHeR9VhTRcxL046s3LPE0je4R6n6SK8QyovuzcZjmI639EZdtY2cIELNqZMOrN6NC2E/XUX0wrxt
w9u5indZmV7K/VNgwYjMpeuU+DIhQoNqBcO12gRuSYqQTu9gbgdXEF/C4S3SW74GKh34CCQUpH+l
0r5RmfOjGtLa8CgS2BoSPVKb3HwcNgu7l2okg+GWqHYnyi1fQ8s6V4M3YoRuwB1gtyGR/XsKJ0IH
j1lG0UuOLd/UOkcdXqJI3ktNjv+AHXJgqxh0kjDDaIV+KSS2J/xRi6YXweSNmt1UvnVSiikbMv68
bKYe2yEb8z5P7yucfFKeuxrWtWxi08iqL4LVBJV9zy0r0lspezJn+dLSxpdS1THB3c5owie+j6Mm
bVpZdxSkE0oau3xgXc0UtoFS3FJa9tUI5Z9uOQILSwjErJMpiE366j5y0wEP6KJ6aSZzuACZLxTO
GJPvXdNfEpJ9lr1FrMIhn1wB960kgj5qiZnWl1d8LztVeyt5gsqqPCdflgqwj7AVj3JyU7MYz6oM
7mbu2HTUe9VkGyVk98acvMLrc6n3IysVKuxaJnpVOW1xLaQPRaOjb1VcTZspV5VY6FH1jLEdEQSe
DNFTkCbfygGzmqjeS+F4WYVXa8rfWiasSPi0dHZc5sOS1m6ILyLhPw9NfD+o+Y5t7U4hwcKUJFj0
41MdcVOiUNrUk0E0FrhNEmuHuiOFQXtejG5vzolnptmOAN0tGx1nJAgmIty0FEk55WFRfXyOKvqz
knXfY6qYFDLvBxPfXzYBtRXK8GGMG8/MuutQWmZI2jnqZAViPn/0JFkydj48X21I2W/x2mp06iry
Ej4pWS3+wmz6fcyLfSHol2G47HuTydUGS+xmVvWUFtMzwWQGHkdK1nNrXoTijHIZGLyhHKbOcOIK
ytdi+JKWm8DpqXCCssvFDr/+cps3xl4YiFQqUwJJuyl5WQg/75Pwqi+mwYlG9g5A28vIBKdhFOAu
dNLBBamFCWbtuj55xe6M/DoKfK1SLsYV1JPy+Wkz0QmaQ249iAZsSLO7a1syxIUg4lqzn0FFYMFc
bKrUeIQDfgQoN9iFTGmV+ZZK4Rb89WGeIw5txJGMx94CCZ7VQOZ5ucQ5PMxJglC8jKgAIphfUd8g
NMDJliBWrGxdXteE7PpgYHHHludNdbKNxuBCVNik1A8jUT8G2JemOYBL25gDzgEaLI5cfMOpRIQ4
u+4Cgg9Ja411qSi5Rwz6E3EqR0XA89BIEdsT8aXGJ58kkEtnqo9EnkAgLeTXJSbhRZbvkhZHe6os
rm4WjiweAzaHgPHcjJ9bSiL02bdFnNclrxiymwCzyjLciICpeQF9Ixn3OL83iibaS1ZtlEF4GpTd
1FYPi9gcVOJOIMI9Fm1woYYcXEso2DF7d0W/K3IdZXoXgpqTiE4ZiIAW1YAKpgW1Q/WbiDz1ngnT
XkA32EdjwsZAby/L0oL8UxyCgbCocHb7NRkobbmYGIx2xbGSb668FzLBM+RvsNJ8gVj3JXlLOfGO
JtjqzO6Ga65upVhuh6hxhQV3C7uejamx0VH3Whpc4NX0JO2ZkigeEED1TgusDTC3eDdAwZ+lYcMR
HoLkID5EIyp+UYcpyMHNL4lRLn5gPtqslWfJHO0Qw0eqmP40K74Q97sRVHgEayRpif4ZDiYAloVO
mTZmwDFG2SGv8z6uZsybmU4uBulnLlniWJxgQGy6jD5QKdMliScIpnnYP7cpp5PGmJ/qpm+u9BCk
TKhThpmynJTRxpN0qinl8isUx+04TlutNr5LSvUtiCyRO1fhCK5BlxFrfoENqrrHL0JSZ2kUewlf
Pnj1gjQHqQG2lyYPxTxznJEgoVUk8OGF0d28kDJfZ2nGOdRsF0iKFMmYHnEeQYSA4Znlyv0okfon
jrjLlqo3ngIza3bGpD8QFygccA/ewOGAt5oYF9Uk/lJFFntLifdWwTLeKP7YkCRUrvaMYDVqcP7F
MhRE8mtKWLCtxa2xpQG1RkBHD11vARPuRoXCSAndDNgFx2DM03JOz6Tp1djtGuUVxjX0xmxlO2qh
ePmuTPhZPfijdmstzYomcnaQ7YZx0sbPKbTVI5R1ZECBjzrG79lVXcDud+E7iWc0R58oxTRCJxHx
Us8UEeyftGQbWQuDaCLQJdqx03TDfbGlCGWnrnBWOL+qNv6U4KAfkVXazuvlKdrJUENCwc6oe3iK
co4+mFat/TSp90310Iah+/Vd/Ki2+HOstQ/+Tr3KiYFogIyxRkhymnihiuc06mQRf305J88po/nD
usUQrFT9ZtygirmJPEqOm3BDTpwXuYIj3ej27NIyekwO4rY9kOX39XV+Us3/80JPpDL0Hw0zKfkV
s1/sDC/eD7a2qY+k3v93pHfrNZ0+QhPtJyVphOw0D/68rcNKwlJnRhP3yICckgtmG+oGbuyUO9mt
/MbJvv2P9Oy8D6u/AzOJhnb2z2Fh2RcBtDCGpeBZAKnOMha19LnLL3XxTSWSKDKnM3d2bYN8uNR3
Y66ek3cziBZ8NSSxITvZTvNav9uuyqrmrIb+E7GzRtYkwh2NpRe28Ek7xpCqjLo2e2/pqt/IeJ24
n6XDDmhypl/gPg5sgxzj/utps75qpxdHt4F8bllEVLLqTd5fHAwhFUuuKTnJBNUvv43QPQzC9utB
fotJ/hgFSxNyZ0ZYtX54r/8cJZXxBghhRx4Wnaa1s1U+EP/mjt6qSNLYvp55ZNKHt54BCTLT6YkQ
Ov5hnuSTkMiiUejOuKfj6K4GhPLCuCSNYE9QwlXhnx3xwyKwjriKxhBbcyNPn15HydlU1xFBSLlr
M60ybfyU9vra8+gK+6yG8sMrqNMMwh6jm4goSRw+eQUhEmvNUAfk82BzUK6qHeU/Z/gR+sBq3c7p
efVTXE/nrnRNZf9zyqzjmjhL8Lsh4Fyt+u+njNQRtx02MpkIrkCeUxM2N3P6VE7CHuudvVwJQO1s
Ptub7sfCqqekTzObR7VqXYnInGzwWihQao9QAip6drf+1v+GInJ9K/+ccn/+ypO3Fvp5qnQJdSvz
oXObHfk5WMTtnO5m6UWb9owW/sMawT1ByI+cSzVgHJw+/Tminta0OrWGveKRJo6tx9j/TxS7f45j
nbSIAzORczrcqoMh1e2/k9F1Y9yCsdqZ9vJIqpKzutzwkO/OvMAf3yeujxXX0ploGtL1P5+5gkG5
5AigOulsWz9/94rZ0zrZr+g7uQROsrGSsyqxjwvierFMMJUQbFOzTkkNJl5vsxoj9bepiKEh67qQ
rp1V4V3v2LG7sInP7YM+u1Jcihgm8GYQM3SyCoOmB4k06sQOBcWFaV4R4Xl95mZ+WHO5LlyK7Eh1
Debm79Xy3QfFWkwgKN06hK/7sKnBlF8uB/V6FWjS6df3+pPlau7Xo342Q4Eo6IrMt4Ul4+StFSHS
SHSiNafM2SJEvRf0VNhb2CsqKWXGdSy2GyD0m69H/WTlX3clElpanU2lrJ7cTo4UtREXXOu4z+HB
eMuWiMmjsTF81q2ryj8nLfx00rwbUDt9QyJJLagdaGhf8e9kTvsr3Ga8kGukiCONv02S4uHssJ8t
xu+HPbm9Q8JljiXX2bnKc24SP2gr3ird5wxG8CFno93qu2ic2Dsryf58bJw+7NrXFfnkGz5LRmZ1
OWOvNtTI0Z76y+i3P2u5HTZ1t1E2bOG30VF5/frhyuu9PF1jEcLgAZIVVQbx9OeqkEeTXAoFDZT1
m6d5mUdhRXJhBLH6Ec9rlw+5Q6wE9xxY3xWAsrPfwI9fXabXu19wssq3eg1oIi6YXqyHxCA6FCcE
hzAhtPbmIdrUT19fsvTpvX434MlCuKBlk8cZ2u/grfca4SGCKZ+s3sT/SUvSzmgN2+syPJb7M0N/
umwYuEFwdEnYrdaf9m7Z6CbodURJsmw4GYket1QqdpUXbujcVpuu+73TP2///WjtXFerd8OenCus
kfAzXWdY4pAvJTffF2QbO4Xb0kBygNtt2LA+lh7cRYcmOPHWrMvZW3Jz9hVbZ9OH2fbuh5wsJaCr
pKAvMw1jnhv4vR9uOhh9LpnrOI/P+qw/ndu8U8CKNDZZ4slLFUWmOWsp6yWQwi0MiogaErFYJDja
BS39ejlW8NzH+efXT/mzh2wi5jEkjKsfrT+9Ri1DMfnQThqk/6ulfqyicxPpsw3c+zFOLi3E2mFU
OpuI9bVdX5oanuGBfYsbebo7bBrksw5ZCr5Czc/5+vo+HlOZTkxeNsurE/qD86eR6rlEPLB+1BHC
uvTzN8JG8kWPKeQL3pnRPpszlgzMTmK7SiHlZIVappZa8ESC51rUoPTrr0UN2Lm/90n/j2OdrEVZ
R/WNuhsRpr9tx0Sp0nRxsa54ItXuM5/zTz+s76/sZCFiAolIK7gydFTOuiFr36bDuvRZ/uCTc3TO
4v3Zvuj9eOufv1t9TCGvEecznjpSm85Y3MXbr2/gJzsUrLCrtHI1YWJL+3MEyUo6+jUZBGCv2bX+
alVcz9lnvxmfvNkraYMxZFGTRONk+suJpgvZiFAXFdstgqdt741HdXueD/HJuyxxANVlEYkdVtyT
C2qKFFaDiQZnXJuZUgPRL4JgYuvkNfwPJjqVOy4I54gIpfVkldbhuw/I+xWH+xcw09eaE5oUAon+
OzuOT69MogTLIRrU2+kOthMjhYJ6wpXxEucAFfkUpA8pxpHZTexogxv8/IP7ZAZyif8a9GQGwu1s
kyXlovTwPi+OA/aAryfguas6mRhjCj6p/n1VCF/gu/lFJ5EDLZwZ5reZ+ORDxgLIPo3vOBPj1N5p
NKnaVsCx6MlsUYOjE8mn7T9wJUSNFgKwUnVjykf0bTbIYDPjxNPhaT1/lv/ow6SIxmmO2AwKsSJ+
pD/fOVKW6NiUa5nbN36Km7XIbN7DxKRxwSGLBl/oRv64PfsV+OwdfD/uSUFIRGVQF+BnnGRHStnl
WiclK+6xvDrrcV3XwZObrbAvFllYIMJ8qAQBPNJD4snXjXlzXM2YqfSMU8QVvQJ+8fN5n/DvGuRX
I558B0b6OQaW/PU7MJYHSQCmJe3qjerzBdrJm4KvUHoRUyEQLkRxEN12Z27T86eC9RZ+9TNOPhDl
IM8GtC2dsmW3izfDD8mFsg43j/rQX0cR5Fq7s9u09fK+GvfkNZ3SzDCb9XSr3kzuOmb4LfZB8zrZ
Nrs591X67Lj3x+M9mcClmBEY2nKz189g8hJu882wjZ3msfpV7whm842jcv31MvHZFkZh3eMLS6UH
F93JRjRLjLaUQraG0bFzw23BYjsYtuRHW/WQ+cu54T59kP8aTlnfpXdf3qyVVfrY63D1DYAdIqEd
/Exo9Tc1gdaX0m31K3jmVLDVzo386bvzbuST3dM8NYNZ1TxKnaMGcbG1EwKRWbkfJh68TQ5C/Nza
eO5iT16edqbTifJZcwgvKI7rni3xmi3NBa/cWRfTZm1IxWdrmtInW+L3j1Q5eVk6Y1roNTNstoNi
565H98hVXTTcpR+4CIc9vqS+TtbA+ZPGuUs+eWGMEt6I0srreqHuzYaUXYkiSWbbxNpbvogPnvBc
J9h8PYt/V/Y/vKfvHu7Jm6PlLJocA0CiHfE9Ootn3a38I2DHiateL9SR0wuOtKDXcIOkr+UOnaRb
XNDm/vqHnL336/15N78bqG1Ftf4QNpVIgty8uu12pGTRIJCCjczBIIwoLtabyDoWZ3EAn30C/3j0
J7s0K5VrCd7CWj2Jt4ZEICk3IMX5RjNr+A0MGojAuoUd6Z658E82vH+MfLJnI1KW2N+1NkaCrdMd
NSYeycXusuM9+zb8IOGZQsKLdJF6tEiU6tx9/+Rs9MfwJ8vY3FRWgFFrnXfFLvCVrXWrQuvoLuXt
2T33+tp+MdnUkzUMF782hpxJmWiis3IDirvIZRm5ohvjnSvSnHmhThsUqTFLQTczmFDfTAv221a0
B3FL8837+gmub+ZXV3WyWBXNAmHPYiBLrFEJtghho3OTZH0NP4xBtwWKDxBReH1/vh0kD9SBuL4d
K8BFQDhDfW3Z6vfhUedhyejtYNud/Yh/emXvRl3//N07ie1WThoKIDwvAD/oUGx9P7ISonNq3Poo
sfafnSOfzsd3Y54sSGNT4p1oMACJ+2BPyOBWteGFQ44BVL/9+sF9dlMprqxnJTzw2ukXXOpzOcr0
dTqiShsl0Tej9iqK6uevh/nskK68G+f0012X0dKI9e9pv/Y9EX6qdsoZvd7VXFfoLS9nBvzsHkoG
BRYqV5BjTmdLRGWn70YGXEs7wV7akmDlACPeRvuzuJ/P5sj7sU7mSDVMWtV2jEX4eLZb3Mgprpat
tRFhCfjCHifq4dzWS14X49O34f2YJ3OkjZuhwvS6rlmBj3ZqPXhiKGhK9nzqHfrzqwCSHudeWz4U
bwSk80EfPO1avm234uGvKfu/nsb/YDv5bua5p9yLp7e2+5v9vUjfoy9+/52/XI3a3zWqiGuRRaM+
QLvpHfrC5KCJ18Ck9gcanK/OPx2O8t81bXU40kEl25lD6b8cjtLfaTAAGQPJIhmAkaR/x+H4jw7b
H9MIDCncbl3C4AhM4/TYi9BMqTAzDRC4AuEH32DlWZyiiBilbDkgP4dRbiFnvOZ8Vuyh+sVP8pgb
V/OUZG9IxGXfsFpilksA78e073N87koxH+XK6C9wgOn3wUpClzupeMpaykDUSJAq2NrQpTlJ5DMH
X2sAdD3ItXGA+kC7glM4MSPjXa3wv0S9AXK+lF20kEQiKc2zDoDWLqxuRjtvvOgRrOdB34316Cd4
PERs6SiGL/te+qaO2puqJd8bkuFLGXpdRiNkTi7CDkNL2d9qQXazVON9M4a/hGGyk0Xz6z6xxSo+
9rJMbHxzXIbsAf//fSnSoRuCK7kwLhtAz/ifCfCINyS4XBBI+VxoyIwsyJyReSlJnAb0UvhGga+w
43h+lrTlwZqxNhha8q2b6luty590Is2iFMnrELyk5fI0ttmOvHG/SsbDCHAB+OFerKRrM2j9JJt1
m24e6PyiqJx0Ce8RgL4N0+CHFsCKHL9+ohqvInaXsRH29YL4MyjmB2k2H4LO9EKEgUtDchc069nu
xAysAcBsQUIZSJUj68rZU5d2j7OUQHTDr8LkpsdZKMQtdHawkWipweN6QjEQ8JVuJkQOZKPaBHTh
MAkxpUnIQsfvbaZRQjcFd5iFO1MfXjKz3eFtg0Mch744tltSsrxwqu80KBL2KixthMXLCuFHHIWD
Gy+rMUj2xTzZGWW1xeBw3crWNoJuX8TTwSi6i1LVnoM4w8fU7+SyvEBIvQ/m7iVWo0NLAt6iRnct
QmfSANLvQi99b8L4WOTtM5E10m4QLM1VzJw2aIYPEDf+vg6rx0EqMQeZk2zHYfKdXMxn2PzI4q2t
mUt3bdG/6oF2HfbWbil4FnIRk4wj3SijtVfTdWs1q8id47euLfeFnvKUi/ugmv24Ta+MpsqgGGim
nesLO3jYLKjow0fyyL3WqI6pVv1UUNw7RVn5sqHe1Wa0mxNNdaw6fO266CpptdsCB4s6dp6VFVxu
vmsmkB7idLN0I/GgdfYgqAopyuN3sOkq0YDFs1ZMW7EzyeKtLSdsSTyaxMegHi7RPT6Zovozk+YB
IeqSOkYpf+drelmEJik8hdx6YTKZ2CrbcGdFWAahTJROMMwvpGMdiVU4AhC3YJPoD13S4kwFBu2M
FurTJrjpK1zCZEQcogV9sBb1MOSH6S5IlEvcIds8DTD8WAQjDx7i242olbtBDB+rtryLp0lCDDyX
bl130X05irVtlczWccXsy0E+bFLZSjeS1L+R5L4DyHlMdBP0RZA6TF5tK62g/j4AcWMYSuRbAhFG
AyR/nHU3pB9KbqMb26FOEw8358tkVD+7uZ7weuntBbNZdnGFNXeZrgp+/DsqYFxTA4jzXq6apE1d
ackuiRbP/WKsp+uJPGCkdw1RalW+7MNEJPB8KO67vK38ZC4fkjb0Uin3J9IyDkFiYRnucQAJtbJp
IjmyUwIdnbWx6JoSNjA1qF8UcvWWtmzIwyy/Ba2MMXXMR0LoaekO1nzRNNK3RTeerKin59kvwV0l
W8dgVjkxx4HqmEQAJVHws53qy0EuX8dh+Ln0yn3UDIciGfEshOnWLMSrpDd/jdL8DThF8L0sSYwb
Cb7wEAXfFY35WmYw/gwDcErJR2pDgB+eEwwNaPBZohH5+Eav3dVBV+wWiERHYgBDO7bkG0lJ5U3d
VLUz8xHz0jX2Ye7YnUhadhkh4G6S4kWnfznPFf54OSbpUsbymNYmHiglxAM3UdMOsHdE8sQmsTbA
KFbR5Vwtj4WSXvZavx2KDNtDuFXU7jUPCtXtNeLqxvowFwEkPUUbxP0YCSb5GePgkWyEUZ5e35Fs
IFptZN/KNawYpcKWigf9TsnCyVbGOobo017OSQW4v+1fEIEvmzFQU1fLAiwyFbdN1wwKqGFxESsD
KeWFbpK1wF+kxBAeCb+8an+HaBiixAvcmgXJ7HxxZtY3R+tbetYjZoVkFMeLYVieVaPGpjGosFHC
aqMnBBYBcEqPkqTKh36Ywv1CfqWXSDgjFE2mEbn0BAB2amnja3qoifrmWcixN0SLF6PldkW+WZol
LEjx831etY9mtchbMcKaGCxIvVtV/aUPC+0Jk+DLSakGws/xRM1L8gs/WmqPQpkRwivcgJKiII2p
Wiakz8bBzhGklsZNn5ivSInv8UMALLTa+MoSZRMrUP9A/8U8ZNEAunCgZ3JbmTCh2P3nb1M5zE9d
UyNFbGvJ61H0+WEn3lpZTqEnW/JdWOWvc1tUXqNYEe5EffYXJIYPi6LyzKJUXNMqprF3Q6Edvk1N
JlxHtfI06cq4IVQgs//Pv2DusULi+AC2RuTBmytlvxb6XS3o5DSr5ElW88VUJY3bs/lQmYVyXPi/
N4L/uyf+D5XuGlvS/zoWyS+z78Xftm9r2lP7t7v+x2vcdk38s3u/S/7rX/nPfTJyOnCz2A3XAt1/
UkCQ4UOHhc1vsRnWKHD8c48MHg4mKKox0WKvrJocuv5JAZHJXUKDiIIYHde/sz+mA3R6zIJwA32E
bTpaP/VDHAE+KkGjgyU6kaZj2Z1x1sq9WBHRNV/lY4fDs8exF2eNgjNsvpriKmFKGQ9mqN/ISo/k
Kei/NUTCdmrzSpDKbcpaZpdAsfoGCSbWNHdaWVlp3d9rgqD6UiFhXAUENG2XBZ+KUsbEvg1Dm9jy
IksPU0E7TtPq4lITSm0/KH37MEU5DqlM7x/T1sozZ1JyDGtaL5L10SSKjU58NMmjYx0sNCO6WpoY
rcjSaqA/67F6UJOsudWG2EhtIyo7pyT/6VeX9JpXZkqBxbU2sGiZ0mJdSRA/iDU3yUbE29lXWWXL
CZ5bOVeni5pP4ksj9tKLKuIxEETs7qkSiHcEO0ckHqp7QxsOmExJbzKAmwYu7t4tEVQ47MyLLJ1e
8pqsltLaGnEvbTMKZa6xpqDoeTvagqC/kHNzpzb1TSz1Ft+M+Togg87F51lcNWqkO9XvWBVlMLrW
loKw+tkqi+YmawKLhO52J8lF+lgZGma1ZezZgQDwIjHl26Qq0kMwV3dtOIvbcciFo9bCAlT6u1LR
LkkxwVWceGq8XFvEvggyfBRAJ3eSNgebhVuPRTLUnkcdRxZJvYAVMvWqLNLfdlW/FcmSgTknOMua
L8MvwRO+Zs4kY1DdGmsODUi76AL7ruqw9eSrW7eGbXbhlbqwRw3YoNrFGmbz769QV9Vbcdc1b2/d
xffq/4dANmpV1HQo9/zXy899X/z4265lDXpt3684tKn++rv/WHQ07e+IQNnW8mVWVvYjJcV/LDz8
CTBexoEFhVjTUFhd/lp4ZP3vsonKz0RA+g+U5T+xlPyBorIi6WwsEYTr6r+z9OjqWs98dzRH3UY/
j3Hg92MX+ADH7lQN2hiTzFXuqmYHL0y6JksNw2LGXjDZLxaJ5bAwWrcdXdTdQ4/1eqNjqldrP23Q
BtB3HIkgIHbGjdwsoEAkOA1thN7TX9jM45seMkIK8CJ4K/WqcDPPxMnv8sHsCzouQEFIJd8mLz2k
NUiYCNlB2szYXJErlSYtsNbHcB5v1ZueHGPPoGwPXIfJv4lvwkOebYS7LveaCM4L+GaK3Q2xseQa
uUZpq4/5zaobBA/yiIDOOuQ4WZ2ZX1PdBa7uVlfiZnV9WLfrL2OtUbbpof/VHeOESpa4SZ4Xjx0O
27tN4CakRx0zmF3zdWy5YGEeil2n02AGBqgLNhG3F+ZmvJlKW74h63LBuE4XVndKTEkk6db25LOd
Mod9ssn8wIn2w+24KjVjf5btcQeO7ib+sXaGAAsGUeHkl6rT37Tk75r0YkAAXhpB4otvPbmsYEkI
I7icvHnDHWwvMy+g170qUUh9lQ7yC/cl0f/ysWFSpdMEjfyNfdn8IO/jw8ogbX1IFe3t8sSdYTiJ
xXvDInlRpM5wV1+EF+W+RdiEKdoDEEK4Laxj4wlSO+RSu9s0B1Ksh9ELt6Mf7td4zs4mYJpihbP+
O+IOkp9yiMKj4dWgzqzN/BByb1jRSZt1g3T2Mb5znHfy0eknD1lrh560vJ7xL1KS6WxCdH3EGdK2
2Qq32a/ie3fIfuGXduOjgYvVKbbh3jyGm9wBING/sKuXbn/32o/xN+0y8khg99iDbZBS/pB3/U8U
sm3q9ai+re8kwaKj19ivYZ46ZI/VKsG7Ey6m7xX09Op77wIS0F7N4CJMj+m14IvPxVa46ZQbnRkw
O/ou3M3oXZ8lFBXxd5kYX3lfRU7ZuMkvYs2DV/2ufyE4ahO50VObObFs60dhA1ryiBDFYSL0nHh6
fNquvKtD35TcMNgLj6SdARQtroTNQG78bu2IGQgaLjV/5VkbPmbEn3wqriQgKMcSXUOzWTZgBx2y
FDFq+qG57RZbyt32Nbmdf5JMTl7hS/8z539ZsdHRZXtvXWS3QKy2fM/VPHMr9Z5XHFVpLeyV29my
8/vmYNz8o3Cubg1f3eX02q9Vm8CB3NY7OyK8tk6cYX6os2OLtWQ4qta24gzausQCp7MXD9Qe+F93
ebzBhE9o4uInV8hXc39x/i9757EcOZal6VcZmz3KoMVyIBxwRXc6NTcwkhGE1hpP3x+yaqozo6or
p3rXZrPINMuMIN0BXNx7zn9+UdsM173ik6ZreChvGqaxtrmrCYty1deIaHRnvEds8GYStgOG0ZCw
hZh3h3eYo790wWafN1+I9N4JhICd5l2FjtqR3kTDkSv0GK27mZTprvJVf+FYrap78uLl8hWbPSfF
0tCJ6n2JuqHkXmIHquvnODnUhFM78lmJD6nlZcRsB+nBOhS77qUx7ParOW7MGfldTJ2MnK4jcmCv
eVEDzM5E20CGM9mN15BcfILEU/oDpOG54DduhC10l8wbIRZ1x01CkXsbsQifrOGYsnIdsiOPUFe8
/rE94RqpAap47WsRbtoPTEOa9BDxuH/wyRK5iIiA3qqQ9XMg1LXco6p/kMzn+Jw8S5XdfQPWoK+u
XxLrWi9XOQ0Gb3nu8TZQb7LoobW3Z+NJXYil2wtyY0/H3CPksfH7tw6lO2YWREmixn5A3P67s/H6
1xPlD26Lv4wS/nbQIEuTSYkxZfWX8YW5ptjBrQmP+N70yex2N0ax4EUnBe/7KvFnZ/VyNsYmvvzJ
J2+/+ZcjTjKxcJax3Yfla/4y0jNJyE77ZlTdjcqBCYDXQDaAt3424Y6jh7/+Gd1K/ZUms13sHz7y
l4vt8HOgCxlUd6Ott9fyIn1VySOZ9KSaMWM/67d4D16F7vDblYSdrJxhmii26sfXFE36CdMwlPTO
cs//mX2FszAN7eWjhgZ6tz330lGuW36R7m0zF/Ww7itfZAneCIHuTd/CGAN9OZPK+IlY48PkcSJi
uKCQpjk62TFccK51xhN09oPqbe/TJiNQdniSeAW6Z+SQm2oQnXWh7UKfVwNXJCe55+QZPqafmOE2
OsSYZWGAzln8HKcu8NLXNnGbg6F35cvylsCE+k2fiiYCHeV23ISu4ei5A+B8WQt75DFcWHQ780Re
vMWLdV9/ri+NYM/iZ8zBpjocHyiQ8m8cu6oxiHAt274KB/CPVN2n1yKYfzvZ6NofGuiQ0PKxAPs5
3Rp/YoIPzcKP7tfHlMKkv0oBjrceSea7+BsrwnE+4U1UDK7pmg/tkQ3wsDKPF3dy4dRBfpec1juI
Y+yZ9XP5udbOUnyo5ckig9SNPMsxzgYmqWRtcoQAX9ldhceY3UKk2BxzP/tD4Yv7GUKJ8b68gcnP
EsYffEPVWwPzEbtZv/QQVR23QWF+QDByGr9V9P/26DBo9sSd6LbPKabYq8cQAkUHhCNh12Fid9vK
B+OheFmwNTPhlDnVp5mfZRdnBD95EO5hF5LHwXrvfYxSbLwK+F1OezYjG6+IiQN08zhVv0gQ8DY5
gUj1BO13eZ1OhbscY3Qc6dP2kwC+fvcguKZDbeNkOxzwgG3IchL98ty/4fcBVM1GmOJi6A17NIbT
dmwG8+rgiuyG3sJGn7HP1U+ho9gc/hhXt09t64TX2pvc+o7qsWe7T0GkEHO0DnaFmAE5wmNykd30
ntsCAwg6zkE/DEG/iy66l7MPK/tNZE2ylWcRbuvo6Zu2Ps6kYe3DB3hSrrBXX0UuPyEp8qrvi73o
qkfSLH1Syfs3Y0+W+06+S/flF+6W/363c06+2qqrvvtfO50/5FP/D+2JIF381z3R//kc/td56D7+
ST/Ez/29H9rEASLyXAlh+e+GlfRDW7Ifch+kvaQKbmLA/9sPaX9Bh77J0DcPc4Vx5t+BGJk/0jTk
fUg42OA11fh3OqJffRnYujkmmIoS+KVbOtp2TpPfUTEGQSynqcgUdrTt6IbAeQh329u6BLr3u3vz
z87Ef2y+/vhZv5xMtWY2ykax/u2YiLFlwZCPeI+GDmKXFsd6o5r8bYH+15Fmv3AW/uECfzmbhDWS
lAa1rrsxXBgUUZi4vCEn8+XPybn/5CDcrhCXLoUTGFH69mV+dzdHWS16c4gANjzRUUiHo89CHWi9
dyfmCKQiGdc/C5z5lQXytwv8z8/85QmKQ5tJvcRnslkeQt+gTdh04e3H/xupm9yXfygw/niRvzxG
oxDlWcKckSVDX+XHZ1g8Z/0wCrbszyNHrZdfjSC5ZVnQ7vLHNXfSR4xPcGBDWEUrCpH/obqzduF9
iKN7DmUrvUYf2Llyku/axwSqKzbRk598YDmpa7Yy2CbHFA4CGM55UqjYsrzH7c02eKjnBQzNlyCF
qAk1wWJP8mUz1IpJ6O1wFHTWYqfm12G578DfY/M9EeEajldBsbCVyN9KlxGFsVFnIqckMvS53FsE
SzFMA3fcmYfsgHFlfQknu5ZuIhO/W3rCbky/jVQK66P0mgSkSMv1R5RfQx/mrHmI9/FVd4oDXSiK
yaqwt9yj/BJPd+b0ZhzpRwNsbWBNW55Cfyc8L/MjRkX6B539Xlp+lvO1e15xLnP15+goPq8VFmj+
1sWL/M4pccr5WD+OF6ACJ9wnwPdMczLP+JQ9kexnmxbcrwMcdNHLOQVqukh3LAt8f8YWB3cz/SpW
jqL7wy1mBHlmmkh0sp+cjZeOrM1gK2PSyIWrCEqWHKM78ZnRj/aVPlWU7cszroATo1CYP+OV69jC
OsegesVo7LLhHtvFtt7WCG6rkL6trILsXvb4rPHS+O0nUIZjEOVLTOtI3GfkVUxjPkuo3AyzltSv
lkPm6LFd0YBMh/mgMnM/zS9SSCLwLXVJNWgPtPAh8Eqgu+nDUu0GEgojp9j1d+2Z/wo0DloSntqz
ctedk6f1RqttkDhVH+SX5jTtjXvhsB5wZeosO/KFM25odFSRo3xsQVjlnflC2RSdNzV4K1xFSqQP
Zd3HrB/q6PfyU3iuW5t07Q73JUybPyc3+0H2gXCOTn+t6yVvvZudQQY3kHcKQs5sb93npht+MVCh
W+W3KVgBVVhPuVUYrEH5gg1Tfow/ZICdO82DnKuDFtwadatYTj1iY8pCT2AwulJ1tPfJm/5lMktP
bgtpWhjYnreOdfQmdN6LC+kTDVrvK3A9Z8sVspdBhvo62vhJxdhAhQCmFOaSXZMHUD3h1AVoBBMa
I+Igfa7vhPNyohozyCiqvWLjqsYUXQ51IbUkPTsuR+3nwNMAfb0fcuQc8XGgkCF3M35v3qAR7Mvj
ppKVOxeYdX7amLUE1u7IWLhb/ckt76odrmguozKHzKW94m9Rr5gMUA52BWnaXMRMllyDmEAmgQK4
SQiEK1OvxEteJS/bAwMx0gzk/oBk5yh9jMZr/214uJJ67aHZG2fsIBS/QTPrJa7UvrdgfnBgyETC
W/QC/tAkt3R2+wTb8PumfGTyOlT7glRpcWsypC/RGT7Ec8q1N71b/MQWlq5hF01vG0M9/2gqB5Nt
/s07YJgH866mr8ivG6BXU+bn++lM49DLbpmqdr+LBze+IUiB7dzCibhLUU2LIWtWcJnVAYBNGNnR
vAxXjJ3tdDpDU3fz5mNk9WFDiBckuaapZksf1WMELaezZ+rk0/yt3be5u1118gquprzHN5kIe4r0
J535OVYO+zqzo0sF+1vG4czeysyR8pnenA3bwPj0IoyBGCwPLbsmXf56URmnnqrWnhav33f3hfRK
17SPxetyqBFl0eszrrX7t5bFyRk3MHw894997Imh1yz7AYCgRRgxpY7Wm4xHmYD0lwIrMKzdaCh4
oUNsn1JEFcJRZ+RPsTxgnUa6+lNR7vWUvValVS5fVfGmyTsm2cZPbXArLUgeYMIYuV0hvRgn51/X
J8o/9uyQyfCnItaVwgvy1h9P7z7TjMIaBdntX8eT9Qgt6q5/nV+jZ+Eie+Opsy/VOYQaW53ao/Zu
3fOVHPTg4gUEbIt+3TpQmQ0EJx1f/jezyn475lH5qehaMewyf/vyvystFkkttHiJcZrc4eHpaEF/
/NLt/Cbbm3Trv1VV/P7jKEB/X8nE5mIko8W9QIVCNJoSMDoDlZN3ubehOn8qpf1lJvgPl0ct/PvP
M0oxFCeBz2td/VA9KzslAD48CLRshm8dxjs6QvvPJCi/oTB/xEq2J/73m/orcTzvFpzCtk9tvtuT
8boc4pGZn42h61vY2oACyGBajrLGJ2D4sLlLsKufMlBIyx/2xaPhkZRN1zftjAOG1UfKACc/ZFeZ
ftDaL/6fMYulf1Z7kYiAFwSpXwYj3D/eJrFrBQPLaYXbBIT2I/HGI/vDbwKSHAhvolf81y/FP79F
//mJv94ieZ2aJtFZd9qD6a+ucmRwcKl+ZmcdEzd1bzgiyHPBWdxfzDcL9vH2JqBsMR8NdnbcStEo
c1hiLLcZBmHWfoCl19kJ4CF+d7fmU3v87Rv/f4rA/95Ww79oRoeNDvDHXpQf+GsXKhl/kVg3hMnD
2t68lfiTv07lrL9ocGHhvm5ueZBWf9eFqtZfoBJBS2CgJxnEXcMh+NtcTtUJkoPNJqKzx9sLS5t/
pwuFZLB1Kb9/E2Vlo5XDS5AtzcKO8JemAmPnPsa4BlwkgqEqiiU52tBHV6FArxoW83GeU9wvX+RZ
dPpwWfbRIsS2NuOyKVE06HpQ5VXjGw1sV4S27hJ170oRq75aJ46Sm+XBhIVqGBRWtbF5tSSgi8yx
92oUXiJRv/UD6FKlyc+Dlj+KOrBkLLdYXOuUuz1eUlM57KIos4cJq02MH++hGaD/WCI3kmkzsmQ4
kev0EZo9eVNTiXX/mL2bQr3a3TY8OG5OENeikGhbzBYnPxJs52KzCG9LzZ+zJyHEI7PByl+uhpe8
WFu7Ha1vWszeRWPa7/vqUqo93s6ldIcVAY1saO21hFGDpbQrLjAcm6QLMNM2+jiYxYo4OusQSwMu
q9FT59WSmdwmFXdY6xIXTbvDLx3LHGQJtor4yeibc1evt1xczroe381a8VyUTehLUfYqxSM3q3/F
1r7xBPIFND2F+q/BX8qllFmaoO+SVqdLEB9mUstcY2lRdUWNW4Thp6SPFiPW6aTVhungP9G4vTgw
mIohbURVhddlD+VLIdZFm3QLA+o1hJKrd7AG8cEYYzwVetDGPKd2HpIySFBPpRbk2aLGHXc0p+jU
FzRfC0NcfGkxK+3p9UZzuad6QliorKckFqh/ewhWS01VInwrKxJAaQaV7rIMz80FR05dqeSTkWQL
piepSTtSfiVJqjtLVlAG4hsPpZCOIGQk0rYxI1OhI4NjPjRpWNrjKK97KxGflAJ2R5aYcO0qKZC6
suAJYU0Mu8XCVjxa/bHrhAAjwqCV+U0w7ORVGHfqkha2HO9hoamMTRlQGCmc37KkbNcHa76T4vRx
Dq1b0Rs3I+4NJ6/sTMcYWxszbAZWEGP8GUbUqrWgDzwDyvcxMu5NubR2yhoeKkWhZ0wAWA2BSACx
pytcckZ4RckoTzFjz9Szn6FsLXspIiqvixPVE6Sq88uETr23sLrOSnUncPV224/aTlHbKwQyxosy
onw1I1hlNq13XEx7Zue99GSt6UtswM8bSDvwrJOKG7BnmV1rpwpZh/PcxrtQUvP90gFAGdHoDFav
HJpEBriXR93FAEclcVBeI5fZYTbl1lucCJ0zpOgnyYu7WSrYwqKDMmhtVu14cZyyblIXDj64fUqj
aY5kzomzZc80mIK5SB75dpPbYKhhNzPW0rBz43QbZBnd4wK7fJD7+4H0P1/K6Dc3NkCbKF+yTJm3
6GOg6GkWrA3jchhBxHbptqDPxZXIvsKZwmm2q7zFpDNZvUqEC9j1U3i06l61BTkHF9JhAAsrZJkp
xIw7U+ZdQxNiFgwxIK7M8JNedDF7gs1DFkSRUGyQn6G3Y8UbSLSEtYqR3VT8hJ7dRZkakPUObk52
jC+YM/zD0qy8cFT8bB1kJwVuw7ZfhXQdMf8z6tRuTAMoOVE0DLmy1y6XPnCWZ3yuFD/IUuR072PD
gT8F8r3Vf4rFiFAASglDbBz19hCberSbR/GytM1tbEzw93iCc2uE5yZ9aZUaokSa7ms5/qHo8RH/
bxKIapYrqcW2po21Y0TpoywM0JnZGiDiKLhImPqdVKjiDn2Ra/YzHSKcoEBP0me1YrQRRrxGpik0
9pKlH2Ha5wd5cWSJATdkq7sEgaWRhsIROuSOi5z2cidd0nlnKSOrTGAWLrWkyFn9iO9MEb/Al2LM
hNtDaIVkGCrzxxCalhNSCGEsHL008XqQINE6nRjf5qGCTEaQ3gnX7VCrD1laH0uR6cyYkLM0tMmu
G8vGrRrICXE9lZvpsXyY8e0WYUnaxOXx3Vv4XXV61ZqpwMN/o5wkeGjnfXzQYyjWBgkX7EDSOTSQ
QXSqQcqJwey+ihnIQlNy9LrYrxopR0ylWikMttxD/kQipoNARjMfk7NUXFq9MWFwQGpYJN1vTeVg
Cqrqi2FnwoJi5qvl3XOiv2gMaVSY2bYiNuUe5YifYPO1I0/wBHeMPiZVe28qsS1RtFs1Nt9igw91
0tOMkUNxGtWSaZkFRDGjcNHI7InoYru096UamkGrYfgNqe6aDr+trPwgKhoGjhBuyna5CCXHpqyl
F71pUZxMQSisd5ERag9TfzKzdDj06cJyleXC1gxodVgtsoZyy7EwzbDZGOAxMzwy8nYhllPxZU1A
xkcA4g5mgtS/K9G8eOtiwLPvkPdWSnHhdcDgOlS+ezWvnUGQ3iBNT66iVrD46/sESrLUEBpgEV6K
PHzyKXz8rGEW10dkqJJBoxNiCxY3jq8JdCCc/mG9KIlWOKIQYxMLJzBJ42JfryLgWOpSivROE6am
XQ7iMa7fpmHe9zlk+kqw/EJkZxhMyzUGZXCHVU7sHsXZlFdPotSWRB2yCuIkucVVmR4WYWx2mhQj
1E78vog6d4WBvQ3ipNb0kkLq7mXADWFePbWKrlGT9o5WEYAwPMHDFYCgMl834k9F60Q3bEr8VKKB
dn9sQEdrFR+QbD4sqkb0FzRL7SUT0pcltDDU5gnE1BG1KAleLOEiLmofipZD/w2HD6OjWSrN02wa
XTCrQjA1TJsSc58rvRcmoBcxcWClUBH4Qh9ZSS9LC98AViQ/lpn7euzxMWbqr1TlnVL3yIl66Vgm
7AFTWHI09uTVLKSwtmrInqTmlTPKuP0v82WWwZuKXkKiip6afdBdKsKt+hxcCYSTUEjT6RMIAMpi
MGRfWh6QKe/mLR9qhn05S7k3RDmzvkFO9jj37ziUIH3jOxOEhvmMlkPPk2CcJjOwdObJWeMRFSCe
tIjxbzJFz20oDYwt8hAq+/JGDQOcGAlgO2nyslIDwXoEMAzLNBAkvniCUgsK2Lc8jg9RNE1MwZcn
PI9abxIjXM7Ha5L2K5jhzMMRp9d1KkyiKpXYtpq6Py/TQtBagXpIleLltLLAFrlHHJEYgjdpIOVK
yns5qYN4KuZUDxSpiM4kCx3bzcRY39yiSHTaZRH8I3nNsa2PmavDjh39XE/uorkgQ0atYrdIO2y6
2B5oIoRz0y2DM63AkXIIjaWW2EIixbqFSEPUgXEmfojPfSk+9eKzWETRYTb2Vl+mu3TKBbAetNhK
X+9nKUXnIGE8gCIdZD7qbIy6HquOCr5uTYs6EnXW5kTL6WuQpjr6ZW2IPpmqz1Y0/SCd4KSm87gj
3cwfZ6vYxzo02ZrstWMq4PzeoPy6k9VawvC9uwgiUpKiY/QS8nAuXdhdImGBxAuzH4OSBN0OCTHt
z6g2T21VkwRMPpqd6h9FL4aB0YUPMiEHZL5lMJD1YCEK2k5b7UUUoBXXQ3nFPBqKWS1VQLkrxUZp
4y0VrFr+UpUh2JYVJrbYqhUOoqNvRfPOIOwY4mljsmizMzQwJemZeKxstUrXqGDbcbfLZkDlwSK/
Jyww7THVZNmJdNwc7nYkGMd4YucgpwnOW9TJh1zE9YX43p6aTJHEkrxChiRZ2saodtgeJwt+Sx9r
fI7RfmUqPbewrtMFvQpOc8YIA4lNfIoYyXc5ypr4uIjKVhALihvqCnuJXh0Q/BEOWh8GFH0EAwyB
INebmb/Kvtdz0+LZ9DoKZI83BZ7PGL9W4l4vUGGh2hodtWy/U62i4e/nbG+YpeWps/ytSQXGRGOF
bK7NTnrE1pdtFPABqkYe8WaXgIVKphJpbCyv4rhJdUzyuQeycrp48JN0fYzKzgTQhf2RLOmh3+6C
BbVJSkLjmKmVH5UlvC3lqxe0x0Im5C0s+L6GYL2oaf+ZNZyGkxQozQxqUoTfW53dNv03srmYvUZN
bK2SYUvGsuYaVjAoIbZNqlzuNDO9rX0dMp4QKeWQuMWq+Sw3E0Q27FWNBU5XQzIt+93DkkylV6gd
qh1LuWbC91D273MT7VP6A91gN1dq5c4ojs0yL75ZnPJqzII57k/czupolqVftDJ3SVE/BDpkT7fM
vZFG6q6b1AtuvTfFoJ4dSdaWuunDtNZvM5z9LIGUkLcVycVJKdlDRQWODg62DH+RIBnMKETOrJmU
L1sXNIrCBcQtXt9z3LklVci9ZZAOAxHp2ZQ2+zEzNz00b1kbPgmdmnn9BD1UOI/ZkLplKyJ1NRTP
GiWLqJnmRuJB60Z9jehdMYNJjgMifTmC26GEnacUEMRKpSZIJuEpx4b2cybWKpAK9GWaNBk7eTIW
Yn6JfdNrHBGLJe73Y1HDEKrF2yBZ01GjrY26Ae69UTthUa77OUp/tKK8Emwlj95sxCqZQMKrqcWX
HE2Wp7QqR1HGb4N1MUb9fav0xEOb6imryIOxjOGSK60bSqLg1GwYDrSVKrbcMoZ7uawa5WdGFGkW
SdiPkmCMquspnFEGIUwiYEdvad5aSIDrQlecjmJ2xPCFzO1h/rHEbeXro3wn9Vp2LGpyFsdovHZU
+JdmJHRHsxMpFR4nFpSnJmD7qjJ/DYZ5J6jSlWxBW7tbh34+KELIY0UieZKNhB00nG6KID6ZffWl
tAmREg17ysB2Fo6BIBLE3GrtQ5vz8piF+VUZLVUBksa1Z7/phmfKGLQWMpWDFpuxqxuIE0HHEQHM
xnbAm/spLeEDr/NlIA21SsTQZ+79IdBmKPIUaHEdpKpE0tfGqcl5qMVK4IaxXAZNMFxp2fJ1tPyg
iEgXZZK8nSoK06Mc+euq0lkV4QpkQe9KZuZhlomvj9Sy9ueBEY1kEMbUKvLgU7c96KHVO2EH47BS
QGSl7A3VSb0famLH0+RRmFQliHrlQWbaGkkFzCtlLkgiyZgUll0gzN0hRvZ7jueTMRfCXXROjZqv
U47YdNXWKZljxB2tIRFssIY9SX5qf98kq3TuidiqTRrHKLE6Nrrs3CQtlEGeOehRsxd/RHGYIOw8
LnIse6h0Az0WUlfBNtdDIsLAZ3soemIyyM4RhPUlNbyZwQennMmcJIMIPdUknbVHpdcvadUw8MuM
l2xpcjs1JJGDMl52Ec7+tmqkkjfNsVdSce3icqEoVk6qbp6UVH62FiqpBcimHajFRzhr1CTWiV5k
3/EEdroQBSb/rBrcyXA1GloJZqDw7xErRp4k5NFhgCgXN4Riam1Cyc15ZzOLcEYmxlk+h0ykBGbG
U/uKx3Rk13OSBujcczEK97O5EzQoohYkYr377oSeNIxc4l2DHxBVva8axV2+jGctafb5ON8V07br
qysBXT181DENX6OER5yEITy7adkr5DHs00U45rr1MeQDAs6lI6x+Pgw5X3mTrwF32rLUvhR7pPYG
e5n5MyMno06Q/ak0ek4lAroUKqnTtRS5Vgb8p1nMnaWZKVuVHkwpg3JcJnh+d3JAe/80rHf0i0Fn
FsSnrQnn+Gjc68l86Niu3DwVit3aNpeJAhgpJpWwIZEDpUUzPFyh3TVWOgOrcWkk0tgC+lBbK6Vb
bxLvhsr4k3Cl2Y2TLLfJu30o71OF5VQZ6buFDDkWxPuqNLXAUkfwiNB8G6Ny2Q2cceHSTh5NYueW
s+WsbZsfJ8JxQ6KW7dXSPzRtPynDuznEQVkiGaQNoVJLDmkl7Q2ytZK1tlWrmNyh442dOOIzSa9R
41R0h8qPgkaK3iRZ+1fwosRuxcUT0/nA19ulIta0o2rSFc+f5jJZnB66p/Ua+ChriUbLJiaUSefI
zhvrkD4F4ywI2kRuTXZhveJQYPoVBsNOLAwyQYDp69LF34veQwoVcqSmycsgNsNBM7VvQSVJC/ht
TqXXzEKIma/MYjoBsdZsWcibahNtvhVqO3XoEUSsK5qCo0nkIOGtiHPjhgRAtWTWrHexX2StYecc
sOIQocbMspsRQcRGOHtQMvBCq67HC3HLzjqXu0jIW0fSlMZVZ+qTVCeBspfU22BEl9Kkk6sbRuWj
lJGDFosw+MyQehzaa5Tj3WWKH+kcRi5LBmAiRJmxUP7Jj4bQkJVVsQG0KvznvqTeMuVjnw0Fqcom
BHIt3mtrctRGSAIV2nnVmr4YIuVl+apQVOlMjoGj3LoVGUbHxcPQQx2RiCIdlvBZndgZZLLjhDJb
nMhcyToVUc52EWTKsstijrOXSErvdWsY3ck0q52mYe4Qgzdz0BXHEU4lKB8sk3FTwWvW+7Dyd9bh
S2y6Z3kMIeo75QC210jb66nHP7A5eBiF9RMN15baxj0p4sMQPzf6SUSb5i+NQIKWNrB3ddpZtL7n
PNG9SJBfSacFHxMmljzchqhn7ZkMgOUR1cgseCqL6mQAtQop25xh5JgJpNkKqlIyYRokJxSmzi7a
PW9xS8NrQryNW5+H78pS5VchhboSWR4jv72S6T8gsApxJ9qigGJDGJIBVAIZhjFNR1RAgw2Z6ySp
aeGKDas5q+ovImQHO5F7jKA3gbi0/MgieA9Wo9ykSFdttR6+m4JqcpJlRIqG5k/lchDnFcXxKAp2
tpaqjRkVvzEtvVkTHuNVOUdGduzrXKLEs34skeKN5gj5GxW53YRzkGRsAkYsTvd528oH3nL0DpX6
agIv3FkLdhyJOtsgOgPBiHhMAg122tgciqFxu17Puc/lfZFNb3PbvOtg9MJzg9hImCa/S4Uy6MqK
zLHrKPQJO1V4l4bpU0TwoJOHsavwJcDAXyP08rFhfhrN8hbhRWLjKfCU6c9jr23zumT0ci05FX1y
3w1K46FEBo20ynMJsUgEznV65F02RR5v6yR/tvXPMFZAV3pmBYWIymckVEKLn9Khgm47wU0I27ch
Roq/yqIbFcT2EQSKnGacIqAL6b7uxR8NeH2BeQsh3Mm1Sv1eWE/LKN7iNtzNYfXSqVpOEHyGSzGi
xVmSgqhqo32tYKNRThwOpQZ/hJw5Dt7pqHI3HtVcL9xCyxWezgGM+THnW+bDYqA5auDtxt17MWv0
D4ZFYDvRcVMhHSbFWo/LFB44TtkZphmxRpIQTg5fZGlfRrGUDq1FeSvJyb1Q6vdaBkel3J4vBlFs
fvMdAMXqmCsSFPRz9pzE50wRbnJRcFSwnRDTXeznDIvzQbs3H8jKGjZ07cMUJPqU5V1Ll2PBpqNl
sa+p7FwlwjHLepiazS9cuebSFNQwngsqUWXAfRjopso0Qsn05q6L3cSKfm77z0pqc4X18YQ4DEda
0wF32WtSe5Q5s2BHXMhw/9SF9XES28IdpX4384/WaZHXJbpsj3dTxfaQFb6wjNVDX3YLCdXYjGyh
wjHJruQT9BGAh1gQD71kDnjCKekJrqTTzE+JyaVOfWDWhXgxVvONvD7TiyZx8wZQuiDl/JBBUx5K
hDQryJqvLJ6gc+cFZYndsM8YrFsXXR0mN071YadW7XIbKvCpiOKmAfi1oeqADBy71iyPI7X6nK4m
QOZyTRn/TVbf7DOxeFpDpPRmqd5aLYq8XO6vDSD5IU+E1R6KrvRjY72zCoxbBNN4k8V5OLeV5Lda
fC5LtAWFyUBk7NK3qff0RvPZWCJXxPT2WJg8JnF5bI1ReQk1gBB9JNC342Z0gxjoU/wQNhB7rFa7
GHXkrZWsngZ1uM7dgMZB7ry+g9EXFlbqR28g/jGEe5w/GNnZQzZ/xmrzXWHXbA/djKxpejFbMrNr
5adZjjvLLPn+DXQ2rIbuok1IXK/pnlmTdFpn+OBdfc6mQvEwZ3hfzfC0GhOFilBf5JQM7JpAvT5i
ateqrQO+tgRmnFVYGc1YMADUFNrk1xKONUWqhRtk+oh6Or7WM1vMzIkeAGqLorjYKoDurREgTGwp
0yKRcmt2jGjaGMDqljdkyOK6uNW8OAkJ072qJgB4nkcwgSz4RgsULQwFGK8qAT6CEVOnJzUXPhZG
Hjis/RRCYy8sSoDASdUYcfiiiAqiUKip6vxV2CtNA7l4MDR3xbsD7lsO1Mx6HZl2fT7IumochYxa
rlKmQ5k3aCkgB9d1stVGqsU5CdVSoKScON5cDqMrKV0IdqJK+Q/KzmzHbiVLz69i+J4FksERsPti
c89DzlJm6obIQeJMBocgg3x6fzzVhqur23Y3UCigdOpIqUxuxop/+NZ7rljmnuxWBsujrFi/KPQa
LMb4FaVHMyRIb/7sPZXK6GBK0LeWgxQ71ZL9KwZ0Scv4U6vmIzRn+wgzIkrLJkS+K9qrU40E8Bzn
R2wO7D1no+TRqTJB9mtc2Ehpf4nWGGEuzfbBSJo0Mn3d31umj72X5bTVrGAXWoqJre+nHRLybuwk
6FoWIfFVSg+HljjHeBJu8REyv1tVR3Q21DuNKK/G7GN02aGsOL25GuSvNtL6ZhKEHoM4i3iv+Bs7
Mb/mBpRRbrETuhN0Rhr32roZhIzSrfZu3twqvosnJxPHwQ3ZbBvyN+GsMljntMoJFe/AghRiYzlH
B6NeKQqTbZzdxUFwyoL4hdz7q5tAAezYYtfZ+T3+2UappHoaXNZ2g0i5dnpi1XXRbYOR7dfItR+1
N7lXz6nhGKX3FT/TXWZ1OVZy8tYORHvbmNRZSFHCTe6qOUBMN4hkC6TfLEECUab7Plk8wR2ZzTYu
BgK15QefHR8yAUfKZIlH8gXfTkOB0qIYn/JlNTz/mW13Z3AxfMK9a5hS//VY+Cv9X8lUoVIJLII4
y7/qrLN34Ex4MbH3Oaqt7JmcRg+jJuUxU5LdWg3bNHFKT27pnGrXrLZOqEFUPWFXvIaDDQBPI7n5
S2JjoiF7tyzN3ID45LKz7vdOq4YCKG4SN2TGJE5pVvh2IGNwogmzLu3RssTV7jV5vjT9HT526X2Y
jC91xv3CZAUwn4UxGn0aNVkWb5beCw/afTRcg/sLz6iwymBj2hTlsP5exyDItr1GDE1wD5w0C7k9
NLSch957ZAyxptraB27xNqeseObyrrezWPYM1f49hYc3vMRwN1jmVZTZk3JztVPKRF6yl/xcz+YJ
iXG+jiIpubTKFoMxFg8hC7kDbbx3Ie8JuIekh2o28nGReIQVkD1kE8MeVCBqQnyUWJ36J5uWX0NM
kmQKxC+WQaqr5xsMd0n9MarF3S26wzVaSEqgiPSniUNS8+1NlvZrCQOS0OF4zQxJ5UkMm4wd328h
T0bvlD/TjotoFk7tNpN+v0syp+T9uzWcAEveV+Z28rgdGCZ+NICtTZ4m76I5qQCpos/PXnDfZy6S
sUwBoM/zvjLabwJw6TZ32nYjnFzumrFB0kv1zMammt6V0XLQpfHV5uxaRtLeGcqAiTVdNjK9BEwx
odPHu6Lj7hzPFLGXRTN1AXj39QBpmIun37Lmr3wvCt88la3ID6qQz11sYG/XNIVMqrOF5O6Zoplt
2j6ms23PLyK32O7cflelt1KjvrpEvdQpkyyTTrPlZ2Gh8ZputITmc+8xZfcjZd6Mrm/VEfWUua03
RYWeZ7pudQ68pttKjQdeDsaPpUN2BGi30zM92jRPmx35FEQO2mzDd1815GHHBn2EwUq2OtsVVQfE
akB292IT3QgUOE4liLdCegdb46q7ByxM3ir5QNVdZM9zqxbIyv2By6B95Ch0x4qYvFdsHSe5zFCt
hmo6dl3BkVP3GTu9FydikFsOSwrtzA6VuS/Z+LS3wv5cdoYFdIqWdlzJozHVX1obE9fdmWKAQya8
VwlxQcAB5lwb58IMaZEFxGxEuSYjHJTHNOdyDW7uK6woh6bOSG14DRSNc4+e7OwtIgub3pr7/bB6
jwWcaOhTFdoJz2fAuOFxn0vWyrVjvU5FzHYe8gj7TCe0Dt25Juv9e/Cs6WwtK6+s/YwXnkndLI8N
Fs9mGlzrpov5MRwKBvILCxkvjMAECDLvKQvF7zEuAnws60ywul5yWsqlMWyXNYcwABJZ1fnqPqj9
bwI9el/Hr5lh8F1TxjmQRQHMZXD2rToNXR+cBxvJGLDJiEEXShI0mnC3ldzPrDQ9tRVd3Y6pSKeM
N4qPZA6QmNXteM8+eoPSLJRfDfJE+psFkamvfN457fwZrltkrXK+GetQUk76utTG11I39g5qJA48
ubEZg59bpXHHj6C9mCfp8KSFKd/7BbDdXLg1ky3v5Npydn0bf2RLlDfDdAN/xha4EXO2qObPJNav
oz+MOzusoOVJtWtyai7aJv9ua00ruhTqEA40lXHyVNQ3jxBTNPpdc15cCim6XDMjI0EdmbPic2x4
Telqz3O0H2cPIrcJYDcR/WvKabAN4hyXU4j8sbo10Ww48tldEICLRKNzoC9rnoKCjDsYC5zn0kCG
996SCpezlMByKB0fc5dLjaxJziS2yjZafYQ4N9uupF6N41WdQpbZa8D92znMWG0EfGvX2mjaT2Hc
989N+0NL45ou6dVROY0J8mSJvJ+Dyj0oQ/1Bs2p3SyxRgwWDdgF3MJ/j76pz6BaH04+C5UWjQ+Kj
xRYZ5cLoQldqmxczP5yCK0SavtmeS+G+5MS31p25iDSDy05HbvjDpTWq3Tz+tErwLVyHh12gecRz
K3NP5CPOFNMWk3EsAZbTZwEC8RA89V73JKzskhfUbhVn684hXYMS6POe2repcezyLryFDQIlOKJN
msjHaZAYVDTDttwUUFia/CGMjXlvYfexAQpXUOBCGo2T7FqDAD2+akkxIGHT+rxLVqIdajHN+11G
qOIpz0GZmY51sz12euOXR5DAqM1m/JgJ+h1Y7/o4ZlOHgqEQUNL5YvECspr2UqjlloAyimZV+mc3
dSVuR/nUssN1G7TLR2bX8yGtidYX1TXVk3tHxtBZ911Ppfk8sUeaxdnQ8wUnlPKI/Q8CNabLl9ti
G0Ajk3qMfF58s8FcHQ9sDx7Mc+EMl6RhfCBRsdqU+bgL1lpVz/3KrwyeivUj5FgoaoZbEMlMs8+w
8n/GUw+BIA6YW4zmYibls5TJn1n5BWv/RnuXW9KPYkWKhB9sENvTL1JaX4bRfTgt32SzFhyVRYer
I5oPk9CXdlKxsxNJMtD93Yti2OrG7iP2fj72cQ3sgYeo4LxHyXduvv7TOIiojLysCBsMnNSmnfdd
Xjgb7VEiXNIwRac5j65u7uMyazZewA8/b47lXD3N43gownJfTjkkhh4gYpa9yJ5cKPNqxHtj3Apv
PLdu+jMr+vhS5Hfm6DD2evm4La14b+eec2djq2wSO7MukzkytfWjuyPk8Is1UFsc3HGTNSHFXIGw
HAOLGbwiIoCO2iXZ0eo5HSevJ3/YLfd3Nts9q04d/cQH5RFk2LFiWmEMxFyU6s4JfYhQ1ndjTJGD
/Jg8pIa/622Ka1bBzyCwUvtStNSGpCfOufnYZfw0saDRiGTiH1Kvv7Q2TG/NF7mNg2nZYg5w+oZF
TyICVxfVPtnnGSFuh2E192ZgMJx+o0OYLh6U4Dmwc+4+Le8Rk19byMKajJBb2P7Othk+xsm6C100
/rQWR9sbk93oIe05U03X3El+QJ2FN3F2YxCc45SRH1KgHGeP5STBYl3zmuKHp+E/BPxbWeZy9RP2
ncrFVgbU0qxBvHtteXbJABP9+ppN09iBnjuYtROfJcOb7+2d5NB6wzPSbf1qW+jIpCz7IOlPfaGe
CTvu7SBmP2PpvfIE9FFaLN9hph/8RH23foH3YJrpSfsXyXv3xuXMcLalOflHUjIm88F0y6XPU09d
tbYx6iyHOktVVa9T5p35W+CUB45L+hIXeiiuQUfbSRvjFtfk3rDx1ywnu/YBZkugEMfL+hgn+We+
kNlveudQNzPTeW61G68AdmHL7SL98JRNCJ865Lyv05DkKPeMqEMR2vZOq3flellQec6oipfkdbrf
NR3xZMDGaORN+QhOmPFlpgU1y+PM5+FoBTOvD1OfB3E3Sq7e5DZWU8v/KLqGGWwhr4DJy126Mj89
BiWjTremsTSRDLMPBNLpknZPJbqz26fefljSYINidkwsh/2PimPcidk9tXg5OyXCSzCnLnuHggdf
2jdIoDzbltNeFyPfze4tLpeHtpTpYaGNQ5SWezVxBrWTSXruU0GPbJl/lMHU7UZmtLVXWvT7cY1K
ZP6HLMAOEkg+T+jeBxG3dO4xTre9xKcdvOZqr8zOqe2LnTIjnej3MVuey8YYD65F3NuAtWQZUNsG
zvSc29jBp1qzI1y76WUV31ab1W9o2RMXWRbGbr0eZyyiVC9ydSMBP28mC8gh49+jy/m9NZGgsR6y
Sxymxl1Nau8oRgJ9bvk5FOtI6ukh0mGcRyljXGQ7PkwYd1i2DigojX287Zhzwto8Gt34WIX+n/Uf
lHmuj8WofmtbU+BqAvuc2tPPcCEdsmSU++pCHJaSA0MWRJn4fG+DgkMjqCKrEb+J0i6HWmsCM/5H
bjEioFcDcKpdQnROOWy9NRUUpOEd+nhUFqDl4liQrcd69DrWEi4H4WXjm5XLfn3fbBue1MiMrWvf
zNZmqJx5U7TUu1DKSpQtccsa/h4BRkZdbg0T43OZe4gbpKU3KjZ/AqH1Ny28yE2ia9qPkpsqG133
o82nJZPJDahxuZ8s5yXOSLguScIKV2idqOsNiVBboC24+4Kxmfmyv5NJhdMS+zEn/rnQ+QW22HPS
sWRq8e7mAXMgzluwRr46geL2jmQ/+MtVNlv62DS6bY3gwODsk6Isv2kcl3ZXnAbt7Fl+Rrx20foQ
1McpCNWmCJW/oVRh7E3fOup6NA8iH168GE4PGv9RklUEhqGmzVjjTTCX84Jot2Fq9pfZUvbRb91z
7uZ45gygm7QLKVXhRenQLvfdODy7eoZTRf5/L9yZnwnNgKbt8kM/jq9ksI4JF7ilhyPlzR26LeQk
iVn7VdQeoH87+VlmdfcY87dzR3b8oiJHdmFi5QXhhx2bAJ+MkUPAqvpzH4vdXONPjkQt9oN91xTQ
VXl8H2u3sLnHe97WncN9M9X2USocZLyFrzhEi+QuHkad57WQockTFTkFiUkUEeER3JmQy8bgBck+
XuBwELVucWS+cjDjY/VrGEr74CY1Tr7xqPgJbol90kMuWFvIZ932gmNWcrP14UaFwdjs/lpBHXox
yZHqlAkyZJ1/quJR3rGGTlIHMdJDIjLe5X6yDz04HXFVPnGIlTvpjbsZ4JG3yHPqx5tB52+dbU2E
dgKOsnbGmUfa3ejc9LZ2OQAL4lJCMmLmLAGthGvSKEJk0rUfLaehgjD+tDG9XxWZKT9UNzFjoa6D
NNK796rWeMDSnXSors4IXtARMM7xKyrwsea0i028l0msSy/bd+4Z32Yp5amFn5Kb9o+4xoSGoQty
q4EErhRONODXHYcIE4EjB1Lhixf1YTMfp4T4oDaJFXOBvE4SJwrvDoJVXfgIoOFzbXT0lNsT9zqL
L2n6JvBMIEztoJUjmiIJ1X2zt2ebdksBDF24D9Kod6WPuDvbL4L8zMbqtXXnD0yGPvu6maq6mtAj
1Nl5jfhMQfHQkTyO7JLPkofiUbm8mQZil0k+/RqKjnepIMFFzndjYLXFwnAectnaJ227qACx4EVV
989mrV4796ugzr9FhDYgYn4UAZXu2WoPsuivWRh258zUyFjJfLN08mmZxTVuYKRzU/isYO9GE+RZ
r9fFAYeoRWIqK9DOaDXA4wO4ZCYdDJtUeGHxKqg8+12NpGVjIvEe8EneJb/g52Kl0TQgvUfgdlhg
AQdBTI502+ReuxUo/ns52Jdu+aEEhRIjToEVm3fTEFR7mh53lmkRWK+D3/mk0kNgc41eFmIwqR1S
yTW6izdhfWHAs/Kp+TZmyuKOKbOti2CImrvY8I/Z5DyXzrzNdHw/CyGPWENu1/9kWrKPvANjvETC
9RzPouvHKLakwSlXclenYp8QyVTW8mKrtW8kNFbZZMtopZsiYrm7MqU1Y5VrX6D7wP82SfN/lEvp
PU51dQrGBWxfhrSrVPG5GGCS8FveXf1opg7ALCI83cxhy5Fy4QmT94inPz3hvdm2fZ8F7XtWtcVz
4YUD+CXbOvQFpqj1mkxUsOKMa1Ic7G1J7z/Lwm4/5eTHQ8jB5HgmfePikHJtzTLv5sdmEIVV1R50
1rDpmYM7dqtTi8qwbZL8WBAS11PPU1349c5Fp9wOS5geuZ/V+5DLEKp6zQMphzujYiCzzJksWtAC
lItFdmiFVtxvfHiICXacNfaA5X2j3JQe3916QkFeiL7TGtGHfpU4wgXAYjILd8v9hKeqtAn2OcBe
a0UOWPs9zB5DNUhJn17peDujzhBWUkyyNqR/BWxlONUGJOsC5bxwIBFMrctlVBcsauCdZ7bLd9wJ
i0tlj0cbmgdrKO+dsgCZmJndbZnOSTovnKR0fUChVilIyHj9fASdtfGmWh4XLPHKsJOL0PSWaks1
e9ZGE036tFMlDr2iIRq4PQXsvAKYJZGThVXfJXGDPVGQk1L+tdGiuYgcE3eMJ3ym9jBWXO7TMC+Q
vbrwNE3zHl+TT5Mey50r8z+BQR5xVIC03aWNLw6P6pT590Pnv7a2L3et12Z7law3u54HJ8/zn3FC
N8rT2TNnCr9Cen9QcOxKcLpgHVPUTM+PBski5F61F3FvITBB7fa2UyWrY7dqSk7zHLTBQiKh+nZ5
SN2gLLew7rn23c+zVT4kBr2AmNp2ZUG+zLIH35xc7jNgV4zyLgxTVgvYLm6J+ml53YMuzf6c+DQG
ElN+ORmlkjz2n2OjPS5eke/MyWSBxhKWOx0b1DQSTnUnIJ47m+63yek9TSgFc8vx4pgV3zFDF0j6
CcSNb8cFtD14OiqxYA6M4w1LI24cY0sTqnPsEDIs4c/RtSDIa5rXsMWK5RIH8dtu9siS3VmG6Rmi
C9C/FmuC2xqyumJXZ+vqdxGUdIladNW0IcU+zBqir2tsdV2H59r4Ng1iq8mIF+0DzH+aLI5q1TLO
Fy79gnB8UCIsj/VcAp7Kf1WYri/mcupK/7ESKfSTAuCYMZ3ylZVuh80u06Tk6MLg9hN1PA75ZHB0
jcyKupmvyYgfWIfapKpoYuarGSagMjiA25bNlAAlVj817wfoj1TMjmHMMsOiOiKJDNcSd/Zoz/FX
koMnQfu90cL5TlrBTo4FdMAkSIt7ek23sxtkY/oJ5NGmv2v8xcUUG8db55bJtixxbayRKlfQmjfb
0jcG8B9Jlz1ISerWRKWKhtZfeyQsjq1U89BmsDKGgFSAV+ekGIBMNs9VbkJ38+AREBWjxMUMpYk1
6C5Mr9zRmFCTFuSBdPxImc2RQ6r9O33gv1Rbfmkq/vP/xGj952Bbh9/N3Uf1u//n32r9ar4aOXd/
QcT/5a9/nPxu1g08/+Z/UHCkBviofmOd/+5VOfzL//g7cWn9f/5n/+F/+/3X7/Iyy9//879/Naoe
1t8tyZr6H3lZNoyk/3upefO7TDJV/fO/8PdSs/c3+scrtup/U8n/tdLMph/HgfC78vFNi/08gBz+
FazlWn9z2ddKitUNhGlyI/4/lebwb/iNfugL07Ydj5Wu/5VK81rE/8c+M/xjL2SbMPxH16MiTd/6
H3kGJmWFsq3AZMSlA9s29e+K3uVRLl9i0ZzD3Hl2SxJHvXb/P4V9sTKm/t2f7FkwJ9d+NveVf/sn
Z1Rq8Y1RiLPJmSLkipfcyF9cDhFr+SMFClQ1XN0Ss6lxkPTEqznOH8pZ7nXClAEE9MzDE5NqHM+h
mB58Md1f+geoVregv1M2rm07nRJwloLJQfRcaaibPWDtvf/DD/o/woWFzj9/E1mk7ZBcY8kZnDMa
Yv8E5FBzEntmHNubxQlBNVv5vkYCj5S3vOZjZxEADD/Huge26I9we6vl1Hu1cejx6Lk0fU52sHH4
CEceAYso8suEWgydx3xEpe7RE8dBdZEbS4vflxhoaGQ3Y6HjR3X0mK6dXRn7H0mc4hJWFnnS8pIJ
73cSCn5Bg6hUFJHdLuy3oi2ARemSmXkIXWKh068xTClwgfoLkg+OPiLAHTuFjMq+Gv7I6P9HsErm
cTLrL9BsaMJsOxkUzKeEFDlTA1/wMCjIp13GddLfsGHnD8MTw19qXFQ8PcCTZ5eUk//EZC7unVzd
q/5TD8Ro5tKiUNmzRIhxCMap/xwwpBJvBhwrwz983E5tuSSHOjGybdGGryyLem9xYdGzsofpidxs
VPVVvY0lPswStOfeVBNo6/JGWS0aGIo2rjQvJrQBYlvMT0U1lazTqQkKjGIz8CKITLqqPPawjegu
gj0uwnPWTdOd0DX6SkLzFu2AFT6MW8RN96VCQnEK56AWuI1lPBI7p2fFN+PkFooibMv6KOpVxxBn
8S6xC6KTWTwfnAqwuyvQGSTHUIvPwCobdajtBRjyDFs6RbxvPYseR16+zWpiBYaDP+d2wHLadnmR
2afbDkQJRfIctrHiXGT+gej6UKRsk+xx5LskjroKpIU7AKxL0ju7EwejMZEA0UYatiyw/sZ8ztQA
G6kbg9Mi0T72e3rR+dWqDLKlAQ39JA0vovNhdY8BoShsFkrR8sgIAd/Mi/3dHLp70yEt0WACAlqi
/xb10/JSa6plmDyPYdlc8SKJEAfvc2L8itk1gEYtd27e0+dy56N0/0iSplt3vX6NnnVquubR6fqz
68uDoUFZGoUAH4zAgsXJFzCARtP6RCwPEL+AliyTcyWykwuiRy2azozXPstqbUjTHKX2M/9pYfv6
BO02M1CXjX9fxs2bRsnbgO4mWEfybt6EScygOfoM7oqLtqUvs4E9WssB4JNeimPekz9IWu82V4zM
/twkxAFUFi0ODLt5uY4sJmBlUmbtOxOKlpjhocbmfqj1+KBpzlQARlzrHHTqvQhybIVeY/rl6Wtm
ZbBfdfnBqgGHhhpxnqq6OlZYRrNvviVDt6X3RsR+YoVWM3K7WyP9dm3vJtG8NZZ/r30Priuswl25
jjZVCfer0O5XXSgItC01atOv30sT+Jx3WQZ/JSoQlKPsE+JOR/NgTts8aK9+k5GP1oZ15IQiWkqE
vu7ZwDNVVLlZirSPg2UiGNg9E9DbjUXTkvxjqHUb2lyNCjbUrpdNTTdis346Cg2RKbbEuGkacDM0
nb2r4BK5sdaB3ewwQJQ5X/rGv1OCoI83189pFZ/9Ov6zJIzR2rG+S1qzrFEgIT2mLl37rEu27dgd
RCLKvfYGg8Q2y6s0N+QlBnrA7YqoMxIjGy0jESJ5cc+OSehnz0lDiURQro3rTkatMT3ApUE3mJ97
o4JYOs47Ufc7ngzwqLEdoENAZg2c4SSJQUyNzjaeFAwP8bDtG0ncJfgsLCLzXm55r2vJRn83pflL
GtzcumqggFQN6NO9uifZ/ClEDKKHWI651iwTNwaF7rFKxzk75fIqhhphOTf9bWo8utn4iVJvP3le
8MGgybaf+Efm8AOu/ACLyxjsvew8dsPJH53h4byPAMlr70bLc+CyzX3YodFRvdm+s2yDEFRXwrAu
1iy4lGTn4sYfgEGkFK2W4m1aFKVLirGLbz0Wc/Pqsgdsk3RgCsP6NDeXboB1bqTOpf1hSR4ukteT
Ff6sRMDPdm4+2HfCySE7akoYxxV/DtlASQSvCugn+V4TWcEPqSodUeovt17qIfBaP1VJJZtlWBVY
C1YBxW5+kEs7R4WQ5y5wuZ2a+olSJSMzFRNdMH10w3ws4c+NpXzvvAANvTFgW9VLHO+tlGv3RLHT
z9s/vSjv25lbTEIrxMcP3IBdeGqb6kQ4/50Ivzi6Srr0zshZ1qTHi8D4M2XhW85bYzMhwNfjEp8q
2YgDPvNCZIIBurcR81gmAk3AvgRL3JzbWFLhNlme16p3eDHvigJ9FKTM70blnNTQkS0tCKI4Le6a
AJ8R9jBRmvFXUzX6FOr00SbDcliC7DpT5t+ZCzyHYDp31Y0NfGbUqVxHWZu9ahM5IqWbs5VTvM/p
qPgF4JkRIdGcNByRrsI5oliaGuIzgzySNwm7FBUhZ87i4IWjMiL7FGXlCF2dlAbbosjT5UEUSAcd
ZqYEUk8sY+ocrkyBQAdrIqcNvEenp/XgKQccQA/8BGM+3RNBB/Pc53w4+/kM8cAh2skj1PhzuRPN
g6tHTUfMqvfCa8dN3sZPgW98DmmYbb1ZY+0G/luv/ed6pshVVcRe2ZkQjj+Z1/i7SIiATsrjQonA
nspwv7T9tgrGu3hKklPb6MdmqDCAquZHujqpw/xV2P5yKjvOe862O9WO8y3TEHS6qaDKAc47c9+s
wv+w8mszmsOthbeTmNYDG3ZJ+fnp3dL0cRTai14jQF9JJosz3/OI/W58P4SK7+wqvxo9pAZkwn3q
WOVe1MMfZHBy+hv604ZRJJRKOSyCqeo2I7ps1OfpcBuTg20f1DzdtYHq2G6HkmqS1amsdXCxi/Y4
UV2ns+foQ10SOHMlM24630BcwGQuqEoj4SCovOClPhudDFBv5E/ZwNHgXbYx0+GnrwIiTbH7Ofnk
RGW/J0d+X41+NOnhy/J1vEts1OskJYqCdh6Jov7laggTKguhgExhiYxETMkc5VNLX9bDOt91RRZz
v/4IFCE1wgrFZjmZCU0gImWw+tfccTAVT6477aSeUVrs7G79YnAwD2lPStM1f46ufQ8M5rUbgvnY
UqJ4gE3CKLMEwS7nwGJ0EfZ+mohOzjK5wBpSh97jHDPFc9YEy6Wv4/Ewp/2PXmAHkgc8hsWYHco5
LY4mlT8BhFNLtY8nWCAH6j/hNg14s8guTEgzFG96KrznDg2DbvbWdY1pL3XnPjsWheJM5/aNN8lz
jgNLGp82jJLTCeCOt2fYZjOEqfbdMnAuWO0LKqM8Kqnzm1c1yXaOl/Rih98N3GMatwr604TPlxH1
pl+hWJbHV7PptymxMaZG52j2ExHIgMTzkkS+JbBeBTvrxGB/25Q3fszxn370oNc0+LqlUigfLPuD
CIwl6arzgm9qDF69dbokj+gInqahlNsXJl7rheP6ZI+s10S5pm5fEjKooW4rRxivvuftMt/p3xyn
Anaah0hDnuqOfMviTV543RYZ/5LmMVcpNzKK0Imkroi8GSQHw/q9lsRXTP06pHl4R+NK7Cz+tDhM
PkNFl2qO2y/8ovBYi6UjGR8THqzkb5AGw0NZhC25Ze9mFPYj593y1vYIvguyqitXOQOkdMSeLC/y
sHeqxtQHDTfhYoUznysz7XdoKMc61hP9f4tSlBUw9zVrUan9MCcxc8Nj0yEhdmYgMT1b2r9Jmz2m
iUtuI1EBSdCEKK3ReNzH8CoMETUcTT5IStZCZLhgeYx/nGTieVH9cnPVdM4t+xf+5T5bSCS1ZuJv
qAW3VEpC59gii6/xZGrhoH6MBdgD7JSvedVGZU4TvCmCN0EImgDgoJjnc+K96YVLXmkkt2rI39zY
dS81rAZ7TSSl5hqdNRjq/vovb3aAE7kEDeKJ+tlkeg9jYTYHWI94xFTIemRTT787Qz/v/GTm1rzS
eZsf5TysCtEQXIhEF1xCwDbN1pvJxWFfxLjzeMMvHd7GvnNWW3IOD1BNYAPkayQVNBhlneScJKyt
svhzmq7gmMs5CyaTMSnITZpCTdfeuWb8gyql9zQ33Q+axOdmNEgVpvbJN65JzcLgafG+jJJjJzGo
0bOHkMwCYCze8l3CW3G8z6r5m/2rFu11mlxqycAlTl14Thb/TRBZ2kuAWkShu1cts3uaOMxhzJga
og5Vk+pCyQ5vkiGvXhDsc1L0OTXQnVGAEW7jlosjKvhk01KMw4emS+2NlZGoV7a8OAqEjuwzk3Vc
y7uK0z/NzJTcTNlv7nHgfhZGhaZjqQ6Fz6s0yRDbfggwuJ/cqCXTFpWasLlwAKKWvtzOQzyCANIW
A+WiLkXgjwfDtOUJVRsEgg/twU3kpchq442VyvDejNHaj0J0p4G4ZjRmBY4hgQLiEVzYHI+GYK7y
dCeXDjSxzWpJ6FwM1H+ZiZY8JLyNPX6kyiNi0JohpvYo/N3IzaQbEF2tGeYJ7dU7FzO2p8Jv85lE
b6QOkGT5nhoFsA5v3Fd0U7DCujsjDF5Ea7A1E9MqwZUm3FMi4o9O+GrN2ZezmMWR7PseOs1PUqq4
gV+tbDmwDXLPHIN8hDFzKCE/GLB/jkFVEcoJaqqrYAXgq4CnYqPQYHk7gvyEV3hvkvY70Id3YxZW
1uXwVfCDt1XKxDe+4J7694x4NHfURc3o2YMNs5btqptiFg9eUH8MoZ9Go4v1yd4s+7kYT5NJAOJ/
sXfeSpIja5Z+lbHRcc3BAWGU4CQzMpITBZYUHO7ggD/9fugZYWeEXVt9lba+t6qrIiMQ7j855ztG
itDBZ9zu6ksnkje3YxHYWuYysz6MXSL2ZV/cOLX/Y2O9W9kllYdbs8RoTHdGgidOSBCO04A6zEgG
cckHjzy/VBQ7mc42etwQqX8en91UoWhCj7eumAR3MsQBrvp4wzoX1WMmUKpQMaSpwk5V9e8lwiYu
oiGoHk2uLK9Orvk0Pg7JuHV67uyk8U8YTMStjHEfYHy17R4ehh+zbzHfcN0xEalZV9PgOYcBFrLm
YVghJ8j2RhG9VX5lsIHpUXxk6UVlXc5sBvyDabYn7RveOUpZ7YkEWVnxGyd0eA5UBrOpbUTStKpB
laVIkB3eIdUcep9SkgK6OQQdhOugusvrieshZ62XgHoCYVxI67E2IQhKK/tzI+PJnFDt//Odw+II
XVa2qNCPyCTFip/c36dTqE51nV2aumnvys49CKD6i5oejpA5xM+IUsdTWRPSZCUkiomYvSwqSuth
UKSC1NI918gUwWY5DxmSt6Nb4qQu7YzSn/hRlofxk5q6Pb+nqcf+GjSGe+TNyhHnov/TZBye//lN
kp4eXy48nsg2+3UyqPLSVu1+MNHdyiUXyxzBPw9lv1MGPDo/CK/gZ9pNlOUBkGT/yW/C8Nx3/ka0
FV+t0gyPwCX2Tty89Ohkr//5j8h56RRmF5wGwsJPFNgOioEcLgqMjDttSS4Qqxh2xWDuZYh0F8lA
coyG+hePIbJ4eNVEZJLHEtQPWeonKwE5a50E0xO7M8ZJ89ZyTX9bh+kt5Yu9DQz5pmy+/Ij6QCPJ
trmbWFjM2H50ONF4O0S3tda7N3a3boLzMPTYV2mTazxPm9VS78gzAxFrlSmXJtnf1KJoLsAtgUWg
ucrra9d4f7JPnt2pHdn69CnUtZZy0L72utb7JhYPbXXOVE88tO/85Iq4MPajwk6J52WmJxe0gjCm
chO186GKdb5pHIoYDFlCfoIVcXBSMW/xxcGd0SDObUFv2cGsmwEy0LBqwsuhrQWtSnEv8A6Vo7kz
DRMONz50iPGIrks2Qpo5YcH6ae0UaXROJXfXIH2TKjpt1+PAdqbqAIw41cQ5IQ5hrwg4G/JTWdC+
ooivUCnM70pCnkjKBo+rhc5KzF/8CnEPY1ts/TrZWuyxVgZZyZu07L+MmTKhJ/ZypcsnK0UTMy0m
Tr/GvD+2trkFRdSuDNN1ic7bFvP0yZyfLx61iWqwxIdWQ/Bm/e2Y7jJTddhiVd6xmevvltK3sdRw
biZxKOD+kigP0TKt1y560wOIEOB0RlKe01LvcjS1uGytn0p9Vvy1F9/Dp1NWAQtXHzVIrmm+mHlc
i5jgwCwXuwj9OYcziohwXY+t3J7NqSMahkmShWF+6vkaOzw8DYwRdJfMHmxTfDYgF4oi9zj8owdd
VEy5xJLHB+mac/AutCO9gvTD39Wn10TPt25WwGUfZ3dvZT6KQDj7bmm/BBO40HD4IizJ8N4zGzQ5
A+SPcTIxcSnTWiczpyHy2qwcSN2q4Ifj++C4LvGsIX1bp2ro7yUDuK6TzkmVeInqLAhuWUYe1FRD
11FMJCvfhm/N+B1NK71CkalDZ1eYE3ISChV3hueh0vAy8D0iQ8uTIuHC/y4jE0Mld5GmoVBhaWOU
yhB41fUNBglqehwEk3yek6Q8+Zo3mjn8psaEFwML5pM0HoIuwlNekak0BUS/Zd2ikOr2+DX6mwSJ
TZZJcDw1KUPpMLG1j25SViRrfyQKKsVRmb2Ukt5vamGfeum4L/ENuAEDmfhgp3F6jzT1YfCxK9F3
nshxGc6e2nfT9DUi4Fl72Xw7yJbeEWPAwXbMgxidD4/ZWJG4HGBx/oASgToKlxcHEFbnYgQfVvB6
VWvCTe5iEjZX2Im+kolTAUrEnR+P8ToAPZEXmgiqVGPs5YPUmDy9HApLnjyjcJJov/1LDaJpTSGZ
le6NrAiODNt9ZiXQ5FvvVZXhRjstJaUN/qMobgisTKXY4TETYIDy2zEHM4ZP7ihl+lYUpn/0JoMv
Nu59/FNnr0f0YnLoZPWd3xWPddo6p1bn96BFintZThejERi53W+z7i9ZVl3bLj8ZoDxbkhrTuKSE
dYDp5PpWJbNxK6sfDPTwjFzMEIunqxFoYwoDqkxuLrg3BSnFh2bnaskJgp5o1TKCXs9xmK+pGP0O
RVzJWzW2JL2nUf/dk/YeGBanQBjuQpofbnRW3Yk3XEdNioNvI4PKDfbozOs24cSzJTPGQygDl7Er
Kk+vZhMwQILgs2IhbZTgg9mTnqWJ07/ni9EFl8q2v9MuSFCgj0SCcFg3rqcOasH++T41t/Q8tOcY
UZjH45TMLIpBqIPmilwG6VWAdEKYGnZUotpq+t0Q9cPKcW69mhYQyhnlLiJhSEwJ+4YI594gybCY
OucmpBDMivRWVUh2pCy/0jGtd1x0r6GUAHbGptlWAF/Ww4AOLAYZXMMzWZk5H08ovlzEVs3oYV27
lHVwyLWobkTK22ok/UNjI74PuZka51WkNLIsxTkFKuev8fTeSMmO59ln2BRzNQQZmydYH0dT06CW
o1y5Zobpz8HuWTNN952+2gTx/Oj7MzqdmuOuTR9mjXUKRcaiatf2Vjjy4DMOqEI58b7kSE59FvZw
C18r8JkUkXx8i7/NNc31XB+AmmtUvCjQIFMwIjHNcicqkBpNfzer5qLUlGCw0u+Y+P7sNnwBQLtR
qKu2pk9zYIHd1HFJ1oU7vIaj+dInhL6bBWiGtLlrac2qrnudcxaJs27iNWiUxzSenhghHbzeP5os
OdZWhN+5dMghLAYLQYL16LnyOe9dA1TtT5CY5GrMybjPXXHNluZCtv24s8WLqcv5NBl6G7oDYQ88
1C661y6hTY6R3THgNE6x0XyYPsyfFGMSUYnWloqHGtMZ+l3nz+Ytwa87OicQzn5KQqEjL7rs3rQy
iVMQ4hhpdwTrIt6j1FY3Pf+H5fMxzPTc4B3rVY15HXAIGvTRzLeOlX01HZZc07fDDdZEb7ZuCTeY
TzZkVJ0BXg/8lpzQgfmmlxKhKmvjY4Z2kvAHnVKSzAS5PF2f3IHowc6a+97e9ccvzx+H8wSJonMI
5ancmKiVOXk2SKLeRtUWE85fo8zwzqmcA14GSvgpvhj5wLpFWsxpF+u2L57yjFPRYRBe4k7gLmx3
fTDdxR17kSjqG9TjGHhSyRfMHnmjU+Z2q17lG+5U5kML9ttI8YSZWARqZNGzDIJzx5yH66VYoi4T
lb0Mk74ojVRd5fGbUavwDgEW3gaX9WKcZbf9AjljZE3lI6ytl0xP2awessbS69SXD1WaPKQDtb4l
COgANmdNaK/SHGwyxd5X5OCJZC7Ci5DPMkNCavOmLz7Kv8rzr3NECxejvl51dPZjTAOSRF6H/yRA
9OSl+zEHy4IO7F4hVYtC2o1Jkh6qm4y5r7yBrmasR/ZvK7cg1noGGUFaGHRMD7mRE4CjmKkuspgv
TLKwcpvG/rLq+nk0l9lClWLz9iYeqNI7aXI30J6f9JzZBxYL1wRKcR5X9HbZxBA4LhY562Ad3FCC
gU3PIm4PQiIOB+aYblR9g8O92do+47jR3qZ6DvZNo85m14E4mZhjNh1mibR4ZKCV+3rrCvRKeSI2
0sD5WcH78rsIOJ2b7D1/uoZj9RzmVYKa0p4gHMygQ4JdV+QJBfahnOYHVnk90Ob+fpAs4rr02Q28
LyGpNbzJRDDnZQxCUVipIso32s6w199GpW0cCBeL2OagbBh6XDpGWz3wHH+lQfzX95dQ8hNkiUb8
h8NAQl0hDtU3VlUtzwpF1S3KWLlH6AorwG1+/AKJb4eooe9sPthAPmgK16C7Wv2QbHU1vgo9qU0z
AB6283E13TblqNBYjS9D7ZJvYvj3YLgUo8DmR1rWU2FAkCuYveSz9wbtL2GZWmy1O5f7WQEDDAtq
hjJnww91+qXQQ3KsQuGupkbi+CUMMmLVjs+zPjGaZ1LC3Q63qiv2cYbKC8Egd6NrH/0J9T60GXim
mXmBqnkXvu1yi41PEfXRdkrZnPo533s6qnldh4j3u7Z9Ccr+V2S8IKBEQF676aMx5seSARTgwj56
xRLE6MakJDOCB4zI6WUSzgldnwYCxt6b6WC+a2ycSqmq3u51LKi4BpNd2jy9CDnaa502e3fC8Bwp
3PeN8Ty0aLkd/LjYcf0GX6J66KbuDgPfZ73c2v+oSf6/vOr/Jq8is+H/IK+SbZV+/huZ7v92+G30
byyHtPpvERIW//1/RUiE//IsNE1B4PjIioKQSJjxt+3+499N91+IpmzETo4ASOcsOp7/0ls57r8s
32VTJ1yU7zg7yX1pZd8l//HvDjItDyKQz58XCmGH5v+L3soyHV7Z/y58skzfNQPkW6iGBD5O938E
4fnWXEzw4ECrAu64hz4Tpb26R7j3DHQB31VVv8WMfna110dHVRSneRzHB0i39i1816WM5YpqWyYS
E6vPXlrlIc4VrUlJd9+L7y6RWAhmu7kJZ5ITsPEc6tDNHhooOqsipC0Py1jc/TP8BIieIBd9GCe2
PKlNSABpEncscQAmBPLF9/LvJsTWhrwJV/Cd2c3uI+inL7ihmEnm3D7mxTVt8+GxlWRCRImyNl7V
7Iw4GV6cDv2SK6eSvXhFhvKorlMt9VlnaKEzHLM34DnQAdFv43MYHr3EL1C8pxyci7g9CPpjPXv+
qZmbZTUB/Qd+QzXn1RlZx3yHN+R3ylPK9wm2R2PGsFdgs/M3uu1d14/T2q2r6OiUm4aF66cLd0bm
8atW4/CalBiSIo9mJv9rBkAzuig3gUNhGGhOyTJGTAQXugxKREFz3FGlo0npW2ZvoAix95eM968p
0LN8isVzKY6uQfhFAQT7YBCkJgLpXHOGnNhn+n2Ah3OdWgnZbzqfd1bRsK4sCfKzCm+btemzw1+9
MoLwqQxbUL4Y3Daeee9JdE2lCGELBvXBN3V3dOiGscnkG0vmPzIlXE74eQHMjIp4nAHvFUMERuLQ
Jhgu8zidNsYyyaj8IkIaOt/nfpag1cJTH1XwDBC8U+YpyE5ZEjCCW9AUZdC2JysezxYaMgRpROO0
3+jvUJ6DvGDZ2A9rmscMET5EcK+c8x0fI72qbp1tgU2SPiRDn6Tq/DkzH8x6GG9MRTySPaebcmDK
U4/iyZhg7sexCre+rtSmwo6+HQZ5wsZfbmOZH9pJWXfwRVEPu9yzNhbKoEUvohapteUzyaW9jHa2
XWQHIhrylaHSmX2O2x4TSDF2BstaUo8zgvVRNGRMfoYQEXmd1PoucQg/bru/alJU/wZyCSkJsrD7
ydy2gapuMmRhNxIDw64aaNfNPg+uZjRt+WKTeuvR10eC69bHY+TL6pNdE8gnhF7nhJUThYq6olIa
L7suCp2jl7BHDduW+UrP+KBnobDGBYMRUtXtOSjbWx+GiqptFpvI82TcfyYz5rQgZ3jnDwiv6cM0
wIwqZCBtKBxlNZt3/kd+V2L61AJTmFrSVaZ6fCq60dh1o/WaQPo7NhoHJBtWj+kCDBZ7cp+Dshab
op2C/ZiIAChjmB8DU7+G8fzpDPAcDcgdK3Q7H5CrOW3ayxz7x7nOfyliiJhLCg/T77QZakKRoiY+
T+O16oS+MgVkrW5vlYuDx1fY0bLGKZklZPdAxrNPaCsnTQbFzi5rdXRFwPTUPqpWqRen94muthew
ReHKAxK66xxPYhsBhg7G6qa05KKb9437oKjeGxsxgx/pH7fUD05YlV9mVfx6KL/tIa0fiEtp0fhX
L25SyZMRVyzyImRURQUzQVjxOq3Kj8BmyVFs8kA/qgQKwdyrW5cKsPKGCDM3tsycbggMQ9XuAtZL
K90v5KglDMoDqkVNdoOgCXhHZPub2ejsdQEUn8IHHsUiip8o/b0IYFdtt/dAPfJt2piYx+0Xdlnz
LnVhL2AJg78wymPxZjdGffIik4LHRJOhEaKv+r+pZ8vVwKRDvrecCRmMDGAXMCo6/TPWlyofN/xp
9AWo1hhlv+S+D8OBTxkXlBh2eXdDjXwry7A7zMGARzjDx2PEzAUaNBR1et/ETrjF8wkroycjfP6b
I3pmNyX0T1cHesxD2eSHvAl+nClNN3HUvVkjyG/Te8xC80H1Fz2aYhU11SbxgATMyM7xDvJ0NOmD
B1hLjc7BUrAG64qNWyMxT7tJ8yTsiWALIk1QCgJvZZQIsGgcD4nJKA3hCaMweeJuW1torvomfBMV
olOmTRGogU00o72Ya8xOdk+56hODNoeAhi3aFCYV7KxA0iZ82qb5GSQK28viZEeYh3Qj2leC+jwo
vUvW0uWWvX0IO2JgtZrodeyZYzDfHfmCql2hiXYTgrVDUxwK/LoYiAiTjHl86308cRibr04PNbhq
YOIblIQtLjbEt+fKqUmCqTtjM9rld9ugC2VN7K5EmcS7PqSBEiohGx31CdJVSuEe0cqYm7AaaHgA
s9bXQTGCKsCCltP4lYxThCQRggdeuauisDijKb2ODjAkQDgbULD6GGf6NwEWOon8B+4mfPeCYZvG
gjiU6GxKd3pVhr1ra/2YuQaI5qBEJomSYcKQU1ikrocgCauq3eRd9Onr+tYNIgbDUDG3nhFdHDgw
K89Af8SI9dVw/OMk3O5UvAep8+MhSrjVqNFYEGHvBc5v5e17JkPEzb47Ai7lxktrdT8IUkJM8Gaw
f4VmiNAcpwZNpeuh8y3xl6yU58PaQIUGe3RBFbQnw+uokIZTBCEYzAbRnGW6LYJDYZblCcAlfcb8
bbnNWx9qImf8fj7WkfErnOQaTfZNVuMAawOLIsQ6SaMojybf1o0puvZm3GYNFvVw8rCtRcB+FPN7
wr9e6CF3TdvQt5V9tpVFxqKq6g75nFa4vGEoaDEupDGNA11GN1lmC2oFXpOsK+TW9QvvBBoYop/y
0fmu+pGFtF28VGOgDjbyvJVVukgXZ5lvCtf+JSyAO1XQg/cVYe1i/DRFcBhCOINNB+69JtuKleVj
I+qT7414a21MRiSisfyt3sihuNpCXaIarQlO2Rf4qcwWE6Ef62qRjvRvZdsBnTHRaPaRhBjKM72K
ugr+HlLZzTQoNK9d/gz+hvw7hQ4/YKuK/eUPKpy1aqtsIGQrBh6zjlgrgUdo8/3QWPSVqcL7P897
w11YT90yy8FUmgUcSl3pwnCdrH1KMkjj2q9d1nensbfPQwPWGC1htXIt+0hZhVRiHDC/sawUrfwQ
aF3nRGS72mx+FznkzhO/IwpQ9jIoppvctk4ljada/GGjZt3ODdjsIsD1xfK7Q8Cw4dwaO2R8ji7f
Iwoy4N3rOhI1MALo5cRDY9EnXaKsEDf5zFQ2UQU5a1LsoxgHfblO/uUniXWpy/rD1sHBDqdbXGg/
+YCmocqhXOI0Qzg4PTV87VxlfNWu+9A2Q7bKKu8pSKZi1y9hxombMkEQ3U80yB8EoozlTA7Apq2f
nbpsTrM2KfVsfNYrt3vLHTfdS8KJgmB6de3sMbppRTUcUHnfGdr6y4lx3xs+3C0Um0xo7wNPAGQo
BPKY6OI1UbNHmC4nn/1OFN8mRrAJmwCg11AcxQQsxLHc22ocnNt+ciBPZlcUSzjSmbd5yS3CUBYd
c/kVxn6wHfS0Zcb513ebuAW9ReiA1B6zUAqkgtHWWrJUpqNwrw3DK5uCOxmDGS1TDDgwAHtp6Psq
91AJGDsv19uJU5RJ+czQFK1unZkfcDmdlAWP39V4uOL7GEcb0xmcxd292zLbscPvYmi3Ra2/xi6/
q4VxhGVwSSskuyOA7I0L/y9qmX7aC7xah186YY83uKe4ITgA5DXWijx5yVt9b9T6lkVIwj7DSHf4
9gUbAPC4+Myh998Rdcwcm5khjdXATM8riUUQ87ibM/2MuvgWJAU/f8QGp9rbUskVuxH8X5IvlE/a
UhB9xry8BCteRm3v6AGIb8ovpqm9H9KnKuz83RhGR3LhlgctYiyuP4aItqmuPrE/fEExefIdZhBM
d1bUQilHe8KHWYoPTsn7WdYBc0WGHwbbpS7y3KPogo/eb9OTiD6qzJ7ORYevexhYSOKt/nJnBkMc
3NTv0cZFWUGVGBJQ4zCOGuHQE2MD14CrdHCSHvxd9tfp6QYQ47if8/2IpBj/w6KvyNIHwT2/zSJs
ez4gNLrlowHSbuMyyB0DNu8N+yV+cEkI+vxZmEs8VqkfnSE/mzn4hFK1G0gDYH6aLNmYDO8USn3C
hEjdymYu0NgmPER6LPT757FE6hJAxS9RGsBZ971t9ITR96LS1jw7HoFIWXYXT9yimR88TEO7L21G
eam6VD5nFAlCciwfbe7NYC4jpjc8BpwTl3FmRNbICmwH+VOcoO4lgr6HnhIIbW9ztNlDVjCl1S95
3l6TufuyJxZEevCfpE7qc2yFz4D1yIcnnGhTR+yGlMEP3tESi7Dct1HqYejppx0iUZnVxCPMDJDH
gC0zx+Fl9lkcB+Orzj39KNl4a+BBtzPkXYdRZjPNmDkRaY8tBvzawAzU2u4egyYxTi0jWCJXUzyw
GBXHhsgxHy/HZghRMWHr/QX+4rwg065Opc64eW4bbUzLJHRksLYQ+f8pXhtCNdiuEbdDQjfM4RTc
3UGT10xwjrsXPt/zLjDPXRUVG+whzcqa3T/2O0nfXchHQVBkAwnlmtmoueh2WIlBKfebjGy1oDJJ
PZTdbTnBsqzc/jiLtDwogbt8ptuC0o+J6NnpMCPrPADEjM4O4otxw64gXlkshNdL9ECX4crQNSvy
nnp0kevkJB7Z8XsErBZll3+YNCRT7HU/7Juw6xKHnRlcrRVoM/ZbKfJyhpTCnH7MNHkdA7oTCK/5
pvKhP/OdBgCW6C+74QLqqY/Xo+N8WHNY7hLGNvTQ1RXj5sLwJi4hCNWbgRq+r2m3iv6YKQvUT+Ch
5KT03zUYLytYO+xn2UM11m458sO8ORQi33Qdm0LHrP6iGFcxH97OHYgFzUoCy1m55wlm79KY/yQq
s9oDOlzIcR/nkcTeFTfrwMo+/Mxe7jn1CVwarhSYhXBWR2CzAwcvLE82YkezZqet6t4hB8NEKWIl
t0nZbdlvzxkPZiL9j8ohz146rXwaPVaLg0VTIkuQZlNBXLmPsp0rqiUoAuqcJshKjLRCvGpi+HIc
RLlc/s2BIBRU87mnX+GK7VfpdA71IjxfQPqFHz4OHFxWDp0LUTwboebW5+5Z1UTXiMa+N0u653pC
utL7IEcQbiOlAq9RxIK151OVs/irJ9TwOqrfvIlJRbcIMljTsmt3osuk1U/vAekYRlgeFXI7L21v
eBeQSxk3aOi4n6aUe9Z/8sYe+SA5ddtBfEdEKawk/02FQQAqXf5dYxbZ0xRTITdsxjKoj4PxyrIZ
V1o+3/omh2wbFiflTi8DxJ2wyBDEW8CxJ8N+7Zv7YQl446RLNm018YQHPGEzmj6O7zdec7b0KogU
CZFbdV10E0S+POrZ26h8yLDGBztpzCAh2Pzs9PQ1EfaIhpX6tKpRfsBwwB+99lKYlemUI8nxUcxD
x+KORJZUd1Z8Nwzfnsccohp43mI97MjStDAfLYVd8uFHU8c0YyTGQXk7S5DT0U1/DjJz3M1UdLZI
9ug7n2IUjQd8fznBoNro9smIP7CzET/7rnvq2EJuWxN4Vlnfq0aIc+T6jLUCrMdxla6jEetNH+XO
CYP3SdsmElpGbwNvMtcaH6OJYidkMbxTSsfH2AugHUmWMlTsanOD/xE4dSzRlS/5LyYCA2BHpMDp
xN0G5LMh8my4HHy9k1P1F+hvMVjTNi/a/CEOh63jftdGPe67jCbAw3i46hA3bXyYgPkQPQV2A/0w
St/tJHkoQ8StHkk9x6xkszuxI081MoiuVtHa9ndRE1Eb8z6A1iUPpcXgGJFYUoSMWha3FoPSFa8I
yz/FY2yBJJ+gWzRW8YnSHa+5ao7CoA3F1IrsNEnZtRfh52zyLFnFizm7MCo0qomRV5mZ4SstGMV3
SdjesrTobS5ARlVWIpqNyFu1yY3iJsem4Ec16emD8WJaQGwMExxXi7LXnm/GMPmpTW+4VP1vPxKe
pLzs0e6ikm2+hVmB7Vs64iUsJB9Hx3GJUvwx8+6KHLc+dJR5TTXiuuApxqTcJMn4GYMhqTt6CDsN
nvF2EAahMf4kTvEmRn7iqlSfLUBK0x0eg6Flvx+eEIMMIJdYpJeCYaOLwb8ammjbFw/waZ2tVhjj
yVu5lMhsd4b/j9jiGtRNtxu86j2N/Z8UUXWqAZBPHaKfFDFqhaNi5Q+lR0fR3jH5pXsaW7GqqLLm
RdEXdZ7NtAbAfd/D2OMDmssKmq0Y/zzukJAmyotLMN/efvYZKjoDQgQ/WEaG/GVx0qmDX1Y7gydk
E9jsGDvyeOyKi5cLGKJZEz8Vc/wW8PRgq50/utp+5bnlDSkXMJZmPelMDN9m81RFqDb7sH3rKep8
pktr0EBYVqvPCaLyhkCrFRyddxEnI2fbtCDHxIcdveTIixodv6IQoRh+oAMl7KWnz2wxFlRglG3q
amx7xR1GEUbmggt3DllldSgzUgqgYG6JIPRcE1QrQb/0Vp8t+EDoDsxCero9XQ+IPt03GVevqOm5
ISgogywBVRTb75ZB8UE5zb55mN+b2riAI7mTVr3B7EmCQnChxWH5tTynYYfEldSO1SAowxSQJhn+
keqEU6Uz+61f9sfRSdEKoNnLDDi6c2LHG9L1bnoVkz1oud+gVZDOE9jiznClELbma0u432n+JCyx
6DIoGCakUMqiRYkqw0I9xGY6Hk///CPzJJ4mvv7ggphDp+lvsUxgaisHU9JGKAtfDcUfnC3klInp
T+wz9nRGyC49eqaVxfk4AXQf0JaVCCc3OPYiTLeSgRSxvVOIfqSTcLcgU5b1eA5THyYDZ/2mrKw3
f7Yfu65C9Y+OwQPnsJJ9GGLreJ1do9iPHt6N0QYcEfpnV9rfeWdNKGxUwOGozjX3+Qoq81Pqj4/R
zMCndPAtDvFJOAM9nAAzUrNdBZ3yJ7L6yjSSn2GgtkUNyb1FLVEF0/fU+IygSeOMM+wI6HS/ahg4
sCzdfBO5d2HuwgOCk4llK7wmQ/aYIn7a0O2TOpxf7Ty+x5e8Z6+kQCTHwONCHsY1qXLEH5ay34Td
pgb5xpvPYnMBR4LEwkAb7FAUIIOBFL2OLWbG3RCdgspAVlen2P8CQ2wYzdcpJmcgK8EKtSMCJm8Q
mN+Uf+i88N4iVQJNgub7YxovYci3XHOaaZ8PS4GhWZsCL1zc3JCIQDiapoQvNVEefvuis+khNtRP
moXNGqwmAQzsrRT6Wswk6aNXJY8oUIjQyh+Jy7JWIzBwYDJ7f3B+ewn4NuebnUsAUmUJ4sqaLwZq
qpXTDD+Y57cdtjfQUs1nYr8ak6iXxvPT88ozkt1Xs0W2y7DnE42utTIsxAcBlet4yCe034wDfxVC
S0sZEEnodVCYotADzlLGYUroIRC0HDcozsIdtnHs22P1nsGzAqAl/pbRgcPAdJXdx+4ipGONsDYC
+tHI3eNj+hRlhlegyx+ietrUbv7eUjtVGVsM1y4JJqdCZo3i4/jnyKm64GcqpbqS/oE5Jcq+I41/
nZaNE336lXJicqm6z6hgwYcNkMoOe3Xp9Duv5U0DURVvY9u5mHX35EYPgipmNXc8qR2TETCp/WpI
h79y8TChOmKJ6EGyT9j0KNLSGfsn29bj1+IZ16wJGkamH/UiT0W8suIaZmRek7hRRu9zGGZrvw4K
OJ9xtZF3RYhWKyHFApoNdnB8Yogmgq+g0AeHgI+14t5AUk2aEXoaSRQb0WBw3aLWzXc6ZhMkchK1
Z30mThOOle0+eEV0pRgnECwsbnTzARXeWU9k23gjns00RT3TQX3e+FNzNhWYLW3/CDbKTAEjA897
dBqDJUzEQCU3EqLLBPNeONxyVgunpdHu3kO4Q2FRztCM5aMhss84ie8CGNfQbrgnzQyddOPHt6m5
Np3qWQKUI2Su/Ctt/iVR/KqV0YaL4taN+TB6xYc2DyME3OG3C5cvxciFKjLj1u+yz8678tGi9+rI
gzWaHOeFTVqhUbyyCr/+5/eHGLENvUeNXHPV1NVPgb+StdNIxJJvP08Td9QQTUh0zB0Ec8ToLWVR
m99n4V8Tp7/57AIJTayrDZ5pxgZp9P4j0bPvsiSWkHoLdFfVH6kt+mUgEYD4R1UvQT8oSKshdU+X
8C6HFaOMeGmSjU+ZxXfI5hvIWgUH1AI5ynCHc3P1lFfWJfW8uxZtcJ7x1s4FGCqeQg6w5cNiE4ou
Tb0LZbzNpmNDPxtASy+mNYTMFNrIhkeAXNpoTuTWnpM6JpxCLc91gDVUJMbtiLtd6PA9Jc8Ms2CA
MKpJCX61LyOau6EoBBexnW/JJdwkg8HlE5LlVHH5h2o+15lg9uQ+alwyW0OxXCv43M1JfIyyzSiJ
7Qk3LU+DWU9HlgUEgDjvQOJZegUDdjAauFElG6n52UjaW1LAy4fSnQdmsBSb/lOUdOeu5Zskuy74
X+ydyXLjSpqlX6UfoJEGuAMOYCsSnCmK1KwNTCPmecbT94ebVmbVtWjr2tfiZkbGTYUUJOH+D+d8
x0s0/VMfgWjo+JY3fsrrjAMfqXLxGDbkuMecWGXFZZQb/qHTg8825Xf4DKez/KJppplf2HQKf8/Y
KiZX/CJS1rfwARfEDSc8sHaB0Mn9TYenHoHPP48rW2uicuwc30OTPbqsUBVQlUJZ1zZEO53YSbhB
hrljQa9tZh2LS8/knAkUnikXK1fDCgzOFBb4JYDHLDbagBnEn3jo0exsZ5TlNOM21GGcX5sGoJMf
Fsnefbegt6wiGb5WMwH0dGereuhRWrnptSQBe+oeipxTHvTvc+aPV5iPP3riP0Zt9eCIQqcLYr1R
8MNHDZpG5KgettFgZdq0yIkWfCoJ/qmIjG+jiLTVjIEqRu5ow8a+Q44NcRZd62gC6Asc80Xh27yz
VJB4rg4Lvm2IC638/rsb1Upn77DJnel17OmtkcZX7NC4JemmYrmNh+jqty6MsWEjahuyvKmjE42f
bFRDEXgAAfOdScVu7uML4vNbS4YWcjD0aqRNTf5D41JjC6xZI9Xt2oouomckn5nhce7dc1S7J7v3
L3PpHPOa6zAZyUiCdh+J99LJGaXghklyceQO8+rM/E1dy74r9XZYGe+pozHHDTEbTcZ7F82YgNwX
p6Kqm5n96A36OzHxFIc0jXZ+c8C9b61E7Qz0tnCooCxY9My5KGkY02jGjIgddLprcR5s3KzHutzI
e0ZXXzV7qbVpxY8zQnKUpIwkutn+MHp8q+XFANJKv8A+VGs5jEgHrw7CkNVWpZg64/a9118G+nv8
1CWyex5Gc1afsux3uatNvKDpwzgIdQixzKBmGXk6qdRigbfPgH1lGOLBQIiMInhl8THlOaDat+eD
Bi9m1YUAOmwemQHn5K5GRsbAsl2pinqaJJ9H9tZvdUBKRoqkZKfQCKMjOGlacWoydGxxMwUsgbJV
2HHrL2cuLjoO30g9lWgXipAMzhbX+zpwh7e6BmweJfSOTfVFBmBNYBiscNuFjUfkiddm7OKhoNJh
SAinM/GyhXjWHdDEbqHTkDt9uG6NTdVMwyqydqnkxKtCoLtmDZu7n/ULUlZCwJf1Zjje4qA8lDND
s2oyV3mgf+RdSDWWw8XMq8X9Ss1pFtpnM3ecrHBDkEzw78H0k+E27hvXfI1jJvhSw/Yy4gElKuyd
z8pzlDbQ5cn12+j0D6aLYNesyOGZTBR9Q0etjhkeL7HCFT8SZ4W3McnIybUlvgO4N2QI8zjmDk+A
VsG+SVJa/BRPY/8XDUu5S3ImkyRczj4ypjwGa4nHklFgOe8mm8NQAhtWA7lvsW3a0JSXyLsaBc/4
ggrYWId6xIndZv+jvfv/QpvJ/7f2DpLhZx39X2q75Sv+rbYTzr+UDr3McVC1CaGDvvq32E6IfxHp
bFgOV79jSctAUfcfYjvzX4jgSK6yLGEiuJCgv/5DbGf8S5iYjFxhmhLBnVL/HbHdf1XamSjsdGmb
Fv2TMG1zQZB9f96iPGhQA/5vhK5dLnrclky9PxzdvSURAyXHbk//SYz48G9o2f+CmvlACnXLl0r+
Rv9F1Af8y1YOPhWTbaVUakGE/advVU3WVCLWwK4OXRdQBOvenyDCTojbAHpI+R1l4183+Rw0ev47
cEllSQxunGjzdetWD1odn8NILdJfg8VeZrwGs7YNxxoIVrRv3YVdOgaIuX0Wv5dJzayEYh/V66KA
r9VNNcByVOZehmDmxsXMqmMjbfAZ3yHkZormE5nJ8VT1pK4nNhEroD1fx+LKLgsIcOF8zwyjyV1b
FGdPidSvU2sdSw1tbjO1eyV5mLOk+4k4SqreMTdluviyQeQ0Sn7LHiu0K6nb8gLZHd3QQlzfNYJJ
Yob4iPNCPae2WNikzP9SZTwNImBHL4c3pp3byOFCGnyLnAArW7XpuG9LtaNmfi916y+htW1cv4ZZ
gFfYwvzqoEyyiqHEYxUwjjU0UjcYh6hCZwI83YqmRJKVHQaNexHHiJ9x6ycquuhG8hzB0Bf2z1De
w5X9EguIQJKGd+dC20YxvJ7gzv37K0gbO6fYNLLlh6olnAmoTR8hIwKiiQlzRdsUor4Wen2Zp3qv
Avk52AQTqHyfafHiXyH+N3XJ3MLVIIjZSvFBGEX265oNdZCmP7R9BvKauK1ejW8DcIltEM3vdaiM
NTFe33WfvTREeLoSzQuCGhuNRAVB1pVbUBRwaW1GUB4bfyDvCcFlCeK6ZpkxxeQujCWU0RIbtOom
yNcFKxXNf12GAzKzoCF0jAOzDMnW8jPABhnwjTxrbvtWZ/N4l/bssLLMpapBJFnGB5KuEM+Bvrgz
5+HPaLX93GTKS1SPh52zv0blTsvFAFVrv2oocZBuKm4D5iw2HajMak8YA78N+gKn+YSfiplyMTDz
qVN76zbzcxVjU2vpUVftfK/YLi3b64MeYt6JOhsFZUPweYWrGAEIaV2GSwMeHYTCUhXXyU/D8uLu
wcwon0L+p2gGljHWc1lWET1PS6S1nZ94F0esMzZtqwWVtalQW+RI7Gn8Ab5HezttBuJy7pJGPWp1
/sZi7bnhzRFtutd0cUwp5LMx3VqhQVBNQrHidPofGw765ubPspvHMaqgO0+0HHEZMEzAWQVZBUXP
WHpBGB5MfhPDHz8AwFhTtahveLCT3DnoDb9AFILQJ9qWArgoYgaKWGZX/WC9tFVj0XEl16qrcAsB
XiN9DwNbc5/31XGssGVlPV06ju+72JKsNQxqllEjvjBg3kOsK2F8lDI1GgjUnovN+4Cw2Gr7jRyY
7MKiZA5I0T/Vwyf7zXLd1uW01yYr8ga7fIbB+2dQc6bMU7BeQCZO4hDUmO//igQHshxKPCskX0zR
Y9fiADbxwY4AwLWR7oQV68rNjPVgNF9Ob+BGIeY4HuptZ+dXzrxr0Zd7aepHtv2ZoL2fwb3gV/N3
pZIXWM1gIR99gIVuR/0tWeUPQ/rQd1vEYVfp4osohy3+GYxe2ojILfJHymoGxshMVnNpbYPA3BIF
h5cDdjKDlBBqlPtNKq9cdXjiVmT5PRqDTRBHTJwbJRWeURAMKsJYlDEQT4169HKtZd5MRPx6GMtj
S4m5hQCDZntwmICFcokuOevGOQN7yNSlRmQCN3A3++fOTz0ncGF6fViyO0Sp9YCgBkPPFRk3IjJ5
Ks3+OQ8nwjXaLUGqXolrWO+7IwlimxZdKrbIGjGGQqwzSAD4fveQFERC2eWBJMrNJMx1qfvvFu7p
Eb9QzhZT18evqs1JIsqsnUH6gA6uxXXc1yoED2BCLOKjAi2ZLOIOOZJDUpOlRygmXBKll6ZtRirj
4ghybX4YTLCXnLOfozc8dtiPB4cLL+5taE91wrC5pJVICcWWX7k26PQe29AlZKLDRgNC5jzV+aUp
8Ju3/qEh9j5AEmEEZyuNtsqPTj4PZSLnJ0zY26LwsTQV3JztiHsq1b8x067bxNBWYYN8TP402oTw
ptJ+nJmDEAvRBXtHD26AWcxuGmb6G0nnYxn3hc6MEqzfj+idQ5i4H1n7qU8pMaUr4Qw7mYyYOdC4
i3ymsYUz0TY7qQVMJMbyXvn5DzTGOxY7D+Df3lUtXggLvVVD/Sb6+TUoyz33kCnt9751iflcLpJy
22CbKcWruPdbZwkSBbnSRa8CW8yd1Qw/aHHX/Uw6nC2eawmXgR8djhV+Kmjc2m1ui0teGl+G0V3T
8Hms5SFyu0vtWkB+nWsIdb4N+QeUF4bIh9Cszo3IQbhiyoyFfqBl+iHffD1X+TlBhFnP96JK7xvT
vaW58uzJIhmQbJOO1cSIpxpTgR0dFcV5efjHEg0S7d3o2sde3Md2Bc8Y3Z9dIP2cLYhdaL5yCyVB
cAyjZjvrI/bTcmt2SBzt4LOyrU+Bx152OppvWOVttZvANjbKoZNyn3JRneckqO8IB37pHMAps/gk
kO6EuPgDxRRjmNl4yee3Ihcf2pj/ytE4kaaz3D6rtEUQUDMAjaOJHSuTuRjjmROanhknz2Gjntph
59bGTXbNgxZqT4NZXh37HlvWUzC4Xw7qM4xLTN9wpNq5vs4qE17HfDQJpLgjHPnKdblNG5NxrX0S
fvlt5XRSqnC/jMo9/YCTu4b41iFqy11Mnp02f7RCPysxLB4pxAF97Fn19OE700/ohyfd0n6JzFm0
DvESwXMVFEH9RNhqkLCTyyYTSlnqTY79jJ6J0K0GzX8Q7xGt7lIkX0EabormqSh1ApVJM9JHtD1B
qc6AvN/cwPw0tfI616CyBoQMs6atUy0nMxudBNMkJlr5MTXKDQtkWBzqGAXN2XbCSxNaa4iXr3V4
zYKPHoU0CsxTP/mPrh0cIzTwq1jtLL18KycimkinGZLuFNU+e2gl38y229pLOUIMUhE5eIPTGFMv
6YWcMaRXUfXV3YKsvDryOaiG52ZwPIX68U6y+SXM4IOPOWKPXH81wCQxhmMMZrDLQiTCHbZKS+ds
CvvdmOVOiGEXGyh+dIAv5vwCKpSvrCXEKcKdbGedd91t7KZzYQGliaKDhVmEvJuDOWGRkwCfaOiZ
geUkA5KqHQjnHBAvFc8BtwrxoNzdN5QnnpZ9mhhuhDleLNkgAJEMl5vD8njmCvFUJijH2bBq/cVm
rZ8aYCSqwqtT9ZwtCbDElff5+G7rwXYotW8/JF+lxgViDuW2Y1q0/JNQUTjgGFx2wsiX14ZCbRPE
60azrmEzncsZyCcnbT2+TSVBkfFRWPMhT9w3Y8xXvZAPCG82Ok6bMRrWyZQ8dObgmSM7Ylc8GdgE
pQZSc4kQwZ5JEt0+0G2vMIYrEF7kjbPxPU/dxjW80RZ0+NM9FGbP31YpY9NUvoPQ2KFSuDp9S8pK
hIYSPv+HiUkudad7cmi9Yi5eQKUtZKLDICVYwMaLGgXyw7rUgFv9ND4RUb2yg/peDECOROaV4mQR
54ZRllUwzYaFZtz2pJ5gDa2gIkJHtEKvc6cD2uezL9x9p5+bZNiifUC25Z9MVkoSYf3y30JNl2HM
yYoe4EkI9gvZBhvLoS/0czZ3q2mSe2TyJFzZ5+WHq/n8dla7zY181aGw1ZrssPz+VJJsFa3HLD1k
kfHggJvBVvCyvAuLclYjvdzNuFGrgfgcmEuWu4NwIrLwqSnlxsEE6TP7LgTiqthch0j/oZLtfNO+
90MyQsfoOmrpRhfEkARUEeWtDgbywckBeYma4NCbLXZ7+wW6xwMfyU1FZRIojZug3A5WfXAFqcFQ
fyqGjg56Fo6nnbtO4V0ZhKmydzktf0qTNh/TEPzxkRKluU2rbtf09bqX9i5kIa4IAAF7SzQAefFo
mL5s8NSVCcGwVueUcq+uPpNNIJA3QvibgTUSZFeWoUeZR95dfxlCElj0erUg9GpedMGnq8lnYB7E
vLbRvUgOWML4IGWe7MkLpt5cvuds54jaeI/dgai1RnFELmNXFD5w/IgidK9NOm/DRXMqeAeHeduU
uFT42Mgxw3Ej1xVVqElcmFlcq7LdaagmIFavUjJlaoDa1D371v9BCrVn8XTMMTvNNBO8hpIUaueh
5evhl2+SqVuHVe5N47BhEYFweSFu0QUXzr0/QbmzES91pDyHxPh2Ftgnop2act/B6Er18YQS0qM3
PENlIuI0esF07JFAvohoL51QZ+FOa8M0oVlFe0PV3pK+0aHA1FhhjeSJpri4w9baAgf2LNKAuBlO
uk9gVLVZkGxh61JtNmfMHatUEysiF9YaD34YEfTFJyfTKOKlhu/txZznlTG+tS7isvYdooXOHmUo
1wIgczZGx87KdyYbTt3WHixI7lgdt13qHttwOC2fZ7sjTpaf0MUag1VvJ4toG0euN9fWmtWuU2PD
ZhsuF5E7PiEBR9MdnX0m6k1P3nCqbYK+2CX+cE4Cc+OU9s2Z1HlxKLZ6TAyXvdWtYRN29qVjNWi5
6woaXaO515wQWYae/touoeVYtUeuwdWJ0n1vFHsiCw6QBtCzWCsjlXsGRviH7a3fyb2qkcFMaC86
1l6l4nPEypYNwayHnuCztZxnoNbXAwGKjQ8VKEb8XX/hjrmbgGDhhPGWF4JpDYa7difg7WWus8ld
ZqCDnr6WhXGe5g/VZ4c8DEkTTlj1oXSxEd9zB08EaSwvokz0bTmA+1DBTsnylsqXFKbYchZWZnSs
jfYwIfUSlr+KzOjMJOUqy/nNUTatcHMko/uZ/UCOaMh+HjEuN4FzLxrt1mpia0o0xKnjsU86tdgd
V4Id4z5MiXUfSQ2dSMXDTHlMa/OjzN2bX6qXnEEOQ/jit3Ynf2VFxsnq1I85MOkuq6fChLKTZqJf
z9NS0frMmpvY3YNe+/jn39nGhOFSQ19RDKhDxyeeLoGgGat5z41QDfDhVUbUsh+Qbm6g/HEG+RJo
f6XAhJY65oIvZUUuEMqsYOkjbK61G1qdF6SOvArwN1aNe2NA8zerrWbkJwLaEbs7Dkr7GXVMRCu1
YoaLn4qfFJmzO7/kBXtj0oe2aBgRndGe4E4BowdBXiZKW2UuUzuoioSET/w5Y99fas3xBhORp63X
+U4N/VZ35cec6PWmA2ODCuiRzf0f4mW++RIa+A/vT6bi12hpz6dIktwLnfAOYAx/bcbNQg9uoM+v
LHj/yin7nZnTESqoZWR9YvSfbLmvtPaz1tYTI6HI4GujPBVcpD7O0YB8XPZXzErQ4SBzgMJkw59V
oucsYckk5xM4ay8wOMj8YkovVtYel/cU0BR3mUx/Q8H7bw32zVDpb4GY8k7MzIxSBUmkB3EW8jeZ
EQshDw2hVo9/VdVd+oQ3pMAcc1eGfDnnBbTq3n3ueu1CDcjigJc3CAJCzKvozSY+EWAhP+rQyhcz
xGZv078N8sOd+otu89OYyS9atksl0Wd0ZGDd2UQ1B2G8LfT2s3V5ITXmKwyG/KfAFKibOeMDDKE6
orOVZUT3WXKv40M5AofDjlt85n5zQ1EimBUE3y16400NvyiPL4qCCTENAAT0mL+N1u50Pfl2XS4B
FUcHJrr5blSAjKeBn6We0DyPHbQ3mHSwablyACqMdAjlSK9n85djSng39Fhw9O4FCQFzClJxN8ZM
RwbzOfK0IdyoafLvLDY1Pe+6oTD0iXIKVld/YpAB5R/bYBz8DQHrZp3zHJVCfu215ynRIL61yQuI
ufygVeeCJ2hbyInJQg+zM/FHAUVOveEMg0+TwT6FE7WOw88Jbwx2B/4GoNGcO7SoR60jQKqtv5xo
/l5iKbBmVFv4xtKLt0YdTpshyc44T7EWBASkU2E8FerBDBT50L7mRak0jjXgVIahOSxat9xgrP2b
CHCUrX3VMmocNjt70ybMqrNmZB5dtNUxUa6GIv6pILvc9YHFUrXnr7xotKsg9hgNf6Fj+nCQ3GPT
BE/odytneUlZ+d6iBUdRp5T2LS9ZS53ETmYTRi2qYcJUGJ3Y+tr3o2q9kMBpv9hD65gJ8N5U9o0o
bz61eiu8fyyUeNwFtTs4uJAmEP7chAAJCKBjo/cVpX0wLjlEXkqoYSLxKueBKyEOk7HNnerArulz
CqmKuVqmBft/3tqGIJy1pUOLCulrqqr81cr8txT9pSyQ4KPwmFnWBu+R7Iw9TkukqeySj/8QtuaJ
jeHIqJJsuIOo42892dsZdc4YcJYupxJhjM2Gh+lXmggfK8d8S+Dw3WfIyJaTeRSsOWsMJ3qTntMW
IXLpHPq0ni+Q6e2D6MZbYcWfWU5o3AzFah04bK5AievI3rG/a2KmarqGoflhWQxdayc5Sp7jwCR4
PUnRMizfpWs5EYpJfcR1SdJYea8RLLcCgofCCjPNHOVn5ZanMsQRkFV14/l/flyOd6Q993Dr40cg
jchqWqTWkdtfUkKFdtV3a4A/7CoDgCWlRMQfFlscfQPrhny5SlwczuvJROXNPfRRYnC90w0OIoFM
dGMay8ejCEHTt4wc55yDpbXBviLq3GYOs8y07XZ9n34HNSeUkfTbvh+PvaMfNMxKK9HV6zbMfju9
/PXNgVeiQ6OPRQi2HANUs96IEEl1y7K/i8x8V7Q1eVXLVFD5j4w5uMhauqKxw6XiOheSp617u0nl
1mrltZjjJWS0vRXL2mRiHDNM4BBhHK8JPGAlTEgFCgUM55177/fUDjIff0PHZsev67vOZU2ZyABi
cso8rI17Ln+FG0+ODMz51mohtxOXZlS8TEhwUb8BesM+/dinDicejw8I1fsxTc5tMFzswrmxWufO
0HnslOI/MjleeT+QMEV4n7F+vNDbU3fkvPf+BKtrGoPynizUyZ3CbdcCo/Kr/jVitr+vG6Z0JFfY
odzoGYK9IbF/XV9Qq2HHJ2nXpoEZv5a117xYflWsu7vawtbhjvCWctLg4DUymZX0KgH3PBaZGpRV
BMA0Nt/dfnhqpvBtIG56g3Wb4hUse1SETy5RZOs+7KNDZusUOJbWMM1oPhMfEVBcP5EinK9txJBr
yD5np5q/W8Hl7av8tynJEKwwsE8mHxSsz0wkJvt1ztj/jD0pXKVNyVIw/rJN+OeJ5rzCG96ge9l3
A4f08jEBf3CxhDJp2/ggC0Ja0HEhMgzK8L7Tkic1oQ9TuoYYFydQCzeNQLAGN4W4jGwxd1mc3Wbt
yyoSIJjmCBfcNMeDZel4b6OswJ9vksU1EJbbGhMyBNgCQ/ekGcgSnbB4NVuSX+rZeNMkzhBQSSSv
zIiRqr57S5dUYlUX6j6omy9fwK1bQCC7DsBOWwb6iZdIP0WR/WoG8nEYmK4uIbHbOUPD4MoMKuEU
susmtJsdYONs4NtODEc8K0MXEg5UwiWG/40VVePVHTLXa1jMraNlLFoaAh521F2NHh3SYgyDP5h6
IjSYiLipwrFs3VUQBzAJsCzRpuQnDTuD6UhyLrr0TZ97+ZBnT/Y8JkyctHqdR+4arDeXmbLNQ61/
W3bUnSQ+6bvBJD4tIoy3CggcGiECsKnM4LTCLgj6jp6nISC674Y1c0sIwHl8NaPw2I6NiSKXQEBh
dSinuuHJ1dSwox77zLBbmBFLAktA16uqjPxre3wZCy7PsK37HUbdG+QgZ4PUgFnyCGCOiwygOFIp
PjvQwYLhGucF8XSzg2bYtr4dSd8xz1hverWre6ZNxF+gQKpgLqLkWSUZ+qPKqvigjf1mVqba6UPw
ICzzoirzbUyAzcYubhKjlk8EhSMEpFiqZ71nfoU5BgNSOfnRsTdZnGGnOXAMNPF8KlPxEQhJrE9n
bIa5nPd9MvMW0YoN6XPbMxubynafpRIfDbTzrWw/49kwThInu0BqvfGjfoGwsi3yiQjVCSfR0pF9
SJ3Ll9rdhEwgbTDifVKau7HhwhCWdtReQsY9q+CZuMRofQvm3Fh31Byo1nINmQ+jCp9gE5wWy5NA
KsD4Th00DdWHlkYPGLMo5EpEVAv2sC/aZws+3T7snx1wbYs27VU2NeZciusV+MQ3dzTURnbmlpDM
iN4VpwkZHGvNSj8NVOU8G1a2Ne1P38LQ0SGnQ6nUAjkY0HQzmuv9DIrs5CxKagwYNfJWk5hY5CaY
PXq8mJin6BiJK70b6pgmLkgKjwilLV3PssumKJ2Zow41V2ekJQcKTMJf8WT1jMBXbUNyssMZ1Ou4
C8MRYzsex9LvMcvleMBrQIt3vtDDja6Nb/5M1sig4Y02u/issUsvoMqzv67e9VDJY8Z3Yy3Apxd1
ub9xaMz+8evFzalvi/nE4BRPfgvOlPRC7I0/iSJvOCtxODp8BPkw1btGwZ/hlVVmAlXbNRWpQNln
H7fOtqrHM1dPuCuzPamHVKwKBAfHh9xL9H8jpoH1EC/ZYZHYl/pcHDWH8aRdsP+bRIgN22h3yh7f
SitmMgyuYwVzlD1BwDKqpBooGaMiKfeAzqCZdX9nI+WKTUpep+or6NMZ4siy5wq0vRQDWnlFtaT6
oyip0Rq9PaaiubJ5KfZj9mcg12I7nSxvhr4SuXgsOyPYsENctKnF1+Sea1KNmDuDGQb+/GDEfXcK
9knjhAD7plOD5pPSKnLRZEReW+pkMWvWa+uUxjoWh6HugDSYKYzELk5OajFieFmZ5Oea3s6zQSMY
MB4K6p51mFAriDzau2Z4qyszZlBHlYDr7TqW8VcOaucOg5XBJFtuiyAZ1/YMcdp36DtGBWZSMm+3
B/4PQSFcttO5Q4yljwObZJ5oevSRMayrIptXeWWbUISjLfvQm1blo+dC7tloyU6AkkUcrJveNI2S
4GadHaWPe8UMDrgWkUOZ+CP5i4OtpbMRoU8gcWkfO/KfbW4+j6OeKmjhnpRQWWKcd3gczbM/x7fA
lhfXhnrYNS1ku8HdW5X9FIYMnYeEfCTf1U7IQ230tDwLzlh7iA5Ag5D2vUJ5cdDHdFGgWcD4g+8Y
1qYXK3BubvHCNao84WwRuzsMJKpqZcevUwvWOtIG+6XSh1cBxc2TsaHgduDDDYYeKlKL7x605Xvf
ZdpuIgWjdRISxDkTkeRzXPZFxegmSFfMx84uLrYuoPgYHSBDuJo8RTgyD6C1p2e+dxz2dI1GFHiJ
7pA+nrYyJcwFhM988tXIt4Oqv8qcoFq3ynmqcswvRHWxKsen7ats2FUBtO1Mi1hF1OMR6BBRDxVp
QTY7RBYKJyPcEDPUnMyxYdROnNO6LqN0jXg3kJm+Huz83mWG4eXMWM1YfxaNgonb0mLoNb+qwvpZ
wzOxtRkWVOMwrlmx8Po5KE+RqC6ZdFxZwJTOpGdBHfYTr4YqchhnQK9JzUaDeVKzSWOU4qnFBd/q
FuqjQPdqrQ7uLDY5W2EwnoV1PcMa5kYfnclz6oq1kgl3qiAQoFYBJpQ2gA3DXcFzvsy5/DWSTQLq
sQ6UfU5AUy0WQzC0ZAZ0a398YK1GrrE9QMmJdr7W7mNCWtd+n9W4dVxGFS0l34i6GoHnQ2oFT0wj
ERQ1qUUWsUAEjf8yHFAK1TOsG0q4M9kUVzdAxZ/YenwSotz5YERYS0oSu3AeLdVxEeuLLWsROYZu
txkKh31qC589mcqPZMltZorx5TNLzvMZm5wmfnDGc5fDX60Y0/AGjm5D0zMWhGIXMGzAjRFuvMkj
czgDfnx2G3kajKC/t6BGD+QPPRL3S2cRbIKl7y189hb6rNurqTwj8h9vvas9CWX7TI5Yp+IGtSAY
BiTP6Wmys+L8pFTzRNEsN9aHXSuOoPneAV69yvXkNV2snqkoiWUrIjpVxEf5jH2z7H6jAHJvFo+f
PVKj3jQqgkfo7DLNxuWDBEhyKMLWSta6G0VePt3qvi+RNVrfoTQe4tndUplb6ZttN+PG6gQiGSNH
hIniaazKhZ4FCcK2gfDWkOR5Nm4SCRVujQqKNqHfLqqtdTWGrPCxD48U69t0JOqJC+8R9CjLtB6p
WU84iW9k+SGNSsS8A1+TF/mlDDRIt4jrIVaM64w8oVVDo00SEeMFkyLIro+IRPfQNdxLQJxRkfTu
pulN/c514m+zI5bIncjWzpKnbq4J0tX08c7ERrpSTNbuIgffsHRIO0Fffde7Rz2HkSS1BC8UsoGV
6Tj3IwjnPtaotgOLmEf7p4DRsqtztjphn9RboDXflRhWfUlVY/NqcnwyYSoEMiIJSyMz3XpbugxN
Fml+COxnb7Y2gqymZgHl+19N6r4FM5otYfdXIObVATLJb+CUqeeGJm6/dtozPbnv5uYWEN66Jqai
sbvcm43pVe9SrzYk5rgGZDE616NCnyz1jErRSR9MzcYqyOFTDYx+MxViISjtjaEj1ULYsVdkQ9cZ
xj9h8uOGxjMBQVvmDuA2l+ijXhW/jRv2exDO6mBMEzNzz5V95fVLhPAUyGua4VW0GEdTAsqdX8Bx
bRuKp3l2d8j5iOus879BuIfCARc/xm99y8pgUbZweuW+XmycFBlwjKGKCIJsF2oBAP/8pYxqtpfd
AOXH3M8uu7GhmM6a7jmERu5MpFLUzKQKO3Xqb/tKw4CsZQ6MHgDks852wrUxl4ynQU0c9aw26P1h
KEnO6pWctFtZtST3QFORjrNJCYfaoLRAo1/jP6BZ/RizuF+bZfCS9uHCqbBOYB5+sUySkIwiH5pu
8CzbSKxISywJTFKPovpFeZkfODx3zVDtyni4NWXIqRmC8mUqSrKFid/KRjJEU7hOOZ/vDERmXsqi
C291R56V+2yZ6mFxAd3pNRdy4tb7PCPkcQoyUPut/tw6XyMxBIfA0HXPYhuq7D/M5LTOIAxW6Rzu
9dbCW5h2UNWNmXiX/iIVW6Uai5DvUPHBgTMZvQREOM3hFUgabuY6xRRYLQGhIZADKOJMlNemw3XE
pq3f1ME7eO93AB7bNCzNkzKJS+G1VqR2t5tYfDIfnLza1hGZp7VxnGL3rRxEyR0EIwKv4DuUbUyG
COSEgn6rLB3uifue0J9uVURcA77R5M5B6J9z490ZPqKrSFp/LEwflMWyCq0fNPbVGMtkzxAEW3mJ
iD4itslgBGTwrfBZgjBpQpMnhiEPk4tlhgEuPecejxycKQWqE8tGusC0fJXoqacvoWTwtx8ky6lK
iR834CPVdBb7nvLK/Bc2g9DlRlY0Htq7n6YNGkPSIcnoflpQ9bSrF4NRnAyclziILqQe/CouRFG8
jziOIKOXj5rCX13NLEONzjkWkmz1miKUyoMJQFBsdHu+cSKRPSOKLdGKe8kf4kPpCazZq/WJ24De
a7bvbYJwY9oQVKD0s3pXEGDQyF1fEQ+AguQoDMP1cnPxJyzeWzPtoo3Ra2xpsUJM8f9h78yW40ay
bPsrZfWONMABx3Ct+5p1zDMHkRLFFxhJiZjnGV9/l1PV1RKllrr6+ZZZVlomU4wIBOB+/Jy91z5M
enXRobNt0E+RfOMyWw+9t1ebeuclq+G843zklEAdGbQv0o1RQ2IbmCkLWl+Q8R0w0fGIq9QMtkHB
lmh6JQiqDjFfwPAyA8Mf2qCoQ6fyMIPzktypa10DehjnxkNuTxutmm57YNBsF+T3mTM+4oavJWpG
E5Ug8g5GDNs8xgDMoRp/DqXhwqzbT5yJSnBQd+AoEMXBAUdbwqm/DGjP4pUNPPhppqTtFve4rjt2
8KBqliKpb9NWRzpR8Wlxb6HdRT8W+THa18LdWVqEKMEA9q8p4ofmPzN1N9cD59xN2eibxKW0MKKX
TJPWCuzHLT2KE+cOWp0GGrAh/8RytUML9kqhCbNU2JheXEZW7Xrs+dr1kBlwvq4aDbi4D/zHnU9m
gIjKI9ls6ZQ+OJCUQLExXHUudDq8RtjzA5R8gzmzwKM65NY6thUnJjOqbCB+rGRkGGIKI9vVHOg6
xthjhzwtlzqLAtqlxYQFe0mTY0e01T2F5ofEcx7DBgEVwTkPWK6mpd1XB0Zoq7kNgTbg10GkOl73
FWWz2e0T4A3ogwpj2VkoiIIGg5IRk3hF4qSRjfd6q72QaEWJJeHeC2LgoIAg35Z8yoqjYDvlN3SH
2pUOSGHhoHkOvtQ2/ZeytbR1GESfG0nXB5QUbo9IkE40kJcUuNcNqJe1U1Sk0cXaR4neMpN4nPGE
SSYE01Vhmx9LIPOL/AaEN8uoj8unHohO4zS97loTIpD3gC99RWA0SyPkbsgbJAeaRr3QBtR9+mwq
IJiz6weXJbPsTqIEcZf5eB3zOP9iTQgS0ercWU1wFP6KeJQUARSEvcH0UKED3apser10H4DMICw3
Q+umtyaDCKLpye6TewRGS9Ena+JGzzl8t5Vs5weRoLQbId8A8H0Koe0t/NnY+x2Ycxp8me2ck3T8
Io0zPkk78x61ELmdBUGHU/qUMvOkSfQJHVOIIh39XMwtRHrpJ6en3ci5CZZQi82/8p6HuYJSboLR
6j17Ad+RGdRricR0rZcYWgeGDoBb7C6+FXXBPMgwrPXgVscKmWowE7PCFPniIgDJjIbsDbPY+ppx
EroHvtx2TxwJ24WojE/JABel1x8G3a3QQj3LUt64kkw5mxpjUv+y5GSLR+pjAMx4zXz96FeozgQ2
88Itq6U70xjmMWa31RNIaWb9xSVe2auSGx9ZalhGmMnVe9Dj8Djl6aGHwhvVcbOxCEerddr1wCEB
ErLjVOg2aqOnKGWkjvgjwKLdselxJsyK/BPTprtQn44ylhwBNBNoZ0tFCWdD1yjDMSQgYLGv3X4G
hMJY0NEENPt871vBi+mi0wm+2B3OhC5M7rIG39bE7CuLzGdnqpBD6sFHQschJlnTJRrHT3nAHdBI
ejyTJ/aWwCqFBRN41LWtBDZJz4eC6MLZvhIfbB0IK+it0AbOb5vRJ+iaD4Bm7QXZq8lzJjprOQHu
W/iVXAV5/1kMUMY9k0EH0X4FGxEJnXUEq08eq6GfGUA4OCWa0zRRNITpwcjhUciZWFpJyAEfM4RZ
QUufQwkHYaNsP9cACcuifMJ1ClwMiqFO6juuRiJ69qIanvKO+rFpFHIu4sB59Fs0o8xfUbL0/mMb
MC0EDlvoTKjpIgk3QoKuvSTEsLBooKKy7fLZ+KyIpWUd3BapeAgCKr5E5zQ/VHLfO9Ndq9tnV6Zi
Vbf4QERqWKi8TiGQxygtbmERHwdOJZ5+Z6EyZPZ1HpyaU7W/tY3yRbOaWwsxx0iDPBxu6Mx+KnqG
ffY4bjn4GFN1ZUn3VLvi3s6Hq7CNn2kQVWS2SKLcK6O95Ea/rWitB0kDlT5u+Li9txg6umNGSAXa
v9p+vw+cEWWBT8wEZ+YPE3JsKM5XKEooInP7gbHpBQ3mjRMNp8bTLtHgQ8YCKOQGEgETUlG7sp/6
jkAjZMu4TtmVDDzK0j8DueOZATOqfhgrv2msMHw7yqOPiFgJN85Z6WM4W8smSNdRG+zmlERAzXqs
I/vUR69A3i+9gastirmlJzl/1pJ421lqyMuGyXj6UskW2Xi8j2qqxmZgjtmMTyXpO+u3jzwM8Yos
D6Qg0T7DvL1wUu0+i8Su6F/Bgp0Jedlkub5t9TNpDMly7iLk/wXWhahMP+CfF7PzFHEs4Zsma45B
GASGiDS2EkCYy81ouDUk8UM1CuUoz57DutyIKsw4QiJ6HFtvZ5ahRX1IoyrgNEPJwK81HxHUIltm
3XAFd6w6kk1EJZAl1tIP8blelnhllEUfQI8PBbsRlAZuIqQijz7NQwC44ZMrA/qrbvtFb0MC54yL
O350UpAgfsk8feqtfd7JW89hhygyKIFYjhi6jcVtn24Nc4Md8lHGwdqpYZ/m4fzVbC100tYMezv7
NOH4bcgZrCJS8CqHpvIcBtyOKTslOOk4Y3AL8A886ESYmTY+MxlxFw2qyoFWAacRzh1W4N2lkQJQ
qjFVeeV5xt0kyucImNiSESgJAsGrb5HV6VqfW+ZAeFCBOXVYRDDusAjJc9gF12bwoYHL6dcRNIS8
ZqPsNB/fTX5l+snDFIODTRrMuYbWr8suYTooqttMVKc2wKNNS5FbtooRSwI30YjnWlLslgvXTl99
mS9ERr+okmcRRfg7ZgzifL6rDuTcqmlkRSJs/AogEZHDx6FKvpSIcjMr/gDp9IWx3GbQ8VpnNogM
voiS3SQvsecSz0UDBOk56q11YWJgEjvNeICbrVjP2zKr925r7y2vPxhziGSTZFY7oYmdVGKr1cUn
QuLPb+DE1AaMXUScCZ0KSZGgco3bq9iF2dDgqVs4I0+SqTuIEeGB2rWN200FwrtM3qNPfujcc1a6
Mfm1qQWesXDCuxxhPnHqakYkbevghPNdH5of22DeGfP9gCYa+f3ZdfHL19SUQNi/tv34ET8L/ikN
ExVoy5tBuwpdglurADo0iYzqtwRyCSzi6MoRIiJB9nZDwxiV6JVet2tSiJOFRVAxUYqMzB0PBkLZ
oNRLJY0Gi7osj9IjGlqD/gn5mF88Jrb70Su5dxiRRyR4k+WDQ3dieNGRxOGYCn8ZNMkGdtwF1jCn
b6vfGAWYF8uEwYGnyRPyCT7v2vb4xpnncX/bQ7ngRHuxesfBDuZTWjrEocI6tkzesyywgdMEWuZO
86VrCGCJwm4XNuNHt1ZrDnJNRVq4H8JibyWtelJxuUDlPWkw1M2gOpGItjE92oFGXbLFxQ73YB5/
ca38LqrgUzAdJoLVW3Lo4FI2IXXj/LFpPntxfMyL7o4u1KfSLNGIFcUjmBpKvilea4m8xlP2kAdX
ph59pW0Ti+alccanPHdOFFGnxrToKqPOzqrkZPb+JakSbVHb/r0csfHWJL9DWnp2PMde+hScC+Db
VzSmDw6Nh0XRpx8oh4mM81HcczrHyayIdO1D2vk9Wz9NlVK7HorwsyN9YwXu7a7ruCKjn9XLUfrF
uvM2ph0iDPEIlqQ/1NbDdmRzQmNxUwXsXS3BAirMC5tlM95bBFqlCFA2jmg+hgAT+BE06RpTXDVw
HH0DJtBV29tz/0W9vbEM7qdu/GqoRLkJ9nWkCreuo/RAV1SbYUdTFcpAXT2iQiqOlmATIuFoa+s6
zy+NedTts7Z3s33hMDxGPOBvCIBaBsqOHiiXEkSmS6ajHbMg+R90mnP7mJFnb5v5EVBbtfZHl36K
Pd4HLtp318QOQMvW3ehdbODev8/HDgdFl6HrsLGGhMmlNy17qZnLUHd5vusOPch4RUCltSyiJabW
WxKrhhW99NumL557h/ap3dAtALOIaqggSoVTmmcB7OFhXWifk6hF9RowTbPC+gkYyXVNuz+2uxvU
tNKPxw0CCW+tH9Abhfux6TndhwM4QRLkl2Y1Q+72hmlpaI1cB5Y7LkOUWOTePVfWmAGT8J/HHsMa
3SPwBQLOpIFJf+0wQwQZRrfCYdFBmRgtS6pHvRyOMRfX611YO6F/8oDjovOwMbu7OpAFYJCgpPIN
fkfVD2OrKONbFExXiUDN1mCEWnT6QHLGAGnNsJwbM+ZIbNrjSXjkaev60sj9I6xEuODTOG0Yg9Ik
oE2CeQAhjJO+yryjj2sSJpHIBxhVKEQ09tXKMTehYYltlmcnmx+NqHUodNrX0HSu1F+zweo/e4wa
gkLPty605Z5jRK40I7U4wVIkLrVyb9lXzpxJOKG6jOYa1Iiw6x5Tg+LQckuIOVm4MVprY7cDILBA
FTYCu4XZHExvJn2PQb+AON9GqIkFa3xV2vs6ni5Mfw5Doz9Yikgj+xOKWb1Lvkwl0+auBAjXZjAB
dE7enJVWCbP0ERbrYhB8C3IE+GOzGSRD+ZL5GFZE8Oz61pcgEweOVC82LfO0jO+yPnaJpkUgE8iH
klhSTREajfnUJc4pDvuN8NMb9bLotJ9JXMAp2l5hMkMd1QzrIeP7GZh8SJg6jbGFTZwx38wJyZis
F/iDZ61Mn4vogA4vJdiCUk2k+kMbWEdVNdfiVZvDeyeqXryAiVrM3Be9qHqPtSa+RmWiMSq7KWlg
79r43rGYs9Jh2kWyZ3xHuAPURDSCZoJDLmqvwJp9wJfQLSzfByod0A3R72M6sEE53YVx8yKqjnxx
AW8PUFps4BqsQoynVdsyMRSneTSvKxR3jVE88wgvwzTde4N+Znx6BazsoDXlB0G2ElHU6OW7cT6P
dJQKaxmX/Y2fcQwLuR0G/CBsr/3KFDXWK7e6lEHxOhTDqTPyxYDkPmfosDAIU5mNvEdANT1isHhm
ErluO+Mj1dFGm60PHg2BuqV9AFZhzgzcU92D+nst6gtP964p6BvOPkptSFcF0W5QuSaclWbzMJQe
WD4GqbOhfQiYtiL5drZFY8HswQq4JAaU28gFAeZPt7mTjajxa+iVm9QILuoz1PVZ6px3i/qhcdAF
TWl31Tr9R8tlKZIRg6MyeqHyxGxLiDje55RSBT4kZUdHExbCk1E+V5l9Kwo2P0o7nfNvsAJFsWiD
8ErP3EOs4Lts99A/5M5xY+RzOitp7ZHuDI9FV9fZA/ACzxU39tBkJ+BHt+ZknCJX3KHYuTexrGpG
femq+grUHAcJPybMnk6bStIewiMA2ZdOzFtf3sd5eWL889zE9gdU//si0859f2MBogeP9rmZXiq9
vmo166FxmbbLyrouQncH3XXR0OhfkBuAjMlDg935ny0vVaUEHnPfTnh/ya3Nkknvo3+MGw82TnBO
bfR4qPMXE72ayUD00kCmrGzOREHHZuIWkPj1ctOZ9taE5e/gKiimk2Qm6Kp7OtTyT2OdkXxASphj
XxsGbvC42UP1OfRedx44TviUUbbeXDFv2ZdtinKPuY8zXpirG/jgkoZOZmjUdwMzpZbmPcFD14Ed
sXtG7LDqqA7fp1lbNsX2jK8ypG7KgLQaI7qUoqdnjkjhKuOvphIONb5+yl0mrAnnTNJUxHXZGod0
jj/1TbW1NYlPMtKvowEREpMtzu3ZWZI7Dj1vQsBWx4p9Uj6wou3H5HZuBubc8ecB9Y7FV93DG8EW
jb/sxkUeiVjoTvjrYpRXZY9k23HHCl3xgOJhHJCJ2B/jqngqKdjTiHtkECnrv+ntBBPlRcm4cwOb
HU9L8orr6lnPmTtXdZ2tpucIUckyiHpApRalpbz3UlpYfrEVfqsvCo/IuUhUnzLalp1UiUwOWvaY
/uxG67DGM2en30VmXfeRlCODtiUNaaOhy2hqwxJZ9V2eyepYTgdyXPFWYVvIBXV1lIbawtVxr5vm
15gDus86TaBvoUjE1JdJgMckWVmaJZfd6Opk7QJ50cDVhib2ggFXRG7mN3OfqOVExUzMtEgMdoYC
oFMcHDITSZLZpcye7HqbXLlaFhyigpUGqAZCRyafjvnsJyGNelLu9DYxl7E6BIQm01/yPEH2x/eF
Z+z+rpLA/n9i2t1Ufv33v78UXY6G+vZrEBU51JW8pbzaf/n3v+OhfbtQL+P/Cb4Wq6f26R8/vDxl
/LlFzYbehH/7GAFvy/+2b1LS05qffsE3iotmg2RhjIRQBYYJTFbzn6Fp6keu1IV0XMdUHBf5XyAX
w/3LsTwT/IsBZ9uCe/JPkAs/MnUbMyvBaYSxmYb4V0AuhiK1fOOuqI8qoci4tvv2i0wbE4yAGPM9
XsWy+5bcbZrlU0ZgQFp8HQdnn3B2jCOTfBLjxSzEeczzndaX+Ouq2+8u3S8AL1Bsfn55VyeVg88I
Ue9dZJvnS0/zusRfWUlwT2ruvhHmIXe9tV+7+6Hwr37/cu6vPi7dc0+4XFVXGOaPHzdsbfDnA0Np
mVq3jXHo4nTp1N4BJvGtMjLlVv61YgaCKmMHy/ik4uwhmu3cWZ7Rch7RlZ+wEV1K4d9FiKBTLHXB
LI4ejZPBNs7KQ9J+mjjeQpu81PWpqYkfZ68hPhu+nsMJRSHAo90E0KPPPcai9Skg2oTM1UFou65N
VzhtveRqdOYXH26vq+17Gdw0J+IqDkAWd3Ho7NV/LiBDO46+KTMoAoSYuyiTMFE0ILANERAm3G47
vbp1jNPQsm0a6U07a1do2XZQmXeiqNfIVlaJwW/C/oEQ65CED02CBEvTj+qXNo44WrN10Sf3dQrr
9e+/il99855FV4MIQGkC+fnxmzBc2TV5aHkrkV9Ki1ijBJVXc/I1c2HXxjcA1bcn9H94m3GQwvXv
EjNou+/uco1pbmH3mOeSqVrDDwP6zxpaHyNUVj50x99/NPHLu8y2BaB67jH3/V3txJGUHVkBq1h3
trPLiNQ0loNd3Jf+QTM5rBCbsOkRHVBu+PYOxfexjdKd5oM9aGnaVjbuM296GWbzPEEr7j3vtdP/
9DCwhvz07NERIJHa1k3b89TPvyMrYaIvJMFnDJ8Kd5Nxu6S1QwcpvHBY//yHKyJZ5n5+MRdoFOud
I01bYZ6+ezGLDqTvpLwYvqtre5y2ZSN33kCDjV6aSCYqrH4D622d41FKguHS6TgEKZF4KKcJr7nb
b/QWY2JeXJshf7wc1uQ/H5rmVDUucnO5S/pp6/f9MeCvXjdXVvE1qYLNWCc7r5ALm5xviDCwUshc
54W6mf8M6yNxORT90cFNw606bJoBkuBuXgml6sYM4/nh1iXpeUJHVwz9WiJkzINobTTTKiT4oWqx
uNdy6cbBBrUszNSHTkwrOZgHcxppWUSHugvX+vhUWZ+ZDNLrkiSVj5gf+3WST8zK8V0S8pNTTvdG
upvo4iEzXKUDB0FO4a6Ml0jadjVXKHV6OKRwWpNsZaJ2TjzVRyaCljy0BtdIEH3yNFSaj9IgJ6h9
9AOalPSanSbYEmADASiy4qWswjU2/W0nunWPTirRIU5h5IJ95dKPLiJCWkz/VuThFi/2iW48LSm5
CwDnqI8ToP5vAbQOJc5k01tPZrAZYAFl804Yx06Eu6YNHoLJu8VwhpJEwwWthowhHznbaR2/iWsV
j5iy6XuYSb+erfYYgbZOhifRMVcGWSouhtVVuygWw6WxB0Is8MoFKslmQKlbtQ5ix/R6ngRzNJQg
9JRUi09mC+K5wiPqTVpXUIm3GlGSsNLuUp++BoMfMEBLPWQgTjBWyfXAtcdIPd6NLViPTGNQJpfq
G4j59ymtPjcg1Sfq9hFx5EHXHfsiPHh1fjK04aKgkeieVimERM9tVl4BDHTJ6nvIC84kqX9qG+sQ
oEaV5YTEmkBwq92rNb4ruAHt6ACJ4rnme7M7uICu2MVc7kSOBKtvygDhYO/el227L0NspHrCrsE0
cOb6ua9ekO7KoCfrGpMxsfeexUS5HBYdUE27Gy9VwOCgO6LqIBlIMmtFFMp3l8z2B8KLL1mUX7v1
lTCiQ1M62Cb41HwJDZOKKWoZLwRr9clcoo8ajeS4yt86PvhMbIPhdHGgTIV6uDMiYKLzNgrkgYbN
Ki6nVcCfijrzUEdkffvtxuJxCutg+/sFxZCqMvihcKEH4gjH4S8bpYiKqf1+QRkgv2ayybxVV/dH
p9LW1TxsdHhauc+YZtq0EeSi2Tthod3y3k4hT0I5hQdBFyQeXcRQC37DTVO2V15qYLfoFjX7obC6
YzwQgM4tIENiCcYM8THfhON8ELq27nm03WDaqn83clgPqo1DJEcl0lPAM5YmNqrihOMn/CwrOlRd
SnvWJ03hmVQAHrzqSkjzQHdz13JU8PNxixSGPru79EhmmmrrIGjtzgJccUddX+7BZyD35XbBB+03
yRmQ3Da0whvyQMlTr1HhDFsawDv1jXmptSvTYetCGpjG7kj/dCk9vgO3V3QjlHLztkP+6YbpirYs
aOgMvSGwHiK0KhJXLfagelj7PlkZPowk2exHNz05BkuzibSjhztAaM4YHhwRfNAEMVcIJaecfwZ/
rJbqHMFEjKZ7pj9m+cE2LsL10KAS5VfnxKiqhZhSbzPnEH00B7NBvOogNTvxjSKuugli9iS89Ypx
E0hSc6yFMcoddizA52AwiS+lRcVTAklhkngKgq0FAcfCBosdDe2jvWsFthi0D0UAdzwpriWDdgT4
4J6c/nOBeSNQbyEbLzH0p6zQTnHdX4LU/kPFYf3ILaSwppwWJiezt0qdLs2P9ycaC3s2AiLbyqo4
OXO2IyvplIj4MGo4Gplpq6A9l0S8BkmSaj1qyz52tmqZsQjNEWYP8d48Y3jbNLQUEy959MPsRGra
Gk7XZu7JTuv2TjtcIlJDHO63wUt3RRauJURZ3DBrUe4LosptfFRjPG0bY9raqB91Wo9tMl8Si8pP
ZwEZWFf0dKe76bcD5H9bddk/bfrqGkhdJxUaUqVuc676/hkV7aAPUAo8jG0Rw+slTwhCVwVYHDYO
ijo7QmvLHCrSWd4SHjYv3KqnKCHDOaQ2UOtv70hcRkwYWmzW2jqBVSsDeR4nuZsd9h4yFrooPiQx
v0Jls038HcVim/IIpMQn5F8jw1j5iAJFxz4Jv6+gwYq5Gd9yivBc25QWq1aQ7NSlV2ux4nC094JZ
tMYuzWh5peMwyK1uHcF119NZNe7fAIWleWRspTcw3qJuE0yU07QJfLbJoR7JG2n3VoAjaWSCGet/
KjJ/KqDfLq4JytNBkmKJd2DMFL2aXjmFt2JuR0MHDUc04BcJeMdY4fuVR0aco88rr8p2tpvcOBMt
6zE7FV3MWiPOqfth8BEY0mpGigxgjntRXXyX7nDHvE8xG+z8UT3Z6nP/fv3+1dNherpnSMcQNtlM
P94ZJdrGiDY/1X8UrMmEYLw1rpip/+F4qer6d5sEzzpEAIcal3L8Xd1fV8E8ErHjrYyRRTeVO9+L
H3//SRRu9afXsPA4ejzzhsOg+8ePonlVnYx0jlcEWt3G3Ia6FmyxY1LaU5Mm0aGoWHHZMGueTb1q
90WurV2eBI2muWVZ57bK/3B1f3VrfP+W1N75XbGdl7xZkoPYG/1uX6PvHYLierbtk5hTjrL9+g+X
QJ2a319megcMcWhx2Ayrfnw9aSNtwS0KXYNZl9UPm4Tovp4GKM2x9UiISVWiWWUj0nuI351N4Y9K
ALby/+p9eLrhMXkzTf3desPRD59m76Mmoy7vFWGCGX1NNzKqMJugCk3T3WhRviOSA5PFbqawmPvf
vwuhXuWnq2EJSwLpAmbgvLv6hVb3YdB7Lu6jdt9naMT9ERxUxMFzuKibYcrVTcLfi+Laoj2sx91e
PZV5xS5QdPu8eWz6HpeiRdAO2wF9/9+/RbU0/O4dqu/zu/ujbsrSNSLeoZ+tYyu5mvqAGQNkLLCA
HUcyEJuqaP39i9KY+vlVOYdJ06LbRVPs3YIVThUSDWomjFgN1K9yoQ5AVnXsVO3pJCf1jfis+n47
0i6hoJfn37+DXy06to54AA4yPTXzpy9mtAjOYDXwxSNe6Y05kuAg/rTryV9dXdskOQEpvmGwyP14
dQ04mgMiahYdA4CBMrhJa9eF9ITxplEK38osOrS8rmTu0gzBpuB7d9x2OWv5tQIqqVLagwdRsmkM
COrQnywRZeEzkTtSC+8DNEDl9Op0jG3CbNeW4aGMwq1laBsCm634Y2f5H6do3KiVxhqTUyDT05j4
bPXTNhgslNXpaTLqq5g30yGAbSImtLyoKjayjhWK+dSo+woEd0gdVrNhXqlzkTrRjNy00DRQLYiV
hs3k91/Rr1Yu24LywP9oC7nvnmDhlLbTaFw7vSSqjRCTt8I6kUuTRDh1iPrDy/1q8UamolsMgCyO
Eer9fPckzK7DSVMnxrWU+kvciBevrp+6Ib2ZsHUwXF04HMzUCjLrFeEuwdoeyQ0A+9SYGgJtecAD
nJPt4tnVU2HYpP3wfIccsdWqJ51urUXzqp/EAQrSZ4t+RmmQosw529dfo5rjNrLEIbrH7nomfmxX
681ec7nQukVmNaGS3Blmk+18fqYO7L1jHorsqM5ZPWc9tUKMZN6MvRqmP7aSxM5wPI7aa1hqa3Zu
qLw2p9xg2xQtcif6BSVToPba1Rl9sqmTYbALSc/JcCDTRfCH/nmcLZycxosqB0dKALX/qxvUgNL4
+4svfrUg2JL2GIsknHP5bhmCCMecNuLiqwtdxhxWx3mb8Tz47b1HzNHMZFSUlGBaem2Yzh2qoDPr
uCoa8dPRz1nVCESYNQOUAEdbW2e9mbejGdz+/o3+6oF2DEetGALyuv6uWCkSCP44RNzVUPlfiAZW
ckAOgfZOfT2l3VO38iSSef/7lxWmugDv12kH9Dt9cV33LOfd3TlI0VtzxQu/NWkkzRojXDfIBtUD
CD1kGcbBrSo3unKgZU2EuDksCpBPMG+6cFe15Nbwfa+RQF2rG9rLss8Fe5/dsbM42an22KDYJjsT
y3dJCH0b3r6ds1yq4uFIONgW4NRnQwsPWi/P7rS3Jn2fUq65rSoWQZ7wl2qeqZtJ455rk3YfsPkm
3KHa1PMubGyl/b4qNxwJcUZoGIoQqYEaU3tzTN9syHhCuJnHfueJYhOjh4E2s1bHetU/s2iMthT0
6itH5L1XRyiTTRMC/X6qT0Q7sGkAImjHTVtyZqIY9lvtfpQJKUny8NY/FP6tOgCqdVfjsGTFttKX
rDj2DgmxMr1a8TDJ0v7kNLn0g357qUn/ymA6D9HF7x5V3VKQ8hQZKxLWDoLXjz2U7DFJRsahjxri
FwmS4lCh+mSotPc16BDC4NSZA98bqJf2mExs9R2W+GatVghF59PjFMrmaWr2PtGiEwr20jqoZcK+
C8F42WUCgss9uZRLwqavjxicKKO17DgYimnbc9u7NcNb2lTtXUl92aFUQ2GyLWsbHRCKakkroxq3
gdNjtenWice7p3FpA6oYtWWB2lLOUAKRi8TcX23GzUBnj91oU/X4D81X3dbgaUQHpFrcR/U+s67U
stAxN8ALtlOrFICfde93aI4Ikq1BauXROiFtUKAzmrJhXYOSBy2MwnvNIXhlAl5XO1NOL1Om3UbT
nTu31m50190lxqaYgm2NKrOHwgDJf1NjjFONDVgyO/U1BSxUVautGFiY3Bvd7KFWKz8H9Yfe7o4i
olXQsCwW5jluh40/c3QzPlcZd/3Mh+NGw28CQXlaRdfphJqX9U1SsoJeoUrPsLqfVdJNPuO4zZrN
Hx7pX5UgDgWQYeqeLTzrfW2AB93MPPRlbZ8RPGftehVHYtjLYPTXMYiX0OKG5AQMBZewyEPVmAcM
aKemGQ+mzUE9bL5yWAZObfRf1VMUspd4kFFVoahacaqG+P17/tUh3jEd3qvu6Ib5dv75botsXOhs
nnrLkXicie0Z5F2FlDak/6g6g0Q1/6EGUCkVPy17rm7btot50LXfL3uIeCovDFj26iba5qiwR2Be
7BWPFj31hpNu6ppndZd3unXQXTpS1PWqF5vgwjHpdie0/FMTIARPQea7J41jr+qQBAW3UKOiHVa1
0x3tZFibOgqI7CZ1bgefWMiK0AiFPtG+BnX27UL+S/P07ddCTZGbtyn8S1ECyiEQ8//+Gz2V//qn
1Yf/uPvba1H/7fxhc/f+v1Qv98//tPnnOF+NqX/4h/XbPPum+6pG3E2XfnuRfwy0/6c//Mfg+w8D
c9X3QVjwrS/007x8X39VE/LvB+TqD/znfPwvXacx5MF/cuh8WgY/+pZzohn6X28HSs9y7f8cgtM3
b0M1t/6LEBM1z6Oep25z+VMNQkP1I+MvKm/Dc3TOo8zbHfkvzcff7f2W7diWZ8u31zAcab0rSHEP
usLDf8Mup+Ufgsm9HsOZ+K0x6XZBacpjgXWe2KKKnEVRKe15GeFa9L4GWSqRicnDwPx4G2jMVQIb
xWZDcsOCFFMgvPUfqtm3VsN39QJvVskhhWVIPjkz7nfncDfN9DwRCXqbMbnKspkgdiw19KeAi+uZ
B+ePQdsQj9dDiKrEJS5z5VZLzfMIgvKrEtD6je9EypBqPb59rk6DEeromH40Q5Bjbl8HZROCX7wO
JClRMk7QrfqGeYxxzK8oLyiYTeCKfrXT81EeSQRfVxrhBMFQeFsO/m7c5PtSGFdkmuhAaaMSSkn0
2ggywDGiG3BSBzBdYjAq3p++cwvahkOc4VLVkn1tD93ODGuTCelZjEW8N9wUqjajzKVl1J8wdXKQ
afXiDO7Qu5W15u1mPRmWTSsevYQZmxmacAdtcx/wSzLaZ5cKv0ESeFtEeyViscE+SdAwi3Su3NWE
byT1nWkzdbhdTExjx3qW8mhXGfJjGDE+qUlLLUB2rMJQi/Iw++NOSyznYzPlj/qYHGDXy3VMaNeh
SjBqaP4fh83vikT1pSPaRApiIAYxaaj9eISpx9DRvIQv3ejxm5Q9tWhX4eWtQJIf3/4PFGNzhPZ2
8Cu7POJ+vRpy+DUV/EdGAdQVPkhzMN71gx4G8tiq0meuwv2gz1fROCGvTAEvO45/kqj+v1sLrr/d
nN8n/Kjn+/vF/tvbt1FkUFnTFHjro3+3vVQuSmqmAOR7YQfaF2k+XxwZRxflG2xjEoa4IbcTTEZC
HG+aJva2HKXIm9PsS0HYLFj+bpEmgoqu01KsCGm7KqDT/i/eJdeZObmjS5v26I8XuRdNPYkCqPZY
zdeAas5BAvkZThmJCZOI9qP+NMPGPNBDBSNGC8eo5RGsbHppq+TCSaddpUF7R5jdJU2t7Gj6Vrv7
w3v8aalCEsRKqR58XRf628TsuysJPsStUi1V4cWhsXGb7kl26AxqeOCn1hFUnMjryTU111pB+GCi
VSmBRac0blVaPT+aEqJaXEg6kRKPBNXN/6PsvJokRdIs+oswQzjqNbTISFkpql6wLJEIBxztwK/f
AzUv3Wu2Y/syO7PdXZ0ZAe6fuPdcmyWZRxL8f5kErY3dP86pdUiIBodv3AmcfzdUQLZiZnW4fgmq
+qp15bxGyc21+nsr1zsV97tyGj4GkeVvHXSZ3YQYUBEzySlCTG48DYfUamEuDjg7ysD7Y83Nl+sM
M8cteWgInbv+QcCtWr8EbS/nEMpL8i3CbJMtGd6tXwtm3Cq9T8tSHJIg/mbm5RGAdHt0lzBkclsj
EJmws4m0bh+KpHjMZT8dSqFf55GwgVBq97FAQEIi8cnqo4sVfAHr7J/hjsJmEZl7TQDQbnJUzzL9
b+/Mv6YWS1HkerztDJtRgIl/Ty2UYn/j1KAOxVTWxzywvGuQIhFez2xTc7TNffHas2/G61afisbc
VtILLnBbCZhxoRVi1Q73As29Md3//x9DaArcmDYhZCY14z9flTDE3wi2W20ZQ3cnp7RNmgWB6dKH
HU/KCdT1kXSYQO+S5iWpisuSFTR7A5G7USLOQ6yPxKuTWm4gKYidutgNBA/CNIEE/3//qP+e1C6f
Ix8egiD+T+jwI//zRx1bY8qcETGy1ca/dctnBrEIlI9NgDDvB1TwFrmWsPPwmHWD+bON5pYQc9Ht
MWg4G1WPNDukLDiSkXNGCmRRol5j4L6Rc/4e92H+X274f89Q128eWbXJsWkLYYp/LRsIFDQilyQm
an3kFNzByLcTfNqt9TCUBIUOJnYDCJ6HYPLR8ws/uBDj1N0mSXTkf/n0/tXL8LMElkDWyCTXdhiL
/KuXAZkkCBHF3haCYsQi3KQPuCCWXKPwbf1fXU+uk4G2wqum6b6zrWRruOabu3ir1revcPMvPSE+
JHCNfbDIyTEwiVszJ7yWYWT01zjQ5zhtgl3vWT4iE+MkSgr///s34cj5329UKExuUNsOWV8gRvzn
k4DBtQ28DOBKXylkPE1S3gW5e5mEebYTB9WMa4SHdIZWkHX2kWg392q7KB082ILjcsI4uObzOO72
ieohQGhGcbXZV4chUriEAVgSgXbJp+ZKqEZ9yWJ5haVXPWrgdBUq9aAKbaQlg3cmaAlx+VJ35R33
HNMtIBSSNWK7VB5Omr66gey4EcWvuMjuMp3733XOABBmJ0yQz7aJoBJHU7hNxvinDSd5a8X+GT/i
czjPwYPoYEXkKkOCnfwaZsbQdlBS4ST9nahBLmvlOOdUkkGAxS/YtVFPrJzWA0KCzF5wGAAaO/8W
kUawVmKeb1TfVUj6NsqYfR0gRZdt+lKPPhTfwkVV4YJExS0QVtq9ompI70HaDDK1YaEEG5FHt5h3
8xCTaApyvhj3libarFHyZS1QIZSm97jXHjBUEVWl0vdkor8PU+sdWolxIJmUmQCaxb8fUDoXR2KC
1U2ih7YN4rtZT9+ZbYJ5KodDB2VN3WP0+EynoTowsnoQZIH6ZaZPQEkoAwuMSgF0LD+sf/E7JOd5
Ho+hOcbQaGTyCnbzo7BwEedo3zFh8xUHnjKodANm+BxzBED/XL8qrb2bE3rXgq9YT1W0JzVgIu6i
/CmEMT4yesGcrHt/E5dYD0LPb4lOcb+1kU0y1QjUzUXhFvGdFylBHct5M9qUETKqvzldwRq8CgkY
64h9OgIPYkgLPBEwIpKUzG5OZFWDKnCZVAcWf3ySzKA79NAyXuFbzerpxewAGOdd8Zba6YwZuLZ2
YnT3Ou0xQkS+89LP452f63M7RhMxpMe+b/INQGl/Hw5AHRnnhPuxCT2EdxVqjebgBynTslhXB9ki
NGiSybjFLE23KiNkrm7baluN9Rm+PuPFInMPVhOcesfBKBaMfBltD1oE1KhRtfGH/qp9UIomb8YR
vlZ4HDC8I3xhhmMo8+Dr6CpqEMFE6mIgDsCbEiVcHYsmE2eR63SXRHiY4/qXPwiHvDTjYnopnYBr
/VqryGwo9pxtzq5aMonjUncbfajhLxwmg1xeaAU/rdYjcnL55KOoUbAPgkNSW+4VruVl/ebR+V6q
yD22gb7NMZQVLkXrlOaQHgKayitEENSsM67RQDnLvIcWErnPCQage9QkH9v1YJ7lbD00+eifiyj8
PQw4WT2Frx6kGymACT3a5JTDofc+OlG8qqoBcdYGz1Y2+Q/YZaEI3WUgTI/rp18JxuYV7tPZbZpj
6zTRC6HdnxK5iPJwf1a+3ywyNdziFcztoPG7vc9aKZ7ZLBCrh3WCeKlt2RjocotvTmW9WRmgtfX5
q+byG64qsY8mAodKBREzL9sW5Et0AKS5mdu0vuhAXT3Lqh5GFvtZ/15L/4ve4S6zSL3F90zSW0BQ
BkdiAN5h51ZQDWULruvvpzMicqzCmADfiYNPCvvNHpPkIT+7SVYciAq5X1/Tg7O4Vt2GcMXIxO1L
+hhIM+3O1/BXnZqbbkwhB9izYIuqwQnBvVuKXzT67hVVNGElCREM1aReWOLt67Jwnqc2uMfmBLav
XWxV/WJCjHiWk6aWx7CDzpUXP9ePfz3J5sg7gGW0nqHiQLt0o8e+8PrDGOEzQdSLhbAjaxw8QKZv
Q6qY4K6FGZyr/foQeSGWygpP69+X2VJzcd8yg089HmA3Ng+IL7UiXW590pqln7XYFS2nc817HzIC
2Gdt9qOtm/YBJysYM3qjNi5Qzk5L4noaIt6U4kxiizDDgT2Sb+yWG9eHp5DZ9nR26W93vsflTRPJ
Ctrvgp106o0PTYHcuAaYRQJLukZSI8UQHdx58TiO/UPIJbgM4fDBGWDk11ckzcLp1LhASGsgDMZA
v7++SC7Rzhhhin0v0NcuAO3KNy4TvuN8cq+pttKdZyEobWQz7dd/jOZDYDtVPpKlYSbbryeo6zDF
cMtkn4szGSdfYLz3ID3kkV5qvX/XG9OriAtALQ90OyygTI/lJWXYrEk3So2OWIyEWBP0IJtozKKD
JgZoVwfpS9jMcITWMxWmfIgn8DpGOaIgHnMQvAAs2nj4FnRN8VJMvzK4wSRNZG+pO38jzTK4uJLJ
ekmCDCsRS1zjysOub9wRiuSfGD3SlaZo/WI5FNeIpcDeDBhpV+KxmfPhDBXlbpJ9+JClbzZJarcB
nzH85Mh+8j+ETQjtWtVbgwYzFhes89oUmyEgXr8xuNsR6F5oB7AplAa8a7/m+8u78bFNxWec5CZF
E6H1YTaPt3SETWcphjQhWZCY2PTB47Wx0+bgJTPzfGdiO7GctSDy4+1MviHEGhWd3Ck+NTkkrg5O
0dbNF9zl+lUNDpjDxCIPqC6jY5ZDprE4E2PYmSfCRfC1aog5NbLfvWiL6pwvr5Bf2CcYDEQzwW8h
yp3f1Bshj1dGBC5xppxB9liF/dHo4uydxN2jQF1M0EET3zKTfEUDf2ShjnlofxqZ6b54Tf4F5xtl
KsDgEkkb4gJmbEuHvj4RLi9w0+T5HZ8QxUzYnjOIqZcgLreZcmhUvAHQJnupDTfFdO4R9iPoan6l
aigPPfmBe+Ahw5mt60de0HjOuOunVHrH9U9fhwAKo5zVYIQjQInSEKPv0dTWUQaQmOc+HoGKTf4+
Zd5FgLr5HTXpcBKRPDnzaG+KfuyeI9myzJn4mStISPmUq73gdD66+GBSYHxWwnm93pNV7kDHjqKX
fHTPddnad8JlpRRkwAcJDn2Za1JmW4mqvRDOWTbxD1P3ZHZK+d7n1Ct5S3UtF/d+YjOLTLr5Cdt/
cuhyN9wOeb4zQH2AyVYIukG6hYLdsR3EBmdic4bL6BxkCau5t0v54OJriF/IPXTOfPoLLc97W69s
w/q0Qw0NUwSHmekCF2pNVk/NkL2PZ0BvoNbYfFNrrK+vDOJ5L9IJG+A4ksJlPf9t8R2i61xzAae5
YXLvVvYSfZjuLOB1R/zM1s4ol+rZ4y0fStc8GD6cb7qV+qwMjbm0iK8e0S4Okyw1c7ElRaB2Srkc
RUuxkkTaPQQxZuDICY3FjMG5Xc/JlwrBTBiWj3evA5YbTpPcrwcxa9oIu01/37ScljQUznk5U9f2
0E3CLycZjJsitM/JMtZd64g1zMZ9lFtwQMIKFYOXPrE99Uu6yrUY86wA0T7j4TJkR+nmNA1Oic6i
3LcLky1DyzfnkX5c72CnbRuCiLB4rpeTy46VfBvrOLf+2alUiAVh74mmuar0EWBxcVt/xCGXd7RX
2HLN6WEZuEqlwIXBJw0XUlLVtfUZ4cn67rdZFB7CzFJoGMSZUrn7pqcnm3nofQB6EbjtZj1I1tHM
+rirhoSvfoY3YwsmSTq5076ASkkZVciouS/n9BYtV0bXxw9F1fo383UtbFyVyktkq98mqGMGkOmj
z7zx7Pbo+YfRA2WQTCEEWpuktXWn3Ta3oZrfjCCvzzO0w8QZLnHEgpLt+wGyBTBPeII3iMQwD62S
2nz5Aups2tQDggILdNeusAYGvd6CZM+q0/oI6qbmtprUsY1Mcs3KmkE1w+dugLe3sdhG4/p1eQlc
qJMDX8pZt8l8qR3n5jP+ibDN3aw6+VXNgYVdGtfgAXLAulosP8TsPjCF/TYNzZWE4uh1jNKbNYlv
Yox+GLFPCiWjKYu0PvgaWFfEcxMOw8lue6y3odnsGNFFplPd/AJLAUmYB7KG551mUL8ROsz2Iuj8
PbtC0Cc/7JqKta8gibiAnWtCqmg8jrYHaL2r6y9XJvGuZB+zRZx8Mh3QS0BR4P63+AvABcIha36p
FhPx7FX4K9p2o+eEaC/WHlMxE0fbD+QMpTCOW5bn/a5xQadm5ggVyPred6Rrx0r2uzjsratRNls3
qxzEd4ATMlIDduzUiPQJCrQn/CMEPe5Gojtecpz8szWnZ2J4qNHM8X3s4hacp/2hZgv9lAOHFDJf
aMeUjiQhOObwx6UzIlx6edFeYMjDa1q80ab7060pK+to8jbDHAIHH8q99GpALp4HRcSp38GbJpeh
gsBVgNGMK9+BrQ1wxg2aS9AiacrgMKd/lHPNy2lCIcY/bKRevcXtnmcBoahckGkNTcpGs0xsNvMK
tt1Fi1/HVPEPFNFfJEe217QH4CyVe+CdwGWV2vmmsZb7GXncicfgZJeWwemvULD73tXj+VqQ1Ruv
KSpCfCXL4AXBYzh3U+4xG6VNr6wIc7c7sRSpcRbOZLVtLeTGnXxmcPGVQe/YOFMLX5fRL6mIZFvQ
TG1D4KmZ50WsaOBOBlN/DHsqKzEYl7kKvycZ4WV5mk7bpkEs6hAQJ5sUxitWaqgM+8TRbEvLwMGp
hVWFRh07OUGWWftdmsRRjKigAgjTGydMv3uD+QazdsQ/WkUULcz8z11Z+EdbMNlRiXOqkKZyUdLz
dz7xh3MgwI0l73UxHU3s4Ke5zg9xrn+m6aNoBtJCCSXa+IJndJD9eHKIZlj+cklk26lW5tVLfEgc
bVI/Ok06bkf1RbcrrxEVepOVD17euSDC0z9JbeDgAhrYS+gyo5myWSZSCmkJ441o8XS7fB3W9MMg
24NCdwQYmeit42UxxD3+3iM/8G7ogmtpJTeQItAAquMYZ+WZcSzNfPyu+V2mjAUAgATaWrBKbkej
IZ5n7CQwC25NWl1S/RVNRLo2zdMAN7agcAAFrsQO6NU1IUQ1u7Msw7xjtvziheXzFJ6TmVOiL+Yv
H9cTAzcyuAvPffHDCM+nzM99wBdTS3xaCyfYT353tUnMLEMi22rmDS9LuBGKoUFjAl10xWvdmsDp
h+C9sowjSal7N//uuhXDvDL87PPoLXaAdXlBdI4KUI25BJejnFdcJM6+m8dvZmA/hlxKRDE9UWDe
4Av/nEKB90SHuF4kEjYkQLWl60ObuyQE+CaEZ8JN+ggvvurBeLilixM/IyezPww+bdMo84coqb64
uh9IEYm451yPW7gF5eWnf0TPd1VIxtkzM6ZEPSWEacGeCA2AyAM17gDyU5ruewN1qIPF0bj8jioX
0a4owGzpLsesCxM2T/FLVS7FPZHJn7arvD0rA/jj9AJFiSdMNnoRTiYkmsRUZYkI3gYdnSLyLKSR
jmePJyeLgmNQJ3dNJL9ECNRozqyXJgP3V3vnDjfjTU3B795zwm3U0ZkFQ/kVS+K4yJoZdsptIZ7Z
fb/haSaSK8JhAN/ghW3bJcvn5hqLCM/DQhKwm+ZeO/Z5xqRyyjXVTOVX7t4tLX002ms+F/6uEy1u
Bfnh1KAJXFVRrofIvYAPc69M79MopqvAilTNpLFUZbklCIzgXsFk8atZjjJ4RFwDHja2rlf42nxG
sjSvlCgWVLDIzQ8Z7qRxbRUruU+joLoU+pIxiUCvG5g7BxVX1EavbORH2DopA6Pc2qsuB60yTNcy
gmWbt9Coirn6QH/Wnyjfv2z7xbbrjAPSs/cmBj+/+aG0fQlTWG6zrM9mG7HHoVfelpPC1CXGYyk1
0l3QSjCWY2BD/iUlz3fb+8FHCuWHZWu6r0rgDI11bh3nkXoDvAOapA2F5CX0k3zno85nzrwnzM6k
KMGXxGZ8yUtgx63qx6DnxO+KgJi6SaZbe+TCbwg5FS1TAN8pv8TQPZQBejNmNVFLjAqRP82eL3GX
Fr1xykFDc0brlxxWKIaXSe0qpoats4DQDXU3qIUDRBfFR0Pk7dyREUrkQcrt5R4Ht+cYDOdzDIqe
FLzhJxQmvUHAdRk0m5uie2aOfV853clt4eB7kpZbejZGO7AYaUp6Ou+qjG118bu0PKEuPJFkXToG
DLiy/PIHC5NM9Tll1TcIWl9gN1wC9ezuYhtwuBH4y02Nrn0bmyD2vNyt9o34w2QzfVK+6+OLpNBg
VpYCNc8uvbww62MX54ATlpn3WQScaFrZz2ZqQLbrvlAX/Og02M/BQhMH2WBbirndF6HH6UuCwlX3
9XQZy9cQyvE1AjETRgSwGNxPi0KwNfIfM7gksLTODPVmJIV5XEKH+3HHK+BTQdjEO3oRx4dtcxNP
V+BogFtAgowWUjvT1U/clfEOYeFb63rAZryBQgptYL1wBgzOaFuwL5/i7q4KzAgaND81AdZ0cDTI
8XyVwfRHzx8GWKezawYvU3QhMJJXULsG7yile1cQ0Wcn+ZVkx71GKHCQOTK16upP3nBXVOBoGWPc
DEFZ45W22GSGWADob6w8ltTAmgO0m+9EEF1qo+x2kwTQM8dC7iNRIhFcMF2wbPnASFc0GgiVuuIU
nTqSsMP5MDoeUN8Hb4DzP/wkxuNPbIunqQTbTSDvez/TQmgxfCrvWi4eYPTd3sbUBRng0x5NnU2i
FBOnoMId5YUem0PTJCVkIx9I7KnuQ0NbMLpwVHktIakeNfPWflbWgmpii4EMnERuoGnpPrNc1HQw
uMaU/TGJQczGwlsC2HGCX3sgF7fF8ozVcqw981Ilze9+SOcDg+LHooZhhc7sySek96ib/FVq41lW
aBurWnyBbwZCLOOrLHMcyv78Sdn0EGV2vh+D+l2AygGz03m7aSDClfAHSnaA85oMqVLAJOw1xYuR
u8ds8C3GIdo752R97HRjfmZ9NB8Nv74FM0A7VMU5h12mGI8Usv6sAsSZPa7Izufsjk0g6dDDnM+4
KvpNF8DMmc0hZTJMDIfsgha8U36yHP1rru0XkXSUM6RaOWiISYRxOaw4r/24fRtgAsXJCwEiF1Sn
EzD5CkUq0zr+JCyziYU1ugIC4yqiXJrawS1q0Scg09tJtgmTpGQF/ztceq94gOKMdJEXoZiy7wlu
u6qOt3WSxE9e+MhO5tVKxuqy5PMNFV5H354JLOkJlnVqmPnSjAiZq6HPWIEmI3pACQszz73g0gKq
tfxPFqXGfRLUT+tfZLUcvnTZndPWLRHpZnlGRz8/rn9nA1UApw0JGQVBIQg/iWpvl/9o5AAoW5Ha
lBH3hx9oFo86Y91WW+1+JAbmbOc5BAKysQlWPOg0pVTMEFapqeQeWlrtwcw54kL/hu/yUIf1tgmy
nmyjTm/VMAcHTy46kSiCscW8cDsjqtRzXhyH4JBmsTjbU/WR+GV44KjqaQLjep/lwCuTBcydYWdf
u/p+Co6yqPRD1Ls+dkCH+b0DLi8by+JsyQ+0xgtvunwkzq8gXnnSB7HIBEonOPxVFbChP9rm1Y84
kqZxRjULIZ5gUWJ8iPwi4Kat3T1nTjByLckZ+dFUC+hkKEb3w9KMyjns9ib/r79qp+IzddLsSIkL
ScSZh6OuHU0EKxWxwzpG8iFCE0WdoskhwkzvH9j3YXD2JKiA4k/XdM0rF9OqPVva/2IkN0RGeX0I
KxRMhOuUR23N34eM35rRHF3aJ20UUbWMzZg+aLb2arzKYXQJRY3H44LcHiyPm7r9DQ7ApnbyO8LV
Yir4ZDrPHeL0sqbIK6MhvTvZaeCeQXwyeB6iP7MNG7TqgUXFHYW46jkehSTSGHYWCS1GVFxajx9f
FAhcU3OqHwHj4bxM8FdMJL7kbnCMQ1R4ede9Uryl5GkQ42TbyG6yhzKf0rdgfKchYAMm0plFVnYr
lfrdLNT1MG8+DHgOT6RhsA9ZxkoVvT0a/zeZes1NTASZmal9AevyWskO1kudoBENsz/dJMedkWOD
D/3ev8zjexAx5l6nJkHrQrhLYrKfBRuaJAqhxSX9bZ3DT2QNMXgF3LLOI9apD0GAwLGAOh6FqMn/
KCyM5oZ5r1qH9tJNz3EiWAAuE20LIfpxsCProZUY8OkdtqK2ilNlxSM/ha7+PrZxQu+ghTxZmtDH
sqr2k91/EMPZfOukf08f6d9mLnGK0ZR6mii4k4K9TrBH3B6NmmXb7FRcCdFXyGj9ihs2QGt9xQiO
aWm6DXXAU2AM+WHwuu6QoOKDbkv/H+vpjpIcE1K8JDLwMLOYGx+l3X2k0voWeUG76edpPqUi+GL0
fZibUV7XRV0FzPSQoxmo7TI7UCFxTy4j0AApN30s5Q06vd+ompxzQ2WOUoeVeNYpFgeSGz0KFxQO
U+q87xNSlkae4uQlkMTVdDBDCbBouY5Mxhjrb03dvKkDtoJ6mvK9qrxs34VzsHErMOfMtzABBT2f
HrE3y7/HzbKZv0HSCqY5efcO04xtVhKQhF/q7q9QUTF6PfoJmGERBaf1Sah0/BaBt7k0bEq7tH+m
iAxP3bLRD/k8LgYckUpbLLPGjDwjt7UPzGJBEs+UAlM7WfuAA3fbl40itcXLt1khqed7ppeEJPMV
gNpckj32ZpXifpnY8zpms9ze7NcRF6CcqGjZsyY7RISXdpb5mPjmcEdSFsNTjyyVEMjSbnEi+Isc
R4QpkFIZHpoIjJ2cx0Ngdu8tiSJsExJ6i8R8EuyazzlYE8DW9WOHCvFqNuKehA0SInR47kIDxroi
12ceiGfYDNJ7XsaidtIAsJQMu3tsLse0db4a8tiP3kjaS9rxiyQR+aTQdO+Qq34Hg+jfWxAJEusj
nW37YbKJfCPfRP/V3zCHqjek1ZZ0+8ywCZ5wj6GC0uxPAqW4sk7eMMmLMsCA0C6doklVh9rgEs3o
+x8JAR7uq4z0wozTN5QZZhOiDjlu2ehiR5y50OccJVoknohTGzftMuMli4JV7VXZgD9U4N81NUoz
iaSq057gOC8v+NLaq986GZXDDgEiAYCTzkD64OUKiiutPY8HQbpRqi4pjr2Hfq725AHj53EKdz+1
3outGZZCYf3derDma894CEgYWB8aoINq28T1K7P793go3kI9+Lu/b0ITBkfS9Op908TOtkqqi+j9
+yRtkNDV92XyQliTs2gs3kXjVpd+OUOMOAcrjeD2NDIE2NaOeHcCIB0ukX4HsrKqQweUdApGVEyZ
+M9MPIRBsE0rnD2kAOqtJwSFiWB7qYICM4P702avfQ29+GTimjjD4yYJUSxZhPTcNN/uEegneJrC
v7lTm26aKvqpJK/cOtQuJeIHu28BIFfzU+LZnxa1771vpT04j6T/+yUxNLWOjh4grLAKKZdtpZiz
b1Y3ENFcNr+dNj0BuPyuFatvEVovBPXUZwe4/KEYyYMmM8jftcKOH9NO/Q6syypVmOYcEQFCH4Jo
iS4cZn3yx04QYGT8yaw6Os2B/YTOZAoc5pNY7I2qMDaxZjgQN9V4yDuuySnt/dv6q8DdVYeYCiY2
JT1ZEAZ7u8b8IifYFDXD4JPbAF7mXXuy4C5Oddnsyx7pcZIa58BhmT9M4gbs2ACYHXyq0ntanwL0
W+41k8WHrdxvmnq+FhKxhSxImtRyL7uLcqF+11H9q2gw/Q0ZFIOWVDFor/LLdMxvHd8QnyYxQ4lP
miERoFBmEGDohY6fJmZJmO0fpQZyW0nk8gP52g3RXekgF6mDbm/ZprySi7WeQV0KTN+JZjBHvpp3
MqExtdPxz6zlV+UlzrZGPUbRzdoZRjc+xtaeN2sFt15oRdU1mK/Dc17UD2tRolqjORM5l216FeiN
HSOuLmy0nEFRdrA02YoFnBvmIrxq0uhmhtNXDL7gu8mrtOo810JpPebX66Lq6y8rCIZHTTgrZdV2
UEH0VAgLQ+XIW2MQl9X2vXvFK9Iy9GI2W7TdHnQYPyiAth28Zcr7PHb3QQ8KOq/Ux9hOhJagjnaB
9+0rN/neQ7pfPt8Mp1FQDbhhlmO+CIgWA29/FlWg2QkXT+txNS9SlsQhJbojApfVR8/wg61+6Rbn
mNXJZnDhh2o7e1/vkb8CepRRxg8rTY2LIefvMwIFCjqDE3QpDHw3IFUq0+KB1Izv4cRMzQz7ky6M
EqxVauDGCu+Y7ceXzJhSUhmUCSEr+Z322CXT3r7jkLmPIF3e9174J/BAzWXim2FrtmAgtktg/eCe
w7o39mbcY3gLBCaB5cD0u4g1VMOJqwXBoprKTETD9JZKTtxVubuq9lzTeE5CqwVA0qdHnU/jQ58t
ylvG9T3YLjSslKD0zhnjCILuf+RG9GfdT/bL0r7Sze8R37EmUKvoDEh5FRlRKVTVweIz+KsaoqBQ
VlNevRbSpm9b47YjTWPnlIY+KzO+D+OErEjDGLZ09wh6Fz0PdwxG0ip8UPrdnloH7ZiNH6Cpd5zI
FcUz2/+yy9UVmTYrwEXM3fUdG4/BpLeRwBzWL6F3mDfpULzqGAFkRlCYruxyG3vtkj4dHJcrUP1q
CX1C9ifs7fq9epQmmNqidI/6Q+9IFEvubX2V2TWL7cU2oU5DAeefji3Zr6v8vKfMyVLvQYz+pYtR
PTtzow7OnD2sf2KMGOpY2jxY8NxJM2DJo2ri2eaFXOjhsj0UBp04+gkCgQiUDsnZTKxKUG9yEzAE
Yy3KE8m8Kb83xgkWdG1cUHHcozN/deI8PMXKeBR9Ye9iV1LeoYoTGlza+kV7I6m4/shqxlkOujGp
TvCXiByyHZ9BVnOWyiaOFdIKRSYaSB6EtctaS2++G8lhqj7dQOld2JFwKxMSDWaXArLGYkIl3CH/
CD+UKl56PBf3pY8MrW7H/Cr9jjypkaE+WYf8G8jxyF1StJAENofKVfdd5Ahcmcl+tW7MNaVnYjLi
yGv/anAW3wPuGja0ZcQlFeGFMKslwZMLbf32lNPxF4toBruKL2xVJ4v5ZWK68Vjyg/ZBk54j3OoE
gy5Jr67MdmsZCSarZWIyTJNxLweIRoN1NskW3K61Rmm45DESz0HBwS5Hzb9X8b1G6blXIr0jonup
PhcQmynggK2fqpUTH0We9oOPulQapFf7KOyCGaZUI0l3ry0xXVxRYUyKrBNSiqeW2/NiV9V7NggQ
5fWPJB1vlhgg1S5vAK93AmGOAAWEYMXWEEW9EdO6rvpRNx40geXvCukVjXr8j3ImyxniuhOLXAqv
jfT0SyiF8bfFKRZhRGY4FspeTewi2vq4L4+1K3vmN+Edc5zwIcieXOmqrd9VDGzDNty1zEbXN3JS
BF2HPnCeJV9meZCK82xk3nE9zeOsIV+lCttL0QTpMRqLq6gTJoFh+bJ2pyMXGBPGCJ2QDqKtk6tP
bfAL/BXSWjvTkd11PbnWe2SCwXc0FVtqalr+xbN/9ojI3kbJHEJ9+2Ru7Jz7Wk/cEczYnTQ+2Xac
IhICBLgeB6s4l+PraNbmXlgg2+qBbPS4gjvSn+ss9bdjF3WnHg7UrlJaQNUguyqBrkMii/6Y55a4
rLkMaJqP4zSqs4OVDU8Oi/CEcIJjFlOEkPk27dM4YMWYxmg/4/jdBW8K1I7OuPEQ4/KsO0c9JPeZ
Uz+tT7JZKeie/FSMsZ7Tuar/tlqxoTam3yB+ba5/F9sGM/je7m+rH2r9EgTLVubWULpAf6KhIiSC
1BLmHmBIa2Xs7aYINw0BmEfDYdLmR9V5GJJnvyZaITHtfdSyiwzS8YdlJc5hVcEixbaf4yjY+53L
QsFJUMfl4RUZ7H3V+dHfszU3Dazjlf20Hi/ZAlSbAt/AMczqJ8ly3vkSKWmjfphtD4q2NZ1bkWe7
ahG4uLn67S+qXpEOPJ49hP4yTtTFdNgLlY6+hRP4L0bVyzOZLxWzv3Tt65uKA3QkNI5Jn+9D5PGk
DxBJoE2sl25TLWI2gIcn9BH2ZkzHtzBGeg/WPD1l3ShRjlCOTKX+nasawaTLnI+IJJSP3gQJjtAm
5vLudf1v5RQ+sofkkAwpf6O2/OPmcqMddnssw+Cv2T/V8tu0QfWaZN107yG22yg6HkpHf9d37ef6
inlL0b3cKzNi9VQ7nxUn0K1RrIVXCx8US+tqPlITIxyuVXUqM5wWELEMLK8zIVGBnK5TZG19zoIL
g+MPsESb1o3/oM9l9zvyp4pC3RVIl3dOY+8SRXNmWIRHDXFzAxpzqJT1KzZMlN092531xp8XUPYY
YPRLJwaihjZoVo3yNkYk3jojWa6mNUCII3UNue03qR1WuKMCQo8MBrkuAp+ugeYos18sYXIoOf/D
3Hk0ua1kWfivTPQeHQASdjMLEvRkeaPSBiGpJHiXCf/r5wPqjemJMTG7iejW635lRIJA5s17z/mO
DPdVkW8YrviH0q9fJU/sfpCVzyjeCEiCP1utVu8yz0ghYsfI64TxK3UIdk7QQVPxuVmQF17OGRhn
oqOl9t0Q+oivLKycmfOnRI2koiHfKSdnN69Ces6L/HtRZH4tGrbeHws1yq0TGt+snJEN7TwnMF1G
XoQWGcCOUE+tq088MpcqdMPfRnPLjJHbH5lPuMjiSHWg2QpnP2OZ8AWdnUWXhTxtbQyRLb5XPWMI
IteHI8lrWeNUQb5omKO2WNIfc+AP1q9iDP17zWxpxqBIbTuD6C2EcPVYeJAIuU3LjvPZ13Gxkn8V
GrWffNqNBg8//Y4EhHjcOKuPdvnZxJ1L3RaTTlxFtFKKjqhx1T5O7fyhCaKWUp+OlAky3xZd/NwS
4l1VXrDWZZqp9iJnjJksCgLfAahXGcVTHrf6thNkZTRW/t0fcGzMevhsmbBMZFPduo4QmazgbZH9
uhlQgdJJrw9t4chdZwxXMU7eeW6mb6qq4hslCVEHaH6a+Nk646fxToVBhCblKjq2Id0rJOSXYnK2
1Ty0gTDptgr2pmbkfCXnGvxW9jgBD0xy93Ey7BB5ft8fZnN4IqBuulMY+4WRnNYPDwzXyIkS4Qzd
R3Wo0pZTM9JUM2w4STNXnbK53QqqxXN6rkEqBj52QBYhFlZW12utdp3TnbrYjh7wejr2razn5tSg
RNt4qeZvDIGqwHbje0Oz/fOXznTV/COnQnjYj7pPAH0IKIyhhGYhX0zEJ51HE3DCkgVlMWJhZoUc
cIKXhlSPpK+sQ8PktkiKzOmscxkhLRreOURdc3YSUEN4IM+N65WErVQ4cqhwWjE+62C67rmcNZM5
s9mbyDg2DO3xdfTedyLH81M8ssVy+wVdlni3rmLT9sboHM7xrVUQ+jXQrgCtSRus02rHAH7Ac7D4
o5YiSpZSnW3O4lsHQIOfLqfl2P4x0tS4NTSj92qJ4SVLdEfEQBqsP+PTtTjJCIHweteM3VGfkVA2
hfv9q0Gmwk8vrA8JQqXLWg63Xn9GnqkFnkRXQahyiLaHiEo7Zlgb1tGnHz4gFCxOq4Sw9KLhkvdz
cm3G8DEjauZQ684IdCH8lps4BFIEQr4Z/jT0GhfdZBwn1/6Teom4rKfNcTbvJTjZBwJT91Lv8Fik
CKgjP7pv36xSNA/rXSSUj7JSr6jbW/SbblimoJNqTDw0K8s3zLXfkUq4z31G52TsixMtFHVMFF2F
sf6tVZeh7BM08BkJRrQZLQ9ZvGtZyDPRpe1B0ts0O3ybxIKNLKfuPCJnrrRRoBGqdl/3qyyYCAuy
BlVIBzUyP7vF6Cz76lvRiyZA8GEGXZce5qRKL1VmPmL+4RSB4Gldi5KW/F83svbCr5ttb1pkJ1N9
UbaG6Ak3q5h7rVQ7nMDHPI1eldXcFbaZ3a0XOu66EK9I/+FnLgmlhMZdhy7apovunjAg/1JTomy1
MHmuGufeoUvqWYxTbA2J0NKHTEZbHpgYPa/W3gTnkN9ymEW3f1hb1zpYwyYrT17V0s91yIJY67ky
QfmLIpbG4NpP8pEqMEw6JIAX6CPn8yWymdcaWf3l+GybOeU8MDG5j53uLPIl0VMxS8hrVlUdSbhm
pZg4jOm0TEpEjTrCxsVNGCXKs3WJXd9u1urnkfkgjBQybqAn7ZB7ZQEGg/EY+X1xo+331pAHz4c0
3FB/DigSqmo/E/dwV6r6FRSfVofd0eLlnlEKvcfjUtJT+u5IJIzvTfHpFL1JEkT+a8jnDF0WY4rQ
+Imarfn6yMnmTvdyEAyFUqu8ljoYIoZ9gUY3btd1P0wyXgD8cBdknYEiwojbfYeTGfOSH93sqDpP
g19eHYez6aziK/ZCj9lHjVhl1u9D9WRXXDtz6QkixPueGJjh6G/0VSuOvScJvVoKdbyKZMTY2iVe
BFeZZCC1tKJDdJFbkumcY084HfsKMcPpx7q4tMv6Suu3499HCKGXo0aVfYunuLrjn9g4XophJthD
8LCoArPyasc3E9c+ZVkVRG4ozuS1rm4MhU5wo8vSDxhWloGe2xOZ76g7HE0wwg+v6wVAUJDcrf9L
9jqa3YzzTo/q3kly7wGd/LPfudm5m+KrGw7WxYkm57LWAZwIqkuN9mjrupzZhqovzih2L1mWIQxf
74eGEIC1AkXyGBgmEXiDDkA8SpzqOlvVnYnX66DhiWHuzDPiu/Oz7EAPGOXZcE1ax2mT7deZybrF
hrre34148hmmpCRxju0njyQAoqIYTsCUrgC9/0QxV5UzHCr6lpLGB/J1rN0EHAvtAVJuTpVaYrds
bNAmWm9szTJjpeY5K2M7/yoDkT5c/USFh3HWr6LNmCguQ1aF8seev1cjiZ94AD+qoSGmU5+2jM/S
4+CHasvAN20NKAppsiTEQjMaOyM/efb42wMatfZ+Sl8nInuc3cd6kbYb7JEpoG6C8NhGwmGeLqMl
DnWeqO08zyOJ6pa8InkP1vI+IenyKFxmdYk7H9deQS9t4x772wNTfx9u43Inhiaj0z7edLrPTqoB
xu1jhDRNPxn70SIpDlVCcjdzbEMygqJsBNZ2Cgfxe62xtIZ0sG4M5bbWpcIM32ZA38qHtY0Y+0NC
bl093fNwbyI6dF8nmqbt3hgiqiOjhu8ISmomNzZ9RPz0O5v5HIJt8muQDxgbghX0fRzbl6iV6K4q
BEVg7Jqe9+N0h9XX4VTRL/qc5mvW53SK4ZnBCqbB0yectPR5ov8+cFif1bkJQYQv9rNESx/WBkXf
ae3DGPX39diawdwSDk7Os0EuuNVd3JlCfPX+TT7R1w1SdtX49gVFYxLMcfux7qUFfbHjkBKUG07M
HZJy2FVmnCBtom+V5dadRxVlz6356hcHo9g1ncuGtbBCWMIE7Ci+4hZ/fMlurudqX1YY0BKVamev
w70dy21E5DLtYNLfSKH46qsQCLTOQ0w/OirIvMfOIBF6sfSXSeRekkRPn6xo8PZqmb+oQr75Guty
p4afkaHho2tZ7SOE5Aiqix75jJYH1uDoDL2Y8Utl0JCk1NprY/4Sq/KTkaS9afXp6Nr6qR34YKpx
KCm1ULyn1TsGceJhSw1WePyzjuRBujw17Lv6cyUL/Tni7FfQ0NJr4kQ7P6LoUvp4Fzr+i62L4Zy1
FGeVjlCBqQpQFJ928SCwyVGiy+tYpj9W50Ct+AQWvkhjxsRa6x2mSazZyNYb/SJ1k/wuWukMU1mC
l4F730RPLXZvxGxYiAn9uot9l4PdoknvMcudU7vhDKam72qYX5Iwv7WO/92hWCW8DqBjFebfRq+P
0VL1NgVk9x0KbHuK+hhMcKzuabCeCWwkFalwSDCYOfmZsPM2QtMgJOhOfmhrAppWf9kwww3UHQaI
ZiS9a7W8bptQ5srxgrH0DkxNUs5OUx5AvRkuSUsueizSx7hM/fviJ5zHiuxuppXgbkdhqX3XOeEl
eSnk1J1qjfRXN0MWYeUm4+Ch+BZbdbXHLfMn9OW4q3IdoRQfkeVdzLTXA8ePyj84X2wY4uCdMA0F
Q1Q/y3IYliCTrQM3/hnyW3Ni8H5b99UGyv0l170HplIRnEC6a7YriUghhvRsOeZRzfpZQVJ7Wm+6
cpjKHZ/Ce8HM9ird2DwDYa4Dp1ZGAIoFQBhkABZxgUEo3GSL6D3O6S/keXjI3ekOYS/vuNDPYnLS
wKCS21mRMQMBltajfbNmh1phzN4Rbv5CAKLuezT6deRNZ7eoq+3caQnnQU6fMRS2iMQAzahJ8Fzu
mnFg5VvXNZXzu/N0QmO/lN9Gg8pXlPOPefHKrcdT22HEN1ZM/MBqEBIg8QtYaX32UP3apS5erdz4
nk/1c4p74oC3J9nRtvLJNh2qQyRyA7GwiZFU5W/GaF4Nu2Ho1Ji/dAh2oNbbkd9S75XmdA/Mpc1H
2ZvMKI1yZw3u90jzzis/I61JDZS0QmZWWBTW6BmtKpUboxf9ZZ6dc6WQXkUTMUM9b/ak6QWGp4m8
TBOFAk8CKvzlycFCxtQmZSIFtmKORXSfzsYvox1QMmaIG+TEjRzZrEcObauYKfdaiZQSybHbHSud
A46p+78ym6gJHv9nb9oKC7X2WoDKWL17jSvP3YIwdpB58HPyMRMEAFrMcGF57ZOpyCmfzBBISsf+
ZrSuunBAeuwnNRycsihouzXjsRAxDUCMEkd3RlRuYPbeYdLPLvbQtltjdNqdKgt5TafwKTlZS90l
3aI5s1vhKodbj2dhQJ5seo9u9wMFUnXAtyJ2qWZcHOI3vayF5LFMw1YQU5nXZMtgP03ZXIM6Nsmi
6FmaiKil20PgnMv7ZsiIeKx4yX1vPM0dnAULKYHrDcluSpFoO73ic+tbXqk3SEizYFfrBOYpKl+M
DjWd+ry2+nuSoMJgsN0f6yhQiPS3i9jznNn96zoQ0AYew85Q9ZVVM6haHjwdb3cgNCLoCHM45W4R
3ikgMBtfad3OaPjsQ5y8ePQqnsPop+Wq6jgL2eMVo2lXJgZNSLv/M+S8LKYJoLO1iEAWYeAD3psQ
sc7+jEintmc4CIKlv2mK+9Iy3YOoy6fVRU8Y8yLAqvdOE947dM+eUmb5y3YmRX0YlumgSBicFlMu
9nhJrjRn8RQtlm1WSvQOTFkNNpJjnRVEoGZDeW5RbjOwRr3apt/8NM8PKUlPCBV/rT9GNuh7aAz6
uaK8LTIV3pUCQlMfmQYvou9v6A/1n0Aj4k3bMn9uSu4UfPZj7HCct2T3NuB82CZ5+RxOTGvRMLNw
5N7eyvUcUyDeufUNjSb1uRNazbb1XcC5ArFshy07m9RzLmzrziE5eze0M9EUc3ip0PDfwpj28zAa
I6fX4BAy0ycZleOH39T2RSnvmjEMuUlrsLZxx3yuCJV9iPURv+ayO2Ny6x6N4uCVHZHifMB2NYgL
Y8PLJKr4udG0ayjo4ciChpzVde3DZPPWZUhKYmQ/hQpuiTSlCNqUhALhjIpGGjJNKSYeScQGP7/2
ORTWmP4bONGDj7wC4tvXflTOqj+My69k7+6Y53cwBhh7DUh/dmM4+/fzZGzFoniyeGpFFklGo0V6
1CC+BBCR5t0KgvD0x5W8ASzFOSFYpWs1tRYEijQNnBHFZplHOWLEjdtgRMt1BPJMtLKTnmHvin08
GX6fNkcsF4VTvZP0AK4q1J/42L4UH/0Iq9XS67OhtS+y97BzsGnhSYZG7zGumr5Jr53uPV0+rZVy
SN+eotbHDKhF9SELB3ffkWMH5hHVUhb/AeBGirktql2FY2JPqrs1at8tMwGCha2JESfTq7/9O63v
vyJ0LRScf6Q1oeY0MXTA1eOOXNkp/4ErBdBiGCUb/NZUWDpUYVGPN1LcinKo8LlQvUCHpLtt0qsc
WkJ35aQnB3eYjUv1xbj6PyEUX6qC//xnLCLwwX+jIv7zLfklYRj8af/H7/rvWIz/DwmLC0Tpvycs
7lRblcmP/0hYXH7gi7Boen9nS0McYdmeaS+8qL/9BVg0jb979Ppcn4rU822U63/7p3/lK/p/dxzy
B10P7LFneguHSP3FV3T/bhsccEk0WX8bX/pX9ONfNxNQSj4NtCL/xc1l/iP+DXSgyxgYDJFhAxBi
Qf5P9Lo5nlMto0oLSOEYH4oe7WTdo1rUIdLNboa23eKEp5Ck5o33WxHPbUnvPaaLwubRiU3Z2/cT
0yioNH61wzBE7KbTpUhfBzQrxcYsQNmuZ2vLyU5Jh4+7nPNraFHHQYxDqhZW8//GlXLMf4TyucSc
GayswiWFni4dvbx/5AkhsSJL1ieSR2Hdw/zKUhdX+LPn0GPJmv6YAx5P1zEQsuAbsNJDm7iPjkKX
k2Xka5XF8zC+Om716sFevVSLQZz18qj3xAN0tm5d1j8ilGDbaQiMcATsksbfC0T590YTGLWcro21
1/X6OpKictbRDaAMA/bAUdDxf5GGvu/o1xBguGmVAeHGyaaddUOLFu8nl1xZ0noisrScYxIhxg4B
ZPT54PCaCR4tR8iBfa/JraVF80lh55uNHgCwyOi+DZykLU++VPatS3L6liTFY3d0g3wyjBc9u/lG
i4FUk/OxdYd739LzC6gw/8rEZEdXKLxWKNO3vpaSQt5on4bdP1pOSYBZk3BQktGR87kboIGS5mRv
NK9JT5OW3ZABR4GRVyOvyqYHkxMI23TU54y86YllWpD6/hm0DnRd7Sy1/Cjp//bDW+FNhxZTQuI/
JZZEoocN0w33hjbfZ4rIcCgFJMignV/Ut0lUfooIkaTV/ZmJn6Z8DAofXXocwxaG4IC59Y+naS9p
5N3H3c4dAPQIZvAEMUapBS3DHRE5xTRQdBolYDQI/FN5+1jiXd/WnIRj2gfNRLxrqF3LiQxfKMcJ
mhui1CU5RxFEgTQ9Tvl0LrRfbXFiVglNQ+XfPUwVGzR6AWrrb5mCVuOW7+AD/DiYXgW+bUenk6En
xfNi2UkNY5PrWG0RcSYegUqRuatrdvnKvcmL+YcM3Tt9dMg/rh/ikfk2kREbCWuXT8W4Ua41KkHf
99mk/Q1zgtPN271RlLsaJuhtSm9+/W3ogPcmnbgLNRxicP3ccb9cxzx664lbIxHxVJbkHngcmI3+
jzvUx9kgLd3amrMLMmvZY82jhVB9EyeMawgGrxYNIKYo/kaGgdy+5WsmDwU5Z/5OH6LAV4wF7iiE
rmyydxNd8rjrF0Xrxs+0I5cYTQ1beojTpeRXGg4HCayKGyNnADEmtKpd/xY1xRXt4QXyEVNV56IA
UmX88qqxftpIQbTO/ZFTkYXVZ6/oi1nZaUJI0mf+w6zj0qHC2zX28DxaeC+z2mLY2kM9jQO8fjdX
Fvs2Hu8ds8UDZ7+FDUlbSX7hZX0AAnmyebd5CPYje+Boh4refsM8800DsEPi+7EaPId8MPOAiOpS
jnTmi5rGVgFcKQstHDgl9CX4107Md7V3Da660ZvPcUF3z9FNXB8mygegKCSc6gUzkLCxUekP52ac
diZh8xs7M7gMfXysGBN3Mgl8s3liCDF68dXOR/yc/mNk6qfCe6Ccuh+GECbJtxK3j2VXT1klSCvM
PnSLaK06Qvi0JCJtHBfr2ojSSVMP9VwDISg/7GUKLEE2YsVF7F+eR6c6hGV5bwItzCp1a5lFRtFj
ElI6o1AltOTQNPsq0a+xJ+6TPHskR+h9dMIHv1zSmZbOgLYpy8U7TjcaOyi8iEkL9xkNI82JT7FP
11TDOB1RkZqQWh99mXzPauOnn6AZtvT2aaj9CxkPWtzs9GXcWz1X8NJEujP6dxH/NuLXS0k2R9Kp
3aI1a3Ir0J8Tz3kso+De7H/w0seQXqyo9vFrZ72GJedF909lDQEivX0eHWdownVXBYsS3WzFrr46
xYjJott4t5ZuqG8+c7KkP0wguil/6fWDThNEM6ET8ciTYSz7cV8z1S6ZQ4VT/si8BZDJsn5GQOe3
zUKA7Tj0MXP1Z6rmVj53IO/LLrsHywZAHczHcGjb8hL6F1PS9qhQlDOWSmp4AQmkUuxc2AGMFoqT
Okse6JqekGtAEhrnbdb/bCniaTBelBXtCcGkLRZeFg2x5woOGu4xrpt9ZD3O4teIymTs5ZPNyE0x
UWb6txmsGvlVfoYNhtzRw+HbXz2tOpTRn8afdmNyJfQgMHpi2mUb+OBpPPfDQvDtRQYAt27n45+P
jAwcyp2CBtLbxC52/RYVwiEvmTByCJCq3OrhQxzeciWOjYFxxsw4bh90BiG4Vx86hk+CTqGyCRif
f/a1SatOnhiHBcKxkEdyDWR2Hkc0TGJXxVq9HVwqXH94LuZBsotbBzq9DNBM7yQrRmWMDjVjDtLF
7hC3TFUUXCpIOCiraTDoT6b9nibLeInVrkcQFiF4/FM1F39ZSei5zMx3XO+T49zWPBvmQJMU620G
cRKQTst5H7rSr044aESqiy+WocebEXugvhQE3HtjaM9D/6N0yAec3tsEIVK2E6GGYUo/ueMfu7EO
sTkvPdst/oT3BHCBTTwAlfRLx0s0oirCyKhvC33EVq2erHgMtHpxF2JRDOfdZJSvkT49S53YMCif
qEbk2e7n86CNu2u/NGXnCbeEpXNKb9J4i2kKYYt+DxKCI1hzAPO01WGTWZ46FGQdG/1HO4cm5m5I
tCWBEwgQ7ymtfuFpvYK8OCLLZnPGgOSzvQhkdf4lRCZYChc5j/VQx9kv1Ld0lKoWH1bpvmVuCGhw
NPB+BpZVfVr6AtUoF4Yn76dz3we/enWz7kwHBqtf9jwnC9KmCLeGkT6YbwUuOkd7mtsxMENxR2fP
CupEPltG9CDpAGwQe35WBjLlGLdfaXMzzyq79rp7FFX61A23DqVMLF5757Puy4vJ+T0vjK3pkoeF
ArVlUoJmYmPUZ1W+dzhBUAAc4tJk52Q43m+nrPohemMPvuJDek6A94MhigcyLsse6fT3c3rxaC2Z
+OBNt3iILesBiywKSRJ6hP9g8KPeh+vau4z1zCcqgIGL1t0SkR0cLv0yPokA6WnU2c1cvWZee60g
rFEG2T+b1vvZhB1RD1WCnBbDcYSkmFPxxcRpRfSeNj8gP99NMjKefIs+FoSZj5mjB65oyrYetuVj
Suwne9DgZ3C4jAUpYeqsLanxs81JUWGQsmVWKakDYnEX2aSmOfqPqJ32tK/C8+jn4RmObnhOp94F
vlNK4qu9nrVjKC+148dnQiunU1YaCSjDqIHxGGrP0hvnjTZ345mTafTiOEV3ELlXB+tXUfgM95yz
z30xRWqrtfQp27xkL+JHSSAH9VuOYIOW/wsWjvRrQTDE1zen028HDlRAoCKRGMWcvTgumSGzN+Zn
v4mQQgpD0Clm1KdC3CmZc6ELWb5hWcyRY+COFENRvEFgao8efgHALXnNLLnVSO2xmZfWwCnWb5GG
wraD4u2w/oIxR9AbhjNKnXEu3lzA6VsF9uu8flUQ0grLAgvW+lU/JdUAvzU0P3CvIJ/Dd78yd9nQ
GBvLCmGtOHjGNtNwTAUVRfgxhdNPpfPqy0Xep7/VVXIStIuc4inFecPjoAFhtutN507HugfyVJcA
uCn4e4ZMQ/5rQVQ0jzD5FGCR+uDAjWLL6veDwjUKiLb0ZGD14tlzZ7HhEEdbIDLtb6lIbTyAyfug
PqvJOOtj+Rx7YbNJO1ZShhGITIC7DRhcqEk2sTYfLG3+7bHTLv81ZIMmvUVBRBx0o8MPzWuwXWgk
DeBzoBtwikhebH6MB3PY5/hE7BLzuNcVGMvwzxF6mg/jHjEJjug4evUFswhT7UqMEIkbPjU4VTdT
Op/7CvcnMgINO3y5JPWlzDXbuTtPZvE91vdhNzsEdBrXWEFBpC2/9aptSPvRZQC8dWv8teApdkNl
PPqYAOCQ3NxN5qeQZ0ytxkIffWCuUvjbEmNvqSQAQMlo0Jvv8H5/sOac/aF8FAUcBEP40P0kSaIp
a1RpkOAn9y0ygcRitUUv9YBWwtSHfpP0Klp8bTfc/0yGaMB1A/jNXOvSsx6/O9Jj52deDmlj/NXp
rdiKzL+O3r3pMCnVmofKb7ktqvnQLvnZSgYKlkYw1q485BjDmii1A0p4tEMgFUFlysn7XVIe+A0z
jvqk4vwpLbwbxtWtltlvmW3vmgHGTsWkzXSu0hbBRNqbYceILtpnq8Ga9lnzS6Pa+o26FQR0SIfR
PXLgfS3LYm+mSyRZpkFZkfVmyJudy2DENMW2bb0EaSSoRsKz3mxGalJvfpuLFVi6KcJSartBklMy
LS5aiwc6sqVGPlZ5ytnQrC67G5KyIlaXnn0l6m8VGyHKJvGgTUEHVyn08t3gdD2gFSqbsPdRWSAs
nNXTPEVIJaIcF3v86qJnnmp1tlLELmWaGof6TeQasc/kDJpldYfPItuQSlNkpn/THNaIRs7WzcHF
0DWPwplTQIw2jMqF5MkhQx+b8OyYzkwfIA+a2nQuhlZDSFocBa3RJgejdBYXUnxiTgm8AMPr0ale
ab+NgUjnp6rVqunkt27LUgSQxYybc1ZNN9tX492Mgi3QnPk9RDdzyfFzbsJIWDtZegPu0fA8Cczv
eS/DwM1M/Y6ZjLONZxV+NAPn7MLQoouei61NRZUc8oploRB2cxs6mIBIg/mTftKwLUDrnsWCRQAL
xxlyCp9nZmqHyKibI3ToyzQ14QUq18UwVcuZLdZecMuJQ9vo4mJ2Hvt2BxnENMv+GBt0PZ15cUbQ
5kKD4b4XoG3xXwOHinTyzIT/O0P42jHNOWQd9XmPe/yqFWyLSWY9DgZ1UMe06TjZNOP7vBcHWUaX
9Zp25h5X56YuAN13lmUekBFOO4bfNHszBKd1O0NKdbHOerux9qtthwMgg3XUctZUHaxLhlccG6pt
IrQfpfIey4mcsCTFUuiDzp0j/fcclc/UJnawXsqaCfpuotNSeW9ro0pMlcmaNryqCbP4BJt4SyyW
PIFHYrTSbpKW4tJyk8P63V7mMGgMtV3ocECk4f7XT1Q8DI0zip1j4VuPrBxHceZ/DL1FmTKrE9nV
7a7vgAX+KkQF7yQTRjBXRX9WGmcmHSftNoK4dkAuF56TvOAxzPoLZn3SdBx50it+SEdZAyIMvoIj
kYXUijWiZ5rFfP9KwpdfjPREYv8IVuatcDUwJpoiA0QiBSy8106XmKwciUAspq0+mV4asGzTzKPD
tKHaOfgldgY7ZiDrcBXW94vZ6DeK0PICkO68CtVRXQDS0MbfLnNKJlO4RpKFabv85SVd0CsdsXbX
NgiPZ3LRULPxzqvCJe5C6ptcNH81CM1Z17bQdXfr60rNUnshHvlmt0yVTAK2cw8HG8vJdv1IrBb/
l2rinUkvFQ+1fGR/YlaqK86KD+u3xIbgHOIhRPdybg+NBgggSnxFUT1uXRFjAcYxZgFKw6CfbvK0
LgNSIt5bOBkg1NVj3yEqriYyRyqhH4c4lvtkONkdvEOw+W0jVWDM3kte8/fwVqZlCcsMG2M5DCtR
ei+1IeQJjewmszILKal6ZNBJ/bxc88iMPsxCHYYFDuvq9VHPAGKiSNxKH+qIR16Ji/SaRG5Vb1JX
h+7k/WhFstcko/22C0aWKS3NTtlS1LoUKIP65i9vVHXG26zmC8rhYr/+G3Ra+MwhdsCEVO9mzSua
5yfHSeebAaBmfYvd8gGZkhh1cn4O6/oEB52bcGye6UQs0WzhC86czz5l9V+vGMER8jAkCODmfN77
HffBlHDJopnsmH7KaeSY8rTCSctipqD2ZTBJxSHG14GAcff5tc59hUOZrEbag24751vN4JhW+0hK
B/tN0/yI38f1XC/3sABRQ0RIUTGfHI18roLwql3h+cy9eWw0eHtsqDoweACQhzA3p43qNc5+XXEd
O2zERtm1u1py07VezHlq4I9Qm//A2C1peGkvva+8gzLnB8KuNI6Lbb+FdlJN+T2Tc2I2G5/ntrFO
yxYVoF7lCkVJQEzivOlZRjiIOZtxifTBuaq+dOnUXypAKAbDRAxE2g3Gde2Xh8sVK8sYlAb7J+Mi
Kojlt7a2eLUTyQq4fCZ0opm9eu5Jn1AkLRJRISqEUCYtACqRl2nZRUYOS3Bq/1Rx3e5kB5DGoD2N
+IzXEMM55QYkYb43aOFoh2FpsxuOWW/jCJfdu0pUHTQGrp9VU+roxOuVaPC1TboS3Jc8blmY3DDc
tyDivMP6OYyd5W1l8rIuDo6/lHUdfWqpcdfp5XGCKKNazsRWQk/PVPcZgteN7HvMf7p3Qi+P3KBq
93kTXeKB6XQu5mlrCv+4fjw5PTpWIqISvjZhYZLgB9Ds6/G3a2p2oIjAp2if+iMhuVmkbWIjGja2
qh9lzVpkqsh8QojAKsMyDY+oUV8Gp2ys4VUScoChwR/VZzcX9lZxLSvff9E7+8VL3D1eUUphl8NZ
5gJL0bJRbiLio+aZOygcyC7jMdInLqXkQLLJ8oEPc/KIEwYEs7dYUP5taXN9vd1p7MReW0koJx21
sYFaj3HeNl28Besij7K3gcvlqsN6w0t8F4jD7tffHia6Fdh9tozbHTQCPR1k5DefUWV9DJGjAYWD
7bMMW9IUKoc1FFyG6qch5ru6qD8MmlaxL79VsWIzMW2CAAwAT5l4FtAxj7rVRBsV1YGm1/WJeT0a
Rh7MqikWnLtCa8fz/de+1Jknk5JzvYd0lI/AA+FR5Gm3l9R+XWQS2SeYNpjW9w5NFS3nguFAPdTB
11bd9oBoSukSKcVTLUeWmHWZWG/z1KTmChFH6J5x5/QFNy8iWrQ9NRb/HI0nPAmm8M0tLMLyiHmT
Io7ZElHG9xbCr7zWJqIF4EqpkkMOJi4PI39db9clL4PBGyjX2ZcUN5yS1HxsiOQUgOwRBtYZuKIG
DDjIC9PXjYPZWh/1UshnnoRsoXjIeuPP4L4u1J2jkPYvS4P2GQ7dd3xw+9JZuF880RuLaTVdZUhB
mAcR1kwO4TC+WQV27OwMRwAYmzlKMPel5ZaN9sEzsOOvb2R9/NeHUNfa3ZiZzM65abXpILPp6EdV
BU+ZlbQgixSFkk2cCzq1dilUUiDIG2lxW47ktu1C8aPo5gNaHJjey3OLxwKCB6QLZ4Zm0xO87PG4
cT1/IjTks/aJTluXi3XJWz8Xs8RFK2RzXj9/yBefJI+RobkUv0nBLS2cAl3MR+kM+OWXqrFtu/EO
3fiGr7pfmVDV8nqXzZDo31Ot6wJ2TPLbcexracGIxmDw2kHbpZlsb0YkJrd/Ye5MduRGtjT9Ko3a
84KT0chFbXyMCPcIxRySNoSm4DzPfPr+zLz6ZkrqSqHQmwYuEleZksKdtOGc//xD1zUboc7ONMRi
KSmB8LCl0se/vpDMDPpmFOAJw8eObdHs2qtC8LQbE8frcBOUzGwqdXUhdGFfKoa28cBE5TEhsGIw
zPDgipTbmpImywS3V4waFodM/dwvh5QTwMhYTGjJBptdVnjlTQVFTWTlxuUp6cUpqYN32O7jhwMq
czO0V7qkxNIr3Uxl9DERw7u+ZnShlPbBgzk2u8vts19imBIJ0jfwXvug37OPbAraJPNXMi8D76Bi
hrHEGylmk48lp6i+1fQbzGeH4i2Pv5YRkKO+e01yVnexd0eV/vjXZdyHKrQpGY9pC9oq2+mq4bVe
OzEIl5d9xi8Q++PGOKz4SGHQT9unrkSRuOeFlokuP1O7acUWtXJv1Rkpu2g9NIh/4ObzZ9XaMiof
El6U3mTAD6GXfxoXlkjBPm6spbzSzwondzIE5vBab/QRDI1z01u3bQMjNo9duMbYG2/smdlcrtZo
i1fTZo6GcBeqw6ivRpIjluFF/4qog36f4+Kz9VrxwSJa9SZbWGiaiWOmS8dRjbF1PcmrIAx2vmOc
ptR+XOz6WR9tQsWr+HRoB3275AImmI2BIYY5gxzba7/mRTtT/x1WP06ysrj1kqW9jgvs3tBqzTz1
g76d13YAKTbnbVLhsyk5a1xiOQ66DoIy1FH/G9d6h6EkrPf2t6FO8RQKk1fHIDJvTEHXch8dmkNQ
ml4ZOvlFWhxDMQaAR715vZynYsrpPsWGLyEhYUP64PM6Uu1A8H3sCENx8QlfMyAaReB3MGGkJIDp
Hk3RNllCbI95pP8uF/zOu16Fjxoo2Cdj/sI3xbzU9a6FmJ+7Ne0pB/iYXti9LXTd0Og5YKj/MMDF
Yig6uja68LFFi2pU35ze6R+QvWdM8TglI99riCqO7qAb7gOizLeTnfQsgu+l2qUYl8M9VUeOxNIC
sAacKfu4TsN0ZY9wDGrVavRNeE5czBytnmWK4hgqtlpoeVvwxtSRGNg5Ps0yWtEu5uGnaN1VS7se
YSgw22qHH5qvMMQSc/8Qta1jEuHQOOa9J0FPUxEzKmg9zP7lbROyVivTPnZ1dc6gy+zT1Nt1qjpU
X9npaxtmA5HdalH2PTdh1MhnIUjAkSEBxup5u8HwOnbKqZrvpTYJmi+kzKpaLaNnd604w6zWwIvl
s14ZujTQD0EX2r3q2vROWyrx6IceVF/1l6i7DVQPZDrY6NPJFvG7h/uF/i/hAgq/oFyNx8a64obC
iE4daphoqL5H3QQmbUs778i/RYDWP5lWfEyxQ9qPlJNtaeKf0A7vRqUKd0yqoygcjtOEkLQI0+7A
IIAtDF1OlUmXE0xVcP7gHqoBLY9h2udmWMoD/DnaupaxOOw3LPR5WJfCfoIqEg09+WHpcq/7AETq
WEgQDbnRO1Cf4akskn3TX8q+LhlujS7sjmHL5oQQcqbBO3tpQZgNdbDuIF07fUUBxPzJI25rGMxk
61kcEZPlPfhB+bHK+jM4wIXUz7jxY0MuDOk9tJCkZ+rToR/ar/rN2cX0mM/WFTb1kn3KzkpUFWVa
/XWwVuRI9s4PXVfpY0fXESncbpwje+zBGDwsDMgV+uCqA3Vduld/muJNEvHpU/X0BOZYCJjLnV7A
dHPOph8bCDNmc9J9rV7w+gIrq+heqdZDYb4mAVZi66v+Q9NKawMDDkOH3L0cCFPImK8v9y/Entmb
Vq2fTLWhILDHzClwFnHghaa+dU46820KfeTPLF/PpqdBvumgSyj2unOPQz5kaBb3YVB+Xsuazdn3
wT1jkMh58VUTn5iQEcN6vU28/pElX29y471tmEaZNI/6PRK+0+8jQnywl6VSMS5NfjhKKmq+sH52
CBChzz0gKA9vhoGkc4QrBeOJS9CIOppqq0XhlEEqiJePa7RwlrhWQypR/IABF65EOdoVgsFO+qtO
hv/s5Omrh2M6egCmZ/pnVWlu3gzCw4zB4/rHJ0a9GwU09eZ7awS0zmDW+ujX/7oJIirXVG686kqo
Y9AwDNLFR/ejkZ6MyWxudIMl5vxsAfqkK4FuoQvgOFTQJSbIIbC4PX066pelzoxU9QJayIeJczIx
82rd6KmYV0w61Ucxbfc7TLBwoy93fbAMhEyAQ2TvAJK3sHnKa9PDFUnffKqUXHBt4zXVDD9sF0My
VeLwZCPDABNfCWst1Nkbzg5Bjg0TO9x1zhk5k9CSef4RV7aAM0GywyasZlLMxqeR9gkUt0z3vRiN
gzvWz9GIQ0HoW4/+ag4wYVXpQUdJ3zIg84NvzSCGUlOf43rR68+XkhtEmUiD4mcuWFTcfQxrTGUX
wHByzulw3B/Rmn1q8tB6TKYjwUPof1UXRb7jw7wizvQJcyvU2T7BUqLNi5TvM66V0sRgVFA4eBCn
VPICbkaDnSAdL3C9wwwE7cza57AavBUJh9vvzFig8osYbPj147yynGkVppPIAVf1y/IM6DIQounU
WXLCVc11qs4vTMEyV97q+7bPKR/LECvACt3ohOChXZ3nxk1e4s5+j6F662Nc98wSM/k9msGFW43j
A7uGYi/j9ZSnnN6Zz7dwO8gAS2bctwKcx8jqB+HyQvISZ9+85p70MAtWN+LcMGPn5nXRaslxU6Xc
MVh8435zlPVrXFoCr8vkGI/8zdEA5FMw19T1mESH6wdA+wIOB04CxZXhFOgdx+4x7eUTMBWPhn41
D4fwQ68oXw3688AZp43BgKpAwHGdAo2t3MVdGRIMj2cuU3oyUkpn9VAgY53tTKQIWPFwtKAGHuQY
+Ts8iW8EvAIslIf80BYcwpiCHRx/rLeQ6hmOSq/Yo9O/zxFvHhgcfzFmVx46G6S/lMRwUYcVU/oV
n1D8d0TzSYoWXbxd3IxwYAbigPeZkRH90p5ywzzRcnHc+cQUMin9gL7uZTLi7Bhj95KiPTXbtCEN
vY+OqcP2MjyB8SCc5x2qhTXFkyv1JUZ3abNdmqE5NVDFvDK7sVsw4HwYmVlDrB+I+APczQEL/Ajr
jTSj01+bRz/yMF5f2x/ThJdPK6JTN3XJKY6w6FzIIcqwZhLS36/JzBDLqYxrm5W4DfG/jnqrh+KY
+lsAKUwRanyn457uq77viqDeDnZNglS0Hyazvw0dOO0iFPA+xIODgonGH3RpLjF76Wkwdhamx3Y8
oweb4yuLUClyOZfVuPGwh8BYwHliP0TdO47T3+KWXTJas3tyJve+n5uP5CWa+3FChaL/UYPAVF3N
KWwbFTlX0z0IE4D14LyvyDyusnrdOQZJcaE0D0VnvSNlo+ge5MAwmlfbFfi+82TKXVbifrhE9nA9
l7i8xdjK5L6491z/qRO1RKSOqm1lPt6P01vTFedSAA7ZEnV6ZxsfaxnVV5WoZ/zzlC2aP3z2g+ZL
EGEC0coSelNOrbcGDFmGLMbhaSDzPrAHJoTkfYkByIFEDOyu45dgQQzgwwwBYrbvszJdcVaKP9Ta
xr1ZQuZW3taf65VJOGU+46cvkYweGInDBlx6nPK6AhFO/N0JLRw5x/UKJe2p9eNkH5jGRCsy5Rsf
GQ75WyP9QkpEWX+KixG8cAgYN4sIrfkxve2xlD2m9Nl7J8ULNG7Vn2sSR81IjmTSoACWKQIvy+h2
SSAGPGPzTzQb4rgO7asBzrpO7m3bVh8xfGoP8PQO0O4AuoInJ/ouIVOcEXJDH/Tnk5y64HWwvwSN
813MgXOIo+RrYs72bVKsaLnD+O41KdcVrS8joCG59bMAaMuR1a736b2jOYZkQOOSccrDNsJ9gP5t
lTYlrIyfBqYAK4lWu0ki8WwsG+fjygl2TOZfBwudcQ/fsUSfg9FaivuwBemztcbN0ljjrUXW34SB
dpbiG5HGmB0FSKRl7X6cwXBO5cgIp+8YkcB0Rl4Upt+C3ECKU/T+jXQmPBrh3idUUcwZaDmwqCpq
O9raDTCemTFYjqv3TM4qdma4BhtLT3ODo/uYILdpMBUENFN2Yt7q712/JJ4arpbqCqqCgGD2bwpd
0DxXZJVC5ySfoh/sfSeGV7ykCBT0pHu0HLJVyNY7+2BEbiyb60nWL0BxRwfB0NYT4bwtQpKvQS0j
zNCm7jYFozc6Z7nxZNHDCavHrQnacdP65X4cWYUcbnAsCB9NTGU2CiGtCEZYPIIHUQcRphIGriuV
6oxk4/4ht1g6P0sJFNvbMbneLAk72odE/kt87ST7Zppx198pzoFNd04d26JhUHWsvteF0Y1numd8
LHEEcMgrNa1Pq5DpkZPf2DXlu1dZWF5SeTeG6W0qK3nSDdqI8kMFAIr9pV5WtbBf2LeLhLFWB5iq
znG1LWpQh6iq503arsRyjFZ0kDaFhhGro5GLJXNp8stIMvtRtYGuNJu+B31QqKE3cZlWI241CiWX
1dxhQl/LfW4iLRYwHb3Ba2H8hNtR9WG2M+Jr1EzmlQkIEDLgPZSRMgkIc8JNoKF6HazJzAyIncbf
bWM3LYqduOO8hnDFZSYfgzpwr5tZ/Egs0nFjDKwvP5tU0x007HKrq4lc4RDQzY9YP6rfQJ2sa4rZ
Ln9kY/YpVrZtLVyNBS4ABlesYUvNt0i68SFu7pu6eLNxqzIEBV1aYy4iGMbr/ksXXm1X10hQMeZZ
g+4GF+L3Md3LxXhe21coZxNnHxK+E9Yz8P6snn6E3DoQR2Za6rEt3TlYSB/UbQ6ObtAV2gJbLDUS
iSumHZaR456cLhNMAmeiFRyfzNX4HGNPvG9K+UO/hlR1gnVHYxgryAi/xRPnyUPLvHkTxHI8mn0C
+qN+YMrcicsRZwwFU+au8VhijB+OPn1R0ihkj9eXRq1SJAN1Bg4T97itT3mbUZBbu8Uk8b4Mxm+6
TpYl/7az34igGjZmV5gn0fDwqOevo3X95nTGpQ2YqxC17YQAF2Wut00nJS1VtbeeO5Vz8UIUUktL
wYQqNYldcC3nm35/vp1+pU/6ugg2QjAgz8yYMqrfZxWA/XaLxL+ZGFcosChq7JrAmfGlkMwAdIvb
AQShnwjIn89urLX5lnjRc4KvUDCFOIoi1EQLwV+khwLmgOUyzh+5Qq7NLn61YfZuhol2Croiy9rp
u1NbwVJLq2cv7W/0WiaTZ0rLu2BcSJidKl7CTMOhQQW9ffUo+NI7eJAz7eGogQmNbact1ZrT+CzZ
kp8eRAJ0MTzL1P+ul0RfwVLHEPKCuqX26h+/auzBLYBdVFAtxHgF4yT5TqOMuoGshi+di8dyq9Ab
vVa7jgBpf7j/6/fo1ZuqYTdTWKwKIja8fvl+gtjAsMnn8K65QRircdcfajTLRe4426Ef3B2a6ntd
X0NKEhimYk7eRiNLRTX+SUxztJbo6f7dber/pyezfVsPGy8JbvVhFCp8X8Mk+kfrb3YZ4MKIgE4b
knCVkCOtQFDTtpKHBFqHXMzwpmrE40o0CdEG9s4zW0NdCMAPVFD7yxhR/dUSXpFyVRu2qqNdxbHK
5AaJ6YItSGjAti++G1H7PDgUWXOS4YsLtCbVl3BqjDtnj0mg/qXJ0Uw2pE2o6jyNR+6gy1AbW/JI
uCuDvGhPsAADrHxwtigMvoZW+rYo7H+qXiDxIVZXe9qzlGh5wltBMyWMqoIDlH8tc4M5yABBF0Hr
JmkhENhNgCfjCk2IqmXxTIKTiup6IsuEmRt0ncJTM/MRVxoEOxvP8aDK19UFGapMDKSn3PBpS4+5
KL1b4iH0xGiWyOdnLBY0si4RA1AG3zfq6HCC8UtGWlaunI/CNy/kzbpqN+dD9sIw8Fk3RQXJOzQo
ZnsdMX5j7SzHKhHlgWrEIs7jnGNWGi/1h6ziREm7U6l2Ih503DlWZ531YrTa7rqPoncoRbsYvdB5
6HFac+Pp1Ute0oYIh3JOA7y2egogVnBDGisLAQA6ihgfzPm6jTOMfDlORquDaW4w4gY6P4w4pyqz
Nw4uBdaFqlCnV3jTIyZZYdgjc5KDFR4gCnqAxUjsjf7yRn2sDQVPqpdU51PK9BnKxmV5AlxAewrI
3Ks4hzi1FKowq9m611RkF1Y3qnmNOi5WjblqzLhz4QiWzXxfm8gvlbxfT3FmKS8D7aIzKIsH765s
WWn1oPCgcrEfyym5dV1qNnVVtXiMUh8ZV3pn6ItrYmK3GQSZOlxs6ufqtlqDm4QumRvAiSC0D1Lx
QGx2LexR61b39140ocXP4QNjIDs2zYx/P2mVDLI3cJlg7CgA/gvGDZDbFMihLJRXmxAEjYpawUrO
JRccbKHMu2ZQcPQGYl+R21+lLUbp0iObkElDtOtz3EJxQkhQ5Xf2fSxu2b8NWwNgbiy88Rop1fVQ
SxQxDVaG6hXXXpFek0kuN1VDbGsaME/JXe9Zg33VMppXtjLIUr9VdoHcpE3xaPmudTMB6JmNfDPr
Zr0wYPJm+VCl095s3hYnnK4WDAMY96I8F2hP5uUKoiWzuZGOtLXe9bls4Im9KacIz/ONxvrHlFVL
xCAhMp2autXjiC0duTWFyfTLyHrk/DX0Gpt3pLHh5ykrobpgEeOuCNajaiU1juuUEAqFLn6OLW4U
KxXT9ZxIVGA9VUdspjg1oenUFJvOdank/S49dZz5lSJQWnI+WQW94YwOY5v4xaPppo/Z7L3pB1F5
AoPfxXrRd58hY5L2MNbD2VnzhpacBxy62NRppEU/yTLEHtxr40MR6vwls9/2kUncXDx/rO3xYA3I
S0wU7+pLsdS7o1XPTNug5fH6LDQdvJekYJqLjI1kXzVNlEwvWpuqQf0ZUM9+r9F+9Ss9KhiIrBYx
JuyqCvMYlGg0NmsgoMWx8gFTUGjhYB/WWgIiCH9urHE4wzZXlwh6E+r/F8cM3RAWYrWuUOEJ2h2e
d/lVFawctdCwNETmpw5e8w1tqzE5w6G0/RF+qHkvq3Y84d/N8FPfglJyOCbSeYm6p8S71fQDjRmS
FKiGJ3jcZRjmMBynAveXl8KB/RBm8CD0j9H356TOmst0HlvNnJgQIZ1tERH70ZNogkoK9rYqyUUG
8QmL8Y44u6duWu4av/3aQE9ghZJLZkz7qJkyCEePpkOHm3ReD2CNXy1KAz0hBHq190WSvCcdfpZz
Tg/Hg7KZx2+dNLnV0L1eFYOCCafBe5+yYIEBxK/0USJKEsed9lFPj+c0MdBMzfeN+32J8UrT36GJ
Hc1p6hRUq0+rMCM0T589mhVQUeDF6lCvv8Ghg2emrgdHVyLcxIOLWElfEvrQb5V4cYT4liK5v0y9
QZTg91TK/q8vTpliZExy/eQnMcCXmtHUFQ1Qg+xLDu7NApuLeOkQSzve9t9kwP83de2v/Rbdli1t
z5WOZXm+lEqm+jfp9tgARhIziKOMqqH0Qm5m/ynyQ7hchvsWL4RKLbYJw6QIgdKJxzY9NXdL4uug
isDL3fiTAZZ4k5rifW3sN8K3OtIX4NT2UXkVme2HVvrtHz63o+Sxf0nOkc+aWLSQ4WPZrmML7GF+
/txxibogmyzks4N7qosS3M7CGBrER734gxGsNxmMK8j3J13P1/HwkDXsvq5nslvH3Xr0M1wJJ4tC
QyCB6wzjFr0Ex72YENIU3aZD8BmnSoFkMB8fFEHQAfPMyIzfZon1xNYddwHUM+6b4xIPn3RZvBLf
/Yd35P3+XTED8i3HF7ayqhA/f9eAXkW0sN13esYYK46DocZO2iXUqKcAQwiDHlZ9XnoE2hYuMOy8
QhieBuIP7rTMxCu4q1OGhh2uTAWcdS9qocFRRyIWq670m1fzJarH7dgjqYlKAkfVpOWfv42jPu0v
b45FZynVc+C5Hurwn1acBwcmWNckBJrb9Yl4HyBNbi2bGIWIHFLmuPdWC2RmdpK4o4ooXX1wKHLW
gF6KgWr+ITGnl8JAqKd3md7buRFMV17QkFFtfyKIbOebxUK5FzUHZbSSdr3YiKki+iaYuVupUHuM
KHZSkaU4u0g9djFkOI7xtz983d903qYnpA0S41kQtoWr5O1/22BQdrN0xBRnj51quLHkSJDPBweZ
S9cWw6lSjAESP/dVGt6RzDVTHlNf2BZOr/o61AWcOuL0qyh85UPM8BrPc1WwMEdQg+tGaT1UYUCQ
GHKOK14xZIEcVTJ6Zsgm6oBBYL9soRc92SjMJt9+/+fvaf32PS2+oYWi3cc51/T9Xxbp1JuozOzM
u4y1yOjpd/HIBblwKzPozhHaj7SU8XiYrZslyJ4mI1ogJ8JOBe58/edP40iFE/20yvg4NnCSkJYV
sNR+kddPiSkDBIDuLvCs71hyxcdkNQD0alVDhxN2jvAgcJaZl2GTgRkTW7Msh6aMPPj+3j1Uqxxn
IutujUJwjd7Eh8xfeu69+Tp0XTgXLn9w7G71sRlmyecupQQuzeBMm0r1pHgBdJ5+S0asLo/GRrmc
EVDYHPUEtq4x7h6GdaN7C13tGRjcXctweHCDlvtBFd3p1B1NQfyebcI1J4gEVhl/s97+PugK4TFm
i01IpOwO0F40W/46QiFhUWQufWASjAeIX0g+VQusp4Bphh1+9N6V8yM753TpdRGZUpB91fe4JgpZ
NiOQlsSibka7H3lcVSNKZezF9X5pFXGjmRU7y/KXw7SgFOnWifl4Et5o7wUTCeTR9c/6AWmQwR6T
x7CiHiEkDWJihFdRA9zZj0sDGQN2rRM8M03Zzw51B5iPavZhQK8hn8SYOfRUSRRN6XRrtA3UJMSM
Lo1N03WvuhHTuE45undrSieh2fEz2ZtglcmPCL0gwd+fHIEpcqbok10ake8HvFkXIZYEYuyPWQXz
B2HMIerjl8g7ElwxUR1QAs+VxSTG/aqZ44W5WOe2SO7biAQcUj5tb8keMRPAjy9bEFAsQH3VinO8
gpZsL30nU2Rnkuk6teImzt14Z/vUE/gMMDCrFzJSJ6BFxVQrKPVHa31GCMUxTndFwT1ekS5p7C7U
rryf7ztFTFuMayPBixLTrm0+GtNh7OC9uPQDDFc121wsnN2Wp8MfK2ZFydaqoWGoOyCH0bxhhNqh
EoQijqHLq75LvDkhE3BNv+sjN5MLmBJqV33Aar78j6IFhoPJj3444eLsJCEpodk8REbyLBNi0x0M
TzfzmqxwgZbHaFnkjcUIoSmRFzuhyRks0FMqdjnm3CDcTLY6C7NGfUtNFR3bCuamv2zfkWKUzOlB
LsF8I/zRPzOgVlVkYqgZImZliqqsDsd6wbuy42wlbfbEjOTRVfliuv/MTayWOWjclqDgeUHOY6RQ
W5k+WD1hKgOcE/39vLj/UFOW45dP/aJJCJwq8MAxGKfEjvlplW8fS1JeNa6SzQkhvuF4PVTNUxBn
7iF0wCSiNiVWQ9VSvWvcpUipLgoFwzfM6xoP4qUow5spbjHnI5dktLIfRbMaJFVN1jlc7cPkY79O
qCGvBrDAKLiapRvdkvi91Yx43T1qVo6pZEDq25tUeDtpIRNVrImoIgF+CCC2wnqskxMQVgQ9iuwC
2cFhL+qeUb+68y6T5IZWQCGQFxQ34jqCEvZmNdAR0OrS4CwOaY04GzIaVh1KSsFEiVsfait4oXe9
zhWMUKXBQ12JlcCwEBNnEsN1p6KJJUUCBNtjCy9qPPW6Pi2u8QA6GgUOmV4LSXoKDP46gXK0x0GL
WlEjlm47QaKUGGqAytxoap0B5wfX+PjCS8x8QmqCGKlWHWDbcWGFzOBlcwTVYJUfgrS/d0X5rmFG
Aix7hhvuMfJbEjo9lfkxQjjkq0/qlCDjuLzCuPlomRGmRUxO9OqanNY6dcN993UM7/20/aoppjii
vc1Zf6VXra4M9Y7BEpZBAQ3SxrNn9zAZKPGEZ511I+jWyUfHTZl6NeLrsI758Z/vPEu58fx651Ek
BtSIvk8I6682TE5JKo1dEsi2SNOCyIodp48IQDWnfYUkQH9GV105dh6emXdFkw3cpF5+TB9eYepC
ElhsnsM9R1kFzE5G+YVC5DMJOlYc0iszOi8hm9TuMxbUXUPjfVYnd2swSlvi+qyhI9znsFRWCWGB
RWWHD4iBAE1vtDJ+IoMz0OxbsDNUDDTjg4LbB8VxJF9sG6Y+QTnqrUgDL/1ixn2jsVjsqpSVqiY1
/PxozajQdZtXMrjkut/j71zvlXbEJqx669pvqFessz4G5llwdUKMtazqdraQ6BfdS5D4LxpMcpT+
QhPG9ILQPdgM3LMTmFpNvm9uDNdhvhwnt9KOr2RdXA+OMnvOjSPitAEmDb4IwNPqilJPw52Mj1Hi
T5chyr//08kCcz1oRDvIodgm0tpeMOEhAqUl4Eu/jqRxlUkJyZ/p0VTFMO3ttKuE0z/+Yc38Voxb
ti/V+eAJCqHAD36uTkk5wt46j+TOMZlU6Q7XzpMnSZ6LKhr12sn98fNoLt+MwUXKNKSnie9DZ8TZ
myBYo3/Ir//wsX6v3hw41+DIpmv50nJ/mQKSSDFPcE28XcM4aUsaEbNJ99kVMwikXimquacc3eYT
loYIrqbdbNvDH1yaKNB/21GOqWj1rodeiyyjX6rIIEZImytT9VYRT4vs1k4hBphT/LFKsFVRFERd
dWAySyneoQoqB8Rk8LTFRHM5Rlm8nYQFuZwxlirR9O9eZ+saT4hXw8f2yI2/GwbuzovIPhfmGm9y
1of1EmZy32HwYE+fQgXQGMvE5R2FzMzqR2+AYWLxLKLbyANU6GWF+sKYURyad5rabaXRaSys+g7z
7CQlLIQ09PskacsTlq1EQppX4wCIPxuTwB0iETdWuLwMlsmJW2IRmEqDPwGyoXesZhWlDU3wBM6h
6UWJw+gzmL4usvfwhF5e5wJeXvQJg8LoMmkZlfCzKtPHmThL+J4+yDTTC6DN1x7CzcapnE8zyMul
T5XlMe+4mC4iIJzby9llSqEGJ7MK6s5i4tfyZHlsJlA5RTPG2BAplaoGhmWO1eWL0tOH2qNoj4uT
iZ3TmAfLNH9QcZwTohxLZh4TtdGRf0GNZ6XhQY/W0pB6iVrtcj56viOO8qwZ3/psqJPoWcTdp7x0
H3SXfNmi9fh1qawvCpwBqv5hRFf66NAVoB77YkQQQF/YaU68EUoYYPICm+tdFcVXUX2uTPaU3naq
we2UeE8X+LplM9WZN+EtDqdWk2O1dED/tNQ74/+ITqe9gjlc9VNypzeknoDqj9150z5tBXxLaPBA
X+6d/nyDjL6KxQXd4KRSY9oObuofwBlbtfA/N1+OFWDpZwthCo/98/Op4sdBtI4FnsSRmmoIL/24
Zp9JJX9L1bLRslj9avVVocfMWkOhF5v+lNEa/7Bnca76zn/1ne3P9coYIOgiuPDtn0+d35zmHMuR
+NzZtsAmktShXzClsJQJRJoRzUUl/0sbaneC/tyrTwGmYrPEM+cy3RLD49IrgEJdriiQme307qM9
1Os+luGz3jH1Op4CEbaHC6QKPCwhi2yEOiUU57wPJtg/5Qvemns9qGU++ye0xfr9gHfVyY7/HNMM
1xW/oC3ErpaDJwp0DGqEneWU6LHl3WPsDkQ0QZrKXHIyNCzfleI4zRR7veXeZyE8Hz0vMhb7pUMI
svvnp+2op/nzInE9Ez0gy8N3QfF+8fWTeVUSNzN5uyisXlzmaqtSrQW+npATUYvj+13P5B8aJK5i
qt9MUwYxmeJLUCysSrVbVqhMLce6LpgnH/N31T/pC0IDQ3qKWcvuYYpTB88fePy6FNSouSUwV/Mz
OIeQUM76u/2PTCj/O+/In2won/8fnCr/PzSh9Lkf/3sTykP7pfz24+8elOr3Xzwog38JNBAKEBRB
wLJwqG2nH13/n/9hiH+xLRWohBWlhBLkgDz9HxNK618mt7Jg4mQJy/Ekq/u/TChd618QiKTnux7b
2pWe9z8xofxlGwkXBIk6iTPBc6EnSf8XFC9DxdqGdYlms5iWq9GZvX3YY4rVjnZ8npI+Jjy5dVAg
yPFJmQBM5WeaZHzY/Z4NJdd1uYO4Np2rtY7+cNr+/tkA3QAYwYalx3UR/LKRzMIgfazqMJNQqVHR
QCKQCPv7Jl7MhwrcDYo00sh0ctJjiWveOWhG46psmZ0HCEPJOsZCvx9Ehvkgav+/veH7y3b+X+VQ
3FdJ2Xf/+R/qvf1tl/OoBK6ilit4vep/v84XoCckFTM2olpq5rVu5whgrJFM0RLBx/IJ2FAF0wUF
QoF5QQNvuE+ZITAuexnrsbob2i91TitlkByGOchNKDznpSImmX63Ibq3SZ1d2HURETmtte0m7BR1
2A4VTnfM3Wgrjcm7cea4xaeF8FLi9PaAC6SXWnVwdqwp/qD/EQRRcEgcE6SJd/2Hh2D9XEaqhxCA
QpqmTT3hSOdXUptT4WXfR067ufxoMzKvwZ5nAkzeYlnJu3ZKYGe4z8QdUEWlFtPOxr82yXS5BFAV
nZncYrqO1Tjyw4OIrcd/fk36GvjrMOYTMlZgm1iuzWYKpMfG/DtKnQyeTOMWNG4ZhQFapKyjI2SP
uK6stxXsokMNYwIIsye/jQwWogrz/Sgw3MkFqSAzxp2bJrerO2gGxW7tnH43zwOhptkinuKk+Bq0
3odcYTJt0l63cL1uhZHf4wZqPQZOfIymYmGkBtSire6ncBbbQOQwJ3ITOWUZnWEVZMAZqfNikoqi
47gh69vXFLbt2YLRrL3om3h96eJy/IDX2N43MSYIHcLV6kCkj0EWxFdoJNoNGNiuc4bi2RnW9cMf
HuVvK57EvoAnCYXYDjitfrlx3dmtCsyeqg3ODN9HM+8fO9D6fZcgjsBzGuGGuA9Lq7xv2xiNVlZF
H4g/eTebEEqp113lGSPTTRGkJWhq8FibVXtbeMFn/qx3HJalvc1k/LVCfXNrAcDu17FRGRrobCuf
rM2qinZ/vY7J4RFhPE5UQTPHTxcj8HY4u67xgdwQeCiJuI/afb4ShipmbLr88LkcnebTKhdITh3+
7wSGZoeptvuDD034QMCS6RjdI3XqwzjO5Ye2KJ6S1cRBAnvAOxWnEeTzC14zFv59Q3S5W/97P2D1
/P5aqtI2KcBNJimWQ+HgSaGmZX8bqJQDMVCAv51iWpFGms7oEqI8fBgEubVFfRo7mRA9YWKn4y6P
ltN/npfkDYXAbTmT0o3GYtmauLf3XWYh643Gu9J2CHwzrohGMd9Wk4mfU9V/+Ngi8H/74B79rM1H
l4jZmF/+Ul6CxXjBLPB/xzx83S2zB8DeB3fzbD80meNicrh2m2IR9rHywb7tOCBzgwBvB2Oi/pyA
xeBC4TnnpbY++8goREiGVC2+tdJNsGvHccCtpMTCa92nSSBv8w68ZrAMezfW1teWwGywzYWowxix
iDp/Vjv8BLd7L+U6nFbLwqlAZEcY83j+M1zCdiVozyonwYHJBiiD3pjfBSO5tU8oK55jRF6yxR9l
VfrA1H8ZUxN1hvG5MVcVZmMT/dGmL21PpVU3N86gTNDjvSBCiAq4uBvqvZiWfUt1hv1R+yhx/k1i
PNksV55chklbA+qz2z1iTfpQB7hwLGtztr2OMJfQ2TuZ/zVPU1Za/pTF0ZsRgu7goGAgFfSJ4mCB
WC9d1j5J62mt83LrBTLc5pjaxuswbIUNk88bv1TLY0eyxbByW7Ak5g9F/D5OiftquflGIq0FHiCX
IrDufTRY14GZBFuc+xz89enWx0r0t23Zz4c4dzII1V35UJa3rOL0UWQfZt/o13topXJXWCJAwzh6
QFQlH4LDy9oZhBdtW88nQlgs9v8m6ryW60ayJfpFiIApuNfjPb19QZASCVNwBVvA18+C+kbcF400
09MieYCqbTJXQtgdq3vmtfs6ML7GwgQg0kx3Uk42nI/y/35xbbPh5+ffVbVNegTmp3cbHamv+mSj
qbRPYkY4HMYifmwTBEB9mNR3/hRne4dwoItFVvKBcMt717VgZvRuunf7muFmQAAXxtj2zUrm3yQP
gr8jkUlWzsvk2bfWsJK7f7+EXSQIpOWnjDF77VgYZocCRNTKK4VHHnVboKKOAHH+l9aFpqHWUvwI
+VZXcZKggquPUk/x3zrKP7Kwrz5Tt0X4kFfiNSpSOG7CHZ+CIdrYZepdelG2N5NVvi6t4rltDGsV
0y6SwnWyCA97TszhA8KBvllLSFLB25vPztkP9XDfGV3/nA4S5J0SbwwHd2m8CLVTR+2VEbcvhh++
ttPo78HwNqiwkuSetmMVhp370LjdfDd05EiRQ3rDDy7WIFDwWDZAMxnfHLFgBCS54w3IU5DSc0Bq
dz/V9lPTTckaO1T6IqL4S/t29UkiygOT0uye7Il2TUZ7eKrK3tqKrvn996cWZ5j73/8A1DgqR3Ga
zQQWd9U6xum/X2zjpiCLwGrWroCaxTuu0jolRbB86Kv03pZFeRfbvQLsbYKKK5PwLYxuORu8rVl3
0TZGFVG5YXfXkbdI/E81roUup53T2gMPto7rdTpgp/KFGVz++8X1AmiVa0Ua81D5WKD77vr/v7R2
JA+YhvD6Kz6cgaSw2Jbje9Sa3oGwclACZWKf0E9EFylI/A1zMZxZl18kIqaHzOQbtIlsP9o5sWd+
KF5T68FIux+/iJsdStQHYnaaO3JPvLMrBYvxBDmYsuwvj7QzvCHfqQoIDe7YPcNw75N945jyUtfC
BbfGFbH8qUxw6/+Dx/dkgRjZ0D4ETmpdWMtfK/71D50S2B267phKc4kAmWBhuDOjsL6y0Qtkv8Cw
7aUuq3Axum9VmjzVE+b6UojpvZ7xy9nRhI838qgrTZOIUKi0iKIt2Z0szKdQlItNySIJ/Mk8Pv6L
p4nJ89gDBjfysP4wu/EHMeh3ao/tXeJQZFl4FHdsbvKTCnjworog+rgtT7VuukeZskT2GiAxdvsI
tNxsOzjXcf2IXV9t07Dq7ofY7O6bKeHHGyGtyEJWKOSLxzsChLY+8YUnAkxKnMHFn4ra4YIM2GZq
Hm1N9FsTSnBmmAMAmDR9d10c78gQ1jjkCNL0xzh5z4dw+kSV2ZXPLE7N7YyvbNstf5Tk5lHnBPgS
pvRnwKJ/V8zs2godH0kKezKHejr/+6X3fXtvVSp/dbpwBu3TVxfd5N266ZmCxX6o9iKcSmS6DvXQ
SOzMGtER2fJB9EWNUF1no6NA9VLBKVqKrTeW5oERCqbGRgyPtj9Vp0bgCxZzMTwCaCwucZi/gdTs
Hyuj7x9ZJEwIUhEAGuTCsSFM1BEfGi5KiZFVZdhcTGrmM4xAjb6H65qYtIxwNQFzw1h+++/P/34X
lEi/0eRvddXH9/mYppt/3xpC0fzSiLfGUcOXhQplGyDhYA8Hla6xL25NGFqdSr37F8CJydU+OMvq
krcDYaS0SuKitYHqfKbI5jLaFUwrQXNM46WZwJqTI03O+pIONaOPDBayFO/xdrBniDfourBsFa9s
tvwHQ5OzF+J9W266v/++TzOuj8iei3ufi4RlTmMCH/Obh3mQBZLnZG/ZmLnVWDsvZDzT+4LQ/pfW
FI4nm6CnXcruDxw6GbLD1HHoz8PJUERD22bJATuB+xlVUj5HivweK6VaY7Ee7XC1scVLQCYWnqOe
Yr2ZmF49/ssKmrYFZ/sqaxtsYirBPVKRrMTHmc1zt4eo1YASCh7A4yWrzBzLY6LQfanZ6UGWzbem
NuuHDn9k6/X9BYHmds7i+qMYJBjirWMPL1NZByehA/iYgVvsqkpxEwdOfvNnMKG1UZe7pJueQrqc
K29j9RiXP11teW9SzOXGRnF439hYXebCbJ+MRU0A2OWv6Y7N7t8/XjR2eoq9pfpox28yNUmVVbZ6
SqX1WU0p1qUuBbZdxDsHW9mGrqza9UH1YFJJb/ox+wlmlB69uMuyWd+pzsP5T2fPrVJPRftnzuy/
Dm7CZ8cl8iYRYh2r3j2103BrBkBNvlUHVz+X1aVhxwb95JLHCY6b0f9gDdAhRQFR3JVIYxnCnOfa
tFZzxewdQaTgIiXCrB5vdlsh7hzkxQxra+ViREtqBOIag76dPuEDzhLxKTQCihEhA2srSsQaB+Zu
CO6ckRzMyqdD1ORt4n5NCbCgNM0bxM+ZfJm64doO1QPuQl6WsZ05LJydjkAgVEq+ZlbsXlqGAsAu
AcOhKHryMufV4ak/87Mb5hw5S+Sus7w7KzGlp5pRMAqBoTb30TRdYQxW28Al1kPPw3fIvyeOh21Y
BOxKEjDRBYAB3Ru7Ti3Iv9UIhuM6eQYOSlpZHyjUxQPmt007bL4zwY5eQMEsZlC3ZuYdBJCJ3u/K
Q+vKFejcaKdb9+SEBkywPtS3Pn5Meyva2Sy0N1ZpUKbZxrl2Ar2vqjszNzHPtlg6faJeXQVl0aL1
cvonEhornq1fIzMdSFGnyEwuTDXbNVGidArSJH1bcQtIvJzmNH2akoQleAoGWENRPTK78E+2ieXS
rvhS+mR8UDNAu9qpz50k19mOlsznpWYz92HSA54byztaEW7Dxtab5qxSc9imrLmYQmxKeyjXqY6e
PBIPD3gKdjFukg0stU+X5dDaLfKffopvwiN5S1OYNbovd7aIUXiXm7Ru8O6gBjvo/O8cQu+K2Shj
135OYrc6qAoZsh44wzqtD+mUX/pJrtuCx9KfeNpxD3tLttwzZh+0GuEHdGDGbGltrxNfBIfIqt6y
PBlxxhvQXRFuVeTJosz+bJxw5HuIEKi2HwwEOCVhxQ1pW+zmfPoJJ6mxgS/wcuuVgTgpHFnanKG2
X3szeLBH09jYTlSTW1xcYxleo8Z68TuiskZsz3vVZneZBTU7tb3fnkMEp90w8fdSrU3WR+nYHcnX
2Xs6gT0XldvvphohfkC0gIh0vinFfFIe6Fla6uEy5eN9K/+MXnNLiWK9m+S3YWbBnrpOPxWl+Wm+
9Dz3h3DUxIbM5bpkE7bDQMETq+bLNRrsDf6OAAZZi0Sj9O56V1cEWrBzQ2LwHQQTdEwVbS3VYodP
Y/ekYVrgzyNqIKeFkpBjalcuWagw2Drn0Zpo0GSCPiV3lvq9hDltd8cxIfmyrBsfx0hp3jIZXFur
fnbDQZFQ5tyQdKgTrthVD2If3IJu6Y0m/IOIEck1OMdxpy8+R73pqZUtcBqP0/QDFWxvx64+ik5E
UDIKLpGwIUQDxZuimMwcozoynHxJC3E/YYneDb1jbsiF/VkcgP2kXGxpRbwvn30b1GzS2Z9xhShe
oeTbRBnHKdrCGb01WFlCz2uWe3IYfILDYdbYXszSgRYzn4FLYORAABava6RDlxBIHj1u1mwGN0Os
3ZyKYuj3RZ29lKjznkJWEV5mto+Y8cf15HXhNii+IaEgro3ZU3kJ00aNv9cMZX9ceqLMQGQ0mj4f
fsZLIo01s2wDlU8ioV3yCIccRyvHipA4cHl7cfQI/Ho+e2pJla71ARwViOLerFA4wI6NS0D4PpYc
VwHnbVmkFuE4AxUrf1NmC5vadKtzpw3iMknhxLHGbeCcodRED2XtPVBUmVjqvwIRPGg6OLvK3+bK
f8haj5WshsZB5mW5nwLiwAOn3MyQ2K9tzvy4aHO1Bgcht7M772cVMMPsgFsP6k8FiHpj01DxTE7k
LPSEnC3rI19XhLuwNLt6EK63lEEO+OhNUMDCJr9EH5JO/1Gm8DgQ1FH6cbuZ64WGF9zcrBCreCj/
mpaLiqxCZzdTYoOpg+eBQXrLrBEVLGJXyu+NdiAp8IS06w4GM5Hz4Mmr6gLyniOihMIQoDkalnlE
hIlzIxf2T0U8BuOlETWiurILNg+zhOFC+vpxGvnM3AbbAUJmsG+EaIgmLk9O534wFADhOH+SiCT3
uZH3uy6GoIRyfE225jFuowIyx4wnZC4O4F/kY1l527p/I8IKMBKAxl0wuw8BpiLa53wiCQWGSGAT
56LdlFZZWZyNlrsmTQaKwOL0ZdaI+UlbNfJSfgZFS4BbBzx4axN9l1ecpWWCUC33021pjDjc8fhY
Q5rvk4IWnfZ505C8uUZOzGcwpe8o/pJhqL+7CIFJb9g7b7DAdyZVuCMz5EkDkz8aTnsMwvFjMDYy
dn+mtFBrZHwkSK08kvkqkH7ryHvy54QWZsS/Yw3WUTjFBKuWwGnY6oRQveWgOtZuBcZSEuiAodUi
UgoSskoHYOthtPMysbcZLDz69fQQZ+QMBdKSG5jmyIXLDLhKxFlG/GTSZ9cYaSuGN9KlgpHNgKu4
ikAnbeMMA3dX4cmM0SMS6t0dJaI9UIbAy6jvWx7sXkIfxxoIxX3tTVFysCP3aDG89LyEwSlbkjRA
TZcN8ap2kxx1hb9r2rnB8U32o5koCQy+6iGRrCxzrK84gmzLandjwU9dFyGZHW17ZjTkXZlmNwMH
aWqjJHUlQ+wl3g/xA4AYS79NIRd8XfKz65tk5QS0aBAAN9MSzR2YOEZHMOizyMaN6SBKaiwqI4nE
bOtS1o7EG8ZBHeysvAGEIqqaC24YNvnyVHplobeBGD7tYjgj8frEhAdGo1yyj2FhE48mrglAtmJg
VRJ4TxCjMU0GZs8LB0mGvavdsr52lwONWb+wAcU6AaqTogPh/wbl79s0/H6Tpt1zMflPXa+gv/SA
1Iey3tIkbdyJT9idfesQV+j07JirISKQ0khZvOpD0AG+EyUMhMlF9p255jdStmijmsXHQQYnwVhM
52Mhn7oh2lGcwvclr+cqO3oH1IiwHPLAWdWB3DZjN6OCBwKu02kjOB04/GN6LU1OuB3MSFMtHHgE
tqyKUl2CzH4xksgnDQB5vRz98loQoTP1pb2xjL7iAvKN05BwxuGm4x2almynRK69OF9AawRvRQ53
apHG2yDDesRzau6WlLDBGF4clIanJOa9cmdrO1otYtSCVlcNK+pZD6acbxxa7PspoaB8wNlwqiIA
ajNlNZG11a01kVsSzDewg+Jvn7EGbV09bwsTYJ07Mg6ElFuPPnq3rkrXOPhWxKPDqCNs1GGAU9ca
CkXS8jd0Hq1sshH19KGC8R50an+MmekyiXEf2knfgf88pa7Z0+zYaku9OUXGPrcTf0Uu19WL+vMi
h+JIk+0+SGtQ2yLVK4+FGnTeWdzYPmxpZ58Rfs/M07hLeJSUIi3YFc1G+UxJ6Pfak+FUNBdNVnP8
xN6pzInG7CQqnRbWxNmq5/Ls+hEezpgDsBnDQzyL5jD2WHYh5ZNY59OK2ZHeZlUQYGAB7pPHegVM
Jz+JTn0oPh+iovujdJMjYVHVPjUS+6rlvB6mIjtBJNjElvrodDOdrA4iFeZKXvqFG2ZYJ9rI6dVp
hLvxaxJZXNpL3OPjqiUs/J72Mj1It0owFcNDHXzgLLEFw1Ieq3AaVo03E6dp5ffau5czKse+7X5j
T/erzktuLrzY3h2/Dbe50RxszHpL2XtDfbd4Iqqv1rT6bRM4NwqNFZLkXdhdk16840/78mWCKXvn
jZB25nabJf4fPfFfObDWA286AjM+9iSN1l6F0sH9QzX2KOk9udhBzP5E7SFhM/CBMPfaAu0P4uG1
dRfddexfVKE6KgW+SaXLZzZT1songcgbEeBrc0ZNF/kfGfRBDKH0x2720xfZ46Tsi5Wtvai81RGQ
vilnrBxmLGDJM6uZTXp/6lF8t5Ay1n6cVSsrqpjXlo/TH+Anal3k+s0qJm9NyfDctbQt7nS0J1yU
dPHTxvZg0FOXETLOtylD628iNPNE65kRGM8d5/hQKATMUbmGqlTgeeSLzKYEsjiXUKe8zTT11nrw
yRxmaKKk+dJVmvm+ubwY6Z24H6qyPkVR1a6GPBpWxBc8d353ZxQPWVRT2Y4NzOowc3dZMLjHSJlP
uSxfcx/feK7rWyOjdg1Md6b0o60gEhIBtWgFwpXuD8bAVz8tGP8Ww3L5Cc6V4SkqZXN18SsnVu/t
HN8FbZfDMomsJU3EyO314FancWF7VOB7QxR/y8BlXpn+BmQOONz20DaanGUlWWsLHwgPpR9ZQPG2
Cz13lWrxTa2jd03yzTqJfJhA3Pl/WoyFazSm4pgwlke9J7dY701U6dSlhr/cr9mtp4o9ZiOrw5Lb
BT8vLFaVU5rnoY5uaVH9kLl0JHH3apiasEb3tWN+ztdTN6hCR0IOZRRwVEdEj7vdWhdVfIsSu9qa
HGAPALXIMLifzKq/5nHv7hX/325C2N4m0JUqixQB9TlGBjkfQXuHMRpfr8h/RpNxgim/ItpTinN8
uPSn8IwghJTIC7YRjsLDyKx8E6YF9LZUXxtm4evYW8iPDoCAyZ7ORRsZb5Ejd75DVk4ZGenJ9cY3
MSLFws6AuzJJd4lkBKwQ0052Wu8MqyNwyO1J0GJzfGmHF+5y7D5VsOtIaPe7765NXzwt5KMJMZGB
gnxV7TjuZ/u1DDLzzsQjSa3acEm2/EzyhLCkcdLpDpsUQzOrf03I6FhHw3THNDvdz8kXZgQ6wUbK
NTxyiNDhK7RbeqJoTDfsuXnI7FZdHM/ZFO7CL9x6aTd+m5m9xhXLBxWH3qZskqfI5sXB1gfRyKyC
J5xhf3EtYgPL5/csj86enAMmtuegOtmMFVfwjy/azt418cJp1zx1uWtubEuSmKeMezGnyKF6ynBB
6Hhr98MC+XisbBYA8OcBURDgwVu6noZiPCVa74UFxaVpSdkGAl0QOVJNFOojnSAJWoheMvDvPFiO
v8S9VAgivYKpnzXeBt88ef2LXwGHs+TsroSHe7GLQyYLAcXS0CGljv0VJ1a2Qwa5C3rEImy6YaYN
KxHVX8ueMRLvTlyT9iLcCMhXu5uF8aZ8ZOES8jFlor1BbvTbJWF1KCbjxS79W94P8RmtwEgKIC1C
mTt3jXF1+v6kenMXD8FK1drEVeJv6yhAr4pblJ3fyvNpPUC7PsOqe899/CBOEv3GjGVGm3t+6EYY
85wsLpWqaT0Ug/teCdCKNBR63XYNKQCAENChUqkzPoMqsZuIO1sFDxFYaGwVHEJ8uI9TxfCZOvbD
86n9+YoJ5ImIUFGPlcTqgBDpXRDlWnlXKxXdylNgxzqHKdaMfUHV42YkP4eRxLizu+AN3+efXDWv
MoCYVhP53TI6WuvAJuIhre/LPNvolKDNNMroLAaqEz3K8zBkz1B2H6lJYf6RLqJMQnY69nW7AfTe
0j85knAS2x6o4hw2feOIoT4rS8qRgFSxBtWG7eDHsTMUj4UgZ7AK83LldoSzxDUaqF5C0IrrkukY
IDRpTxULNGYySA4Z3WXy4rTZrSoVeXATjht/QAisa7Vh2buSjFZXka6rNYCmMcJ04w852ds4lcI3
vPQPfhRah4qRBGOJnoQYfEUblXmwg8bo3Fj2E7qN+FQYbCpFHj+HNGMbFyEyjpdmGwqWfFaX2MCT
s2OaO+TMoB/i/RUwm3Cg8m3mG5Nj/mox2DMSxriyZdI4BhWUixJQvo4eZ7/mh0TURVZjosmX0Dkr
nd8MaHUIZJj5WS22VNqRx9bwPz27++Vo8NcckqRdMtIiqcR6h3bIoLArJdLHs+WzV9ZkWKQ2oyTz
efKtfWIwCvAmIXdB3n/k80D8JuH147Qqsim8MAjFuiNmuIRcV4KQIeLCTum3XeeEELnVrzdgF+6B
j2+Vjh96jsQ2Z78a+rlYdd3SunjmMQmoXtmIrtDgQX6WKedmcbKM+ZC76W/sLCk4KSM4kuyxmS0y
bVoxnXTeYa5bTefKy6+KIV87c93TdbBLie5HO/oeGvZlRIJxZqBf5VSbp33cjp+ZWcIcZNsXuKo7
5TMwsonwVY/H4aRJcMNbZ58ykUbEK0pCMEAe+zFFCqC8ObG/eqPnRTPz18gjnpSJ3xhX2Ofaoyr5
SqbuD8I9PGSkXjP27V8S3gzXosrz7cm+2k6OM6aS7ie0nOo1KRRUmALuumWS5sjgcqsyjbnKIeks
Nr09NjBWhPivXOmTv4lPkNqY3FKjPA73USezPXHx+AG75pmKX3BRewOfBgwwTyADqzHms2AiNiou
kdyb4Z10dbt35otPLwm8NkQplvxWbJZaO2Rk4BgotzvxVAp19nEv//tPPSuqmDbZNE3zZqicTkzU
HTpeFndD0Z3cqfH2YZk/uUn2ICVq4GliO8qWZTsGtbW1wg7U+nlmJE86PEsxcLXrKWOV3qMmakKg
BiRceesuSuWpLd6ooMpzPw6nQph647FE5eXNdjPA/UrNX24FwDM2KdpnbFWM4AtRkDbMHljaNzp6
NYTXnObR8uI/CSbEKTE0SUXID0jCwovdkNzHFhtofkKEQVQLnsiCQkX80HJvWosJPqOQynhQ3nsW
Wx5yR1QeXT+7dzrO9x5h2QCzo13YoOQPvacEBt7a82tgX8gPw65sD+YSyTIhB2kD8gEimOBwSoft
FJCOSodK5E7e/NS5YpSmiH2O2SqGTKT5x9+tLsCyLMmd6wPgbXWFCCKD+xKw7z02z7VM6qtdhyTg
NM0m7y2cltLlMPka8vI+0GJcl8NIs9XQy0uPt40RJnmlvCmyTVBrlNrbu4m6OrllXMbgXbUqvtiy
YfaBzmktVX+Xj+g4Qu9v0Zb+yW/arzgklhC7FGrY4JSTl3h1zeJ1bnguUzcY0Wckw02E8UPSMOFo
zd58z+zi1XDtQ15DSwo7Nr71vaDuglU5guMluBh/fqK8t9ZAkgLk0xGBewL0cjalm116+vSk/47d
mEIuQreXJvyujdK/xbTOQjzKsefVNObDmfvnQugqqFfJWZ224Fon8dskAWm7+Rxv2XqQSFuvDTdF
i+W6B62qHJLseE+OKBYwD8+Ar/HShU10rntiAkSpWWWiAHDcu7KbjK9JMiILYuopWbjxgwZoEnDc
syA2T7JJh1OCdWbrkFHdd/4ZsMSp6K1VNdgII0T75i0pBqS+rI25u6HdwxNcOTuUZs4miAFescQE
s1QyEbYCml5TDAkTLbN8sJDorCyQBivHw8NbV8auMWg7JIw+qC3htfM5ykmCI2SsAKnZ+mrVl0Ak
y+BDsWI8d5N/dEg9WUNo1Lgoq603G795lt5bU4JRBeWdqdpDNrNnq/BD9s2cbxmfQYzT1pLf7CoS
eKz1PJJfosIAIV8Fv6w511J/clwFa8jMD2UI5sGUhBvkmMg2UgU2yjd5k3nHlwrv080OowvjuPEo
A7BEqZUXcbVn1LRtl4Os0yTjFrbeMUmINu3LlHnPU5h/T1aM1xHKqcMkj7z1ALXUggwelqmsIduZ
4f4K1lZ3TNzpxax2U8NqTsYY24wAM1mwbUuUknlmfJcWebB14rGJpaVLFMAUOQUt86iTlimKiNyv
edE1iVrdPXtjGx9l9pXCf4TOWTCiwYBj2uye++qxEv217ckYcQBlGwMEE9ad31pn91NFzvhIx7c4
61eD6WCHyKYUD3N/nQV1aBw2NxOkr5n1Jz8RrK9A3V4MN7qhlHp0wGhWUMVhvM/vPR90lZh4UN/9
pZddkpGg2AnD8a+lN6QbRBvNxlpaVbSGryAibypXmEuYSdlj82LMp7ZPXjkmWoKE7W3HChGfayop
k3qx1SaHVdoHEEsBYYWnXLO2bbOGa2y6dlb9kRrOhQi2esvCj9SFrDwJ1Zz7KQuPnvT/KpEtbkcK
3YJZOYxs31wjEIHTE/dvnj3RqSru34xk93XVaCR5kODsGFNsaTIWT6VBuqaHsTKIUEUb4tF1L7kP
V3GaiQuN6v5AyBv5YDVnErKtA/3vOkJrtkq005KLiLTHnAj7Y0uiViKt7l0zJ+A0/KI4m1ejV4ds
SQrERhRdq1hxD1izWe8KgSclMXaGMD3MaNO86oX9k3upQdwT+sKGuDq1aM+WySmC9XIr6J56RHkl
OhguI4L6MA1zT/mgrT1r72lkkMkcUjcumLwgPDmMkRg3GoRTN29xDPPKXMCmILyO0+wxPkEHk7pT
jhQoOqYxccIxW7Yppj4rwi5Ba+li9joES3xsoYw/BH7AFLHrvc7cM8MdgFoGN5rCDIBzvCJ32T8Q
5BWu+8qtdxnDgXMapK98+CXTLxOO4yAeR2BcVgm7gSm5WLtIH2g/iHfl5M2qPFtZOk8gKnoRCY7R
OtOE7Okx5SUVxbkYr26PHMCbf4rUunIeTxuFOJN34FO2/lvnLonWsXNMenrLzsq2catAUo8FFWDy
FAhCloK6/BMU7n1aC7EZWpZOakKIJJ2bMrIHCHJYckZ4TqiAIlD7s9wz4ilM4zci1eieiayl/H3B
ujQ3KKQ7JsJkfbGdWpMM6d6gsUDlkuyaC26OLukK6LdRs59K8rO0DghTXvASvn2BDZZtOi/e0cE9
Y2D+mvv8hxUMRCysTChI8g3i8xN9FDEIo+Ovzbj8qxrv2dc1O2SSUFcsPfdJ8hUKpAgpZBcsAUHH
MRT3h8xzYBgxlpuL+o4x+DC5at/kODOxRyF0lTiwfnoHblzZin3nEU4zBj1o+yAjHpwpIrsfhhEL
Em0tw3KbLa+rUIqPjZGaB2Ee1Tx3KMTGzudrFmn7Am+ugb3O6b1EwRtj9JDZFmqrpTgVwXfj6Avu
xm4VIvze+v18qMzmLOf8N1UOTPKx283duU2iW1Kj9Ebi8rfsqz37zA8KMyRK47gZRFlSQUK689SD
zrJvEpzt5ToC4YuiaRMBzOiT8Gan9K3Iftj7yLnYhjrNmPzXb5IxoxmJcucu9Jk47re9E05EzAk0
CnZVHMTwtqA9tsjMK7K1Ru6gsCTzsTrrlLK0YIHU+STmRjGIg6K3L9IbHyvT77d110yrqlcfE+Js
8Cv/XKrdxcDy0RrMPQ2HwmfwXhVLclZk7zL5tTuNY3TkSh+S76mdq7X08YQ4fvSHF5HQjDRkQJg3
BoRCDFzGRD5BDTw2qbx9IYa7Cg4wstuzkZvFTrv9I1cGB51cPi5hbbza+TP5iyMXuyjSIJLxhEbt
QSbgsnvu55eiSzA4KxIz3CR5nwRs1brpqMqsLVv6h85OfvrEOM9Yb1Ci+L+lv3IbHoS+6xEYiwqt
gk07r7kcNqx9Q1z1DJHN8o8oH5rXQvwgZnppRhJERmYcunQRGgfxFyu9EZ4BY8b+E+A3paqGPSKI
Ud15DWb0YZRsNEiuTUJHbjLHQ1Mrz4ygSEgiJbNr3K8wodTERXXISP1bB0Z6LZaBeFdm1m7s+oZP
Sf/KIUEVF8n3II+9w86f+YJd3YQ0SgspU30HwvxoGzL5SkdTXtQwKDWStcrzviXLox3M6rdZoRPQ
TLmMAgVso7OKCsn66nV3FyFFBL7dHN0a1RVjILI5rOQVVBFgPbKWDd7PNmL9gnP3tR9Yo+GIabeP
SJzfS4uc+9z15U5ptHu+Zuw6meLELD69pZnxaOt04/JCr+awj97+7cNbY3qyOv2Z93ATrczPt2bf
/LD9f+WnRiol+htCpciGIpY9A/ZVRbgxMA6u9StefTAR1i3xpb8rQ8Z3Ze0eK7BjLAV5AJ3KzPez
R0PLircGSk09EbPkom61KWYAReBNW2ECTY62zF5LyRORhPWwSQMBCZjKZN/y9VAcJut88ojCNMDW
cfpVg/lcNtXfgQt8E8fBQwMMfdOH4+ty1K6ma+DIZRlBFPLMbsfxuzdb1Al4jO6edPY2qB7tjvla
X5QfRkXKYTT0f+eGpmu282qvOGquQIUIM/QNAGZCb2qn52KdgYxXvV4N/S0L4l8gYN9MCx/H3oRj
v2iLG2cmoqBwjIO6mk62jIYjQuhcT7PwBemskSVJeEiEKotv13oeK4LDLUyWbLT6ddGPj2mwJ7Qp
vgCpIKVer5Bi097JMllFY/ni+/oeV22yD7po3TTpeexRXJcy4VUhIXOJ05PGW1GWT0Fl+UydgZyi
roWIrc7ZPKGRcbbC5ztQBceqUpdySbq0qjyhf+oOTSzx6lIU1459sGsFNkHRU7YhEcMhyWFICe7N
CWkN6+eTyc9+LryTuWTjheD11pr0ZMY26qVtnG9UYBytCRitqSnZvxZsjTx2EVHIuZaSbckqiNGp
QYCnbitQtKki4YeLakj7IzyyZUXECqaxHrQEBBAWCTgH+hArS/t9TPm/JovwMSlBRAE5Yg3t+fcl
2nsh7GwjQuDlTqheGMAzM515rQfvW3WKfkI3yPKU9byQXVSfZZtGZo84yR5TniLq94Yp4vwc2c52
qF3iVTXTE8xV15Ed8mqIqC/milEDMRbvak68HQnxt7TOXitJWOGcH7Eh7We2bmfI2SdcOPnKw6dA
rfI/rs5jOW4lyrZflBFIJOy0vHd0oiYIUaLgvcfXv4VS9LsdPUGwKN5LlkHmyXP2XpvN1XLKY9pE
q1FMKcHwEvpYomMwb6dipdtJdcwz5LGt6K4Fsv4NonGWP3GoS6onUxtfdd4XjRTSuYQBfuFn/iVi
/yegZEeon3udHEERwz7YcYIaAwT9bNu1AVdbxoyDdA6UbtZ+kSEJoMmJs+UwIovvqELZ2hMN3fXo
a0vsnD9Lvw2Xkchoe8f57L5HDhDJdk/czHgA+HA2/BUNa2b3+IaIJQq+LIW8pZgPVpXe3BrJocth
PLmAy0OqSc3UqilOtho+dXvod6RN7Tu/GfeZWRLmlF6sBAbJ1GbUzRuKPXuU58Lo2o0jIvyPkVxH
5GKRPUI0ciCqn8Ws7Efju2wDiKuWSaREHrXLwGlJIhjX+pSOhyl7NxQRrV3EC43V4GZVVjdHfxID
kv2pcffgukrfTGeCplkiAHT4xZNWLQsOcQga7X03wsVLp9fG0F8m2ErLKabQyZvmoxkBB4bVFfLN
DL4j4amX74HZfcDEZWynCXLuBMGbFvOlrvNXpNG/EyPzNzCmT3rkwTKMm0uS91fHi4BvOukGC5FH
Kg+LrBh4E0qU7yaQDo+iban1FLJldfCq9sO0ze6MKsJdTg19D8eG727kwH0ntdZd45lFHS6DOnx0
aIf593HtJBp1KtZWhxKCeKt2ZbHSL8ASzXKc4YNKCp8bGxn5k9QNGuJtkq2DbTaMyCTlXwZvLFMh
SfS18TEQUissBQY57h8ypNlJuyg7pcrd9e6FJGqLQy2mQe0rSLK7BUmNPjNdxq4EhDtW41IwMlx7
eS4WVSI+LNxNG8POv8BAoaJyonPglPsyV8aJ8JtpZw6M/iewtgObMS0kN13apUuRb5x7D5l9U7WI
BFNrCdSHSsPiA0RkirQjCR+Lo2prcoN1uRHSJ7UknSwcjQ1SIsrVqdjNQY++6Jk+oTFZIoMh+s65
RC0faRJ86DIeaS2C6pr/gx7p6couKZTzGsBZMu/amCHjJaJQehBOT/XeI4FQMT33qXZn8fGN6U24
8OjdLR3X3bhC18FNp/Re298D/rlNJoovlQIWSP4SShFDbpTBsvICA89vCI/cDkhbyiid5vI5FZyV
xMAko43Cg1O4zMGSkb6v8Rsbizin9XAeOb/v0Ou/MbhhsESKRxMjTkxuQV9fgsakCtSWRTpcMKck
93gK72MWGQdVRC+duAzu8LBbkntLQQxOPJJCk3lbzgz2vsjDHz3ilv0QV+u0is9jPPExrQJtg97C
PhIx7G2BYwi4DiwLQn2Auc22lJvbIiP0ocN8x0wZYs4yLsxLgrBxbZJy2Fkw8jqCswbz3cQVtk0S
1msXmJoDzxLn3HDFtIhumleqQ6HZ+NyO1rSqPISV4DF2oS+7lYG7cgHPnhs9TB9pYDILjrCyBfbP
KFE7I05HGkHIvUZnOg89uWrtMHzZc7al0x39xD/0NNPnz/7DCP3wTieI+8/ZZ8MJ4tA2saNq47k0
bNroHUJbvQZPFOkAyvzWOakBcRWRj/uO0JF5aLkOgq49OWSBiyiNtjZONoSm9tKpQeYaMvFffPTk
ozUSjQttk1Y/zfcgPYz5Wzi1glGftSI5ojyNiAAlmPeVgDKLz/xaeDLbGibPtdGO6HuyNZnfDX2+
eE1aIBXoRDt2ALEUGOBx5lIjjbqKCCtFn2ZWF5dDaWwSyWYfOc65pFqfZTHGoZjHAkXX3uMAxSzD
1HlaWgIJHeC/CYwSqiZ1Ei8O4gpS64aZoNN6PwHO50tDWJ+YXlxE44P71zZT9d4wXlORvSr70dwm
LfKBcBrPog1vqWbQ3alCbcFteB1aMmJVGi07p9E2ru2/pAlkcFVQ3+TqVxw6tBukJjbSMIh4asN9
qhMPHpVrfWjy1bbCZrDus9LlvmvLheCMEZNqRHCpaMIb+CEYXqTYM6/kDXMsXmjsYPKSF7+03vxD
FkGDzh5UnGckR/4mtJWmTrwpHXwO+RhSHBoBg7ardeIwUJ5sMzf7XWKy3w+VWpNl9+xg/sY58Wio
8DY1W+tSo8A2RfursFdTN8/WK7tG1jzIdecKtMMDBbKkRwLO7pU5GniBeZZZjtVXleaIQV20JQp+
MYeEZN2Q/LCU45ejc+gK8UYtSlQJTBPGT7OAB5klVUkDLz54xJCSWqMRtUVDpcHZkdMEX9emWy2j
iTljlFOemUnoHVMqTUgCSIADscplwwnMpQOLmFBts15u4CTAiKkLpIPS0DYCtMhUszMUTYldqU46
xmbkQOc2v0xRUunoTXUt/8VvM/yIumSKOcwOO5JXcOiMhJQF/LaFVOEZb0tSoGnUY/2P8MucaKBD
xqLDZ23aauqW0+2jv9SGKzQU/aZog7e2sv5C0b4hwNCGCJG86KrLFAA9YFUQPQJTdziWPWcIsFKd
YayDmrGGFcRE2fbNWav1z6Ljw6PxYySGnaTXnkahV1d4mYSqW5RicVP9kLmj1pUbnmkp2+im2pE9
HWXj8Cqp9ZbI+YOFcMqHzrhh6xn2TFQ3XnHnfUfKCPYGvinOwvp21Gmu00zFfdj3zjWK1dGl/b/D
8fApkI4hJyKP5BLTBlk6oyzXWhzEF18ysh3i4CYFWRA7kWFtqWbX6GQ41gJenb6J6yq4ZhZbTQyB
1+xy3lc3zu49yc9R02lfsLjhz2TBAbUJobWth4DXKO9ERZJENsZ34NhnbxhLmEhNXbDBjK+tUQqm
+/RHGNUe2GLLnfAEnhJ0QqNsjkkS5Ac3E0yQfH3KcOg1rs+BNTXXWRN9p7Ed7k13GuYTZbxTJvKC
rOkenHoqZAF9tsTsH/4s476BOWMMVwtP/SVu1E+AwVqWnPgsJ3snrn6jC/T3ozmcTM8VN2YYX4U1
YKmZH3XAakZTd495XGjnOiTesaOz7TFY2TX48MuhRzRpEjsLsJ2IbgS3azogKBTjaFx3k8gOTZ7X
OkpOP9khiXc3TDHgJsdlflHz5flVJzX/UHXe+b/vV8JIt/ADkl105pRVv5QWFp8JBT8RJv5SIsJ5
GANKolgbtnVnoOVvdH9LP5kk+MD19klTEVLrUj2gQseiCslilZLeQvCJ6WB95edwHjFxiaNfpKDo
a0p+uRYzGQ67jYNLMfR2WkPNPTjAcwdzxf2cfqH6Z61DABeLzHod0wm9vJrP37VtvuqZ+7MiDIn6
R5/eVcLAQJNxeDGyYnonAHrXh2nzCHvbetMdMsuQ8jHeDO8KmsjzP8kd6Zz60YUuqFfjAxTDVi/M
7GAT7kh6dKbe/tdDtr2LKO33qtW7e0oKtS+zhzlfEHTke8Q+XxpCCTW2xsXTnPyoxh6224BMTbrH
Vlj+pU1JFu+UguUxeKRfNNbRA1G+j3XtNY0nZS2C1AH7maHFn+zk7DaEK5bSPMrJM4/c8bywA+tu
mNj28b/L0MXOsSOrjRN2OK3xTNCjdIxmjynPeGQxsRnStnZumerQwKt+F1pZ8lbgbo8J3XwMvZa8
wYG5GHGvrq6TBBdL795JB/WXJKnIXdWI4WECkLln3gdR1cOjHs1kaaRDvRn1yD4LPcfSi5mj7pxH
YaZeQaXv/ZHcvY6RpAcDKs4+nmJzYZdOspkswFmW6Xg7c5Yy2ehG1g3VyY581PKziNgInYogqTo/
5J1rEvQm0CMHofwMMYuDi0tZpbCZLkZXuujramZXYX1PlPP7if5AoDfbfN/COMeoCqTAxkhM6390
kVzGupntykBGu7YxNMJUuDR8iP599XwoGQEswrDYSZphO9G7LlIolMhu2pHPF/hnx2XaZSJ9WLVG
bSLf06CZWr6GmMbq3/WyCtFEt+XeAtIftEV7TJVZnv+72B4f6qycn2+2l46SaET+5+LP8tTe1c4V
uuF99rTIo4ytORpBM7AMuKoYqUaOAknNiLdpTmiW1i3SkksctvPTLY6Wz8hxoQF8I40ExTjSqCQ4
WWm9w5Lu7wxVmgdRB5LMiPnLLsyWKX7aZe0CjJDwz0cWQTYIoqY5b9b3J507K8b00M94GWF5X8CP
iq0ER390+kkeI/FDLyAnrN2u997Y2MWCe7m5c2BDxxLNjCMkVcXJHI+jR6asJmjOEvCnLXMzi6+2
onc2MXOQ7DbPSUIZNgfCPIqNlhQnhPXtt67Msw26655r04+cALMlLR3t4bC+IU931kTUgtk0Lzb+
oXeeHHRFc+hPJr3cNDI+ZNxqeFYT7BKiRXdc0jl1MvfX0Afh0cQ2znBhZFQIW7jLwnHfYSGgbAg4
xqRFPrtY9hCKkNsN0rgWRebs9JRKPMXWRwg9iaDP1+F58TUkOG05bGpDo/yYzcKdbp1R1Ot7chzn
1ZEebRhiz5NyqpcJfpVN3Hz+WywS3AMTDPLOiJJ3JjD0CWZ4TYmiYKVNwJmf77w21ZDFCXvjLYRD
MluJyiOzK2i5eiXfY5xJDL9UemPQaBA94oGUS6xyFQ8Kj3icnSNBOLwzBMNRw3ez7OeOa814FqmJ
C7uz9I5Sx/U6RdmwinQNi3DcPhCQB4jMTP+BYm4/DD4buDul5zwQcukKOzwKVBV9a4cLv9oW1sWq
ZHX/d+nz4hraOfLhrEcCUN4IwiIUvpo0+tmQnutp+rQKS+0a08u2OqUfnTL7ltY2kl6tBZLqTcVp
6qOclWzYR4VK3nmjgoOvw/rFE5DukpKIG6W09xXxi+bRJ1Nm4eRedBpyMhSN0fiMi54GoaV65k7W
a2X53VthV9HKmqgrG0N9yLDCK8iWakDf24IUyF+kydiIyULYiPbdjmn39l2K5iVJf6hBEbdeF8ne
bKJ3cgZBQIz6SyUhLcKh3PuAar6mxLhFtGv3vmS648R9/GFQY63FWGfgJpsl4W/JUU1OwkHUwdYL
GAilOQ+d0il3U9/sjEEtc2Ar+558e8z686qd45Fpsznqd9SBldvmLS8NesJ9TUosiS7bFiX4JUHk
ecFEwt/San8gb01rbAgIXTgirBiZp6cqKNAl2bW+eDKx4sTxb7T1cJTS6NpO5mi+VuFA6KiDbSsd
0/hUCjIJq9CmVEqHowE3bM3tyFBrRojGzjvmxf6caaZYJj0y0TQW4HUl3dXgvdFycaYQ7V6VaDlU
F/dudPQ1DSNqEyswMfWMfbwb2lounx97mUwtw7Xmlyka88WI/pCyXC1MGtMFogugRHjldISQrBMB
Nrk04qCbR+dyRjrgQ9WP/xafGPxCO1OWaBy+0nSllQjeHzVOkF8Nieo8V9oCBdj400LyoSs3WZOa
LBdDC95qorQ78NFMPH6klcxj+n2QxtotE80fmSDLKnwlT1WYE9w9VOaLXsbnAOc1wiywDQbWVbs0
cXu4Q3wAG5DdpihI1gKFDUp/jAambP7ahUKLxbM8j1qWnmFEarsqVY9Ox3ZUVxl+obzzjkGv9qGV
PG3INPI6YCaWo0GHyU3K+MzFRGuRIhFi/c/RmCywkOmET/OEPad7KK3HB1+mJKlao9pinkyp0my1
ZsEmaqN1OQIHrTgFaszmxYE2qFaPp8GgAossD8lEXfyudTZ5n0PAc4VqWQs3VMB/dRm6qyBywJVM
Nl6DxvH2MsgEKcUpadd9jwFirDFiB+GnD+HiJfdpYFP82Xub88lS65SE+cBFpNE8EmaFjh4doqSr
U7scuFj6wFMmOMWluZIJUelDQoe8AAY3BIArJC3B5+I/BlO8NGvuA4eYSsQarTw+L4M+cv52Yauj
5KdMjmXInL4S5jYw+h9oODCHVQFriGtCRwoatMyOLg8Bo8T1aA3TqZ8vQ+PUh4ZWp+lBZ+AcbY+H
aG7pxSq6WPTuLEFN5DMZurLRk4unWdWhiNIfCWi1M+6S7JCh9VnUytK4SQMy0eyyY5NFQWHi9oNx
W0+XMZ/LaHJOniGJuS+Nf2efmvfyLQN+MZsa34EbmOdOWvU9I+nXovp7LjlDUB/MtimJu0mu3ug1
e1P1NAaDargQpY2emKVo2zSOsxXoXjVynogMaUdGMV4ak5gtx10LeLZED/BAAi6WBT+19cGuLqos
s7ZZaS2SgOKj7qLm5A5Wz1kseUlZeFYYmvp3Cppyk1RTQHfKgqXTjSfMLmJbeLW5wQBiPzqHBWKK
5zO9GXLYtAJij/RwqyfWqvG6nVF1wSPzqB9q3MWk3C+nMqxOdWUEGzXTL/795UPYg+7ivUS+e5tM
nRpz5IADOiIAtDNXdwJ5cBlhcsuqYlhp8y0jMXLskvmhSjpieURYLpGaeEe+KNGsx6uKLAKwF6ia
pVm3VHw5yLXaQ7vZ0BQMNR2Zhj9trQLRN87n+MTYkxjPMvvIDRqVQ+CoQ5Ra0Yn/I8ffsjAump14
K3vOZmCq/u7glNvhFkw4+oPBcUaU84U3+ecIgpdrJaeu/+yn1r6aOf0LjU6lj1Hv+rznbL2Q0Jcb
++z1RnYINP2tivRDT/7FR4+gatO0xgsm2upq0KnWLQvMF1UpoPZxuFlJmqzKMp9VvHhFUhTIMvV/
ptMIw8lNpp2jEak8csPSEIyG0/OrOjgN1tfsBZosP7zi+rJukrL0ZsWo+srsOCSeRObzP99GHgeY
CVpcMqQc48GqR3GVHtqkixe9MvPVqImtFlrqYjUMxjgpqF3Uueom63Izcjg700Xb1mVUnKKZW4IF
wTvaVbsz7IqSB7bFKuuqGCqgH58FGkGWs9WkRutVyzvniOnHWob0sT9H0iHY69apm1l3h670tm0w
CwDrLZhXht5pNNvyqE9VB7c/T/cOtfxCdn53e15Kqc6+ln6TVnY3UpuZN8WlK4db4k3esRvJU3RM
lDbuWBxDqznmkZkdCXdw76bVb56bQT+V5erfZ7XNjR+wza664OMgmzh+LU2bN8PXHYLKQfGDLY33
yjXN1QAACl0zaYNV1S6dojePeksgMBrhcj3hfTrmhWRk7tYUf0D/kEvq2SPKJ/FJ95OZhWmRH5dN
0dJLMVOVVTQ7qSr/8rxYSvqXxjfGQxVXe4au2iovKuguUQ+uNFQDYg09EnfuPGqJ2Hu4EomebNH6
5vZUMjDEMx2VcloJ3xVrQpbihzJeE4BxKLwt9kNoQeTGczfnDs2UoowpoWNDHlvJyCeS7NUVTacx
CnJvE4zC2tgs2otg/kzjgQXcAAJjbVF2VH5VH4ilT07DfLHa5JNFYWDLCeNjYeflxi0mzN3oMF5H
qobWbBmRDk69KfrW3WG7uVu19I6tzgnQQHp9qPGeLsL5N6lZhFfa5c8M0NzRVKT/hbjNl6WeBruu
6wDZIJ7aIhlCmavZ+NhpNW1sEEBIX1Vy6y3j0vmJuTYDd9xUXp3cXGldniCouBvaTdhp4zFsEW3l
oWFvm5iZgJXUMNaq7L1sy97fm2bhoKvoCJVukvyISMxfkQPXLwVnJ5Ium25T0DnNcj29pKnZ3bE9
FdsZDYN0SD97oXmnxVO/qIleRhgl35S+/WeMN6kXSQIQz2VnhaYk5MjZS0/Kg+zdv9GoqlMTlDaO
C+ZWzHenfeahNEsrGazk6JQ3o9bsrYY/81BZAbCL0Vd03slUibL0mnmmsxKRDrCrcshemP/0loY2
bUpStZ4PMdiwomUBfd4GaQUCpHhlZhwMWwtbE3/TGc8x7XbdXeW9aRxjaef4pxVSWEugnfYUuFfb
UxeWXdAPJYzILsVmGw2ivnUNRDHl4/QoGvddGZQVDae9lZwc1Amzon6p9Mo6Ua5ZJ1N54X4I0her
zHex54a3KZP+q+oDNqA6EluZIBnM5VQdtaApN0FgMo93rFWr6eEPVKSAKRBoXsZB/IosUppT08xu
vR1snwuqaIpNLK2eBsS98H3taNlTfBKBdUbqPvdT52cZYjox2VNWQiIMmVpVvz7pSmVCzs1gXCAl
GSe0YHAm5iAXQw+Z7btMi1GlNuV4M6xYXWPn0zMF1UvVL21dWLskbC9SpnSsGn4HBkKGLpxeaKko
dRhrIu8iC3Sk1mKyuGttxxR07mpxalnQMREX2TYvbuHFLJjmj9oap70Z4Drm/0hwgtpzrvWI8Z4P
WnpWLScaBbhfXOLBnWTWbLppv5PMLY+D7rCpsU7TTAbXqKaf4wRW44mBanX3VijNP6aeGRyshFLd
h3Ku+8l32XYr34zQSUO+rddmQvqRJXP3qnthdHZDDQAHR99K7wAzGNOudlHlIIwnmoyjy+HJbbOU
/VmSv0Dw9Niu69JpToBS3wMMkJdovli1dR2g4B9KeCLK77fKTswrN0APYmhuZOLjSw9lbdFyLK0/
tZ6DW4j74GX8IuqAEVLGTwqtnYjlaNd2xx5TwOEcGyneS0WPDOaTzxxUvntN6t+AJIUfS0W/+VhW
erLRER1siF3G7zxbkbMxC84t61qS/bKhezQSbeWylqFz/e9hWhrdwQDN9I98Fmuduy0Y4+LkSbxt
YC0JIinepI721hRiXLdAWnhDjXppaI2z1V023zpGlpzPBUVHoiEoAqIp4AC+af50EEGEKix5mRWr
Fwz+4e15iUcKAisu1BFPsnhDHLRItZto7OALziwjWL/+1mO8iZ2IzZ3MB9psxjboffpHMK6gCGD7
W3kZ3kxLuOU6F53H+1LQcJ/Gtjt432SPd4eqbJofTKi5V50fdo3xtEi89MV1ipOlBZzDK6jzXuwa
KL/LamdqXXVPstVgy/mcMmqfuaZ4v9zw4aQM+e26e43jbpdNAphdSYiME5j1oXVKn33HHM8cu/yN
b4CH86zWOyAKx4xjQzVUovpR+W2399BXXcM5jJT0a+hpgzEd49D7S6cKzbjrQlpj0WQxRn9G5p6D
dqjNLmI4mL1WgmWBDy1EwmyIalgshKGfDAHTI5XWr8wup4cZgo7VDeMqUfZLYL7/HiUYZJUk7k6D
TvBjyh60UO3PzCRG0yezdKOG2v5s6Q3BnjTf6KdhUzU+wOB1a0Ke1EsaQTUUjM+PUAzAwDLzJNn8
U4mx3FeYeFYZ63sG5edF4INaPb8KIwaFz696Wn74c/u10SBTjsxQvz8vRlihGLRRMc3fagcnucxz
2coiLC4smyPFYvpo0km7hezYbVQDNGUHp1quRoADnYZObL5MLoABetHNkpri3luptjFi5v9w7HIk
OljyHTQDJyRGBBQbIBqsPnD3aTBJnDScCJpeMf8V/Tl3hpOcEHQaOuXQ0O45nEZHY64myp5jj1vF
rxbEo08YJB/4jAXFAIiKUCbNOR6pvnvm87sEWvbGLFGwKygpWCHs7xKLza2jlC78P7Qew/vzwtjW
2AXzH2STGHTT/hLooG1C4Xd3U+FJDOjY31Etc7qcq7J4gK+Sy2HO00x/x2hh6bHX8bXETLDiXPu7
z63itSNFELUczOzEc6GHWdYGb+PNRHlmJx1hS3G+mjT3e6jT7KRsv/hYGS3FFIJV52E1vIjFANIh
n28S8ovuHK/8r66jHqvgQKFPqLe2WaRvZcTkHsWBREYdIioEV6GRiTAMAtNCTbojfUYDAsxk8jn1
wRc0I/KPpAM32KEcXENeNU9Dgf48tssfRJ+SuRt8V6iZjxUVgllX9wwsMhYi6uAury9AnDkAiNY1
EG8VFhslBy7N+YVtGdmujeqU3pu37gYtOpaDS16zYSM07lmluyI9UnMc59QVGLHuPpi7ZXIK8t1z
46hDJC4elfc6EfmhS/rxh6GR+1SnLuMOiotYAJiuJ21k70enNxkuwnOM5QcsWDq//1srAYX0g1u9
mqglIZukR12mAoT42ir9fpFo6AFGAlpebcxJ66ip5eb5sNMzGGqVfAHDBQ/RYZpuBoPzVRbdNVRd
/t7XRbWthYMMu2qi18AZf6lampc6NtMF/jODmE7cTRmaml0+IdlbtfmQrONROzMLxhky90XLvK7v
M0iGcyPfE6Zf3wfdSg6wiQCThTY/4jdiR0TPIk1Fe9LdYQQsSC80TRrzlxaNX9Sn5YO0ocCd6ivL
XbED4JkiJS7qa22zwIgpLLapTm+cRhSO5ZmNbtQcyIAh40Ic6Tz3k/MeCXVuJyv9XUPN8g19AxJI
e1C3ywdiCmT+Gsprw2WiYMMYuFf5LIMs3fiXzNttV1I0aorpg1PF06kzbExH88uaksndOUCGFBI6
5LAtQYqq/MIWgjMw9/csPc4hYMxLNKXdvWj0bQiQVh8McRGwSCzy5MTrR1os6XrCjXsbim+HEdgS
Tkj/QREAm9q2S2PrDLzBYZ63m1bPwzOAo/DseDmT0v8eqzZ6qWha7J7f+u/7z6/ygMgtQ4BVclOv
3wCzMXE3adPlv4tdA9q2Le9PJPxm9/x+YHUDQwL5rRF0JnYjTejjgHr5OFq1vvdaQz5gkHZv7a9K
RyGIgwCnZtWMN15ppnWOlixY1aqrl4FMchs3/NGBR1r5gRHv5Yz5r5p6h+lrpw2UFhBRzIfneWc2
h/FHxyCUOkMCH8vdlzxCyqOrP7nCV+FrrfGmR2zwYU96ngT99TyvIsk39u1gb3LmttxuqOZql5bh
sylRanA/Rjwxj1KJ5h57W/kOn7r9XYzkFOoR3QRp5ckRKQUfBwsuZEev7nnptQHOBgJbXvA32gJk
Prfu2Z4votMKbTXU+l8+l8Tq+Tqh1f/+BYf0tu41jOD//6fBfU3gAibKkK4uboM9/aHhoe+fj56X
EmT0ju2wYKfJZYEdCi1XZQ1HS1b5ylC4Ljucv8gHKnWgbX6vY8+4Pr/1vCR5ILn5we38n3+wveZN
WuW1KkBvO00QnMWkfIgryYczle2h0zpjzas7UWjpf/toLD9xL9H9n3xrX5pp+jmuknl+mRuW3NtV
caNYpTNs68ajVh2n70ka7yhm+IQJrXgL7ewxVc4mb4vxZ2+5NdEznOKJW3T2sOk25A4HL1Ofs0d7
o9o8q+soO6KSXuahrw5NUqJ3bBKxSMbKkzhFWdLpVf0xnIATmJ41O39EJgFH7i8cq9l4V+XQbVT1
oWnaXvjAs2qZv0BkqZeq4BHIUYbegJoYoU9YxhZRRcJPRNanpv4O1getf46muh1tkwYXIPXlHPEY
KQTzXXRQxHPyxKqDPbuPGWm56AiTeU1Fo2rTRqiCT44VGpZ8k3aw0dqoAhRKEG+VwkObw2OrjYi+
FJPgnQodQHdMxhGtrAIbkqoV4T53KTcdNHMMtzF0FMAUQbPkR03VN69vkDTVQUH+Jdrqhhsk772Z
GIgk2BRqMZZEOjNEVkvUkjGchdmeRpcO2XtztzyCL+P5P8xAftKiiNeucH5nc/fTaBHlM+JftrKC
28HBcF3W1GxBwBm59/8M9L9N6swl/mCmNECKqy4rLziuYBrT3vPc66hEBBDTcfaaFe9DA2QJA9Di
kJhq68BUIda1BFEynOhhdtcU81oeGeWiLKYGY6qtoyNMg/VkcrRukaO5sgaIieHFiiig2Ml++R5t
G59+LFKI2fppjJ8e8rdFpsniPBZIlX2j6XYNduSkxxZKA/Iw1EZ6nxqWi5B5bmHQCpst8K4R7Tsv
PdVtdip9wuUa6vTFpBQUjJA9kv7bamy/Cf0lhjDHtx3l/q0Vyj1p5KIUTgtQpeOUHxY4talm6Fhq
ZMm12HgDG9l5m+8jqW3zgbwWw6nFJjc1sD7hULLgY+oyodEvm7T8qWkAJJKuBPSiF97aMwp+gtam
kJfQjotl4KNhJe96MVjK+CmIePPcOlrWE4ltiIz2KUqOXR7i0OzULWB2++YEFr6LsaXXhnRd2YgW
zca7oRWm+T0TRSdPzNIrdjQOQRst7t192elXejDJlmHkQoDk33t5GO67UqwqzjQrh5wBjF7g16YE
CMjoOZ8BIayNoZp1Pxn2LixWQfDt4Rt/eBAu+7YI91MLK8BweMpEqDuHrMGj4Edykcyyb7wyZoN9
Cgjtqsvs+NRDZKz8hnYppqNybMG9+PYAuJXx87io8qFCPRE/oBswuUq7P2DsfgLhGEEoqmZTlMN1
KDDJYRBNZo6lRJm1Gu3h0zECyIix7cwq54Njxm8I9ow1xDPWoo7CtTe/OUStdd38Y6GJWLnWREkz
bIwplhvV1c08JI1XFofghd4WBlaydKOpzjt4JaLJBGAckz5wiyAIGfVNFHEqfYsFo+NM+Z84VGk1
5t/EyBgbu9fbq0JHahvQEqei+cZxbr4XLJS5q7bT5H1EKWbRamRQSThacRhC/VPY2Ohyy7z5oUwx
zWHAFoHxHdo2r3Qgfro0SjfZ0O7soLsXUIUpi5NNXOGzOEjbja8uJ6Rick+SY/9PFTTbqInstWTt
BRXF580ov2un+/ZippBEnbTLzicToxjLLWiBX4GdfQ1mMoNAZjAS1PVlgJrrnM+3gqMpuTbhySJ6
IbEUGPDHxLbcETKxbu3Xgv7BVUUQ+H0d1AIU+40e5Mb/Y+7MeuPGsi39Vwr53MwmD2fgVgEdEWQw
JkUoNDn1QlgT53nmr++PynurbFeWswr90jAQsCxLohjk4T57r/WtYxT5CKfrEYAKQTs8AFiqRAnZ
RoX3VaHTNiYcEXKfEpJbkBkxaCQZ9OvGKF9ItLmJVKO8QFanZxwDOKKrASiyTt6aBexjMEeki6tU
G6U2kWDru1aWun03GOcp144lOedUM/XFEnDKNXuOdq0gnB159+JXpuQACorSoD91RGqtkhjpt9xn
V4J/8Lz75fOSXu5MFSZQf+6rTSiEM9e5tod+iOg5PuSgxxc1z81o5he7ayOnNIJDUikfEq0fJx9K
LxlSaV9Plr83uPVo6szzBgP/QGenpuwoBoTfHWpkwOsfEvBH0F/2oWpJsEXk+MSV9FRFcAvRzrmW
AQdFaxSTW23IwbNyxhql3hQCFZ9WoEiTdHgiXfYGcw1WYbTOqwAztSLA7T42JUDZNOvukkqy961/
rmqc1vhEyjWqUlRIOhMMOwE5OA7mOa0g0kzBgAaOdcdVLyTSBld6TMG1ttFKCgby1HtipzZSusNk
iIs/rI9ymts35FRFjm8R1qBdu4AECMjqp1lwryn1FJ+kUfoY0/Zc4j7bljLxEdOgfJR5/kTnBV2U
n3yUXf+Q1/OXehbkN+Jlx6JTasifqQgX0qkK98Zmk51AMq6r38YWNE0nD1+qyTD3SoM3jajpCmMt
XFtymr1Z4d4Ji2l/a88Fg/hWzr3M5P4wW48Ju2MOkXLg1roD6MMuIyVHfZwwFECIQzy/jSdp2MdI
wqw4N3bgp4+GOdwYqP/36BTggvvRPrMJvZwCnCatVOX7Loo6N8u5lhLcqOPEPsOvsptkMFyMDG9z
IF/avjwrQSFOVpPsK4IWjShXnqxFHoJMJ0UuHT3bdsRBRdIm5nN3gx/kNK1Y1tHMCVq4q0KKYnck
YfxGTA+TMiEuDY+6KSNOLFiDhYpFSWjoReCnS/IVHx7eddzQ3hjlLzYcn1jqTEdvs7UsE4yK6bXd
WoLKo5IGeU0AJ/qyVnc63M0nrWT/noODMmqBXATJSF9k77QI+5u+RduqkaFAA2ttL3Z8RJYb+Ky3
s0H8xWzGtz0mMH88zu1LXhIikRma22TytkyDZ18u33J9RM0EFoHWO1wIJb7JZS3xGCisEmkrSR0N
XilIHYH/Ysuk5baXxCOUutgqXkRcPkdj/1qOOsoaLDkuzdoBMfN0GmoQsWZafuDI+4jV/BY3FE4E
ZgKeNVIR9q3NeN+Oyr0y1uWemokR8qnC/7IqbQg/ak2+AEJE3bWYVdyXo3hSoAtj5c7rDd3l1Ae8
nSeFj+V5viKuxUGd5F4SASYNe+s2ThFF24UNkgkYhSOsARGYjoJM17p1W467rKc7ayrkw/gUgtda
Y3agyPAsx00SYytndHUbKeAQOtqna10PDm3daLtB6rdGY66N2pqPdZagrqpt46yXdG/nc4hI9q0f
pFsM4M5AcNlDy8pVLwBKYdxzWTc3FTL7mSxm3egtd/hoA6V1hAbUoUVFUqAUbnu73JUCs4o2hse4
KXipgq2JPXbGr3WyKa5WbdKTb1Eabq1nABol+asVlMq5zHz5DL67tciHtWFI7pU8cVFTUfpM82M4
QxitteQZy490pylNuwsQu6xG33hqGdttEl+50kAwEKPpqYfSRPemxgKnQCSOyV3iMaiFblxCJvHV
cThnuFqzrFX3bJf/VzgwGNKSBaHS5i5Yy2FX4UWNA1J9JpkuGIy5CFO7RENEHxCqExOTBeUNVj/1
3ihI0jKhYY3qBnWPUJHzjsp5zMPYyyNzx17aLVKb4QqjTC9ISFEo5quR+GzkNXqO059mMRPrVaRT
UOS7t7/+Qn/IUgUJ1aatmEKHfPdD7BfCKxP8HgbteiZpxuoA54SJZjoWiTpMv9CVmDwREQ0GudNw
qlE3oxDIO+tOTPpL0KwtEakMzVCeJNF48/PQN01ZAvK+Ozzbkg1LmKZBcrVJP4rPf5NKVjcGDJ20
g2H3OXkA6JrcYJxGyGVPxhHBU3blLv+KJzP3ZkqV38UlgGcAbUkaETzY0JgA6wMNrXpypak29oNl
N/t67B1kPcm9JpL7wJ4yN0CAy/Snc1kOO4SDmXzFKyhfOxxSUgPMbcb1TBwEiAG5sqAd0s+T9f7Y
5fGAKbcRQBT0cKO3sDVx/UBV1MgFKAp8+r4VHVFOZ4egmMdNhR2BikN1Or8qLm2nNHecAA0CFlEK
Ugkxq4lLhsoKrb5UzqNDBEBwjRBNx4M4RKx9I3CXNo5YXsCeeQ18K2BsmIiq0rLIbtPBm1X4udm0
tIc+B/GTRMoyKQVgWdidA8uMm0wk9j7AWQe6FTYs30NgGBLSNi7U5jQbRbjVwilYh6nWugjTq71e
SsDsl5fPD+GRP8YIAt1//FMa5qFLE+oR6AEDpjahH8Vqmzif/+Xz6z+/1AwNAgEIYNH8OTwby0uV
46UVojvOdYmXoWCPp8C73lhTzpyQeQ03k3ithsa6oJxfVUtXrg4G6442CykZCtRwwTYi6dsJ2jgv
aQPAodORuOMEu/nsIZWKOu2UHk1GQEfAIUE7pZbtyPSIiMFOCkyuny+GYjwg7NW2mI5iB1tMAbKk
Mj27kV6buM8w9ILMIPSy2H9+qCXReWKuYTXyuJ+z7Nq1euXR9KQhKd3MLQFTsypOvY2mEhTXF4Wi
ajeFKuhzpYyJBoBXPzaTcSvqEg2ERWQC/Ab/+PmSVym0B7OBD6qF0jGTC4pLuSWChYLlth5K9SGC
TGhL8Xw357lAmTeTEE1RooSB+RzYYsAABUtEDQi7ESMzm7Ya1kZEBExK65hhIVL5iffCnrWLKE+J
ZVvnVhTapZluzESTXL1r7b01Mpkf6hYCrGqM7E11dU+sC7j0sp6Ol5Gr8ojZt0YurAcY8Zu6dZkl
+N1qNiPt2LLBkZapI56pdP8paOSpRStjPoxSkN+QzFUxh6vfoXeSZWpmLeaGci2qQdmPqo0pU0zS
lbYD80Xaimt6fUTDR+QS5JUyrpPlPmmXuyN37MBIPSLxiqe+zJNVwJxIrbPyqsHnAzgxk0mwOPIZ
zdhHHSeBM7AuEk1VgZgnrAtCrfzFUiBIaL3A5wQQ+pIGyO6LvDA3obFsBqIU7F1jogibs2ZtmmO9
F/hWV0QYNFkDprW2cCTHCBWYa0b7yQreGpZaZB7TcZ41JLFA34WoSJwwil1rgR8SdkmNSxvJk6ao
uYn8BlNmgSTLr2xGD8u/xaw3BIHh4agbi5qfWhQppVVVvK+SejAl+4bEtoSjLcMjYoRXX09GpsIn
nr7a0dd0dKBp/hsDbf1g+kMANqjGWZc0mVNreAsnNnH+kgirlhp1vpw3TkSc1XbMcpQMkvKOLGH6
Ei7ccbvINCB9A5MQYLuNPuLZRVadoUlCMGnZ4Qf2V+ExACx3GTjGzcBys24mCTjmIJeXWJ0DD+/p
wUzt5qxGtU7VVyYPXcgtIrX7QsvSIyq92O0bS76RTPoFVm2ne9VEDqsVw0nFTo23UyUdpYhBxEz7
xIrj37qFhDwlnUkegEJ7AOEAvm5EEcLvXj4NNQS+zqtYeoLbPwJ72lsT6hpArHr3iGz2QOfK9uxs
NLeR3H70YZ/dRulY3eSKbK5aVe1ukAJqztSq0VEfksnrRf9b0dNC6Adct6M5bjIcjpNvNE9N/iXS
0L4GKsV6PaQFD3pQkml/0+rdMqaQii2+h/5sGfbeD5VTRBbJ2fc1aTflVk0yR7iSfZWHMPipG4oS
Rlsz5bsy5BJGsrp3s6JbTugy81NxeEmkEtBIN95KID3HeAC/1AbBsK+XF41W1Lrrhe6ABeEJalaK
x9Qqu5/BXHsmlTshO9Rcqg/jKBXAemBM7iKCJjYS++4Xqfdg1eQHmh7VNtP9eR1MyH5oliNZzrKT
xll4ygYfMqjvj3smnuL3xN///V1KafO3/+Lj16Kc6ogO3A8f/u3+/yHb+9vv+7d/lSS+HM23P/2/
j27ztf36t//65gNsbFE73dK5m67vTZe2n8cdvBfL//x3P/mX98/vcj+V73/95bXocrA91/eAu+rb
QG9VMWUKs3+dAX7X/uX0tW6jP/qq35PAJUP8apuyyYRYNwXCFlv55X+iwA31V0VXVYPJhaobmKL+
EQWuWL8qQldUlLxkiMuKrf/yP1HgfIpHrrqI61SqQVm2/pMocL7PN4WerqPeNC2ykvmbgh9fXj7/
TaGnyPpo8oxVNy3gohRE6khHRe3+JEVYtf/ox1iGLFSymS3VWj7/zY+hx9rU7H9UGlDmZqCflsy3
WO9chSWAYdoKzTpsDe4klj0L/VuJyT7JvBlrGLAFTZW2CMtZ1O/CMV7F+a7oyQ47GjSOknZAcIrs
jFJNR4kHkRnc4XqqbsO+WzWz5gRK7QlVcs0RIK1NhGAle1ZPRwjp5Tdv/uX3+vjbePA/OJmWosnC
0nVNNg3xQySuRK9qnCYBZpHd4aCeTOQ3/vj+8x8i1B/yt5f3zFJ0WcekapCSLn54zwIKVCFHOidT
RLReQdmisO63ZS33XgISPSKtLdUrJ+yVx2rUX6rOgIoBLsRS0f371266Wn7wYGUEYEJINt674oO4
24G4HLUHqIAILuyJ31WfKqLtyh4GHgTTQkcmbTj2oPIwR6bYQtq575eBiQlSVHuZh9uWzX9nq7uR
szt09aYFVZcRUWJ16SYwgLw0vNvI/Bu61wD5tl2U7RtfgNcfNjO0wqx87Xtmptq8NqZubZcnkTHX
901s5sOmlO9kxuTKaGMbz6BujmzXgXEBDyfcapslOPd0erh4Adu1LIK1Fn0k0bQyA3hU4PnUDPIK
qzCgfCyDUL9LMtNwqmAAb/rUIV6UUQ1EGPldqUPEbOaSwb2fgSkbqKstzSGRDZ6S2MjZLY/VVQOL
JszQ5vP1UCASic/yGO27h7lpmZswNLTfmzrx6g7xvVDdOAjcCorzUJyWbXFVSaRdn7T53RglILUL
OLK9VcPyQN/GUW6JjnLUxsep5u8GDpYn4aY0SQHhvenpiCex2Kpduh5gAQ3MncfYvC01+jwGgUx2
Cv+pPBTiPQHCYlF7+9LLjOK4D+a1CQetB1AXpitJZYCFaWIJITKmR+uFpt6mqJwprj01jlgOUo9Y
mh3P1rUxVqcw+jIDIzHrZ5M3WJmpA5fQ7mLbkOASNtK+4gYXNu33edXTe7WIeZkjpCLTFUMaATJ4
6+d+p0nD1Q8nhMk88gzoObgFDQhDWfdKeABVbMf78Jyh4k/wx0WQv7vbJZ5d58dPBigQAL9ERyla
7ULNWHWzuh+xHs7yg44jrVraizX0LdrUcWG4DXlKBL+dVRovI5VLORVoZjAYgYBredYPMVwPgDgR
VXO+5XTsUN+0kX3qGwXVPw1OK7Cwv0XP6C3ylcXk3EFbfeh81Co/v7uVP7y5TXyArP94CUweF9+u
lHGw2FMK1hAZXbGI7sgpiTN42FghNHRbC9I8/hIF7MzbftNKIBJQ5RVAiex7wpFDuFY/P6A/WLkt
5Zvj+aET0FdRRKYTK3cyQenAf1d8ZPahzbDeY64qbTZ13Z+scH+4jFqarRMwLhuavDQnvnlYzBlm
eWVAJ29L6bqJPkoeEIXZ/v6L/UdFzb+qRb4tRf62ufs/93/5KOq/nO7c+89K5O9lyu+Fyd8/pGb6
plD57oN/tzD5aUnz71UtNo+df12ybKOX+mvafq2/LXSWL/nvekX/VVVN3bJNnmA6BZBq/b1e4VOG
oSq2oaNVFbIp/6NeUQ1KGZ3nx+8lCfqsv9cry6dki2e/rPDkshVN+U/qFYU48u9rCYOnpsp35AgN
XRPUFN9fHihFw1gviw+Fltlu3pX32VX5wiDSbtegSZjAO2/JPtuH6/moeF21otbfJp55sA/Tu37s
39pdeWlu8vt0J53Tt/hN2eheeg++wnwdHltG8V8bB7bsblpXju2BYNrhRHaQkez6txDnllgxA9/j
hrit9sbX8KJ9RF5x0o8CXOGmSwkrW4nH+h7L0V5yG8c+txsW4w3D+V3yKG7L4+DAzNypLsy7tXDS
y+TQUGBQ022s+8yJPA06t5uf0SI+DOOazzS38xFS3LF7pB66Mo17FXttHbrDtj3CbL/R3Wrrb1ov
ceS96bKSfsSXYs9R3rA79fzH7CqheXi1PpiKBRZWvnXg0XgHCLi4o3AX7qs92G/wAvXZdnVPfgjG
c7Uv7ctLd2IEwrcNbthd71EIPHIKj/wOHyQkuP4OJPreWMuOfsjP5gqClZve+fdiV2w5wHWzvgcO
5WROeZT3KiT6fi274Y11D2LEJcxlrW3ga26H99x3axg9X3Sv2Cuu7RK/7HUn/7YmgEc6+M+ml2y1
u5ny9JaHFhWP70YEVK7Ldh0ZpClx+3ldeKpILnlJlYPKvOCg77o1CmR3PKgcF/6gYZ2trd/aO1KY
VXIujJX+ZT5mXnRbHqotAXbxrvLYD69jfq92lXJa4l24M93MK7bBQezz++ZZuslO1oWf8GS7kHFl
J9wh67M47ck22hob86p6WOniNyon6YnsifOwtT6mE5SY/sm+gih5Ug/tXc3Wc6WE25mBpezZHKi+
kjz5JnIBS22wTazJlvtq7ac93j7m2U52UM7SHdcnyPEwP0eZZ7rKqjjx9ZtoLVaBaxyYe8jgL1fR
Nt2Uv0FzWFW3/QU5APFtKltfosPWhBN60EBreaPcg3YIc4CXrhyty2PvIpzGTvOCp2dTbaE8E3B8
umTrFajMKzj8VeqaXvrmtvdBsDIeYcgFMPgsTtMz3KhwZTn+ulujonEkZtIcRfWcneZD7rZnyLn0
puDnc79xGcnrcTfS51HOaEJWSX4EIhmswIYpxpfOJCyiZWRqItv/IPQFnaKhr0fVG9VTu7q8Ni4w
L6bOHm2Ijd9skGWrD7gS7/QHBK4WA57swL8hNCeOkFTF5hXz6mp8gImvrL26cECLTxSJXIrpMauw
Z3V0qle5jih6NQCmBoME6e11RCAbcenKjr/V8BB8rfbzExahmPatQy+KwNW9/0ps1YWKI6R66vkt
9tUuxwzyNd1HZ/2++iBe1ZvMO/8Gc5dDY26fH+Hwuqr8rj9gRobkeO7uyg09ZEV1m3N/wtfKIPSk
P2quso7WQGSpLFmN3EJxcxMdEaFFmKeXlHACMGJzpYYMWdawgvQEv/K9BuKo36r39Z47eGU84P+j
gCKhmFg9E1kB03gLGfOpuGhvllgZDuZ/RKh4Dtxw3IHySL9Gd9KOfAXhIpettuMHRPy1XDlP7LBg
nMer5FZyuKdpRVLQE5P+lfMrf2lq0p+fjI3tr7P3ktwGB3sHc+CJnVC8mj3NYEpGCoCTvwyIbgzP
tCmocIgc8HA1v41rRE/OcIXWRszZxggPKoT82cG1yAVBTUn3NVGQdunrpHjGj0AYRALfzX/1o9RV
XfUO0nAWXpikt/1eOMmjwf/5TTuY4pQ/VNkue+qeIvYYCKMtr8TXg+B2C7zCMtbPJjC8aNU8JqFr
GI9t4tryExi6AtsjLV/iQBy4qzLxoV86G1rrluyIZDfZXznX0x2Da1BCd8Od+cg1BbZ7Pd60V1Q+
AH0kY1XvkShu7sydwhhhxfCMIKZpeAst4ttvyRgYnpon+ZbJ9oIocshyRtu17aS1p3ab/EG6WNfG
e7M3EO8zeUMbtzxJ2lfzJEvduvtSnTuIwY0LnuSkBFf8zecOiwfxopTnD10GLQmMtYBQVPTSenxl
UrZdRrErc4cOYd1uouvgTA5dvLV5It2IC/me7/OFlN7b0NThJbncHLDvwz04eLZj9sl4IQZ9Ra4T
6KyUBzDLxipo17nxpEawRreV0TsglEhOWkrW00AAKssbcBzic6THlNnfbxgmYM6L7BR9kfMvyrlu
n5VgR4GHc6r5UFtgqOWrXj/YZz05dEzgj5q83VQOG4Gz3m36cf3QO87wmjUO6bUr7sTVyBDxKUCE
eUJMvyrZpAWsk055IjKAtR27xGo0WVfZfBIM47axWAE7JV8wki88sJBxvjaIx6z8UYs010iyJ2YB
sAG6TXIHDlLCv4jsY4uPJd53O/aia7DCV+uGyJJo054qOIg0Fl54aU/pfjr6Z/KHNtULvpcdP4o3
tVwbTnq02DYCa/TKncHDRXsOd90LcrHh0L2ol8HTDrqGXpQ9+Sq5EIAMY/vLoF8UD4vXRrj8rphB
FDoZW/4Swnn0avbf4I+lws0R37brMoIRTkYWmzYHGUZV7uAS+jOqbq/Vn4BWBm+QieoNGaOmBG4D
ZhOoDbcwt/twz0XG1cyWNFtB5ei8aPPV8kJcr4VLDCqZa357AVST0m5tN2/QsmRt+1mL/kdF+b/R
afxXdfvyc/5/q8apn39Sjdfv769sj35vRy6jYZv//3spLuxfDc0EQmkIema0lNgqDu9N+9dfFPvX
pQBXZUEjyLRMhWo7R78f/vUXTfnV1Knd6UMxY7bZE/6jENd+NWkaUrabqq7qim78J4W4WDai346I
FYuDosmlarYqK0yjvy/DNaTCmRYY8NWr5V5H/zrran3VFoKDzeqZt2PihMt0RiG/cmv1GtF/U35f
64CmbB+M+IhayMGqf64UA5S+BEE4RbbkLZwPuXwy58n8k8G2suwNfjxoTqah2WwelhPx/UHnqcw8
aEJNkakqmmxwhyrJxktDfaUFNGsk1YG4qm5Ua7gEJAavitEoPC3svG/e5T/oFC7v0D8diGVZtoxc
ylbZ6n9/ICR5BHauE1ERA/wklHga16Uu17DxKcZ0jD1mZXzYQ0vjwg5gdRKlsAHr9vHzw1hUBj+e
DlsWho6nS0Of9MN76IewRQIfsGeKUnBVV6VDkuGp1mccyFmg/UkrQTG/37ph8xWyrfJH0VEWCAIU
v/+tcQIEYD4qJlcKA50S6FTva1+lvia0riVzQSTaOkenfh/DOAbQPL0IOfaP9NNwKiicd0PeZ8Pw
FGJTCYv4QCP0NGhKvTLToXQMBVCUSCcZcV5JgG7cvBU+O8JGUXbKEg6El8F3uKxW9QiLF9PNrk7a
9gB+7lHuRmmfk7nrJXFirds4pvVCIQ9J0ThEJXYbqbkJUt8d+grvRgjEXmks85gnJ3An2aFgCF7e
ZcAJ7ocWGUeuWk5jhT5jJ/ux7QZtg6/rokessFlqr/E7IDCPsojBptFsanJ1ncbvP7qqGPeiucZc
e5dqaLdDKIKTH8fKVuTDdhrHnHIEIXxjhndtLOUcF01PJfSTvZQlaPcHuAxCP9UTbsF0ibzXRw+Z
FSWiiQk2TdWKBJZmyyN/vsk0jPlJldjbVGaDMIyDqyvRaZDZUGmrThrDQ1P7ZHWiaFT0PHAtugKb
0Qjuk764T7UtMZ3hVteq5xnpGPM+/ckX48aGKPtc9sxIjcEICGiBozUF9HyJamHXSOilOwMMWiVd
lexkkhxPmjkdWtXGHhyQLYQOIz/rY3mRrCzatrBc9jb5LKOFMbyS8nmnmu3DaEg+9kb/xi+gKilT
K+9rHbCK2uuYke1FJi+D+26elHLqHsuOJmEoEKaU9nTXmtDbQ6JKiR5AJW+19T3Obvlm7EtxAIAO
wGGKt6ByaBw0FLTK4qZXZURPugnqXQPmuxaRhBUtLwGTEPOQiR5Ega5/+LDX9vQupJVpFb03IMDs
fUvZ9AuPjBFofasN0heNFM1Jsaq9rApYonTSVrJJFqE00cn7+S0uvm/g/X7PWbZQaNxYQtc+l8Rv
umlFbooMGvrSDkcSl2J/FC2B2ppPBxxwFIOpgwqhyK3N56hknCxnhX+zxCwNJOB2czbco3vewbyI
Lv49Cc8IZ4m5C3gpGDjQf4TGXt3LTYNc3cK/AGdLJvy4PFn5hGjGcn/++yjLGvHtmiWEQlfQpBVl
aEBtrB+GLLI8aYCT4X/2sCU3Gi7Hk3Q1pyX8vVrEdw0gDRHpO4k6Krf640AgxFayfd8pymT/84PR
/vlghMIAepnGWPwxfmhVpk2RRspYLZIzdpuoiQr2kla2m4DSnKeMeYuWoAEQywtWTeZehqw4raR3
JJ8XQCrh1ZBYr2Tl3iIB9QS9eomj5r4erGMYd8prqRI1CPrdvqCWWksjyasDOrGiL4rjHMuqG9Xa
YZC66dRXRnlXD5V0bDOcdfUi1WmSEZSuIn+YKnL0Th38JxFkmiPlIbzs0idyomx+w/5RXzSLU/jz
08O88p/eLN6uReSmaULY6o9vFtfzaMFR5jGnzDSyZbxmqHCPUivB5FIQrre+Frhk2ckPtaW/RqOV
vBNdvCmsYuC50KL/a3XzDDZ92s3UDWnWR9uyytOzZmD5V2JL3EeT+QQ0Ir+pF/xjaeWZq/rzXQAL
O08MIsVbAk1k3IDXyucnWjrO81RRpjvLv4CUbaf3kvHsWRoG87ZO8wFlMg2o5SPIel91O1u6Nwwl
ptBg/VnOqhHhY1IC9Yx8kIzKjh22UFvZkYNebAYLLcemCo27dBhhAgE8FQznuRZr6yvTndtcU+f3
RVAcD9lqFmZ0Ow7ZGfW1gXsO/XcpzOkYFQOpxnKAoqy2NK8yupJbbdJWs9xVG3nAF6aMUkk8M8aZ
DBm5szRsXbxfH6g4V7IlLUEFQuRulCCRswcGB9gy0lVkp2S0Jmx57MEuXxRCnceuvZQpVKKgBJs+
29POzpv6ZJRRfZJ4Pkp+puzsWqtOgsVxg4oK6hyCCK+SZLetEB2VJlhDlB7uJ9YSJZrtzPiRUAIL
8QDj5xZmjHFnz3G1UYlqJ1dsCf7Tucgr5R7TN5zvNJN0MmFr44q8k2auRRtVb7tmlTfxFXJ0fedj
//R6C6pEMUz1LWNmqHGwtaOQQZyMHOokNMu6FRprOMzTB3CJsimag6m2DSF5/A2Tobn7+SVu/VhR
CqEpBlU4Yk4w14Akvy9psHc2UyXBu4l1/T6sQq9BUncME7v0iqBKFoskDSL6RkqpEwooB7xTdmOf
Zlu8DzJOZsQJPRtS/QhhECJmiBxpykimkg29VFcIXOp9rQV3M4lST6rVXSFXyLc6hfdtFjUXEY/Q
/WQj92SY+eSsE4gatXTqEqZpWk8uda3DXpyycbp+vqApdoGWNmeTMPOxKduDbvXWMe3yEmGMBUK3
QUYpzW/qRB+hj9L8Ctq32eRZG7jN9FvTCVpQLTAqTP+0oBcUXUMAqZlE5eMUk7sylOTQxsLaVaM0
HJRaDAc7th7NmIcLmRLNLreU7JQYWuZqQ8bFaNHUKaZU36TTAH9pHPAZBz7CzKnrnnuoe7IMv9xX
cxXNpEVKyvLvetd4EVjphyAzyn3Y9t2fVas/Fse8s4h02d4wZzeVf9LAJj35O4uGF2Gxiji16J6M
zgDXjOM3nbG5+eGQX3E45auGvNZLPcnQvwZfw1OJEp2wTiTpKKGmCLyDLcTdzy889n/LpfXdk1BF
a2DLpqnLxh8sruSm2KFvsrgO6OUQ6lrHXBLpPge3TmwjrWVlpk0wqBnJssyrI1DgT22cRyy/+LPM
xgvyQt1/vtSk3O1znpSbSp7OycKMAkvtH2L0dNiTr3rDTHjEBP9gClZgJpTZcU6D7GSkqQuHi66i
RV1s48N+EIkxbjOyi0AWTl0Gb0rg+MwCUT1OJrlLQVHgvADr4xP5zgQx0l1t4T99El8q2GR+Wx98
UTD8xW+mHURWb+IQcfznR58vNVJH5JEUcD6rKY4AC0lVmcr3fkiJDnGBiGCbCKRqhpcWIQomh83I
jp1vtptOoBTNkYsFYuz2sIuASuasap2RP0lJ9dxOQE+CocQ1oJj9MZSBno96r94Kiuc1OTb2Uz5a
r5EZjW8RqVRGKqlPoaqPhFQqWDvFqD4ZcwuWsG2osURzW+PAQTfBEHpYCMa5iaRL94hkc1qznK9V
zLWe2LCpoX4YB0MS8T6qijddKZOtVIArIxs436QhTKHS5wu6JlO2CtB118hKZB4V3g0Zr1U8WePG
j1v9PJXaFmaZfOjDUIH3xd/k4kkOO5I0SyNyCwsruoYohrPRWV4BpWWVozVYkVKOuECHsAX3gkB2
ozsVbJ6CHM8RMTk7HLD9zraafiOnqsDDFkUngFYIgM1W4UmSfaDiWSsLu4s9vthLBQk+I7GhB3lS
Z3dIZ+GZSVydmnIgq3IwAb5lSnhQ8vagYd0nfIV4nmSEvV1IZHEKu39KSu1V8rvbQiofQzsrnC6r
650P3Z98Zri+bZ2Kw+ffSg0LB9rx9km6sf0xOPMWDI4UWLwNbfMUxqN+nChYoBJU4qqZpgvhg5lW
EZ2bqc0PMQ65CaT5oZFq5FCTPbYnNSuGrZTX77NltqehAczS5DjjAs3C/T0Q+Zsz2KjUtyionoMD
FsN+O3Uj3eWFloTvVGwjKQMXRBIRbfxItsYLVQ67OyBfBBbQsbmj/s/PVBGE4Ey3ajMVL6ZfCFSt
c30pYzk8hmYzbz4/IYwL0SzuGBrqrVJDlSYUFqwJMYdOkOH2r3dWPtibkVTOs1QEtpv6rUXzklwe
X4mifZpHI2nw8+RWemp6QY0lr5J85Q5RES7NCnm8gjHSqaxZ3g4ZPkmJiD9OQErrcqpzZZsCQnL7
muBUTR/0tVZPAVAZ9ItTP7/PzCIqAND3fi/LB7K7IHN3Uu3gv0AyMVjDuVVvaCcpN58fpLA8QDpG
mGR1BeJ4lOi7IYyP88IeHSiSb5KxXlhQtrluNAKOrP9L1HntRo4EWfSLCNCb1/K+Sl6tF6Jtkkx6
Jk3y6/dQs4sFBoSqZ0YtVZGZkRH3nmsX5sFcMGGmAc2yx0vSocw+FDU4kSSGTz+0CUYqMEFHwwaO
PgI4P+CzAMlJmPJtsiNBCiV3JqpMpmq2eiqFIw8J8Qos2f3BrJuFUUqf2inKZodLLFuNvpX/0wdO
OOF28jB71wVy3EnSMl+ETqbYeymG0Fq2zY8dv668yNJ+G1ThnMlG+99Ljkp1pfK+25hmfidukPjV
rFR31ynfRTgUP33Wl5WR9zE+BIA0beY05y7kkYtC48pdUuGoISOeIp2FtqmhqDaxjZI6R04tq+AL
RZhN4UyiiyJ5Ef2od8f+Wq4bMZTX3C+YEkJmuvq24G8gxHE9h513rhN2eRu/oBn0pylozknjpIdQ
Bv++P4PaozsR8RmTD1LQOY+Lg+TYQgbup1kjeBItvttptP+FsLjPHbYyo7Pf0bqGp2m5qDyNVjLv
s5U5iuiQlmSPNFPCUHcM3Fsuiz8694NbGMoMpz9I1ppP4ejW/cgpO5ieQw2lximn9zEiNC0AjXPE
P999RmzJqQ6fs5aKfoL89RGW1Uve0dvG0UyiNx+zYyrjKJONEMOM0ms038EM3Xw43PfOC1Iq7umh
OsN7FY64iVrHG+Q+zRuAklMUJtW26kwbi1sL8He5oOnG1Vt/mPFgf8Rze+XYszUMaz4XTOT2lenP
Ozm4v12SPn6aVX8P2JHv3xxy2AO4Y4litVQ0EHKbNVtCWhgILhaWJeLTDmv5xF6wMJoAPsBNJum7
YATRDa+VP5oka1jqGKQ+vaSO+UpltS+usGBjy/jJd5AIaLpmu8CqEY8tlynvvN2MhwfqVUKKgxc9
tJ9cpRUmG3I9GHvPhsmUVuh9W+d/S7CZBD0CZcVesIlz6En9KD9sowHf6k95dhFaY7Kd4GGl82+H
xObPFP6qRaj8zmtNnI2NlzyRlIj/PalhsfHeEdiSxYe+DWu6aEIcCq+yrkr3/s7p/QWCkp3DomEg
E6UJ4zxmj6kMT1Rd4zEoAxaoGpxeFKY/Y0+rkx365XOZqbvZZsHNxs67HSZN+lw+qJ3yGral+p2M
NiyDRvOEw1kdykgbAOcMUqOrCSmd0UOlGCdWh8jfVxb+qdw3jnmnafq2JIkaMWNg1TQvetmmfc84
Z9MHZg54Uo56s9Om5nxI3rfP8wLppTvrvu2uS7gi3Uq961IVEtLekoNZzCNiuMC8uXFId4vwzEFD
xJndIt56DQ7KvAx3hBoSg1EwF0SDFq3wHPQPVRHmbTiE2As2jr5123en/plikX7phj4j+CXyn8w0
YrRLaF+vDLpHpCFc0nYOb4mHBGbiufzVIhf0RcdSOc4j/YSSpg3kljc/th4qGMTaycdsl+s04x2p
Ef76YHc0IIZLGKvXFAbgRXIGYeTqVXpjdXLeTEV6Qo1MQ8LF3R7g1kZwN57MZMzOfqehRHXNRYB1
egyta9w794l70CZtNKlJQaSeWHJDIkcbd7d+DvDg1DCg9749Mxjsy21NwJc9m+G6KpPii8PhESjn
sLHR80P4mesTbDTCgWbmwh0er7bnxGXOOrtXGSZMsM/BNbHE9BKE47UJfc4MVZ2TdoiZ22w9ootS
CBd0SOaVH5In5gKL5cwYZgcsgNO1KP+MmmR7VRgMEnszW5tIG/FQKYOtLkhPw1xNd2VIZ525mMm9
LtecBDinekmR32gzTB8+dL+gxucrp9ss/W0Y96fRIoQVfjZ8cvw3EwGI/l+/tqDNVhG3Q/v8/8jn
76+CjnARxQKVhQnrOwnSh9rs30Til5fKhW5cFWN0IHDqj7SmmNKJwBYZorMYoPOn8G5ujhp++OSs
nxoX8ZyC/b4fA4fZ4nIJjfDkpjlYuEza92b6aknduSVlFt2zPvk92RbR9CNAHTSYB5V4hJBxX63r
ur9BlOhArQrxJE2CpVFK/jIKGP5eR2SyK/UDHPMfyy2NTWGk7Qn7XXvoSxsRb4s6G+ps8Wq2bROv
InO4wN8CBjD15Ns2YXEJU+FeDYtBYzJFM0IVA1Uv86KrMpD/2pleR0QvovD2L8FcZk+FaW+y9m9o
JbAkaTsUbHZCPOjwV3tz8I09269zxrUDhGUovxKLY7hB62vpb8C1b8nzEFiDDqS7kYE6yoc2Wn4e
W/bXYFbqebCQJy9v5jgm/skLjAeRBuLOfpatnBHoR+QVv5OmJ2x8rrZToXl4sfQ8+nby8K37V+1Q
Sjmu9YlSVG0nZeEnHxQCYChzI5LbvkCmQ2sjZfzwmKrMpgFu4o3+Q7hsim63IxqpZwgrVYH3up6T
H/25Fdl8SxpoYvNUDfSheBuCfza0mDsOMjKFsTjiEAdB56Cjt3xdHXxH+c8wCfyDjerNnb2b1RWo
kGFrZDZiL06/7CWYAn9mA8Vut44ZEv1IK3TGTj3CwSfmdlUJv318X5bhS2wV6uKiNz37nnPpwN/f
Cdiu7sPRIL9gxyntpQeg8e7NR7I4mu3YUMo0nrBPluEsRFu+IoVAwiwLCCkmT7bP8uZRY0z875I0
2TkjUPsOioIYiTrrt621qH2HQm3z4VFPvkQQVwPXm/yfaRfIT0JmZ1E6KLe9aid8Wgg9Tqzt5Drx
SYDQODQRf2Hv01oHIFP+cVyMT414a5tBb+yy6Z/SrCRDsmsGxEBztA0sOg2ZgqvaTFbO2aTMkRAv
4cud9SKXHsxsuj8gYpNf7IZwdhcIU1QSU2OzOzTZ5FyaJlPb3p2HdwrxL4PYVLVpZ0QShSYXU02m
3H+/HD0DP7NHpLgamvBcVeJVBGTC4RwjX6GxkTz4LYT8PP8ZVTXwjKJ9qxeWg+CIt9K1agls/YbT
yrI7pYV4zuyxu0eBn9/1/Ttv5zt+RyfF3yDrQ1Bwze8iT/8RwM05hRzX8xAFPXaJ2cEgG6KswuMF
qSVCuWJSH7qA53iqbQoZ07lHLiSurOa8yvkt2sg0cZ5HeiGbuS69VzifP3EVQ6AHEU6IQb6PgwIR
s2QL+C6hoFX9ITStPAQFFm+hl4TuuYhesJeux7lu3xuyBR98sPfAstt3DGzDtYHruPr+lwx3oiBz
NmLyzA9XNy9546cfIPgPhszQ6pFldOokQdyjRpHl+95w8/RA17tLfg+dNG9jLhbVVkHHIrIv7WxY
dyZoySkbFJlzPWhLB97zak5H76Rq4huRqmt8BfmJv7K91AjXX9vSZ/lvIb38l2uTzN0B83KxjmlN
n1NHi21amPJTdXoVucmzghRwofmdHCL8J38aj1Rs4lv1Lu2zV3fUKFTmMt11ZUj2duEFj8EZwodX
ldnJr/nvDT0Yq6Fsm7sLP3sIhwDtv4iPAffV1Wj+ZRlRC36GaSxS3lM84P2ozIwDWiKd0/elWxj1
AeTxsQrjpxkEern8Pwz1T3zCnwnTxMO8hFN7A5y+VY8yZKSruMr00DCKb6iePBx0I+3C7yEWbRaC
z9tMXuweH6lh0LcAP7GZM/p2sgZrGgGxeRFJP7y0xbTOZX8smTu9223vEJEsnLXl2f4m77HANYDJ
Iq/tPmr4DxeoLCbE/+0wtt5f7Muh7NO/dJPhqYjcfzHmRO9KITnRo2SLTHVuqsI6aFk8TXX8F4ig
cR9cr3jWxAKnxbSzJK7uqEdG4LvqiSUfe4fL/fqkyhEue8831gMEHB3TozSXS+iMHGqGyD/6AqeR
bcfdZyksioLwi6FCcp+yPAP3PtdkbpfdekCueBqNedqF0FqfzNx6Jvdj/igUyIi5beaLMCuKGp/c
7dbDWOvHrX/vSHBnToSJLzP0GzhnAmsZCxJE5qTsID2Q6QjgB25JoalyoghWbZjiH6fGTgb1Ytjx
FbboklLEZZJ1SSmYu29WE+jPkAePBsdcPqaSA0XV2PorzbI/Xl1S9kHMj3BFEqZitNccY4ZlzvGp
WTg2jVn9M4HT7R3S68a22rm9aq6KhAkafMO6JqpoH8QANv0BLmWd6j8F7ShSTMzxKTZSTiV5fbSz
tr8hDelvfmD0NxoT88bDkX8FqcnhVajpVUfVszG4r60e3QeC8f61k/7GLoz5o1myKau2JkgXmye7
enbJlMkZpOy5o6db2g3muUjYkanHvoBlBBfPwPqShuYP3gHrJSqIdYvGa654kN2Fd5vUQYIojmSF
0iyuRCNDVSzHd3dszy2N5H9yacgnYYifwX6bpj90On8FxuTvLWOGU+UtgS9MUCHhRlfeq4jjFo2x
saQYY5zV7rOgkbvMsuy96RlqI1kBTg2xJJ916i4Ykvg10bDXp+qWtflwFc7PbmyK37F2oY2Yc/ow
rSdJasALOiDUyyaMvtDaO/Eg9s4yuW7RxazsnmnLWJTBvRNRgEscjl3I8Xi5oVse/0/lEZnZxR3H
JA9YApTZU9jIn6BkOtCcwBUgd0iehy/VV97bJOQuaYhrM4ArJbyxEK1pYqIQea3zMXhk6H3Whs97
EizhhMgeUMZmMEdwHsOrhWm5zbPcO9bEWcAUCelINmxvVfX4fgVE4HdXdt1m0TRttTeHHwn/Kazl
qaW+dBEk4/dHvm1YV7KYpg++lUQ8GJoziUBN3O2SlO6T29I2kDbBk/QVrD3vrvcywfc+t+RjEHXa
L8oi11wnhjEfY2KdL11ccutYE4o1tfJ0W/z2B8NYW6XroWnLPxPM3ohKu57TZ+MWa93SUGnKoMdn
NgxXrLHVKe31IR16nATJrNZVp9vtyEQXHldFILfjiePy7tWkNNAq4S1UOvxpGJN8BeqlPuLAfVJV
Rhf3+0FZLphZ2QoE6jlqmDVM4eqvHQIic9qqeLOh1ewSN/kdMZE8lPZcHTDZ/C4seHVj0oefYVP5
q9Aw5CnonA7jW3rDS25hi0YJnLmolmMpWf0nF1VM0wF6YXu49kaOzhysDzvutoXEA3P81qHHWSGI
cc8mf2GYjePNY8SxRQHIHAF4ID5ngdoyza9Qc3d5oKkXU87Gw0dgMQZkmKQAOPMVqZbZucejxmrO
DeTYq6kYJLB6w3gaobRfG53ciCygwp1agwrRtzYc8JsrdKL2QnsDgpLlvKuifQ3N1Hz2SZS+MoSO
kfyQFOnTaoUESwVrm3z6eESB2zB2YbQ6P0xPe68BeTqyBGWGHV688AG+W4Nrvg8xtWEKeiCqvD9l
K10q7MS5zXlEmlEUI0IJq3dnYiCjRN4vG2y3NhoZn6vBXPdx+IeSznj1UCHt8HuVpyorWb2Cko6F
7RRAHPCgVl2A0GPq79ImoQmkkSaNuiWu6BOSULhrfYdbbPS6D3P+VBEHZJh8V2dS8VNjCvVIW0Dd
gTSeIiF+kd4AaD7R8b3s3feCtJCTmdEPW9UaqQAg9Ku58P9dCHFrJwrivdJJ8hplTHYFv05Cht1R
zz1/NA4fht2/D2lmkomUDq+plFsxDXA9WYE/22DBd8Wp+ZrnPuq7vpnO3y+ttPA3LaChPZjPp8RO
zSs5ufauFYlGY0oo+tKX/b7kbgzJykHGrSsi23RXYEcTiGxz7oZDOLuagrX9yumY7d0qF28ipvMD
G5ptvGn2XuV1nFSWnnPUBas+xH/oi2p4jEWHKJ77atNiIzpY2Vjt4jA6dFB3nkeQsqhm3C3AB/lj
HgZmcNraxIMrTzIdxn2S5ajkGzd8CBNMHFkW1S5zI3Hl59iTx4Dedq6K5zGIajDMZnTIFU0oBjtb
MdTNWVGjxJXY2HlWXTqX8mOUNF4YwOpHR090ZVv6VQppv1DdbD1K0Xl020ve6nofLCwi7RrZcwOP
6dKx8DvjfPSDDJNI2svL5NmfpMKpixyJONDj1/eLqBk/5mk4zMP/UWkNF05XDdb2xGgKokCa/3AT
9z2W5aPHAFEbVf9kTTRBJ72tszB8iwvAQXqEwNX6pKKtfNceDllEHh9bBhNcAxBcrrv0EFPDVKVf
vIuR3EK7hjE2UiNc8U9+lrCc0spJ/4hkvuup+/KcxIH25v2DVUN2GJO1dTSL+N0J/4UEn0Chmwh7
nny0U1aetnvPcv1n5E5YJCGVn/wJKZPqm/nYuAEuqiVfjLMQ4NkBbGVUvUVhlT+bs9m+zC2hHGU/
NyTohs2LKYk0lmaF4XYkaG4ch8s3Vzu1OcqI5ZLy50KE6Z7UJ+vY4RrZj1MmV94iUQgrmqp+8Cz9
rLtrQUDJBG59V1VOBPUd8rxWtTgoBW970u18BgAT0UgB9kQkNtakRdERtIqhZNWdkplGNOhY3LVh
9THPQKRShxsF7pt1UQuDqcU3dyjrBn0EOWjUE5TB7Sn2OXF1RZ7fnOZryObi4vfBV+P6yct3XAtU
ekrW3pag+GW0KWp6iA1kidP3xVMy36gGXfb3/zHE3IwVPPppEWez9cuiQhpPStuGjeezscA6qinn
iJdHQMTFUm3LD3qK+S0ATMybXXsrEgerW18F9tUI/mtjExlwMPzcucaOMp7wXiI8bzL/WDBry9aF
Rz6l60MNLIP6KZXOkbHQ/MsA74jPxPXv4EvSCxGA9qZhUI/3Wk3/wbeR031TQhySuf7StSdlbMQ1
DgwWbl1ZHnucwqi2sqtlBNk5MfTD6ax52y9xUkYR9j968xp3Y0qFs5DRwI0cTDzggOpn88HUf740
hXl1klTsixjJcBdb/SMJwQMsE+hhSjMYmXTMm+DFKQZz3xL+d5k5F18MATrPshGIulXFCqgscyU1
ZVCLgSaS9mthWMFPXLjnuAu5r+t+Q3XW/CiIllMlT2XLjXFSNiysA0WtAhMazCc/0NGWQLNm3YWj
oM/fUuca08WnAQmxGlN7PdQdswVsAZNVY+co53nd0Uu/K8k5zyCKZtP11gMVaLozTBUfBum9Bd+D
5Kihnayb8MR79FeReY9t2r0Lsz70nvfpZt14sCskrDwJLJumrsH5lgObeFWBAB+uJjnZqwLP0ffW
EXL2BkBLDB1nqZNT2rT7CH6k1V1Gh2wi6r6gBXvTroXvQ/XH71dxa39kLPUXMbp04hohP//7ikQR
cHr2IwrRKmql5H4WQfwcEtE2JHi+e6dO/vT4fqxQTWTXO+WGiU35YM2G26SZeztdue+XGVVSXkYr
KJCq8Vn1aTwcg7CHFazKd8tykkskyTk0AkaPTeEwzQ+QF7qKSV+U8UxI2W07R1rbkQ4+raj6V9vr
kWxqt3oQrfnd3sTlWl0S5TLxhs8aR867BIMBAQANUMP7OpeXYIz82zBV5p38GPNeywATnZeegown
sVelSdp26q0JuM3fASqYhIym8Q97TFFKpppqeO72qCPM/cSvuYM6O99Lty9X2WA9A1ayHzkgpres
fqYm8rZ1nSDEwFR/o6RX+26c8tX3S/LZwoMyQ3dv6dl6YXn6N5WI9CIrwbgRusY27LPhR8ynpeN8
/tXM/kzclCxvDrRUYla7Yj3blnEEAMmRsifzJ2Z3gLRkJ7dOqHvbDzQzs4YJmq8eQaCnva3g/crK
Bq0/2fFmFLFz+b6QzgXb1RTtvtTNTzn18WGqHQ6unJj2w2RlH9D/EQeTWH35ftlM8hCVtIWM4UWl
svgdmtYHucDjWopAr8OlHE+bWX2NdUmh1crjkIXFI4inHwzf41PRVCVRWtbZnzv9pKSrn1wasbVP
4R5F3W3KkWLkeVDscyRLGxZJtQqW4KJouaRFgUGvNRRajzm+qvrqZ4x5ib88kvLLq+9L3VL5thkP
rAqaR0R7JjclKRXJMN7iPNi6VoBNE2zuDrpes1WNZT/rfHbWccBZsSqjAeeWaX2Zonpr5qi/W3b8
m7jI6Zqh99hYBBPawNJegRRfYlM19+9XfQ0WbCDSZD26oT7Ntr8KlI1By3cdhHgLxtCFZnD6vuRC
kfEyJqdhTBG82XreiwAKiiIfEg1O0S8B59OE98xOn92iz55jNZ9Hpz4HY/GmyoF+LT30+7BE/hk5
hlqHKeZpNDkigPkdW047q6ar9UsZzeHLzHB05XLmPiJjCF+Y7DkH4JQ991V9yMCNk2RiD4R1oS5w
S//vrAbrMKSGwXQ5Z+WSFnThVuXvRo6TDnELBqYyPFaQvXVJ/Fm+1GByyRD6/ur78h3yw0nlbcAT
sSO2dmdisOP7CbZb8xmoJD2PUlR7lSXiby/lCxQv/zm03JTlbpneZfVwBr5L490veMp59f3neRyQ
CyfxesHuL58TzpgHowXIPXjlVdgZI3yjNJ8nHSw8da9+zQOS20DN93vIbVijgwAcBe9KWtjWRSTj
+AxDn+dZXsumNI5MwthhBuZYQ/03CIqNmRkECeguvNCfQ6RnCvdJ+nN8mME67IGhT3Y/3hKhxv3g
NMQk14W4VynSPhIzBzTv4WXkI7zavp+eOjUL5rfauJToLnegcHqCl2tsYQVDix1DsT9xo4eVEYdL
OkzenGnpM1NRpLSQnjzt+kABJq8h6rnLpROw1ZwJ+WTcujtApOnRr0LFe0Bvy2rhsEJJr1pWBnda
0ZmDgUrK8S234ld0CPXdGVnp3JYuyphMn60Kh9P3ncV8ntQbfmCd8JiVvpMjkVm+5LgGC9AMonKX
dQ63d00YGTfrARB/fC0Cw8Z0yGf8/V1olvd776U5V5BV/zdVyqmw936/niMm4qPLpH00DdY9t9bv
UrmvIZaSkxg0Iy2t5NWzaa92A2LohuqgIOczqUNvZeHgNTGAAF4FtxyeRi86NAz/ZS+2A9qaVe0N
zxE7ImLgtQGovA1oIcCNKZNn4nHuAsMFpI9dA0RmiOJVgVKt0dYeQtFWzsFN4mYg0Gg7tB/dRCPh
wlj+MZnGrwJ1RVaQEEFEKIjuT8lARuuSeZY6IuEgL/IEjxUckQlfEqgkISPbIhg+0eacWrUd8uRu
DYix9JdLg7esvWPuGutwOIfhdvQ/047DPiLu0LK2Up7qPrqpuT+MVs7nrv7yK25S172F8VnMx0R9
VtaXo+wHI0AWnGRr0b/UpThH1Q+3BLhMsCG+B3yDzSaAW5uOpz6TdCZ+xde5PUhw0hZBGmDROaaj
z6Ip3MbvHmpaJpGad4Jgika8VPuAGm3m+NGAU0FaxcmbOET6/8McvHTNrw4yGgYN2gLhqoz6fTdg
6tQnrKdWsQ8tll+yAbMZDd9EBjzsBMOOHuGf0Qth3dIle5vTN9P6gXvh0OUnKyLWPF6bhbFHJkdm
5hNn9qCf4dj+Ln8WmsyL+toXJfmqRNPpU6i+pEPiK3CZjo+fbXrbZt1vE5Y1WgD/Wdv9JnBxwPZq
E9Uvs62BP3JWXYB6jKuVV1+FURCKN+/VaFCxkvNL1TD5/Smw/FVEcN+ERmw2NdhpJts5LeAe1ZtZ
V5DFA9DUzY6NY52y/BOgeSajai0tQETtDlznWsUfsWUzCUK92XGIJ+qHdY9f3anEek7SYx7Ne1SP
67YoGNTR1oxlts08WrP1a2qVdD5KrPNZfGSSG1qQQ+kzk3mKBT6rMtDVdD59tHZTfkTBZET+F5Pq
C1CcjTPY2PcHRjUDARGzyzEkhrRCey7z4Q5D0zFS71Kmzl8RF/AKMCdNu5Jy3nAOfk9B6A3hmz1V
Rw3ysDDsLcApfH48YSNbvvwreViQQt3ovO3s1OZYZqxaDxqmc+z1L50iXYwEFGFxtZru52hme5mK
N20yaRFXMat9jkOlZcX35KHISQNtOFeKoTsCFzw0KQlpvKNkZ/zw2dOm+S8qsVczBNnaO89tP23Q
9/wsBzaWanrNI2Hf+DS2s/0LdAdjFH4hAB7D2N/Q6mzSyX0QTVKgjZVbD249z2wvjRv7Q7Xr2NhL
ozrWrYGdGZEqsoDRwSUN8xgpCznvXv4UEiKQBLizYtpxAA6ViUmIrPe6srDCp9ss5ICmurWOq5fJ
r4/piP0avU4Wy5WkQScFVOpkDS9/40NPJnXw1E1kPw84EqMqOqEuLCZWLETiJ9wRe5MBBB3P+V0w
S2e8ci7KhOz4EdRAJTx+BOerrA0+j+mapuKSGfOpS6JDYNKa9oiGRU0e+CN3PUtkSUAik8wDmR3H
ig3GHTHGQzcgItRqSwRY+p2hMeZA5R38Otxkxol/DP9nnb8O0Ui2sv2wNlQHqzQuIDjE605gbvaS
f1UXI7vyHlMRIKEDlQK3tXG8KxrDdoXQ8YV+hTCILk+p7a2JfpPqdsILTrlTvNYzkg8y4wGfrtEL
r3IDlyiQXiKWiCUux49U+BCfEJOD2dK2sZoJIXVylxEMDc4O/+Rs4unOrc9BiH3KKMvEv23Ow9nR
wZ8cyms4/Zi8n1ULimDOYT/zWNoza8vg/xOx3g0FBFvDOPMI3hlxrtP6L80iVGnWPmpqbHsfejbc
VZQMu76tfkvnSw6QpweXcVB9T9PQoNCKzihQd64tvuhuQBLzWZk86B0y6XZD1lQb1ccMu+jXEfeX
cNum5c6KaH0P0Saw221dtr8imrSHgWDJEalE0JfrvLLp8jJ86dDgNNpYhXa3TZLy6lSocwws33F7
KL1yOxIa7tjFr5EVCO33vhPkRMDYYlvZJXRxWIul1XzqmJMbJwW3Jv85aA8RY2qjnh+iai5WVr61
5fAokNrx+F9Sy3s45O+2drUzYALM5URPK7gVgfk3JzNWZi9ioHaOE9o1Nix7os3jCCiwPvSO/S5l
u/cDBNHTHRVi2IT/RjPaBxPj0w62je/traEgVoi9oK+YKsmpRpdoPVweosaqj3NV/mv5iZH7w+oQ
L6IY/9UTQNAacovbZ79wK1cbjDq0FUv7RKzP82whXE1SzOwtPPGFSRCsZjc+trQAbdcnrsFB5KeY
Rhs/+gAgvM94oPcohCF/hu1w0n9FAeBt+tU8ZXH+7qcp5RTrl5XuLUedYrKIspQGQCGjJbEHCALr
tIF2K6iOTZ3+dhPnMjfdOkluhfDXYTKivM5fIyfYeOQnl7LZZ6ZxqeyYsTQpbEJCIW9ZnxyJ1x69
ZRDlGGWQzNtyS2frL2fBk7bMXW2EQLDbn0s4VMXcIt6ZsfFPWt2lrtutF4idp/0ntaTUzNMhJ5HD
dL2tTupbF4K7m0PzFKlmXeo/nq02bvxPQ0ULCY9Ji+gqU7VPlbcbg+buJ9FLTchThV5SefT5Y9JL
wmertg8x6l5ibwqUCy2mQahITfBmakzc1a3waXoQvBqATgPserExkBBysMLR/Qx2GGnftO0jHpqo
LwYGAvplnK0fo+uGeHvce5M6Cf8+oZKIAbOVx5y46XVY29PBZsazt7qz6Gt/O6QUtAWTtg0p0Qkd
SgjF/Ljk1EfEe9bjvpKMN4CkQIpGhoP0tv6l0EPSSdt6zluDxcr25l3tKZvsEVIXR/PoefFyqJNr
bOJXQZi7nf/yOb335D/VdXSq7bfUIe4P02kLm70pgo9kyZnnCWrZUer+vbQpbYR5bOH1iibZRZ4J
Y6XFx5Azlh7ufimeJxQ0fUDIrxE8IRhGJA3VloLLa8Z1S1/YNsXKkOWX8kAw20b2r3VjNtroMNZ4
peTV9ED2STpaSXVSw3Meps9d0J+FRPsj2PDw1iOxSvBDDiq9mr14cV10LeznfafAb+Th3zyjDLHo
kkHjB7Vpo9lwsyVEsn4Ts5du+7bWxw65ymZux5/jwKc8M/9ivgY2EiC/K5/TsDzp3qaZVa5FQoUU
qzrfK1GvtOFtTIYLCAgJ2QoSRtJ4L1YMF5MrmTfnYm5uRdz8kdgA4ApWd2mAYZoqsoFz512gRuhL
aCSNjdyKHNe4hLUkOzJswdaf3JEvUPb8qdzqpUC1vYQVrcRkHMNkqrdOU3McISkjifhBlqjYMWXs
7Qbd4uj+57dgO3rzH9orctgSC3jBlLN6kYtl2mdLIWKoTEAv4i1uy09zCl/IfCitAeEW98tEdD3h
W+W0mTQyrcq7Z3kA16XKJjzZJbh5xadP4hHqePr0YMkEoTZoycX6vaP9tWi+/li+hGGUniIqoU1q
4dTRHZPHQtP/bYn2MD14KU3PwTOxkzVPradz8Ish+K6ww7qTB/sSoxFTfiiQWsPxcNgnrSX6FbPM
1kdvalfOiGer4vu0/Gnb/goKNO5GIje2k80wLDlQ5sLfeoQcCV/9q1E30COhAHInAdkIIYhNiIIV
e2iSBwrdsf3087dgMFBJaVTdBfvRmADgCkbTWRtQlDwdfkRCGggGge9b7UXXVkbShUOyEtUXEg7J
0hMzhzOZZ2V6gtbKCGXbmPY+KgvKeR3564RRB0kR08bJ5fsySnZm09owEf5BZCpBFd3wmfOX1cvP
YIv54ZGouvLG7G/6P4SdR3PcSppFfxEiYDJhtuUty9BzgyApEd4kPPDr54Ad0dPzFj2LZouSnkhW
AcjP3HtuSHJhMnXtNjqxUNcWdR5/5IxfYD2Cm6LSHSf5qY/V3tKry+8iLkJkV06SIFe2Rkb0UVuA
nJEy00H0xstYjecM0j4arIhKw47DFcndVRdxS+bSWk5a81WgzffFH3L93CZ6TvyAVDT+CzbGEGe0
oyCxubCzzzbo72ocT8Sl0RkyqosCl2eXNksdDDQ7UeW+aX61qdmeLZgmXJQuSctJ3nnM7dp02CPc
oMTy5RHHi8NMtttWVv82mMHIzNZ4crD48Mejy8JKPLeDg4TMTK1FaAhKNwK4C/KnSIJnWsjQbqkn
xnduBk/zvG5hG4bYRCxr26b6o3pZLgYE4PsUxRSQ2aNrjDczf9KHZlrokVrXhfut+/S6qXc1iTJK
HQBOFbaLpcaArWuyg9Ni3cEtT8Aoa1EbjUGvdw1Ba85l7LC6d+1dETYNjFemkF1bdqznuMUKGVXc
2CXzEsWct4kzctt8SoPxVct7UvgGc2DTGp6lX8yVSLryDZ9RCcq/TM//dqNf04QPP4X9VZoGuYsS
WFBlNX8ciD7M3mBV7uokfk4j9rssdT4SxM4oBRD16paGiCzkFHCsrzEFkGU1DzH5afD9M1h/F8dm
qdmmMXcasUJJcIgKBCAIRDxwXBMeC8RZepc8FFZ+Y/mkyAsTH0HMNVDW9rIbWCxKTcAESlZdQqHs
8wDImOMTQ0+tZ/XtZ1z81dMSslLG4KHAFbxQeO9Yn+CuHw9FJtVxZGHhWlq/JP1zWGpkKo0GEERY
Ag77g1XPLdbxHCASjiBv8njXneRYzy1rEZvqtfQo3iy/wbzvF1s/HT9Jh39mb457qPumDhmW01fF
LpiuhwwofPVfuv5XDzuuZn2yNrBO4cspWFdpOPKNYb1R5Fslqvh0c6hZeJdhd3Q7a6SyQPYZQyUG
RyVQa2VPTlWv01sksd8BIkaZE2Y8GJ/IlnrvovbFE7eu5sS0s7ckCdCHdCTAk21COZVnED5qBEkN
JTa0JkeDbNTXkNCn+FU1xkGLmLMzV8Yzznq+cnQyD4DHYeu5lPP/OmKfTRJ8FjnO+DZkI6znn9Km
fwc6C56ReK1oDj9jsoXkMiyurQ8Br8gvBgNdUiU5S0Ryw7Uchv1D7zoriNTHaUDgighAk8PHgLey
99pzE7oHX1d7CSpWc8RVNsHaCNJdpOWvnq4KJPv93hhwfAAkiPtPs8EL0xWzZ5v0ztlcYktuW6tZ
TYbrzZOFhcow20rVfkRZdM5NliFV98FTsl9nxJ/mPowzWyBS8ubII/899IhgRJBCyo8juXZNsFOh
u7OVuCY5kdStJt4qnn3N+N272rtsR8DCtzLTzgNhf01sP4aZ9pWgKdPkc2cygLAM+Grxsbe7jeOz
jvdRXw/AcWEvsJmt8DdQQ1jDc2ToT8QpnUx/uuOnOoUYExcDcRl0OLzV5dTsas8C4YyiWItpVHNi
dXqHnBKN273mUB9ou3s4Iz0eonYsCanSmarbkbjjavlKUnlPiGxcYsfvF32V7vNUmKsIxeJSRd92
xGY+mGZI9NC82EV90b0CQZFdvBnF9NqF5yaz7xlVIr4LzeJacchjnH8ilRNjW0fBH0GUEQsBcnXD
3t4CBMKyZGiPRsoCGUAMI9P6jbYHVRkJPRQcwUr3030zxwsDsWGtVD3omfEc1e3b/P9UuC+agoyH
equS9qPtFZu2NV6wa619GX4NVveR5zGyOhjmjoaGpO+1lUlENQFfJy9LfzTO/SojgZwsDzDMtBi/
P0OQYdUsmluAmJI8M1MM577jxPHn15km6TGoyLtsyDbo9XNjxfsxGOg8sq+KgkEfrKtvon1tmnUV
UqkkBmlPWeFOUBjpGBVnJ0OyIuqftKz4tnhn8dZLn8yBJsFQzqH1KKIGkHICyGa+pl3ZpTRc7WGO
XuNkFEtp0uBYINbVLWo0kn8z/S8LiINX5TsN6Y0bxHc7Ut/UG4yRpp/5Jq8pvFL9zaookMYO13QO
tKxMv/ougDBpfHdxlKyKhqSQpKVPRCig6u1Ay0Xh1K+h0DCwzppLyfUWqfzLaCm5/PQGJ2bTNgyz
jOlU+IRfpcWxqN6iyYBIN2nobOLwSQkuwlp8z9+jnpt/gEJ/5n68hyj07ZgW9ieakcGstMWYkZ6e
ThFz+XZlhGR3ZcGw6Eog4BO1Kw/i5I/rrCPCiSRvl/CHt1rYB97QB1y3e6sj5S1qfUqrfth0lk6Q
+rhF0X2YJoAewTyWEzUBuTnJasy5hJ7wxofwKNtAfNQAuK0Su0xntmRXOd5Zzpc02ZBU6iYK8eQ8
uC5rZnIasybf5homBKs3IdJJSe8mL0NS/Ri4yXDVmm/mwO4Mhti2cgBPkn60jIQ1LCFGvKFeYBCY
t2+Wk/4MEtODgT942VSEiLpq3CCnAsQ9ghJHPMuO7mTaw4n8Nvy8loRfzuy403sbPQPvT2r6ESDw
5pIyY+9w15QkyC20HMKJ8nnlS1c/6YkNNmWYYSmle/I7cDmJznit7LE5AAosCJQnHMZbeIp3IYeJ
W1YtOkRyZRiOjfApO1qOofe/KjFka2YBkWHn6yIXUCVlJteTx+ZDqKllYIrOTdBjk51b1VjRnWCf
7GlwvLVXev3GKo5kx4PoMM9BnVxlWH2aQedDqmzGVfCBixyiv5CLSiMF0evRPfQWfs1MB7dCieI6
6VeQabei5VGUM2VG0paVjWBsfXGiEmB3DYafKBzmcjaws+ghc+Nr30JuiiUxuKl4SlJXB4zfu5ta
n2a0Bu3VOHTPrSNMyPGgFR1WzEdrdkFIzd4XReYf2kx3t0HWPYRTKbeh4jBx5hQWJfxNybxv6WV7
rA00SKnO0J91IPLDJtpKhMS63hbHWn2QZI4zoaM+8Eq+kpZp+6GOjsHQwj+MCaGfxMdU6F+dJzpO
Ev6OMe7ApZhr1VDUidC5uYavE+dgguaMjWMpBqANUPrZRaEuZ9g5ENK5zOzgb8yCdeEWOK4D5nq6
NzxIj2W2xZbD4+8mdv3pDzRuCqEtJVbmO38N940VP9/cC3wYbanrXbTUCMPJrLzGW5nBCRXZh137
L+hwsfAG0zaiQd+OaT+PElxUbmWFei+8WB76g7ahsypdNBNs78o7kyvgm/X4t8kBhoXsnnWmvbys
6bIr3X6RGuoklQaL1Y5/0LqBSsx3UUK4UopnY5HbnLv1sB6HHgU9oJCFWUY/OmmygcqfrVEeqLbp
xYUq1v70EPumtm208VAXRDbEyfgSQF1ZDMmhayl88pCmS6vLO7pSZG24zBQXIoih/rnCCcUJ0VG2
zIAF6mq8jSCgzWQfmDRemiTngORtAhcvXQjNJWSVijickirP9XVb4Drqcn9H1Ccq/PS1R7C/MAGr
2uyPBXwDLyCU0iJob1HADmA9iMpFDHQpou0Xpk9TVPcriRfAGex9XvonpkJnA512OTnB8mp3Uc05
lXw2/ngw9fBoEwOa6ezzrfpW4GnzLfekZusPX9zo5ikCczfZznJXu4EhLBkq6URY2ZyIVsKjUg2H
lHFCdwm7ul7IJLsWKNBYkxyIMyWtdrb1hImxig37DVv9lxs1P5SH714Uf+EnWEpMilHE2iJiPdZB
o+1y/Y/Dz7b0g/TQtoj98qnEXM+oTTfxGGWoFp0Wqo3E9Nkj/4AMcFWoTpfNtJwFZ6vfP40M45uh
mlpgvAwaNmBVwII9A9KIKtIGV9sxW+8PdhDhxkKQOc2HU+4EPJaMZ7SjX3phxiSXWHu7ij/dQIdd
3L2nabUzVH7yNdC3WvWEoGwrqBO7oT4ry1pNyfQaJ+2rmCPN6B7xstKb026jYx4eqxR7bz7EAOHi
Q8YQkdug/3CCcOvjGjAFQ6W2x3ZbgA512dIvuwwWdITPaEHb4AEFr+zHLI8gYzsrPKH6ola4kwtu
FaOuHs2px0c1ASdyZc7UpL/W9RbQ5MRfT/dFlzwmefYsTMSJ2vwC9haKds5fGAWEyiTRZzoRbVqj
6cRpGd8IcLg1jfnii2nnSnWdjFJbtOapTMgRRaaDMarAB8H23u75Jw29eRntb7NrvUXVOE91GSLI
Sdm3CE+DUmEdfe45H7igz0y1rdtTl0eXsoAsbQfjmeBNvU4fIfeF/Gjpve7bg2r8I8MilAsvXkKe
VorXRkbOi+w/yim6WHZx1IR6IsL2ZAZznHK70fqJF6OH3uQ43aew2g/YPvR+MaOYSvPWo8u0SHOj
iW1jc631gUU5RS1cD2fepmnKvVJFcI83IT7eFBa7ukzCbJZBrL9U6Gg9Cf04CYmsJniWxQpF7HCe
qH0X2odIKfQKvCWMyBdpOCDt5862S0kdNvjvsQuw0LhZPeRdfGwkRQAqWLjvuWAWT9CsQ3/I3RaN
zMG5uOcVG4mZEn0suz2mc7V/J4SQ7204KVgZB+U5N6w6P4Yqz407foOjweftPMU16znWOahjW4vE
anTWYiQrxM+dTwhbz3FHQkkzv5skHMFVUMkLwDZ2KjwAFi5POIbcPS4ep3zCnf3RtgFI/ggljg+l
D7DctI79NWRUd43B01/ACNrVZXyWlOAbw3W3xRgeSfDkRGrokTJUquqUcvvHIKoWQPCGFTgKZiAb
N/AfBk079E7C7Nkx3qoCD7TJajL8SOr6QhlMimtMjZRG7sHsWeFxcnM02ltTZs+k1h/9Pr4ClVkh
jLi+5mQ60ruWeONKD+2EQx8W4FD0mu4t0UW1Nhv4uXGlSLUcpw8Uz09EBZPV2ZnfmcsKESQq77rB
C9MXFBWuve1KYE29CNeFX70AgkHXhmvvmGMJQb2r7bnvtlOuuAeCGIQ8RxcmMObDEyHZlv2NTXUt
GHsZXk54mtwUlo40AFa5y5DWJnW6my20jVVerWiC72yjSQjN51hElC1J8Maw6pMbdqsNQq3x+oIe
1vaF5ai9MLrX1o7j3RBWOANsBWvbOQa9W7EPRKRPCs3BMsDz9wnjRCzrizGx8HHn5vvku69KnOyQ
jbTRpkw9lPZIBhBGu5jyoTzU43h1yzRceB5ovi68YdibJ8j+01RtvMn4kWWP40LyrmVTua206ui0
7quZX4KaS6gvmD5VOvcGSpdD0bnnlGz4rMstkIboTDLFI0KTHc+4iKWvlZ61NNqMRb6eICXRu9Y3
ZzSOgeQYguCN4H2hW862d5/JnYeh6SKraEr900TQFCUllUXQ/6jWWbkzRinQ+2fXbM99TwJhx1eR
HgFDhqMnC9M+8VRl7FVZ3cJ28bhUhnrDeULdb3a3LrOXwBWLdekHr0Ob3j0zOiLGOk4xVVfYAiwn
zxxBXo1ChWsGyShDxuA8liZNZMwIJTPT766zsEHjAWC1bQdoMYEBmM346Ey2Q0bzAzmet57MU/Yh
Lwqv1xLTFNd1AVYeMQQ+3+YDds2HNq4V8ucFXiq7r3gFyJpfNQ58+9FB7/0SGym5AwTOl/0piBOi
uMJiSazUMUoBS5kak3L8Rf4BZC4ntk9d8fvPGOnrmBhPuBKo2e3iPAXmT8vOYhmO2QezDUBM/cNY
WS3lPR6bqFcvvktKhbraOS5dczB4FTLj7gQGolcGHn1yhA8HM45hNhVncwoZCC4iEcxhogdHjkd8
5NGySzAVpIaGPI/g7CJ4DQuA3l126NMev5N6ZSF4GSvtC80bXQmqJO+1w5keet4dmdVnXzvkTJvQ
78Sf4D0yaaa1kbmb0nGfWibEvGEL4f/NQHsKjpHrwDHBCA/1V8QBj2A8Otpp767RiftLeE3mjpDB
mEoK2UqwiuPXRHFlRqb3FNglJVWzlTXna2myejJE+6fL3RdlWxQ8kalTS9qbtEMPmmDPaOv6y2NN
r7ViVQt1a7vhLwuRsw4gBpDPTjNKVhxWyXKa/ApzuMdJNaP7aQLE6Bx1RQHZghvGyzbcWahpdGG4
xNDsKAQuqSS91y7ec6r/wVOcrSNucG2bhzhVXLvmdYgVh4xWblMyG8qQOZJo3HNNyC5m23gBuDBd
F0YbHSqW2T0d1U4PykdbpRZ1eZohCYJP1Uec1u4Yr0wytxZKZzyIwHDF937P8wKlYFXerbR48AOf
NTKgnbhzioWfkpBeRPXKSPJq6X95DsqsuASIDJg0pAguzsQ8A6cI5CxssR+KhKcKV3FJEZbjMR2r
cDMVJ+mVH0PZYynUqdYno9gzH2VfS4zl0mMznNWVuR4THqpJE/yxW/TZPmy+hZddW0WkUhnMHHk2
j+h4yQkeasr4NLnrmgtwQ1mzVV5bDHeuMR4WJh0M9x0J7Wnz0RGgxKaOg8kku5q6xypYDzlfyhHn
yJYPleLHDDSbENZO/8Y4PT9liICoAggkwHZz8oSbjokiYDMKREMc9Ch6kWAf2Sqb/JhkKCw19NgL
37JJTPN2md7/5ckPUSO4GYYHaihjZ0G7GExpcgg0dtoBEy9cNPFE89VP3PwAiNAAt8aZrcyOh0SB
8WNhBWyv0dmUlMK+IkKz1jZ24GSLmTm40Wu7PjewgxctUqqNEbfbInLJ12rIrcwGCGaBeugz762J
jHCFJryOpLc2ZNHADHSnVYV0P8UyuK+tZVbFyECM8CnyRLKOc32VS151X9NR4SQKpbVrEKfSDz7q
g6leFwzRvBz2AsWWBsHDYZ7I1AvVT/WU0vEfOVw2oUwfNQjIW0OfbTtTq91q6cOuMyKmTVi1RPlk
MdA6RoqQiSk303WiCKgLYrvftQ7XQuQUFV2f+Eq6viOZWxAYVybhWoSspnU/PrH4K9z+RgHvra1A
/qnyKV/nXYA/JDTuZijGXVNzG2BMgWrctsjhRYnCLp3ob9wAolx1yY2S7XDPdMGnuGM1dyjdTHvg
cC+XozfCTJt7O3+8iJz1csxS50A9UK5lA17YRITmZNFTJxhgIIOXK0A2xipoSNHNjI7VqgGqzNT2
lFaLAQrPwqmb/BWpIvlqEZSoLhQI/xpi+bpxWvfh+4DU/EDm2j6m3l7GThmsyW2djuivmWIkKR2H
Z32GVmEspRjfo7TIFsydhnWoj1hbxuJoa6uGAL1tnrZcwoH01yD6YrhYYfqMQ44Nh5UEWxTx7Wlw
QVQgTfTjdVPCUALoQR/RYOxhQVtd7UxOi9IwCZXA4rzXaoivimXhs6umTeeYDyTdZz88mTZwdcRn
PFSQcnPVn/08+Y6qltFRyN82zYKBtknGC+tW61+fIvfJ8AVBGAROdc4MLbmn6iqCanwLlPvmWe/1
8KOAkJ7+RTRN1Bt+fQ2f75MwdLTinManToXZHu4rI+WkcNel00RHwbgVyUEEDdsv1IvpZLeAHMZl
xb+1NEqlXX4/oKNP92ECfQz77QJ5uP3M6qhcw8eqzqy/GdIpyaVQTIccXu+pm4S8mviQgU0lb3o8
fWj1ZJ+cOEVOmBKMh+PXOv1+mGInRipLIIQvHsc6XTrQV9CZqem1nugT+9zJnzTGDbZy20/vilC7
+q7nglH6ZB5q7jQChiI6goHa394xLj6+iVvbe3vQuuND5YO9yus3CjIE+p1tPhN76e9+P00sU21B
9/I8bCex1w0OGdMC0E6l3jibWNZqN9qpwXhUnvUxUfvCLodz56fxMm/a8pSPPXg24e1RDaFbxd7y
3iRHD6ajM7cF7KrjhRS6eypc8J8OxwEjQ6rw3iCHPoaps5DK6simHCRPt/y9VqBrAJK0D8Ykbp6Q
2jnIMcEVw5CcjbqfYYyBwc7B1c9e4YNHsPy30IeCkiQpOUxxV66yiB65Dt3gqfSHRzXV+eeoI5Tv
XExJZlVMDzo06gNT0479V+gecUsgeI2J5wFmDvJXc64iztQtLacnw7ahFrSc1ngYDA6uaojXEjLn
pjCR3QxaiNRugB1SmIwhWiul3oudDaKq4hJ7cbclbxzymcuI3FOZd2lnfiErE+yrBcomr3G8LQix
eyGaGr2ciyKzHNQqqSx0ZsjX1zgHChbiQwLhPxDfrVZkD5bppw/9v38VZLW3p+j41+9bVjrtc3vO
4SmGlIwpLN2WntavPTPNxGjiPx7b4a5ZIitwjwlImDWP9RkuU7W7yUZeAgY3vReIH9a9msMh/SkC
vhES826329GuGBaCpRlj8odofbgbGQxw8iNim3mj5ABGz0bIsTawJs9C89X1EZRGbK/pPqNlVWfN
FdNKueeu1xHDPCm/Ka6iLhk4zZzgIH4aAsfhK0XAjQt+mNIrbnqVW89CDmhNi5K/U6OLAEm71uii
zlnDlNYbmLUKy2ef3fuHdLZJDdFDnNT8eRECi2+jdOkPw7hxanrKHoRMoMWHmIPmKL1PFQ4AuhsZ
PflMCQUSFLZVfb7y2wmB8fAqjYJnuk0GlwdtiXmRkV8ggK/DSm83g546ZzzAEWkvEz63JIPtCgNC
MQDil4lt/w2D9IgDcdw5Vta/uANUqnIUI8jjqX+RUnsHDQvjbuyiPZSyauXSDzyPxPJweTSvXm9o
a4WoeesmfvaKgNJOBHJGfRBLSxLlqWLYLInwcJiY3q70rJuc7S5mWuTboKP7qL1uXFYsI7AkjDAy
+mAd81vHrgZxGI/wG+NOG0+OzxbH8McVO6HgYCrW633a7BtLxZvftycZvjNrCK9mlF3rwq8fzJRc
N0Zo+qPFQ2OlVUlxDftz4CBJA4Gm8H3AcxopSnds7oPpNIoy3/aaiVR8ePEwPj3mLWuUAG/ybhBM
UhwtGVYM8DEN9v6lHpJu4+eah/7OBd3Qp/W6DSS6q5ZkWLPqjwOKZ9qRnJ2g75wFx9EQPQfw4+4j
WiWwyuYndZH2bER8f45R7WNd17aDSF3eHtoZf/xQ5QpMJgFs/zaA6jaXmXTdYx3O3szSfNQd5CxT
Xe8APOEdbW17OzCk31seykO0Y8bo9/h+0Rt5QKR3YzA9e3jOt7o9OEfmBt2mSqi/S2wZqWt5S0nu
xCTq6GyL/M3vEutRjiTexxpOV98zs5Nyy/w0DJupDNeyA8DbXMxn2sI6PU22NWwDrfMOuSs8XOh5
A4mhH67SL/FU2DasPlpkRJGryq95tsxtbIUg69Zj3kD+MeZsqPKVGSgEpEiBwoFzTXrmWuqMGny2
1EhqxuIhUeYj+nrS/GbnU0n42lZ4zKz8tL50jVNfQlBchWkyTMPMFFpjte0IxsBoa8yuUlaZzeSg
xBdcAkVKqIMXlFuJn5mtqn2dyZ4b2+h4cRtmAJ7HDEqzwpijpzyY9iRPcFUcmmvFLpogybPdJpe8
iJ3dMDIRn1rKT5FWeyh8FRDSigEGSmR959jzNC1DLdTNAb5unBTrfmYsmDRjS9sxvMPvp6iY9hW8
yZuUBA46merOuV6EJwaQS0SefqA3r2Mnx3NQqvlV8/UT9px0o8wC9YPbRyuzQQKj5SxvxBj2OIp5
h3H6dts0bLsjLok1UJ/wpSggyGQBzJw2soIXc9B+uBD5RmeZRBCk/Qksl74Zme3dfCSP4I1G46Uu
2r0a9a0/oOCuUid5HKJLrxcgv1MHeSZTTHXK7C7fQgKla6jBwIHYh+AJFvFu+GlwZnf9WAdcViZR
1ydmKv0+pdBBrGgxx+gStoJEybnS4knUg3mdhBVsvDZNlg1KXnDNbfait4S4hT0xeJVkrGRUwwFr
uLZhY33xZ1MXozoS3brg55ex1Kp6VzGI0mWYvLqkOmjDNJ6dYtUaWoAvZAg3PNxOUTljp9XA90eX
VLT+M5h55w6vWJaB99jrHGGZWZr3zh4vJTA6jiim2W0Blcz1NjqpI6tOx3apaq6JuACcVzWfZuUU
F81qdlPIy9VNX4EOUtB28eV3o2XvozbYVvNNHo5uxICtdnYCYvA1c/cAX48je6oHBTeXVlQTB3Bi
97SkHtJ6WkvZMQ5Pk6Z/yj0LdFL0OdV6/YqgEp1nC4Atc3D6FDZKsWg4FtiOEbykzbZrGCmIYcPP
ZZ1/2TT4iH2OXZT4uSPw3RlReP79VSR48xhz2HEZPTciyo86w5AVkpLsg/r/lYHSaWTT14wCDp9U
CN46JrU8aoMEssHC1abkMEDxeGzz2uFKTxnKorducuitDG4eVFpVHA+jB+sG8nMwiOahLV3zYRAg
vX1vNqqRU/AY8lCf2ooNhARH1TCkXdhEitztepwD3VsQQnXWwhQ3MELEfvZJhsUp8z97Jt2F10Av
cYKcFJ9ZHROFKHH7Y6xJvgBdrjt/QPqbQonobAwgfApWhDiVaRJb1C9QQNPi81/P0/mh2gTFsM95
Ii9UBO9N4o5ct45rP+LegBJhRS+Z1CTLCWsnWOKt7FEEh9GLY+CH7kNrJcWpKMidLxGiMKVVgHVm
KYtX/PUTT24tcrZXblcDUTWIkYky9ZQzrYf0b1H6QjVAHtwnp98PhvAxb48ui2Q7J1jVHxmVsfR8
n0p2VlVrWA9GiTwKV8372Er9fURGt3TQ8KZVCdc3/j0QY7ntEfZd05BUxdzt6zfwgi/RGMefwg23
dpVsZ8XT3YVnQHIOsnCor4+/n02zO3KIiqffz2BQA42vn8uq6hdVVStaaULiakYWDI5z9dTGOQ9j
B79YyEzm5jQ2S8IZMaV5c80UpMY5E8TFU0HNyfCZizarPHaiM58rpsuCyenJC+3p3MeJTl6r7S5R
UzQrxkoJy/w0eZKhfm0jV/wl4GdFI4v58+bZ2vgZt4xXGetsEN3gx1WDz162qngR5g85kojjgHAf
S1WFPNysjr+/AndJkRANwGv5feJACuvdhmr3g3JPE+YP5p1vFqD+lWPLP/ih659zo3kFoKfPpCif
0OuwYbFbyDVYtPgCzMDZT339NM6fuQgBFp6ou60+o5b0ZPrDGLB4keY4OyVCexc7UfKalqCMAJ2o
B9GEz0AuaT41iO2DJpw3d0yeKauxcyFLiYSu3UZDZ2kQo1nMPOJhW/YBPoS1TKv9oxum7T3suy85
i5ojUUm0jIl+/P2QzL/SxCwRQjq9trwG5vLEqsIxa7mTxHg/V6kWrcZJl7tf3r4Wl/EqQ+C+S2Ni
mcZB7X2Im2wOPW6gLJM7fCLG6beBMBr2S0mpCvj/U2VzTDtk8Y56fLI6OdxH8CF6g6OxzsBS6VFz
S9Im2cVuHG9130ByOBSfuUQkOkLsuLmRfO1ZBi6MQYr3YUxXSRNBPfEL46BMq1uRaSTfByNHkNa3
N2M05EPHdcBKw+3mgVu7wcwRXLx6DM7xb5yrHlx0FoKXzKX/t2OPkWen/U0cj1iw3GhvUOvUqnGN
C1fgiUJ1fNBVwnSPBJkvnUW3njKnSxLoj7+lad44wB+IXNEmWFaabh7QkWQz/Z9Jfza+O231/6SJ
yP+b/u6YiMccWzdIdJCSj86cN/QfYU12n3dpm1TUrL7R7MYy667efBm0Q3Pv9LS5a63fbrXIJfTV
/IDPvnPqtNtHeZ4cWaff0rnRi4LQYCHG2/a/nxZ60dHAl3/y8uAoT3yWvSLL1B7to6gSj5eM3Sfc
Yrkfcrb7jVcmGEGC5Pz7K731KL4jyS1qqe6gTTHtRR6fPHq/OwXmd8Whuo0K4lEhXAAxNNonH309
8KvcvfoOTLEQyuIy054T9JQZT28tr3t/6Ypj00TWc4cGbW2yzTN4QpzzuLRW6RC7q/+emfHPRA8x
J4c7hqDaFFA/9DmU7z9e3b6a/DCWwAygDbo7KdqD5xk/DAQ0bB84Gv/7VzP/GQ7Fl3MsnahB6mPb
dfV/hEO1WIdpIIhBy/GTfMOvX0g3ab4LhYUpgnx/H3sv3Iai+SgbBMjSgnk5dutKlcErW4nAvU6s
dQ+lMqx9JNLvMknRKASpt48lCTump+StnIZkrjT+n2Ar+5/5hMJyHFc6NhQY03J0+x8pW32c9Q6r
gY5QcOPU8+Ic6JxDotiuFMWAd1LPorvn/bK0Da+dBdW1fB2Loj2P7PCmmEMuG0S1zCAX4CiotI2w
pbGmK/cRuVzHVJfvvq3UqiTQaK3SEBec6JK9AMkXhEO0dUL1o9fsQiQiYfKNNXOZ+RoT1Jqzp7DF
xCCBRLJY1UdtKj3i7WoPRZZ1Eqbjv9hWtU4LexNlzH4tBjRrqsiN1/s9A1d8lq2a6+QSinOJ5ZUe
QZebrNZ91ibxWRhyY4ahfo7Msdz0MZzXqsCvqXspYQmqw5hvYJ3/71cLyux/xLkIixEyG3FXCkvX
jX8GaiYGqCPDwuhh2caDxQdGT4HHqKSNNgMuPZyplKgtLLyLCSRupzcj9QnWpCx3a5SA+YrJk7o7
pGlt/VKxa0xZDXaKnrRWPPjKYeyuDWhz1CAILoN0eq2ceFrkxAis2pwFC9hc+0Bp25yZtLlPgREz
YUZNagMcxjxdXNqmyfeyqqItykLvua7LR3BV7XeKftJkOJY81FNsvKGCjjBcqvTLRERnglbp5DxF
8GvtPI6MGdzQ/B/Ozmw3cmPLol9EgGSQQfI1M5nzqKmkeiHKZZvzPPPrezFtdLukggQ0fG5Cqluw
c2Iw4py91z7UXcqseg7Ic3CauRrc4SsWwIve+GJB24Vjde2pD5FmapcBzUVRrQK7hjWYqwfAy5Bc
dV/Z21Oh7Dsx+lBxaCf2vc3oS7GdvVRadZf2YY+bIJ0HZOR1uWEtphXEh+oB7121mjBICE/VQJmn
zTlpdFQwoYaqAVNrkl91tT4Gdlg8a62nPTSVXNLus3edQC+E6eLCzC58FqVS7nQ9SOjg7ennDBsy
c9j/BKLfQgox3N5nPOEoasF9HxOgz5rxGIoBKYUaGGQP8BPypPbCndhecIjYKradHcCpNYfPv2HG
+6gqQwphaJpk4VMd07gnBf5n+SuE0FoE5xCkU/UJNrF2P/C5NVwvDhg4dtu+2gpAuBgDCTyMQdou
Go5obtSWRLsL3zrninkKYdaFY/rqTwjB7ekHKI1xzgoKrXQ7YF8/jo2ygpnDHIJgmKxRvctAMkmq
Gu1RCb8JzXOuOOxFWzq8YepslYekFRih/r2OAFZYe6g4r4oJzbuzHZovkOIZH/uB+/n7Yc5rWJ6M
fp7NQbvcbKWYQ3KJOFQBr9vqu/RTlbwe6MOoFZ0SCKhvOONe6UlxnwxLWfZ+/+poyFS8oO2xrIK3
E2gJz0hlDxJ289Hird6WWtvTN+++BYk/orFTjTMS3milEmAFhlD/q8E/AIkSMMawMgM+ZrMei6dO
7lUhXzB0KFjmufOEqvYcrWhlamswYAqo16s3gVWKkuIWqVzsioZbrQys5AcmRahSMfEKZWw9+OEb
Rjm58xwnxJKrRefYCPaDamR/R1prrxRGXl+E6N7X/vfvmxA6a5XqWLxt7zYpHFQjzfPiHAsKM3nW
pxoHs59/L+s5AWs+Aph96u0STT3orPMnDlr7/EcP4D1GPRPZSwm1hD6knT1zwf6VR28Rm1g9MF+Q
U+jLvltnbQZFodHsBT1TPLGW5ywLy9ZXNmlBe9njpKnVceINMz3EI9ianfbNrGp02Dm5TWNHlpnG
E2Qj/T2UcxQFxrEk5ChRNSxzII/cUeuw8XeAqTw6B0znRLpxQkffeJo9D6HkH3kk2qOmJythMBFU
VZm9cOS4KrFWXD2hwVbLjhiH6oe2C88FR/fl599P7X2+F/sUlnldc1SUVQBO5s3if67XGKGjavR+
sTTUsDsOnRXuqhi/dBM7h6wMsc8ZQcrsGrQoIN5D7o/9sW2sH0kewXIPreqmJVW49PKYeSN2Ccjd
vdyiHv4y5/F3z5SAtHnDCiSWzdWvz5QZAeMOrKK4BIIB+E1AWypYpk6kPXlW8aNnNnJsy8hy6W0I
FzfuriKG5uJM6qPMZOvmfZfQzom+YzxlmtOmTIpLT3yx/fuwueb9tHWd9c8WpmrIOazyP++nl2JV
85o6X4YTSCXVJBQotnSWqZoszQAnxLJI8XF98SnOu7xfrxY6baZus9/kf5r+bpUpssaoRngZ/LfK
jTflAedSmh+QUFqD8BwYssZa75ICFgsguGwa9Z0xmG/QrMC91opO7wLT5hdP6uPSZ8C0chyTZ2So
lvFue9dFeVXpI2CNSDa71irbUww0f+fTHHJHYkW2gdYOuyKJGuSvxq4f2+cvnsGHzbFk+XWkZpq6
sG0iXX/9MJpGhZFJf3KZRFgeHcjX2No8iB78pwwkVZvcIIOeXv2OBgq3zWD4xnlz20niXkgXE19c
bOb8Mbz7mBy+F6otLcvRbOvdxWa3KGL0JCRPJWhPgezKTRa3ET6txHpLKsD4SGF2ahamJ9qgT7AL
tW9gYKGXR4Z5ipXJ2gNy/SbTLtlxhtFoRcTBWpIqIxmWH2AzBMzzHAjAZq21bqOF3nXoXjQz6GPO
2kLs2PDBumMQanoPjZkpf9vlqamN4IX4ttdJH8BXzAk2HMAUmMpRchz69rWYW5z3B8cC+5JKk5Rr
eIYPlV07bjQF14TOwVkQo7XI1CF8nQSSR6Vu+8O95X5/UMLmL8NOvW0vav/4xef88aKTGlsa7rMc
hzgFvfv6m7EIcTYhVPCzPpuzJl0xiPrFRhS0A+g+rXBgdwu9LJxjTtq5Nw7poz6Ple0go0nyyhki
MLwSkJutnew2/uPz5yc+Xp5Sk7Zuw9wStsVt7dfvoZIVkKwmjgQl7oKTbeW3Sa1bNxhK+LFDy0Ci
yfxVFdp/0rVq1/Yc7N3XFRKROXhoKMzOlS17EzvtvEvuz6Z7tu/3B2jUKH5HNd/ef23ylxBkotCR
7xPd7T/49luVCu5HA/Q52GvOLizo1KXGFJ4t1TqwObHPdA+/+KprH47BUgpdswlI1Tjm2e/3gZLj
kkofImSYle5ZIKKL9Ern1ENyjq4jvqyt5+ckm9feGRrWjhil+iDmvzZo0w8MvK9YWjjTDsnti8/i
4waVHZlqSYla0sDJ/y5LFQQD1ALc58uWacJJUWoHaDo6ZEG6DVen7iqBMRy5JKedA9BqVdLybLI3
NYUVRHhJcQymcTq2vSrOqGkyoJihsaykbZxAGZmneWxPJ8zy1hk7/TTrgBpNw/eo7SZXYgGljRKa
D0NtYV0FSrwCBwI7xiL7q2Hi9vlr/c3NXZqmYAclTEFmnPPue1dWhlEzZQmXli6XRODRqG50dGm6
pVyQea+HtnIeghLaJzrHwxAoAUCZ1zgVqzYs6iMxa+LcDw3eiBShCwIW0lm10L58/jT1jx+JpdMD
YDNm8WzZ7f16eaQBgiW+lXN8PEYS9g7sx6uxeZk85lQpeRr+mOs3BizaLYlSDv55vLJYlBZV7D2y
OaJHlOdQ/O3YpKcF48YYp10LiRa0MQ8mBzKauAbqDYf4lc+f/D3a/Nc1nQua0w4Ha5XdvvFu7VFC
hSDwekT8Ttca1CyS8LYdnhrHMo4YnP7EcATeBUFjUhGdx4lfO2VhSUh3hKvz8+ciPl50HAiY73K3
M1Tu6e/fyNiIHc1ogDdVpxSp9CJPnPGl99E/OKbZA/nG4qjkyb62teTS+bZ1gNv6onoOPdYo1I9x
aZs3p9WAiFj+nwBzlJ3MqjlvOphcXUuAyZXt8Z43p05cQ7ku32DYHtOOA11gdeFr0qpk3AkoInFp
Dsc0lW9AZK1TW1QwZ9EJrlVyENd+UjMi+n+8fO6sfOft2cKgvtt74TuLk7JKk2Wl239Nk2mdiCr2
thyYNeguhgIP0SnWFQCIm5PrBsmiQ/dNk0xVvNYMN3kRMNGvijkJHD1lF9iPijkykDffiHNKTjGt
kWWthCCl5l/7MLf2YSzaB6khb5zU1DqmtlltqwQ1pF/rheXCXnc52geG9sMi86If1aOBljxHrGt8
0Qm0Pu6P2RrPp837dp5tz69X0cjTCWDCZ0uvBRw5FZe4tPxXbFTJUaQg9G3ubhvPhJTFRzcs9SJ/
BcPUnNQpR2NSJyRcBeQpNEMUvjpdjR7ITE7B3C5LRgcPAahuU8GmGBMEiRUk3PJih4PReBNMxLB9
7nPEYnVBxJm+ZJF1SSEB4O8JHXWsT7RWqjm3DCfCyrQK61wrfrEnPMMHG9Wqj0aKKxd467D2e5NF
t7Gzs2809DhABaikbyi1L17wN70RNf7UCY/EGHxqizKva7SRWnULraLY2qjt+rae3W/1k1BjaxdD
NlvrbWzuR4gJVh6It0J4ciPjluyWMU05iwUMI5kMulEQ1zsznTG4LpH1k8sbGID5cDpcLL18cUK7
g/6gTY+aUhgrvPxy8/lX+HdLobS4edM5FjTdjXkn8Z/jQzvGBDDqKqxdIirNwpO3rKv+VDMMfRmC
m01sXtNJLzZ1NMTYQokwMAb9BklNPNsM6Nqs2mNZ9R4G2PkQmp1rQlDRIbeR6/U4sO6/0XCcFp8/
79/scCy8oY6NQ1bo1oedLZhNzPgtVEQB+LjChyCGctmOte/GagGWkY9imwGu3Gm5uQsCKA91zTSn
Bka7VBXpHOZfrflzjDvvL8/ukXI0I4lelU7GOWa/ZTS2CJp08hg6tbE2nsAnxiiDPR/f9gYz60Hz
7fjKDLifI2YH7AH6dxEmE1OK2txXBs6Vz1+0+aGZOm/jVUPl7qpz5Lv3t//zYTE6GlMjBPPpqIRj
97AbDiGJwItu9Fu3Jipwx/gsOtkerRO7D25DZ2DRrawHJjvq6h4xU8yJp5B6Qtjx8NSJS42Wdk9q
c8iZ7ZA5aBTyBlvzEtxz6Eo1j0+TiYWzwadouXpcRbt+0P4wAr2mf+TXRCgtoQCQ9x5s6yFlBAIO
b893udyVXVeiNLXqzTh65C1Uqs6OBIKOE7CjlGpAVJfd3RxzWZCK+Cq6LTIZ9ZtCL4luG/4tRJ3t
F9/3+93x3d3T1mFZ2oapsz8W705EZldDrLGzbCmjUHAHIVlB1VK4uUEdXMOMpmFPKwBoew9/R4nb
R0Q/ETnwXfYwtZO+GP1i3DpKF956HduShjqYs0mMda6KLJpA5C+sR3KX10be5wddj5EKdF30bFdV
tFZtZzp0HVASp9RyDX6ZFqxzn+Hz/RiDkdNxey/TYQU79krzMHjf28tVaeRb1JI/7r/1ke4QcOqV
y9SaMzcqVdsS8IB/a24c+VC5vrrYfrNfciz6q4YjBVBa/d0iETnoHJmJQzAgeAdN7nObNzgzdMQJ
91+zvNiaod9eS6dnVVds01XA5+5kkUpX0orfZh24tgTO/ndsykal4s3OgX8ku8Tq5dk34/7iTwc6
xpAJmMDTy82vfTj6eEkqN48ApSHwH3b+RG5LpFpIfMQXL1L7eHZnc67bTIdMy7CN92e6zpMyK2KB
vqMwpk0QJ/1OhvJ1NPM3vhz/XB+WMT6EeTesDGBBB196w96zINDg556+2Et/HLRJGNAOZgZ2qtgC
3zckByUvQ9YnzgBKsmE3lT9qURBejAl7fB0gtIpEtTWGUT0EaflWmOLUsSq8Ku1w9Kb2tW3HYyUH
g7uyY6zMriSyVTcQPNA4ZGw5kp9L4Hnd/wVRyP7+xUI1fyF+vcpsTbIx4I00Jceed3tUSZAdnskR
j30Lsxtllr0GDP8wlj1g3CAJziPJyeeMxOZ/Hky/6sGeFuVyAAuFM4Fo0wCkgnXRhai+8Uq7fYko
DKYRv4bCxGw4OYAiD41vAN8npnsto8x6msDDFsDxHtWElJvBU8qzVLS3ymvMh4ZAmUXpVMnFuZlI
kb+xk8/XUtc1HCxTs6obLndEzaS1+ileFueJDIL+HObZuEmUb2XS5TsfyvsyFrVkb1W0yyKzG5Ci
irzFpOr6YUM4PeP2LxYt+XGbzRDNmt9Nvg8WbtBfb9KDKatiQDaGLhjkMAiOGW2q7Ol/KFcDjIWr
BpaxjDIDKHuFQ4plrT7cs0pqSKEbb8ST21oGTlC1DLZjBOp9bkYoUxNexXRNFHDSitaFrEXy31zM
MJHpMTW7A5lY9T9RmciG2WopJA3m7KUP//cwiqwnBvTWMgpYiDTt35qISV1p4Ulp+tB+biLOolh4
3qwQShMZcz8YtdB/EF3yUPZgpsnfwNiOaCgCyXeAKV4uE2RIG0U4ALE636EPbJ8GdPtRbDWuWrXC
jXUby3URZGuOkfoJ0jerAru3OmSqOJaPE/hZIm+BOXyxUojfrBQMknWJeErQ6Xs/YrGVzEPLwXJo
z6bKUUQ41Fq9O4tw6NzOGvUb2iNIBG4rcc2BginavjwoBSEPCh8XqCZt2nojbpMpBo7c9ESnWZqr
GwMoTvJl8Rw76pH/broKqqJe56Me3CwoIWY1RZdaZylE2ew/EvQARRJVdJ1bMCMmqKhgUr/qdX3s
Ic49JJN/bJMF8v0OMW4IQ0zxNaA4dpKbtOs/otS23spZPxLEjrVPi3B2e8Y7vmaQLZF67yu7rfeW
WAx1i8ZatAHpOK3lfr7KyI+3Je7iDk+OuxLUVPPdAYS+PRwjcqeWZR9tgg6nV90ow4NJhPJB6WDs
Qf57uP+RbxVQRUNJvlFSs7MI/ZNSSI1s70RcVF+/DOAQiFkJr5pt/F0grYJ9nMh1zABvoTHbXlTc
vPZlYUGijbxTGTfaQkyKc+lULT8NGPWXwZROP2iq7kmsS170XlG3DYF+C89OfxDWO9zE/GDF8ju0
z4CIjf4lVoOfaFKzi0kaAJGHjIYSb0WCF6lIRY2WMrOfK1Ic9uQfVG4gtXyb9V2FptT2T3nYeIuk
VjdJkc/n57b9ziQ0PEMZ2xWRRMLmXxTN/+LIT5vhw9ruaNIyDd4JRD3y/befi7DnHg24px6rbosD
ivNYFYzKqYIn5Yf6yY6d7JhiBLAJIXGNSRl31pCDVTfC3lyoHGZ149p2PUDnshTbYVphEoNKl3Vy
rRHl96cotR8s2AO7eMwhU+Gj0bQrHUZSWzz28cqZwAwNaiueM4njKWgd9U/Rk90N5H/ptCoNA4nI
SWMCsJSzkSAFqbaxGyN1Ex13QNGV2qYuU6znw1A81Lx99ANxN/lwRMjf2GqTx7g4nohozAwIUQ10
+SNj9zk3pr/VyFzxP1g4N1SvXonW+Vk67OaiojJuvcdMuBRH1Qfjt2i7+YoIIQrFAVCUKVRHTqPI
nrwu9045WUMIZ/+QaSxBXpvmg4NFkcnxBOt73OZmq9J5JYKYMS68mhZ9ySmZ/RyAA60F2d60dtvI
2eTMaRF9mrNpRl+GdmRgo1XhecGWwmVYhW4N5/HKGKhfp8RM7WMYuilqOYilPMhABf2rMo/W6oYZ
FRb3F7vNXsfG004YdkOGl3W7SVnFl5I+4oW8VzSauc6/rNL3Jix9Fq8mAlYeJbNNCXkLoB44jlO8
ChMt27dTDC2zVst1V4zmZsACsTFSLTzrWbnly+YcxfwQzhHtg8FXQSTZuA8rs3vKlK1U8RUMIDKf
mJD8YbX0vIx227bsePr/fahV7fXz5eU3GzBH5x9zvuuqqPrf7XrVuNKjupMcK1NxIn0cVkiTWMSw
DCSn1oRhmVE7vCC2eyJLFmjyiIZHKcu/c/ZZN4OgmdVUQ9kyzew59MUeUUbxBwAXonix0JreS6PD
b59PXUZhfLFjuM/fft2AMQ9hGEhzzuB8bL177pE3zDaBol6mzGDXtsKXpqhmkQw7hVUbsXRrbCXm
oOLuIeqGkU17HWBryxz0UBInCTeglvzDVUYgCzN/K8HwiOw+nH9S/F5h5dGSrV7oyanMBljmnYXM
aRgZYacPn38Q2m+25o5FS5mtOcffj2M1VLemRjeWTyIIx5MtRm3nBQyB8RYEy8Gxs12VGdWNZosK
DQQOIebYXYdi5ZyO2r51YusmujI6D8wNl8SETMya4sBmr0Lw6swKqpwfbdw8BEE3ndGET08y4Xhl
S+Kg+Tdf1CgQB7JXxCGGAbVoEPlh4eFX6RV/gTXJDjItpRsoYbuZgvxvCwv2tVLPlQpxsSwyzFGD
f/RGPb1GU8UKjygKKSymAFvT/+DAvJ4URb6Zw0vfZsPWLGt7LRQZQYboNpka1dtQj0ny62u3MQDh
MNVML8RBCkxvFjRR3HhwqHparNCbyi2Qm9bV7RolOMLFXR3oeBDRHuTIQUmICrtrNtkCtr2vsHPU
0pUoHe3RWqltNz5q889llzUoQPJjkU4Jd0lkIAR0xnuiT7LHoQQOQNwVejIlnQMsDJd4ku5bNhua
GEAcYnTkrlNBAcoVg7Ns/mfAIPpMyNZ4TPDsL9MwmwHlTuVOxPKtaC3qBxp/1wkP+gYZ0YARQiMV
SUzDD2jxi643EQeMgUIGRs9EQwlaMIFW9GzUQD0//7Z9VKtaaBM4A1qqzpHXtt9fOmGZJ6UOHcrQ
q27XZ/ApBvGthIm+SuLMLzfYE/vN6JTJVrPikfFNl7xqM+qq0TFP5gMd4BhEwiI3AUT3WZ/+iNE+
qqiXfvqVeUgQHv6t2JB7ogL0FW4pFsVDXfgjIcADsljW2RVggXZb5+GziYH9DXHXsGA0Z57J89Zv
ZlxcrfQMX2Taq4yOUYLMPwZlM+2NxJNwXVRaVGZEcldNU96h/7oBBVVsslQSvC3LgZU3US91WU+E
9HjOd2HOzszJBHFPFsjEl35v957Y59i4soVKWtMXmzfnQy+Lt5mmAlM7RCbzIPXXM00A/ixqLW7Y
eZs/0y9O14rV1a5J14smS9YftYYExDzvXlu16phUD9Px/hDkAZas4Nbp10G/1tX82FbXzr+q2oVy
CKrSLv25NPa1f7G0s6OdfUyX11rCjGARCyASmHDUyhkfsHc2MvihBAr8JiA4rtlU1d8YDA9e6mDj
CWJJe10xrvztH13ZIp3Oin4VlUyx5pLagwgejWYu/V6W+RinT1Q3PoXpk6/8W1P17HlPtfE8VM+l
8ZwlL1RuPKfjCxUlL5WCtwES2bdMeaEgaiyUKu16IpJgGDqQHm5OkG+IsnK+pynqRoxtr9JIgjXW
nOap/bLto6sfzp0WhwwEs6hldR1dxbtmmWbqNCFitO2aRCC5JxUcLx1EyT49DM5e8CYZBx4b0NTh
0cNcRs5UfayVI+lc5oG4wao41dNcg3OS2ZkeO2XYZy87dxlSw4ttYyS6UBNGUedSOJcyv1Zsq6fr
cK9putreXEV58zw+Bnh8t4aftZvPXMJNeE+eJBwXqG7pU92kxk6P/aOCtwrysix3fmEFFz+P0cCb
2ibXdwoNub06w+72Sre3SJ33YCXynZ8rIJzE2XvJgbKTQ4ySm5AI4yBLwsWPvncs1LkE4RTZSctO
oLBGSFYYKpMzBUxXT86tPNebXhyc+FLK89hdrPhSyEvfXTICJ+UlTq5UmFyj/ppbcwX9NbWusXVt
0hslh1uV3oxhLvLtGt3Vh1vi3NThJvOHyLk1WqcfHOI64lbQY50lqKw2hOPZYPdjJeqIRTJZkCzV
30B0iW+6giLDb6t+g8OCvNIHM3sQ99KyB8qzIJc92NaNbxlKP8ykhnUz4lvSz6XG/1ZmXv+pxLw6
ISkzV+v+GDQXEV6V+mIIEsEuOB7T8BI35zi8hM2Z8htOx+fWODXticeiPdXxXBhyEFDJ/mjcK4FJ
5hxoD1JxdQirQxAeGBJn/b7P9km/d4gGir6QhX9UyaCHQjWg0fzjKOm89yekPuywKjCQdepB/hjk
se12jdq7AyaOx3Fsq7NXO7ycxHxkgk4M2az5q/q2JXjCIBienoqG4uJw/6P7AwFA4mSIQziaDinw
FnJxqBck2HXTLXDs+qy07brUEGkHI2zEBHIMAJF8/B7U1VJqsf0tqhhgcGWG67sRaf5zKwVFPza2
3HLoDf/5+yob60DWex/l5ToGXLwwrKK73B8ybHqXsDP8TaPXcjHmrxM7zXMlyuSKAQwPTPxTGmXy
rR3qalenXwgfPu6f5yE7GjEpUDML5jTvVviazF/E3vnSnMynKI4cBEPT2phxaGHP0VUdwcJMVYn/
KTsHWVdzhifnZCSFa0iHR12az7ZpxjfsbqHJAVfErWsUrQnrGK7XAKD4gi6P1OL8i3uTNq9rv+ye
eeaIwTVUJAw8PhxxbTrBeZsOUH7aoN00U8VdstKfE+wrrmFg44jTQl7JaAGe7PgvJmp0MBz0Nq0u
bWj0dAT+zrHalo6Pq4mrfTknCXy+T9E/3kAZAdGWAfCAy8B+PwyKrGnkRAHsqBlBCOcSg4vp2/62
VeHmwKWxzmNLF449sturWQS6JB+X8cyWhk2ikFT4apZptem11oA205G30KfHyEGdro/eG+CaS5NP
X81fPsp0eGtpnKEbZJKADvqdYoDZkj/VlUiXkVp5eNHAB9omuQi1SIjfg7e5ZPDa78zmkNXQ3GQ5
bszSQAeaWuMxs5VthYgfy01LzHLPffHzN/WjgIWnx8bEQEKNgvrDEGDCDk3AJNy2oPWKZ+DfRGv1
VUTLwOtdoxbIkTn6nTxJpCEmsbPeMVmMap3xoj1+V8MW2KNHTy83JONdUBlbx7Tpdg76Fye8j01I
nqkzqy64bd9FmO+urpTUq6GC7xmM8xJbokB2apR5VmxWONOMKlnY1pSuK63RkaMRIIWnCg9/B4t0
0uf1G5nCPHzSVk3R4XsLiGStnNE6aYY+j2FsECJth0IhSDXVTZHlnP2UwO1YNUfoO8qCQ5b9QguH
EbXmaY/SiMSqGxlz6UroEIVhZmsr4IjyxUf0m++9QPKP3JCBtcGp8NcXrqYFnVN0dEv62N2hzSOb
qMuGxqu6SEPxM0IsvMaWjL+nc02PV2sn4LM+fxLyNyuEYFFjB4SK6KPQKUHGZSdaOgM1grWqE1oD
oX7bmNWcmlL4e9ietKQ5YtI3JNsPS+gaJU30TBbEz4C44T8hTexr4keOtQp3sueES0cY6qneGH/k
ZK7cEPWVl7lxsuBCUg+Dj1xprNL+Eaw2Cu9mxfpZuIVB2yuoxyNu5uLs+C1Biine9nFulzRFS6YE
lOQ4wfkQlPg24DXvbLtRryIRzpNSFtFCIHzHJR15T5bF4KUWTr67/7+G2kRu6y2iJkO0ZXmkJ2IM
37I2RlufPJGVNwjrMgXK0VeL8sXCLqOlgTonzNCjC7UHtDGnXoW0OKppuUVI4jzIUo7Ic0ms+/wD
wfDxcc02mdXAhKDzYRnv29TQaNuWhlMB+gwxyuQ7J9tA/3f/qTDamxRsW+dKOuSBOzIGqaGZq012
U7PrnO3gbPnuNGudSPFmrl5sHG8zirnYO8FMJa+BYwt2moK0PQ0VB9wF7TbScCbr7W0oDv+U6h+E
2Jv3igm56/aoEqnQ2wltLlPbEcozNtjctrO6VttSXrP1263t0RwmFH4ziM0kCGHayHpj1BtCG3Nr
Q4LihBSGg3y4xe9qDtvwZ9YBfCRFaUc1wc4zd9Owq8K9bYIg3ctyb5T7btpzPEztuWKqPQTJISRd
qT30/jERBwqh7D9VTkdRzJVPx3Q6WtBZyAWFSpKeKPAkETS8Lz7C+37g3V3XRqHJnZeFbZ4f/nph
Z3VUFCMUWhSb9XBxgL+cS20foDrDGoajKmKUcqNTjnktt/+uO7GOW3DngRfGR3yn+T6SCTldfhM+
Rt6fRlCmJ/qp6en+k5Ik48HXLW7kXryXefim4N15lOSArQKrUR+m0RSrkkyWbcmO4lYccS9mC+SL
3/DKldc8t8rrWDvlNgjpCFtJX15937ipIyhvw5kTQ+1WEtxW/4yiYro0oaJeEUAEC8spjDeMbMmq
yBLUQinnqSmcBntF78NYNLxYUFsQCmNja2XNsw629oQP2zpFVmOBiDHkOq0cOA4IEOHtmT8iiclU
x2KwEqSRL+7KDQ1b74Ije3MjkvxvArWda5RWKBbnZnWO5Q7raWYiMgcWXXd6tjVuiUreNdbLTNkQ
lVsvZRNbMAmdGkQDvIU61MUaEyTcsg7vbiy6/KqlykszyfRnaBc/UftCD9M93pKvto7qhyEDHlPG
3txqTBtbw10E+R+lCwAtxUhTjegdMvjUjR8RX7fVWETKLYKLOtw1JAgBAQp39jiXN+4Ka4eJ3Y72
WK2Hej/V+8zb19oeIHuZHbr+UGecWvFCrpLoOPUHnL5UQcJZdOz0o13PVfqnST9SRXlq/bkqBOv3
6koWs7nGe4kZMn+yvJN+f3Q8IpNOaXEGuqU4Cw38SXGOlBNVF+dQQ4947otzoZyo6l6NcqI6jm6S
YCG35u/cq9dO1EicX3BCvGkEJxmcRDU/JsbRuz8y46AcDa5MVcibRU7322hF6rJ06vyWEvxF+PQY
PRLxqS8A8enXySy+FQKO1yGjl1kcW//oFEeLH6ajicjYOXLRK/bRuZeentR7Df18xXf9XE3PeW2u
Wp6G+Mz1NYcDyVMqT018jnqwlaQJn7L4HMqTL8GqzHVDumibJ3kvJTrPeZf9UutOunmautNwr9E8
CYtb9qlN/q3BOlJlciKHobGOSKR1VNL5XEF+HL0D1XuHRJvLqw52dbBCAmmhIewFh0bOivdK8/0E
9F/ZxfiNxc5sdwQehd/QqVD3Leh2Ys3F5dduCwih3K3FxhAbZEtf3aLmA8+vC5xQNW5zFq4H9uzv
JeqDOnVmpLec5KSlrLBt72hsqseIWKp7BXANCGrDqDV78OYiYcZP5xq8zeQRC7DJxSbo58JkreCz
DjcxJDV1Ltmsq2w9lmtB8u1KirUh1pC4/qk6ATlE5jN8sg0p7JbclOHWRLZTbIkizoA7mui3tmGA
KHOuoPi3kNBR6MgbcyeDPT68zIicdT8pQGT1EjZFpu2oQttBvI6bXdjsfGcbENHLy0GVC/al2Rba
duSOmmx7b0ON3ibhziY2Pi8kn8sLNiDhqFpdm82ajBMoeCHB0GvK5IXwssQa29w/1dYbauJeyCua
NGYSdu88waAO7C/PLGzofvPBsdc0DU5bFirJd/qLUpOdoRBARwwMHejlCKuELG2woP4KwgMlypWP
plNbhT3DzBWxAz5LqQ8/021TtwcsXbtj6tLfpDTDHWpXGHOZ97LYmBlurLjpvXKieQGZ3YvUq5a1
QXEtiNoKfCaXZDyqMt3GZBvuduZcA7825A/QuHB7xhuIpwFDc1rN3AAZH9g5km5JNBYrin06NdT/
VheuKChujrHUnWWpMsMBAr3UYEfdy4fo7s/FPEgpVna8atS5qnsVCqmAKy92MzJoYyxuc02l29NA
4ZhOAkXvkmdDE4sabRcobcEfQhW23fpeGvOPEAGJO+sfbJeiA0OF9/JtF489Je5FWjjqwQbilAu/
lGRESo/c/6HsvJbjxrJt+ysd9Y6+8ObE6X5gwqWjEUWK0gtCruC93fj6OwCpqktiR+neiFUIOrGS
mUhg77XmHHNCBJN5IvMckmYdt0byJNxSd6GwaAJpj1vUbkpuX+ZmEUsGcngPJaSdLdXlAKi+ENiD
D9iso9AmRIIgQ17X2F0LV29dMOEodjNY74oLwAjIrAoXznL12COZhVr3Yjojeq96ztGd9/QJPGJs
mbtpwmPDVPAKCp4iLzbI0tkKj/tmc+cl4+U2tmr3qlavN8CWe6Ph9cNWw0pmqAeFVdlLMG3D2Zt6
g+2mqQeWJ9a2UkgXXNy5Z2TlDpU7VZgqXEQhUGZtHWXioZO346b/EtuxstBBkGjsOizXc6JF3Wza
qpfdllA1Y6ta4luclq6Ve5TgBZ2340ypXjd7435ceB1VHgmERx7VVt1etK9SXnSaWLYHZInK+ElQ
WoStp76peLriOZanTJ4F5m3yZIUVFC5Wb262GvdaM892XJCSSKAr3S10VxcuyebD4HYEQLN+43Xl
1Y1wmR2UI90PzMSjfHCmX3QHdgngTxdw3UH6Yxp4q+loqT+uUBvRFCX4XFRqkYqLV5eTR7zhyWPU
ad40z2VIxkGC4MyWPYwnLE96RXuRrIcYGUYUsfoqtPWB4WAd2HJxnJHOBfkUs0yFJIY0Pbn7z6HA
D3GwrBfHesnHl3Lk17ys8Us7vijxi7YXGWDgT3cC6jupeGfqz+P6TuuebX2rSH+2+Dh6ohLx5JyK
5CETT33xVIgnILaW/pbqewYHb5P4bRa/tddHTIBG9WjtZVtvknmrbH6j6Q99/sbQH2qNdBxAx01d
krmcmvZjLiSiMuroa2am1RO5h2GHfu8eiQrSqHHIDgU+5jd/fyv9Lx1bhFeM0R3Mrzq9r5+6SPLU
A9aMto5XZd3pDVau/SAK8mbqAqlPPSNwXoT6LDcmiZqDoZzbNnvfOVygCXnR3JkVkqyAluxJbSJZ
Js9eBOAX1yah7Fik6FSgmXeqpvhGBOM8q7f0wLqUH8ZiZSnm5OfSWOSH/Us9n95YMCdJdU0chgk2
uSYSii7LTu1HsSzGzcAuuIiyZxLWjTOhYX89pIpbbWHua6vcTOrMOpSEW4wS8akbJPutPZKbWkwd
1xCoaS5Y2dDom/KpQ939ixPcet3WYGaCm5cRPKoBxnI/nuCLqUa53K2c4K3NfW4TadZWL44EflKL
cyyV4+qwPtmKdcu3iqH+OnidtmLpQrFuiYrtyLqF0m13vGXxIk3fVy6oAFPLZ+VC6eTi7CsXFi9Z
vq1fWLcky/d1yxT5rFuGvb6tW1i61GyA03BcQq3ZFi1UYYQZ1RzjfekSxd8XLZv/DQJrWgkf1iC0
Jiu57IdaQgAbee2IvM4W0t0ICOz692ep9bolodFL3ESCGKQcbDI/Pps50doDaMiGTCwQJAUt1UuP
dPci7PsJRSCou0a8pN2KcNeagpgwFsjN9nreD2NXMAbJ8vnQwmcLOzud8QmhM+sLVf84qMqhAfrp
6ms9BhYjHoaemBl5P3xJig2L9eeX9q93XRcdasDJ3v4Nggp/X1RBmEiW+r1TwdwfyfewCaw+V7xs
eJMFSv0XByDzocyWZyfOPte9kXlrJqLHcVZJ0EhXpg3GbJ9iKC+MoM37SUUCk2dy9aRWkn4epy2P
t6uqJxkp6NX+bPb0x+rWyT+QWfwxGkX5eRmiy0Qf/qlDWbATN5oKTZfkrFbopCoy30F9Unq1fXD6
qvvdkFv5JtdRCOQGrHIEdr3XDGXz9u9fOuhJr5d8SE7Q3Mq8gmxBf3rtZJqMEmH2zWFW1IZ2tE6j
zFLrO0wRY+2tjAActzVZ+3ks5TuS7fcqF7JUPUzKVMdY/pq2uAf9dfYXpFfaVtPsO45v5xiCAsvx
SfTScxS6gdYFttiqMINsrzkJx70kgxVySDFoIl57nkOjDrW9+jlEFIihcq3Deg6XOpzI3563YzqH
Qx3Gc6jHYYNwsMZ0GRY1b5UAsMy8V2IE6hIojYBhCc0JTjo69764M3h4XaABNO0CRwRqF5RmYIgg
N4N0rykJh726JLTrrZoknOYQF8gw0w/Ak6fWIYbiZg5FvRWNlQJ/cb1Vxo/wR8ShNIVaHDpTqMQh
2K8F8VscTvH2QWwEVKRvtSIFbAMoNAbQeLfGxZ4FRRaAu6dym0DnrQRBRpU/j/6c+GPCXuIXY6HX
iBDaiib3ftl0LEV1fiZtFYVVVFOrAmoekGHLZU6IQFYOjwrzqwoqbUg6gP1oWpmE8GZNH5kxkCQx
p2VoIC09ZS3ym1wluqajf/sBQuC5NwGZJAOpZ8Jalbskfu+QKQQWUtw2YhoutHfia7JyO2pqJ3mR
55kXKCGUsh2U4RApYO4mGeID1EvzzkZ6fWr7gb6YM+VPsV183v6b6KQdmCJZd4iNiXuq2DGPsgMq
dtJPqtEQnUtjqSnl/iybH5UNeF0MNjEZMReCNRHExohYex8b0hfMBsMnJqX3cyl9TjJjfVPn/Ft9
bPJ7wKvSr3y6r1v9cBQcbkfMZ5Hk7DOQv3SBLOJRCnuUeTpzcwpHQySnAZ0VKMD00YA+KyfCbztn
fVfHaUOXB7ADUcoT0vA0J78IaVGrmVqISkg810kPg9eAkDUZESv5ZLoauUS63KBFv2hfvbbogs7V
dJxa7Peh3O96tr887oQXs8EhgkBNt0DriVg/LCXTTklr2xOYQNguS3bMUnN6g5TLCZT6iX6g/kAK
pPQLrs1rgx+ybQfxtoqZiNv6zwAuJV9WPZ9zCcYhfowiaeqr2aSf0QPYvlFoFSHZUGpTZ2jDrCDJ
FAB4GaQCP0YBgHqbSWfaluU95gSuWOsNxFYVJlpvHjPTSNl6rc77odAf7M5pfmGBYTn36ioMYY6r
sKwDx1VftYSHuCr6atHiw7xGcnuI4WsiHJWEa8utgk9zBL5Zb1KIWVdp+XAYNfadiUnc8v6N2kC5
l5bgJIgW9JXJMk/rpLXgtGrHzaqygtwa02DY7GzadkBQ1t+N6fqFHBPDb3trOGszzfL9o1GZX+q5
HwJzIPOpNrN3SGTFcawJHG8ahKmwG89tPUXnQZ8AgETZ7JvkTtPqLxzQrvTrbvYPK7nsT7LlI5ku
7ce6dpY6iBtJ9phhGGQgNcaFwOKK0WhOL6QH8bx/TYiscbELJe66YYiX2sRlwSzMs5NOuc3sCDCr
MEk7SrTkvgW5fYi7iSQO1NX3+9dGtXbusOdK/R9fyOgZIEGwCMSwB3Jk2etGNldahb/THWnXQ4bl
YDb5DUtaUl3Wxcsyq3mQSxKZZZkAxazuubON/W2Ho/ucaEp7D7ec6LuFIPPCkfxhUMZQj+rhraKR
BjjVNu4a42ta0UspVpDvXZov4ezI1g0OTs2txEQLy1Am+J8w9DVtQ/AOQawNNdkP8OOtgoRTLmKn
BbGOEa/6Yxlp7MczxlyFiYg/l4j626iRpN2RlDeqKmxNh7WJ2Wcv5jxb7qLSRB6Z6oMN5TaZW/Lb
3u7i+0qT1Gfd+agbZvlUwqOO00gLc71PTjPIq9P+EZ347x81Zetw9Z3ab54YqwTq0A6NfWyadfaq
HovgoA7TGf7CeB4Bv5xLoORkw6xOQJTIDdy/7EOBl8SfnEEc15zVFQS4d7jtrmWS4amNJo1JYh+B
GdJFfiIlRIa2DP2YMObuk+ww+OyFfSvSDJFOWQ23NguS/bNWlKtrt2ClzEIaGNIpOt4TY1BQNOrT
TdIh5JbgkgyxeGvJKCnwl90PDk5W01wJBDL7mqk226ea7eek1fMJTN98Ysf7/SN1XOZT5XASs3fl
hstf+zANzfpgj8pnSe/1E9Jq8fDt60WPOb52Lvtn+9cF/SY7HYgx0Vd0WOx3B6cQ9yl2mJOich8X
JkYI7mwPjmWBPFcYusdaG53yeCKqcZVXEgwKCL036fbVdP9qQlBPoaDY2h3dFqkIgUD3yhQG0sq3
Qz+tfiXFIMxqo0eYxRAOuxqqWk2KQBXRMJa5tDEXXYiCbiZrCaDk3bVT2V8dmW1QPcuhM8z8Peq7
NdJ54kx12DDh1qltj/sno/w78ArjKItRV8JY35b/s0L0eCHetyIpn6Qq9rmR2y8dtri2SedjKTGz
ZkeZxa1zxhSVTTf7l1bAAZf9MKYf2tmG0NzqU+LuFPF5g8v3zACrLclrJqjGGZvvB3v71HZIuGlz
fQ7GZW3PQ1t/GTfiKmdm5fWEUnrm5s6ZO5s4mrK963So38x11GBKWx1pCVnbsQS12kR+fTOYjYIW
B6i6nWjxcUBgcMMcqrmXiYxOi266ZSX91QIe+KbViBcHctlfcjLBThAOHhlS9IC9LMywFciurJcA
8mpsjMvErAKH/2G4quSu6aS5XZ0qS2nMKdt5LmviBmlWzOBKoUupxVge23E95wSNnVbS/4CRCPSH
GZOM7aP9gMSaVa3QVjpl1jtbSquQIFHjakudcdUrVTtV9fRkK8N6lgwLoy2buAM+o/Vs7QGU9lqT
IW6qz01ZvmtNxOfJoOa0TyO2YI2OnHRJzlrddyd5mOqDDuDGhSFHCOkQ0fMabJJTSIdg7VLLoKBS
ucKBorVIs9rWG4eCFPURS1djxJg6gM0NAPHRe8MwolthufUiTlpJWFtEDM/t1Ez1raTn8a3FwFk5
EHI+rlLjJXSd/MjpkZrOU3PMLOahuGesMAEmeTPpikPoavf9MJLzdYNcA8C9sR4WO+62O0UyhHVZ
fta390JGEP3NUDdVSCJwfxcbJbnSrCyYoCToO+Lsk7XoX/Fx6O8n3RxJaRDJc5seo4ZXQ9iWYKhW
rN8OUhl10sEo7YPFe+AYx01GrGyzpT/n8PDWujtDqoxWo7hFFz4arq5VnBQH4ybLl49OmiREVPbJ
fUwD3Ukl49QYc/QGQcZF6cHqKtJk+JCWlttlA9ELsS6uPZK5bK/yMbJaOOv2Mh+kXK98MFOtK6xa
0MONtGuelUelHAXNzemrI7EZ05sMfO6msEA88kbRYuaOmR6d6hgzEtAdb8nw9+QjQWiKHqePMN8Z
Jm1uhyrpo0dkN5/kPLM+GXEFNDgmunhyyPXbUk10e7IvKuRPt12IW1sS+UMzOPWXvtNJb7eSlyKa
Ri8ycUoWhnZQUXjwAhN8UZYSpqA/Dw0ZdOesMWQa9ZnpGbH2eTX15lFfdO2oaKRw1YSKBDha7fOY
ShYntfpmUZDD1qmFwhZnT8h6M77J+0yEv9gtv57WEkAqW2AYVPbLr7QXpFCZ9jCSypQg1bpNOjXk
KZVdGfakndYMRsazBrnvwL8lOdXBPgCUpyLOFZCBIq5tln0gFHU8tJPzWPfqBxk/+C/Wwbt64Mfe
rcNCGE6eqWn0ZH6Wy62AUyIL+dmBVTINfqm4NY2Kky1CmM3e7WnRs+Q8w+IKTc766ayqxEAionGM
pb8DgucJ2gUHbWIvv2LA9RJ6uW5ekJyXkh4EyDEp3UZ5Ey8BkSkyLHoW/WVZE3+ULjrvlOwLDDTY
Ctp8A0wy9eRB/2I7EZjWaevjtxljDFVF6D3D/SjMS5IrGHIcvNutldCob8QB5fcarjggaDKkdQDX
JgtsE4+X6NUAo4HwlCZQUwZgVlK9JE7B7NjgDAS6DTfLM/v2SYmWz0Uj5BCpgHbSI5jms6ig2M5A
DjCqPf79maG+XsDzCE0uuJqJqI41/I8tsFpZB5u7Rsm+DApcZBUfoNqmOANjt2JEYGgdKn6tfTdO
VcOFYe1vec85QaJVTImKIn4pF0e58b3OzNBHw609JmZiBTIwyPvSEU+KjknWiBWy6vGXJbdj0Sa3
TdFavxCnmK9mtzaNIMzXuNlNWqT6TyNApSrgu+dWdWgWRX9L+uaq/Z46RvmYacRWWVWaX5tUuh/r
zyw788t+UBW20cSJK6E529N9O/yeLxUupN64LotCfhKe0IhWfSeM4ujMqmtteUlgfrC+4Vew6lR2
C20gKmkF2QzSdXcQxarynhg1+S19ZrYTWI0/ifE+sbmMKAWZSCt0+cesJNGFzh/KiGL4HSfI7PdT
o3iNSNTbsid+R5O/sSW01mZBPXN3L600fQvpNKhr8diX+WWQpvqUqOnyTPC3h+vFeirn/L1kSPdp
H09vd0/eFP1O1mX/i16Lohg/b/1sGdOBZelALdE5v5q12LEeS0QhHpTOg3ttaVs5e6WwuJkLd1uV
nS90f5J8WfcXyRdlsEq+RhDpQCbiVhYbhzwsIfWjaPBWO8jzEGZSmYd4eSkViWYX0m0ksDvpsfSE
mhXaK9rr0MyOlhXGrPasMMqOkhVSiR2m+TGzQ27oi1vYrCrCyg4b4pxlurThKIesD3mHUVYPYTV0
+hCvkNSHlhOMReg4gbSXqgZJFEzTVviexr2mJKCc1VdNH7U01Q8+ECsR+wODXMBv3tQK8kIX2YGE
OjwlcV5e1r5x6ylo96rqgIKX3fK7TL/fjya01NVv8nG5SVKDaFlb77+I0CIy7hdveePV3QBlJsQK
k1sCnW9F/4mKVWuxkGLhAJ1sr7p81cAcyltZ7RVxjNNeI3mTxYAMi5Uryph8r2a66Xu/BFbWkXt+
bbpriwimOCFqS65Dd526q0APk1yXbhPGSDDRk2uiX8bxkiH2xPM7XgQfF1sVgCRZjBABJc4wx0Tz
veQGaM8ZKSCVTZsUkBLl6ZsakGWKyXxjFwTOzOeKI0JAhZT0TRDYl1uNZYggUIo2NeAwQ/AKGovQ
26CyuPCGchoWbWgvobmEq7HVnByXhpHkUV2O8l5Oe7KMo8WxPRntqbFxx6IEPeWo8fbKxjPF4KJA
X3CRhvMUX4b4YjZbdfEFImCzXqq9bPsCb8jclhlbLeVVtS8TupzyOpTXrry2iHLKaz1fq/Kaz15K
Esx8TedrUZIucU3Q8hEsOV3t6SoVV4fVMbBg3gypfulZjlzqYn5raxclwbFx6cZLrG/HgRR6Pi62
Uiwe9kWzzrM4GzzT4ow7C9Ho9IcSEhkkhR4SMSQySMKL0UPG0REl5Dcx5Mz2i+y0P8SQ6x9KyL+K
If9UQvZzoBXfxZAoIUt4VLsSMqez2v6phPwmhkQJqRCF13wXQ5r/TQzZrSc8yyghKYlEEm3TQ6KE
RB2V7XpIpFFt/IMYckU1ZV+MvdIVxNtVsS/UyNMuAvlTz7POUw5hqdzN42qCm/Pv32M7peiHxQxv
MYvOokOfEcHrz+A5MOflABOuObRlkhMlZKmPVekkN8nSWGciXLJb1Net1+dJw7VnIWFRxbQ8biHv
wK/0O6TgGgGRDUFGGr088tMWWE9LcVc5CAkgncQ+HVKDM64u/N4wnTuRkIc11HGH3YUrcuyQb43r
WT9b0oKggozLq0PHvckjhHBrPPmyBBRInuraNUspeV4tByIhXtBfrOuYqL26UZAqsPHLCAXHwGNv
3/9LsxWBYtdmQ0/QyeR+K8FcxnSr2FvZorzE7B86L1o8qfN6rPQCTfNWVu47e9FEnmGZC/YBfqT7
jAotyadtRUUwAYgGrOjVBGkVVGMAW4wSStAxAVACda/MCZYxKLASKkHlBDY3m706JzDGIGYz7QSg
rHI1KNWAve6mn/fsCr9LAOCAiusgSQLWdFkSYL8ukqA1/ZVrP0SE1U+HrdDyK3u1sc8OIJa9Assx
8wDZq/H27hUxH7ahIW5VEk/Yb8WegSJz25DogrFz2o6AtiliXana8WBTw56aMn+gaFqSPtv4Tea/
BRlA+pzGJkn1FccXOdCuYM6DMQ+WLpj2Gjo6JEHXBbPYahRBvx/xbihGkHXBagSlCBYjyMX2QfpH
xQJzB8FtgdZupbSByIK1DcB5UICKJ9unBpuwNV8o/sw0fvTr2tdGX0u2gp/VWh6VKV5CNV40elK9
VfaOhNjBQQi3VUcW8eASqA2xoW9dZXIZu1OruRXEcSrqvAzwH7G/wiMyjZoib9lr6CBI+qA3ls53
dJ80EEn3E2MrvDRxzPQ2SKogjYOMk2WvdgyqKgCcMO7VVQH+w5m1uRKIMXCUYKkCSQlWTgM10MeA
3FB7L6EyNL2xqoBy9pLI6OZ/wRmyV2Uiv/MbkyQ8H9n5bRb7MyuE0s8Gn75SA+3S9FLTyzlLxq3S
vTACWbbLUWIcjwSM7bAgenirZXJ1eauCeHHT7SBO7kW+V9p5qeZJs0fSROF4Y+ZTfcbweqt29iWV
zEvfUX3V8S3Vlx1/4SRx/InzhFOiC0bODc4WMta4PARA8kkf4kpZd4FuBJ34Xo0IKFBLsxEUnD6c
OGKrZC+JbVUbOEugkineBjLTwCwQbTBxjmRYzIPRJoDD50prY6yzfXPEaOZXNSRGUk+2khMfPiYl
jR5yi7jxHPbdnCbZVsSsIP+mpH4rWgW/uGK/khAiaMcIp1tcpDS2ED8pKzJRLlIncPGBhD1ZQEYu
TRKTsy4vhCWYrjm0+WX/csp4/NtHSEmX/ga/y5tVrceD3bOiN+b4ue3b6Dqp5EcWpMq+6JsJfTBT
RgmGpB8SyUJcYlfdceGlFpoFYbQQb7JOP69LnNzuqVZGMsZ0N9wKFtOpjxOay/1g3xim9N7O1fF+
dLLqUSs2mvv6q9H6a4CMrVgbPJvBHpMdVok/XrCdLoqLTLLI8VaTFIC8wi1Wi+bANMyndPts/5IK
6xLKFJXrpyQ5T9Op1k92uRXxtal6nLZo4KM1HM1iK8sJqzGM1ZBBTA6jz9jKInk4OVpM8JtjYx59
jZVYStr8VvZ6MtfTap9oP8/FmRqL8zSeZW0rJ7607cWKL3W71ehcyvbSO1sV1TVdrll17SEpN368
XKP5Kplb5cVtuldMW2u6jfJbO+8Sws0tCfbYooKEpbnjwrqTmnMUn+Nkq0I/jdNpnk5WeXJKtlzH
EU8yfNLU1YqjPRzZH5oOcRlb1bBP2q3o49jGViZ/XnKUlq1q86ikp9I8lkwo9lqKM6HbE3+gfZrH
s8LiZqT1tlWDd7iltXvR14vcnjJgPZeyAuRzoZLlSqXVVdpyan+xS/gvAgsbjhnkJO7YTKxeYbEV
Uc1RU5A+T48LFeIk5SxSSv0uiWbJnepGe1x6qcbcCl2BJdCziW56tdP1PgLJ+aYmQkSLCTYv1KYP
6BwOICjhcs6Q9r0FZ+ndGKunyrD6t/Qvh7e9xKVL64dbc624YqUIirGShrW11u/stvCzUf86dOlz
bTrxW9iMHdkjW68oGmibpF/rcpo+VegVhQm5Y8EitcEZ6O3GrfIpL/qjoXNRG2a1vW+A8B3WqZPw
8bTlTSotlZsbeveWt6nJunt+rq3hiQAJxmsqPWJan/gck9YEzqYNt6tRNYe0Wo2PdlTfJtoz6Axn
S/QcT20RP6j2bAWWyp5wrDTjXpTS7HZK+i6vOuuKhxLpdYfDt5HQW1j1WUBvwNwwy89dop5Af5vk
A5ZAmUSNsa9JzA+qhFsoFtqdkCflPCbycr8fspagwoZOl2frEYEWOejBsavOiRDyY98q73h+5pOY
SgaeqYGWvlcuqCceF1PIUCN6sLGmrd8oXLqQ03WblHYsT9oMyCIe0+6x+30SwH9tMED3+0EScXTS
Dtncrocx0tczDTL9XWOeWQHrL/UQNSdhLDbCzjj9wEjnndyUxe2QLHcgORsuqbPsqbRESIGHIiFP
3YNNy/EhjuigRXkLkCSJxuTAXVIl80md6+q2jMwaBwdWxkavzRf6V18VSas+L7U4EdoTg2k2ro6N
q+Lvbwb/ZYdM62VjuMrg41Tsgz9eAQdrkszS6IlNiIX6kA7oZKIVY7kNwPOlkpXP6wrXq5EyA6OR
JD9mLB4LMMge4RYS/ggnSO0kBlj2QCklqkxC0CcaKef/HIbtU0zSTO1xvgdalD4WtWJ9UHJMwbVE
ivUwj84D45Cvc2NfY+PJKZ4j8WwVz1n8LtmrHd5pJsDqrfqZ6OygrF/y+kXO3ovsvaa8TMv7Ya9u
ec/drOAiOff1rTXV3WNvOPd//7wBOX+11meZj+QTzzNARKjbPz5xc0tcriGwXU6ydNeZyeQLeTWD
yVDm9zbsVjKx4SvnkwJjdCkANFj0QJXpNGb3XWPD4+mIEFf02oOkDJVsUOAFCSDuSZp80uw+vm+y
WD3EiMzu+tEixbGC8dzJMBQNw7qYqra8N2bNhLqj3jQtz0dioRUnPHJ4E1vSBwd0DCsOdq6ZWg6E
qxpfI1yyh9WEbSoRnpQr/a1uDtymtIZ1Zd1poRGVypuujB7XIdPejaoIS6mSPyv2J1u2wBTbqyDj
msNQt+JSFqZFtrpaHjOFvC6Rp0/oiZMnJ34Y0rJgh0WOt5pnB3PpqjtnRAxdEbB6mMwRTIVhzlc5
XcoLU/aDrpZfifZc3vZl2gZGzq2ReVEd6rYU3yu8D2+gLKIL07Fog5c9a2Ozfq71+sM0QJykrT+w
ykvotI19H3Sbt9hNpuYwSuhVD1lREe8GD35sxAcznWvMCzTSFlTdCGn3Nch+MBU1u8lnNJK/OlV+
PlPAOGAew2vDXIL0ya29+JddIb98bGanGw+6ubShiKRnfZp/T1YgmITaj1cUETURe0HumPOhGRFm
/P0DeE0/YCTCWo+HwMnKve6nbWlMzmSvgHk4aGmENyE2ToPVYhwc+ggQB5aDyqCZnzUsS1uuXLY1
u+nIHhkiUuvOauxOhGmjMbE9e3xfDvgcC9QmOsvsOf4MF7OEiymaN+Nahn//yF+173jQXJIslmco
rqyfVW4JisxJwfl/YJGKVM0EIpSW0c1oywZbbO0LagVxlUaM1fv/9/98Xv4n/lrff2tf9P/+Xz7/
XDeiS+Nk+OnTf7+tMSOW/7v9mz9/5sd/8e9r+rmr+/r34W9/Kvha334sv/Y//9APv5n/+/dH534c
Pv7wiVcN6SAexq8QIr/2YzHsj4K/Y/vJ/9dv/uPr/lveiubrv377DAJ72H5bDDD2t+/f2iLbMO//
5QXafv/3b25/wL9+O3T1xyH9+OpffP3YD/xj55+6ajqGA6hCNwzarr/9Y/66f0f7p454ipeSRCRi
OrdgqKruhuRfv+nmPw3NhnTCqouUOGPzUvf1uH9L/Sc8TTopMnc7e7vM/vbHX/7DK/ifV/QfhJvf
1wC7eh7Nz+Mfmr8GUGH+ZzrBr6/05FNsLSsCigheXunVE7SCzK4bv17TmnzsmSDOpimPEE7Mw2Jk
pEnZc3Nao4mA3SF9cRoZ04pKDwvA7EOdOMqv2KabpfivfTRuwoZM+4ynAj2n8/NUh94at4TFjm6c
mGnZyJXrLL2ZTeS9dqLTG9EONBHN4ZwzB5jUtmCrXsQEuaWMyXv7F5eMV9iR7dFwzyPUwzEIJ+W5
/+GaZdUzkF/yPW709hNTyi9aYmkPo1bcoZEs3Fg1+yDawnikwq5vphS6nywRP7+OhVs0TxC1kxM4
3NUdm0l37V+NwF6/mFwOiHzVd8OFiajwx4c31SPCGxnCRSSwnwkRMHUQrFrjz3lkjoc+qyIvV0AA
R4QLeWORfCpUHNRae5xMZ3b1Ug3rLH2YzF9d63++YvG88QwweuaaxYP72VfJYhm8nQSCfUY9d6gH
3VWX5KrI2Qrg0DrWY2GxO1TWA6fjp3UdB88GjMq4MSVZBMq0beGTAvvzoUBl3A9Fc4ji6f9Xy8qD
5E2gQfJ2eCMAGv/x2TMAwKezVko3QzkCSnXM8hCrU8LzM2de4pLXdN24dHd26UhHeUtMF82Tqnfr
Sxmrb9GodceqG77WOH3ZHyjjexsY3w3xf1PYGs5jNjfi+JfrzPd38w/v3r2N/NPbg3gX/AtEC4PB
NNQfH3OkgtKVKzM+6HpMq6lGzLEmUUbUnAQBCYNUdSTl5Kkf46fEYFUqEW3iIZW/6yRLfzMuUnxs
HT3hvZJ/WWa2WnEe3ZqZ/JLFZe4ag9lxmtKQs9gHQh800MSkpcQdsyLtMVVQ/ZBTzuJc6cLajnJX
lTI2XqNgHt4b8sPifqWlofpF2q9umY2pt6CXPhIohtTAsnqGTlOgFLXlrppW3M9LpdzkpDKUrbVc
R0u650JoHjUrt0NWC81NhJPJMWi2VcLCzk+wsi8EYgDNTs+RsShnzr4wnkguZ8Cl4dUB+0M6CMr4
WIr8cWnUO5EhkyxWWLBL4mpx2t6wmRy8vB/DaCwrCEhbJ6epT6VlIMGbpO624UdPo1YfMrAsSPn1
/NjHzGuVdhRIJ8tDIWnqxZwG19oCTiABlH6qgzKX8qYLJ/b5Ti4/K4Vcu8xL8WkSZM9frXK+mKI/
xLNzgq9PV5qdzEm1m0/gTFka6+KrXVj4cFkC+rGejq5gk4Q0oXpOjPqSE2RztsbiVxkWr7TRvA+4
Y0H9M7bez6v3QbeMWVKacgxhB4bB1F0KzBXBqFsn1gwrzeAMdftcqPQAFlqV0fKlnqHw5NP8S8Dr
f7luEHiiYHTaUKlIpH88vTtG/gPJE9JNWXbjMR17rqWrurjdiCuoRNvl6noLlkU2UWfGHwdaNmWL
hE2nxy/H9ccoQ1Apaf0E8te62+9WZgkLtcJkxWur/1/CzqQrbqTbor9I66lvppIyITPpwWCYaGGw
Q71CfUi//m3xTcpQq5jUoKqWncoMRdy495x9rFCrsr25iVG9XutiXvcfhUtmyeTXl4PddszTsu8a
jduH/vzOQkCBjANdcUtt+PuhfNIvCNlOcUIzyNSpHXi6AJs0ffPZQPoPlTtBUr0f55WZQpo8ooyz
4zlo0thw2VHMYDWxCs82vlmprpbm2ceKeKzKbRYxen80alNorwNNcsl30eQP7YoRd565JXg4WPWl
pX86p1Ps5GQCu0gJtbn7RhnORvP1MR0vcCwU7fQFQeD8/Zh1k45+oUkttOYnl3vUmTVafuj666Wn
Shi7TO/AcDxv6sZzz2OTN0jhiZmbpbuZt/s5N5y3Makg1mkqXBZNPw5jmZ2vS51eswajvh+787kq
cQo3c/PIOn5Drtczr81BFiQLVEYK+YI+R9pPXDwz+qzaqbVV8/yOOZINaBKntXTEo1L+rcN/hopa
/vS99DYztRJbSNOFIi3/LH6xYJS06ErJ5dJFeNCtGD/S0oj9DixI14X9YKNWoDW6Q+AWJq2KBN2Z
Y5tjvs1X+dwMYJtpFzGFKvBMk0+B40dNvwyVoTJe7/mrimOztOUOHMTmhnMcwsHyEWSxTI82WAIM
zX6P3NK9kJMwL/WlWw45iLN8mt5yoxZHah8symzJBJTPFHAOmibdys7n1uxP/tg+eLLrHpJgolWI
mojJs16n3jmBQ+ijVjWHmZiOOVeYRAzGserTCchnh4TTu7GHDfK9tuNuk7c9zmbmxW5p30htBn1Y
meaPgvIv9tDEFS4GJTnioe9sJJu2tehh0ii5rzK86Ek5+lHRkgfQzslzOTPuYT4FZAUnWdDssP1D
c6U5NHiSkbOaD4N2rxF1eD1066+Sb31f6sF11tYGIMCMjox888dZ+4Gh52SuSLZIkHqCvD2ELjIK
MN3QEzbxLLvVj6E2rn19oIOW2JeFZByGbDfbBwNPJSYXlQAHJlnsPXoTWZ8VPp2xHQkeCT79CaFs
S2QPpxVo8/zVlkhPOyWreB4rI8yc1uMcoOswp++UDf0P1Vh3Dcc1Iee+OCmdG7VRteqmE1NyDNRt
v31pfus80fp4Ek5f7Cf+RLPzfpeJ3kPEHMil7/rh0mj6G2XMTeQXa3NmypWvlJ4l5kI94tHFzp8V
U9RC43sVsHVwGOKa1effFtzftNB0UHyZHporQnvbSzi40yPv5Wkg5MWiUg6nVABQ8+Y/guyfitDI
M7PyqhDc+28k22aYeCvnmPJbsM2aOIrZDxvCSzCZkKB6WGZuCLlQzdGefLzoQ8ZIE/cq6AyPDPiy
IudOI2bGazXETOugR6vouvuUB+arNe6mrg3OapG6NFm4vPqAAGiweWdt1/4p+vRAiwgfcDPdGQGA
G83zDwXpKTdTndhhkMPkgJqZh4mbTb8d+8pJ0uua7Z2r2v99ujP9VWX9y4bt+FxCHC5IOgXHp1Mo
IUSmXsxBC4WL+g/OHFE3gQyDJrsxmcb/cHmuznMfinxI4mzxAywJwxr5qfzu7PhCv9tqVC4WBLeA
3fka9TB1gdGwDWnh3OvkQKmckjpVTtgZ6XMHNzrupINiIAmYBk51E5kegQr0WuEKI8eTax63/nzW
GfiwMNPokW69JDlBqP/9jX0hH24f09W3YxusE3zJT6V05aJfzmzsJ43uz7FUiSK31LzMoR7tgtnr
90qnDvVMfHiOS3RP6aMGaI3fkvhLreT40vizw3ruvTMyZUaEb+2rmEjWbhPir1D0pxeom3/996f+
t8KHsgcdJJxR2kGfG0Kuk3a9avEy2XL2SP4kFSlYhku7vWhNb4nTxeYtw5IW9wIlh5FaB1ZcHba+
KL/po35AFj/VCFyWdKD2dA4AwH+6yamy1hbU+CIyx1I/I0bGDzUfGRrI+mltoU0sXI/GAU/d7Csj
0utZ3mRdyrDJY3LipU5cB+Vwr/f+G9v18JAF6mktcdrUZpffp05716ObkQaklyZjQTjmsCMgoD8M
GFHzLFl3vkcIYhHooO/aArgjIbkCUkwzIvDvfLs8B0gZymAeXlWKhj5rhX1Va4V5mP31T1kI3J4I
u12iwMORXCgcm92VW3q7Ohhu+kyfGDJoEhbAmBxHhtuNHLujIIXwMNsTfWpVmft0KMGblcS+lc1J
VPJtbtlL+qJxbntFMKU+Rk0gix+eCA6lpR46mi8XKgBCbljLqzTld/d/67PkkXUN94yuGy5TFshn
iXI1y8Yy+1ULEVcyCynrcFRGf6qmYgi91kXe22gXQtrDrvOYJGf1/Af7N/INSJmlue4qoVnxOjrN
abbMXc/Bwn4HtcOpdqbL3p7Yz96orukxcyOBmbwbrKYBGjaw8gkZ3A01auYWysUeS90qVWTgL4mn
QtaXY5FIXnztu2r1XxowfkCfFCnsFo77uU2bdGh8Mx1ZmjcxLRK5DVlP6De66G87alwAr3oTDRtG
bcIetlM29p4mdYvLgoqqYQ8KiySvocwYyRGATJNNL6LIp3sS289LrONh3VhXWkUkeYPTgUIPd0+u
GqqPCcXIpJo14sJv72anTg/9Jqwknv5Jm2o0tvNjL8z2u8Hn1x/ZgdpK4YOy1fUgjf9duGYpFUqf
06xwuGFEMzaivHeehUZWRjEVD1yejv/z32gbPSu7HXZZPz/Yo3opEPfvCLX8Vr6/9ZX+3g74SLRN
WHkMY1Eo/P2R0gkbiTURfausFDHy9JhKauluJqOgyDRk58DtxFzARw5mXCVaSsEQTMBvSskHm91v
9vcPLsLnz4Nplj4kR5H/vynQP3r3U6I5IitK9neDkogP3MNTredHQXVR/AQPsDHRaZrzNGO05mlc
bWadPudDFzUeayII34gH2KnBx8euLU2oZeudoia47SCZr0XA60IESluBAiNEmeXf+SwOzaK0WkMC
k3XoOb2xd9V0yM3E2qW+FqOoux3M7raEeHc5L/P9f58P1nYx+/LUdIjcTdPnIHr++1cYXN1bJp9X
waEBlbXz5v70D4GbjfshqMHZSFjPC14TLqk2qbp4o6/rdL0bx4ZLkJSHpigeBqTkV6WwsWNx0Ty0
BZk1gQ1xcFpFdRidFyO144konEcq24R8IweynwFHzB4JlQ6AKn08nqV+TmSLf9dQ+nrhBt/v0k3y
qQo20sjfj0jFX2eEK5CVmHgvukfhubjztVo7GjpbNbmsWLMwzYZOixOiW+Vv0p8aThVjOcewS1hu
G+R8zHHcTe560PKdMzbZN+3EL5MbdmB8LEDvTRrD1pe0w75rMbtNnI6lM/1gszxLdfQXhbniJyvD
QhA4pWcZ933exJqMSUyr6gFJy6OxNYQalGBaw9i1yGcVzQQlxfWcq93o3eaN552VvjkC/dR+jk3w
Dcj8w1f+9xLy2Fe2u7//sYY+vci68FZG/LzIC9jTg7cBOnKINMjxsjJyu7m+rjYH3FrZxLcgnpot
G/+fS7O2OWLE+zZS8Uv7n8gWdnWye3yX2LoP3Mw/XuQqKx1G4JOIxgAUZdUESPZnO4/pgcdroYwL
os8xoGjeQwmYMkI/8ZIBmzzTFX7Oj6YVhhepQJ99HFf//cL9S0Fmb+MtvKY2nVnjM0jYT8l4bDMF
yHiFf5YZLEAh/SwUDtY2m2a7hqMcr6xZ0OThITSkPDtz7u+thXPymw/zdQ/mw5hcrGiL4e/6DD+t
lk43u3bWwLSL7Lb10z2/c1TKnvQlTdB62Ugfpnk1OAwnZJLGKXeas1L7XQH9/WYs8vHkf68j23J9
3QdUyCf6ok8IPKkVecOHwfcH/qGw+vOu6u6IryL0QWY3XfW79iV74wQP119rF7sctZWtLeWjMHMa
aOtza6TBTYrY5ERguRvPhTmhZ7IIfE+zBw0y9h4YfnKcezzsuADVzTJx8fMW1LLFqM9nDmoF9jy4
ck7a7poq0W8W7ieXJppMc149YgQtM5yBlkam7IzrwRYAq/Gy+NX4AxNZwvh9T8z7vbDwmTb4Sucu
meOamcRugNKeoCgOR97WaNX9g9aVF4FeYruHTI9GCG4hNADuXZP+bevqyz7PL81Xi/rJIIP+M1lm
1NYJ92fK1Wq7ni59nrPBCR3jOhVZjZ8QdGkQEpJJ8Kmp3AiCPy7kLY/Hrdd73diaKRqAI1sbj5Vi
EuWkab/Xc6MKP94b2eqcZW7/WveIRjWwXDsNL21e0B/670VrfsZFQbHcpoR0GhGjB3RS/97PAz3R
xmaEzxEQPRHU58MwkgAC8SBkXHnjMOt/dpJIH3TIaJidyZj0cGfQYW5cqvRkL5t8OJ80BjIBfKNQ
WI52bNM0if18Id6jNx8nCkJtqM29ZtR0nLTujyp96xlozDeP8nWrsrdZpeFbgc0L+AGk/cdWRfai
UUwLj1J2YxUvejADlslJ67GKZ25hRRaI6060j4GcTYLmhliM4/Qwu1D+MyYyjl1rJztJH+uuC47S
0BYy8XJSel37mFc5zKJBOHsu18G+rIHrBfV8XXikhg0JgVz//SzGF9fdB12U89nzGbuiNv10zroo
h6p5ZFKH9RC8Ydk0WO+SR7tXsFfz6oa4JpB8DTJ3zKERPcMFdXWOmSxVPlS0Orsp1LuXx6sxti8m
J2CTC4PbQg8aET1qyA18NxR3dfFQb+R1nZRoLmyE5y3GePMbGSxpUUn/s5QpUubZrthNqT4myPF3
psuKDXJLXKmhm8JGOcP5ssAFYyrBTmO6P5yNHg/KqkTrcp9obLyrQ1It+xRWglH6F3W7Pk8F4TLJ
IC9X7KL+JjfyUuN+Ec2uw8p27yWUd9w1O92ukfyp6UJ1nhN7K20uZS8QyU06UEyN/LW/qFP6UmO6
wr0s9WcNL1w4TdmF6XX6vnUc+rDaAWJGQX6WXp2hV79Pc3kTBJCqXU3Xo7mRXmTrIOBy+roCCTMS
YMIfBjp0bj2a+9UrkPJrSxajQ2OWxvjFaYcGRjojXLtd/ausp97BNAVuUtGsMNexetE2hkVt+4dk
aPLDkL0ztITiPDTzNV2RPRO7MDFb+8X1KhrIRTXvCS4zSY7q9J1m++1NDcttV4vOiadUwizhYoPY
UH/uC9WEbdn+GPXBOWXMRSsPllZfteRt0ClXjmq+qfy+kBO3FWl7W5qW5XH9+Uyh8SrfnfuFTc8z
1Br6PWRKrRudk2fnVjwWXpgH9FxDw78denx4xMo9yFXzj4lDXkXRAnxpff3BBikSl4mV7XWhH2yP
fqxXTe8z+BO42qDtTavr6J0PY0ydOMzB8pIBmU0N3bwThU7ns1kwPOj2mSinCkJyFZwy5mJcbBg9
tSVgLqnUH1EP+a3RGqBNRqAoFaETXpocbMXK0MHYoSTyo3KqkUUp5LOeefQGW7ss6SdeC5tUKRcU
VSH0+pdrdUy0UJkBW5I3A/yByEy96SIbEPRok6adJ2rAjIYBluLo0nGl2BlePe1kJh4o8627Fm4D
R+xwtNNee1atCiInQ1TfzWwx4O5BOGV1QMakV/xc0megwkj30WK5RtKGHpnWYTp0eZwkQXlSznpL
GqlxYTHg++8951+3HDjdFA0E6Rj6BwvvH/snx1Ze9yZsLEsusDMs+rVCZAEbDHNbYjBZ2L333KY5
U6L0lE2ldr300oqSBnt9VTrtuVE6AHEW5KITjVCz8ZwbWlhrmFvOvJ/JJ4zIbpWxxWG2d/JTMf82
FQQ/bdS/Cyn5l+GS7eJl34poFq7/wVT6x8N0laamiiE3jsQy2+VDfpm5w1OdNz8HOwnY/knC5FeA
H9t2Ge1+XrYVckPYl8nLYmnprbOp6T0NCFVR9Scz8JprojoQW5oHrFfLywTAZqc55aswJkw1w1qQ
8CTxE45prGWK9mBXP0+D9YuAzP9df4I1Q446ej814uIPNcrqUDG5SuaivrMmQmAqB2trQofAqVYH
ome3b0G6RfWgrHPGa9gGV4KlgrGLqUwO3eLh++nLefff6+BfimrUdqSnbIoam/HiJ3G/odlzVSMZ
DoM5MS5SXYVB6ZFUL/znhJrzjDM2IZ+u7diBCJrAx9OKH4vuPPz35/iQJvxdwsK9YipHT4my+EuK
Hyrk3JkbfkJrbJ+TNSjXsCeda5m7lfxQbDVmb9D5dfwqzibSl0gvITe75eyfYSuR7GpYYHiHu9nY
Rg2UDGcywWKySgiKuLipjJ0A8SCKPsG45Uw3oK3mHDAw5vkhQ7RaAANbp4sRKlS7sZ2fNE2juQxQ
H7GkdSF90Zz03gP8UfXrfq2C4FBX9v1kFrfLdl4YW0B64VMLWb6MtGSkR1vLBz9xdOomQrDzpB/C
IHHcuNWw8Ve9pR2nZDX3//1NGl9bdBtBjOu6t6nJ/M/CFWQZSZZWDAXcuq4P/mPimeoIQq3raZfS
Zm1iu7OizKqP+qyTQj43Nx9667ZPEwLiiu+UlR9JHp9+Wm5shAdSpnF//DBH/uPtrBqws7MOLkjl
E7OuImZSr1DU4GmyOwbqHvrXsBQF+Xn61ggpFqiIZVfFCOypXUw4Otzu7mTmvou2ng9UDOLWWo1d
B2HllHcYoDyqAYbJZXJSdYW9cVLdeaG5Nx0NimIsjsawmOduQ/iCZw09moy7GhDm7QItLyIO/sLy
aRotmpf+yDRZR1bZvNqBXsV2L/vbTRgfWeYkzpzUrWK9TL9zG32Y4//+ivitzACGqwWi9sttMs+U
seSdRO6OBeLwgSUbDCM76Y7RL2EluYjTwNsOv+p+XVwGOLNN70sBx2+HjkhLhS7GccPek3ei7okY
7rJy166diqy6jwLz1Z9KG6/j7MYE3/zh7mwc9NL/ZdW+eWQ6rN+SmdpiNSepuSvG51GqnLQAL8f/
bZAv229VYKYYNZeeiWEUGpU9EPDenxAFVedpMVWnJKuq06QvLj1qBeK5q8y7yeVvzLmEX5OS+Ujo
eHPmiR4+ub+89/Z6NmJe6nuy0ERnxJa9wF4FWBq7xuDC7xmei2HDSnj4pUyQbQwkT4Y5PEp8gbJw
Q043LcwjLVBHq3XlLWk5semLx9V0yAvk4sFYFnlMRpZq4BYgy1NCqktuqVYORsuG8ayNJ649aAX9
9lx6eXc0i59i/ZV3W6e66Zp9sCXr/u8fgfVN4f8vh/CmCccUTM2i00H8dB9r4NgEEn0wbPo7cnf8
0K/frUYjBI4kDacOwrmctdPapFHXDVzfs/oiaxacUJxWfg7GORuXE9KiCE7UbuzVfaZy4rXN5LZq
1jN8/Zjxt0urX2Vj6Jt9j5yz+Kb99gW2T2QxHTjToL9BkxAd6t+XSoQZZtHCmIoQfDa4IukzdGV/
5inC1LDY49fyEv9uhIGfDLm6YmIK9NOkAexcisxWF3zMIC5o4kRqbZ7RrFXkfPhv3+yK21f56Q3b
UDL88Pi10I5+OudSwkTrfmS51EDdYldTP8SCCqUdfQcTqYB9nSHhw9VRhSWtGgAB8k7JRIuGmhHg
f3+Yrzs0PBuTkE4fVaaDQPPvb8xt7RLcQiVo12tbAAjGzPrb/tSXuQVbib4dqVvLDAfGp7XV+mWx
wT7TyF91wngoZ8hzQCR70WaE3FMtQ7Wq4a5ZjSNQsru8mJTm+oTtLSuXMTaS8k8wtclFAVHpoito
WFdmeURhVcowraV5PljGWUBndAgtXtULcTbRO7xwF/UuM2ZSgxjBFCMY3gZRJvfXeXljfWZYkiRN
orltw162c1iXc3DSxcj278rpDBsRIxSi2HAOrePjsvQxvUrraE73fVKMF4sasr1X93M4z9bLbNP2
NwZalHW24tUsX12LW13Q8QEye0ijpNjPJYvNJv/64C45OQjuI3zpNZSVPJorysW2TcgLECNUufmX
1erGeV3i1UEWZTtEs6tyIBcCcQgbWrJz6H1bqkqPlElkRqUP6dojXkGsE5eB+dh7rK40qbw4cwZs
gZp+55Tcj6tOXA41g5A8HTDObcnSZbDeth3ZmmsuLupuuVxqFALjUJT7puWDl06Czgg50VT4l1ON
y85f7GLXFUwXm6lg/86a9E64R2aQICuy0ySD7GqqaIZqU3KvKb2KbJVfT2htDs0WOeoVtORbHdu0
XdjGKQMKs6N6BU4m4BVCFx2CC14KFy4mSalwiE7eBpie6y50zbI9pprUT2brm6FtEZ/BNc6BFdE6
x44NWPi2dqZMR/A7ztV3r+/XXWY7GS34rPzWzME/O4nUpOp59EQaua79+sEkAqrws/M860BPVIbG
G5ba5TjlhXWWMKGMSq/WLsqlb+K2WPm58k1k+oEgzLVl05QxaDE9ggxFURJr3V8wIM7PZ4QWmEuh
Qs4Ed0a2X7/1EjEaYxd/mDSKBdcPZ9l5oAGHq7SQPbbR/OSuoLenAo0y9G39xRgqTKylV53bg3mV
eZl+bqruak6C7lYLnPUMTk8NRhfQ2HBJjsW4wct0pxHHtPpNw60gVlNJBER6ztxbOgYk8YPnp8nR
3timKanee45lcN61Zl7neWtdqyDH4D5c5Z2+hBn0hyvD65qr1ZS/RO1cKe6miG9Ueyic9hYU1qve
q+VMgMnO85JX2wElWxqQUTiVw3Ym7UEuTFSSAGWdOOQOhXOtHFRxCG/gncc9T5hM9DXMfrsstkUR
lihj4iJYp/PMECVtFshtJpfejorPkWMUCMx8y0DjBVGPvls7e2bQLx1EH85E2BIkN79BuWupel9R
+XA1nWNHBhR1nZscZkbJaWs4J8lE5gSKVCD3I53brZCAiJLLgKi/aYNYvvFlyufBxNkk9ICNt9vy
p716YwsuENIzTGNbtF53MEDfdY3xRIbktB97L3LX5S3t0dL4ulRb56zYZRl3FbvyHtEEr5HVZ5Qq
wXiwZiyKGiB5a01/mfhRI5kZb5418d1p4rVJCnqqkjXepOSV9Nq6KxpG4l2qxYHZ6FE+tKBSk3vK
0Pc6UbdpIn7IGsX1Ot5wkIEpKm/7eVI7AoYNxnHrLrfSJxdjT5Q8MwUuoLa0CEYdJqUBS5/e9BAm
JA1pC7+CUPD/FrvZy9IY4J9r76SIw5tc2TRIIacUKdGS1Uw8cl3b231/DkJ6I3dPXShd55b6Nkwy
PM59dT979RjjJzJBUK50zkk5ruaHJgl+m7DPYNolxCQmqKYAd755Sxoug5uDn8yo/m2YNxZAsGq1
flkyHlmV4aTz9SAZaFsUE7TOnTDr8ZzI5l5V004rIdAbXgJeQmXbd6m/yoFMk7E3Railw8l/yFD6
E6GKtomIRhIyiFaVq0VMuUypJBOcLJ2Pd4XZeGrZz30l495o1cHhexwMUlpU0+dc+fWXpQSOIdo1
1FuYFa1z37E4yGKBWwQgLcJht0OhjB6NfmHNBGqXO42O9s0Bs+FdtV5+zGph4vEviGnPxQtaOnA9
2qXmAy+1JV8O2hkSMNC40D0/jjNt+GlhgF+KPLIQ4M81nbCVIz82pPaTHeh5qbChkR8K/pOAARzR
fVgsHkUhkTe5614zXLnK7QZ6Qo6GVYOkl2cl6oXM6jCWptepqb3SKj+BlI/HlD+Gu1wfOpJIeq1J
osBDzj316RprVbjU46HqKb1lNZK6LMpnMXn3qyyILMx+aal5U265fBCMfxfBH7svblkkz4HP0yYG
+GRK/7wqDJKurR9JP2dRVeEO1UT7PpOwGfZsd26akmqDuchyA0Sl5ZNupec5aE+uh1O5qxtpRqNL
lnX+auQaxCQeFSOeyRV/+u3m03mhuMm4gn9jlJdWHjQRfdsirC10BJko/sxdwxds1z9yI+o9cWnm
/NdxaQlktdw8TlNxLYz8NVib+yyByuJNtPRgOp9ZPcuBb36KHO9WZTZ/CyULZE7el0Ilx0RRL1Iu
o2terXdTOntfdadxMEnqycw18mbMk0aTn9IeVqvevaRrfbEOzA29MrkpLOcOMB6XH/9U6G1Dz9RA
CdE7xV5D8xCu9rnIITobJrqCtlrTDf8AkbFcz73Z+bUyrqR+HWkoe3SIAwiT8nplT9xasSW5QnRY
6+R5bTGF6GuDUK0eUApWzPWa7EUZaDWW7OHjdeUXTGG0QAJNc9xBrkOIHW8SOTK8ytn0J0jGcPQ6
vvHBR8rq4dF0kzuzHR54ea5YhGLn9RItD0gPXKSC5B1+DK3srkU7vEp0inGnfm+u/XA0qNawqLyt
0AVY1pm8aQb/3bHqCq0BnAsBM8+1qjFuiKlgNwHm74C0axU/S3XnYrxBDBK8ErkgAp7HoVKLUuwT
YXHrLKMeNjWBsqn+p5DExsisfK5S/lqVrfu0GNBvFoS5iCA7m4p8l9TFraUDYsWPD6jbh/y4rrgN
V5LDzhlVVky8moMqbB4mUa/40nmHzebJc6uTqrpXRWM4zKwnQ+tfx97HshuYFIzTu5DsWL25XNXs
VmWDcjEp+KFxaJ35k/3bkbB2tCmqy4oNUxT3ujSOXp3eB6W4b33LjsqeXd4nFyDPA3JtNPmOx/mu
8vrHmhSmyQe80K7UtOhpL0w9u2i3kBzd41vPV+6JScBfb2iPrbQc1JNoZqSv3ZrSO19mtltQ91V8
KRuNhav7K39U5Jrw2rMEBKyLIiEc0bfZCB75SV3OoQKE4kp3rWQkazBH0mi1RmhNiTgY4qZqRsxj
7PB7L1AMPRpBK5hoDk6H5gwm7q1b3GjNjLdQqxmZrOW97DXyDgkfkW3SxppzrY1OERMNYOMwrH+l
+VKH9AyDeOm8XeOrN1l056iicQJMaRGtI4vNyNsbze/+dD5LVrcqYtsm5s2C+Lsqj7WFlZp7831S
DA8dG344JZIBoGQwMDDLoTf0lgXeCUPSXrmAX1dHK3HtP8kxCDD1o+1LRw0k14DMZ7Hu69r8iV/K
ihNk/lHdzidpFxwuzX4BqxW6KWumc5tI+LjIa2nN8TQxn/ZVsLOmvTRFGzozj5d6gqR3JqjFxI8l
WkHss/2kdYQudmbxXimFgDtjM03WaNYnXDZm7yOhhOv98Q/+LrMvrd26UqJsilQzQAxNBvU2QH6g
kn5z/baICGmnyDcWwLhpGVKlv01S4P6bIe5Bht5k2QvztxXKxtYpqEZILQbp7ZpOxE0T/KENdpz1
5IG0PtyCjEcdjb2g1PlR68G/gs57Ma9drGAS11V67SX6c6cDt3G8Hr345DzThKNzWtBxJYGHw0o+
Ier5aSw4UTApJEyKfcm7BENqfG3qNI8UDLEwWHpy3GwW99BQ5dB2KnSXjntAQ7cJymvHbFnPhqgj
34dPSsNkGNaNo5zf2QTQJ9lTWdFkTB79Sn/ptlwnQ6Qzf4j5nPB2+/B94sKXrzb9JK3pMPpgFpiC
/meTIE4gKvZY2kqG7VpFfcWuKgecGGNrPQ3V8gKfIsPRL37OnXhYFg5/uwbSMfJi64nZc84pfi5a
SLOhAyVwU1JyckFnDqbu6mnVjrsEzbDqPKkXHFRdVI/rH7fosG6bYLoll0YXnlDu5hDBXZxpq9me
VDFDToUmHPbZeK3JDUOiELxQDqFC5e3O15IKjRJhsYL3TrbPeqCGfZLc9D4+lHJNuTw74jofG6o5
8sp3Q3lXTV1C8qD2XurMexDrT+CxOeXa6uRNPfEzuX5fjBYmju51nTkny7L5qdkda6PXgRxl/g85
4Cfi9cMiM7/6M2zdySFP3GK6MTMQLIoyzlxyGsR9P6Bga5YqTOc5jYXNBAQN5d4cqOFIaLgH1L5E
1fhbGu50NQXpuwlFoef9Swz7TCe+ImQJPLlJy97mYDfQWMIFcyYj1bs4AdZVsUiZDJd+uFSILlin
mRE8iYCkd2eCp7fwG3KdfaTlelmXwesYMAGsKt2PV1AkYSCJfwhwf7Rm+ToHiDEMnniqcqoqZATM
QxwWDoeEmZdBCECj54ouk5wWJUGCwJJIENb3qLVpQ68tI1LlGlFWGRxTWX4Y127de3l+Z/Tls2dx
hhJm9VCDeEnbuoszqsrQEZ5A67jMZ0K+C0heiFOKO2My1S5Y3+y2/WNBmt1bVR+BqMHdAheZV1lA
txitqNYZZ6x1X0ezUuzt4eoukqjIxYnnIaV+kWQxqNnq9jUNnL2XsaOxoYc0UmgWN/ZLhagjZVh0
NH3o5EnWZdGg11FVizEyFqLNTeO2aCUgZEYlO1I3jj099Z2YS4vUG+iodqUfHCYq8OEtOuqmnkJ0
tcyQrBOyLdQfQ29L7jnuvsOuEnNpHHbV/EIeR8kglhultkz7amLMjf8iZxb51oo0vW5luwUSzisi
H9RUqqjj1iUrYcBu0abdOULS6dSYJswknwxc9Qv9pdgDjmcc1AV7gIT5uaa8OIAqfXAKcTlxSw3N
xaGR1GIbce3uZ7KWZYhJoYn6dTk3Viv9nw4qMW8Rmz4FLrc58txIERLiysj1R7pqR9cgDmgUK40c
b4h0P/255NVR72hGmCy6rCT51cyKt4p8B0wMXA34psNRf5sTj+xEq7b3ZuM81Cp7H8C7c28LLmzo
U07WX0jlUrHXOqwiMITzKt+5CV3LwuzZZzpU5oqUF60bfvI/1v/P0Xkst41sYfiJugo5bEGCmVRO
3KAky0Zs5NDA08+H2c3c65ElCug+54+BzHMrGIrXqIi1oMNItXEanogKQ9UcNZ9KRrTK9PaTEydx
YLYiCyy3vvZxh2aBX7Ur2yB3/Rcx+FOgdA6IxjknCQbxYeqYR2a0BwZI4iAHIkAgxP24h5KbObHY
oRniOUUXrfvF1BexLlZpWIIYcpolOfLPHl0oL/sr4dvtJq7cu8owEaQUdsg+BENOrhGUTtUMFql/
kjtidI6eREiy2PHIW1IfRUOVdG2lAc6E79Gn8iEv5b3VciaidYVLqEFJe6ltYl9upK3/yxLQzCJP
G1AujttxPgJq7SIdvrAam39dn6TcBTktqO1B43nTC323EMXGaUAL0DSRUi+oc/Ecbrlo7tjMjn2D
0zgilp2W8M+iTQxWwAIhjVc+xsQ37HhB5G60rHsvfcqNyOpmqNV/BheIyp0jk1OjpwQO+xaa1ORj
0dWvprBQF/QctUR4BmOz2tQ4jNClkPg0x3+p+yB3bvQOciGAf5DZV5NnB8fOqcwZXuamfVbEcnM7
RpvBnhvIHhdrJzl1lyympyqHBYlbHIxJ0r6xTBLugg9HR+XqKHnQyLmNCYQK0qq/uqWeb1Mqsttp
2JKxEvg5wVUsZNvRrOk+UXm2i4ceY0egz/a/1l3aIKkzAr0n85zbMzJt3bP3Y6328zi1hxQxpL20
T7nO9zHSQlEIntJ8TWNv2pqiPGzp++xaLCQ2jbpfnqQRW++17/8deLQCx21HLlCTn0vSU8bvLoUF
ngCiFmsKWtPe1ygtkfRiLdC4DhqaBeA1C7Sh3k3Uun+1qE0pW6mBHH/gpOS3bWbuzdYpil/+hyuq
6kbAsq0G6gtn7tJE8yVh5pteZDk1WroIB1DsrWlMOauyeIuNhsQJw38lsEBtInv+yfLuMe6Wd2PM
in2P4ipYEtSmUdJKqEv35jJ+AXFD0o3zwgtnR9dB0torPbJNW9fnRJAvPhWujOUbZ/0/FxUUJTmd
pvMsJqbbNHuAMKw2VdpRijn3N3qTTTYjY0JKCRB+mKym2zXN8BYTRRrFZPum87IZi97dVC0wZ8JL
29T4hRMsfAeCjmiyyMl3SCVGnuVFolCkI3f+zgnv7rQYSXRC9U7RyJ+sEOk2wcUj1iRaMZonz1Il
g0v63NR8ZVqWs0CREWkOdFz7qLbM7N9gJcPWadoCQUW/9adKkmhVX6eGRdyaScpkQIpXV48+e4i+
4vjPkvgz47At6UaP57Ppfo9ul55yEd07ts9jBG1jCU5ZVTWgr+3wxIV5j1ZIIrerlGXDZkm0CK9s
2GBL76cuv5eOYbn0l/tUR09M9n0wrQWdCAN2Q/oKz7l3iEQKzGVEPEAwazwxanngxNF3aTZny86n
oLCqfNMO1Or0w94qUxBJl0RvYV5Zqt5KbZ64XyqsdQmfGaOPkSKQY7lM+ofE9SlJNthITYOec5Hu
Yhsuxs30a9frTwBn706MNojHBC9Q4p44IHEux6CBbsoNYf5aJokFiK+2SYkXaEmdW62Jo1XLBwLq
fySe2r6Pf/0K6sPqnyzKvUkTCAmpfHL6ZjM5XROwCY3JdK+IZNnw7zNYQbvyXKGHiEXPrUdT0P2j
kcApq/gbM+e8N8roWJbiQUn3sdZbQuZ18rCEXl2mKm2BYTbkVqxj9nYp+VVTLuXFLu0eUfYzpbWz
7bL42rpyY0IvcU8/9so6y2m0rjBz14XtAvVifqz9PD+RFo8wOr6WyvVpR9nabdTuTS26lb5YtuRo
oaSInrSkMgLmIToavH02rKdO99Bq5XjgloTGdT2F0Cc7etac7ukf4PkqzJ1adLb4hqyFhhKFUler
tb/JmAALShyaXxLVeXp1znw/UajVS+yaXZcFnuc+c4b9NMUUjOo1KkEPZK4B/I4tU3s5/GbFdHWl
e6BI6g5SZdwsK/8hwewH/Jro+BJyxmmNBSVgzoBdlhtdsfvbLeNjvVaiMa2XG5+PfpFfuGFYQcSO
CvQ/LJ7Tjpqnu9ESVov7oz5XNDedC8ZNDDbGKa/tZTeaa46F9q9d/7TWD3+bwSHdtTH5lbYIS7Sa
pnPmW66TO9UK7tWmMiuozZa8b8QP8BLqIkdxn9aAF9PFry76vkEz3zmbrMrebVwarqSGyjF5dwVD
W4lAbo8fFp689bCsfIicJms7ouu96LdKkWc71M23obXFtl8IHW4cE8Q7CnW/IflGmLyUNXcbzfMb
I73oDTiYcoY3unkAxIiCQS/talihb2xaCQLYdmLD9OOtY1NCTrJIvomGQoVFOk5BrYwnurzEOauK
bFMprjMzss2DJBQuUBk5oi2IcZb4FJAlcKtoTGmkjhVrFBVFxlxwrSbMusJQO6sROLzdBfxXewEH
b8QqbG+79NmgtM1y3DcS4Ggs3CR0QYQOKiooUYPa6trFl0OYWgwKJtBOXey+u6Qo/hbJYYCiBNNz
NrKw0Bn4NJcI0rRYILiBamrl3Y8U3fOJ4E71mm3hii+X0BS0d9kPU7Z2sqdWSXZ6rV+zMWnqsvWb
azW3Qiv7faahUKDQzwwWLI9ZAU7BYugGTWdd+aG90xwL92QYza9ysmLXC7k2pbccM3MNlJJUAB31
4Owc2/ixi8XadAGuRkmQp/bMVUH6PuQjesnGc54GK31KEzTcHhKlErEEON8WhU8J0gG32tfLqdX9
fZb687Nv1UdX5yQ21SzDRgcpm3Guh8TdsdxF4ubmwNVZ/EC9VrETmt3skrYAhyyr7G6Vdrap3eIt
X8VAfd59ik0kpAxMoSO6NBkBbX+XejbZpnhslftncChm8aXcGEv2gxr4WfXWEK7wFJdIezHxDTA9
P+skoLcqPhvcHGlvVX/7kei4JsyL8U4igAzbGcYOqtG8cEKGnt2qzYDvVdwNeoSEu3TwJwg8Qa+t
VcvYHrw8O3cmC9EwURSf9GFnNISHpjbJToS/SaDOKrHgSnqEc650yKtNHoq6OS1MIzAgctp6Xnsy
+3H9kEHI7ErdClv/a87Dl58yqTWF5WyENh+A3t9THp6b0aYfdeHcuSCcLQTigzS5KtqOV8whjpRk
uWxDbOuwwU0E8tX5qImRqCeN0LEVOe9pMV6RmBDBMFpl2DbXlIKJCIOmXuWcBTRUl4N4bMr4rXD/
RJYW+KhQ4cNRurnSQv9tM0Hg4AUvTgnLifyLNj141PBwmJZin2XawYrJRyhbRF2tK57qsas2Y8ff
4M3Jn2pub6PZiL2nQWCUHWpppFsZVvMSLmyQ/4SJ0F4T2XesgXCXROTwGjwWTikxUlpT2E/aR26R
+e5I76cjhYtZhk1/SflbFAlBGwasvzC2r44hKJYsfW6mvAs710Jlvba30V605NyyDff46OcNYSe9
waADeFu54LXFOWr9F7sfL713qq2REZi/2xBSMchXjIQW9mldkv+Ov2Rw35Y45pmw6CrN3xqnf6ny
VTgS2WRC6YTRTFPqcXIio4PBgwr1rXuMtCqsJpd6SuvU2oN4x7dH7gI+ZWwHbdMT3aLDDOD/COKe
PpIZS5g2DM3Rrkmcqkf25bRA32+XKSZgRs6gsgjBjvBgdJZRbhNTFNvaEG8zQ3vslzZxaFURTqUO
511zr+VLHVoKuITTmyTMkYjIWTYgudxq4+RQNBEte51DhkQOmFA6WjzCRJQWb3UHLsxeo6vMPjvN
rRMjy8NsoYbu7BMaGXUE0g/T2MO/pps2maIjuPiDlehXzTQ+03Koz4mIVVDb7rNom8eis0aMFW4B
K5Npu2yiSqN25W7SahFyBh9H/ZrFnMp6PJNZwY2JGe5Kv/SHbMlPZ56xhZ9d0tnea7Mf7xoLNieb
tJ8WWPCgKy8DnETiPSTDiSPuOybZEe+RTfPFtFUrVxFR/7kplbp71vg4NPN3VFL7rBODv6AACxxp
RTdEu6BRXdBWBOyPg/+hNC4A07wPnaDa0KfrG5b+4MjYPlR4l91mOZCK55/m3vvTp8Wr4dEHSbEI
62pKnyFAL5sUzdTpSFBs5R7xGDYhYotz36Nsy/u9DudEpAQYM6gRGdVtEhLkS9+sQSK8j7icwhsm
z1J5Z8ehWUVMy6s/NZdeumI/manNLV2CIKd/aYyscCs7P03muIysyy2P4i/VtsSk66TBubyy+NRi
5gLvX5NIiGCL7w7yDtzM4Drx0Mke0EBq+zZxniIn2RVKUEjUtjAMjmYiHMpYwOcH1gOCP4Cut90s
8l03TVzUJOjrhN3hdaMVJ6ozfBP28O6jLn92C3Hx1XzsWs2+AYseBh2MxraXD8MjvDwWTtCb3M/d
zPSMRutEGjPSvbp4q6vc3eeF/tYvjU7DCi6jqmPvXqpfK6cxtqoJE1ndK7m6L5r548uBsZFICxKB
vhIaNQ4WsFNQkmngDJkN51V/5zNpAgxaFN9YR0nwCRTawajZJq3Ygccop9fcExeRtaGvvNfShzT2
egG0BfZADBnPtM8YhEsW83WTXHi/OHIySHzlGflO+eYbnhAU884djQQgxJi/qIRVpeBh4YNBNM7Q
pFd/PUO+k3rTc2lV5rHPh0cuT0jlBDa9ibybM9QEB5BxJJihREam8mBzLHjDsZJEflI51W+MHPrU
SSiNUJRFVP88NB77pLVj1tjhj5PlzSWqSLgiPw/LfrZSOuycy5vKe+uQxSFpusSJF9iPTFPgr6DF
wQJhwKrzPCCy2Vi9+TDU/R0PzCMaGDxV2gLmNiuoMNbkNvF+NYIxCSwuXBBfLBk7ikp+ocdgc0lv
0Fvz09dqCj7c+B+JExcfr/OBGQjkkUjwjW14HXr8o6tMO6zX/EQFMewQbrUZqePc0DG7HaFbuYib
HUkhb/hD/B0XyDWJ5ZoHbnDv5c4jA9dZGby5vWfgUuIAgaGAB+xn8svKFbd1dbYXZPgMm95SQ81T
Yl4uBDIlVvZKZgHuuf4B6SQo0P9JY85TWa6UNExlGMtlDotmessYGFKLVKQlLT9rCym3Xg1qUxsg
X61/0Biig2XE0mEpwCisOmGh19axILfGhfYnSNrcol/ZeQS0ppkweNroWCRVOIXzw/zUULi4XnUJ
LYkiJXRdzVhwTfGcdv5B904pVz/hJXmQJ3CObH4Hsqi/yKv4RwhPAj/e0WqifhF7LzZckOndyY7A
kEAmeWAWV+CsL/5r0u5a8a9bqixIk/Lgq2VT8bbPtIC4YzzAn6cgGRFZf5Rlgh7I0FSM1ZRNA+sV
/M+l88Zbtx80RR+jRV/KqPKdaX52SfeqDQDRGXpRmp2hjWThfkVNlxEH8a+sGvXVztYRv+dr38zW
KYqN776LT30OSVNU6rsxSR1086NqrgtwzSoYykiFAhSCqcri8l5kilQkvTI3SWcdzflZiu4Dgdrv
Why+KeS+g506OBnZLJapQ0Xh1eBkAxGcnRl0JB4Pqq6/CoQARzOtKQ9lhFu/hpX6OfUgYu8Y48XV
BfYg60enkTUD9utau0dCQhVD1PPnkyz/bSz8LkOUcLd2L61/1vmnvsX0W2GT1qZ+43fnTtf22ZI+
2irRtkIDKU/cmWZz1yxw+ptDYOrFU0uu/gDKuSF2tCTNl60l8UwkRWP3yyX2g3LMQva7YniwDfYd
GVAgMxH25AqGtiFoem373TR9kOlO0pfOZjYsxb7tf8yJ91qvO/qZYTNx+MUhmP0LFD6CeG+rtWN3
IbmqSgkwx22VbKDEj6m/vM5S+xOVqwND9zYpke3PvhRnjirmvTR7J/vkM/O6P1hyaE6hqDxOP0bP
f8oH4CIilJ0gN8zN0s3uJjH5JKz1hZNtbQJN5DDsQF0QES1tPUm31cw/8E86qEu0siKsyU1GsJtT
SNAVeE5SWDJaQY0jWywrT7t65yLH30wzZv8kKcNkoR26mqy1QeOYawVYOMym09HSjXoxcEbaTDRz
0xggIZYfw90v5meWkFxfQApWIofAdLwnd2KOxscAZjnBHvqmZGkCbB6aJOTrwHGb/IprSw34DJqD
JZOBDrv5D3KP3s7Ru0U5HRN4bDOPFu1O4m2Y0ffmHoBUrLAjDTO7LueLX5Bo4s4GxzXQY7pihHDc
J1IlqFyxqTTx2rmh7Sx/LfTRhpIo4eUi5ylW+tYeBgA0z+wYacz94jkXDHsoZqd6Y06KX2Cy/HFk
tUPtDCSAAmhr6r29bfyFP2VOsESgnJOF7THtKKFblEZHjI8arC++iM3zeL6Ie+wJTjRLm1eGKN0h
67hONTS1fVcQC+SRgeSic2OFZoo2FE9O/jZBhYNj6Xf2I9Gn3FcOL+A0FCcfaVGoWnijtNTeZRo1
VFblwaw4q5sWKoaoLhlEMn/QIvOd83ff6ySJ5eV8r00/R4+1uFsUgFT58nMGk40W1tAAe4vSe6bt
et5HKEbYTLsZ0NdBWDBUGUQiIB1iePt5oIbSNxYeLYLlGc16+ILC33W+uiqHUnAEYFc5+W9kI2A9
T5vt0uMXNWlvGVE+pRXfasFOtLq9zl1NN0czfUrcQRueK95k0JGg1ugUiRYtjF0tCZXQ178McLz7
MgtbhDUtf1Vh12ga5JYAuBJJEoLCUU85Drx5000L6H0Hc+20/OH6A3I1pqYJZmOGHS+ad+Leqx2D
HKkWSwlu2CKnap38gB6Vh95AT1k63CW9AICyUMK1zVzum2q8+YqoVJYsfauI1kGSTZmrQV9GrEyQ
4oTLPiIaRoITRg6SH8dmS4qoOSUXkqi3ofxrivhjMr2/MmIl0vu1HCWrXjvEMrR51l8O/ILSAFRS
T+yczPy0ioo+o7kNJ+zJMPBatKk89GOS/KkwhQfnzjJj3JlVUOC7Jyydzy+2KkKREmNV4/Xjzi5H
VIlOyZqspmgNH0X5gvxWNOkhNXgHI49jZpxzpprqoUgGuYEPs8ES6ufCqMB7eGsTzPvoM6BV2zG6
9WXz6cYoNuLcgDSoUbCxBmYIPng0jzBvc9AgkN0ZsJKBbjZWSLYf37XtpmE9mYd2Akk04H0jCOHt
/0ell068935Ggx6Z2Uli/52y7jCaOcw6hRlmtXwAteibofx2CwC1aSzXWzblt1zndShzl5oqPSzh
OknBpOdQcTzSyQhmMXREYqWmvcWMD100PRisX4HmmsANbPwc3Uz+ttscTfQZLGnDJo0GgMvVephw
8555zBn0AOcDB6EVal5KW+2+epQpZaGJPZ9bQTO5jNE4mGiyykpsc8m1SgVOuupdxKFfW0oju0KN
Yix7ADekZyndf6VOZ9eYo8Tu9yjmk43foo1j89hB/mcXtNHSz8+IGaIDPtMXZ/ANfO0IZOiwCMox
AS3pUgrtTU0PMkmQKwIVchIKVmm7KOG18UOW5hDtjBgIypnyLU43lnGz+RBoV/n8QS8qo/tNdOOO
R3YkT3jWtjHaOrt1juXAIaACJ4UcJkE13ThxdU1UpgeyQajQGx0KE8QEoT4YD3NE0z1piWlCAQLl
EQJFQ0ueB5oOlArdAedEty1V/F0gwpKCDBZ9YIcFrvo0zJmWrZIprViBFNrU95nXQvo37TZ2RRUo
C6C11w1YD6RqIYZPLs6KJEhk0luvU+3JFtpT2+Xt1fIJ/UxilkADzh9p+qdBtmPlFW2oe113xF7M
u2zfF3cCttVApp1avTYpSwfReXyMrnq0RjVsFVIn4j971hCTflT92TCQM6RcpHuny0fuBMZwUkDI
sVBDvh49H9JjMZz1/sWf4m3f+j9rYPWQhxqlNLzY5rRDwUqQz1Jvx6jYaSlIRVK24EHVeBLCH5mR
h54IZp/pSgdlVSNfD7c0OwXTwuukaGHi/DcG8brAPdrDBCOB1Tsn6cKrxoPm4xojubdg/WAnQYfr
wGIHeY4CDaX7W97lHz2mXipLDG2blzGSIK+8CbL2YtuH0QCHZtBN9sKNCkj4ox4Pv/ZcI7NaAV+7
WKVHevXryIWKGUVGSd6EU0Xiz2It/kbhXfh/vIl8YgVIAO03Wdm88jgupCUA5VRkWHNdOYgq2h+3
m7+86KF32LtaiXuppHOhjX2QQHjdqiCUtY7pfE9e8Xfo+6KBBijYLKgGAlBJRU+ECR8r2cUslvxb
gY+jmHva1ChTprRNA+lOVbLL3YEZJoKIllEjkLnJsxD1V0zFWuywtgKWMwFykUJNFfwMwDXl9Ca6
9GAxgYaLQu4QFVZ/qp0kClpobEHPUZD6ZrlNj+gprc1sxi9zBxIkljfXKbJth6y2wTHHjW7s7L62
CWQlNb7SzT4sFPeKg30axYT31LnIOaSwST+QKZOu3BdjQ206FtOD2Va8O6b8i9Aat36e/gGHe/UQ
6NOMVF9dUT80yv1kzftHzi1KHoi/jTEsmAxVrYVpPoQAoNgDRPMmE/21TxB+DhbprIW0KQrKoFmz
7opaLN3osdOw7AD5GgrwyQasNcxu7yMTX1Nshw0fIKWNzvCcQgsdCEf+Lnz713UMajDtc5NPP2WR
dVsDipoFAXuODg6NOPqbb749KXToAas9igjDJtZH/9fWQ3IpUnl3IuBHF2UbujG1PGo+HXxnsA/v
oS7Sx2QEOfNSok41L/+MZpTEo6R8VBPfZkTef+9zl2XFStfm5WOS2fark5Q3TBL/UgN0xsYS+j16
XIE20YYl4udwEtNpEbW/j22USPRf3ZpUUm2tNceB4XZyxG/S6XLzf2IgUQ0gAml9nxrTPINGA79q
3gMmc/tckuAgMuUcLOtImumI5hGqcjTG8Rx35V5bEiIUgXurzCT2gCAabMHPqZ2jYqro70MdwwmC
q57KSeeBDDESrFYP9Eio64M59A8TAiQaLKF5MDXA+KOw0tZwY7QSIacWnZWtQ1EtX8CwhxvYvL8l
koEu2pZvA3Jw50bmdMRKXIdLT0NCguuMTsMa1Wnk3NZkr6ro1o4TL90aNuysTAXyph6UtxxG7Ex8
5arhtu2UdcvzznjyI+M4SlowDUjInTLmfLc4H7lrkaepi5Q0WdrIFF818EDZIlRaDumtdO+wx64Y
kNvtZ7tyQ9Qa27ErQVNqyi5idqTS07qjNDlJZVs6ND4AE7nmB01RdoglCQ0dOxssYhui9aeNMVmW
bZ3SSGyTslkLatZdvhRjNHe7IhdkE2m5tW1T5mZDT5MDeDOIWP5iS80KCzJ6NvNoImfoqwsp55fe
VOK1+haIgkNUQNHp/3jJvLnlCU3XczK9JKAoe2Nx3Z3TEleXpppxRCV6zbRIYwxbCPJq+gxrOkIa
kkNd2F1uIb9pmeQ7hZCxVExeBLvHGk623MWclKERq1PtaKyx9UtqorzqOeSiMkH7r3yfWNdmmxZw
fvgXglU6Fth4e46RrrTQHXruRHIgkEESXlobDP/JkqX7KCrASixaU5uqJVMjGy+VRv1jZwDm1Z0D
k0BRmj05nBDVtISWkZWviS82vv7Y9hPvduff01wnfziL3/2yNXEE61/jPGo7r6nfB4LNb7iUQX88
9zEHnkeueJ3SWb1g9gY8JWUnZsR4t1zv5f9c9Mb2/pGJVm4MWF4ShOgVNAxMjUTtjcrjTIj5teox
hpq+BVDK4t+c/fe2VIwFxsDj0pMoFEYT0vxZj7jNGWc/CSI/Fnp7mxWRwQhMGaEXdo587blCpJPd
U9qeS7FO5Evjnb0YuYhv1ofC1J2PqUs2QHbRXytXnyJjk3TMJ8tEVqJhow7mVjcefKP8K9eEaFBT
5P9KDrcWe0K62rBB/GlZlPZzn1K70YDg60wGJ3eVPnKH6Q/omWxUG4kf1v1yIetbvvOdaTewvr1h
EGq2eN5nC0XLpB7A98FrIcM5VxVD4Jib7+XgWhuVU8KtDH6JDDv9ze3wLhiPVEJ0jxJb6pbOrY4G
V68PHdlHAYhhdS7jeIdItQYZnAz4fOvVmaxxQ+5uh0xsuAhzwiQxiV3pJaB+g5eFZvWMQ2F8Z4Ik
w8ml5JXP9zIZENMNgnCrBhQa3kgNtB60UVJWwbYYK+uzGWBOa9LNglq6/pb1W74vnb1x7ah6TpHA
dUmt7RsjLfZNNor3RBpbn0z9JUNDEGlwjvhhYPkAcMQBT733QvXSfBv6dQZy/T5EHWOddUQKM5vg
H7FaB1wKa32r0269L9OHpEJvMlZcDtNUxQdJ2M9jMVjU3ULLhPEinvVYjFeBf28fq7TY+iU1m4jA
I+7YS07aCoJRNuEpssewiksU7sKQW8Nsnt3F+Fi6/KaX9CSOqiHCZn1LfezP1IShg5v+FYDYsT/o
51j/6xGqd+5Q8y0Dukd3MvVtYePA4+hqjyl5BECTXxQomic6IsJi7L1PiSq71mE0tVI2dC5bf+tS
NY9ES+H6cy0Rqqnsga1s9TxkTNLjefLBTetCyx4BYXCK54HeRtkJNEodbFo0Is3JnhGCXHRaCgMW
Eo3ImPF1Nq1zziazVy2MKYlEGyMW+jtOr+FQEHBgOZO2RyR90P4PJ6TUxoJWQdMhlzCa5+8GAfsV
f3xFsXVqh0kGkT+22ldqYflf0UTbHvOnvHKNwEg0eXH7pWC1oLzZy+P8aJC6whwUlXsWsJHa2XS8
+qxitfDFHgqI5dSCuOq08Tx6KEt7Nh/dEIeJd+FgIJJvO2fr1TZtt60wQnNVsvPq7TA3IKSLvfry
f4Zca2fDznMURRZxgSBdj0xmqjq5kKt6rJf6qxzfp3FOH2M53gadmFC0MOhUGZ+JThg/eBnyltwM
CTMzpWsA1fpwZWmH8KqK9JdcJDuyJE9Z39Rn3r6D0w7tsbPgBuzIF48KBpCipDmmf44TpLTUl5mP
D8TxntiLiNrvyTAXve3xEtE/j/GvApI8A8DfszzjKUilhTRhtZ7l9zYSJnQ3zxO+FfBfv/pxNf2N
CCReV1l80qlrn4iIB4Jzro7eTFdUIyqM3BV961GEc7SYjyIvvzSDm3ymm+OycGcf7Hkta+7HG+hf
fim9udqlvnGarca9lBUCcBdscUjS9iwmovWQb1YbskCovXHSlzwr5mMz6ahNVVk+aD/OQoEKGN58
iRUMEZAUNJvAwVEbY/LStjDMZjo9WZbIT25DgIq0YbnMDrzRKguBMADjVBY1AInjyIQxXMYFGUOi
pvg6kOqw9wccrwzfAUE2AxH6ZTb5uyQCtve1e5NLGI0mV49Z5B1LbPbvZY6NEgfAeu3hqhnr7E2a
/RyaAym5XQHfYxprfpAD0RfPY38Fckg2MqkvCVxA4AB4BCVWzrybGBAqpzws5lKfM+n9UQxN27jG
HLL4mb+dfLo+iFWst0jtCeN3WONIkPxDajPmDtaiThvy7yl7zxixsF2l+obYyJ/OJOVwSCIrnAFh
0Z0kTOdm9kQhEDZFdjteJQJI4q5/x3UeDMoFt8usR9vv1G1Ys5PrpEKJx7DustcOy5xB/noKBQro
qzcD0dMLNZ7k21BU4m8l0lPaZv983xgYSAQiU9lPX2LmMYuKU+6RlTJ0H11TKBp0oDzIjvmrYauA
JXEZO2YZbwW+Pd6KPmSVR5pevbhC2E+po8BIDD4hOFK8SCOvuHc3eoK39TxZdpaHGtxvQebS7NW2
1Phg8RM4zfjAb+81bgGK9H5A9mgSQKfbt5ZTPSBE5gcl3HbGkHm3uLC72PmB5dbfxNz9JNy1eMM+
EuwLH0rlr2NT+ycbARruggEe3fU+Ieu3s0RTRM798jmt/zTXOqtHFA2nuIhI7ncWDasf/xGSVo5T
wdCmYeT4Few344J7t5y8/BZ3409aLAzG81qiC9x5tiqytMk02Qo3Ne6IcI6FqE6qmOZPkpRDANwF
KCjLyWx4SQwfZb6dd8fKh76t6kMc1fKiGaDyukvWbxoTAlmP9rUCuHxaoN8uGtEyDkANjd59XMIY
rkCjw407kAbYWqva3GYOXNSfQuQ2ok24U1GvcKHtn2qRJkf6emWQnohl5JbsyKpeGO6CRKccwOiH
T5bxBFWsSXLy3NRHIs0+o7LI6ZYmCrDpumqH4u3Cls9PLaW+M+jjCly3Bn+HpBHle2rXMVVQHDLw
AzjBkv4jixf9opM2njLZVEUl2SQt1v26ycOFniMNaGIQ3jFrJv9sEmeOqYQ6lyR+rjrbeR2QNSHW
WtuJy5kAAX+hcdP8lsJxTxmSaemkgo+wuspofOmjiGzCiDe2HybqMKzyvuilF+KPbaOZNAwEt3Mr
xUnQsITa1HX5FLr6RrG6xcDyJHV+Ha5FelpGgHwJLHNISwDWONOuaoF04Ffpbs28Rdum2z8UZiJR
mUHjqNoINL3CTp56mHbd/FU0YObsnugD60+fZrp9wmWtpeQmCmL/dpLjpsWhi14wOZW5+YfnAj4X
2D8zrHnbd2Vo54m76YYPz8JdSnATKAPfSUAWKg0kQ/LPY5DQ2si+OeOvQcjEJtNzeSDln3iglDov
v0OCbHrIXlT1OhDxvZfO/Ma6JnY2pq3tBINC8W+Fz5fA+908rYKXjlZQbpLLECd1OKF3J88Fdbh1
M+duPiyV8R9j57UjO3Ju6Vc56HtqyCAZDB6MzkV6n1VZvm6Icpveez79fNyjM6OWBtIAgtDd21RV
JjPiN2t96x3KJ/YX4d5xvTCGUVW79Rset8EYHOTxcXl06jcHx91FiZHBbDoeQuSIcxUcLUtbQ9JA
nQRie6Preoi6BBC5E4xvWh8+qHFWWzQDOzIGqamFrCP15dqUaXJouOz0agLu1cO6/X2lJw4L0VYH
h9J4u0n/3TJRFqIUeFa/I5WdLOIhY+GiSyZlgcHj2jMe2Y5p/dkr8BLMNw/KyB9NjxQwvYOjyDye
Sbruv0hFOwXPLX1UVChM8ma+Sz0KbxemZn1si1rc9Bz1RtvgcA7QO9BSc0blbFHCsbZOox0xKsUg
MNAtrIYIDg5wgN9vW9XqbE60/KHM+Zjw0Y3pjMEBy0jjI4186phH/cYEtH8bdV47fQA+GiKMwvu2
NKM2W1a88UuiuqYHLRzxEwYbxlAdosHLoI/WKSrQRyBNDS7o7lhV6OTq9VOgrQNDXUkemmV0TvVU
2oRsx95TUFUXziHXQrxdhzT5AV3MspAaglbbkwyLCVTD44HsGsu7S9vkEpOeEEqBfDUaUE+ZETHM
ja2tPIRcW3uq5alO4n1HOoxWduZ9RZbUshgPo4ycrw41mF29sx0cv1Pc1TOpAhwTpS61U0Pihucd
kiBIT0asdZuyegnLtDl7hAGSrET2OJcp4zwTFVYeV/KWz9DPUTRgpTCSjZgYb06MIVTw/JxgWLjG
a9c02Z1eBPEuGYxqlmPetYREPPQOmO9pQLNUMqU8V+FRmdMauiTa77mOEfJALonxqXqWTxpfEK2f
dt/Mx0ekG+WljPr6xUEcBQd/tO+6gAdFa4A2ivo2R92iaxP4xYPUv9P89KBFyWvWJ9ln6IlDlQDD
0Qf/3sgYmhS2C+OSKMu5UfnXIKTfLLo/UZmQsxuOTiSMoGc2zH+AFKEtDR0HA+eSTR7DH/b9fuZS
LAVrAGb5gVY03pLtwEGAwKHAvuHlmBKqsd81htwFxI2tO/dlnHSqSHSXhVDbqgXe7oejwe7NujgA
SRf9nDbB/bVqqLxPBSKMdVPX3LRl2v+bn0j9U86Zg5BImkrAoXFd3fmHqBb0OK4R5YwlR716GIRz
1VycJCw6LYAfy3hwGJ5yfe81sssSLdtwVIdbfrTStSMgWXp5cUkB8bK1GCLrbERoQr2QIUPYMsOv
a0iv2WQ+oWExD4jtoIxog7b1U2Ff/a6bkwjzF2izNSYK/k+zWL+bKafAGFnZiRzBg9o3tpnf16lf
HFKT54AAmfTIHu5dIa480JmwgSnBqXSNy+AW9rE/ymuV4h82kZytUsfyz4E2kLGgg4MpU/2zs5IB
vSoS0QSE4y7kuzyIURx//1ZpvteJqvd1iWeX5eh9FY/DBakzW+vclXcTfhMbEf8p9VFfGYBOyUFZ
N3Qjx9TOjbNTTyQqN3DCCf/Qrzb7qY2yMrLQlNiXI1TBsUVJ/K+fS/Of6NK8i7D4LAGx0Jwjcf9M
6CqY+USMKMMl0LO7xqzUzp9T9rCQnDQfV4RHJuhJqGwLQqvZNAEf/cwwZ6oi/nFLh/LDnZF3aO8T
GNWwIdXAORrvWnz/Fw/0uh+SS8vgjBS0KYBM2L/1mfWIh6vbhG0VrAarfSg5MyqTEABpNij/azh/
Neo8a0qbqy76LRxC9e/STv5fj69ySDzSbR2qm/0Pj6+sRysiHGB+s/HIU9rk26koW5JeRpMbnGN2
CpitOolFAdq7TL5t2uN/8+q7/5Q74djAy8hItgwpyDya356/I0Zim9R76fco3qqYw8fXSHJAfUQy
hv4065lQvp6qpD05Q6W/NN30jOMChdow/OAaf8YZ7r6lTvA1iEJuZ5cdzNUSg3UPCHCP2rBcNJPA
nsZ0G2F4ugQXBSVKowCftPY5FPmHnPDWOhY5kD0cW4scKryd2E8LNG9YypmLz4Vf7R659xBNeOQL
Rj24gaz71dPDryl5CXBgdpNZGP9QAlKAtfUFhdCilhHukD4EWzasy3Hs96aHYaVFpTVhx1zZJblM
tosV0CiZOQgmdDRicokb/SkJ30YfLa2F5XMZRzhzGtd6UQExSTH/2dNnDz2LtGZiEGXn2sf8JuZk
MS1a6vMF+rKCESRW+BFL+YRNMOYUIHrn5lM+gkwh6GLSrwzwWBgH7KMxgeN1tXdVDSezNWiNWBd7
uU4nADiaye2TjpZq5AdYpyFhrW0aIAzyAKZl0l13nVavwMHM4a4fSJ+jdV0xnQnc/rW1CXmC+8y8
vnDXeigfcXsjGYL0Es5hzXWdLuN69DfNXM37fnFC2HrCFHZLDbJFap+gVPBwr7bCATSfLFTbDaQq
VIMN1aDivG8VQk4kQRUAvIMT47eXA3P4SIGqEOlnIfS7uaGORavA96Av8ixn4FHoMLVr8jCJ7C6q
1Mjap9/Zk/zQK4g+fldce4eg2yp7tvTyLdRw3A090RwmKn+/7cOlsPm6AhcPst3iKqBzTHTCNS4G
6DXZEs7sQz0YaOcEAt3BuJRpOqDsDNINnejQOry0ctzCoC82eJOQMUJyHSyIAJ1dskBumdP2BF7g
14DUk6dBtWXBipoatjh3TKOuefRkV0W6TVsiohg9rtMGpXJb8r0pN59utGLTTVn4ccckig7knaCN
DB4zm/O3KFBpFZruHUvB+zkwfdqgu8jJ+PYGOI4CqlAYbye/c4/4TLWLEDizrT7fF9JNz743pecu
uo8K4Rx46PVjk5sAIAyTOlXGPJ7NwEwjCxm+JEHM1sUWYm8bwr+4AY99bBWvkQHmoc8Zhbb2cj5G
XS4poKCSd5X2O8mRXBXWrP0C1Dpb7SjzekxykXstaCevQec85DUaAG+UyK5nNYUeS1ZuSX11LYQC
IaKYdWZa2TH0rUfT6IOrCNJf3ZiqvUoozPwmuzak+jGBDJb2KC5xGxTbSJPAWewg2xoGoogQKMIe
G+3szkbi7QKHlR4k9AzFBfu285johKewmtywmpRrZXbf2PiR3WQMkwDQCwIbf7q0Q+zSWkCerVqq
jUJkYGQQ9kmOl91CDGN3zAAYQCDAbtDSQRghIxVI17daMaoYAnkSYjZbocRaylS8961tnoGOPGl9
og5ZmCD18kFrpYFV7dFeNsWwF+w3eRQoKppubHZKUQohnPHJmc3eB1l5hwLFHowEBj7p5IV3WcX2
zQtN44QbXdmtZPdokdSUpr/q1gz3YaIVS+U1d5FJP4YigwZNTo9Y4atjhgoYc+XQvUX5xkF3lHjd
eFd4Ejl3ZGMUTJroGPbNuIjbcrjXlb9uEE48AMloqyg5czs8QVis7+pyuk0wiTgRm72WT/TCmExm
1zmvoPLSc9gVb9QVYERDO1k5uv9QNdH7lOdwHM13c16PMa/F1RAUqyySvGF9BCQhrMjB6IyEIRFj
4N9QyCIezkVBzRKTtDaw8Vw7tQICWOYvTWnU9zDajmPF45vJIFpFA5NbchmyZTtk8T7M2d2iXASk
rdlMo3KuFR0iyXYayS/sJI40FPjBC4brtWOT86MPprurC2bnXQHwKZPRSyZTc62VDk80LIkwQq8B
6DNYZ4J5t9ajisxKlT6Wcxz5PGr91/fvP6WEzLevadEOuYjdyGr/8+3bN2okWLiLEHGDMalJngRg
nfR4Qipjh23pXoaUQL+/5v/4Gv7T/8nv/nfNX/+O2fzKi5E9Y9D8w7/+12Oe8r//Of+Z//N7/vwn
/mv7k18+0p/6X/6mc/hV5XX+q/nH3/Wnv5mv/rfvbvXRfPzpX9ZZEzbjfftTjTfwTknz3/Gg8+/8
//3F//j5/bc8jsXPX//4ytusmf82P8yzP/72S/vvv/5BCsbfvTnz3/+3X5x/zL/+sWsz/6Ma/+lP
/HzUzV//EOIvCquBoxPKJEGmz81G/zP/iiH/Qi4oiTVw5S3Ywha/kuVVE/z1D0v9xQYLCyFcOJRY
RJj+8R913v7+JfsvDkFChk77oitdd9Qf//2T/+kd/L/v6N8HpZo4YHhS/q69AxLiQp2mDeKfhG1a
c533d3WcHxGWY2Xg5JMuhtVUmAVaW/vVkuKcFuU16y02ocB+WjXS0WJOXfNpIx6+PWp5PGzCAkV0
5MGWm/1HTApQH7XQakul7vTc43yd/Ur6hQTgbTTgQ8ooaUa7RfNVAu2cyLLGyuF1mL3KNSoj7Pe/
qxHZkKzczHJYfgMC72fDitNV7TjZitRLFHoFQWUNukM34UMazc6rcvZgNemIhBwMz94nx36Z28Zu
IKZwQTkFPJ6h/MqGh6Vibz90cCHweRUYvjKMX4w4y3WAFSycPWEeg7pFN/vE0tkxBhMe79jsIgu1
7iEcnjzMZfrsMutM90n30SKRgQT4kSDdkmpyQDATOAHSbTc8WAlCMAbF2jaOMZLpGdTO0A/fw945
4XHoj9zCS0bQQKiNg/TQdDRavxvYbB3yMg12Q9u/KboykLGnXpnr3HIZLsFs4ZRKGV6wiEmmfqeC
+Cdp+kezR7icjy1aRpA2gYQqg3odr9yPcsimHHk5WE9/UGjCrLTdXwj0LzyG7F3yce9aLpEqQt/C
Ggeq5fuImomXXxW2/jbJr8SMvLWXBls8vRkyBnhwBAuuxuyoewwvK4PDMoVzukyCA2L2dVGi3XRH
B221RIKr1+09upuN6RJHYdhEd+RlRaXeOPtBOfsQch3qlWqW30I3bgE9TynLPN9kmjYEzr3ZJvGi
H7sXU2YeJiyXZCQbV5Fi1cuyjskylw520RxgpE3lPaIbqsxfnKJqaVTBU5OIV8N7a2fmj5Z8RWaD
Blxn+1AotR49QSDUQulaenCbrbCLYSNbPNadSylupMkiavAnsYl7drX+KdTcu6aIH6MSJsM4sC9J
WwDNg/mekHiMJdkxFplOuplEyIPGHoN1U4l1m0Qnt0XFmAYBowExQk6FztoML2GmSKHo3Au+sh8E
t/FqunaoUDcIWYl1NulPEZvgpZDmCq7PE2aO5FTNGyHs5fGdaD+joUJchFJs1rSsLGyExPCSPkQX
vYVIf46tN6EjwDcw3Rd6Tu02aGsyUTEk2n2/jpualYmsNpNvvBA9Swk2kIk6qsbBGwQxYGzKXYha
qxj6T6WSO6EgxxtRRq3h2stUZIhESi5t7dv1WFdENVGgU8WeriXlKbOHdJMatBCDM2kbESBYLQd9
lXchleIsfjbEmO0Y/i6NlHyuuoG1j2wthQKqfpJY25WNl6xGt4RL6sYI9e2px51tFJvRdxH2ufKT
Gf2DFxVqI3U9QtSHm1KNZMrUqlh2LNWArAXdQXdZwpvPVkYp0IBq4yQWa/ZsiL1T/b4Z2GsG0Tqb
GNu5FIS450YejFqRF6mCZ0taBtLv7CPRkrfeV2wUnRYp7uB8xOSLt9QNxYjLPG/Jda4c6+pRxKDU
TTdurJVUwVAf7ZD1ZxHwKs+PN5K3eZlcbiBilcAI0GJgazdHtL1Ifidw1hsj2joBiMhujmfNeuaz
WUlYdNvNpxlk5ZJ08YyINZ5OfAodHasVVu8mPK4l4TEF6lRilATpRyyWmP/2LD2RXLFp0eSTZjbH
uBXwa/CuhZ6BowxJ/DxJVHr4OmaQZ6aQqYKdqq0n/Il3k9WwhzhbOqo4NnMSlJ4QMN7FDgSVu8bx
xlPcPcWhbDclS2lMEJ9TzJAPYxTmlRy2Q8uCLHPubB3CVqDtXQPvmyqtfdCNTGjqhNcJetCWwQ/I
NlToOysMnloLaUcKHApCMUDo+5ZV3dIe6LZM9GHLvGNSBhHCbzkDWgpHzJPYFUZxXybaZYhceLIh
ANxKC59Ah2/9jFJXhTjKp0x7MZJsm/Eh9dn9KPHaiZNptDgnHQ2mCa5r5aCIa0i7d3ZaIxlP2GhO
nRTUW5SrHzwbjDDt71arzyFb2gUpJJepPWgCL6Fp2+USswvWx+5SNAhGUw/tpUa8AagPtquGOroM
fJCbDdZqkuE9cN0QsuGSj8urki09os+nekRJmwvOBdP2GbTY4hWbPD5iBLBwPxkF9Q7CyFzdD03O
3K2T69bM8lUK3CsZ5AN8Aape5R+McjhyT75axL4u6vZ78FJ91au3hBi9tQIYUAiUq6h2qiVRaofK
5LmBCAToYAhw5YLKXsbJqxcYDyrCvtP14OXrDK93Sy4ex0myAh10E1hzaJaZbfIRTnQQkDGvGMcB
T+yQPivZfPs2WnXXASoZOF+jUUV4tIn7bIkM9nFrL9ra32g9kRcK01PfDhzW3OnJ4FMuoI1YFJq9
K4t+p1vgVBAKoCFv67Ph8heOhHsZOh6ZAqMG/vTZBQgpJko4HG2P/Ahm/al/CIv4XvBWQrXskChk
T13I+p20PViSCEurxjN3WuLYkFHzjTBAjpSqY7PdBms/lx6adcFEJdxlKbcsLT9YCAPdde72KaX5
hFKx9zYqaE7KDB+0yfxxnYjOiumUV539qnq15tmBLmbzkdvcSJ25CZ0Bk11de+oEPgUJI4YQnpaG
QdDNSNJpvGVinaVt4U3WiTICrGfAt32vJDIGH30vCJngExfZ1fEpmVjXmIgkO6LiRizk5AJEKUJj
CzJIX6DcHrLqjeNg2XdMIaS+r9uS9sxrqoWomlvtlyOjLGSOfoHzp9uTMsKHxnSeEQhYcNjkNg/Q
cpnEzK6CCn+ALKplW9+63u8wghsedJphn4tkXNI8lqz4kQrY2h1ME87/yjiwjyoWwrUOCNajNdm1
rBYYIY0uUQH1ucwoMVzTc3BLrZOZy+EgpspyDmRHgmBvEu+hnFr+XnN2jbdkJeBvjj1tn6lcoB2q
rjZLFneWcE4VhFXV349YKQH6r6iH9VXRVCdG3rdx9n43gSB50P7KIXrSzs852AC2PHUuVZgv3PRd
JNEVKuAAt8ZmypwzaslcXBndsMntmgPR1rYMH1khS1aD7NsQa+QgTG8kjZXYBbuCHNuGKBH0ctrc
hGqpRlKL2CPQWDfT+AoZkH3jKDToJrwSkPQGa/BODkSwRerP4SBjAqBCOMs+QqFV7XNU+VRLpAVJ
mA24WLFSGo+wKBUG0nxnIi69Ttq7xUm1VL7/rNp0D5FyouAglwnP9BKG8mkWj5otpopu/IbKzPNb
31yYqQxdVuCwfkgrZeDJGeLCWbS1zdB5b4ROVeux0A7IQIolKLiAstdBhGcUD14froroI0vzcVHD
b1rNZQ2UzEsWYHZkGR2hO0HGlEBeawAN2sgPgr75xXJ3LWdEphYjdy+Go93IT0owqtagPvi94a9F
bvBqIkfqhXsavEcE8TO8Kv6YzGgz6GJXO+OLDqif9bVx4ZBkflxV+NcSh62pnaHDdRPzZwyYE7uh
w5abjXSYpgR92aiF5INTsBnCOeqtslztQuQmxJ+yOXbGaBdJ7dQwuNoRb/hqIiqvzSxGCMTn3s+j
L5epypgE70QOmEsKqZlKm80CTKzYbf3IOvstQVZMGE6yod8B5W06axsy93Yy+1mM/ap3yGg7FFF6
0fXMEpyvOJvvzAKbF4jerjY+ANM9BA2TOE9N39EbYT8hIzRvqzucjSVefj5fIaiHtEV+o9dnc/CO
NWNX6JEpYVa+g7sSFojXhKvas38GZptkK1Xmvu65FtFiSEnNn9jAkBKOBi3/Ur7+bdNTIs4rcOp5
RGYzyZajh+8otOFAhckFeni4yftsl+tobvoUsZEhP6UqdF5GdvSW1m5ji3EhUCZuoTzu1x21rBiD
EiZRQp5G0nJHIqsaUYav8POwqwZ5hrJJamnIdjM45a7T7+BZ4bAdeJna2RDS1ukxGI7wUM2tqPuj
D+KOl5UMISsqDr14jHKb9BjDg8hbd/k2yRzYfmr6sMec6rqkXgTPv2Qfuyp79WJS+RKzcNdr9jot
2PgLeW8M9q80rR40vHGJAB9BzhH9AJ9RG6fRggnYteZdWLAfdRZ9QoBI3PWbQvXfnmYVqGe9M3Lx
aNXXvHht6ew9gKirnHErOZWY+UICkTM8ceXg8dQ0p1F5jLxsTPUK10wsQpifNJdByNA2Tx66hLPA
zEH6MVN+APZ2F5TpU9y7bCumfq/maKdCPw2Ta6F9Rg7RxcQApAQkusVJpP4xsuxzVGiPtZNd8yl8
F3ydhbcsPKhmRpBqm7TwdmmMk7du+WzYIaqdTsqF/Z2GkJAdmX7XM6tIOdODMk1SEBy8/ZyCsv+i
8eWcjvPHSQEuZUT1WfXO56AGuRCxg/U0gKORE0Qjk1Uv6boHl3lA6/ns1kVAkk90tMv61NuoM13F
5z60smjv4BBGPJbX4FrbdjX6zQyQEruJ+JVsAgzi8vNBL5HdJhI+iDoBIgk56poVp8L+Y3PrmSdV
tM4GvKW+roeQVIHurvGrS1UV9jIKpb3GMMM5k+JWRpzmaQqxk62LFdObe2NOZXHriql3us06Lh4t
KBKUjxOPVWZcEUI1SwJd31uBdxNd44w5AlNfkz2IV/hNZO6n/2KavUndHoTI48pXq6XCqWV/b1S4
Jp3KXbnp2O0Hls1U+FicLAjZS1y/KICZj6BdhK0e25A+M56ILOruxWQRixLcsCWzlmE0wV09Ceh3
ERN6xOah/2yZw05BIcZwu0u6o2kiI4mTc5WTXs/HI7gJL2H9REueYZZE8zNU1pbXfcn5dzPHq6uY
lJMdQotRD2sdwLBM3F012Lvz3ooZuOKJJGLe29cGgCKtW09td98bK6+WD2KYzmWgzr7d/pLtWoX+
DYsXQhfyNxbSCPdTj+g1PyidgY7Mi32B9X8lZX3Gp/WYomFxh2CFppGciTx41Yf80xMgxfJYh+DO
kECbA8CYNS+V5n6WrTK3hrePxHDtM9phjCV6stZFCXVpzllrju4g3psyRXfrMlk0h2PiO2hl5C+X
2paV7boc2uOg0vuMODqtSA5d3+1jrkMCClaT29xVKOlH71Y4GvJ0WBtJ/UMVeLGd7Ahh7056zJ6q
OH0mT+Mc9mfX7PbCRJ/Z4XnTtXukvWjULo7rnDjjkDsWNnefPl1tB7FUU3pfFtnsw0RhV1THOPL3
JRf/KhnqDetBC75bl6a3Ui+Ptl9CTWUTkebOi2EF91BjHivq3ynqd4VFh2mx2V6MSiNyjx45hQ81
wT/P/GNCkRBXx8DYOoItjperLcYYsl4tyiOhKYCm3H+VkBieNR3vmp/iy9WheVlQcHFmyLVtcKjX
WPZa/omSOjoaZAPv8iG+pWeO/AoEwHiy+pvJGjd1aMCdvDm40nki8njGm+Q0BlxbCLVCb4FXzSfj
QPvUQ+27F9ynEsr5suHIm+R3W5snPx9OAdJc4JbdqmrTU08KRqn7Jhwk/41FE9GJ4n3gxc8zh35X
ABpLxk2QOBtRNj9Op/ZTkh1ZiGwivmoZeJ+dm/6adAY4DusyXeNbZnNHprK5sG8QVsF1CeKZ8uZY
EFLCy2I8y/ioj2QuDIY6y1rjtaKCWnnS2xL9t+608D6JnS9Iu4j6tT2N28aTuE+63HrDXr23W0hS
ZD5IvGCA0NIkZqGjmWsTZNwYTHeGMoCEhmw3SJKJ6hd/JuoGer8Duk7v0wFGtsxzrP1MyasKbrEp
151wXlgOAIbKupU25b8Xy2Cww5AjSFcPomAyiXoqcHGeQFRYAzt4HqR/GuVd2rGuDSj5MZbEB5JP
hgnCbaPwWHgsisycPKmKpjDKUpQuahkYWNxNuiwd078CZwLB6l7E2jOKaxs4wVjcqRTVVJ2bYtcw
UAot/RdSdc7i0n6pEtdZpyyocmbw9CgMgiqPKYwaXlu6YayzdOWg+BY6Gvg1i+OUDTRtlJ0Vu9Yg
WNGfqD/pEzdxxFocbdRzbaDZUdTXGEO2MMhuknTcDtMIMQGTvZ8GYy8oDhAJOyyX56vALGfgLC8w
/dwyCV9kae8GSoJVXvc3olI2ucG4qM7H7j32PnIJ34uQ2fvaDPWFKrEDd/QnyEvh8PLNNljCmEe6
Zg5wArxX1H2ARWG/j4aRAxSVSdKSbtYxHqhcJt4+P5M5iKc6dS9ZS/Pp2b8YoaDqAT7R1M1XhXuy
8olx8S2qySLHKOHiClpzjzmrtmqHFVYDiEdjFrDOhunjtT4S+ZqxOsqIyebtJ1KPby3Ps2WWFd9G
XL1HjG533Bzrtho5wTji7xKtJksOOFRk1neSrEw3Nh8LpJUEBzHjTl0sJWXkvMA27s86N11p0w2F
vn2t8yo70utZhLswzoFVGF4k/hwudJQ/bdGfbZVDKon5VlA7kThZoSvl7bikQ3yxE0JNtKRgskyU
Avz0kfiuWU9vEyOBynq8GqXNkk0fvkNmcv6ED6+quYkre4ajMENFl8ooqS6+wFeZ2xAHRjSVh5pi
+65gM4xiUX+HxPeZp52HEokhsIjc77S0N+Rk4HEDVVRxZmiSpk4xJ+oTr7po7FkplXFBCOraOqq/
R914rGtOLoKeD3mm4hV7XnRTuE4XRkiAD/GjzCVpMJKIO8QmAH6RSF5Uu2olDEwOsIykRbbqJSZo
04XH5xnrKFuDbThTof2KurmFjicJP5pBnuch2YrI9wC2RtytSVASWmPFe0RbGzOg2JYoJxZF3FMC
hRXMGoYmfTzTK/SR4aMwEyzKE2BMRZFrdk95HFj3Gg94MQHJHf0Lfuti/tkH5Jq6tmSwylaUwZDG
VAYsGXdESaif1mgJjm2WswowUoB4b5P48sO3CV5xvXGTFMWHwDdm6nytaUQzEIbWTyuhTheTP3GY
Byw+8Ptj3Z/WdhE+5lOW7PIWa3LTdclCgH/KR0YNNdJrs+aJbBPyK2L/q4wCHZ1us8HQaC7JuZtW
IbqfWg2fklgChg+YjbMWi21omUu3A6heKkYfxC6069Lyr4RnbnVMGRs+XjycIzMyu6rVMtZGdNF1
bdOMjN9u5jtUb3KfCM+gEacrjJEzMlq+BCwAGHjMsNU4wGJJ+hKgglUWtN+GlOe4DK59SaHZt9le
cvuesEgf6gLmgZY0MEJRvRPZUl0A5/GJYsS3bqU6lWZwwlh6jT0KP3RSl9Se8bLowxAcLPuaDzWj
ny0vkDAmayF2aR57G0lDiJeHF2DQfG/TlMmdWfaXvMDLWsUsKDjh6WQ1wmkC/cRUhaSeApVrexCs
ukdi3Oda290Vxr131UPV3rE1axcJb+CMRH8E0miuksJmWzJZp9yOv3xMurve3aJFQAPi3ocAVRam
Hr5pMdVL2C7IWEJnVyLPmhwkn+F08JqyXIadbFcN5JtDKfV4F8OJvBqThM5qICCm1AbII4197YT3
iKB6bK2M9Ym6A334HnrZJdf68ZQbRwJk1MUnZYjwKQUGjF0KgwVii0a1st2OCZDIL5q0kW/nxEuJ
uVRVgKlDLySAj63m0mmoIYyq3LZt5i6dkPa48gW0C9jgiw4oZ5M8YNRlEzaOBzJMFwVTVaJ0z4CK
yqVp2WtE4/EZufMO2rw8jnz2UOM08OSZejsM/wEHtFdbq/R5dnZXB/EJCkzPH9sofzUZHtyibHbj
ViOBBCgpEaNMwbLs+Jy2gXZvm3xWEZaYFLjapnOreGl3LFOD2P5oidXCuNiRC+V9+ISxg8sqh12q
V4Te4mD2yMMAwsO3ZKZkGI4LzRytVTe9EA5CaJtfCSa2DkABk0UBD/GiHJJrWkDQRBpZrgYBabtt
5tbgJ27kAGQmmSm+zocuyQcZ3RaHa4fqo8/b5VQyIcWu8I1i7akI55OcIhBDsbuMuH+HCjbO4Fa7
KqIUhz3wxolCjLX0XYzUbrcw0Lk7dcGeNy4N8m0Ar1hOe+5AuRqQXgaMDf5wQOKCEiq2XmNgwNtp
Im9mcrDLpaMOI7i6wtDxEakG37EZatuGDqxKox/0TgR4Ye0pAZxNo0OTN0v3ppEcFgSIl4gEzyXL
1WLbq+DJdwoGgJ1JBhK4gnG0bqNsOq7j1KUNFxsMijRnEWwtkav32Khp7gAVL8FI6LDMYoLWPVBF
Pd12WZ0JFoKNZcHCAWiFsSALjiEoIBxbrCDQF0a+B77fYP3tdxgPhMFL2at1wawLQdqrIbkNgpq5
r0kT2TZ6fYiq5itrmJpAGXIZ3NRPoUdMXW34c47YQO5WB0QqoNBiY8yespOIgH02FCStrMesMbBr
t/bCDGgFeGZBm1k8CwXdjc9g3q7uTYwDlirf3D5pniutfVSBT0vvpchXKZ4wPGkrM5u31Xx6d17r
HXjqEEulOORDj5h7j9OgLVhJ6GQFd5LKC7IYwa1SMxBDMp7EhQavPyHE/bcjT9MOMjfkWS9wmwKr
W5ZIy1HX+gdSkR+UX0v4m+q9S5jMKrvLyED011Do0UmiZmGo5LyhsFr2Kn/sEu9qG3RFvXqCJAih
eHxyrfY6ZvHNCch0qTapIJiIl2CtdwC7pMPBrwEIW5DZeiGhyi3kzXc+R2VDKSY2FSpUeMOP3UKX
QQiAeroy+jts8GFFpRdoqb0eHVSzObw15bRfeU3Id5g/xUo9k501I05SInS6I+GERyNpbl2KbyiP
Nq4b7Mo6OwsBezBMvwrZ/ULc9j0a5Rvj6QVxbQ+Cqf3C15hpWXIqVyUjV/iYydk3GQ0WtrVqClL8
oh5LUCkMGje6DGoCiNclp7nBCi0AubbUqlDfmgm2Py+7j3X/eZiKXaDiY18hY8ZWiLnPuEUlaVJ1
OkP6RveHVK+DGOlBEbYFlkdvhnt525UXxqoPrRh1jM3U4FDCBbcztEKYDNO6a0CVJWyml2Va0DgC
sAod/N3k1O2XboxG14l7KFORdPaBiaBAwE1Cbg4WrQ6D8LEu4QyydjmYaeeuTYflecpk6mpkLHtz
rYBUN4zNsUaLKnUiUb16zlMloAnhYMe8y4FKjTzpFfOqPKFkftQBwu5Srj5sLIW2acbQvfi6JKOB
3ge9zEXiqUybpj/AFVPbph0fIcvaFw6ILYmBQE186AG263lYUucNnGqHNRT1eh+Bgvtf1J3XctzI
uqWfKPfAJBLALcugPItGpKQbBOXgvcfTz5c82/TeJ+JMzMVcTHdEtUhJbKoEJH6z1rds4lsY1FKK
u3axXNKkXQmSJ+8jmuCFucYX0k0KcwnUMr+7C3VS54IHYZ77zJZo3Rsr+PhwlQfFLoOitNv7BcXF
ivBzHsZznsC4qVzjOYvp4yd3ena1urKEps9VCQQmJbANYJvaD0PQhSwCGd+zp5oYtyw+2F5GhfVA
74AN9iEZbEwUrfhIXcWW1o6/WRRH7uC3TNq5e6Ap0U9qT7NmybRkUI4zFapdlEgRuDOhIOE1mBG6
7CzZveMFxtYkGe8lWYSgpM2zfeQNX/2MIlDvpsw+Ke8YeZkglS8ooI8NdO2NaYR5MGvSOAJYwJEz
gmBuCtbgPEngrTh+oMiZY3c6tjk+dSt6jaL+3UdGGqSTzLahNz5VyRoxLJpfWcowhmGB4JXZHlYf
Sp28cg4qTy5TY5QHr1QLocazx1S7DsYuKt6q6LdQ83oagHQNzdoEJli7HV8aGUE9jbTQgE88kj5H
5gObZpJktBr5ynFjABX0hubgwSScWwjjPLGPABzgmQzuFi7xJvZ6Z9+K+ggKsDmEPiVrO9jPdV7v
887tL5OU2qcXI1tAwMU4HVURzMtwF2Vs9tq5eQxTUI1Nt6w3e6hQGRLqce5XnqbpYBbHSJmBjfGJ
Pi66eNH0K53Yp4nVwOIVDFDPtESIBFZTMHVpGc5WxTSf56p+NfDuYlmfnVMephtfRSioFqKBa5go
BJGgQo7jdJ+vx8y2xbEu35xw/kKk8RcbMI+mh/CctP3nqMYg51iYwCZwTUvYDxtHSXEdqB3A7NCY
oH7cRlTJh0wlN8bYYzDHJUEJK71zGrFLqtu43jtrCMWKYqKw0rNlFtG1MFznINmyXtLRXS/RiEJL
2oZg85itpxH8/GeevFZ57lQ4MJbq2Ji7oA4fjKlAvW9A7BuYP6ZpvyJJu8O35gDsMFbY9vJlallA
hE3/Ytm/VUuecTrEFTy+KD10RBA8lIBHcyneMowcaFOZK85QVDMAwzvuqwEzc/RGshIkhjUxLvB+
Q2BTDxPz2oPP1XYw34XrveELTg9MewW3PxPqwUqOpKh6CKGQoFZMfRZ2zwJzy77l9qfwV0FNnuVD
3oCsMCfn7kTlHp2zIOwCTAyD4DAELLlYA2lPxSMHRMov4xsXoeNujIbxdONQwI4hEV4J4BWar7ML
JYdpan4zVPjQjL27Ww117AftyMX+gWJpYaAsEOsZ1d1tjEs4lR+z2e3sRUFkdY+LFIfFcyEBeBeb
ihDxVfexAq1ibGJ/RCZP5mYUO3TLpxm8Nem+80Mq0nfXeYfexpTKuYBOmU92LR8iiBb7NKIC9bXs
xHIIwyEr5QexUcFU5lFgFMMXfGyiZg5uV9Hdw9e9MyfuV7S4Bv5lKNdLQp6Q0+XdlixPacL6XSar
2efOmJ4iHs4E1hOawDQckFn1pUtRoq9WAhbPHpj6kSyZs8U3KuEHbKcO4zAfc/drysnQJBGPEd5C
rppttRqk6KRxcfTpoFaB9s9KEDGnI6kVylvYIMdf/YKHlwWX5cHpZ2+bgQ7asmoMSIYIQiRumzgR
BORUhJC3zLlgQgB31UAc8xtVfw3Sw/5jALUMIjd7jGcGPOWyEsEtkP87zF0YxZVmSua1yraqtwIU
O8s+LLlCjYSxHlEDjJOAkc0EMBIfwQhvhas1pAvr0yzFS55dpmVxSMJcbtpJR+tFEZM+IrwhsxKP
lW0gwTFt55QBbDiNPZnz6K9ZE1Es1g6ZsWkfiIxVOuC17TKLHzkLDKQ/fAPDclmAPVK3ec1WmuWf
3naexxLqWSoRwiGc2HZLdIlzv98PPTAmo4G+m6NekRwPsXo3IUS9YT3ZeFnFTWHMknLCOqkWIrFM
KURLMjxi79a1eXLN2fRuR2O94vOEH9rhtW3I6yMIK/Gyoy1zCF+Dj62kApHeSvcdzAFDWNu8qhLK
nxPHziHr41OWsDBWJdi8vsY4wfFzN6IKvzq134prklqnPxfKsk5+C82yYoxKedo1CJ7aZD/gSi1w
c2y8sTwXdXXid2UV3blpQ6YEjP4UU1Fs1DifPN9/K3TdSuA7nWQ2fvg+VdOQsZtDxfdgFfG717PI
N1qfdR8kN+QQIySlWYPHHsl1GI8TykGbU+/cMC+h8KhJsEppOjbhnOUnIro+vByKPdGt1KYV4VkO
oF5gjMnB7TFKUMVsjUIa+9hTtxCPOII4xi2WbHmiq+iVuhjatN2xJCY/amr6lUjzGDtI/Muo3QQN
YRUk1ltOSpgZw0NksQXht22egSw95pyoe3bTJ5ux1CbzRbdzjVM4KG309Uewdx5VFWu3LZfWrx5C
FZBMUweff23hXO4oFqEeeJRKSeeaW2lT6Anf2qUrEjKfLazfWtVu9bWjGZF5kIc2rFb6avQat5pJ
IYIGZrm1z3qtYEJQGtGTKtw0KFuU7EmffDGbMHpPvPLZINCYP9RmGKeZJB27Cnw14Mphe73Sie+c
maPJi8vwvCq2np39yXicvmUtJIKYVB58h3BY7diZtgsV4WasuMuqTJDC6I+7wifFHO7sBcsM+zNU
cPSUZ0qV/gHPx7DFKo53uR7PXQg/CUlavSxXTBXj3mdj4ZCeQlXOgBu4XTBP/q5bDOQ2rAmyod9C
pGEuZrKmrsLY2ckKr0iehdzGK0+KqXZuhTvk29KGGW/YOauMubhRSNfbvAdak6dfTS007pBMKWc4
wCm/CrTaD6xgH/2inuHoUjTW2jqbpbOzBUz1AY9q2QCy2WHAqnZF67Fq4vgDOfcs3XFEOmO/ZCuK
MUmUNAPFUR1EUQHDhuNZcNKGtTrDDPlGEGG9ncPpO4QK+AoZIlNwxczmcU4ZzZOMbkbEaqOc/adR
UdrmAGODBC+abOHFdq6fAnnqgzp8K+OiubgJExJ7zB+zoTI2iclyjYlJksl73Xs/qkxTzkyEAZbj
bVWLBnfJkEOlhQhYzWcBCQCoyxqL+YO9m63qtWXGjoqpZETKtfSQDzoAd4lehyWkMQYQgRQG0psy
W7iI5l1i+UAcvCRnWQzpc6Tqp9pGPRxhkspFCiCqF/WtMnqL7QJjiQRwueNSSCSaPuQDNV+Am5vR
dezT41IvXx1z+OgY9j/MZJExQvvoNB0dM/Qr/z0Wmptexn98zVHPAarbFWR1u/O4VP0Oiko5vK6o
Hk0kD5rG3htgCBYA7Sug9h5gO+lKxLL1tdhEmuYOwgReRsrVx9/QiOAOt5sT4GrBibRuYpDwrWbD
0xH8sWxo8QUFj4UnR1PkCfbj6ed9X/BjknEAXXP+1YOdnzV/XgKip3wlZTdHQMe8G5cJ7+vKPsw7
xZ1/WEDZ55ppry3dgL4hF48TuyjA97Em4ENC0RnLCAXhGaO/+CXGYi+B5oPJ5c7Sbb3m6beA9W1N
2Ifd2DwwUynoCfxDBYbf0Dx+Eg/EiQSYr7Fm9QskPk48fBE5NCo4DjnaCMj+edGqp5xNpJj1ngP6
/+ru3Jg0AHbwEFQICCBSlqQAnRmgdHpAoXMEOp0oUPRg7MiUQpSp8wYmSyFzJoIgJIogGRhKRzqd
ICSmAKMooWsEFygCDAYlOAiJNFgndKBMPyxkLeWm0rkHSicg8BaZLTIZW2cjDDolwdN5CRHBCRUB
Cp5OUsDi8VUI0HaSgnquul/EPe0zl/SFznQxPn2IGsylQR1W6JyGicAGe4qY/MbtvVAjuXDOY6+z
HVxCHjqd9lAQ+5BqhQiO+k2bw6hgvNlXuTwMxZeewAiT4AhfJ0j4OkvC0akS3TL8jHTOBAEUa9DI
3/kMz4QgCnQNlCNa3gzPgIVTM1FhwjEiVsGFq5tu9PHkEG2RqPAWqno5WOtMfUD8hdQ5GB6+RiDy
9Zue+HRTvi2AUWREZ0wxuteQMA3w8zW7N/t7yFeciNuYPnM3dAKHX3bLQ2nylMxKZAY6pwN7J28Z
yR0ZfQR/VIocj1iPkHgPeJfXiK5+qlDkmzoBZMEMmdMBGfLIlVsjjSMrpFbtx1Kx81nn/mjrPBHW
jeMBfsF3mFNcuLPFossmDm7+PqIRSCtSSZzMPqdN+yusyCsZeOtY/5jnlCgTxAYu1v/8C3b6aucQ
d4IGINl3OgFFhIrVJZkoknAU8AHRfiQupW3JTfEIUFEEqaC4S55x4735OmMl02krUM5qCFBD0E4o
FSFbZPtMp7NkOqdlILClZzdnC2WjYmREnelUF5+7vYnVk6XzXlyd/NJauMxDnQaDIbnf1zohpuKG
rnRmDBpT4xAtrPR8jHVGl35zLfMGBpTFA5Ezsid7RtTJb+nhddSpNARnE/5EUA2rqNfE9OIrGlFm
jbW8ju5hMsVrUbGqJuoGOmO8swfQaCkFTB1hquloW2eGbKwIz21HdldVMRMiQiciSqdHBboQarVZ
aqTb/XIIi9tcla9z7/2s4c6fFBdLxecdndLDulG321hSdYKPZX+f8DNth8F/F8aa7vED8TBj7+Qk
4sbfAJJ0AlSozhuWJMuHK8c7YezffZ0dBOOOn3YIdHPUJQJHHsSF+wE/9iR18pAxk0HU6DSiZDJ+
1MBNaaRJKoqJLJI6u6gPv1sxaX7Aht8TnW4UEXNU6bwjbHN40K8rk7Ap5Mb17Jhuj4gkYlaNfalT
kzLWQPuwbe4VgUr/T0x4/1/560wIB//rHy62/+avO/78nX+Uv/7NX6d/x+9Pfx2+5L9J32V3aLBs
Vy7//sNgJyz5N+SdloWJiaodMx0uyb877JT6myMNfgqxja1suCb/dNgpvqBh2ga+O9cAFGKq/xuH
nfXvtAZHklZqKMMEe+A4KJts59/9danMY5/wuXYX17X3FEvv6i8yu3gt4xCKmJ3vDM91nf3KVeae
w6Uvb+1qGfueemECG4fWBTFZTyFxcQwiweaseWm8lijIAtHKilVv/5c39+8Wwb9aAk3NzfiXIZBv
GCqk4h2AX+B4lvufXA1fZUpRWGXYgezp5NQjmieVnGNpvIFMrx88a5ONY7R1/XDYolNUe9dXtyyC
xBSmjjy4RA39z9+S/nv6j2/JkgbmN2TgNtAkV7th/+JRZMrtZxM4z50YMbTEK74J0zs2nvnorOUj
VKDxmxjdI4U+PUU0fhGqNW8sD9+Gzgvm1LuvMLpsa/hG/3Bmsbjsxqle99DOz12hYKwuAoFda3/8
H75vjcb597cSr6btSkvxj+Wb2Dj/+n2zLcmGte7E1p2p71RbPg4LxyaY5eabnAoc2PmrFGPPdIRn
bSSn/MmUNO1mBc4SPjMSX/qsMR9epUZJDdafUfkXxdiinMTK1L/7uiTTcv6fv23p/fc33DKVy5XL
3eEp3vv/vGiHxq+LHKZUz+WL2sUhfvGfL1Ep+yPukuO/PrW4ibwY+kVZsPDgPPFD9gjhNmasRpny
jy8gZthWHs5XTveGLbTfz+dCyyhqnSr8+aPPz31+2NcpOZ1xhf5P/5LPn6BnQia1PjbCTu511bbo
8U8Cz+Td1y+fn7aZIu6isfoxj8a3PjTWJ2h1GLsmuGiuLJ46wfY1t8feOfjwWW3k4Wc4g6wFudif
2G5gSlmr5Htp4qXwhsCLG/Mr8x2Ski1oEDIp4B7OIfFN/vjVTFbrknkMefB8szQrR4gEyT8/Nsy0
e6Lf+tP0hXlwXDHcuoRlarmS4NhFNcvwuWd9ZWTuaWbmfMGO2z7IHitV5FUN+C8+F9Gp1kmjTosZ
j5dQGePl80ccduCXse+c9AjaB9iDhc2T/mnuASF4vjlvucG785ySahmNPX5APSHJ9ItVMSTctVGO
Ruvzs2NbwsXJvXeW/1inCphcJoHX1UM6p8n588URQjJoEkydu9g6s8A1//IyOjCGo+Wxa9ruMeuh
xaOYfrfZoO8EoajfDes1iU3xFVj4dCBfs9p/ftokHrn3xuZ9MWzjkNq/SV83tgNM8bcVLtUeSwu0
WkOVb6KhwQPhSQig/hCzQIgeaCQUxAHJFbb2BXJwtm0tvwmyRHQvEef7te5SdnVt//L5qYJRgyZo
DufPDxmlpMfJ1fJWFMRUkPNzaJXz84RWjmkhz/j/+lxRAG+a5Pbzo1j/MoLrq/20hsv28zcw61IY
WRkCoun5gkQA2qjBlnBuVnkt5um/PurJgTvZS/jeegZqmSxaSQ8G4HiuKTy2bczMkeXLg04OuhuF
L6/UPdtM77FCKbCDDfiOPj+MjJ4zV/+EEHzxuG22wteDtRSojUtOOtrWtUbvoX8YTSKAthgdUsRf
7GkSizxHa8IbV80Yblk4zxs3ZdDh65cwFLw5LXkag9ty68WxOI2pDEnFbOJTnnzv2dWcKWO1RNCM
HuEYdoFcYPNQajvRJkTDw0q9JrYnMS9dzxQS1mx2XidSRYQnt0k0OM+Fo727UfdkMtIzpwr0rS8Q
OCbYyRd/gm8haTrrtHSus/k2mYlLxSfVLWpH4+gV1c/e69NgTMtoN0Vp9MUpMVI6MVbeXPXeWRzK
NJTgqYhISpRwNgpR7HlJLVr6zx+aCwktLn42tl0dVvcxfwZEzFayrm5FhaamKzKUV2Yc7kuXdCEE
IQScT+4CVBzIv2N+EU6H7L1bvungn1HlGNNIuLiEDtagttajaotbgDT7lBGuzGg9bHKz6cQf+shz
z3U4PhaldC8oEPAnyO4ONFccDFsxbA5954UFtvXYlC5yelne0DCiv+6TBHCzN12JYiFDJ2QyELGY
mjzzebbioOowmIIOSI7EO43XuJaXzPGfIfJWbyidSs6A8RbBkrvDrtEU+FO23jvLCbcTZPB0yjIE
EXgBVtK+QwT2D7kJ+g/M8tbSBpK+7rGAWIc4qROa2XjcLdZ48Qie3yZTQU6jWc9BbhY/bYRhFUug
E6FtF1uwRrXAmreg7nYFTihtsyFjjH3IvQrDrdFL+4jHOd5BK6t3gJ6yow+H1C8a895M9Te/Ut3B
oklhFtaPx3hIpgO8IXbyI/C9swPRsIzThEF3YoGeFap8chP6DlnIV0O/cBNsuFRzBJ0chKY/hO9h
LAlCX53XlhOpyelEiX1DOJ4ub8aSvTdQWNmk+LifY315oNY7ZSOyhw55ej0W3dXLEK2WBLrsILj9
aGgeSHtkrhHmTDYJl/4hxTTclLLv3BrJ6+dLGVmHEJgVcrqLYN9YJ1erZljjsvy9NutkTw+dJd+b
ZV5fU0+dPN2mm930ks/zFeBfuovnxdlQMjbncHVmQoIS6yAW8SzWNjBLuTypKcC5YF7C0jcumG4O
Mc93skoYn267eIyu1YCFPhuuftqYt9BC8lnJ2bsWqQKvAgeYtnYkLzXsxNWcjINgywNKCPozgWLX
iuj5JG2nnyGy2tY2sotZht9aZcu9gaYNdGhQd8V6r6alfRr9+aHpx/AUq9GFH79iOF8XHQE/GEit
CWmf0nnbwKtZ19A5W5EPisqpoFh1Rnzr9MsCdBFBd7LuhVwel8pVnJTzjeWdQBs/YfewZbetfNr8
zM3pLlWH0E2CSlqS7CEkoEiAa3ry/TVetuYcil2oAeDENTKrzLdC/5lGBFBsmqoQrGy7XMBJ/AQt
RyApqgbwRER9dQJUeThKtAmq3lj23WaHvq1l7RyrjImdaLtYd/k/gJmtVDL2ciYnpqmTC3Vre668
F4N06Cs+mY+pw0hopQ07XUv7pPqhOxTlgMSmyKcAI/kdsCzmPztLd6Li/2LbsxeYyUAq+/oWzkPE
s712gxX+6o5xnPkcUkywpvmVxWZyJYpkm0iAZUx6sunsmqj5NYdzMPsnx+xJtc9EySpsQfe3en8S
Zin3cL5oa/aQLF9j1x2xkiLKyNMB1fUetSaKadfGdynMZTlnE8P8dY6rPUmMwPY5gldVLg9Fk6w7
rPXuFpU3IvGm/+knUUGC+LuMVw269LemrdSeduui6p+GRexcDDWX1JA+OptVe4kB2UD0aaHqkvtH
ok95AH4Xbgt7shCmV/LSc0NAC9eI+CTwmwqLsoytSy+dt8XLxVk05ZdGdi7yW3RLDbSECPh3aUbr
RpBzsQvJOgQ8jVB/EQ993HFUMNnZqL7z94Q3YbiN29OUj9HenfPXzF48mNmwn/RImfg+u7v6c/gn
avwimDt3OA+x+V6qxN07C7k1NXVFLc0bzUmJIw2DPYincB87mF1yl0QmhDWoL4YSa78oHfa0riUA
GaDxaMym24XNj4nsFjHW3xGLO2eYqD5OaCnZoeKiDC2EdV7qlq9+iAUtnpnbmR2BXe76hxSC7NwK
mZ3rykWrnY3+lhrT1tleG8d21TGK3SlAOv3cfN6zhMmR2zcc+xEOS1+jMDP1TTACE2JWd3fMuj4L
ZM6IPpqfql1LHtVJiDMdLwr7y8YQFjIbikjELaw23VORgmmqx/is21ocMD71I7Iht7p6wFNP6zRm
G59DcZvNIVhA4R6zGUnRZ1nR69oikXsvzx222M1Q7omSS06xlTxRhXu3mbb6oW6E9xitOzcssw9U
Dj+wrcDjfKwnRmmujyOhXtLyVMdDt5NNhA3CgOw7mkt3sJPhdSFmjwdseMn9sT1U2JrPnbKzTSMK
TBz6rDQVlsSm4qz0ppX1u0e6HPw2k9gqJsP/eoEcOrP6SMVmXoyjg7hvb5ghIvK+ntj6QKNgkWyT
ZMkNlPn2esCEDcICpQDl8PQBpU9dWGq+2r6VHGyjq46zu9xnUQoixna+izoIHhcKEMtSwTShv0/X
8TXUZJwpir971Qw5xW2r21wwukYVhkXYte07Ay80td6hcWsvqPX5Ow1zt7EZ1SfIkZYr4Oz2kmRX
p6YZMwhR2ieZzt1L8LTl9qOgUJSwOl+RGG8bU+IdE8nPDlNEAPS4xMaGYn+U3dfaFwhtcP9SzQ0M
X2v+KDSnCucxWRnTdmTl/1JFIdBiE2OSHM6exYWfgHMNBtF+q9s+CTgzzHzAK4Pw7lin6fvn46iA
i3KFpEK8zdzYJ9t2Hg1Cdq5Twypu7VIVtGRB0uOT60cuMjkBChLvu7Ts/svf7zGp3KcQjiHJvWrd
N+OY3PLOL3Ykc16RanUkwZWnFdvPqSi+WRPhjbEtP8i3P/vJ0J+iNANI60cMOPOG0meNukfh4utb
tMIcb8c55knBX72NfT6eShLUZi6Z3h4gEMIT3pqxjPYGrNbnxqy/LlbkQcZ5Ri0+U33Cdx2zhlD4
nF1w3E3Vo7Nc3Om3kt363Un9E+5FlOWOwVImS/Z9h3Oz6YW8qZLlOaOb+J6Q4bNd66J771T/EzFE
9dP1svkcIYW/dCEhB5UDAtxCo8thn0In5JlRXS3kSHhYVn/ehOBmjp81gts379D9ZGADvb6EoB4q
NeN4M/DUu8kSZIg0mVbUHQgf/Pq7RDeCYmbVDG/sD0y6Gil1iHwM/g43DPROrNvNwV07/5hYSO1D
D52/2qvYE28iGVAORxy4TR1ePN6QOxJQFF3VKGAIEE/loTDjr0QFvau8o6z6F3rehPlN/oq+HzFp
W3Ags/wd6N13kH7yixfmeOJg1AwZhnfc3O61Q3a7hb6OVaZrYnZoWLFXhzM50v44EoAQ4LcavIF4
9k04Ei+Hq+4RsVAYFRuMLOFAz8lYHxVKae5ya2Q0ZEfWGcf4R5SZ5WvktLdoxo1NNtB86Qxv3spc
BGsm7Xvuc/dYKHo0EHQ/jqo9ln1enQcLX2nVyBI7MKkHo+vkh6Q/cSyZz53jU1Pn3n7CL/Bg8Wh/
mrBssBGC2ViNpJbHWPWTbmq5AvGKVJVyd7LoSM2u2+wCb+jz8RJZBb6unujD0o6zbda18WNrJ+ap
wXR3nAffOZjZl65wzN1Q5X+GVkKE1Pdin5c+z2EH2XfbnfyUjYU+AasMJUhSsUZU1gqpyFybPQSj
Al0mitgIjMcq3O7ce9HBFrZ7XZEvk8ypz8PWIoF78b5X1nhK0cpcw86wr7aIT6Mo4UiWU89GdDjV
lt9fu8EIH7X1pIlQrIpY3ce+Nk5N/aucS+8pzJEPqOFPG2umSATiq52ReTdtVGPOn53AFhXOh2V4
aEPsc5Dw5+NCftnenpgCoQDJdo2uBwXLlGXMvPPnixkDuc9CnEo2RuxnIj7SrdkkoPVlJPdJT+yb
MWf9Obfxt6YZSrPPQU7LmxvK8mRl+Wte4kpDj0Far7MU0CHbOb8aKblQKD+uXBYv8IO7g4rM7GUK
9SShmFr8rmPIW2tUW8Khug3BdetutieuRyt1r9nI/zyyknPpluIadTOrOAeiwFYRUQGsS7C3Bo35
NjYvwoQs0iPJOq/SwtFV1cBVkbcGyxS9AOHIkf+t19yKoqeiw5xrtigiiwYvgNn/tIRj/DDXPiid
rHwqMvupmt3wgIieuM01rF8aNoF1HxHlLqri4JEz8IpZWvsAivNnQRDiJOEpwKmSQ49CA3ZFlphz
xC5YBtIYE3Fh+qcs6h8/H1aSsdip8Ze7NSrrS2jDnEEktPhz/c1uilOy2IQ55AyX07E/t/2SX6pa
vS91R8Bf7vK1XWdLjFJ4iMm1CWrXn3aoEuW+DodnLPfFtnQNkBBetpzbtXltO9Uchfbv9zb+zRgG
3en+ebesKXxfQKnV0chGkI5ITIw4cXdT6MGv0Eel61a/u8q51XlBw5LJV9IPi1cHeGfvN0fEv83f
70w8ug2bpWv4mmFtUGUxXzOHQF5Dqj4gM8x6mmI/MAUnMeV0cqq9yn6CdbpBr4o9LDceQZWerMhi
apZVGx7Ciq9sEkaOHiGaicqi8ecQKQD5gCajEF/Kj4FRF89/WR2iWsgXqJ4TLPhuD1LvbiQX0Vjp
VZH58mCVYxn4sWsh4sIqZWeMoP2xMs7Ll74hOmHEtESsnG3Fyxm3E5k5MbOSIcM711eCzsTtHiNf
lTsSwZL4oWR19uD7LJ69MDG/ZmAz0xlYJPkFt9FocyCi0XCpExPWjO9eq7oJyOxwT/3ax4SnoJw1
0/aakOB0NgjBYmQxIyStrLvbvn0++/usA7aNZNAy/H3Z+OG+zcVvCmUayfDeTsxSiP/qGCXWK9hA
cGWG6FpKdYolq+iNG70p/Wz28lncISbGLudEKJ1Hzi7f3fZq7m+9C3S2aLNhE7mdOE/k82y9Cbiv
yMtlj4OMP2QOPf0hYbn7NGEXBc0aJjeHVJfMyn5m7eDf1eITpTbM2Ao1ZhulHdQW8VCtevSWtV6A
lfbMbF2vvAG4GyLbSBHOB0DmPwu7/lYhDb34bdufUhSKXoVGgpsv2tfTvLy6JesIp8yJPyFTK226
k1dPzpkgPAZXazG++jiKUAGNl8k2uDZ5uiVObm/XHGtRU8r2Kcbydc3Yuw5eQQtQxXsmeOOt1bqu
UOM68rGEfAoojzW7M1xgZAHFjqsmoGNdHj9fAIgsj7b/zvtlPPgkVEFNjJeLpRvkzy4ZxBaz18GD
QFpGIzfdyIU2heuRDI8IWpUyzrYorKMqcV92RKGUXmQHIs5eJNFJ+DMwJxFcYeG3XWEMoFwnUFAs
9VZJWIjkSy8k/XnyMUtN7H/5aqFQIw6HjOp7qp/yQ0GYSVs6FCm4ESnz7FvRjuYtkuOEcGU61fDt
jpzt3jEyqQ8SNwL49VnceeqLawH7lsOUYfPuortBgg3hV9NVMPmMc7N59gER4HZNnqu5eOuqEW+g
PreWeLnV1toeGq52HQkUne04f0M4mQRM5aLLQJ0PPQeT8Fb5MhCd/f6voono2xIVj/Ozp4ygiF2m
dyJJXuzxlpeD9TTIxN/PoetuItMcjpFOqJgd+MimCdc5k355Ao3IJHPYfTYsdjSh6IzGO4JRFw3s
z9Ix7/TV8k5cQ7uP2Tlt5t7ixuC6RJsZxUX6y8v7d1GHT545d5d1aVLOaddhgCCNC5kVOCE6YHVC
j4CVOxX7ecGGLa1WXQrpdMDF0Ds7LvMS2RnPuWr/rGRanMTalAwRDjjXjCH9MlCQMvmKGJCCwVRe
nLwAlkE1609i2ynHOTFW3bFqqE694YZE1EkPGFWXn1OjveFRwVlU9ewpkjEMlI21t0bQFURTgXVG
gDlfWMGc4rnJA3d0Sp70G+btrORlhZnMIjoiZNxgTt6T0bcG4qaoJ5GhDwajf7Hdmu4j+lOG3bOg
i9nzVcx508dFzJTE3GOsXwNYofY52ifGNnVTggPVYO2MnCFIknft1SVOZqjr9xqOAN+nd1CqvRD3
Nu5XLzNvidGg+FfyERqj8daujnN2JmaMfgldYyr8nVRpGkA8mR5yG4JDHjonRO7f17AENCXWY1y+
rgYQFH+Cnp+E8jIIC9cV6txtRwQkPbTxVGD4vq2ioLCcw4PltiT4Ynt9iMyYiyjBRZqX989aY1ha
1Bdwr+/usKJ20HgsZCRby/DS52l8nGJJaIWQ5e9nCJoFnaYgvn3QezAw4ImXfCxDPAalEm/uaqtj
7QANiIkCCbNSPrRCDcFMYxWo3PvRJsW9FgR02o1xLAfargEnBLJLs6G4VgjQ2K0x/1/JKPJUd57s
CqADLSKaTgn2sc76w8puO0EuvUnZqgeJrMH1oHoPRtxP63hagIsYNaO1HMoDVqj10V5nzHGCCB5V
9cxIRhTy+LDiWz9Ujxgl95HZyidTRxWojrhcEvi6jijAiSDwuPG4zKyVx2VTJoE9NdUhhV2JmhjJ
eJeCpwQwSZTpMvP05UA6DF41PVCUHzErkVAz9W/APNfnxp0J4cg9pFYfgzW8zkieHsp2GY4zANy9
lSftIS4y7KFImhIbVU5cJ19JvcTCAIIBowCbIFvOw46UAECyYvEe6v/N03ktuY2szfaJEAFTBXNL
B3rX3WpJNwi5gfemADz9v8De51xshrTHqIcEy+SXuTJIuf2F2Uml0p8dh/4dk9sWhyvp/2tKkiAt
53Twe8G8iwBQ4LItAE4sR0KS5JS2EqRYhzazQ8UN/RSK5inE5B4M3dR5m9Nftu2223KgVA3tEHxg
YRvgO7Js09DMsJ4S75mCZVkLRUNBJbEfZtQTrlXmiTOIeH0TLaq+beqSNDbwjYQE+cadx+TmpYsj
XobZbpyLwE+Y4CZD4j7cxDhVJDzzrvmQM/31+FNTHxBteYqNQm0bF58ffsz22tXMEEMoNms7UQlP
7IzoVgPMSeccw3Gtc5cEO3Mfy68T5VhejTlxF8puQ/drfAB3PONBNIxHVTcHfPnwxCeKIzn3n/O+
YfAbn1tuvTNFlqxoDtStKfzU4hAkXAh0L3FQT+P0QHKQGIrp7XV7+KEMLmhpETw6jsVv4mX7dt13
c/xGpK0652SFCYlQqFVkJGSDttz0Xt9u0ILGo1d99BqlaQ0PxM62Veyn+DtuSSvetET+wwMsIfj3
Bxj7Ft+0kOBJFSJThwYnHdV5sAS8kXgi56AMQoufcT0EZVKoQ2y3xoEswN8qVClkfKLbTp4ck6j+
B7f831BGD7OKs4Vl8Oy4JPpNSGtsGcKB7aW6hl5jUS7aUGc1VSfItprfV+Kez75uDFevyr7VSFjc
VGKFbYqiZ95QdRz1lIKcq+javxFZh+MwgIePNBU+C5tKJlmnu8Y2CGBTvrKP3YAMdbB5qQ5GzwxO
2BqrtFSnMm70QwNLtB0EmTFVACkIx8zHy4HZpWkAQDbiYGpLQK2u4Tc1loP0r+9NhmATVlXqhYI8
+9mMqt9ZElSz1YEHcDJVbWtino+mp2I6xGewQg7rnj2GXyvpcKhbxnjGP8zAA3ibI/VfGiGLmJaq
R4UavGqR7rdml5E6ZI5+NDIdi5geg9NwMWhTGDfdtdkJcGfPw74qIgdJOjLWTZObEKcGy9oJUf4s
Hdzp4aA9AidEJp+i4MqtBOA/lcJbxJD00mE+B9HanhJsqmubMNmiU22sUHT+HIzNnnEmsoWOwjcM
t4JJ4pHUPNXg7OoaJVhM/3quXCZWYuagNZeU1HnE7lGJ3rnhJyKVTOoQkF6rbW3agGy9ImgnYEZi
Hv0xFEl+qWM8GnrOds8qdNbVFN9Ms7g5VmU+Ver9R0C1X9dTzGw4zULWdEZtaWUOJ3phYk5wJYVA
Osm3MHSGS2l338c28s6i0T69UdRE41gGIQI0ey1oj0VZjdekIQiGx/CA8+5fB9uVcSB0HjdrxeF1
Folc7hxfN49ktBHiW/2YfOjYIxHdjB92o7R1bwYj74x3bijupJE4whGMCuXXOrhVtP9PmRkcPOeK
PDXFHMc5B8sAEZKDSGMQR0cIzKc8xceMWVFT6o0/BBhdP2l0CZj6cWakurK1cjq2bbqzHK79ecTJ
PiRT8NJmmjDBt59WkV8VZPtYNNNzmRGCgIGcu+kCZ4RvJAxYKcGoUS5CnSFTASLLTagatoA3wxXV
j8guG39G09rQe2L5GdHbLUJe+4zJbxCJOYdZ9RbHCWFKs0qeRHGcY+zW2n6GKLcUhESPlFGuaI35
UdBh+LozNclEv16o2J1NE9O2GuQ1nvRvIBmLj5nCFjEtqEh0Zej4w6NxcmvfSNy+KTfM++vUko1y
p8bYPqWkhNeemeq0C6mecDpMpsxKL4h27QNnhQeDwTnk0gre0rz3p/SRhOKTMKG6pt0C8F16PWgP
v1Vdrm3NwYyuUclSmdjwr6LIs2l6c6pzMFoNIx3CCiapgX4ozV0Yi0cG0HqLz4K0lEEeOeTS5lt9
aPFBRGdVjt4tojGNyU6ofKan4hanP4ZQ0vbT9L/NBIrHbHbtMad05wfdk1rRP6U+NI+0g+RR0a2T
xZTXa7aJ/SELuCI53yWS3H0tq0aeSGnlW4eZHKOasrt79bbPq/du+XPcSFrgZzz23GDW8Gol/UUI
bSLdQetPBPzkhnHeZM9hnD71VNx4Y5LsM6dByghYZpDIGyd+K8wBcWAE+kGZNRSCYXHG92V+y6h2
XrUVJyN8bMmWnk9JzU9t3EIXQS6omkObDdNPhMmzVn7aFAGBFgzvYhpmrLS7wAUDrSXRT0Vs7Gfb
sV1Yxl8qzrRdqEXmxWDtvFD6BhRy4G4RTdpFoe2vvKgvUSxc+c2rBwNnOEBwprRgwqL0Y9C4bNZh
P/q8MYR2FktOz8e0Jfer49DVERjSFthvhx+ms7vxlo/0WQPXZ1Us8I3YRMEkORAPr/GOXR4ceBVE
ONGT5DQ3qObcdnMdvHfVVNMGBuO5qc3+Sp0m0PNAXEYvQiqek/0stOSpdcBwQArbu7TSk3PUQqVv
Y/XfoKfq2VvePo6y4pD2Jj5wx/vj4qZ6C6M534TRSAMUdOIi9d61mZFDKB1KiATJEUuf1B//JcgR
RYo3SPAmmgtGKs0uAc4MMaDpZbzU6rQmEhFHdTQgzhoG8KrKng5iQMVJa6zdUGjynYkGuHJmPWAf
awEV927D8l2XB2a06pAXA/Rdpyz4eVJQJ8tcvxsebvxeQQE46k7/dwom460AlLxq0+HJoM+7aYAE
1lpCmELltnZKrXA8A8i62rircQLk8KEgWZ3czMSdAmRRbrPZaUlzV4qSRx09wKofJZ920DTazWH/
40Rt0RxFucyPglzDKc70QwVz+c42eq8D5pSUD0JQXg59LC6EmPoccxITouuUtRAwlumAevRj4x0t
u4en6ZTGSh8q9CWDSz3geNPPXOQmaWnVKvN4QDTDKXxcuA1l3gOKTw9al8C4fX2NdNqu0IjuMcTt
RHfMg6wm9eFhm+pnkMam+5es3XCFKU7jXc7GSiWL/6WFY9j7b1zE3nl5wciY7hNVXl4P1/zlXCIU
5Gmmda4BZq2NiFG0WHbhuoyXHUurftRUvx1sMy+vlho+xtHTdmKe7GOLjgitmVEBZaaXIS65WDA4
Lw9d0xHyFcweyR9FbzTZ5levR6FwZqycI/Gmo+tU09rJgBzRB9mcHSGyU9ki/jrtwJADAlgN4yrG
vbJmYKhd4ER6PvWRpMJGNbylbYsZhlPK0qQkJwN51oRf8pItZcH/1Vj5PjMaIFGL/KEp0rg8IyEn
9Uxep4WLbZfQTTx2yCtFgKTicBfWjBTPcSUQnoiqbCECchfgIttqOgQls4cTlCn7wi3k0CWxfmqF
8dsCH22NGTfFoCwOedTi8lCtR2GSOHoa1enUaGf70XMJ8GstTLN2PIgitnbVjEdx1MF71kVkfzZO
+DZL2PiETCc/i3XOqpOzKz0JK1Sj64DM0M7rzL8hwoZahXCMXnoyQbMML7Su75TraGvHWqJ3ypqu
hGbgkMchnSBJfXfbURwQMtp9x2K6znrlHdu8PRPHgU0py/eKyW8W1uKEILOM03NuNv06gXv0qGZj
IDmQnDIWk5NaelVdvXbWQSHnSzuBperz9EEtwwl0JoYICuJVYj2M0f1UODc+IyMKjzb2Dcb9UBxr
F2wJ1JxmJ5IxRw8jKkcvRrHLu+JpFjp0sjKCrpL32Z3RRUd5/Sh8wdN/wqrAT0EjtHBazi1tn/iq
rImjpB6UUK/ueK/C773NRcnpZLId83Jn2ZVPs+mxWLogJTXSPsP+8mA4k1jVNjaW6lMbi4QzQVRe
k/oNckf6VM64nxFKdxjTBOUi9B+aLEe+wUCdTwGQtfL2HZiUvVcz4JWdqRaUnEcpfUroSEJf7JcD
th2oiqbj2KR3V/lKM6IvyZwJGZBNj/fZ4A/fRSOGs0Jrat+0mb/P4jpYxr2nov4MBr7Z5nWR4kmy
IXXzXxKN7Ak1NI5lzwgh9WzGeYD24GQnsbjqTHPofY2g4G6K+AzBJXpXO22+4fIGwrdcP62eIJgu
+AI1OD++fiQPkR8qDQVj2ALcEshwO/hJ6OCxHtjCGJi322KPSBOvEYehWrthedITHA6vI6CU6EaQ
ltFnqCMsDbriFg3Wgti6YaxjY1+Z7cO8PG1JhhEiqR5dM49b+/vrCtgSED/bQ6rORmCnUG0YJTph
9TkG4514cnSf2sUAzsCSE5x86wrOHiHyp5lkePIUovKogRVxAusaG1tvUYoJmp0kzJ2VHYPeqh0I
hJbWG4+eK2TChA8KZFpuClFO7LBFvXYX80PDMcG3YrafCby8kZKfq/T6v4bHiaRQz+i8Cs1dVqZ7
Hu3pLCyJ4SRJ7682tyEifl1yFiRD95czBd3NywtzDXcr6deCggXSzZ8KV7tgl6rPTb8uLKBSXSbf
OHjtZDt5d1UavrnUKdJu6pBAxyYBqD8+tUWo3SlEnNYSd56vawUu5mWkmvA8n0I9HDdThQcK3EHy
tB18GUk28N2oFrsfnkU7jR4jMHk7QIgzsgwDG/vsT2RlbHzTOneq4F6X5l/ZclbvXEtb10itK7cN
6isMWt4gMfz6qjDWydtjJQxOsCGgPTB78rX4THNlcS9k8KlFlnnh5EtfhFv/CfDq7kKzjCCy9egi
LP9rqVf4lep6QJSmUHeWFt7ydNGOuTZI3v5jljuwQWZEsjlsTvzthQ+m+c+sM3cbl5fazDjKlT0+
S+Krjewx1+ge/Xw51GA6ild0NQX7PtLHu1nibXZTla7GB3Ca4ITQBDhYMzW4eI7YMxXUr33Mt/Gl
OZkpqrNmFN4uqa3/Rq36C/1B37pYLrZRb9hnAJ1wgoK6WhyvHRS48q01HWMJ4o1/oSBH5EoDtLOp
Y+6Qu45YxbpQG+4f4WleXuLF66XV1dPgiokBf9ZRtOLwM0cnIJh/xZ9H8D0mPzC7/bTrkF1p+1Pz
w6GI2ysSthHhfk5iihhsle3uOzQWeamCvwb9eRfRsDiYy0tviXLG/h69J+Hg7rsw0H2Y51BlliLB
14uWOhixdf0WwnG5RdA2OZEVav8yLsZIoyshlHfAOdLsrEFH/ljW0bgxEJVqBinZ4OJ3pqUx4YDC
O+hCtzPjBgN2MeEPFOXDclHIqugtkhzNY22LzVZcpd1H+66H1xojNhhaOH6zUS/WXmdFJ9H0QNoM
y/Otqen29AMQYK4U1olRHPvZyf2Q6j16oSTajlt+MD0b/cmQQP6JkBBQN39mMCrjxg32o13le/iy
4ESH2vnsp0+Mdr+JwUkcOaZ4eBbjV73pna1O5col63AuTyCx4S5ySWab/2gtHBoFI5ktE2jbH4Tp
mxi7sPRJ8cgVAoQoRh8Ceu4PpgDvOhbTca7Rvo0qJzji1Yzma4Wuxup4TyWHTxJ7znpUZLpH9PM9
0MhlIfKKM4kA5BJvBnctbXUZDPnow+wtm0Pj0GlwBViKSz/BMIexJZpWZaeMm67IaVI69TE78mbL
3GJG1Y3UDkJkaJoGQ9gAoWUWFi0fP21hlYcEHQ/oyTunTMPHy5P69Jha+LXwMvRzQ/8UVwO+s8a8
ckw9uPa1wqbTRPFJTuIHPQzaB5JutJtSQq+BLk8RPIczef5sO06ghoA8qD+VdJ0zuHRF+Stvb+UM
/1Tc/1S19DaMucC4ynS8cJLYgLhB5Ojl9nXvrj0NSu80jceslb8I54MwgB/yYy5mmseSGpeVDO6m
V/iNzH45lP2sDLvUDio2b0w7p2c2e3R7FeW+7dmHAxGrty6U/82aY70JjEg4CcR/efpBorE7w98P
tqVpv3VMiZJhUZcS17x5lyyzqTbhCrfLluU5i+yATM8/Fy5jrOtbHiAPuhGX3Jlg7rpM7RG/D0WN
eqNbhwmde8tauYKRar+7s1YDOTQFXvIuO5KkGXZIPUCZtUZiRZ9+MzyguoZB/moccWwY3ujuzQSL
4+JNFnW2Hzg5mGkN/DFy/dbWkN6bsTgkrgu6Yhxjvw+YHjYj8wz28HHHxHOpcgmmQxvO9xHCy83G
vkRhCvocd59xW9Wp8dQwslElNERcN0zMuz/6enFvepQ1dZ6mPeKyf7dyuVS4EYyNwsLxy8wHDFjR
OFpMH5GsGx7VeT7OUYXA6gYPcl0f6ZwaG8ssIYBqmf1UOQoLd6b3kdPEKYIdkrdTsPWiQL9CK6Yw
fbHgZPiorsT4xQeTQnkqYk6iSTdd+R93Hld9BAokyJBrw+FlXJ+65iRnTt751MVbjxs7BIPlMjrY
rTrb74Mo83PEpf08dAwPw5EqY2IDxtkahxpA3VAurHb9alBbPzLKPvcRlhxoudfY9WYfWgFdu8OE
5cDNbApCTJqiXg9qO5MdYTp7hN1E+UKI5K4ruOB5SNahZN59+rp7uSwZaQwRjQlmsElSjc90NMTN
U9gQ+DOSJZtr74FW34JGuefcSFtfmxobJi5ATaGH3M5lOt1fN+GYyDuaygefUHnKO3PfCBgEGI/B
zvfswsNMQmJOF3E27T1quLV9PoV4IgpSElmC4J4R3V41KXclz6WrfHnBsufs7ApmiBOUBm0u3Rif
MJ1hsxnVseZyNAtvr4aovuEviGjD8H7WItaeRRq+Q/pRR21oW9DcrAWqw4sW6eYHPvJubdr1LxqS
U0qhXe2do6B+8Oh8INAFkiwTbr7NuxF6o6Qj3mp/g1ZOnwKc8drrqXF3ZmdgxXC0Y7O8FCGEngFa
0IEmRgpmw/Dta/vNby8DcubyLHyJpPSe7rWwH95MErJbJ+tTxH0O1iFc8BXFxt5GSdC/r4mNPodX
q9GDY+GScsdNfog7EDK6FlKKHXLS7miVOk592u/NcAuA0heLJ63DIfa6Vqoy9eMYS3poufn+9auC
CP++UPQt9RXUVdyb6ClFX30GnObJt3c1+inn2nk4eI3XnD07/kbpuutrI+ojri8ajSVaSlP33aVb
XiwestMiu1Vh928CRr2zph5Twf9/CW1LP6XwMHdOTJHkS2doUlrUvn75+j1WCUVGPH5M0Pw3AtPC
PTbC5pYSZqncYrraXbXhFif3uWp/2vrvITXiX8puxMmsSn3l1Ogall1z8w/UZxXW2IT6ikk68+QS
0svXjS0d6gUqxH9WNbKasvpgq2lwRZuDYx/tonOOQ2cxm3WJ+Q9NT4TVk3nKYo1JQ5Pc9Vm1lhrz
iq6GLBouoUeBmaqBOrFXMPCDVnKN++wjM9riniVUx/WMJP6XeeGYEHxO3jt+FLu2g70cJj8yB4AG
ywtJnJZIoJLbIm+SfbHosx7Hk8O0mFFj4Vo7zHh/DQ1xAuL61gxMLsFR+6NKkM0jRpsrixCFXlTn
OOE883JVLPKYDpbrNNA54oHY+OBwsck5jnwn/QS5pXl3aIgBoBqBDoTyc7MEZja1wSoOAygP9Ltq
K+M+JMYGjM68hssBpV2MydUK3eT6+pUGc3llK8s9uP0FHlP9iKBhXQTA/XQK+eqi1Dh81vhkNXns
LYo2127Jjqt5zGfIWJ5hCBhkPXmRoWL/0U2cDSwzlZDpcXQMeeBLyiZL4Z3GhenKlVzjCywRnzLP
ZwZNB58VNZdCtR8hF74pGYmaDsjgGoYQCDfp784JL0z3dkNYtveeBPMptvo/vcf3KjYrhvOBcaNb
HMvyYHg7nr/o2md1dDVH55xV4XPotfiQoVm8qSxEPdPAko0JUPbaxPPeLpnYNsPYV+l2CESFVdSC
Exc2XrrpXRyB0XJ6FbOdH3PNvVYBvRNpjr775V3TC5JUsNzCNdtE9dtheOHmVbivSMyt40XHs7zo
d0N3lx/nuPXToXjmid5jm2+fhH6iA8jkelVKCy/B6LdpKR8xU7KDmzAGqDLN2+O7HfeEiD0Qwgu5
B8PNZmponzMCPr1EFmds3pCRTfMtdpMHdD2XMhUi1y+NtQsS/Thm+bTKipTrg9YEQF1oMnmFm2Y3
UnfcxXwlVjJsGmacWvvsYAodVa5XNKn07Q5KEjia5XpiDC6HBYHfAJFRXrJKA2Jm8VBw2rhQZMr+
MnJE4NS1f5l5JIIJ1Lg8xPdqY8Wxh/mi8vDfRDyGK7eb35k/a9uvTU16DHjaDK57irb6FlZUvswN
XGqrp7vc5RuNxSw2HHknGExDLomvjIqQtxaMbz+RnbDtwTp3Fj7egbxtZ32kJFF8I83ds3AHl3go
3SCNdmIGYpz1mhWezNfecbiVD8nZmExFElMTO43xLnmTCda+nd5SpqF7Lky/qwxCtuGpiaj5EumK
DUKYwuWIKqR6B2vP1P/EhYHSlApl5RXvqlx3H4TQ3x0EOzp8VemPhBv5x7j/1kjAjIcWT83wRqwK
J3U8XuZmwdFDOkmYyp4STAmnQVQhaz8FnLkOmYnaK7M79dz7iFMax5AwIkP5uv0WZlQPta1BzAQn
gai7CZhVgBkD76gCK1h1F7eau0uwvDQV7maZ0omFqDVAk6MImJLwKt2CrtsIWTrH14u5/CoFqs9G
wpRpJcv4wwFKfqx64ZGnpS5Uht0+iqZ/JUImDIaYqaoH0fzFXiDDOK2Zg32Pc+ncHZHZIHDxbGZG
hARahu+iNcsj116uKBje6L5ZHtVFa3YhBhWz2dIrRCFRFy0HvxBuT+aKmfIbQ99hhNYuXUKvkDWb
fi1jqsEM50PWKicUq78hSgPxcnDy8OTQNjRxnNAObd6MTAwp2K2XpdYLHeNBSYVLh66a913sGisx
GSCaYmqA66plHt7SDGhy41t8I15QfHQJPFgZzvoDPfEcmt3+lb4kGwpNhiE7DPelujcgDI+zT/uZ
0XEE1GgmCsCqBoS9JkV0p+5wjobq3s3Rfm6z6RQth1K7WVNKRNVrKZKDJosPXbbdAWmy3pNWp8qW
hj+L/OZTRs1TA+i5fnlNi6azD5gf1LOxaDSx5pNBSAUfIsBSXIK7r7Uo+lMK2d2JJ/xp5yo6IcqF
a10Mnh9ERM6zuP0RVNrDZD76LdWdX2w8zpUb563FXLwuKv0wUMX+RB8ARjOTeOnJ7ilMTSwSHf0F
HOAu8Uyumf1jPuT063C4QVREUf8zNuYu0tpDVLeajwNIAHZ3031JdZ/DumYQtzKnhmTrqK8Gf9CB
KmdxRzxvsZO9dLcusUrflVCUxCy/F12SY0foWS8IuW8RRgiY4mHdh6pkR5fEEV+n/9enBv+n2aRe
K/wumabnBB9viOA2mraWIVwM79lYEvHs0ztWZKJx5UjZhFlY+4AlDy5bMP+gk+Ac2Yb2jbei3L2e
HQqP9NkNkHxhkLoMAcam+A/PbrXrLAd/aY2YN9vDeY61PcXb8wll708MeHdfSXjzedoG12lB9/QK
u4metfGBw6TPm+6scCR2u7DN3UePx3vh6SskaC7bwM1Hq4ze+sgmLY13JvVKRklD0zxLVf5NAjze
3YjVKjc3tlEM7/aUKhxtiHDSsHvsE9wZRW/LVQfC8j4tK/CXKwij+Z+ssDBpliZTdN1B446c/4we
GnpnjQ39vkrtIoK8hFyqHwwWioMR5OVWmGm0K8DX+hOB3zUk3Omoq/S3pmU0WEYReGXNU/ee+Kor
uAYJ3OwUbQntbEEyXIuiZ9VVS61EAAuj7UtsY01ubDwLb5Sdon/lGSHU2mVzrweaZ2mGqemGyRs4
YyZIMSp9su7sTHyztZHAUcogyw8Hpe3bxRzYVInGIaKIjnrFUGrBHSPhvKcyNK9MRb6n+HCpboh9
zrmYBxfmwou+MIdsEHgQr+Fs9HfuzqvXBt5QIbHWtVwnSF2R/7RJxRKTuFhGCpsbk8lmBJ1BAcu+
yeg9N4snwWe5jZ02OtbLitu76pTk7khkBDe8N8bJZbq7QcMIQouTk2cn8X6M1cmtBsKzad1sQf+R
k265PVLDpq9NauuujNAWQFXaLLIYp9KOKhs9oejsNYN7vZg6HAnLUct89F+tKvH0Js960iz1IahI
qCabUX43PE0qLHWDDYFqlXT/FWqSbcp3SRPvUuou9HwUMECL3UjtR0e019Te8yBu3yfm0nOpdioX
MaNzKnwtjm3n1MDyXelT6McTPJI207/pbit95QxEz1DFqUzx0NZK7c2t4vb4Uk91UytAjY/lOjb+
gZ3eMhRT3zXMvhsLrmPVLCMTFoltSL4RcabTTT819KvuENYzWk4k3BwvMJsltqPhMWQawSEcH7of
BPqvYngoAke3woYQrHJwzKuBwSbbxTbpcd72uRJHWZe0GpeM3CgWAOgMTyy/vF5K2/vfrwzJl5VI
/znrOp18PZ9hmxm4SvidITsqHHLMN4nouxOaFNpwog9vWpvG174pfxARYVv7a3a02LSCfyLhyGRF
Jik4ezLPGIF3QPbFm+tybO8ziYuldQhPKrd9VloLqhnwfd2Gl4LdiZZB7OlcUFZmG3RPybhrMwoo
JHyFyVAuC4xFmnECqPXSXfVZN29LVcnUoBJ0KdDDcrDLz5w9dS5JBxFE5Lhv2zhxc+z859fLC8n9
+hUqGUEivkhi0XlfZ+OYGfraTB0801zID/hDPmRVjsdgyv6+JjXS7P7mVi52r/nssAxpY9PGNpQw
P0MYfETAeA6Waoi9LleJOWsp2KPV1e9rsLDNxBXVdbLflV1/T2l0PoqF3RFPkLZLvoX7Jb5/MzUW
BRFhxlHe5fXf/XKCvV7cxjHYpfjZ5o6+Usx/S3fSNlvEKtkRyJUVAoUeRDt9VOBxk2YfCNRiq+zE
SUkCEFT1YihnTRyd4VpOytqVgEvWX8umw48DMiRsb61ixBgCq+km3nOvc+5tn/2JGNBsM0NiJAIn
X3oV0BCE4GtG1d6mJSfLuW+ZvObi+fJk4kf8fyvyABrtZQ2XplntCW0xiMrtcx86zr7Sq1+zl21a
Si0fuumePe7bu6TTkwOV9D+E1+q+TLGEkSNjw0ReoB+m2TG8ZWTTx0/HfZ9Hw/hBxJ0RNnwCam5A
5onwT9AmERBaMJNha9ZvDee6bchgF8BDgotN01oO0syivv7zW9H7mI5wVHTdn5zRQMVJ1gpm9QZV
CROCQcMXaX6IpG7V7P5nHliG+fpwIHj18YouUuQLCtyd+p3dFYJoOmfLyfbqXRWWHH2H6fDK2wKj
2E/KCwiRsviCnjzZmfaYlvEQDbk9Lkfcu9StoVpSvbYD7ZEyIADLv1igWECCkrtWki5HeGoU4gID
jqmfXuPu15R2ma7LlMuZw5R6eRnoh+ZmfoxJBWBxCR6ELYez5WUXnHtksfBvrmqh0t1MEfrGUjnl
eD19NUZmv88lfec8NuRWljA0wSVjn+MRW67MIwesJlkc1Cq6VPXv198B0rA+4StdYR4pDw2t6dno
spzzIx0sBkvHwStxBrUDWrhwblQPXl9f6hJa02pKpbVPZoPx8pjNftH9lJqVHtOOOoB6GOnl6wcN
RISrboE1/u+Fh6XYqm7CKgj8wdFrsCaZN60Ex5MtnBbv/EqTpyn8TExE/J4NcF3GgjtjVQWfBPt+
DHldf9NNzGUoEr7EWUkSStjXfgHKqOWld98Cs8m/kBUdFoXlrhnh/Xe2Bhmo08sVYunfAIatsxIb
J6LEh1bJb/xA7p46AORY/gWn168cB9+LWaYUlCxj1deL80qX03Rl6W5xdLts8W4tiA5FlUCdxKaP
XGcfXy96ZGEwsaYn4DoE72UICqful+pbVA+Ng/PKMITaFQkBuiUySRf1ms6cjgZqM8K6wAR8mIL3
Dl/jefLq5OgQSv/6HarmLqkEMgZIjw850BFplLhbnbYwd5S341FsdeuiK+kchG0cTQ25QNneX9ub
STakfbFPhPWTgbL1GWi0aqYtQCzMjf9eI9G66K61206HjhqArVNkBQZtRqWp/SDERoAJCcjumQpk
QIo30nJv0uvoDJonbD9KdDss3Rnd0R6NMEXyI6qA5ZFIY/wchDBZRXYd+fTOfXAQDfG0mCLqjVYz
q5CsGT4YV2jyNFVsnCQwGDBQtdjGdrihzOYt6bGXmlH221lc14FeMm9lhWtFsEt5VlfMYt5jnYHN
azUo647HW+/oWU21hXMm4MbirH6+/ir/PuP6Gpf2kwsBTdBJq8XDTFQO8y5LysZhnrcdKhd9j+Hv
RUVGvpMGwZRQzuoxWOW7xPBTJaK6pBZluW5LvyCbqHkrgb67v2csXfXkyO/k0G76iEMyHbzpZ7/n
G0ncw8LZYFrjYUj5wrgRrUL6eMvwAV/sFHBYpesZ1J3GPr4cVBg/OG8vUj0QCQcFh+ODnUUktCS8
b7lsVa7uC0nkZHR6/jqdF7E3EZGbgn1jQ+MMxci8TR90OCmZfnENJpstkYICoP3UO+E2DOzvGcIM
cF1S1cQXF4u7TRW3MrKbxB1yDFv32dlIGoEHvFNYer9/WVTbcfrp0H11dBUNp10KI1yjzlC0+XRI
VW6Q72qo5JaIw710f9ZMg1Un229TzuUhYAa9r4IKBzg1W8ik4cExqaJ70auwoMW7KuUzyFVASNXJ
8yXq2Z/pBuD9cKmV7cd0gDvC2DYb8Ax4Yan4/mCfYuYGf80y/uhSNCdEpX6XaQxAtbL6hybrbRyd
L11Cn4UP9Okn+pG1clp2TQwnijZe8wIcYq2Siet1SSCqnTncByCB6nHejI741nqfKHYdZuZ236jS
wRI5OqdpeXn91ko5940Cldglx3XwIGjAGUqMB5gE49E0VN452OkSTeooDaH35iGxcIqT517JmxPF
3iM1O+9RctPzAq5JnkdtTDRr1iN3K/zIwGV38eya27Dkgt1yy8dvZdL8sTxFkmZaki5QbzOs/wSB
cujQE+LlNMNr8p3Cyvx+4NCvzxY8iCX0NhV8QkU+F/vRoCcwHen8iJfUN868z3FioFXjOVjp03hy
eg+metP/H3Vnstw4lmbpd+k9si5wMbZV14IzKZISqVkbmOQuYbyY56fvD4zorogsqzTrZW+YLk9X
uIsELv7hnO9sxvlsqNTk4jVBe2nQ/S6E8rHmEM959I8xNGQkhU4ZkM3D6O0ml4Nbu1BTog43vXzh
mAgYEf5Eph2xMx5501pxvMnHh4AiM7Q9pP5hurm1koiK5+zgmplXY15x7KarJAK4xVYrPoqhOmKE
WdkFfG+Rx09CWPIOd81SFAiQkTgirYCo53vsNXRY/tlsNtTqUW28grV3S4rZGDv6uvG96uLPCY7A
fJuoubJ9XeIy9a6QgtZRiXkpfLjZ64tajBv0j+9kpMRYBHhhajsfynPZqHro9VV0H7SmuGoGPgNp
VvC2BDx4rmsmDT5rQ0JZ9wVKL57hvXGXMYBa3pTbgY1J2Bl14/xHRcOs7C1sye6hdMH5EG+bwHHf
DC1ZDwnnNvidU+p/s2JgC+RP2BZF+EQi0sIhe+LOQM7BGMaFyzRA23JK3EOcAHdtIvt7dCwJg9Xc
ZyPkpMfOC4d7LY/3lcXK8yYV5f29BlMYbAmwPDe6ayxKhfP6Vnx78Ht3TgbtnZ47PYXaCDy40g9m
Fzi0hplxMdmHF70sYZz0But6DUcQK5SN5UhzRxixuuOc09YEzKVWvC/AvGOXDO2nIbm3pxxfn6Hq
Z6GJZj+wCEWDOtXPLirhg4VacWF7VvWsF9mHI3jqycKqbvL3pSSe8Y4p61omdXgkI2AhEeojA6+r
VeAhdjAxmq8Gj8GlZfXlGtevTkpBne3ArYFBRVzE5IV1oQcZLxDi2BA+Kmu8V2r2eZmFQJKZEKVT
6tGDVwXhNk091l1DY6E4hVHvKYhXRSjZv9rthjaNHWOtdp1XWHeK+gwZhGGj/QiLs1GWuGgJ1n4Y
ZbYn9FDOGmRtS43AlBX7J+ijZaynCtqkKZYpuXGlaDQ4AkaOy4fgoJYL4WHgZrgMNhhS+JEEz8x8
RwyMaAmNEjtAHu3imn1L7cznYeKHS4dx68gmAomx/cmWCbOJQt9c7nJHv8Oyke09HUy47hKZaqPQ
Xg3zWXF74d8XkFtJ6IyaYzqYVR5H9qNytglkrGJo9Nb1fCorN54zWUlAxn7Uc5k3pk8OqIZdj2Vt
oLAhNIW9sDEC34VW5B167zVnUXy+vYS1eIeggEmUG/lO9hEBIyBCk9GyT91MWzBi+t8yomsl+5Vq
amT6KBQPtjTLZ1mBPlYPzOPPuarKcz3Pft0QsKzrAX3HL1xC4ULwx9C/O/sfk+XmF1NY7Z6H/QJA
zIfhu/rGNVA3SDsZjjH921H3YvB3YQ7QScb6vSwugzIppSHWvjAgWuVp/QYZjLE6HuBgYbQZWpRy
5h/50TPiECJEppYIgEB+B2PRUgKpHOsLL4AQk5hC61bt3V6kJoZdRcyUbSNVmvEE5W0pbsfcsWWt
mFtm6jL06f1kVflR51eX229Fjv/LMGb5gRG8EMHQbG/a7hJ42V2gUep2Ktj/5+qCS+JQeCiw0jF+
BRUBfI7R/Tmq4+2teBYzSGPwEHBKcD2ugSoQSdEK1aPDZ68PV08uG/qir85Jd35Y6O+kV/32m+In
S7JzWxC9UA8I8RCxjm8pOBCchdQsWn9C8peu0tahChxRyWjlnJoYqJzYjiF6U3XCWrYBT07xv6Jq
iO/1ASy5rOQ1Je/jignKI79V8xnlzAEFHrPAmjmXyOwZQ8QOJ5snpVY5VXujFMm2mcCsCxG2uz7C
wsAF4j1i4e4v0hqXxR9fKe8xMfFQS4UrW1Tzl0khkQZz196+Yco899yPxen2f4Y6mx8lys84LX2Q
gKhnPRLQxm2TuzMybJjJRqSWhHlq3E9J8zkUetchdmBx9OcvfRfKmcdE8vabsT+qrREV737iu4c4
x0LghJl3gAlBnKCXiK2Og2hbKkrBEbVQ79A2uwI7Ws9WbWHLKQJgEMods36z75Ozhkb13NROZdBt
Uk1oTgVtKBaCAe//+b99ob9ZbaTvzMktWSeEaXrOInqpXCCgu/0Xbr8XRDYJn8mMz1MuESs81Mql
pgPNwLk1oIQtc5BS6DKPt69vL3Fa3MvQbHeJKL7GG5AuMkjEw4aPOs28tpRzjKJg+92u+n7ujNv5
pXLdN4gVAbK5Jt2hrD/dOhKr8GhL/OnPlz+6lFRv/uBo/9uv4X8G3/mfIO36Ri3/lRNkgzas+acv
/2P7nZ8/1Xf97/N3/d8/9ffv+Y8nKBm5+pd/5P8rmrsAwP7f09x3efa7rT7rv+Hc52/5E+fuyn/o
0nSkpQvHNHTXAT3df9fN//ofmuv9Q1rCcekQOFMdVwe3/SfOXXf+YeqODT3Qdk3LEfI/ce668Q/P
xd/s2cL2IIZ55v8Lzt2ckd1/QXpblqE7jm17DAKlaVtixr3/BUWOYKJNwwSSocf8pEWiYZb4I0i2
7VmQD94uCzxajWgdK2fTxTlUreqO+OydSe+GQ4OZxqVok3vmD/dRNL6EqmYW15267EJHu44FmlLy
1dz4gefQOpii17bv3vEsXiWHuM8UwVX+R6FPjNDIr0yqrxxAtYPbe4KbV7OQ1LOXyGq3uBLXmWNt
LMWhDjVWSX3ThN/VcPrLp/fnVf5XXLz7X94QafF5OZZrmrbtSO+f2OzsDXqjoWBjlI6tJayoAnFb
EoBWnDFTY9zw5yqpN69jI4LTTSyN+2T2GdZnbFPOSjeD6NFKdG8/dPk987CXAR77Ow3NezojQ/kv
6suR7NRL1M4Ob1wHRMizr2K+de/4A7c2afKLxCyrq054ZZj2BxnmR6n/SOJb9q6uI5ppKWSpREa9
NtFwe0+DPRONk3E4Z3lkXM1DCts2LLS9b5MxOtUynnWWPTFtGdnQSS9XmTdqhxQNHdIYvEOWg7Lb
9M1l0tTgZOb6HT0tcN/W1q8EtkdEr2jeqfSFd5Joly1st2f+LWwbwM+whvAOpZAEadeM46uyQB1i
VmeUgt1s4gvxhnQlGjU6yDYN1P2kT59hVLtHw0ZfR38LDyPpUJd0029r0D6k7RPSNTZvwZuXsVXS
yqNmmtX+X3/aJvfR3y9/adkAYz3Jpa8bCAj+fvnXIQ4jlqaElEcAPYbkIw9x9rV+4jB6oGgddLUi
fmVYsjh/d42ebiVWHx7ipAZH9pVIGsAQzEwm0QNQybRHlTrPddrWD2FNlkjTZM6irKbvbv4FK1ia
kw4BgVF7j24vzLWuvHLhBBi6FoGNQTbArM6ga1UbKKBDer1isrU5HJ7GO1IbKrdka4rcWjWTzugj
o4b71++I4f7Xd8SxmLpxLMz/M588fz0QQp53nfCicAt6m7uzD2pCvepgq0E/0Vx3XA5e5G0Z4TTH
qNbtBRkHv5B7Redy0SNGcdCVAnqpNcAYSTHO21GL0FLLqCGnNvqxBSnqq+q5ovPB6K68fe/+Qlru
H6yKK9muitW//oFuoQR/O+H4GUyWZuRWAJ6j0f37D2TnAygPpKgb4BzLFLSgZlTB3u/dac0Qb6W8
Ue4mGTW4xWI0rFRUfYIPhaC/JYAdd22wY96M3vhW665+1Bvj7ImWYPCSj/1f/1MNa35Q/P16JF/B
M0whifcgBsn9p+OYuSVw0CqQqFAZpsvksUlCRS9a0v7p03ZycKnrE3QG8sX5pZqozUdnGNYDYBXy
BtyU2BYLVTGUUm0YgIlbcbEIM1Lx4hS0jKET5FOBwAVkJpq+g0oEAddlOBzl3sXUjJwIIoHfAgqV
hWXeCB57m5iOMC3qrXQ6yHI/gSDI0EjTJzF1W09v9rjfZzcvCWpAdNDziNx4NuQI9aoODnH67I+A
Cwcdf+Q0CEhGUbstkWcvgfXPcrySfi6ud15svAWT+yVs5xFUSLgshtwG0TE8hnH/XBEXQLiw/9TZ
vwvFOl2v33zYUpSWRzdC+w3BLnYAKfVxtPbj4bn+niytngEEq8ixILs0kuxnMS3B1mVwY76kycw3
C468ezHjJHOaga9fSFTzZe1Abfe4pgfRfYV1jg67YtiSWZe6rzFzBc1DG/onWkF95zb4bKKIdCjN
/BRlsB66qEfalb5PhF0sS7uI0I9mxA6oIn5Alo3s7q1kwPuF7DxaaIn8qsr4p8udT9vHmSJwZpXT
bC2HPIvRZnRkh8CzvDdL8QkvapURxrVQxojoqGcs5HZDtJSJe5RWLk82YkEkLcNT0VFAhmn9UcQ+
7ZtToRvzWHYWRgR/5ssyG2yO7oRYoMtJjIThDGnX1ZtpbVbRo0nue8dpxMgIEn9roEcXBYvOGDHM
uosD91iK2t+4YRoRRxgsjQkVWMrzBW99dWdO4rOpw8fMn6pDkunyYQLRsekGcQrj8SIC8HKTDQKr
QQhuhJcS6/RyMLS3utOvnZGz+ubGbFhgYz9XxNyTteSLexVexFCTRU2mjFuyAlMlLKdGgHtJy3Q/
tvLkJvuebmrN77IARFCPSQB5dcL1IUjWKt3mdxPhk2BEvmbEyAjI8m0ytkBKW2ycN23nikU1ocsf
G9QwnR1dkD7Q1rXBuImj+Dlu0t94veoVVgR97zflj6/ASs974WKfV/6bJXpAOcMbe0c0PE50sI1+
W8sMYqtP8l2dRURrp19dRTjgOJIrJ9AhLaZgpMNycWNmHjkaIYpJryaQb3CCjRq9Lfn2X2OnbSrp
16up8T6HpL+QE3Tns+HZKOddT9LsWAA4MnMEsn6Wix3IxWUZ5jyLSXmbQnHBvzis9GzjMABcdE7o
naz5TLfSX9mcfVBXaczvxLCjGXH2Naky4OtKHFJeCAezdYgHKZj65Ee2ERezZYBke/WDoYoHXYO3
Z1vmY+fk9XYcBEDWlo8eUMahx8PFBQREtq8eWfB4dzBt1kxcCYXdKdK470YYLjBQSxMwp/k7GuDB
la3+1mWJjf0I+WNAiG9WPej9LG81EK0kpJihhqseWF0JFuHLZhw/Kn+8JLnzXKjw3mVzHE6sWp2q
eLf89HPoiXoovYq7WjibuCYrgnC1CuzZmslnu4twq6ykAssKlPKk+WA7kopM1ARkTRUEJ6ImzQ18
+01egoVtLXJ+HRchgByCd9OPHxMZfQSGhpWvS/albIodub3PjRFrICPkg4kMAiesAHM6Lhk9hiTN
BxdH4p63HZWfIFkQU5AF7QPBOIgbJHkRE/GQ8C+xEhdFszEoChdd5qYrwN0C1QiTHpfAtgzFLjJp
LDVtgYAiNT/GdGubzSsxFtGijNvfpH5dLQNKdy+CD70fHlFn99vWQpsTsqoPo5jQVks0nA2ZvaAQ
pdwsMH5nfkhMiXNnmMbBGKdolQfwLAf0P9kcxe5BPl2x4MxWZARPZnQhKZYwxpAYMtWsvZUX1Fjq
QcP4vU/6Jekf6Pb5oKehOjArmnmXCu5aI05+ZO8hPVVoyYtsBYDxx3OrbWLlv9IyG5YsdaiGJ/GY
DM2DBnZiW02Mktjagt3JBcCpGMqU32xNEouWJBhUK/7pLyz+3kLGnAt9LPtthb4uyJqjkXtf00w4
DjWWyYkK3bWXEiUq0xpVGjehxzvYM5QlZes3K5Y74MHH2OuuoMStpW7rc5+OGQA268ViFb0IJsa0
c65aqsuTlnxkOQPJhFJ7Pay0aNUPvKegfZmMQioOThpY/L0lzB9tRiiJdNWRXO5PHLeT8D5dgu19
1ZxSYX8REIXXzDIQAfInMCIBdCgIbu8Ta0PdzLKre8ef1wWBcbDD8BLkzc52wi3ECGj5rXwebJCK
3Hw5+HDq+arbNIX8MmX6xNJupbT+Rzr1U2znR4JuUKpl/X1qs5upTFgLDnqZ1hAPnfE78pW2NNHj
2Ub7WQVESNfBTxXdlT1kEPLouC2Xlj3TRhMbtWTT8kHDSCrHYk/7NoziGfiytxg67TFtZmGj3f2O
VR5fCDtZmGCEp372BOvi2VOlvyR2N1z2+c+QIhF2IwTkMSPjOAI2JlMP0BL5K4y4kar55aG0k9/A
JUlPVY/1uJNO+eWU8RPm0UMGYH7ZMmiBxUbqg/3q/3gTVN2xcbHWu+xZyBf6EVq1H0FH0uZIZBi9
j5aHxTNia1CKlk8WOnmU+IcPFfcTUtDgqkkiN5psQ3AbdZmNmWao8/XsyKSn23Q1VjCZVCcv+IVw
4R1gIRYZD2J6JWA+ZCh9IJoSyt0XP+yFP5kYLIG2gbUfeAYXycYrZ58pe5FFFmRXMCkrF7do54y/
8nFTaN56hp9q3QCex+7f3Sl/BaEBpgZ+hTn6J0eEr2WVUfLNyppgyYMQLWMhHpJ8pIJodlLmpHNb
HU9gg8cAguOt5SThivw4GON2+xrp44tT6qjyoxGhfXNgQd8sGiW6Bx3oqxhnFqHg0Wl6trk0a/uj
cfnK7bRqI6LpSQC9NAKaFmw5r4MGrwmN7l1jjOG6Kg8YtURVETRCUeVg3UVdWMplrxGfaZn6Mo87
UrjwPdvTN5GaEdZdZpMs+NHA3Q0GSVToDeJl1Rr4udL+EwEfjFJDfyqTSkNAE+xra+Z4ggspKvEs
em3kkdu+hhLMNLudVaGxmB7T17at+FciwfFlcHV6shUZRnOp51dXgGTIWtbPPlkKM5ylIbZzQf+3
J753l0Tjl4cs3ivRjiIYCxeWweS9nh5HUi0XRoaYOSsDDwabtergeayqG+xbK3bzBza42b2dGz+1
Lfa6SwPYK1YtfvVLupW7i5ue628YNpaIr5nf3w1tMqH9DadlH2HIFc02rPdEyjtLk8AfICNw6XQX
gYKVBSe4U0+gWlf2ZFzr2HrIm1pu0Tis+oL8n0o34p2amce2ASErSqnonBcEVGtuOmAlawwqXIvW
dBO0rgONFQNw8Xu79CnFmg8XDRLI+mzZFXgoZCS/lAFYtkr9Bttk9lFgW/NhIEWoK6yuiJejsD8t
kblrnNM7acaznqDmY9Ce/F474v97FT23OtKFZOk7w2PS+ITAkHUfgTfVywP7t2fMr79pl57LwGbD
gD9w5sYX27JSr0lIYnAIpi8f9AW+FUR5pfFQ1Mapz82CJw/0DtLQs5WpoBmwijqjT/yawXErNSC/
VlH1jaasMxdT5HxEBvUB242i/O5qC7WczfOwx+oPfgwSd109WLX2k9r6xxTG4D5Bw/fZWzvB150t
cvk4LhIdxZyZ/EApAsiQ1MeGuimqefg1fvTte8ULQ3qPu71fxFP4WwUpDXyx1mTL8zd1T7Gzc7Pw
LYvrA8wDTKaO2iSovIiuwtGgzqMNYNCrYO0EbYsR1Zy2SbwrMPouGg9SuNW5n9IZWTVH95lqLozj
HvP4I0hlTNDW+BiP8yLyjHIUlYL8INF8a3vtbzvUP0ixf8POssxTbaNcbZGm8WKozc/UyVDDdMSh
VPcjw6G1EhRtnrAPWWkNywTXewuaatFp7Ebq2XhUptbFLdjLAdU4JyHxRZPVmEsJbGOc40MaRRwJ
C00yRdWhdgNj6zvhSThzrHlJRLDC2EGtgptN/0ozn7h194VqDYYsG1egDS7CbL658aevISHQLRm3
PlLoZcdTeanRm5OTQx5zyKp/Pk96WmBcVCsWfhVbXUKrLEhGeqiOUagUoSl8/F3Wrr0Y0qbPDAqa
L10QCN6AsFhEWE690proh/bvM2sU1jPaP8S+mKE95+yY2YaparhUY/KQaD2xznVMcRlvGoemqlfF
c64Ne2lQZbJ/esJcbq/QJP/kzvDSqvCVvhv5W8mjXRdX2TAvso18A8DriZX44yCJqlBWRDfUs/gI
3eWUo3dyW0hPGLgp2EsGdbG+TdBrAy4fxg1uJhTdLBMsP3BXmv2lIgPpbpe/lVDMyKHp1qsO+MLC
CoGPtOEqbpw5XODz9qZ3TnWMyRBilXVfGCirLbeBSJfav5AkvLQj5Omp5gejM1txWNzFTgvW2ODw
1G1wjDa6CyN9GXJ4t0qzzoaNrZzce7qQ6KLi7qnRlbmqUmOPsuYxdI1oXYnwDowjAOiCu0ApTMOw
tmQA/bgdGGwYh5EpIk0ekB1dxU+TbT8Abrv3De1ZONx0WTTSjscbcGpANrrsvpi9YJ7+kufhFSsK
gR+mvh7DZleX8Z7b9J55+1eiWfpinFBlAuU01d7lI7Ba/06ppt+0uLYXAU4Yozw1+mMyko8hff0r
j80dSE70coKOLfMiNmladnEnihtrwA2TJJfs0SltcsN6prQmrmyUufPf13EZTYl/xVPwhf1+VwQI
/gINKhlNnhZEP6xvs9XoE4kzNu3raNjpri9KfVlmv+tKcsYUVb5M3Gjn0UwrN6GX+x30OKUbltRd
kXUHTtqjiqevLs1BUVjhY47/ACKdwpDTvLQl9nDdKFdSt7HUWl/ks4Hk+IWQtucZ70McGqMfbcLv
OrWEJw35rzgJ342e3K5+yHcKdYlAb9AqZ+f7/nPCpGzI1NnS3ed+lOdUfeJZIBPHDX9K1v8upus8
TPZOk7MSpcGIRvM1nPBTDs+2UgSMaOllasFSGo3YwAETCjZf3bBPJ5esD3gEu1a6FLicih8cGnQy
bT+TSd554ONsj4GSdJkiMcJvKNmarT2LrtOc34677mgQvZ1Dj12EM9gkTPzvziJno+nLxybuL7Ey
HuUQDau2HggIsja1bX7ZUR4sw9w4hhGP2tKpL+PEFHikZXGDZBll8itHm9rX0GXM7kU3jF++Kzj2
s+QQvd7+ag3VaDoWBHrIkdyJ/j2pumwZUg8MX12mcyMT5g7C4yHXbfD/7fjSuJKpFDVum3ZvTTMc
RkKn1nh6UCeM2Ou6dImlazeMabXCTkcgoTr2FdkibW8uReB8u4I/omRyCV3ArOEId9813mJHvFeN
+yU7F/mZzqHZbYyx/2G0Hy3AV5QMSFzer4DA20aeR7KNwPWTYWMobkPH6y7e+5hHLbQswAAwIop1
ltsMcKVF5oRNwBBIrdGq3wcnPwYoACawdjLhdJapky6gYRcrEVyQvlzMdeoyM/JHuALNwFwlBodl
1/pmjHjzqkDUeLvCky+hXLUwdPy2RzeLG7KoCZqa5LCpIvB0NHIbb8z2IwbfzoxckonuulwPZpDi
2W0A48ViJPoLOkdTrYtAf62I6rP94dMs0LgZrvmcSnUsE2NbZyCLETpsqxYIj+PdZxRGNR6qfdB/
CCHtnSmMl2yg8tIdbeOhydqVxAbSZ2CvibGqGg7LMWlGL1HNFVw1AVzoFI0s8AjMSJMJu9rUwZsa
8jBVyAcsEW4J6DYvrWN7EIWdO8/JWZJYrfbSpzqtxuQ8chzKTRVAaph8/SHRx0+3cd1jFLTNVWGT
G4afIvXCR6WmkZsSf2rKp+InPAfqMERKIxnqDHr8mgNFZuLrxTg19fhYjPy4sK2nFZOadidbL93Z
rpx7rIjeE87474lgEhbyIdM4POxzvAQ+5yDeagn9OAU/dUgpy6dSlOXKbUKxxWhfPhV5pu28EBkR
uQnLRpbaJ8/dxQ3LjkkNv75p7p2ZKY8VZz4hT1Xgx8cUPeZV+Zp97Nz4ETZDymKMXEtvPbAQZWxi
WcfYpuhwCnUO/KH/TsZui3of4kcyxsvYbcZdH+gxYTPtOrIxAiMC8JkwNOLKhMHdkD9FvDMREAjK
R+aZaR8+uwYT2AEC3hFtd78O78uYRVOv9x4tXj9dAEOOgHHbcieTWLukmmmhgjTs3z7PG238409i
Ie0f9OkKa1HtmVNpmwmw/EvkinuOFvVLuORdQnU+2NXIiMbRWdWX+TWZ6eLC7znOS3Rs1oj53ERY
daiZld+U7fosb7/9KiwrUu5Lx6blY8sYFOfeFQxea5/YOVNv7Y2QzrRAgybzVp0Thdrl9uKYHTCl
vr3zqllYpRnEvapevxbNhMCljn8i3LLXRGrvLciPI75YzrUJH20lIy4qzseTHuqPt69uL6MV3ntd
8CN7BskT7yT3CSRuJgvsBQWEmRKrw6Ksi8cqwFkoercGJZF8GmjVEQjDfY8b6D1sO/1L2o7hzknm
S5ufBXBV/sgMks2aCOO1p4z45I4Qo8YMtbTmIhFqyTZe44TCbpyOfEsfT4h8zIq7J06MewIv+jVI
8QJ1vNvh2LsiEMuNxypDp6OSHq5LMrNXA4o0qrlq5UKCW2smynvPUA+aS4c0Ce2aTzFSE2V4oMDy
9M2J7d8RnMKNqVFxThaXUY1/co0lLvKn+lpqkKXRjXywe1myu9BPPBvFvcs4W4p6OnfhMJN2hnjn
jiMBX47Msdg23tHHMnbQGXI7SeHeWSEkplkUazE/3zKRgr6ZYaJvraXjNuVxrBm/Fh5zttw3Vm7O
gJob+6pFQ4OyBUzKOo1y9ggcmY3W+ESSKGiefb1NcRetwpJB9GDVD1ybPrR3xH16mByAoLrEfuy8
XLzBfIPjEEDGaB0PtoAKsXzZnJe01S7CknF/y4NAfuBuB6t40qtMPlN1LCyvHs4GBB7QyJq/TB1D
O3cWPMxcZru+941dbFhcLMLdTcBXzsI0f9oOTzKyNbgWeRhuu4k52g22YqnyJ+QTWxCt1W0ZnlLi
xeW4lV5EJkcS3Q2J2veyYTRfNmc/CUA8ZppaOUFK7Cp18g19E1gPt1uuHIb2VFYjh+nABN3mSXng
lIIXq7J1xBoDAVN6pfwvt2HZTndOWDakvM5GvywkjNQrt6M7jTDzTO8QZIh1QTIXG83I4tPAlnVk
gknkVovhwfDfGWYd4H2Oi0LrHfAnRFz6NVwD5jYgxvPmxa1C7anuq+8bX2/q85fGtq09lGznQfIk
2UuXp34xHIPCF19e2r5Ps62O3BS10qcM9VUttUNdgVy3XGbgbs4c0p9fiGrCvEw7044mjEJNabsx
ipPL7YUYm1/gNGCzZodQyhj9G7eAzgWcF/A8ejteE1IpFmli89warAOwAbMcSAQL3HfVT82WAXo8
oN2EZnIfV4xp8ZQcLb+XBHnjSfBdN9zFpD0vOomm+oa9CEUMFLc6c1dwqPe5ezI8AeOBvGcKUI7c
gZnLVOA78KBJPHB1eNR7JRM8hM7rLJ6S+1r2x75TPaoF3byLiLc8FNXs7O6ijYUxDvunfxA4tTqD
TFii3JimnXtDRT/2vW3WEHETTcdD4+RLHKmH0s/8g1d1iI+1YQu2/ekGECrxcy18wnrXZR+qpWEU
+pZ9Df0ifIad1ug/rV7+KhgabUwYqUs6afsQV+YjmK2oUsZVlJ22pc/f16l2YvFwD10dmZ5Pji3W
QJi/4LbyPQtce+vl7I+b2s3wyBbyYPL3tXOktsnltnFmCqsZGUTJeGSy8DA2R8ktKKEauYh2Cb/q
Fx07BboHcCUJ7Muk0OtFr5XtAVt2hyV47wSMd5zK4qSqydYDuHE32foD913Fdqo1NkMoU9LCo4+c
ecU27GJjm8f1g2+RSSC0Ofy7b666n1zaKT0cGi7/VR/rL+nYk4nmc8AEzqMt5X3VlHMGVkM8MUV2
jIp3gGS5MuYALZMFFH9/vC/LU6dRV3Fv9iphItMSFaS12zhNoOf2IW4h1shdNF4mMqBGnL/ExypK
3ZmUL+560eLo6uDYBEh2PclouLS+U4NhdegmhEqlRwNhyZFG+cXWBKFpyNtPhmHLY0JUECGxfXEd
lPpIkSUmVeh9I3x8MuPAe/UqgTndH1h6A1zZpAB9d1g4lj2kI9JV7PBapoyK49lIq7qsWpUmUHyz
r451QdRFLfXlZOrkvrSDjVGP6WcZpCsdNN2uwey/SDtTvfZhq+EYwdSb+q51HwfirLC0fg8F+aVM
33JczE9ZOoCxKUBLxLP7k/TG+mSacB1NFym4GNnmedHbNO2Qi4MuwIt0F+jZTxEjs4gKW8zu2U3d
dsU3P+4rcC7zpUf7X3ClYE2eppOFvd9mobTRC8/Y6gbpQo4E4u/LfmAUPRFHzoQmk5wnA/neyq/N
XQRCa+/1CTODsukvCP7XjV6yPhvK5NRr2tFX2HxtJ0ECPh5MoNfUubZFS4otjU9/XXvNupkcZ6W1
4A6jsr5Kh6ht4XbtiqUCuKbYCVY2I0dqWPeX8pLvJJ1DzGKi+Lid96hysSp7xJCPg08sIc+1TtGo
dHFnHhzf26e0GczbtIutuo3roIwpu37D4e2vgJGUK7+wGRZI79nFatd5zbaqnHbnDWRxhwYlKTTd
bdCM5X0e+vGSwC1cvUO3lbFLBHkH+kUlZrQf52wBvfU+i7BZC0NSTkm3WfoEKNOeAbwe5G+dha7F
dHOXFNMWfvUvW2SbKh32YsofSYD5XGtx7tMShXKhgW3w2wnoiUFLXRc8gnpNYennFGYuGKhNp8VU
FkWRbkryF++6kQyxgPqKm4gYAh3wMjSM+EIYDgcvTtKlOWTXaORkqsIOCkiAFaoi+aaqV6bXvxpN
zpjXjPTtFBJRiE1sxfT/vWcuvYt1yi24UhlvxsUeZEKUs+YuMYlazJfJDoQ2TzVR7UuUpstBehxt
iLyAE01xLw6tWVXLvg1O7ZBie3XXBYqarY49Yse+Z11NxJmYiuwJixz3MigA5ojqB2E5Hpo2+TAc
WOOhQLeAfoDKviofbZNAa5KaeFqvW0R9L4lV7y3qmUUYMNPvCxrjgHEkD2xyM0T/3KbNWWG4xkTk
rhKA/5zIxTX738ydx47sSJqlX6VQeyZIoxnFohbtTtfuITzEjYgNEepSa82nn4+3ctCZ2VODKfQs
OoFKoBAZwt1J4y/O+Y4J2z3vWNg5+KmuGR6UPiU5Pho1UjMb90Xrk+nBDuODDBP93DAzOSx18PBl
uAV8ALw6algH5ZRveXdOGqFrXp0xapASX4AlkTuFMeZPIjgqt2huzBkVczK08w2OKQ8hMiImJ8ft
GBFg181AXoZ9WeWfo2TgCo5TMih2+pI3B3YdU978aPVNi9vW+dlX0BJFbBIjiFW0DO5YMRGyTFQZ
oAzjDh8wWJTCgd2zbHR1GRzDbHz+2aYyWJdSKPjeLpEIIZwoAP3kz7qskEXCMVQ26+S1gJvF3qQr
Wp/HDNuleSIoHQg3uy4QMUglEWbacu72uOXI8lRh5jlpdI85iG1H2aVeoUZi5luVcxurt7iKXlWE
/IDRoX8mPeIZFwryHebRDG9w7NB/wq8+SFZrWz3Ttn5DnGQ32D9rEbGI19XNMNMoMyzwmXy3wTfn
UH+gArU9afutZ0d3usPYumcYYcJ9CZreRPgYcaymzAaN6pHJOqNykX01FDRxi9ZymJp729eXCTSz
q9YUFoZJMusZVGzg5mAGFhTHsVVeQ7/fF5iJGOQw4nCdZcYXsD3QwwIgF/aPOCBDQostGCqEOCWy
Z09cIMF4mkLuXMfdkiJI5Dprq8F/DBCv9iMKgp472lv2v0klWq9KPdWngVcViAXj8S1LLngXX0u/
Ar1o9uaqMom7KboYrt+uTvw3Zpg/Ih1o22Q/GCAvkHJgiNFLIv6oih+qFOxnjPPKoCgwxm44+hlZ
TCPYJXesXtUo2H776XboUHBqsYkBD0cQNFJ3WC+7JLas4d50mboGtE+pUYZPPihkpirOaYAvve2y
8stB/skwry32vH8vtdPyRBsfqxw2vpH50LVV5Ll+FF7CqJBE+sjDL3ov3Kf4WEPpQB6B53RU2o6i
roZqHJTnuuQiVcYwXSzhhA9zPtxb/qsGvu5StOs5jTkgepRZmbEEhfMb9erABcZmBOKSvSSwC42n
WBF8jU7woEUt/XbbYh/xD0Po4P6z01fZs0IzJA4zPfxy8n0LwUi2420vv1w9ux9aNj1J4vyo/B8i
1cksbCq1MTTQlrC9WRWyaotDe93W+KxZ7K8xuOMQgDOczMYdu814k6foVvWgPOSN+VD0vbyLlg8E
N43wkiUcQXOM1w7aMxewfE0KeINzzBKEYvCnroBKBe7BDGyKJzz+67ID34zaF/KPK30WZ6NHdJx1
QlUWdIjbOD8dNqjkbGH0G1eU8qw44PRw7Bx7NSMGYCYBOOhq4u5bd8Q2rfLqBDjgLirjaGXZAfOS
eFnfCX9eMWHiAd8n84kL5BCb3XgIy/6gVw4A0Gk/R80B9AsP/dqubtbBVLOysXqCAmnI+Ni9HmsQ
iQiUgZgTOZ66j7RBcRo1KDKq+JUthrM2cX2iDGbKn1UHe+5eqkw+QkSbV5r5qTMA1GjvNqzWLuhJ
vyOTuKs6oR9l6scOy9immK8xv+Q3pntNXYyZKtRfQM1vndicEAYS0dzEFfLhGh6ZoQPbR+CGJGdV
6TE0/2agTpAHK6ciDklUJLjxas1yO+B5nJoww275ApPws5p5e8hu+MkI6W3oDLGxpzQ9uXc6YjRV
WOJldLTYG+y0QnklYH4s8b+R3hyrRgVrfmSz1ZOOnWVe3iQJ+9DGSrZJGDMXMdV+aZ/PhpyfmqEY
KS91pt1wWMukeS+tWL+t7IXX6YxMz6G/0N35iDTK7Mspdfe+WdR53I5IrxkGIdH0d7qpfXY65bll
E9EghI5gr8E9yxX3hWnwWqYWUw25BLEUxXQeKbRIaOZhEethsm7jebiEiXbb1+RhTlFHddtnjDlR
ZRuG0W40xDcrmGT1JegYeYXuPce/uY+kHj4ot/dUijqW3QR/lkRNF+ka71FTct6O8W1Zt9+FUWFo
Mm4SgZ5FH+FHlHQVWiM/jQmPTevUNNavILzGRzboPv3Vzskj1yOdsYHCrmJY5Ma4cVlMwuvRF8xx
9UCLE911uXhpLCJECCJDDRQl9i3xm9daFRXZMceOxdhaz6xiE/og81s8jl5dth9FSFxfgVVusnXj
XIpy3g5iXHJf4tWstyTcSLijuZEd49b8iEJ2ZLi+cIOycT4u0PWozGGOTe5Lwv2zRS3+EJFiu53t
ZN6yyh0c51jS8Sqnn36g5oI6Wux+KX///5trvIf/ePzbz6L+2+Vh+/hXj82fXDl4d37/9d57+/6n
/7PJcepO9903SdDfDYXTLwcPLqDlv/x//eLfvn/9lEcG9//4+2fR5e3y04KoyP9khRHmHzTQy8//
/fsWH9E//n78rpvv6b98w+/eGfEbxhgTKbSUjokN9Q/eGfGbUNLF7WRbuhCmudg4fvfOSPc36iPH
sF1TGLCZFo11U3Rt+I+/8yXDElhdDOkYv8wz/453xlisIH9QlnOoA9e1HWG7hiFshll/VpbbVl1p
2H56fGc8wubnYK+Vt0ibyKChPLC+F9oqJv9GPjQ+8QrFkQD2rcWmVw92NtrfP7xzlGMT8JU/OlfU
X5Xu0sa+o1hlwFo2kDGqxdryBy+PIPR90mKJqNuaH2qd6DyaeGo7kN/bUqDEyz9VA9MEScLUYN3M
vIJIRu7Qu7rNnzPbvyTzR7SMjksC640ckuJkHqOY1I0kuq+UdUPywqp2rdu0tj6A2J5nt94QNnCq
Ro4RpkjEUyT9tDf6x6b7afh0m3O1qUyBdpqMBJs4Vhth0LfJktfGoV/0HybtdbjYTFY6cK80Atbd
PHeL4Le9nUyQiqycDGissa8he+q9wKB5RaWWOgfRQTMPiHdGYMsJr3jgVfPMQ2tmcrqYa0ng5DWE
fOekdx6I6ZjzieC2VVrUm27M1j5rnQiOPkpsMAJfFqxNajlmPWhEps6bQCHGRuuFCD21cZFHk/bF
i0Iiyujui6DFusjXAso9hCAIkYsikal519xa8czgWuNxiQszunU6yMzofJpqXk3GM/xRWBAMBjig
AtWuTazprJVAzVIerBlXsL6BLu9+QfcDv4sV26A5fwZzuFrev6C4bdu3iJJ/TqBU8qtMsmlaiKrd
kHodOu44Mj1nMjaKd9xJnqOZWGZ9K2JYG85b6SBjwITSFs+8Zj+5Q+NLMbdugXyJ4FsCSpue06AA
zdJ62kBlMRLhzaJLceiWfbMqp3YVUfPVvHsz8oK6PkeIrNOF3UL5JrRyE+yM4Uv0NE3l20SQI7LV
wgHgOembgI9i+RMksdcDK0bHN1flgFEfLGHGyCDvlmcklUZarFwC0QEjYT/ZOFLbYyNDR0BaNtfL
DNw3kR18f/i+lCBhjxpR+0oJgmzehuiMZDOp7lHV1nbD+guMH3MrfBSUm7cEgKwsKOp5/tWjgAdG
6tmaxnwDG9Rwa2o3onhTfHo5n9PkI2FpnrWZhA1GEmTeUuFtjODb4GO3Wp63D83AZcLnQsmxtkw+
TiBEGjJv6G/rtGrXscmOjq8NNa0I/93yOUQtPQuqA7O7Nvmtxh1p+VcuCb9SwJD91QimPCYKUgtQ
JWYVzE1ju1wmtsGNwnDaRuQ+QyvJo5oGNDkV426umO6XoOkSupYB5C7xS7DYV7p7XV6hEX+HfMqN
5G0OiYXrNZhOUAz0dE+MxY6pfEu7LQtnXXLP1gAuGsZcCmF3Q1rm1NJ0xtwK8XfNRZxBOB+IiONV
Rv23gYaw+hr5YHXkcthkPZ/LhreSOE9ggsF6AWPmdGlYJFbNjBjfLm/aJNnoEMdimZ4r5Txzom2s
cn4qtfHTqLsV661LW49PZoFHJ5GXNpC7ikxwgM47FZHWrq8Nl+EHuQsKswZ/7/JV3Sg3JTd+bb8O
JeUyl2epSKcS38mMaCd9iwLiLEtSNU0c29WzgSy37CBlFV9MyFfsn/L2iKttI7lDxvHelg8GH1dB
DGGIKqEYvkVLMzug58z6dUR2XMSnFELAIW88jgv8NPUOUs9qJAOEVp6fyOY48DqLFX3gUH+Tds8R
0mdkbnJ54TBY0WYwwqDRQsDNgAneP9Ho1fcv3Ze8+uItTt5h2q/LosLJ73zkGKVUb93MjBxLDjy/
ZOHcvKUtE9+XZVoVZ5yA/PDlRuU+WFRnus5Cgz9peToxFF9JkXGdLrUXBxhpYjXXsBbDMGebzLxT
YFLgXkyrL5vVsD8+V+MzMHLWYFy+2ffEDWjbh5g/VhIp0egCsjRsEUYIY88JRthQRb/BaCfVAqw5
5IkEOW04J+Di/4f016EpRVQOvxocWnVbdQHKVxLXF/F/FtKD4ObaOrm5baJgGbB91g2mDFsQ2oPU
aJDIXQnXfHEtzeuCYG0zLhwZXNVtuo6mbC9yBfmD8zf71vt6N/hcwXwoJm9MZl8LZiAMiwByLhcp
mFAWy4osJrDSwWY5g5DdrZnxkLRiHcSQ7nN2z2lTeaMyCDPPIJUD3OWTYwq4so5dwZmITMtlSFS4
wa6N6sMox72umZtFaQj977VURCS3RF8TDrySyXJpB/+sIf/kz/7j8/8vxr1f1YjuOK5cxqtUS4u1
7A9Pf+J5WuUOMZES+TeookitSZ1ZNTwV/RTdNNfz/73e+D/9PvyBIKxMW5qm9ZfqJxkb1nWj39Pu
nkEsDvrt3D9P4mvMTr0a/vnL/q0C+b9jLP+TX/1f2dj/R9bP2BX/tfv8+J7/7fI+ff+l5uZ7fi+h
7d+4FpgcQc+milaOjp3zd/u5+5uOoMKhiKYYFlRXlLe/l9C2QZ2sU1w7SqJ4+WMJbeu/OZTXy/Vl
Go75b9rPzaWE/1MNzY+XjkMFj9Mdl4D5l6sWQXxbEz5EQDCPEE1byJjRAGKoji8NpFOvY2G/anRk
iJVkrGmhi/fbcM2S6gdo320u5KXO0RXVo//oNNmbX6IZ7aptZRq3VTI77DdmMp/wS/RQJwSb2k3I
oRqgmGzKGocAa5eZmD0AD/Uc/kzc9M4P8jer2qV+fD/4yU1l2Y8iGK/EgR8BgTDOjG+ymuG7mh4M
ixiguOyIHA1/+i6B3Am+ctrLdts1qB8kmVArbcDJoOr2pag+5c5o3cfAHK+O1hxnAc6sjoqz7Aow
3hLcBE6AZainXVROrUR5YBpsu0KpeNp06RWLKpkZ7SWTZG3FyE05nGdy2wlo3kT0FR7SsnSXjYuA
TsMokdqKRWU4EIteIkSDsYJrsSihybN2gtHrIosnE61NGMUHYvqR2e5GHy0iYp3xxS7h2Cnqs0GO
1paXemkbgMB5yV89yOQjDL5FaniWFfzs6+FHouqlCs+vgwODHs++hjpipaEpWAPgyHYgW55zg0g3
F2SkCCHyzgjvzxnu311kjk9q9Kczq+PpbNVXItDwVtbFzqpqCtmZt5CVvdggytNX7ZKRODG4pIzO
T4Nv5HvVZk9zmpQ7N55fClN9CUsj38MUd5BYGBSnU+hBOUJir3Guu8RgUKpWzAoF74RXjdmbqNnT
pd2DZsxPUU3NVrT8S/kJMEbyxHk0hm58o0SBQlDtR9U/zonmzbMOIRjD9CYef6QsmRBghFSfCAsY
tRFrQDwvkSKfyLDObdh5RnnpA6R0PVzo1Ak+6xLezYxPenZXJnQsyv5nB5pvFnyRS7JnDf1DJEJH
/6zi9ViM+H7xrSLXKTxzZB1uEIwykWSS1bnwZvSGzKXTE6wawjBxq7Rja3qZRExkdUaOHMQnCR7+
mCAl0LGIOx01b9mPhsP0aUKLXfe6fkfaH9kt7N4WmqAUdEU9biwSjowby+17GjoO+oJrj4iMaDN1
8pLLTN8OBIQzt61LUnGgGSaggweIhxvf0JvVuY1p6obKehgbYrm0jJcCh7VGFZId5ob57GyggC9g
kVkBLuLAsg8pvYiqwnqPO+5ZkkhX9Oy+ZsrWFcGDYDCTczS7j7Hg0q5iF76EX90zQOrXZc4Irb8l
XvJNuJABtbBe6PxxtIv9hmgx4wUbz1s8U4FnbRnRYQbHkp2rH777Bt+fuAT2krC6mXVHAM8mjE5j
lBaEmrNSBhQK/jdGJmmuRLCYaJxXKb61reBokT277dKcz2WWiuNQ3PdyNo6/yGMydvaQacyFt97s
mBCfyJRsN8rI3ro2+Gn7OSS89lbJ9E52wacLNJ6OittYDc6DZrsgnTJZosfEgqgqPpFZl3d5RclE
W8+tZ1UIK5xDjT97HeYz0IKgzDYAIJKV34fvTDPNbYSikAA85uzvvUgpiUwyqF1ZPg49nshiHsOV
Zut3bV2TAxHi3dIIXARVyehawhvMwmuJGYMsae07HyQ7yOnJ8I0TMbCOMYJtnZZgydh/d4MRSEfD
+5WP9UMksd9F5ML2ASMJP6+8kuV/UegkCRHDjDoFq5geoy9MUjqf8YiftfAs33fgLUAf4wlxzLJy
L1npDuIJEQUdoOR11CYOhfwdXpmOdHrmpFzuNT19w7MDBisHVRPmLxrcjLVfmk8dHKGoQuL466H7
b1Un/5Jp86fS479Tw/xPLE8k9cS/Lk/OEUfaex69/2nCt3zPP8sTYf1GCQH6xjWQwdu/MDf/rE6E
/htliW05lqGo6i1FXfB7caKs30CzULeAjNQtQUHx+3RPmb85rs1+UTeoXSwTtMX/Hmz+Pj77J8/o
P3FHfyynTf75U22yDPSMhQuipKJEIexmmf/9oaKmDWxFGzaM1xOsbslzHDbvFsBGjgk0QWDCfQ6x
ADeoXiTvk49YLgFvIkYGaOy5WYmq+pjJPRvBx+VojMwSkutMtrnL4QHfzLa+HbtYtWa8rctyA9ub
kFTCYFr72ZGT57cZ8SDJdqztzzl3DkVhk79Me4TGMTK2fVdd5GiTbG7f93RfjY7mdkBvXcmrmhmm
n3AyXGdRn+kFH8PBIQyySbxGlkdY9OfA7tl/x3hOgDFW5uuUDzsKP7QRqfmyYLoE8Taa3BHH9F4N
zU1dNxQc/nHym/UidioYkAR2hBXMue2NZssIEE+PhmHqy74lm2QbkP5W8PIRocThtS/ca0uhBN33
kDA4stHjqiq4cfGQtTS3Tl88z1ucDECBbHYuzRnUiVc1JulA8aGbcm/oEfX3vqdJkJfNuCGSkAkG
Dtw0u6uEu8uD42S093mbEFHkE2tt4RoF89DrjyE2C+VizH424CevgedgOQOr1vrdtijNswMFh5i3
+8nFbBKV2V0dw/3McRoIVAeINLMgJlcL/q5MALSFEMmT5loKsDGGehVhuwXzFczEYWVpdCh7AxoA
y/0knb1cupg0WIulrwlXTQk4vcAwklJ9zK3qvCJGuuxY01aXDm+9WktfbJWb3jNHRRtdNwwbqgtk
BQf4C9TMwf4qlL3RsujJ5FXMOq5Nxe5Oe+jiH76cz5aDGKt3SOqJ1hEsi6juHlvL2YQaS+6uYVuC
vze0c9xZhde4BGS7s+v5Tnoa4+JIRNwdMTMHs46Bc0JsnX9Eyr9RSFKZxwE1usVRvxFOfd8HcqN8
NnSlOuqsN6dhgKXin2LzvVbZrkoZt3TvZZO8xWNurkSfHWtD22umieIT6QFSOsaN9S4q1DGMr2pA
86ghe0m1k24GN7ahn2E2rGhqWEbKLQwmHiftwj0h9wW/1qVt1UPMnKkQQEHQ+uU4wKwY5CAm/jmp
dnIkFaKaHqbqHPrD1mFOQJtu0DLM6JWClYvewyo+ulFnekLIzWxnK02Lb0PzyW2cJ5lOx8pGm5v3
2TUU3RMpg3cDtmeCJjJSQYvMOrgR8qeOpMEkPXWVs43T+j1U1aGwmzs7LLbN9Kmn1peKiAnFz7+K
NP+G7OCXjHiMFesN55F54HYggYqSEhufQO0wkYSCA6p+Gmv6nM43D+ArdWd6KrA/QmA5m7j1Vg2f
rI4pR07N0Wjt20aRiZvkm4SZoFi28k2tXoqs2jtDcNDsYC9o+IixfBPlM6bidY0SFLfTM8TpcF2S
DRGX405DWzdrpxbxj7DX2nwX1dp3CLyuMs1LIXSvi5lImhZy7CXY7eoaYtn9mlvNDD70bn5tCQEO
Cb8ILTYPQ48tAFwl2Nf+AmbjqbWwPjoVhuI5ZJLqGl6dsL6fuq+o9O+rOthXrv+ZWwpGJqt00EpL
2Enw6Jr1e5S2lGCVdSOL8hMnV2lbJ9j47KoNCSey3U8pEoi+U6+4inZR25xSU4c7ZNI3xRPBf1nI
o9kj2JzFL2xWXCnBQ+vnx6r6Mv3kIJLmokvGPvpR1QaeatxyKNnsgQ4pB3sje0qupNjKkZqQQFBi
LmCIlw9JXD5N9GVTPm/MON31Ax1VHV4Tc1ymhHvBXFJv3X1tgn7o36VWUH8b9AgmC5CIBG8b1ePE
eA7TtR+ezSKl6gGzgGcTUud6jHrdi55bs85psyIEKLX5lTvcBslc6VT45GIjSg23mu+Tl/AOrnqx
Kx+76iMPvlzCS4LiEDbcCNNjPjy2NF5+jxJeQ1NSsOo0Wd0Y+VFXGfHaLpHj4f0AJQPDpzvjqDjh
DxO4oRGJpeiXhJqOaf2iOwrMwhu2blpgtjcCBBGqhZruJsNRTWosmpBuNczNcZzVzlLluR31VxFP
y9Rfvdi2dq5aktGa+og//qHuZ3SiEbfH7JI7Mf0Ern+Db48qH/swOTgQ5aFee+BuDnaI9NAPkcSP
28RhtD813UVkZD+G5GroSMgnsR842VxBO8D4gHq5moxdyBjMWPpwW15NptJBFt0EC0lkdrYmXA/U
ffWr6RQ/CVb8DuzsJR7yb58Z6pBALG+T6kGfGsaVYfpm1OWxTnkfzasPixbMNNC8erJxQYNmDtv3
Iqg+XOEYKNX7vYxA/kS8x6UT0e+GI4vAVxMxgCjyk94i0Yu13ZDxB7vh00BY9ijA6Sjzisaa7LDm
Z8cGwUHP0viPSRQAzgxRW1U+aRrE6/zUtRh4CLVBFX52DW1kWu+ycPrIhteytUgLI6KWVbZsxvUA
z6PChcTZET8msKQL0HpDjHZArnvwsxxDxyK+ne1pbUVk++iN9o6fzsWMFqbzgbywHVHHDwH5S9hA
P3OF3T0Awl842rmH7yKDgbi6YW1HIWOIsj4qO5jXQb23R6LkJQ1IpqdIN6craIhN2rTbyBLvNkww
Ifsfs4DMyUBilWjFs5YaJ92JT5OSZ5lB+jUiry3yLYcpASGmaa8z48O0DJ+pO2g4aORKqcxrqyLw
mtaGohNYe0uOx8BEsVxaUqwmN90NlXqIohCbdXEksfTR7dNbYn73vYDlbtfkNmX2OchmQCSFu5q1
9iR954fTkiDt3CPHmL8DzTmSbJPEh1HYmA7FJa3qk5XVXL8+bgCEH0jCmg4lXPq4HOT28ICqDyGo
wm8bs8qMw2+c9IecKDd7IJlguBa+/xyNwtP9/saoCH+quIxjWUCoKcTFgJHgZu45Ftmr1pVPlW8+
mkn3FrqJRMs2R5vlmAy16MnSKAO4pLnqqWepIwizENjIjQio0NMgbVadDdBZNBQuIa7fllPuIida
y/bbYLAi6eKndzuh0Ztrnlwp0BV/2kHMuiVv51aW9VmE/t79JWvN42d09tvQUXdpOR8Y8qfuExZj
ZjjO2gK1XBvVtut9rnJt53IxZVXitbwZc/JYWeKmy+InyWZ3VuJEyMx9yYOk0XwoKuTJZBgqjxOy
r5ZMmmgvLfdaSQF1iCynYAqOxYCKr7iDX/oqU6Zk5HxuLUopu85uyap9bVBtSSf8gm/aHNy43DiI
DNFYA1QdwL2yeYnm4qMUZPJUCHAtQpxId4Is2WwHHxeNaW8KVb5xa9h18gTa8wNEdbrGseFps7tm
RvloLDsy30LB5mb4LvmzeIqmpKR02tGJxie3rJ6s1hqv7BePYcLm08wtdm6IysymRItC7TqT/Uo+
7WJt1TCwR9s8iwKUVtVe1yvMQ5jQS+TBqXWDv7M7iIWTkM07ewZnkOtg+QiDJHLL9H9IsovwhgEq
NNQaU/1jCnisJrZbh2eBdJmLoDB3pH1dcmZG6dxvuhwoGQlqGiUuLjdITpLFvmiixcjINCz+xEHx
kQSKMEJc1lGjHYcURCUDIQx48FuStRPi0Pbt6gEIRrBpTD1iD5sjWzZ2OdSaZf9llsh+Oo2doCCw
yFhs8AEP33WZ+HfGPrSdp6LTNC9rbbbU3Xdl6+u+WeNjv7BC5rbHWS9cxnvB/aQ6QGc8ksyfFY8b
n1Usgp9NMwMiKiv7oDhzyDERn2pCzm04db4uBBzzatwZYTOuRlZFYXJqX+wuv05tfEwzdY2oeUUd
oliLz8pCoTnHaH4+e9Y4tv+kdeg1BlxOY6MdEsEikQca60cZcRMF/hHk4PiC2XM7Y4wq0Ulk+N13
yQDG3AfS1FqMoPsX34TxT5ulkfRrHqnoNlEfnTTVIxYtKUoNxUOg2rdZDuq+h9lXMoXR5/ZdxpKi
fDrmUbMLsI9nLP/tcViXvsOYSdv5EhP16G6F+2K0pIu5n+MM2n3czJXF88hpn8GnoFpAexYyftHJ
lK43ms3DDHGY12TBU6jP+xmYzORf8XiCk8IGci+gzG/p3s6Z3790YfGA1nFrOMlrch9A+V4EI/dl
3wer2MBe4c7OYp8kIM6JH+3aPoWBJItBcC03ntt2R1A0FCi+D5/e+JhztQ9R7e7Gkaja6VnMRNjH
bbdhRHdlk0SZH64tmlxhVj+lDobC2UOVXykCh5t9ZM/RGsFhGogDZI2DTB5aB88YJd5j1zebemx2
A+u/1kxuHTbkfVbu0rjepMgpuFwbAFehi65gLtU5sYL7NJsPjSEu1mgdcBatuAfxyvEsA90N3JR9
uk1me/3cROyZvyfFDQB37OfQx0ezSk4+F9ws4Oaw363lueovBWof0BUoRCB6NuFGVz9qhM425WyX
ITnOQmJiGINxRPew+idr2GIFXQ/9I9g32/pIbf2IZZSQ4uBh6gU+hXwtkeiVBsVB2m/tXnkknUya
sYIMir9fXw0GMYHJdBOY7dV36gefV9AN6AWTxHPEiXALJu84yNpnmuhVWtYbuAHsdIBulOdqVPfh
GJ4tJMs00Ubv+QG5NhYpV1VFAWZEHMfga2g/c4w8fDX5ikjn2sfJQvv/GJIHqF3QIHrtPtBDYyVm
SFh6Qq2PLyPv2RHkX7bCregOp6yybkfTfMtK93YYs6Pd5o+ZKk/1LCZ2BtWr0WAzA+QxB8apX1yV
k0kOChZWHoMTFoA4GdeIHfgQ5/6siG7ue594SvNOJGiUQ2XeIh6/1bsCVf78VaYsESr7kTkROgw9
emMgfmii4dK5+qYR47UbZXrK+hbeI+gR/AcjMJCAh0HqHHktuNcXrw+Up9YskXmYT5pBZdvKz1jM
Hvk7zKbrRwJlPKlmnYofyNNU/ehL/dWKYq9qpQcTjzY1OTka4koMWjP425RIQYMUmiKVD5YxHgiE
zNwZGUR7G3fmyUgpagmQa/v2JWPaoUau16Hkl5oKl4f5CkdwD2pxRAAbeWSoX0GtUUrUlxSTFNSG
9r4g7W41Fu3Jd6OTGoZVA33F9SfywiDG9YN2Z1MQsJIizlgFycsQikeWQpQ8moWFI6ahCpfdk4Fi
KIyOzAfI2mz8J7eXu3Ic9gFmvxWV1zpsj/OIQ5+VXnCqM5TElaPf9Q5Rc1iVgjP+gTkEt7XAoc1+
m40pIi24VHWIFDNOj7qbGpRop6aIP8RgP0zUGgJJCNH0+9mg8Y/S7CI7hTUiAm9EerG+MxdXGmKm
G7TG+x4hJ4XNdwIjWc5puU2yhMBD8ykoviy2ecgKEZqWZOX6fHv5ZiDTLiP1bMbNzmLP30BMoHxk
1zZ9BTpR4IWzK2A7tO8QUNaDpV3dupX0Pc/x7HAdMw0LZbfupCQcxjQ+4kQ74P8Hrba4CDDe1iGz
u1F9NmNbe9ADqoWm8Og2Na2oOHQmJ4QujUuia+8GPRPFSFvv8/pehLB7zE3YykvTIdINn8t68iDp
onl6aXGVIlloUNX4yGQQNIRIXSHSEZ9HC2CFvMj0pQShrf8okh7UZZQ/jIkgg6rwChd6nsjSdUiO
w8rQDXAHFE/b3j8CAKhZ/SFYiTK8bbJ7YnWUbFTfXANFA1ipbtOq6mKk4qya6r4fmxpzr3U0MGd6
Ce2EbhQH1qMvpCfd1v4P0oJovgztKcHdjJemOae+/3M8VEwstM7nhNPZFRXJfDVF+Alk69sp2apU
sSQgK048P+LcKhFlaXbM5IddzFRO/gr01c+kDhj0meeuvONc3rcTBBSSsCrNc2AVFQ3tNNPVGX0Z
xhz0XtVdF1mLvOSd+e3G4OWNXJFUs1hbp+AjhdtrCrQg0TFhUZkniyjxtsUthVX5kigH22CKi9xe
ObH+FRNGtwiWjXM6QZeIITGwWTqNKmI8FyvGk0DVWDhs6iI8Yn7jCQdQd1bTbV3/4CO+aEwfFsJg
hIUEPMeJms4BwVbF5i4KxdZHcAXuBaxbsu6saaPUJQjg4Wn5HYY+J+kpIypvCpf408+E8z8O69so
Rz6GZw+Mb7/sLGOJevKBaY29wjFLUalv+qG8yTCUVOV1BBjQIpdzZx6FCSEG6bL2jdCvQI4BGgOw
N7slU/AoUvktcriEI7WvleARzpLk4jNTFsTWmA3D3jLgXK+QPsGO3Raj+V1h5JsGwlBenGQxi5Gi
oomDza8EXLwZ7GpN5/HQtgfoLh6KAwqXZkPS2j65iWauh01oXSr6sDYpgeMOS5z3as5A9TTmXqdW
rLR16ShPK89999TDVu0jTESxS7my6YvN1MDdqQ+uvfWR5Mx7arB1gdvU6YBjJPsoyqE+ADAbB4Cq
AiO9j+hwIWM0a2Mhx1ScOItMHA5ARzL0aJnrXDSbgcDWMeh2M7abQHkD8R7NUokwuDLLh/9F3Xnt
Oo60WfaJ2KANkrci5aWj490NcUwmTdAGPZ9+Fqsb03/3AAM05mpuClmFyswjiYr4zN5rGxWxdPZq
IkZWyTKv3KrxtWEiwY1GvrmgySqDGfNUpCOyS15yAt1Ed3Ai7RzrAiMPBiudRMdi3M/6/aQ/9Py1
RfQuOxDkDHMp20PSsPjspsDx4QSbWJGBv4zerR7OkXef51ho05YS47tLi2MO5yRY0gKsW06pa77A
/d20ZXOlOl9qslWxgukD6AxWpLwDW/jAYSnlPhcmzx5fI9D7Rh/dDOtvW7ZbckLIqDnEpbulxQhL
r2X7/IJU+8kvMLxD3ezV42i1KALEjon8CRPBIZfvTX+c3JqWr9vNzLHTS1Z928ud1r00PUaonpsh
v09bsjoWnYCU5blDlNZxR42sIXUPohknsyTMHp6xnn/AmDmZeKgUYWVGLM/UPy6WHMR8yr5WJTOd
hZQ35Ty6rnUPQRBEgHUBNhpGSpu2xAODpNUtk/RKHPCmJYKqaT8Mkd7ZDQnhU89xVM/yx3a58nEs
amsU1xUG63PF6Lph1KUoxqw5Jh6vjbZxH9enFvP2RmMBVMMWc5PoFWQT0JMxFEB6UX0jTSPvnGd0
bfai4mcUKb2PoPjOTR/853zANEV55c/iQpve2QSZ2ZDmSHDbK9YeC1ujZTbCrEbmArYVAMQIf9fe
Tj9Fgdkfi+ySfVbZsi+AspDgtYtxRZVLu5uGD43AefbpJPWtuZBbkH6h5R6s7q1KBICek18cNJ9J
D6qQlEkBrD8CiUYC54yr6B69z5SIvsQ74oChPp12FcZURMtw/JgE6Fq8X5YqNJksZfmDHhO2YzSh
8N8MNQd407dx3YUOW7LBcCH9zsdUZEw1ixumHBBh+cUj+pL9lCPIdgUeVGZRFi7mOkl0kxkpJMpc
pTXXNAUClQ1acnI06xVH7eMwjjQZykBtQVo1s8PT4sj4TMk+Aj9lf8WqmDqSR9wwWoZ5uKrZ9bi0
jghAEPEA3LBU/koQAWkuzEgArLIEUAORNtRXCepDspyixujhYI11CIGNcUCMuZms7uVAcIVTloGD
F/C7Qg5OlHUFCcFh9Kcx6oqgu/pKzs/VS++45RYW9/xQSPOZHOrvgTD0cG5JUcVgKPbDzEefNuP9
nK6lM6SjTREDqdBidmRrVhEZNZNZ2ReNr/XcRu5zlFXY9a0noreOTuE6f2orvWZ+rj7cMX9FE/Tj
AUAfWuMuq62YdwwZez9Xz1a/ZPcKWGhgmLwlvtN8TYlsD5rXXfwMbEwEHDyYMs633OyY3HZUFhjj
CDzlWDTB96aJ/lm0VRciuMAlzCiftKMWVaq6+mtIctot85YoY5yaOCzD5XFWGdR4g3bcSodvh7RZ
KukxBE7Lek/EihRdvCOkyjmW/4FrnBYeVoKbmG99u2yp9dtQgaXddEA0CJwsNkCZWJgqmlxvgAeN
yzho2vHZJh0+kEe/dTHsZixfEvPg9vnBLzP91OAgUEVPKtkwvc1GejLAm6EI8AmpiE/yKpuhDxoJ
C38ZfmzTTwLVogNbul88vOdWz3Ctl6TIAinEfkC9LpOXVOhO6JbMSOH94A8X3NXmaN160HW7cXb4
FqunxK/V1RJMrB0dDMUi01MWxfvB9X91q6YQqwsZSokFSxfDY2GXDmNKNNFiqT8Td072ZsNlO7VI
irCEEya43thinDa2iy+AjFZk7GnDY5g9ax21l9VYALmA5grC05VeXXl/Zo6TGIJqj/ar6ipja6ar
qW2l3/gg6k9QkvfYKNuF2DDE9DrDQUghE/Eimz5qfw1MoWFDPuoW6sduInAPDNeOqaMTFlb0Jxr4
AY22asHMXwva2ZbU6aDtITS6Je8Se09OsYeFZy30ItrjcZGhO5fzjq0UvINck9yK/L6aweWuTPSN
ByOJsTzLjij+M2RFdyU3wtx5wwfRV9PfZLmkabU356o4E4Y9wHPlIMnmFDpBgZZnVONO5PGjmRCJ
Upfo2FuXZw9FC7mIZJWC+m4Yl6Dp/1219r7S+rDlOd4ulM2aropD3WV4Lztva3dgG3qbUoWjl07w
Ky70MRhNgBe1XTcnXfqXiZSSA3B9dqquG1Ef/GgLDXKx+AAiAn0GpO051cjL66nMSdph6OMxRaG4
nVV6ZC7+7TfFpxLAAWBhFq3V3rIGDXK/zkyH6VKt0qIsS6egEh3EYIZWFkti6njMM/MKXfBJucIA
/aosNR1xWk97H71W4owP6DSNqwk19tMhUuZeIadk1rssO78MsTsziRIIbXovel7QJVwEISOLzVnh
ziraqqJ9cq264OrkQpj13NtBEt9Z5eTtazbWU5YazLYuKRPGwAanHw5TcpfCG7ufDQ1EeC2b7cgv
gXG7PnLLUW5H5kphFCUgFBAG5eNok5hu75RCOzBmoJjwD87UaRpNORTtTYwqvGU4ttElt2e/oA+w
luqOMl4E5mSP3GJPLq/DMgftL4IRtsJvUw3ke/Dx+JhNe9QLQw9cwhuD9RDwwTkd9egnF3zOS0/O
tV9OOIg9VHDN3TDpoLmN+thNokT1jiUbIEsw6H7GkAUsAYglmlyVGttG5ds+Xe3WVi2Y7L+V+rHm
rb0ZPkwHv3shCu1XekoLTKV/NdnIAiZKq51l/5E+g5p+tra13X8Igo6Yt+kX+3nuPefk1YgG6bKP
HnbqxG69fbwskFM05OJ9K0jxBGRFZgo83aEGzpBr7kM8L+5DFw1/Z7+A8ELM4sZsTBoOoz6PWWle
Vzqx5SI9WIkcbtba+3bsEAyu7K6o4es66/Ixg1aPvqDYdvJdN8zl2veNeTeBhtsyO3V47T16eYv8
PWE9wzGuSXFxDt2yAHfsVh8OPMgdEruR/TmZus5A3HHfT5d6/YcQ5AIO1vC3Fu1LNFliN+haClfN
hPc3OaHOcwEODWJfCWo9guh5KPWJxETwCWj3kW8pI5gQYAZ57YIkrJjjYd1uzzrpJAzq7Xwn/ZnF
BHjO2kDz4KcGDTDbx22rTwyWh8bZEz0Y0tihk0u8l55alQkCPqA6cXlDKDN6mKqh3zNNTtKe5Yrp
3s0G+8sI79VkO6gbhumPN7m3xKsvZL+wyFJlttUUOPBoTSb0Jsw86GPZS6VedR6LW5925lFmgLrj
ieWPlZkOiyHjD/LIGXHEJ0q77lxpxdeUwj5dBFj4gn3m8BDFw6nWSxSQ2Mz3Sczo0Rv9YdOXlyY3
q7WD25fdfJzzTqfMTqmnZ28XE+ex7WdwGoMu2h2w8q8FAtddZnyJSkHEARHPw3LGUeFtYVjc/QMh
y4idGnkpxyot0KQI2iK769dZJ9G/0XTXMxi6zU58E7nJCMtFp+HEfQ0tt8er0jXuFlAFiUUp9W/Z
c+n4ybPEjA8NcmWteYCmJbqS7VAC2JOLBsaoaY29lViPPvutq1FGxwbXY+b73FVWtR6CcK3ngsm3
h0JZjuzHAI1alyljxOVlHC4p1qSzzJDE6N3AEHd602ufYyK7jGjGtkNt0dGANnUZlMEnXT1XgVET
BZw7UPPTLu6OqNGhTq7xmHbt70ZgjYfZfBqmKbmXkuqE81GduvI8awOtRQGpf51wTB5L7cHrn3JL
XKTX8KTX3asxfSYqdR708c1PdHmETzcGQvXIx52j4SfjPsd9QuvcK77ekKFizTlTZQYNnExnJdPw
ujlpezLPvd7HwKeRMoLpW+47QxXnxB/x++vLEjjDhCZKI1+67/JtQirzBr87C91Gx8O1QDjL20uC
wGuDLMXeuzBGNixhX2bPvmYL36J8QDpURuazVjIAARO4nIy4+1BkEhMGQO1SoOtgTl4f7YE0gDrX
NgPG8nAGcoRyxn8wiGFcK7A1GWjsIF+k9meD7kuZHszXpr/joJfcbsAxqhFulUJfMtQNM/psfHX7
+cOIqi/LcN+qNLVvMERv/eqY8bL0pUvHdwcT2m7qWUNbNe91JphHTUNEcCLAhG1Zg9Oc/OWtnpz7
UjHfIJQzbJyE670ts52WmI9wIzlkO4hAoxUiXGNrBP0O7C/EsiSE0inXQb6XrJB7kNFxLxE9xPwj
Z6TbZW7NerkJWsyDQUPTFFZ2qk5DRvAII/ujQ+htEEc/Uylq3mvkf/1bnhh/Ry0wyAkPnCqH2iGK
x2WWKdMUhkqQsukXuPLZqGNDwjrUu/o5zwnh5XInOZ3Wx31nyI1QaChQEVpVdR0NihnHo05QyRTG
1RI2S77r6WcYtxmPfSaRAaT81DUqsUAyVDknmr+EcIJRqBelOFPsJ2epPwky5u+Aoc3XpDkTR01y
QEyKGCJ884E4J/OBY4GeT375ZducG4TNL8LK7nwj4hSGWonQyYxuo8EoV4E+/5KCmXKZaHkIewj6
aiOJUE8mdw8jJw4sxyr2wG7JI3ILM4h6E9hgzOLIz93kElMC//uv/vO/0SBN5wkBCm/YxWWlzQfZ
Hqy5MXQORdox6TbzeTK4K3QHRuCQ8ODH5rgbrHHeinQyjgZKHK1FX6WT3y5auwz0VBkHNvawh2x8
/oa6+M78VarVZJiSoIxCBu48dis9yx51FtFtiRx4IaSlXaaZQtqZjq1IAxlDSUUdVoeIFSxK2Rd/
wim9UF8X7cUe+vFoYiDFh0DWvQRcFcEqAy9nvCzZ3DC5dj/XHn9vp0ggRRxZewgj/GALaYjxcC08
mNhTP8zk58VrvNFyqpvJOOG5vdoJ3F/daC5+4j0oa/Lv+rGE727SONh+Wp8MAS0B0+hDLYZLm5bs
PXW22mOSevvOnHiQomW6WKZ+i1k1wSS5AgTTrkOnbyqH0oKN2F6VtnpQQ4NThO34Aro1rA1P7OMb
Dl7GWAuCONv24l0Nk2eB4ACIHLEGo9dNjXIFgglWXVHZ2b7xCpYdFgGxpGkMp8xWJ5EbcCodXmzs
4gezFqbqRHV5W82cS0LGJSx9SWSZ5ZAEkJKr3nj5pyTs9JDMShzMGaMHyKU1wWwqMp89i0uWkX6Y
qijb59rRgkwG11z/Mvtf08815rbEO2lLQ6mdRA+SVMUdpX2yqUco8WUyAuWw6lcNBAlCSSS5lRdB
SaeI2AxD0zxEzCYoN18jQriPxAi9TviWDu3qkBEt4IjS6T+9lmogTu5KvT3oTeu+FrleXuFyMIbp
GU6XcfpYTg9NGTvgSmLtYmo+6s4KNefsPNo+0Jyq/ypWa0bP2KtgosYwOyfPcTaoMDNgbaa2EwXK
yT4XD46x4NXLkSFoQ04ISlS/L2P6R2QJjh76YpMQxEMGEDBT1o8FFGHTjOmbgUHFtrRvrRWAhGHA
q0heZ6n9+Jp1v/i1PCROjN+wcp5s6h3dG7dO1xP5G7NNYyoT+M1osM7U/jbkxbHFwgEhW7Wh/icT
m4e8w4v0T4atOa+IGWGREuHj2Az1NO9PbDobEFLFLukSbtcYuOiU7vwF6WsSx1+x3exIXjRCWxX4
ZKUr4QuLZz+vL/rqJ8+QI8On4sBsNSrhukNQjBAlXTBgzO91oYIFydXQWkeq7iy2VAj/zN7aDO9b
aNqhnZLSUpXtlzOY0LRbPyxKBIiQ2dHPRMSYV2pd79CtlFGNlZmPQdnusuVtJE7SnuCv6QQPGSPq
DPchS6ZHVNojzC3gLUgbZnWb0ORa6wcjQLe29mY0SXP0uHubMgoykyco12+KOXeb9ffgOJnpLlWC
Iq54p0f+aUGih+Y0vsVwx8J6qX5JsnPZXNJ6JOXNSHv9hh8G+guYTFTVYBFCUXrRXlktcqMN7dW8
S2yFWAyrLqPLcQdNdsI7helSGPpBa+oTqciwtmz66MEcDJAKvbdLhHj1orQP7R6oVwIEeR4WwlpG
TkUmSxdlYnzh5r6NBc4Sv5tPstWrvWZUXyUp3m7uM7gqgHmNrP0G2h9RSvsSx9O9HfvstYAvu0Ie
SwnbqsDvozdInepEbOfUwfABAw3K4FNp4Rgm+qfdIgNHW6NI+1Zq1BhcoqiY1i1bCYVYS9cpGcMq
T5FYhnvKCyofoAZQa1UST+AnLhAsQlLNEVsyeJc6yB2O4USrTk6PQLdZiQkY5VGB4R6C5ThD2vHS
0ErvSVsbmYgary1PoNlj0m0BayGHwWqvoyMGKfNHyQbffesse6+XWHz16aSybx2ryjZO5OfAz89y
ggweO6kCX0tvMRpLUkw8YMQu1F++sEfPy429Z5omT7D89mdVH+qoYu7n1Vci0FeNuhnoJflrySlJ
2fznQN9x8/ADRZ24lSOvp2TZj2OFJghxzxgmeefuSTN49O27GWnqo2uBgaBHuvDiRkCFKtm69VBd
IZe/ypGJLcVwYHiZ3DF24UGYo+YOaRSCuuwyZLp7Py6sdVoTClbVFex3Vyt6XU/Hklx1ZNUNoQ7d
sDUXKZ74UmyAIvlgFVwewRJtnubrFwYrqdT8vcap7S4KuHwPTEjxYm6thgAbPM6U1XttDWxNRZHs
sDUNjPhBkqQQvizbnO8xxtkqlxfFRlhyWf06jJogZxKb0AMjke9d6d7w33G0Ny9dhUt72Zbio9Yo
p1mvRRB+reFDqCcjozziLNVgNDELbtyaebTcxvOXir4MfuoFPzlBWR79v+b/jXKEVdMWuP195i2U
tydZiLAzU9YPIyvAv5F69KwaLPqfCUyiLPq9H/0hRuKU8GZ4fnWcfGDRbXtqyZtICvssWhfbgjwV
BjmpCOkasnke+or7P3d3LS98iNigVChFd8gL4HNt8/m5qwD3i2vhEu6Gwh8K281G95F+mHazdegu
URlto9j8dMnGaVaVt6RJsuuXlkBQeqI7z9HvxWS+xoK1Q4ftqyidH2NmmtjJb80iVs8b3gUqgoVp
fDYkv2UGtDi6H7rqFmMzhVt+XBDzFiSMCJ/5qqP+DOpQqFeZ/+jVJWUT4tuvajgPtcuqwnqtXXK9
gLru8zK+N6S1gyUd0BhGJeqTBnNWhuwZRTJEhdZ7q/r4IHuYg52NE01e9FmGM8yuqYFSgMzGIrIT
tsTQwxB5dxHCtBK9DOAShZ3O9/6MaXMf5z1NFyQE3ThYaXtiDnDCc3PtElae2r4Yq+tqorDZZaQT
Tv+Ye8L0sTagOhLaFl3CXUs5OmUPZfteut+L3m3J70LixsB/SU0AcowMDRE9ScUAmAjJwPPiI9PI
+zavT7Y97JKnfKLoB37HktJhYoiJTu/SQz93+8UAKaFn4rPzujNnDza/QrsrE/whkUcR0cOuQ/x1
mHzUVu3isSw1HkAzMsfWNaQTwvu1QNuiHA5p+HYUDzqL6I5V5hLtFoi7nWl8i4YjY/YxC7LiFdZw
JtCK4IviK0L4rXXvDiUU6W6emVyFXV2n2sC6su5Mil2O7qLgO63Ezun5V2F/TiVCZ7MdAFRCqWad
HPZ6+R5r+ddYzvfWqJOIQFlCq2y2+bfWZydvzi9Z6xPRyBdrQPOaigdYvA+xmg9mm0yBnyJASu3D
qLkei1JOHHaBZ+RDPcX6QtK01mP7QBIQRmt8duw/dE0NhXC18nbWGChnPLYRt7QXnyZE+91c3ZjS
7nJUYE4x34O8/9T9+cVz+5CBB4YCh9ARpa6JTT6yR7lnMgdLkZEottPmFB/rsQlqW3vT/PavUSAY
tQ5IJ5l+IpZc1S2qOfiNDZKd35q256zPtsLR0K2y45D2oW05Y3r4FT4C1kppR7Kywy6iv8WaoFUv
hTgxvz13HuFRfXwsnZRimJUtWLf7lAq4GNxXq6TO9WHGKMe5dMp+l/NPBlO0yfOjY7JetGApGs+R
Gs86kFd4TR9yKhgKuleNs54e9N1yEnKjosTYQ8e/IHcMCryQ6TwAk9DOJUpr4eU7Y8YJ6ZSBzMTJ
tqgih26407kdA1CIWV19dRNbg66e15vcCLw2ff8XJ99/+OX+1R9nrHyH/6Rfre448FdAqITjWZC2
xH/jP1R5Zs51iWGfrdR0yLMXYhFS4FKItSrtUcr0o7P58Bn9+tg4i6S/WrUrA+XzxOtzGv7z4/yP
LJj/L+bK/+LS/P8JEGH/XwFrTzD/v+R/N2DyW/7DgGn+myMcgVuSBfhqtMTi+O8GTANrJsQ1+x8C
m+VDLfjfBkwoaizODfv/MGDa7r+5+Bp013ZMi+WD+z8zYNr/GCz/9REzbWHpK2zCcTyPRB3zvxow
6yV2l0ERpGuSRELmJsNLLN77KcvEXW3oz1m1dovSHE9NrQIXw/UdIXsY1d0gkZ1/ZxlUm7mHoGCp
ZHEQuf0M7otczH54V3PD0S5wSacTmAg02AuRFm1311pIWqa5O/NV9ijaUhN0mKhuJn8+w3TD3y6F
o5+8xdrrXZc+G3JZ9e0+Q0c7RwY+pd7RIh2QO2aojju3Wbwjq6hLnvMTqHk8O3DMgp79HsFAFsXN
zKR1nDR+v2Cm05lkh5Bh8eTqd0vRgEawoSTVA/IqLlivR24x+3+6gntPNg3AR+MxZzK4mdTMBeDJ
87zUh1ynJozKBzvPXmnd+UNyGzF+54DRAL4pi26zTIbHMA/Y78D/vXWAIQad7YRVRxWrvCi/pnVD
zc9Cb1zl7QVw7g2z+ScHv+gsu4+YbFnEtX9jq/rprYLIjfpKVPCBxeQOQ8uVmfcjwtdznkxn2Mkv
7kBeU+55r6jOXurWRbTT/1jghTdzAgs075ztrJh6EoI5kOWDWjznGGQDnBEblaaPKq87PiE0KHHz
M3Xe40reJU1eraqXFDd+wP0cbYxogDhgclrOu1UeN5Xy0bP7G6Txl76MoYO+dhpDyz6PboNXIeL0
aPTdj2wWMnAaeEQVWinXGUq08EA2Ral9ymgRSDfqpzpNT6nlEqeQrlrV2v7jVAYCJk07GUPyJJOc
feA8wQKasPt5QiNSsGBt3AuE87Lv9gWdS1hEOYi3aPWglmKvMNsyU4hOwBF0yEUrbD+1Ncokn/iU
HqGHi6Gm0fpnZ5m7V1t1HwvUTNdRD2lsPOVxzQpbo6pURGFyC2xycyamyRsNuppia4PxxkxQnGXJ
piWO2Ql2xIkAHJ1gWxpw3tJ1WFHX7QttLatap0t3Qzz+RHRup7hhbpAndFs0fhDe6/c1enkePTyg
HQ0lWlKASDW9Fu2XoGvzmwRxCbTwyEmJ/PMR6kd1BTCMe7UxrqlGiYFiA3fIVFzsPKeG0BlJeyUI
OKvyPr3MJRNIg9bRA3wty87fiYr1b2qKxwgSiKEQwMfYxjaVlC/FzNokLQg6hRN8K1eVQEZMLiSN
tMDQwXyg0I9iGfGHRfmfxBUPNP8AcFuIwVUVH8ZMkZUIKWAmtmpeWCYxX0HDJe33tmYSpI18rg3r
ABbwPBCJnQ/cYtMus3uDWRGrZJ3MNidlZeOImN05nkTS6uqPJjPJVpqbQ86iETsnOQLxgHeEZF+e
HYQ1yfTCivx38NkEEqvSB47HrIxP7Z7/kc9ERl94w7FDRcz4CYT7g9GtYwDxxVYLyV/dIWab8ptu
KpJNNCshes895LEyWe7bEs7Xm6pQITuK8rR4n6aeBXBP/6xyHJGm1h6ITpwOsYs0XrTfDKp73J3F
eGId9mXQTW7dBHsxbqn9YroW3h1eT4+Pe84FaxmNOnpoV3dFbTFrtwbOMpP9NJw/MrLRNY1banVm
kiV5SQOLAW24WQveoNnqvL1wcwiC8IU9vxPnltLLpmS6uqQeTRYjJV9dGwHFceYQtef5ZKYJKoS5
fMribedmPaeAydtPYBsxEzyyjaGavQCsPJKxHqSw1mkok1VTSstUDWgzS4AvfJ53voSPXM9+SPQV
A3sDs0WD2ZcZRL7JvNK7Kw2O/XHGMYxBmjiwkajDhilb3YHU1l35UBipecQcAeQzselQLO+RGMzk
1rTAZWrPH04zkMwwsojo7HT9VJUSvz1/WRNjyB4NfOI5izc9/ciaFhS+/4CuihRFAv9a6R9qR/5Y
i30pAIqFKTwRhHot/nUAvFYFFU8vyuEepQ7CBygbB9aG+sZK1nXdcNI89daqlahnXCZgfmGLzSeM
JRTzNT12yec76Dz3QOijXdxnFlszxJYlyRQ762AZi73xUTFwv8Z8VKHlGWPA+Zk7uJGUkneM1CxE
neZtbrOLOUWXCfzIVtkD46FqUXc1erGMWzX0aqA08G3w1jbNZfQq/NCg62SBt1on59Qef9mwFRl8
7kjC3Db40zdxvQaPxUS3rzwYTLxITYvV+Im5Ry/dvTMZv8Q3Olt9XMccOc9SuQgZ6m7CwQ8ZiGAM
htN6ekuzqCefAGcLzTm3sI22std7hJySHbdExgmM+Tvh9avIXcIpHi0OjWGXFnjJRif96ehgzBYN
thLEqs+5jcRA304d4SSErBP9uJQwE2tUkjjJDR9Xa5mSMmHkjLs6QfJoktp/ysTFJdzZ7JxQadSu
+lqWfNmRQbWXsfiKO0OQe4geplu1gsQhBnU9MGtbBWqsvPfkBRBbSncxVIMWOCpezVYRRwmCRNF6
zVmNbzaiiofFe+GoZb/d8Hflg4+1GWRPYAsn2aKjh7YuyDQxeHyF5DTGBCH3SclxQHUfmnlUbJNa
ZWFa4GD1ke2A5iElRFKahXJY5bPd8tec8yuqKS5ac+tJF99vxyGUGQkGZUasturFVoo2RguFJ7Ou
4/k8NIhY21SrcZfbWKcRK3sGbuW4wvlYdN7J082GYAfjWWXtLy05ItOiHzf4qwIm4OrOBULPoB7y
qYotJvhxFYh18ursjMz/7SdSXcsCh6Gh0u8u1z/JOyg2Stbtfbo0pyRiG932lGht/dOn7JOIV3I3
ZTd+l8hOAm1uGOLwzVf69Ks3jo94zZhv5NDx6HYDwTYxPtglYbud1/rezgsvyCfJF2i5ixWqfy03
kZbIium6V3lh39fjNevI3nQQWLdlfKcR1m7VJjLjUFWqxBrl3GoH6e/CYwKQZrzWmfuWMytk+c+u
OF9jIABVPM8WohSjv0+IB0erFoevCD4y3toZwSS5cKlJ6q/Rfbq++h0GFPORyxRoiDkiUEyxomLp
XqS4KlJz2ox+l+zMUuvCyOBLvfi6Gzpji7jfjKDBWj0HYMzupxGoMJIRXAGUJu6A8xQ5f4kCxTCk
3TFJepliULbaujxKW5hmTdNypc2B70NakCl3lOV/mRX5HCZBhFvhPjR5lwUJ943vbDLUxoi+yZyy
GBoYvvtgi3W/3X63fP0+OYGIukheI/9xRiBgWJ+T95ajJbS9G2VuptNDJp9N/4xFIpl/6uLqOLcq
v//O7O8s//KS91HdL4UeWBwbacYuPSi5kToMkw6aArv5GihzSH/YZOZPHTPQSgJDbMf8tzGPo4Fz
CHJFYBE4YEr8VPDbPObACV/0C5kLZx0BbJkBRwJvhi+IGYR7vyTeXrMwP8dNYIEox5jS6csRmMiV
he9d680Hd3SOiRz2IyEkyEkVKk2x1fkzJKNfPen4ZrPKxxebw/vseowk57ZEezubW33wdo7Z7LoG
V2v2BVVsQ20SkhK7TQXWi7jZkERtDfsp2rvxd9ZzcBmfGjhOv33wCU418f5V1TcW8sYfDg0oPATb
NbX9dA+nipXOjQ48UIINYzTvOtKm3OKlHMiLJxsKt0LgF7tFfxtsKtDCCYSWPPJJ7djShmUsr32u
sYrugt0C2cC8G4FrZf0xk9zM6/UAi7N4cXsvWOEMnvterhpvttslYzGSEUCWogd5TBECWkJt/ZJs
wFVUjtanJJBUtWfCwQ+Vg0uzNY9ltxxJqNkBzGRytuCs5IPRIZlG80Zo92lG/TM/NY/mEnT39t+K
Lg4nG0Tenxo+nCnx2ezThbwBDARBnhAbHy5xiKZXzAR57ogt7zJ0AuHSH1GUYZHiZHohBAl5M1Wf
ZVx0rD1wtUTI1XVhNhV9Csbgj+BQKFXyft9iVwaM3G4nFh11FWQX76F8Bz8Ay2bUcCffYhTWkpQ2
CrlyXy1bqR8GTEAqTPQ7dO+eyRYVdesuO47iLJ1hU2XHgTO73XrEWWruEdvJpnodcorI60D1SbXS
oeGrbcjVMtCnxyq5jfPVYuqWus9VdiLBpuF9sksC3kJlhHHJmx842pWCYEXnT4znsdm9FV88LArR
5YtTP3O0qnyX5LsIfAvoOXWokxDjCvc7bJFTDjWYUjHu6GR3pPOU8kKYC6Dhctl5y03PT0u8z9ow
NveKaxoiUPNLGpBr/wEgx84u60iBZX8TJhpue3qJIJbHFBpD2BUYmwOzCUA1LslWCahFoFq2kzdy
c1zUpfkyT57aaE/5/XDLGeN+cLDCHmbsC7KD5RzUMg6JmKBT70w6ruMcSCKJ3R1xQkRRNXqAa4G4
cE5eH9uKR8zDNtpnJu9WaD8wyh4bkLQz+Urbycc1cWhh5eDvzw4CXfByKKlxkVStAdLYTU4OatoB
vX+OvHYfGSfd5aiifwHAXDQ/Y/WbfdS3Kj0ggkR3ObAZ3NgvDC/BMPEdQUl2wK/q2KS3XvOZQ+fi
YpD0n/SVtbwcYiiO0jzxWDXttzT244ix+7fmxubs8B7S/MmKOmKH/+LkUvP6Uy3tO0PTTWGeeOpk
dyHEJIiWg8yfTGOfmwg7Nt29wMtWbvpPFq+yoTfa8fzxFU26d54ztLV4bqZdNKH5Cu3iHJX3BYy1
2d5p/DQwFpcjU162iSnSUghK01Nxx6K4omuSTwsbUibnIxqAc+/QEO7ljB9yW5R7lrb+zflJUViQ
N3qCX+FQ4DCFBqccdhoWtE2pthBRBE5T65EoC/bbdfER/y/mzmQ3ciTNuu/SeyY4G7nojbvTZ7lr
cg2xITSEjDNpnMmn78PsrkLlD1QDhQZ+1K6yMiMkuUizb7j3XFwq+K6QpXP3fxA04RgbD2LcIhV5
1L5SFJk58corij88vzXB1vfZeJEvEk33l+8fWTaAbZaCiCZgGQFL2cXDUSAKgbq4H7Uj/gd4em73
wXtuQdgYgTgfLZaycLVBVnSrKT64RBSOASbadAaygQTp2qfEToEhXhdfbf6IkBNMkhlda+M89RtV
3NdyA0Wa9pt0w+qN0Un8w9lRvhAgKeutTuGKwhgwCYimYcM3CBlfI2He2nQcL/z244Nszm5xaePN
9DGx8mRJwE7Dw+XA4T42D3h3UVOkchv7Oj6pLUWG7yBRXZcXfjR+t+gBNWJuzI1yoSlTl5zd7jyU
u7I6uWOMfXyXaDfL3zFUo3Dtkb7Fge4Hk/MQi23EsDxDL3Kf82NL1ulH36NG2+ZIoldpdarI0NuW
K7R6jxLQkrchKbEgRI+1HOXRvGX3wtsvtaeK73gKLxMI1F67E5ihM9rQjUCtymFR7FzzmBKO7O+m
+sX3Drzubns2jTuv36c7TGF+uWEIDgFk0B4NzuoofuT5UYm76rT7LKEqHZ/YTJnmsyc2eC4QCnmH
5qXlszQ3hJvZ5k7nPiBopSAsFa4HSWxnbgheUuYQqY7YFDfU0WZO/667l/SXstiasAFj2bNBaDgg
WwSAgi1po+lPucKmt4NLH05QGyT9A0LGgF8I4jZ0qzNHKmcZSNQNk35nbzUn/ikjdeyK6cottkzW
Gu4YjMHEloEdW8jpwzGluMK+UW7weS/5EfaeV2MCyONsoENxZnQuXNY159rwy/xxKZ7g87ebsr/L
2yvZvMa6ZqhFybs2tDWvFJVEpW/oExw6W7HN/e922mTJExYevwzgFzFOSqER4dh+TQUVLitg7JbW
3pg3KKOnO1QUgn3dHMQgCBpYWNexDaiKGuPAzT01WwOUlRMk/a4hEGde5+OGaPEtt26EeuK+1rdo
CHJrNyCNtkvU6aspw+KcmgdvXBts6y5Qtv0U0VWQBwk/tA8qm13Bq5qDKryaOqSY06wdI3lK7J++
wTN7JBRocragohrjoYiC0nigQqfY3VTyKwYIX601Yue14sovmujUJnzi7mm4l9uAQTA9OLObCAnB
RrRHXd/rJUq5vcb1hzo2vBv6jyWjg3wklsvJuXlN0nM58++3PZ5C75q+hvrDpu14CYNuPhQH3wJa
eVnaShcBj7tH0Ukd0I8nfmyNSFDjoHXHmiBHTr7kBndowHFJl/TFq1ihmS5JBMi3bnLRoq1VBeOr
653AuRrPfBZjjSaNHLIbu+uygRS4/EAE9sj+ExaMxduFH5NENWDtaKz8lbSey/QQMt+qtxy5Zhhw
Y3N7D/3N0LaxvLNzyk1ELlt+JBD36PkpaEq+RL0hUKluCS2F7stBeoc2nAEKdMJ51zoHBxcUeePi
DjlEwyDHvhnN+pORH1BTc1xnX9y5ug88j7oecRMAwpXB/AvY1zl7ZgrD6cR7w0XLG0KFYBhfluuv
i+Eip7vKfKSKXeXukybPDv+LWUSXQQzZG7hOuldXHj5rj2Zz3V+jYQRYxN3FlDtKr1l56J2r650r
e69+6fIJiwQMWlfd7GprNE8RXzy9ztbNdC6ScQOHF5NTvEVHzz0xjqFc+zLUHXYs179QXlGbwDHm
gnaJ7IOy1V/xHnm/JSex+m1yohqH7q7a2r8oT3CvGD00BqzMx/BY43gnpHw+We1eWncFzaN5sLVL
TlfOULM6kZMW2XZAV1kx0pJnokcMPuUsSIwnrdow2FRlwDPiTK9EMljtcdKC3N0yYEePzf5s8Emf
Rg2wxlDBFtrCB/1nCVXjMuTAy9n7oqpiAofCMIjyXwRWFvxn3Cf9KkXehU/8A70WdAw8CIbx4vh3
mIjRN/Mc9whxcC4sBv6u2OXpnrT4+MXWCQ+lueCUhsv1RmXLf8U3kz9yQ0OINfRNBgeaAEHWmxrD
rOX3XcF84E8gDriYLwS+of3Hgr3hcau/KDpHY/pRcVdRQdqfBe8MWjNKR5+xWcZMfG50cD010DAI
I/ZVh3fCwAkoRvaMCZVn3Gse448JkSbiP/UYHrpHaHExIMiX6I2/DJF0G/B4uB8sqKkE9ZSciNV0
018YPB8R5jOj405Mwqu6ANBEKIFpbz0y/XRgzm2yzXTLWbdw1F4oGWkyyl1VJcsFMmL1KU9azWJA
jHSCjwZnyGyg/kj9rUTuIwCglB28wxJupF0CtEQNQaKahZOhDboW0m1Ww8DRvIBPLALK0/kPmJM2
8NlqsneyuyKrOO7vTQLYZc6KmQaxQ+sJOGSBaLgQ2uwb9RcALQOLDJr5lXsH+7N6s4ancD6gCeGX
59vB4zhuje/srfBXyDLNuwWc8DIZxzndUjwVHgaqNQg0+jhOjFwLKPBpw4ne6d+S+DF5D0keo0an
EqaYLZYnU8tpalZ8IuBKXHvrLDBISD8d7yLaztI8oE1DLW35nDWAEDaNAlB67dWd/zR7y7fkkfpg
bqbqfpAIUOD6GmiEkv5J9K8l80YktCSi/nSpvzPtGCM9trPuZvTJ9sWyvvyx5Vnj0LvAtkJaYOxR
iK4i4wQybLCv3vQ4x7sIr+LcvNesJ/S7hCcq2ozhlfBSGBtgK9Z28ePByqyYXqlWO6L+XBf0bIlA
buiwy0CNddjoY7fqUBU0Wn9WXn0JEfrAkYBpKpEArpUXdOM7nBGKOXIyJ+Oz8y/DIJ7V3J9Im1qF
6FO1a52dFYUGyjcKVaJAHvQ+erBcXh8IHU/xJay6dUuAcafm5zEECWeEJ2c++TGSobKHa5qcpUqu
Ru2teqc7O2P9aIF57pKDw2GNLQcREeGX+jpndEnjvy0vYCwNfj/jow61HVHSxheiPWASGRo4mwg9
kkBRUToFY506TavAGpGD6Wb3ExoNSSfjY+sDw8lU+BjnOYkNTMIcRwOQ9N5mYUGR4yNIkRTblN21
y36BbQehIiGEp6QoulWb9Q7gPvTtLntYqeV31TykZ2VT0Qymjv4pMasdNvsfs7LE1see4n6j+kS9
YoL56mPaJgPPRjwSDERYRN3dlx3u1CS6tRPKpMlAI1ZMv2D0A7QsdJCigr6QRKdOcuIokk5YzXAW
UsWa1UExv2TMv5Q/bk4QDrJJ65bElbkHHqHx3PfzlrVTwIDPISGbUaU1pWiCp4odT/wblDqHppPc
sAs4MBwj7hITcamZP7mmvJfaT52om0jQN1qnouru2u7NsfL7rsNQVc7W2mQyqffK3HW+uDfAUVxs
U99RJ2J1jgoQ4Sn4DntOLFoetq1t4R+r3GW4GBqsl90O4fUSgRkLjnkFVlJPFzRuj89URfdh3/ok
mSK+BlyerHOfWhiqh/JGSDDp15AD7nP5JFiSdT8RAtPFntJEqGMBjrHQ9RiPNOkts6iYWkxWrRrA
dDjpflbidxpVFmIgpEddJtmXDlj1cAL3BiKlFKXhusxwT8yZd0sqJqiqQPkSUSLZggrW8Gsbhnm8
k/ZGr/1HMRB2acyg5N380BMfQdUVYZNpEL6zPKJPnCY6rTqnGu+PnZm8GoIUl0kjLzHJqwHlFmsD
M4d8Ca7q2VmcuVbn2GyXiJYnQcVyvvIWVRPMN2sd1Gly9i3m3hqLObxojEAL8BF2aP0yUpLDCzJk
asbuLG2qX3Nsc4UgxGe3S4yyMru9qvoHywZ+2oU2w1yWrtoCYVnqNcv8dABU5IkNKGL6E3vron3G
dmgkzLOLiAiqokvIDmRWTebENovSF0TatxjM7uDZ2G0mgYFpnIn3IttsM6HCVKXPtK9sXrwUYXNZ
cmMwLK3aPDoqt+E+13icB+9l8OgW/JrXTHXO++BFh9DSP/WYagLgsoJTcEjbgTaInLKZBc+2yLR5
E4EqWQnXuMl7F3jiqhhTag1cVKHJxDYCWoQ9Sj95jkbYfTxX27Adn500ZDacT99ZnSVcpukx8YS5
TQ0xbUBgfqeZUWzFqIjNaKJt30/Vti4zaoKOGUHhEa/A0v4WDoRrtAZR26XxRqCIt9FZwGwNEUzt
eM671sTrTGj0MIxnZ/nZxVj/mnPwn3XCXVw2NB9cc2mf4xpynkZwstLnsi9xC5lDEm+6Vm3MSJgX
cGg/UHaR1aUZNzNbZXcokNCJkbUCH1aIUkFj/zBxoLhI0nHt578a7WaSo8Ah9wPV8mCgLwbXrfI1
EAaYOD0dGEGUbBuSXTNJeBKUyXVytXMTuzHxPwar88BuSp4xDPAAKKttNvT3XjZdx54hUyoY9HJx
x5nw9taDEWcvWkFAXuZHOF0Y0YQT31JfQ6Twk4MrsTO3xvSJnH434IHiJ9MvTi8ZpUzpRTTjjy24
ObBy421vHp05OdUC/BtudrUttPzNjRkUsNIPJ/cFuo0do5JIR0r9KuUkiRZmRYpl2OItXLl9lpOA
zrRYCMgI3X2YITKNomUOJGLgllRI+TSBjdbuNZW/hcmIv2uOIESWVNb+HbFXIfVYQxjnyCPkkuTM
1Dw+F17KfAf7OGDUDh5HU67zisIiqldI3fB3p9XWLdgMRU70BgaUU9vAY61X9W2eyl2reyt9TJ80
aypp7RnsWl3K2+54nKrZvE4Ud6DpDld8boxjh+IFVHZ1lFPx0pQlY0HGNJ0NSTficrPJvRsmBkcQ
oy+ey0LDMkggs0sm704S6AproFlPZJJG5pPma79aileTrjukJMDbe0yVBzEitV/Kur0OlvEetd2H
I0gLxfrhjNRDub2AhNeWZyfnJS9tsF5rhwlwHeGHUCD1SJNOdgvXFWDkphqLX3jNMP3RLAxJc18X
TKhSRXJcVd2i1Pn+8PQCjOzElsp4LyIYIX4Kcymp0tcxpeXH/bYpejsje4NpPHA3RMA02y4RY8jS
nT2oZ9LuN4aCYIkKKtaL7DzE7RtXyAyfufzMe/8mTaUdO9SSLSmseomaGPAFr4zOttl2pMfyPTpg
AfIg04Go9fviXFqxCPzpV2eKMnCI0MaHVe+7IQft4eFynbWNVRrpYXT9z6LNoPlxksUQkcuh/prC
oeXk7umhkyf2kA/DJL9EKvGKZMz3lMlgd1iYvq1wV4U1f+VRj7uirDd5lHUHEjheaiPF49WHTINs
DEog3y4VZkZiAa8pF8ZiL2VLOHMHTJ6D0av6GofwUJcIn0zFHCuX/UXkTbcreH1sO6oPAgNHHdfq
3ija+9k0N6bJF3UsU9tJCEhIIiBTse2TzUSqW2nsY/qkvPZoPmaIop0Y9yT7QBzOI29FzgzLKfK8
bHjzoU4n7/4KCw34vrVr6+pVyvk3kgqTBQsLC3RVHsr/SaVqrbDsr+cl1s1A+ZO1bD1U9oR6hhFJ
iqAJG/tHPto2htGBsd60rR2Sc7yWdoOl+znTxffggLmr+EkIfxGsA3VsuLgeHbS0AohLG1nJPndC
c+N647MvWUu1lfk5REa0gnn5oRAXBU3JoLqZhsCbgZA2DbPchqhnXXC6jWHsBlUx9axPihdYhNbe
dOpnW/VyO2rlBTQN96T60ou0D7jmhzWawVe7tk9R4rIqMRKIokbbnXKcfYorbe8UtbYahgKUApLB
pV5jbwMQNJmxdi/4RKWFt847ldL7CWX2OKvxLGoP0QlYkDXOVFJbmpMhQPKnc7csett53UdiZzNp
zli8WI78lRXfuYtAdswPUt2ipowOmlJjYGYVykDtRaTMLHVcFVy1XNuocpE/m663I6rAWYOCSzpG
f3Lclz7MJix1CW7WAV1JwXIOnbTcZZ925+abIS72Mo41cDnNxtStD4++19SMGNwH766VLjop6Q2s
UIatHIoKFfGbbygAZaP8rhYMqCstnQWi3UExsveaRlNzJqpWbuaUaslq/fvQ6+6FLw12IW/2lBkB
i1E6Szt89Sr3olqdeUVC3oR/8wrGrXXbfjoPftfRycTNyxw5mHinqycmZqQmqIvRZGeuJ9tk3luO
wxM5tu8g1/kuQshACeu/Rhn9XjgqmCrmTVZ9A/R2JtX0PY3FdXBJMmq6b6W1wQBrOStObcE0VtlM
SqTTv7RdCSQSE8so1ZvlUU3OqdmuM/etcnr0PCxNwYvD3KRDHyPcEE7P1a0lEnoVxgtpY2En1cld
Cz6uhlcvqUlWbG1o80UHBR+JNJVwwvsOU6yK3of5zQCIEDQhYq8qfYmKU2nmkBF0FnzCYf/f6g1F
r3VQznLFl3qG8xBsLnrKdQvKZd1TuaZFgz1b4hzS5vl5rkewqT4O54rmOcHlDPwkcGKzY0lbobcG
Dk68Bl7KdNrpnfXUTf0un7FnNcAs+eDV0zQ2tyoXx8ikZWttlkW52WxJ4rDwPQCb1gNbq14BBqxN
pFU8EMQQGnLC/a+7hwpjs6OzXKmVd1IqC1m0TIFWMgyqRjroYaCZ8GPIZqO1s8hw6pMkuUAQ5a6K
6iDXWMM41nTsta4+ewMmfyG0cDPbLtJ9BDItN8OmqcevVolwhwy4YO/ks6XJq+bkLDg3tE0ESkC3
dvOmOIYCK3thktRQZx9zX/kbCytdqoUH3e2drW4UDNPzukabx2eN41Db2ZFTn6ZRa7ZzHZ4x7qor
mBzaCgsYiudE3QnWgyzpz8bkpI8KeokQp7QtHu1yPjhaUwX2pNa6NhR7d8iWPvyuMcDf8e19IDys
1mhYx33UQeqwBq1dN25JlDACz2JIxRnnFxPgNL23u6S4G5jSeX5+SZcAd7+IEWS5AzOV0tlBgTtr
KpJH1bFq89wvEq4lkN962CeTdzIMupDI8ZO9Q8gJg4oZ4Bkww1FScEcc6cSJAefMx2bfW8pfy9HG
NNkxaDOJBXkkHYw7PIr1I5K0LrvJqttIeyRkMnbmbO96PcC6JNqD2+TCrOxHyAzDHtkxvovewkZd
aHeWnPyt5zOWyGL6H9y7gAJ0Z69b6DpLE9lUMqcZcmIzKH1xDS02/CzCdyIdpmu1PN+KY6kucRNy
Xqug6SkV9TCh2TKt3Z9fohj9euvErCNpHq1tnp41y54Zvya47BaYZtMU4y5rjF9DBZO9atRPGxJX
V1DLyoFrKXHyfmtU8BGJ6IVIMLPHglse81ZyWJnugonhT7LRQU2m10GvNwAs8vGYEuN1KER94KxU
J7fzN7IDFFcAgyQOqqLUyUS6d3vvQ4XwnvsxCbcxYCU1yGZdJkugpSFabuahPwuz30u3oD/RciaC
MGpRZpsMZdqS9Pj0w8sZ36YG3lKdJAKd7BNtoZKVZXiRzswqMoVyZJYJKgwQ/jZwKyzp0YH4zOxQ
Lv1Yv0hwpxayRah+aQsQcQKygj5xoh4xQ0znA9bcAS7jYp3cxA2sRacqikCbPAS8cMc2xcgazY1t
8ewwPiBZDyK+3X40Hb6RIdy5neZ+uBbjCEIMPyzkCHmNZgw3+nD1MPqcKokPWzLn643UPvVZg2IN
tNe2ZLyU5RNbZJ+iVDDi7fkb9lkD6neYPf6/2HqeRr1/iotxj06fqhVTPq+O+hFYg+pG/Jgo0vd2
u9dz6M1W0n66mv/q58wJM9MDlGpbz72yvgZktOkAXcnWxckZCUnj/kJWHR/5ENEXqNJbKW94rgvY
1wiwrh0iAV0SQira4a1WUxGYIoZgagu4XjC8U2oVtEblqqnTcx+m08oYWeeRk/jjejjb8cKnzBsp
nMqu/IlCWsSJQ28rm4Mda692Y0M2R0kIaMUL5pbvV2FAXocm+v/e7/ZtTUgEnnmL2n9tueXRd6mJ
65SBGMY3sGL2scKZucsGqfYxpXvkCmCWfMPhPA/XxEafJET91UT8OxhHzDmSkQI/KiKsNhgwTUMv
Nk1hb0XKTltnBCIb8+hrTJrlsFgjQ3GiQa5Xs3USdjxt/TyHWeqzIUlGLFqhgUvYbOCJiZktrxm3
rNCRCrcQEme21q5f9ldPjqxQWKzWNo+WT15wUYQ8jk722oTZnvjqRO8Ah2CE22QaGwKSDO5nDeUZ
tNJXl1kFpZa797DeGRE3t8teLGybcB+7H46+fGhlBSVMhmc97367sZ4dYF4qLH5aONGshM3VH8Lp
SvARUPxQxzslmJtOWawFLsNDhCsExJTUaQz7PcQvYdqdM0XqZgfsxUcxCWBY7ZVWHaTXOltbEzx9
SM9SEn2Lxo0OLaM9wXpw9jq1d5bEA6Vnc+Dmnkm0twfzivYkQGq2dSTZPvFgM8EAixC0JMqzNsxW
oTvOx0L+7hqZv3CZ7QzCLVaicBftoU4gJH2qmRFzmEXsIwWY1yJxeWbF8NAb43MRz/LB9/oH/mpU
woYpWeA1r9z78rljSh4KmgzSyH0Z7vALQJpYEmiykd2oF40zuwyd/A49zHZVwyHR6vGhnnrYu+UW
G0JxLyrSt1MEnpro3nwMryzXJYE0Nls8FWo9kYPN6xAxL08ROdLGVfZmTto6SAbmBWENTUdUSOAw
DlAbYh5mmUD0AOAjAwlJT8xBLCCTYFP7iDoeU72vwlVm2YCqIefOZJMbuhUok2LSK32UBMaOgAMX
uQi3REhqeO7UPBgxJvFeDI8J5PZVIfTHStGot/F40qoGUDuCuiIbG6I6IFthF9o3oUNy/ER2TJk/
1iK0GT8iXnWm8VXkxrRjdaDfyAx0F65FjCKxnneuBWtmZgsAoxS7h7bkWOdzc8g8tgqRj+kF/Xe4
/f9rCPu3TNv7X8OAz/Hvr6j9XTTt7/ivgcD23wOBsW5ZJqG/wtFdYVjguP9m+PL/wO7l4bWyTWH7
umn9g+FL/IHG37F123c9LnCBD+t/MvewfDEEYKrnooEGhWiLfyVzzycJ8C+eQsM1XF33kB7zdYj2
WhL5/iFxr9MH39VrxYmyeDtxzTSnTlhbm3WsXxYPPRMY2vC2206V1QQ2SqncyUlucJDGtzZ9XzOW
4FPJG58xMCDqnHyEQAMDL70SzKcrFA4Wo6DEUOgjJzKcSjBp6cwgspWfcVbs/a4PvFzSIACwlRZn
Ze46V99lr5nCWEhari0owJpnO3vpzxbqE/dY5Pnr+Gdub59isZipdShoVrMz3GmKBQY8QbGHI1xk
KCdAli0kIDN9SJC84xU3sPPaHkKa3nuUefkDE46l+Yz4sG/u7YL6ZMxhgjSzxqaJ3IdD12ufKmNG
Llp0MaY4VAnETFc4LosMOk+PoaqVDjuoBPZ1UozyopRezyjHe/+oaSXTDX3h7RgDQgKLSWSpMUfw
O/qfcGlmNXY9q0rbOxp28GIc7yagNpkcjfW//or+M6vlX/yY/xdj57/le8xb97+kZnbj7/yz7Gr5
19hM/tDvj6b9z/9w/3BMz+ZFMbFY8mJavN7/7dp0/hCW7dhkevumJZYX8u+uTUf/g5BNH2IoD4JJ
Kjh/3d9eYt59/ACCY8G3YfF5/5Jv03H4m/76FvPm8u5y0nhCxw+q//UtnionklbHhWI24InHFG2f
2XJH5nAVRqVOsZmW+wQIOlBRJtBGiUDPfx2rId8n1B5BXjGZsqOeWC0WeHNoF9vU8r+0sH6NYAYi
0WYm34TIIbsmUyzFwgtbCOQToFrLEmmBNnME+GaGr6l5GNJ2A40Ou56BlNKxQGOH43vNilJV+res
GOLX0aJVw1JBvIRiZek58U+hE+zUQQBO2zIwosV7aCFwsL1P8m7XsWmYB2DTDxUmfjca1MaRQx0A
K7g1y7aLdIq1phXwu0OaW+CsdRbeiz/Ru1my6UrzSvf37ov4Emf+gQndjoyHPeaeO4BjR232i2sb
ugHuyx4mSK+vjVC+d01KG5IzPaMRKSzmuPDjVqTulEEM02uN7drvOAR8ctOBdzBIlpS8fW7ihykA
iIdYPMYKn0BVim9j9MOVJxF2kCiEcLa1PyWFF92i7u8J4frsCAQjiC61gKcOzF2d8lGmqOKtnywm
NlOvn/1J/4wse9jV7UBETvpgjeTl0P8Nysi3nb/goEVMMRiVFssq1CMQJL+zDqF0Fw0lBd3oYi1a
VOfTjaneOUsuKpWMFgv7LUMzRNoBSh018302ycaOfoTQP7Ewwn7RroR0ndNYPZNpM28Bljw3o/ui
52AyqjlEV4lII5CknCf4z3GGufN26NpzaszfdVhcaa/3NW1GzJCMHMrAtQQfIMZeNn3eB0bD8Nvv
oAE1VcSlIZ6ZvnwzlNHX3FFqa+jea2zXH6zK+XhEdQ8dnKCMCu6fo/HM5+Y83BU1ci1qevvRg9+C
lbO1IcSjWvfZ9INWapgEg4aJKxytg7gVOrmCHqU7dSyyOK66bU3vhffH4jrUE+ym9SJi6klEEUbg
Eskp+Mx1jYXnG9dlsZ3b+QUWrLaPTKhL8Fe3tX2Q5CTBAjrGE5j+xqkeu9FA0jAi02oZyRTsibq5
35l+v8gdh91c1sZK9ojeavumRlwfTlW/WBPoo76Hv5d8FdX0IMxhH/vqZiUT/Qvy64zUrbXeOS9u
Vz7rgPzWYIOPavCBDKaPWdS/mPhCvAF2g1Y/D9WZeJHATr8woxjrvrflFoZZbCBKNENyBmzTveuL
5tXrsanl6sU3W3JX0THE2rSPQzQQdggTMTL6V24prHmQKW1TPTWGYgHY9HftolmIaEtA2xFi1XwW
1ZLyR/tc0YM4y7edeBkifOx0eoe6ylfvuAd3o8X0OrpkKOdCYlRXSYYhj3Ff0KmE2ttrf0noR3w8
m9mJP1KTcWKDXbwK11TSOLellx+7Fh2WlBNodt/4rHtivTxgHmNqB5osbo5scA+Gi09d7aYu+ShT
hp3Z6HwVGTRmmJ86XTgl+iTcZd/hX+20fqvNwgzIpbxzyt48MUc8tHNskKsHHaSd3uSAkl+O6Bft
pd+z4VWP2UcCrZNwg+iVEKwR83XSBH7dvaelflwGsBnCoyTv76VNn6WpHlsC0pJe6NuOiEhgmvN5
ss1jRE46HxA5LLGGudYe7Ds6kehqaHW6B6TIzoDnj9gZokMRMtP/IcweHd7jjHUHJjqAxcMM5ica
8zftLuZ1YGUGpxd1zgZ8/k87AFv0Bxtyr6ueWsh8+FIAuFg0VZU8ylBD8yrwgIwjbO/kfqw7bY2L
T65wvpuXOm8RsZaIzZtjUZcPnWsgx+P3UQ4lu+nqh0005I8CXM/M8C2kjop771ejO++plJ/cO+dQ
xA9QZnDxDPNzg2CLD3PiqmnCyoWCaW/T2RaBRbtMlEa11/QUB0yN0XZmdLEqG0G/hPXEUYgukrRI
zmutpkiF6tiD1O8I7FSu/lT4Li4ewlEgUOmvZHnSc8pLS6lo5ShiYKutjUY0B49Iut7X790E4hLw
0W4V6eFjG3EgG/PHlIzPhtGRSx8TNIxDCZdikr2BusJQGSGxSmnPOIHCrRf2Oxe81TJO1hmyVNvS
gQ0dklUI7CvN115cdhcOZWo9FZ/tlCw7zagPIY7SalLogmckHxp26F36p8+ZWGdVUWtWCIZNwerZ
HItjVA/DxcqFd7QsivFcJ+U+95CDemXNlBVtWYO+GXNxdkWbgNOG6mSD2+7kGKSF9DrNrZXc1Xo3
kEqgjt2CDTOrqIAeD5X5IfTi+9gfkmMUVe+6774mEUtwVTRyp2R2MCv/h6vgwsqaUr98DnN0TzH5
ivDGSUM1bKK0TP9DFs3VjZGRWoi+XsosPHVad09U1feceA9tahKP0u3imGGz0SVvUgH6MyVGi7ib
bwJDIl31YcAgki0kdOlxkwqCQ5zK+oob2wBvVwRSa7GzO93jrLs5Eov5hEoCzfd49cFmQn6UQd0U
P2WGFtLLajhLWOwRsMTOzhThVyI0zMZpv8jNPoChQ5sH4rJPoh9Hyjfc3pukd1+kZqEtsXpYCwj+
/PZMEDcBdz5SsdJv3v2ww6Gqk7eXuMNj1pnnf71m/7+U43+p6/9Z8f/vWLM7NL3/vGZHvPsNaeUv
BfvyJ/67YLeovSkggKk43lIQO38v2E33D9fwqLxdyCmO4bj8mf/Jube9P+jDDaoB0zFs1/ZoyP9W
sDt/2Esn7lu2ZyxtsvGvdN0G34v//5TszrLpN3U2n3wh3fKWf/8Pjfc8jLJylY1sjO0nxGVLo2Sn
7MQ5mqMnrjDvWYnCClDjXPI7GHUWsOCxwjGCpIx2s/VNbNYkp4lawX4aewtpEVY2MyYB052MbROS
dM5PhPGIeZOvE5QQDSw0ccvfuZEMIWo3GzLpQDlOLQ4GU9zXlDIc+6zdcDAnld/e1W+IHV2UIMue
m6i30M4Fi70VTOIC9xHLvaYfD1rYqKPuCDT0pDDUEvMJgVKv2hOCQOwRqWBEbusQS5j9ryGOMl+r
JJQL6C38ng5+q437MVWHljPZ7ecO5VH723bQ8mn4NkKj+C4zYxF4VfvCz+7Y3i6ZmcN7hQFMon11
5/bZbf0H12hfYsL1DCMi8y0JAduGl2qe3vg8+3Wr1aRiqfiWMBFFBE/eaT+tRtiLwRJxL81qC2kf
oD0Srk1W401MlyxOXaMiZ+9+n3XyanpEUlqAKOjZWSujeSmT4q2JyncvqRSC334dCXaG5twggNT7
t74iQq8YcPRLiNCW726jEMeHMyq8SWQalZ15LMRv2wvkHEUkSSGu68a94dUvOeqwFWqiFdtIG9zD
UG+Y8z13lcr2gJ1YYikMJDmjg7Gov40wfBq14sciunoZtXwqr/2Ymul7Qu1B+X8QoU4MSziCKtGp
d+umTzcRw3zU5kAThgn1Fu0i4g6UV0BF8Rmz3Rlx9bUwoxP6uQ0CbN3DIG8RztqXiHjmkZgNHUCy
csAH1qw2UwPma5bLeYe1amZmDi/UvSOPDSBVszg/9D7fpeZ46JLZOkRTi33TIKR1ZMWwL6X8L5LO
a8lx5AqiX4QIePNKgAS9a7LNvCDawha8/3odrCIUklaa2Z0mgaprMk/y54IMCd4TNeFgwSCSTVXd
QnhoVmoyk1Jfogdx7G3bCtUbCvbBtm1dzWrAoDmnH702z3uEYdj+i9oH+Epryo/ltjPpJZL9Nk3z
V26wjW6VnFIzBzkM3Fl1dbWcGFLBojcI9lvXBvdua+ijm1iQ+jK5fdbHEPF0KXK04GaPeDxp34Z5
/E7kQboIwYRK6CRqjrPKxnXO6rsedP902qt5xFXOTrJgL8zz4SC/yycmaGpubeIRGo3T1e+iFe+L
3r2SKTBQTDLfHcUb7PC3ua4dT56q2svlaC9uFSzxvY6OCfl9Pd/LqaACJlxEH6acUk1Ozlqv3gp5
WFuBuNOAv6rsxJM+1tazuoRnt1axSQNCBaMRV49ZaEel7I91VfypQ/eCXCP15hiJl2aCz0vN4WhF
WEsHk2IDcdwmjo29ZNj5js18TF+0kwY9PkNl21CAPqKEYMYsIGYkhVhIAiqKQWLI8pwjyrYy2PuZ
0/3/39oWsoM12XTCOmLsDueFmhfPNo9eO7CfAZJwZdL+OlE+lTD+zYJU+ElvVMhFWZcljk1vA4gy
lUkJEDWgBSA//9oi3A/1f9BysqvAe3QK00wrRXFcDX7AM7+qR+AX+kh3Y2qXuTRfHHuI3anDsZvk
Ym3OBhVVvpDNURs1ZBygGLkUTvgpGY3XyONxVgiCiTL5s6t6Fw5Qua5+kgaG00CR44XJ4utXh3MM
s6Apjdegq78sc3rtAOrwj0n3lt2Ge4heOx3DcMDpobXKF1Y5rWB20KrRuC+j7FJO0aaErOMWjJHI
tgy2gqvJtW2BnZO1sRtgmc0yBC5lRmYVwJKepNX0aNngpEdW5GPeScw99L3jdBeoKp99HAACXRnK
gvqII7aLNKCtIR6RGv/TkJK0Rfs3EAPCCZbuwJooA6ONPNY7L9LmAwSckxqG2GFt7C1IH7tlQ4FU
EeACWn3N1Ilh+J4TB39JHrVEjIChUHSZzScrcb3tSR3H6S95YyajjYyJZpvawBed82GjLHCtlPDH
hOTF9YTiYKX34RUy6uQ2GnEnCNlZcocUhWHcs4XSmWXVZvLewGUOZvpSTeCqgazC9AueCAyGB/xA
xxmLXRDW/FY7uZAtzEpwxr3aY0aKNcILAgkBsdqKvzFWH4GGT2kMYVfhMdaCL13GeFH3KpkynJmt
yDCOOejUy4qljIVNTnQ3SQ2Th9RlR2JTAYroDbolK5hBgpIC1kcSanrV2DSl9Vr2onGbFu8HO9yb
AqCC+bEEUlPC21gU1+43HEqm69mANKTTFAIJLIT9MeqeSW0/pJ6JfF+luCGMb1b3FXO3BuEMoAIr
wZITozkBcP4oSxAJZPVAlrTIt9C090kxbl2DmC8eylvb1U8TEWOxVAuEoFaj2EvxmLi2Xi0zNBaa
ZSTvaKfZAQy8gjbZU23kvAF9ZMxyHfiBeTf7oz7J31Vab01++C27vpj8vIIJVP0VdsDxowMzOUT4
2qcZIpdJhfzGBvajbAlT6J27KeDeCofUlJ8EmvIu7o0vG3W7ljDOsiNAbaSmlGsuX72OrgbM2IsA
9q2E4oI62mU3vsoHZu7/MVuqEj9YSRwCi7MOa5RNzo4aoREC4BZF1i1S54tBaDcUfms7lo+pRreA
sDxwGZgtMnn4LE7LQlQb6dkQyiAksLXA7UF8VbUujlrBQl0Tw4OttbFH97iBmAr5ItqZMcyWUOvX
0YyMXZqvUl+eEx0dwHw26lhZDQOcCrOfRgYnOKyReW60gRj5KFXdkBzndQklziyaYtdM3daO6lvb
LjdsGL0VFZgVh+2Gwro5DCAotRAyda6eJf1vCLVh22dRvDLV+RaaRIyniqasE9UApq2JBZ9FyqhR
n5VJUZjvRe7QsGiEJviQauWhNz0cGmDPuV1uxlb+Imb0p54rKLD9VTWLH9J49iHKNa/CruDE9UWa
yzvNLLqZdu7cWfbTilStNDPbXZiW15yvIwkYC7RkQmZR5ap9p24NSzokPaIqPtpmmwej2+f2uiLv
E/QQiCBNMSlva73lteEURivFhS48FeDRbD0RZzIDs6M/py7mzYzjAkds+FEGvSfk5BfIGjWhLSWc
7d09nJA1EAsBtIUVOd4lRYdVWlRXO5bANthDsNWTGH6ItpnshskCfrHBMTZmUPG0GlSC0pA8LkaD
IWpU9COQM6aY4YVLj0xr0lJXVjjpPkQ79N9qglg/gqgrTygzajA6bYtrqpYGAAYWcsKiIp93+Mhj
hz9dWTw1Ir3xCyy1FXNwqS/IskiknyJHatdYz46QmaQueMqqL6d9DVW6eS1Jg5XWWJiYda+rCA1I
9OKJck5a1YP1Z+YyURhRtBkt+B9LoruR46qL0oJpNU8J+zpWyZfu2cUlA5bio0HsnFHwGGP5MuQx
CUXqB4GiOVlhw+/MVMFsrVXWySVG7fjHsMaI2GSnpdDlBakS0ozDZHovcYfskuKb+IfsUCtkV8s8
v4RvNsdM4IMoKWJwSeyHYjoQ0uAsyVMAXsNoo/fMehs5V9jQA+etSy+RiZUfFXbnZfDWqXiVyhg5
ImKlRyZpeKLzofcx8NrLnWSSF9HTH8xpp3jOODAtyzs/CU3mF0B0e2xQ2tR9EjtBushD1oGgoe5E
3zbivQsMEEr6FLiDjRQQ78LBhnAyphCs2NAi15ZJr6kttMCQ7tCNDvG66oJvNFziMBHxxD8V3fQw
Ru96nLxMne4lFYfChBBgU6sJX2JacLsjypTmJiWnM3kGjXlk8MgCRpa/UTAPdV4QbY+nAdj4W0KX
xnmrg3Eaqp0wa8TMJN2mUnqxHG1nJKwhInN8JctTIa3GDZP+VANuW7U27ROCxA1RNfYOg9a9HSlb
GNNSXsZx74VgBGGcl55Qp+9YXyCbprxhQZAiN+XzHgK+s0roAOQcayc3ObCyYXpEWkYkWDwcB81J
sfaZa4DK+dUoI+iN3bifDUZ8JUkqllWNVM7mXpVKBozIYhd9BlqGnlKpi8mq6tO/zrnqzvQ18bwX
c4a+g9zjxmIwGWbFq6wyrLbITvRw3MCJZkxYNwk6hqx8JOyhPcxF2BbtGnlxR8BGtVjp9YumEd7e
5iOITO0lb7gc0jnEf5eUuxGnzhB2Jyns2vXMpDasUwKHu4g9Fmi/GBp4UVPt9LPz2cvvSTqxGamZ
I04iBjBRkpzJrsyVDDo9FZltjxFsMJnr2NnyOAhq9mHAFYjEyEja7SwamQOd+pdsquVXKPXwK4OF
KAff0Kv7bE+vAaM02VHfp+VvM2slehb2Q4amzR5c+RDLMxbyrhrrDSbRQHdChMYWS3c5hWgw/XYO
X6dT4vllNLASZUH+Mu4Yt4nSAyaOzhcwbkIV9jl3K2k8PG0su9OLI+WlZ5so7MvJNHC7cQpqsJsG
VhBaQeOOG+67t5V7VcOBGfhCVwOIiggvZwnIkaYCESGbe5zeM0qeAnV41uKLbYv+ORks53W7PrXw
r9wphzwSkfgzRBPmxHav2xg853rTpJPuqVRsKyea4bb0uGnhb7qaCD/lCcWyg3xFFIWCxR5n8xI8
pAc6iVej/uyYBE4so5h2gCVoWSYt1EIu/upoJn/w5H5tA/lvi6h3FAAr0ujRmtaN0fd2GrqdhbDU
yYKfUX1YU3NO6/wzR86fspzlzEWUkCKtWCX2frKK0qdIUyk7OaETKbmIcUWqAjs7I33LdKbdQMw2
FS4g6rQp3FVt8stAgsOleA0Y7gBVoNvBQ58w1Yb6+EEzirJ/yO4FashUl2rcvL4617x2Ua9vmkz4
LFCeo638ThFruGhICii5LTCQ4ju1VK+DxhEIcEH6Yjnq63f4bjkcC/GQZEl4meX4wYzrjEn4o2zn
J6oz+GXlx7KgFbEcbMtUHnZ2b/qFjX0Vo5CX1hlAfCoGW8I73bXXKskHLDLdjxCxtJookyOeACR7
Kwh3PHA6X8ZQLFNxEodqg6DWHFqoF3JGVVD4sR9x1o2RQEbR6vzSINuPwaPiIMcImEaIz5iBp8G3
bmuEO84hwrVFvmGFm+SBdk5suBwlQsZyz0zq9zakkFRYgaaqckMU+1FYWKfm0m/lkNT1BOkSPhAZ
yTf2ymSBc6Kycc0xeNXaViN8gnIcu9xVIJ1yh57IiCw6SAKlHL4ggbE89Qx1nVgy+UiahvuJlkkt
QVJpBxp2NgRT8hfM0UtS9Os4JdRKlUHWEeJCrAW2BCW/Yy+ib513He+nFHQXMKknuuPVHJ4i6S0g
ZASx7T7H7i9wFvPinhiFHZ0BBWPQIMk15PYR9QBJ5/gU1RFWT6e66ItnjHC4ddyxx7PtSy1lCKrl
nElPg94WwbdY26SpYhKcVUtsrSq4aU04+b1EumyIxnFsDgznTSQsvNLU/L8dy6Vcoc4olJAomQXX
ZWvU/48W7bk3IF7gl2nPdADBQp5fMwjh1c0Lkxrwfhmf4xCMIyUi9lM2FAR2gFEPITpM+rkzFE6+
OrumQn9PHNbI01Dr64QPEybyT9Rg6cJszC4seTHnlNz0iJ2rEsqb0qCXniYIVAY8E1kmDaKQWb6a
eBKaOX9tEw3Snz4xO6GJxx4INMgSnVeVzrqHnwzdtMdfHi5eQMu4UuiDfemJak0gL6S9qaJqNE9w
Sv/GfqrWmM5O+H7+sNshgsbckk4m6Ya185cr3zBxPx1N/izN+VspEzi1bfog5mEbzoA5LBnDZIEs
Ou1gMTpTeCyRuuKs1dZWwZqwQk8sxdNzQnlM2Nx+VOVrK3BMUSCGJQviQTikli+W9rQp/SYwv2My
ogATYXmaEfAXxaB6NWc7bxC++PDeDTpyIvGe2HLiK5wNcXAIE2D3lfUaGTHxGhVCYZbSfhCwyDNs
el9hWLfFDYSfl8eyrW/64qPBSDXVU7BuJ7QbtUqWI03an1CJS57pUdJkalyok/M6TMObbJjOziwk
EkWcfZsqP6DkH0rGzDTMhvd4rC5GQTRjnyqvJjc98Z0Bg8a0/0vB/JHf8Rzk7gXxcbSZmGxumOK9
M3jKMTnN/c4SQJGXqYIjHCTZqnXJC+3BumwJi2RXNFZgskYeRfp3fqQsf491GDkMpNNVUQUbq6ME
lmsN/ZWj8gi1aA4UyqyO81eMCPXrCbFVCiIXhoCy6aF8WEWRusQOUfnWLGR0pT3Ok6b6jcZEUKjF
pz6aOIZ0WpbGGTSuHMaGqTlyt6L1Nmw0nFpebM1Avnclhq+Wl5VdcLeL+VjZFikbY6mIR5KESZzp
7pXF7Y+pIm2Tk83yYJ8a6g22IIoCtpB4+ApgzE0B+knABNHCK+a6cSerTM8YpGML5CLHnFPtyE68
9CFjlaRC4yxoN206MeCUsFGzAWZBGlwQrH+IkinRVBSxnynzfVgAbGMn32p++DWJQWAcrfC9CmR7
nTCFXO80Ia4Fc/EdIh/IZhpcNSR69EToW+cODHBnavlBGTlMA7aj/mxp2Y7hW7pSJH4Jk2HfaXgZ
Umn4ME2RXszIPC6M6KNeT7NbVjDfMh0DIMnbTEVG3Zca7gRRRXhjdTqBTmZ6nMcZebQlh4whAQSz
wrL2Q4yGcNLTxRx6AurRHaToghPSWr4Z2x1a5VhLwNXAElxZsw17lCL0TpN0wq2/SwhxJvUHNTrv
k+ph72lamgNRVWfCi86FjfN2cLhYFEe6dEr0KKes9xp8MpHI7hLCaolbS8E66zUhgNU0kjH98Xlk
JX7rRqRwgp0MU1DDxlWahh1JmOu4jCpfGQHlDd1yPSjiFmuG4k/OQPlbvJP3UcnJw8lxTPedMrK9
keh88D4xpcKbwj85rbggpgH7RV7gpOuab85eN3AiB8sck+ahLu+xUtx7Qz3I/fzOcQQRIpdfj3aV
ks6cGvFWVyimokiw5pHtfKMuowf4+mRxzdyOsv7d63K+62r9D1P8tDW76jArSbYeJVaezaILS61x
Ok6YBfsgf+mjhB7PhhFVCJSRY7CQ1zRnr4gI9pfRrFmAuxRRlc5+qJBgjuoEok0Rcs5QVtdlCJEm
xZev1jznOY6HpgD8EfaUmpLUf3aRzeIg/KgmRjgloAaGOASHm3pHAKPld5D9zdIJDwIT91CSv+to
oQKNSxNuaJrXugiOyLN0KhgQuog1D6N6c3IYDKOGdY8rk1kh4/A0buN9Ku1KFYiVidWwa2V1U83O
rxYn0Fo6KQE4aKGmZ24rEVu+qVtyaKEECgkoLEaYpQjR0U7FDq0EsTiGPZ0HraNom+xdTkAzzffo
z6N+LTsOac2Z9lqMFJaucY2NnqZE0XAqtNShstAs/IebrMbtjvifeGKlBps5cvVpwKm76prMfmpN
ltdonPQGrhnCRoUvJ4bkxToUx1mnP2x1yFCyxcJf6UZtK4c2ZoBKo22C44OFOFcvyqSynuZbgv1K
UzBaUITy/MTzz/Im735lBet7hq1uQ23AdjuyVh3rrHiDMp0XVgE4oqqlBupYnFKx4HMdAkjR27qq
gBEUZrBImTh3oY3AZPm+iSxD4dM1r5PJkKyL5atcAGrE3blhk0qluFSPDj14uUSpVJk3muVvO2vf
I893kFasSIJPoepPIgjuU0JWAHbPQnCpM3gG7Dmb+1kx3qtWRb/BCM2imYRc/E5k1muT467BSIoi
vyCKaJrLlwjLPfSRGf4d8b7Rd1G/oJsw2ostf832McG6nF508kCrkjmM/eGoL6RkorK7hurDTPda
6Kf9ccCvxqTUOnTQyQDdV2cIHf1+MEniumd0rEDjjBdNuZOtabEaMMPboPr8Xt6Cnq2SYtxt+2UC
M+h0b1HxVPiYMZsrC61h1l1iC1w2JXSyICdGdl8Vk9Ivp7oX5mnu1lpxy61pxXaBgciHHSGIQxmX
vsqDeQqCxmWqtNaC5xzs8BOjOGLSEJzz+N4wBB1epvycVf96ynExfec65LAZStEj11/s6djpz2D+
C/RXw3qPa4Bl0daZ/5kDyzzzLmECnA9d76YjJNmj2R4CGEd13PqRfcRsVAUHaD+BODj1e63fZWI3
TUgpMzm+qVhPQIOTZie39GJvKDA3jvZbps8E9CAYu5Z5T3mVzYOKZ7l4tZTfhQEPJQaPyXlq/rr2
Wci3Wb+H5V+iv+aGyQFCMqZybvN/UfjVwiqVKSAARYN/zEFfce+Z/CePdPhhiC85eKjqV8AIKNCf
qnLXgmKjMqxMKo8fugfAm7LVUlJ4hIYbc0jFAiSnzWNmwJXKGcMrfLBsCRyS02hw8acxosMdXv5T
Ggdtz1OAYrZS3jLK8dH8yaVnQYhQsVNtZ4UfFVslmSbQ+PT2XrXHCfswULH0RK5rzOOmHwm7sCU3
36cDFsZ9r721w8nk1E5zxN7RzibtPN6O8VYjy0g/8ztTY29Zl9m+9EyIGAT0Lk5rBxxmXFXbsC+9
EjmixGBlGP7he2WvPUBgc7B10F9ULLOlfwanu8zw3wFPSGC5qzO+pvdDSmMSnARuhLxohQHSTN5w
w8zJovdQky1xzURMMwUxP1FLUJHySFcfI5DVWC1WCqVUZGXrVkJLy7DdkSyYMtScOOIQd0LDcReg
mD21frWwfW0/ma8RVgGG/8vybDMr7636HlFsXGRAcuk1q/+FcuSP1rEqdi1oqxhMMEJGbZ10lyQ5
9PG5AqikPLLwLgxeUtBHpGr2qCohSBbHaLwZ44Pv2ahYar9sDeJdE/VdrguvYCoRJYiH1HvorCpS
mOuA/2MfpJf8FuIqGwA7zOKLV0RJDqJ6UUpCL15G+U9kf4r6k7LOs5J/9cSUjWFDpv3JbCZh0E3a
bRo+x6rkiuUz4UJH5QS2le1B/OTiVKCeTl82TJqIbU5KAm6GvMI0/03DFdEyIkS4cR4Hnzr9jdTS
chZ5Ov2Keud+wyP5nbPDxtG44jTzHKTLsRb5KFfof8hEAcSeKk/LE/YjVj/h5a75GNkTe3wUMuZo
a0+iI1LDV5Di1B3Rqp145Idf9CRrQE92Dy1wDPZg890AoiMuwuUpL/mSlvey4cxp+WsYPW6kACjD
mUawLaYMNm8/ZNFY9dOq/gz73ZbfiuaUVa8lhlflkeTncHzTg8+azyJiQj06b+VAfBdzuw71VuPF
IaVUgaw3v/G4M6xzO+VL+mjgWhFTSJU1r8qnxc7JSpYRqLxSZWur0q/nYMVmODw1mr+Bvtbsk9XY
8xR/Du0nO/g1s60VJYF+nywk1Uy7y4icaqDrXf5tC1YFtS9LKDhrx35U2gEv7iqa32yiJ4kpBYzu
ohNcUWwBll02hp9x+5exE8lANqjVF5l8LVNgA5nwcvbYOGJlC1jd6PgR6rtqurcAROlegmZwNf6s
OYf7lAzsNilzEx3nn03m6UJYRC8d/1boQVgvF9q6xz3O64aMrChlUKssN7iaw1ZsjQa+JW8TotKV
BKEow+hGehm4lIYHn6xXlkFdV4IVY+U8CQo+kFXghkjaY8zuFtRCZr6dIkQKU+uNAWw6wj2lXlp3
ACfSROxiyHWt1XtLvMfgVqBKHXIKZPk5qdNCeuHRR07Jvl8HaNZLCxi33LTaW1pALNR5z5k2sCxa
m3rtmtyqQVGvo4BRvM1EF5wf8wkvLT7QlTx1AlvsHlE34UZStU74G9b0PJLMBSFZ5U200HUFZC2n
GsifgTNspH4cDSidPkIgo5E1Efw5rQqGEFn6ikOmm0mf/pfaCLARIJv49EID6cvLQN1lBhKe7Qlr
J0/veJxw+wzsAEX348QHyzrKyWUw/mm8x0X/Q7CJS6eGny9Zz1RMk95upvlj0g9gPYgO3JGvsmWa
5/Hwhympn2WHPHER+H1g/8C4yQ/MRStzgJZoiWHzMyv5AvFiYu+VGbQKBOxOiMxJQTGKenWpEbIk
Q5rb8GtMLy7hdwJYKjHoDzZOWSY0/SLGx/5qWueGT2R0QD9Orp29ExIOPeK/j7edwjUu4W3bWeh9
GM1SGBdwTR2IlJJ6WgJi65eU6jWhlHJ+kBrbqP5tHLoFq3G1t9iHog9KebRQnzo8UgbrwF77KUvs
pdYjkL9k/bMRR/wWFG4hj0TwJ5A3aRzNAWPkjtuB8RxlKAhCHvCYLiZbHKG56rKLZh8PYx5jgA2m
N1X0TRF0NzlFRR3PN4mrghUJQ50MTkW1hhW2lLNHBFUvQzie02zZ9r0TM8tdXaLDxjItXo14LzfS
ifRgl7wPN8PjvhgjyLwGha97BOLuQzJPCwT/nWlcOyfhJxEg04qUO2h559RNawEfKBmAqajfDNPD
ywkYo9sXCCDkEMIpcaxpabrgELZFH58kCxhPF53rUt7LItgGPdtV5b1Rv2YMoC1TN1UvfWeMDwH8
nzQu9sXAUzSNhEWikGJcAx8Q20W1xziAfv8eDojzQfZaysaMS38UxS4i8LbXU39iQhsujl1VP9nC
udlLJkw9/AzddJAIJxq4sQkr28zo6eTWxsXzQqd+theXOhqvwrZAoBMOPM6+1af3tC9PaiQdizC+
At7W8ekPaIR2ehPcTUfxLaM5Y304r9VSOQ3M6QQ+h7aZNl2PL4b1nzFbbhwgspLztY7HQc+no5LY
m3FcRmok3XDNmAKdQVw8y2C4t3JG1Z6TcyKUZyR375VqsS0VJ6JaYSuGB6tCuK23vh0x77W1t0qR
P+TUOdeN/iIb0Ppywy+yf3Emvox561jNuSp3jQPtLZIOSlIc1IjBO4VpJpM4For5VdWda5bLf2PK
VoQm4KRLylViLZopzTbbt3X1r5aSv8ogT2gIH5npmWV9r0zrtwFpLULMMklyCoNppyhIRCqz+swc
psgcH/jAH6jUTCSLy9k+2B+VyOnePhVGvgJ5paLxPe8qDFRF9SUvrvReh8B7HmHMFf1vnRyC5hDM
BFpsBBorh4Glvc8zVBO3ydk1EVkIL3HHdsQnni1RHwWlBMSX9CXWv2OS3XCGr/Lm2BvvNa+LANgU
hYwOICcCzmPsY5f/9JVgXQCe8dzEr+AmQRfiRYdNMTBQk1y2cExVRooF/qLG6GSflP1K8RX1g/mM
J8BZBdG9z3/LFYI2Fu4iGFwVOtCTamW8yv0+ly+JdmO36pqRL8Ql3rBvMN1lLBH9leOtHLilcDiu
ZUCPzT/eag7iE0YcD+eCekq4tJWWIbd2duKruWYy5YfNmVfJn6ma9IFFOYJSNJ9AzlE0AdHuKRVs
dEsaWgwtfDbqVrceGQewIBW1055qvVcYkKaQUfyhw2ru8q9YO5oGEvDxH1mEO3lDO1L8aekbOU+t
RKzpFtnBnOyi6pW7crXg0MyLXZ3qFZSR2i1dyIzVflgBejJOnC42aHdPcxHp1yjrlO+M0Qli2N6v
YIy2BJWvk3XhjQNR6CjVvBhs0BeXF5Skc8sAD0hAVp40pJ1K/1I6e0zXiG8xzAAZiiw3cRnXWOu+
9aQflZm34+UNePvpS+tvUCVXwvqXclzEt2Vk0PFUoOIfl4yygxnsHOUCvYsb40rFb5uPetyL6GNU
X/T+tZrpAx9C+ojNV/qjel638nZyniXlfK6canDEK5t2ZstmH4vInT/5JjKuIiUgcE3O7LjpXMIo
7OLc6veyBIGLGaWZLrLbehADaESm8VKVfi8fhv6V35Zqu8m45PbVlj2j2RjTpbN3socYlBeBOh1w
2xpUiLrJfB6cfBdHx5EtJblMWv4t5l/JeKkI4HafEyKs3yh4bZR7FP9RrA+Or0W3tAU5fsfMQ6Kp
/jMA43ae1OE4rz5M5WyavjQ+OIxl+2Z5Es/9T+kRVmCdk127AURuVaeQP4vL0C174e/ptg6ssV/g
Qyul+DAZjI+b1mNRHJPpwT6n4Mruyu9Bf5/a31ryLUhE+tkY91JymGH+ueBotWcnTl13kINb7j4F
Th+tG9Zt8680qK52Zbxvu++eQs1q7zGeihwtnN2/JPpJrbap88nnT8YCSujbqOyWr8JPNwPC5eQR
TX5GIhZnhr3OCO7eGCvqUvbyAdgkvXjrN4Zn59eZgtVacR5Bq6gsD3YMfJlgVZu/4P+R24QUi53z
pnTQyfpbQ5erEoI4I0mS6CF9U4ahVB0Nh4Xylj3OyiKEMVgL6kQgfMuQApQreNoYI1FMY4t0oH8L
Gl8wlUC5vLJuKSnzmXxRsq2x2C8i3xQEHfJfRzXHqszLXr8GzWmM3vLmc3nS8hHMWYz1iIG9Ca45
cflfKUrK6p9aH2Jtx2xsZax+UJUvAZO5fp2Xbwx80GUx8uTTzRkuTXiN1G5lSeu1GnyG9YmWiL6p
4P/2mmpXNueoPXcoLIdjIR8m596W48JExOvHRriAEbObpD8LLUYtMW2Pfwbpl/wvP7M+JirMTru2
xffyA35cZfW1rtDZIrEcm3uZX6tqZ7Ft9xXDtx2Wloe6fjTVtaZsekeN3cNfrnaN9Bp5HLie2p/o
F/mJzz2nbtrdGg+ehPJRBCe1fkdyg95vBeZ1ReXCUXSOoIh0/kB22IrxlvYaNqeE6QGflwvymE7/
Ti4Vc7ZNRltcBbtIOvMpRNPnf/tpdnoqfpZPWz1qbOOT7CXU/ggS6u9d7aMIzd4LZq3MrNpD7Gxk
QO3BOt5YLYV0fA2MfbwsZeipqZIXkqpbTKC5H0p/izhfTO69DgEbBTfFXmHu42o9k/+H5jrRD8yn
oZRZKEoLc9d2XyqYr27vhLduPkyrT7laI22gOdnbzUGweJvEe5/6wZqjFbn5pmFB5RWClBTqw+av
WZdeHcHHRrEhGaxdG5ae6nlGtjsdJeNsGjtT0PLsK7rIQf+hV5KjO6ANPsu7HfolUa06y8ODlR2U
4FgYr1rKgGs75rD2zwa+O2Uvo/no1wOogUNS+Gj+lf6CK5U50FtaL+vrfT6eHD74QjrIzUGib06S
73D+zvH1SPrbohynQXFDT6UXf+N0xmgbbMEnLXJUfoDR033KO9c4YiBF0LwxkKPONvkyDTc4zjrs
BO7yaWpPCvQQhGd50dju9uNzgrHi+J8mM3GqNt/ZlT4coonz3PR/nnx3ZbjDj+SUd6fA2bq2hqfK
aR4OSKr9vrxCBrWUfRj65ys/NQR4N2k3QNcIyLNKdt/AdnjvFhWDH9e+vSbwBcWytO3DbQPob36t
jJ1TnwUjZWdFnbOKbgz4KtrelVH8Y0HDthj7rafkj6HY8+K2rIKMfZeextiHitJ/I6RaYYHYzPZq
XH3Zns7S9UIZ3RDybViXsYPVxRh9JzmvqUPK7DXhyglhYW6aIx62lbxB1RGwDvIY1tFbJUsx0V0V
6+hwEKPA4pMoILxnDGsvo8UUpKgglb612bXrzxoFj/VmalRIGPvajV59tC3lLLN2H8HJ/6chDVWi
3b92BkNYOqq5wEO4tLJSTp/mx1jS7DXHYvawqKi2hCfg5mjonrel4eosSxFRbWoUZ1eF0yA9mC2h
z2sadpoY5NznbLxZ5ROgDvsMnkvxBe0cmfK2UD8VfO02U7jO2MvxA3g6B/wweTIvubar7VcUjCMn
Rn5s4ytvJup6oQ307K/q3YgOgYxfkruN10NU7lJqdNaHNB/gfRLRaB2N5FzyR5sSTucD9CsPliaP
ZEpyMK+vzd4WwaebkkIQG5d5fFjRXsp2UfbWvlLHrGtnzSMNo/6YA21kMyxv9PaFxTRTQCIbJ+oZ
phf/4+i8llPXtjT8RKpSDrcgcgYDhhsVNkY5Zz39+rSquqq7T53tbYM05xh/FBHU6Rh4wc/XFIWF
nE6YFOK9wAuj8YJAxCuMvoK48eRLzLwjJ+SzLvGRMPSSe8PDGMZz9CZNujG7fWutyRoGBKB7AYR8
6vPJGsTgNvQZut3b6NYWgXIJVVTUq2NKhlMhc4P/Vx91epiEckYlhMhkCUxylXU22qV3JOiWvi0p
woMSVZYKP8RZ6tlC7HD0irYMvyM6G1LTTOQSFLrV07yiO+JAUh7uWDZrVqx85uBo/VOc306+V6T2
m765RgsIHXWOu0M1J3M5LvBdoayS4w3ykYK/IXrEZGkRc5VDcs087MVvrnJdW5TtPMnnKqFsvq0n
FPE1L7O9i4yrygiUwZyo6plXZtq6C5PgfB92JVwa4q77dJzm3qvsLsKwM4J7b5NPGF/GIW54uuXJ
9KBg5pSrToJZn6/leCdL/cRrD3ryzXGpqevxhdedh1gDf+jP8YWqK/wHdPHhuS5NXMcQ+ToviwPY
1dwtbxsJK7E/q9qzCccZMhf3vXhM5LXm7nTzgHlK6ZeETxL/ORWdHWvCpMwg82lWDO/ulMAW4Cx3
AeJpcpslwyEgQM+Td4gNGdOjGW0ExYJp0I6AuTlGlFWg3FNWRg0Sp/YP425lAL+zJARuxeR7b/ud
mV06vuyu2ZndllxOJdjU6hKEqkZ/Es8r3ixiAfuKtCQJZRt/m8UC7Xx6IqV4wnxnKecr7VQIx1Dc
Z9Fy/ABVZ47RwqXPpGkeVnPSVryNcrI2Gl7zmhCu+m+ETgUc2sNvTWZA1D0gmKZ6vWftUeVrJpyR
K+BR4qm0yUjmb5OX4+WgKOeOREFtE+rfqvwlM6c1yaMqvvP2GQiroebApD44OJTtngOXGVdhRaGL
DWa+n9b90XEJMLxYuOn6aTJp2IiODVu8tGUZLJ11hzrR8O4ihKkNggvQnhyGtWkuGgyo5QoMepoq
uCkoCCOzlgOo9w9t9H9ClmvC6dduhNqfT6D+BMx7S7hUGS5bY6q4Se6qijaiPhuEPbVZk1r4cufe
jONFZyathW8WXnblfgrLip5CWJvWPsLXl58y5a3CAZA2POklID6Ez7J1UdO9TMhx0G6c7CdTj+HA
RH1H4py0MymaaQmw3so3fwqRR/fWBev8V5+Q2VCsRIMFb1NqjEq4EkTlDyixFTvGvXoSIFGw0r9Y
+0vdvTXggZ6yrOEE4iq33D/De+vqssN31qyjDCD/5BenPNxeR5Z051bLQjlpOGrCiIJEIOJ+6zd7
y3ujBBB/VG6IQZpbxBmOFCSXhFqySdi1+RgUjUlyC5VYRsgsDjqpXIykQ3RX3Y0s/JQlVxdHZnpm
fMitDBwFgUO6lYuLIn5zRSU642i3VMtFNFqnebqE83jLoBko4xX5/SbkwbVRceGgCReBsoVuL4jb
Nv8ZvXcByCAxpCD1Z7VTVmr0l1vHsP0t4rNuMiZgQyYcbAG4zFH+UmJU1DN6tlh8bEruGUzlCTGi
BMgp/JLh2iltirCm+Jk4NGQqgrwdBq9ZOuYAXDp3JWsLQT+SIQh/AqPDgySCouLtgpG40tVIY6Me
oHnbgFZV9S7O7gTm4fThEBQRBUzB0VTqHOTHYCMmUWjy0k7+DG2n9eVEP2F+raunWc1rfR64G0X5
tMkHrVIDucgcqynvcWGLozU5unR5kYK5a+O16uyL/hKWP1r+Xda3VrryhSguHSsLr9hKytonFcUg
/oLlHu5AFbGrr5T8ltSYlvqrX51YgdwU2KQVZ1p8i7PVkG1bY+3ILxL7MPWgGt3SYYEe97ee8RwH
V9IiuC04M5STTElBLgkTSGNKeSgHKv/kZovXE8L/09KfIW5qnemUsD+CWmZ5+/YLc6bUNB62b7ar
6UB2aDh5C/qtm6Nyl28dKIi71BeWtZL9k4rqJHUvGE2nLusJvS8i/wC9IsQreOqh4Y3lPoEWC18d
SOz4a/B1SN4sIhVPM36G9OEKx1Y6adI27zmzGPOx404aMGNpWMQ4ZJxRdBMdPWUu0R2n/OgmNbI2
NUTxT6jzPtwHzO0VBY1eeibMfjEua4rMyerVU1rMF/HkI1GYxrni8Irt6+Zm8nSkRJc47c10UHsk
V+Lx1GjLUoAMjmv51OsH1nyG5LF+YTY+STlsYO5/xerOWgbZzgBcZAxGcKEjMoWUoabSy3dMMKmz
Cbs372XSfQkAdOzXmnHsFVv4mMM8fMT+os+WpbYicpMoLZs4l1zeV6Y9fGKyD1JiOne8CZK8Lugr
dA6cAZwKPQYNiY2V7Ys02omS/8rtxjAvtXc2s12rL4tsEXElGup3AdRKeeC4ygkxu6z2bcJktenB
6Tb8MCK5XX3Zs8vljKDupwaXJtCCaEZkZcYOwCafD8amZ+nP9jSrRNIqc08InpHJku8RPyhJ1hWc
QBNj6lLccxIMGw230IPtQ3nNimL7/4dj+OqIVvwK+p0X/+YUePHRaq6PppqiUZRuXXrV2kUIBewl
Z4sLRiMFfJzyYclrhnVj0fbLitmm4JCZgHoQNE8k+tRzOGf5mIS1Gi98c0+OSdSQ3fmUfeQsd1We
5c2itK4vSubyAyeKN6OayzyxRVL8tmzD7wFSLuGsNKKfdklAGyxmSmtSDCq4Cr/0aD5+5vBBvnnG
zDL1RJLOMGv2y8S96M1fxe/KvUHqG1vC5O3pXKIZ3vc7oWsTCnnwiV7FcFVDyxBg8qxJDqmQzHzL
4g8je6NO0nrJHZqFK5g5PNur8WkW5E2xbm7Ck9Nci5aVdFBKhkxlgXqaI3lRpegAtyOsaciIF+dm
uRqiiyc9mBWkfilTW5Vuk/qIbgnq9tpMWRWLn1r7NSl2i+FKRgID9WInzCrlNP6LRfiDYHjwzQjp
xbC28MU9FKhy6sQDGnM+ESCX8ZSt5iiWkV09DQQ9VfXkGuwMOkdX7jCnO2T6IskD+wY6A0ZVu4Gu
s4Oe7rwxzeOsqocguwIopwbK0u6I2dAXDn0PHrfo4222QE7l0AZ5GiGkPPwGrNOVXUZ9hPSQkoez
S0EOilPkGXMJZWQ5PAP4WKn4MsO7YB2MipKqXdFsRJwcTMgtGh+/m8aaO74qkbcLsnevkt2T3hSg
kqj8ybFyUlVOLtVWnzRTnRvryS2FUvHO165TH8iOF+1JKJr3+X3cnDvwNmYDD6wRLdkYKEjgqcmx
ui649OLuWZKeD5QgEJmTvByyjjKMOTV7sLGmCpQ3btl0J65rfth4cxZzfdYYV5Yd/L80NTZsPhSl
ueJhPB61aumlp4wMQqrwDOsa0o7rHCuJWteljs26If58niGRDP/6kICuejuiLppHcBBkgLOL/UdZ
TyDNRGYd4VXwH4f5w4yfiJOhIzdpfoi9Hx2FVRfsEgAaw/0iPR2xxa8grlKB9G1QNHgUJhWx3Iny
2bdfHZQl/rppmd9Lwk+mhk2IOn2m452gD6sYbGio6VvlQFf+HO3bd+56fbX0VS4vq+incpmO1l32
M9RPQUD8y0Xu/cey6YX2xKfmXDwM5yM6EEr3cZVX1Iubrwv3AtQ8TYIN++HMHGWqLyRgZKOWDJTM
FSIXD7dt3NLU2F3A5WlIIS+tzxcOpd0a4V8Zz43P0b8nS36FD5W4XjrKCmJScFY3TLoOuAfpzYwM
n5FTqDvGQesq9neyJCkR3RaIbTjm8p/WI88lu66s+lhla9lDbRN9CbyuiHan2B9rYVEVqDP/QnNk
dOWJRl9yQKqE49BK4vJ48uMFd9dq4EpzOZrTfOBjdL41aPCp675KrBzj89arTzm7xOU+Td6Wk05J
lEW2fBHFh4afz9FOPGgdoh/Z5RdOzlV4DC/BcKJtzgJqplmsT3Hv2OTbU9Fgjxo3FzSff30mw4YA
kyBb59zrflEzQ6sCbyJczIKFKl1pvR37CZAy3FF2MRYcDO/sizgJV3ggZlFy8uyfyMEgQkAtgEfD
ER/NCnFvoHgiM2qmKi5uXmuqqZSRE09rTnEwdN4RYIgtV7c2Eft2QYFV0WIoJJij30kKZw1/V7dx
08f4JqYUW1tAeOyaJZBp2N8JRJ6W7l51VuPKPS4JXBM8iNz5ADnksKGExGxEPvLDyleDMA8cUtT5
A2RQUR26uR1F4f01sJZNf0GqPFGyw9BzaCDxpRJpG8eLJJhRO5SZ23gcCdAmZPWB4M5JKv8o4S+w
vUG7arKLKS7B6CjKjT3eDQ3NNp236qVzB95gzsYovnsizSN9Kz5JqpvK5Rnp7sxiqM1w5MS86Exo
hr7U+1WmX5sC/oiPP4xPSnVTdEyS8yjbm/Jn/CQM5Utpr4n7Xbx8ncS3lita2LESclIJ0greR76H
wgZw8vbpfGxep95JJ0JL5aLB4uG+XWVZ4HkNo+8h2fK5UUQ2rWUYgEmLwJLq6O9cnXv9nMmCxDxB
X0jtnjo7fI+o+AySdRmK4eNoFyow+VaUeax7+iZRMxCZbWJGDzEKqf6Jr1dCw1eyPsDFD4gvE/Hb
tU5OcYFksHWUy+SDkVqwM3dWOSvrbWW8Y/+7+8rzI0Z8Gu+1CQZF/mkJROOkbrorZWXjT2mYodhT
mJQsmYmMhpPiGVeXrv9yGOGCDs0Bw2vC7rzIly0H+/i9Iy4csb3UoBS3/jEMrJnVydBuorlR/U86
/UlaFt8eeKHDpbzLRXpL8evtPBb5gmJbiUU6Yt0x3IOjL8xN06c8P7dieAnKo9Y/qPKdZi07P0qG
K2QC+qfd5eGsN7eRz3Gcb+BhRYd5Q5IySy/0CASdXeXvDI8REndu0EJFJGDuKsoUfI4qdSTzKDQp
bO5mSvtyf14zwDsbJzihuBs5HyOkcHXdz/QFejeRSBX1q4uvuf9RoIbR/ls8IWMm1gALEha85izf
BSHbVaKdkZhNC2lbY9uWTqTXZf4smlOwGH2lhFaMzT86sJk40HGVPJPsMR6uevUi5WvSnmTKWh0S
IEXMw3VJIzpHhpVQYA0SLU6qAN0sKcw+EuhQ4FiYCrbhvKs5d0T4MbCwDpVlmxTaVYSKdwdPfufG
RK6hfXZWA3HwGjymKY6ungj6JuFFdR4S+QkaIdgWSVwWgKXS4/S+us6JkWEw4TFwTGHHrajkOvVE
0grZp/C+rHbH7w3FB7AMnnjp5oXdhf56dLw0mERjXo6apBZ3HVabEDVdaNIpy/WKc76lMNz4lZH3
pDpHV7YvDRq7nAWJ8gKUpGJXCDyxXMN80oGHj9FQ7jVMhD/qVUDdEV3wP5BiBrWPMrCpqCA2Gc7k
YziwWY025thFpH0kBAatJemksnaqzlPIf4qBa3Lb2u08qLdkgNnc3/6cC0X7v8uAf9ENwIaxD5vj
KNB2KjqdslWu3xppALels7K7R869b9jhP5bwLVDpmdNCguxiSQF3OCwYmZcYX0vES/1KW9RzAfk5
YgzsG7wC9xeHrvaHChDOfCyOAtgabVQ97q+GqwJJklrcVaLbUe9p/fe4F+JMtIrDuHfmxU/5CTlB
NCCtAa1QkR4U0kwJ6oGQSM9SvomKP83Zg0WlpAIlB3W8use71my53Eo7N87Qb1J+NhHxzsaW9MsI
VBlmBCb5K5MfKLm0RnQ5svSxSQk7H6KlSkHy1/w64su0Np4iYXL7SfQ9nww7jM9ZiwPYHuU/oH7B
QNrZtUOR5nEbjIkG8pqQExrkbfke+3NVOWT1znH5iUhTnfTu46FPmpQYAMZxkVvMYwIkVC1Isc72
W1VfK/LGLIDUF4jiVPSyON1BEhWKH/2r0rLa6b8wVMRG/F3RoxrfVvPytXebI/vT3jUzFmkw097h
/oK516YCO/KiJ3XfHoSFGkG3zkAoGa6IDWqQsGviZHer6tzOwNgMOB2nIYQ/v2BnqgwK5OfQ9BJW
PfRn9bDXvTPfqTlAyTEaBRatA9Uu6pVJ/kg4sbqAAqWmmef9n44iJgJlzetjwdZfI72TTIjY6FXE
Byc+AmY2DHkeaRQVUqi2Q79GwGAxHEcuLPiqhI+SvwZ3FXAhEsHIcQ9CEzJu9DQWg7IGErc0NdYJ
D5+b86pq3dSVAEk3pbhPv5iDQkQl4qVsIFayZSs8JA8Gmf0hIcFjvKiClIPxQQZ1nWEcSOioafpZ
wEkd5Uwg9M1SU0pyjecuwdXJ4vIkCipxGKBQU06NV3K2U33K9jiMWlgTTSWEc1Bt+UEL31kkpt1G
z4iDZOLgTVOI8Zr22rL86lhp1TkAt6VtKoZv/2jg1xu0ncXAl+MVp19OoLhpQtUy5c0syPwuuGKm
6E8Z7NQxy4QNw+n3Unocn/eInI44/8r58umJmnBXEhbAs7Tgy3cv47086k3gruR+NX75tXMvSUHz
qd2OPeop0dUnIDvWRhZZ2T2+RgNQh2mHq1q3HuKwVbJzLnylxM1QNZ08OBSoF5P9G2GfBBczelBd
ZwFhZh71nAb/mxHXSbHTPshGYNlDAAqYObpecNAq2RE7nq1Fm3Hq8mptSpQkCAM0Fm/nQKbYKMJu
i9GaxB+eEnRD9zShtjZuPy2hHNrVZ5R2AY8Ly0wdFklYLtQyhpAdST0ErXBACVk+CsZ62jsreVJw
FYxbll7T+b3FmAQwlgn6xgFDtZiZupkl0um5Av6GBYEzg4YUJJTRZ3luLGR3k2lfVFYl01deLByG
nQoEFD/WJAGsJ4yZqjPS4cbHBkRRMFZPEzeQnL516ZQPOyKbVHqggiayR1FqJPMdoYLOzXoaLYDt
qHlEGqYSXJNDGq/4V+CILuJjoa4HMF1L5PbTf1kdUCsZvLiNeanCj8u1AHWgHd3oWKlgrmhU8TJ5
xjPHoq9gSLH6n1EW1db0v6zYn+epsKa1e8ozmbmHIV76/aWzLj2yRK+BSmMfOIYcAdhVEeZ9hqnF
ibDppVtREEdd/KYPJb9qGdIQkDS9Y8hHHkiN0Ip2VDsBFhNNMiFC3vIgsbtj4cEOOZsGzKwBIU4M
A2FKDVZ2jJynBuzYUhdK5aNsrCMNUepYUWRhLE7+nEjEPrWUnMt4mI6/qP0SywJCR5yKEtUplgVk
iDIKdVUMx81ZyputpqQavWQQeSE9/GCCpu1wKk8T0pvscmoGxz68qdKhh2Ue7SSe+anIRhC8IxfO
4HVLl5ZWAWdr8SyduTJGXV1KFB4+AThie/FHPwF0v4lGAmRrqiGJHwGwwi8m1VSeZxTGAzr02o6O
zVkh33mJl7m1r/XvAnFGT+hs4KIe5xXpqRIpgp43zp+hNUCR8BF0ZvgfL3lBQJTqkulBcKCUOFwi
cVV2m5JfQprWzMSvfITsjI3isnQV05ZVomVeAH5S9VPe/vImi5GNrVomHv8/tXatjZNGsbtINAux
stNCZRgdImDg1sZNSIgPxi64OiOGd9iVBnEuqFXQ6BIUYNMO0szQaBU2QGe1aK17EbAkUP9tcduV
1LTxSYZPhkh/oNv4mGo7N4aM4ulQmGjIL7WNrPx1EWSbfINhkBFR+HZm7txPVs5LG7WUmwpsmY8z
QOaH7EU0BPCSh4C+2HD5Cx17iT1hWgsxvWSMfPhRlBRmm9D0CIagnbEGxekEkBJp4jdnIFHrN6JY
ZADzI9l0g93NabRXecmh9Ac7GTG3Tdiz37MiS4RYB0yHdKTBce3M+lbxpxKWymkUSRIrtDWj5XYm
AQCWuTC22thBtk0GtCa/9EeiJxeKPc12E4GbkyJrDbNDlhaT37+iPELM8rMeEQ6QJr311i7EmRZe
PIRXJuoNvV6Pp7UczLmOJqo0FTCV4FC3PgpRQ0RdMqy7fTK3nHcqXkd0SCp6JqtibqXyrFa5Cfjt
RG9KAx01EAggtkYDCHhq6dMLynkvg0QTDvmXGI+4mZVzd6Ekx/Eo8LwdeY4USbGMzZt+LRNi4Z1k
3xa9/Qix4bEY9TEoI5cSFU+2OfPjBbijx3/U202/yY3vEghYDwiuidYWGm0zuVkJigS+fCRNzpn2
FjSFTJg72Tzp6SqNznKRTGvpHBoGxDX6E0TzrUKfHfVpLELeQV0QUEw4UrXlT2JTmdXyLuYILJkn
5eijRC+HWI13zpU2fg8M4VPMbJRmSxIfZkzwii0xoqeH8dyo0ouVb8cPNgsXxoPnbbwCovoUi6dK
3mdFaxvmsPKydGUMVGYNFtEhBe9eOqfCCHifCsSZkxACkKsMTSgCR9Gp+u5nHS2vcAibYfgrUJEZ
2qp0v13lq0DwHFaUq8cPUXkiOvv/0YEroXi1RDJL+xV7m5K+cswpJFgIINM+QcoB2FJn3Pvq5GMy
SuMvQ58mC1697Fo3fwICoV5hXKrmaXZrZ/UsBHzDS0J2FnTpIcvESaefVXCNjAI+gIz8HrifpObc
R0fCGR13t4SXPSILky7haTcgdZeWRTLLzWtarqXg5DUfBVd86lZkSpDcI1V2tQxYNeihoinUX4DQ
TuReJ32RyG54SKXakqM+jwY8HQlsWbpI6m1DXDV7BPejYJKiZ0PXAImXM8I/pEn9ycu5Li5JNDNZ
5uqpF1zz5K17X2703eNUGMCPmvYr6Ij16U+MD9afJD7Ffl+gU8iu5AOhFlyahLt+VHfhf9fm6Y2l
R7m4xomkHswe+7I/p+GJYEq17uwaNtRHX96U4jzXwRQmb43pTseRkty4ACRhDdzHYTGHjMOWuzHt
nKAxXmLWzXBYE6iRik/LPDh0x5YHBeId2zJmF7YzESHWxXFwxssLLVjJxUqB8kclj1A1VFcGf3qN
DdbqvjUZRwIU2Ph40RC7Vsk2002X/y6Ki3HjpVobpThSSA3NBP3QvYiYmjyrAxhc63wVsNDZQxV2
I2ZlUW2H/CJIj7jYJtlwoJgCKeYoFxLkueuRCUNq6Gk8wQznKeo2qvZJONo9EGmwZhgMVzqe9IIj
MAreBaW9XN1UwpEM3gA9hLiAH3Cx1l82vQ462TizjIlpQMmwt5A+6BsXfi1X3/lwNJJbgvkxp6Cl
5KVvOAETph4s3gCkzORTkxBVUrR2Mm4mE90FXwtZ0shk2E7kGChpg3KykNcG7iiYhfptlg9Ifwvj
+4QpD/i/zJrpy+TM2RFUNanybf8DZmuoDL/FvcCaoCoUa3foVeAH89juIdPGJVIvPx5/8VDCAQl0
Ig4rMqiwwKGN4XKtuyO20Ois1Dg6UHeiDSTtloGTPAYDQlh7FNC34yHY5JjLEGPra+4ZN1hZ8m2w
aZnKKUVFKg2z3+e/efYrx0tPuZj8JhnwLf5Gp9g1yg5rILcb7wpSUIQ/MsVjLPXxsip/B2yUDeQt
WYDKr4UbWS+eLV0W/lJLl6ZN0bbKFjRJEO3Ow1XSISzqAXr+n2YdqEiXljMBs56/hooLO9SWNcOQ
9JWblEgc3ZncAY3MxeIlEfASlf+JVC1d67YwrWEKZqqdkURUgFPzY2fkkIEfhKi3SMzDrEOrqoX0
hiEHdzK4asdMstKQVcXpWsQSHO7K8hhK67bdEgZMXtKVZJyd4586jtWcEnkWFpMB3cJFyCifSshd
awxhkOgSePd2KOdde8XGP4lg870KLy40xNxHnE8FHd3185h/7x/Ne3PPfYyLEFtQkCyVhTZThbkT
bEthrhCSa7JNE1cy9wDwgIwgRMUa5pFjC7YsNWep97jJwM/sJ2x7lX/Ls3scfYMbJqTLs+xKMy4+
Hb8vqIxU8KfkcE06swtJew2E6KhfbhkuouL3Sua+TEGc8tWyh72a9hUrH4tIt34mH3qXoK6lUP+V
kHiB9uQvmREuZW+hxS+mewZ8sT3jWzaXRLmTSToT76AYmrAsvA9ZN9NWpv/u4vF95P5C9MhR/gTN
W0RMDwYUK5dcP9YM3nwiFBCsujPt3xxqgEbzTlymVCYWJ2LjSNf86gE/xlnRknfk807D8oJohLtR
x3dFbq541ZQj4B/Fmj2aXHJ5CU8WPRRE3utFKS7+Fv2X7RVkyutmEXCZv3c/FRTtIHR8KRjJ0DRE
/Xdczxvr5gU3z/tU+kVoz4mz7UVGwwM5/vNc22Tyto6xXzJ+kYFUAL3rbJw1nI4Av6POMmnrY03l
XqNxtF9k4VFXD7J4bktSg46Z91GsLeBWmq/HoOOfPF8Q24WxbskYa8PRysHKjDm5M8ppz9VQ4irX
pk6075sz6SKmec+MrULKH4QntBIWy+GW6V8Wna0IObUvDZBLyzZa++oB7nP5SLv6+Iczj7XJaZTy
keCbqftCAVQ4SxzPnfeWoVIp4IisGV2aKWUhyhRnOMXfUX0zky+hejUzauyATMOmR0mJSYxNW+U5
9QlsDQdi4dTdQI0u2bnzvuLZdid1u7DCHRy1jRcRHVJHurY9TowhixlwS5sBUhy6aIlGiqdc848j
Gj8QDsDwp3h7ue6xXRUzH5u8upHlg+XjCFgrRMSAcFZn4mMBeS8B6MQgf/E52AJ8NBP+31AdIv8t
E/PUCB+rWSKUHjXRCYCN2b6dGIRZe9IUTWSVrXakzXBRONrTah7STlMnFqoZi3jBnUhaK5IW4Rkm
41syHXirmTZtYDmkDLaXzkbqvsbThYQqED4R0wHY7NSw3ikF4MW0Vkln3mWiMM4uKEplDowxFm/e
e68UmhVlO8UkpPCFV8X8BiLxpbv/6Pt5K8zd9BqQhh78tsT/WMoSd+IMkxwJpH+oNMp5tkyRimnf
YFfowkqL2dTbJXBjjDvkmpXFDiEqL0xH+Ablo//TKcQ9/xeZGm3ORLYKrIeTvYLhHQx/vH+2VW5c
oE+5XgL1TiXu5HmGDYwRAB/pGNoeLUfMk1coeorajkbRKVsxfF1ISO8iV6Kpx3TtjmJSiQo1UItY
X8nRV15wZKbonqODX69SbZsTwEKP1KCc+PWknYFEHs2Bb51EGHWppcYG5jeDoAGJ0PONDDPBhUYT
BQjeTYWp0oKXZf60DWMz5pl0RiZubJJJMBmaHVLMRnskFVe1eCMtahJIS8X3xrtLkhdtsSNEAKni
Jlkgn1dX+TJYQLNXO0MpjqV05XGB2Q+U9Sji16z9UcqOmXgQoyckEuJzgSPbCDct8H0hfGjZnfYC
1kguFgmdcW5+GcKKbE8c0ZiNN61iooxuEBj/qtq6DU9dSqWqrSoInzFadekr2kXMzc60ItYhOo9H
QB/cG2dX6jRZrjQLM6StSjMCbMDE+duS4ph/meobgCPk6Kl5ilC3oCidatGaVWF0oC2guK0H//WF
T0pgg443jXa5rJCBswrxG6Q8RgAC5HQLEVjlQFqvFi+MFYt+Okd0HH/U9Ch/HI5aa4NUsqevBYpL
kdiTrFPo/5XRRvFnbrqAYXHTW4zAf+g40HOmYxBfpKn0C7gg2savA92QFNiacfaq2oEkH28RLAY8
9BXSN8TpiExsKIZAhuSWm7lLH6grnhOGPqVDadbOCYSUwOD4RF12+7PQ3BBWcBN+oY20FeVpUTlK
YSJAXKn9tD5fcAxaLMzHCaMPtxBOdv0WkQaOMEb/a/A11Q52bdhLxtmQjxxs38aTHs6ZgRaV+lcB
A4yYJ9cHDvQSQpwwUVhMFOievDSda9G8rOQdgstr4KOzqKftHvQEgoUG+Ymbrfr2U6vko6MCIOMl
PBHP5TFRMFg0qBkG1MG4elRC8cUKLNItFq288om3NE+h/COZRz3GV0ycvlmAADtUVfmg19LeFe9W
8anNSb3sl223JVwnFBftsGvsBvbiLI5fLTNdQ6ABtax0hnPcaOiHBxtg36OWlFLyj/+GVBupG9U5
DAyL0aXHluECK5hzirOj6j76XNwYhb8LPrCjybsBGRoEhHD71oYyKleNsYnyTR6cA/e7aeEIqFYm
YozP2nG3VYs4xaOseYrNZcbgz/QREMPISdVuCv2/LcThYIIAA76/JLDNyKa4BvjM0Y7srFW7RKgX
BTOBT885hjzrdG+3d5ZAM50JOgEcoIJgLmnPphGtDJ3qX9bmJaiFIhFLzlUo1DeQ9ameL6tZjqVx
A8/XYEwOWYeIGqbbduIWnGB0WHonhPF1tYlgR6kp4kbwxE3XH0eJY8Ad51UCNfMfaHivWpN7T+IF
uGqarGQEzjUJLuy6voXFhkjMBCk6aprC2IjGsuzmNC6P+mRC1aphVZoL3aVTKJ76wo4rJYrvsn8G
gEcWz3aJWzFm3pn4+cWsEBCSsVwqfPdLFuyo+479Qyaca+/RRPuAd6MctiAc5bJdjr2a3DtpZKP0
avKdPEXTniwS5c9klUmrV9XCRxabiDwipvhyqTfyTC93Rs0fl88dYcPZDUXOsxktLHH+TejxRACU
55kEZ5947sojdF+ate2tBe5qG+Qa7mHMslD0vaUTC7cOycsjSLN3YtuQHxEcosYJ2JE9kHJRZ5N7
1T/l8ludWwuEUqNohWx+gE40VkDkgbTptXVToF/U45nGvx47Lbwy2OipYMsechfz5dJt18AfhrDH
awzIxSNHUkVQEiWOnKraFjc8WAQdFhVqYnoM92VNJBYH12K4cReNw48OOp0iUhQLD1Lgj8ELl3J6
D1b8U4XtvbNEo0cQxhUBGZYaC+lPZcfaaHJ8jyYmIv/jXd8c/foeNb9kBmIecIEQec/QVZaiMxGq
Z1Bdu0HhE9851Zo5vjiRl91y2dHtVzA2ZJD/4eTjKajxOBYX8sIFve3Ywdz47nLeMLghcSel4hrY
cA9II5tjouNbFZY+dd0gYOxEwYWhkZzTAP+ieavY0ykHZwNum6NiHDEEjiUv3kLV/qpoHYGtSGwU
414dY4GCTCNqxOkhcJG1JM7NkzghhrXHGYe3qHrm2HCVRYdBnruXP8MDnoyXfTPrZP44Fq6UiPqj
l82GbuaOLPeEN3BG85k/sh/qhXqPUePRRL95zlDu7XnMW4lptukmXdlNLdrd0MeIBMi+RW3J7tQX
bGqtXVtLxoSuvOKc5HjmBUBERn6d7QtTL4Mn52vERpnV+SIyt/xEtEMSgZQAWebLrHYW9dWZ4di9
cmTDEWEQ8Vwxa4ygoOttLR6CcTQk1dEuCi4J4kd8YNwmPZMjSALJPq4v3bOKFvz5anBmaJDLFe9z
nj4Elsum+MkpeefCpbmSl6SbMBjE3obna9yt5Xof6gZgER+X8+f/0G0ySrCEnusjO3VqQMuJR2X3
uqyPZvvBoiAg0gj6hRcurq6xGP2UQ/mUyREiiLRmvjfRezM0lfqnUZJJZBB5wC40ugAYduksK5Kz
bHIAESFc+o9RwPXS/XhKrnZsHbx/jJ3HcvRIlqVfpSzXgx5oMdZVixAIrQWD3MDIIAkd0PLp5/O/
qnuse8zGZlFlmUkyBOBwv/fcI+K1nb73VN1VHsFtQAuYvAnU4cWwmCthRIhR/ZlWYInXEcEdPmWW
AwdXcQE8RsmfhG/E60w6J+YcQ6rAWROitlLeS06v6kUb4p90AzMnnKp8xOWi5BQjMCiQer6OkAWr
LbDKOSpuqnqTiq1ib0Y4l5o6o6xKk48XFffI6k+Nc84QKHu9M282zaXsUDjLs4TTiUIUkkH+wYTf
WDVLpVlmzgZY7AVFCiy1/dYKoAODICFmY6MCkiLK7CDfhzktgKIjBi6RxtKWN3dz1hCzaLNmCrK9
CQGZjOZ7an/m/ceLwdmEWUQFfjzMrJcFJ4QpscY9YfdMd6aJFqnbiV2eLU+IhTOOoWEgxHBNDYNN
Erk+qhuRs62t2XMq/QfRptDM9Ko+K09h/9NAk+RxxfIozC/s0VOtstCyOdRVZ2QaCP/S8Vc8JbBI
Y/vHsDuOfw4rFreN6w986ZKKvUNlPo27TVBuqBOGGppSC3gHniXMXgfhqzf3ZhK1G8B4opxElx7r
7HeYW4Wg8T4kgnyI576wRYbNgf5jyn8WCIm4qe2dj0jF6H1xKjOnGer1Z4X2cNFDOgFW8RoAlGVk
bmQWxMCRBqVCQ+WkOQz/yhNPcng0IIErK+rlDuEg7Cjs5c1tFjLzOYs6JwLRuQqip/7W451XvZa2
vtbpX2HxQ+rEYC+aQWcxFoBHBSRPipXeXzTZETP5WnHH8Bk6KPvYaIo9PBQZ6RFE7Ve2GO0NY82u
JcBOlLqC+BZIS9GUUXuBICBGpDXeEBoYDwegf6ZcrwWjgkaeKc3svXpkGJJo0MnVaeA8pBLhBLYM
MixHo4cM2QesC+ICZJb/MbKuDQ5z4XegfHk27ulu5FYY1TPtnwlEQw33Tf+QfFBaahBozR1z8Xe2
UkFLZqUijRRbnGTN7yYZAzX/SZjWhfeIiAgT1C0wLqZ50N9k1AGKtkkxkYpwA8rzc8DajHYouQsJ
GcuqLjdOYWIm1czTYWHrsyI6muEGPBHv5EnnWlPgJT4X09dL/7pEfGs1kKckcnVWOtMjYVy6Cv29
CWA2/aR4NKBvWG5jXSNMdIAJTBBI/B0oP3DFqV3VPEvp72jQeadzXF4wpZhobN19tmDkKewLwj/a
5BHt6rYbVs6oQXrCZuTUMHGjuQDFnrfNOhLxCyZ79NGWjrL58Bj8OweGAgSmOP26Yzsb5Ckj+jrd
mzIz+XHD/uYbkN1kIWaM6Lz/zCIsYmM/HXK1/A6cGxuafOFVe52TlaZNuBrOlHwvRcAUSjpPdYyK
gPKQMMMMYWncSkdaJh1BQeM2gsQdcsBh7RZM6JP94FxXSKNJMlDVrZ4daLWwteMgVeHwHmTYQa8V
xgRiienM9hlV5i0brNFMS2segdMQDStF6AgZAqz1BTnD0cp4Dobn5rhzRGAhEfZqCYOJ9CwLoJf9
tysvMhAf0eXjGZsvX6KGib9Z7nJ+8J1D7N2q4CtrK4LZ3L3eohUAoDKOL1CWOCcMgc/SjPyvf1aI
3dSNARu1IgOgomctYIDT3SPvK7StwU1DTZsv0BINC2jbTf8lNtaaWIegOLwkVB9kVrwoETOoa6S7
bNHcmrgK5MV3rN0L5Md3s3srLHjbmG5o47vHyMx4fWsWs2l1nO3VWplYw4doVHPLcEv15Mhr8A1r
Ea+Yd9RT3c0JjqcuNfpV378L27YkpkeEUm679ACQnnjg7t3r7qGxTE1aN4W31RI3wClBotZVl0E3
f2HmbfrTgtrtVX+oloWxGF/RY/N1O3mGKrCnCqK3780UWgnG3vX6RWNC5Acvytl9Y7kxXxJ2Xlr3
bigPzHl46shGpe8TVLTmDHI9ocljgzBw8eKrVFQYNfiqxaNgY1LTf/xBRNNLJBHG9ZViAT7sTGut
De+wTAt7hdLfsC5+mk4GH9hP9ITppx8+NYHs+vcACmRTOWjyGX+nh7Q5NfmkIk8gw8FCvDQ6FyQH
enWNB9hj1IJDjVlLCHvl4egXi8bJtK6C5+ukB11+7/A/Ig2zwLkUm2HF1dodMXSSsmBuFJrPhD1t
CHXmyzeMdOGypCutpfQu3sxvBPU6bv1VSEIQvXXnk4sNP5oAs6nAkkBQJMo1RX7wHIqaDAAD3gfn
E8ZgxI7liFAJ2pyS6oFT3Ueu/uIu4pXbqiKF01uOr8+UgZOhtfwNMAbQIZR2wmrOYGQUi43Qka5a
cgMzsnc+VKgGofE0ow+vOA0DLF7Kq4Y6WV60DnAKmWzob95C+sWiw2l4wuCzmWEdyvRmZEvQg31h
cuvztyH7zEl9i+AhqnV+UNp7J+YjS7E7Ksx3gg46rPULjEIqI2yQcFJ9xej6PexivaSeDyrBBKiR
WnbWTdvB56fW2r9ZXjLTIHrwW5wokGFPSr4p5WkOFmP5S+nbK6hgyCXzZsAx/SIrVy+J+Gn/+Yoc
amJIUhD6m2U1cwBGd2IM5uCTUOfHTP9RehLVyBTT20VAj+6NTB2La2wv1KPenmr9kL2kyTPDjKpZ
CR2Tire38wZoN6myA0+5pZ7MssUyDwzlYubrXoL3Naurddp8Fti1pWnGfcI8HN4koXKZEJPPZUGJ
3RjNDcGH0DCv35itCw2/jqa5n0ABZJTs6x9MJrDbdYT4as3QVef+5/2zgBHsSU/ltRQAMOB/EF8G
V1v4VFhXYrzE+DoKfsLumDibdtFF6DvNAoENndCktebgQ1W87NllI5NSfxEqJ9U56q89LY8GvQUC
MxYLsD50lm9oexzaIF1QHSHMMwrCo9rGI5BN1xuFHRgVd3hQMfYiPTOG54EuChpN/NFOsB/5AtLz
ilkxuOh58AQ6aiaNa/nz0h5ZDb4rN+4ghfMQhR+ENiwiKM4oOLjvDcqzUliH5xeJrkOWN5qqoNgn
U9e5yzXu/hvpCxQeE5mwOvvZk3RK3opLOLVQpeH5CapW75kS8Zr3PP2GAAfFgNQlCS+pgw+TgcVE
7VtdaMHFANqrj2J+6gOc9OHWSZ75eP0X3hcguxZZwtECs0Ip/jK1lU9+VM6hoLxTKkerYWENexBT
kdE+LgJzUSXHl+5MNWOLt1wzgnFRWi0CulOlql2n7WZmgpeFekTeBuidAogJbpCYHLUp1/wI1z6T
POpG+Ffh2hbQLydz01Xcvatkb6Vkj9sFU08hdkZ7rW8K5aJCPh2BCsu8nkcQglRWiD+PcA9i7dKC
NTwDfyaEnSvio+xZjnGVBBk1R51ZF6JBmtJEUwMxNogE9Vx6YpYLIZ4OiGlwCk3Psqn2431ywoA/
wSMkZtDZXQSPDzxHjXEtoeVgPxYCrIoZFhUwbAqNAzA6pZMTJYRG+k34xCWGI7yNLeicsNNxguL6
iroSrIXYtZlUzChX51m2Ebg0KZXAS4n3pRY88D/9+IY7LlMhnDQSPkiRPpTiptDXVQQIjEISxsGd
YLXFxPWFenCr8sL2vsaxWss+MsSZ+ZaJbp/9GBVCzgVTk8obXS/9iGW0jDR9TOksnmhtFN6ZhIWZ
SIsxg2p7DA9hkyqYYdUZJ69Jwwp9ReXg+UPABM0M3mjC2cvZJXDk6i15qurUYiTtxMx0fOczz54h
RWS1qc1dusDA67UiHs9tLYz4FmIWBxRDfjMjZebONAUD5j0vVihUQcUVyhxDWqTaaqx3qN7RCTNf
y3fYZ6EBMbP5S1g9Y4mwlUyoNm5TYGKwTtB7yMY5QAGE2ymEUmfa9g6N7rnANYOBKVBaZa3woUKU
P6+GTXNBN2rThiXWEdv2iddsQJcMREg2e80ygrYl/VRdtQzyeErOGLgOjHI0GkgdsjMbS6NeQ/Px
SuyVyg2MGJSzOIELF02+1WVgAmOhswIs2E+qfQ+RqjgMns/s3XGYTjSL/WR5G6d9ew4CrJi/bNy0
X5U6I9JrXqjsdsQdyCYbzGOoluBOoU0qtoq4HqV49pTtg9wRDw7Nexbbj5JiuGlYY9oW9zm3ALuj
PHRfhLXOeS5dp7lH+YVICpzw6mmOo+cYMYfB62aZv3adI8EfBeXEnKtga8TOeeXIt/EPi0ucKLpz
YFQ0eNCI2FTFZBxiqSWcU9WNjyKWwHai6U4hFql2iRoX6TRKEHlXRktNtlhg3zEtoITrTHkw+0f1
wlnuwVxbiiBk678vjWgbAEjgqdB/dPle/QzyJXYb2LdzDNCLZFjjuZUUAIRtEfJMvHbzDk3gKxyP
jAwHBucVW6MTMq2rTkN+sONbZ39H7bOTxyXhABRreQLNyzobPvuAgi3TXm4WdNmpR2FOfIiOIgDK
yj8PmJb753E6SjMWBA4DUaVhlcvJFylzzw5QFp0al2rPO8IETzQga2p6Bg9q+5Ni7xK8vrLwXcIE
rvwEIsU5ziC+OAdNOFmT78He46gWKL8GGa7OJZLHWdh/GHif1zvJ+TWanWquVTQB3t3RLpr0y0Id
X+cohvSzslHdHlR1jpBQQx+uzqzOX2kJRQAsRMJ0ZxiOhK+DZr37Ck84LCJ5WEvzyC2iBY2kOFBF
V8cnhw82l7zLCHGjatFkwdc3xLi9fsiSK0QSqrRmtq+C1Cgx5r0H6YTYN1d6RuiPVN3KFkQfLDU2
ed+x/TIWgqBE0gRT3hV0unCavauMJJuAaNCJzcSkxJDhQybAvltoWEOm4beiIURXzmbZMDBDBTVc
e6ZE46JfFgvIGfmShWiuOub6YXQTwNlAMRoy9rRor+URGq2OS1nt5lCDsfKtE8COkOLSrEHeb3g8
T0Nl38mAUICMTo/DwcXiJMhYKgnaOU5JyDSU5ZRbYD3OaliyR4seSHu5KKOFsWYFUkL1mq85E9pw
CUgfj29VhZnk7qWdkvTS4CUQblHfSIVrsNwZ58ydBV25aI0ws6eSqPJLSsdMuA/CuU/9FcPVW+a0
2wqLkhnQDBMK6Oo9/ps0dVV0w9ylz357UBGLPkMoVWoVtC+d2eTnKDx/Blw/bVVt0mFZkseG7U9t
s3czN/Hqr7R6tuY5mPrLfvwOAjJUUB/Ec8f4TGHRltc/Pncb+IGNOIAoO+2Fl1B7bCAxEPwAEPkT
0KvZZF02+4qmytaXcf4I+rMyZjx564LFF7VbxX+Mwc5+6M5KHoOtqZZzZyAS663C41YMqJkks9EK
u0S5gk1p7iUHYq1wcuMid8L4SRA4mWmRIEUZiTOn/5mSXlam1DeNSXXO3SFCL2JAEbhMaw3iNMGy
Y0oLrPZwFUD9jxamHY4tLP6MiVheLkGMDNXVme+kTUlmdkawIshntbzhC9rMuWV5cTQQaOGWbm0b
+OcqVzSliZfbq4wtQgjDb6h38F2nLe2odxTdC+7Igt5stwsxbSkJhSwN1iHnf6nkwETdJIaEX8HU
dZjJxhIPJnZPwIGjy6XCi0CvVjoRhdl3qWObIUG84vgaWRKaxXMZ6KSkS8snCDcw8xwLyH/a5OjW
l+DR1QRwwCcBh47rS0yx5BvahC4fi9VppSEQ9hER4QvS9BAwaEMIS6jbdw3GUH/SMAz3Cfbo+nuJ
fX+OInil3TOMx6KLoYLDDUc1Pyn04DmlQvwxYhkIx5e6Ew53eR/J2aHOAafW2NOdaKmX874+6mIQ
IQpE+/3Im2k4Km5ahrjqu8NDhmJOWYrBQcwBhv2jbdwJhGTevGGeR1+1K2zi5mcFfqECufB0ulqa
Om24JvqG4YNMssXVz9//bD7yANtz67OSHOHwQPvMncJeMNFdNQIExWCxW3nnEkW++5I3sG4b+fRq
VoPlejXeksvC4+Vm+AGAMmnJ2rPihZHvc3qRXpNhP7vAryN+Wa9ty/UM0AIiD6HpVmbyM8FVEA8v
HL53grKhCIP6wIDL512dZG/1u7XcuRjvCrsXyJkwNIKcnMg3nwrGO5UDMavLFCpKsRxv4DPkJ/Uz
0Hf2Ixq5KDg0PHpV/GV1zzCatQi3KmCHaxnsZPNc5e+vAr7UQpgcdi7VWsPsqag6rPiwJCsWme3i
V1XkkM5dz9sBhnTxhya01iGTZsS3mswm92v057HDbkNiqPelMfxQEIauYmslZtouFqhJP6vUkpIB
8DrYDdXVRqyBlzqJpx7LBGOGBBeJtc9C1HcVx+Acn87gE3AoYRBABAeSIWj6bHo641xhcZOvEcmE
9bVS9oN+t3CrQNsHOzT2Fj4PbAuUt8ry9divX+FdH5KlqX9k6o3VqSrIq2Byig52hCpUcLZbqFJw
qenHJba32JUcmD1xmoqWa0QL001JDZkM6lepoOtym/zkkNocqpde+VThmlQ822EzG81w6tjvA4Vg
TGjS0vPWdbDT9HfFP2H/KnvrXN8l5jpKdmZ4d6wrBLYGj4r3UVlBRg6CSwyOr1hHnydAW7Osc+cS
AKv4gKLGk1nRUO6kemtQOuMnIXsrxMzFSIbWoLgvH+qRPgCJwrqUHjbRqT3qRBegS8fzqCTsdqbT
ECXQZXTt3kvHcVxJ+kOFDJOAXMkSKG3y3mf3nG4r22CaFjeivmgDf874eVreeujCcvfNBZUaUiQ2
L+hIMub1JVkQdogTWHYN5F/yurFwrMx1Gyy9Yp7pU5yq19hCJrD7Mhicpnz0MLmtV4L45ZmHsNuP
EE2MxSv7HJT5YF8znUp8xiHLhMuu17aylS8YYarVuxZe1ew2YsXFgEVahPo8wXsYvuycN6DYbXxM
yt/BocaEAL/GW2Tc6xQkeYCe77RfXsCTMB8TAjrebWwJzJmcup2JKIHPWbRo+7ByAOGKunNQHnu0
UzA1W5g0tJGYDZvDtie0usRyBGBVahDSI7iKjtgb+E2PlnbuWA8loeTaBTGKLTQSGR4aNtJF/1NX
fyM+a4cAT7a+gFqIyHHFM59bePgdExhKgI1zW1ul8o2gyKE+YvxcGTtgrNE8kqEIAouWCq/7P8Tt
4DfpeJhHzGA/s+E7oeEzU6Iy5DP0Wbg0ze7l1dNZJT0wSkIl8srOMj4n6b2xvkdWgUQFnwoKY3eD
nxCGVDrKmqDkWL0LSp2NteqNtySHE49lhnLMBBjSY8KSt3Ms1mdedxBji1RLp5H6I3JCIuU+BFe4
1JoPPRcXgF2rHMoEWGSn12upptIWWF32nSJuodA3rSWbgxhpNSGGnTcHT1QutTI+0nriVB1BQQxo
2L+DgMPAAdq1t169IYeGu6U3C9HUq9d9kOIRgNs/rxhrW54cLFE8vBoPwucKS6xaTBqSYlIBkCWV
Ma05ViJjD8LTY3qkdO9pZEwSYYzh/3L84fPTR2STpHesP/0xJKNhbyanRH7oIyZf/TVaS3y5bp2R
YMsQuySkfUt5FRTHASyrpsnNzG+H4qrz938WDtBfvVF8gHweeeIurwlU9N77efG1OizsxYC7lu4M
7gs403YBtYWOHJy1VSe90gI0YF5xSd2y3xUv0qRcuji2q4bS6g/M18wacI8UMzyMcDHb2cRMN5jV
e/mKoQfZqGN+LDv4/JyEcK/j5APtV5pAxl6QuePp4mYV/lbHAyJE+y32O59REldPNQ+KslTp2NBJ
Izop8TRg49ip8o8AgjGGK6OHZu/Z2ypMRPH4dT5UpJRV9ggk4HdM2vtnoiM0xPgtWJbA1c5Gbx82
n0x5iNGkJfZO4xBYU4O+2tykVGvIn6t1p7LfCcXlnmUyxiumS2xsmIhQ0ZCWC5gzYKVJng0kRTyG
7wjaMPtUcHSy2XIc0OrXWpE3XPCsv5OfBhUo4Ko/IrjwVPc7vfsc+41SEtc4pwC0ZYA44h4Y9ZUd
r939Fh1upgtAHq+AvciAbB1TMPQbA1Pt7djDU6B8BtoEKHEgGS6tVcAj116y5MdQLn07x/fE+QF5
tbKfIjvE4bk3N0OzqOstTPsOzmAFB0za9frVAQYlIK666jwWaHKjX0UGAMyAnar7+Lp4T6Ob2SGT
9q0dHEFM2tcyoaZpAE1CkoKyJzG2jKkT+ijmQLoOJRFfaQYbLT5WMBuxHUhXEaGDSeCqKZzMdUR6
iXKqB+Aid3wtEB00EhQcnAOhTGm3F+Tw6tLGxzB6H6COVDGAw9hOSmNfS5CCri9oDxj6ZQwoLyLr
BZhHqs/FsBFm7RQ9PQFFa6Z+ljWzS6bih9A/e/K9Lr4q7Ryq31KIVzpE+3wT0325vGUQHSX0emU7
H9ulry8Li8c2xi1+572wbbklBYxJZJpg1u2KBxLPMCbgWBZjXztUj56CvsSUpVmgzkAe709r8UHM
NliX2FjY8rnFJofNaACd2Xs5jsgrk6xu7k8/qdFMuCLZt/b65YtgRyAiRpCAMIh31a1HyoO8C0O4
o8SUWEtLvUbSm8P2j9WsoBuuFFC9queh6RYDYRrVrx7lbsm8xByWzDlSVIcd5kBL1bv22byRydxZ
xJ2EWc/OCn9G+HBt7vYDy2Ca51PqP7REebJi9zWdL4/JZHSzE5egFrNYE1vv1pzFIS4C+DBCt4UM
RvRGGH4WuN0g3O+KXdgsdJNucYsY1UzPfZWi0hJUPfcVuDnduUWdPNzq9NmpHMSWQdckrKGY9VNt
RUSQg75mO6u9mCjYq/JL0uZ2L3iakF1KPC/M9miqMGmifaGztGz0ngijtgrmADGOy2gfkVZjPcVD
58GFb6HU6yt8NGkfdHIdWgiSSEGwdRFTx/QgSREZjNueCUmDVjhsbzUffzTQcc7wrWpvUUwQKlBg
hUXfaC1aHLSLRduvMePyIze2zo1D5UN9oaAsQQXY4iEWQMZE1GLssO9NrYWG80PbbiXtmjdfqYFh
6K2r1tKQ0J0/GBhGqGM4n5I9RNha2xnwa6wzMQQMSDr2TpzH05ClRk2yIchFH55lvrVBmEsu1qLr
N9q4y/vDID0lker9ldgu+D0Z9KO81KNPuDqWjLEJMm48XA/OsMjYH1+IDDQE3M69qC7DJnw9OkAL
MGoZ9J0FZda/eEKaGGuWcw5Q+BsgRglO8sMbbwrygRFuKNM6dr929kBO2oCABV+ew0JfJxhk6DC9
3NzklfDRoLCM9uRnWkw7ou5g9ae+uGXd/cUTU+U4Gw1fkoULI/r7JHym+RzHWot7Fqy9eimpQDPW
0zbPBrAiPHJaBugzxMvmNLIzNTiPzaeBcYuiXEk8qK1NNm4cba2/qik8WbmaTSEPESUjQ74XkC8G
84Z9wLiG1fCCckHQSw1JYp9j1OsD1+U0eKZ+7+TL+HoStyeqnE5bShxOwlYwQpbD/LpkLMpXYvz+
8q9DfDOtL/HIgsVGb0JHTfzjtKBfYVgE1m6U59LYKOqJ4K9R7BFoZKzMDcP3BqpVygnf0P0nAbho
+C6qUFQHNL94nPkNjItfjzYblwtl3/pv6fCTmNGsCwFZepvQvYPBQ5zNewy1khQT8GNuYFFsl5dh
OJPsmhLgEX9xB/DTJsihY07T01ihioMVgmcozE1zkWC0zV/xYEPXZ1yLT0NuE6a76og1piCN/S8H
Kh7VKHR3lisNETelVPGHsTxgzwsXnVA3qmemHCnfqTGYOxsiUuKz8k4486YVu90qdm4FTlu4yKjf
5eueM6awoNPKV/rGHBNIJuvZigWe6298+iTckILOc1r0B3yka4SH/ntKBJiHizJT7Kvjo3xHJXDS
UJtjfiumKNGz6n64jE13tOxNmN5kZwEoSrVph+dUPXKpbGkHQBr4GHvsXg6u1jvkmJKbFacCrNfr
No10ANUbQJ/scv5qPVeqzlj8NvRW2Z6tmGBscGDIwmUlxi2IncXC8ZEFsgdo32yDdNg+ManhrDIw
TS0mjZpv2vRzBJJEkuQvxw57hW1o3BXglIYBQ4c5D5o4ixMM17R9EGMp8JDMdepngCE0MJj6akwa
GAzN+UZ4tEr1rWs342KM1rx10t9E9cUXxINCeJ0w0isw2l+p+rEkLLn9UYatJ91z6zA42yrfmu2J
IQKmqPFwDNUfI655Ak9ldY6qsyrf89cx6WYxONULSuOMZ8TvyYj4Vby7mV47jrtgIY1LTObL/C2L
W9ouxlo+5r2ISGpmgNrNzs6DfcxB/KP0pIJBwuPVvwK8n0Y01MDy+Ox/tOMqHiEtLel+0O1k8iUq
9iKT1yBpbgRXo6qCzYzLsgJ7ucVvdNlYNwMeL1eZ7TRJ13J/VJU9AT9+dNO9ceHkuavGEWG6hw7q
ugaCFlEp8B78ToCjWFeAPqocReE6Mz6T1Jp6nb1Xq57OcK1gjq2tjOJDw8Le0aWV1YDMW6eC2XeO
WI7Tj84LrgtRvewkTHm731Y6Y9ylB4cBmgky33lRXvIumUm1zeC7WQGzmu035n2Qr+LWbcDGa8y/
FjGGS1JZQ2H67vPvXMMXwq21TYKCbhiQYv3qEAFe/g+sfMlDev/R5u9NDQ7MVweSPVC4G0y1YMrF
Cyd4yPjzqaDDFJPz8eWW0bbGccvm0cZm1DJprE8+XekwZUDR45Osr2SF5iIGjfVOeGpq8R4ZQFVu
E+tLN4hKgceYbMd81Zn7AihaVh8x9iF47+HYqc0T4+tVMcUCXYQM5eBxSzkfv/fJXbFwUUfrplPl
D2TfMTZRIiBZaPTKOejeO3Xp9PRCt/gzsyFp1ew6AWZR1dNoKFqkzxHRsQ6nxBKGQN2GXGLITHYJ
eccN+chGyTlfQvx5VviuRoiHtmxAeQ7rD84lm0w17v3ilGGSJBm0RNJHGn/ANKNRyUEsoOyBwjgk
DzCbQ2AHK6GI5jLzI7lI2LrWHale3bLW3KFZ591nIbCbGi5ec8bkUHNaQOYtZ58HcJ1QvzXapwcM
NoLbTOuOATxtVBDfBzQZ3sZOl2WzJF2FQ5FDlfMreEHQ0GB4qCxD5c0YKBTjc4PjDOcWo2Vf3guR
4guqCLNaHjIViJ1IdFcYdHNuiv3Vh7MvePapsQpIpqCA0Nb0yOfOvAtVhLzEKwyfG+ahfDO/P5n9
Oi/eMgoTqYXk038Jak1UuYQpgv5zNHjw2jtAfBOCeBsIoe+bJGwypGfk/VrAWRn8o13WPkZEUhJo
asN25PUXXb1b1iWTQTO4dgqIDBsgyaMFRDlGSvqerGJhE+DxtpZTQ86BhCxckggFSB6VRC7cKkrf
0vGNYfV+TJe+kdOKvtf6iZoK1nTF2TuOrs5uH+BeAfwTOASFfo7lITTXLCZBNld8VNwmxy6pZ7ZE
5jj005J8cRatVgsjjQLI7bfzP8oQ6BaCfgqu7LgOAQBkOt3grEXDo+/XNG62fpC6Uzd8l8WnE/54
9CCFSXaBtX7lyDsuGT8nP6R1MHiWuXMQV8UpZhJQsajDjV/vZeUTGExgYkRPT5RVJn7uaTNH94k5
iyG5vUmlAu2HXjPApEMCLGImwsQqevz1t//5j3//n8/+f/k/2TFLBj97Vf/4d/79meUDHz6o/9u/
/uOKkUCW/vmb//yd//oX/9iFzzKrst/6//lbi59s/5n+VP/9l8Sn+c9X5t3/9elmn/Xnf/mX+asO
6+HU/JTD+adqkvrPp+B7iN/8//3h337+vMp1yH/+/tcza161eDU/zF5//etHq++//6UY9p8L9c/r
JF7/Xz8UX+Dvf+2y1+cz+7/+4Oezqv/+l/VvuuZYjmPZhqnosqJZf/2t+/nXT2RHdhzDsm3D0lXF
+etvr6ysg7//pWv/ZhmKzV8pcIpt1Vb++luVNf/xI1W3NEe2dEu2ZE356z+++H+5gf/nhv7t1ZBM
jxtA9fe/HPH2+T9vtPhmlirbqqHpqqFqqiPrqirz8+fnOXz5/LryP6xANogfHsCQ1VNFyTRrNidj
BtbvBrCE2+WOZO0GgpJ/sacwC+dMgRbhgmzdwR0jLLiGyebut+oUktNCW9Rz5hss/XKyZrwJ7dHt
HrgprgHF152/NMy13MwoM6v9HePFSbpMl9bcdhXMSXMNoiAwzZ1RRkqhh7/pBEY4FdCuhbwODMCn
GjATb2dIZYB8SDn4MDDYODV8hBMd2hzuwIKgJvh54QwAaxOctG4K3tlsQrJmJncco7byXj0lTAPl
Nb5LrrqmckEgks+Mdxh3ENHmCAbe9GW5JpDgK8Tbs1neGd1ehPuXeAesT6wDhBVti90PtCWOsXP7
ru7gkE3wRajmCkadOAvd16f73ZnsNuJfIJZvyUSYf5AxiXlEuS23mPus0Vnw2fFwmzzc69WffAHI
bPEMmadnoLBJfC8Q/FsY3VqTjbxgR+VehBgswWC8By7XjCkeL/cRTq5cqwntCqwZAoVn1tOBhWVi
Wjf5Kt+1WXyuZxgtbNMJaB4+HOFNUV/n0ITEEHH+N8R8WRiBaKfiOS7kVb6sN3oEqX2Saa7Cm/B3
W6S6R0hfi2rJBngYuaJhd0E4hEUY34xcSrKboN9tse9ZEUKDu1UPDfrmJxvEivZavZCyvAid+Zup
zpVTK22qufneL69XaakgoFtgGEwSRLiOVtHMniEkXwWrfiGkyfO7nrvw9N4SV1nGa9oT19zRXNTw
ENDxrV0dnzcLfgHkhHiGoTrQriP+r6dWZFjfL5mxGfwfuvC3W+LNq37Fn+EQVkBZXemX7kZTjUI0
YgY3Q7nWQwkTzoGMKZcBmhJklDXqyG5RyDNrW8m4G73RdxnJ3jmB0kDwRTa+C7bqTrsAViwa+rcj
qeRf2SjPsLdid59gNc8/yOt4H8ykA4fWNJJ2XTdnKBFvM44PwxWHiD3ln6kj0HoRu9JtkY0iXDLQ
3BElzwRgrio7rVo1JppAzFHAEZhJKQzvDTe/Np+Asca2PlS8RrbqhnXTIKdecrKugyMXdos1WvPr
nXjJ2Rfxz5PjcQsTk1aJ4QSio4hQo0kNVv2AkJxfhf4E+jnj01/zA5bSRuQqedCGMfCea+vYlVhR
JRFn0tx4Vvy1PVMWTHst9ELk2br+ifyxGruhDoeQSf9gmRXGJHxTjgzhjfcZNFPvIj8jd1IzsmoX
zVLHAWNKpi4BAk++GElKLk7X7hFPcWcy9eMNRyRXR4eBOGNMcvBuEgEu4pElWW54C2I0YpPqi88F
nY+xwMNgo7Cm7cM7RUd/03+b9rz4kb6Y1+JlTCNVaS7rg7mN/4ahtzpcKUOU5bB7YUjqDvMBx5VJ
vRpnh9w1Nl8kfe94TsJN9E0JvqagMT9faCriH4848bncTe335CuVJkzYGfnunE9Ic5AMo6N61o6h
c9OiVUuiA456U7rMnfpub3MKdjxXu2bylFcKzPgDqRPWwn6gddulaENhfH6px5V2hpui7INfbW8f
2ynhmRdtvScucZnBl2Q4c7bilWDk3PWSL4Tcs5qQMgQhIpp/fhLCW07hIEwuwTI7kiuoTd/mSNIm
+2E2N0hmmD/VGTPwafWtbvknvNP1x+vzHaU2bkHcncGt4fxSbX6iY2LIT5EEtRuzhyXivXm33auu
Mt2TmnivgplOogpfAXQPnku25VGd24cMsBQyB38L9js1ZxZCGn7HWfxv9s5kuW4k27L/UnOkAe5w
BzDl7e9lL4qUOIGRlIi+dfRf/xaUmVaKyFcR9gY1KLMyywhTpEQRvADcj5+z99o5Vs1bquQtF8T/
XmAhIhiiQMSlJ08uirkb/R05O8flT6Wu+GX++R0v13oVt93zjPTgkh9I1Xv2dgTuYYlm7GOu4Z7s
e3AsV1BEh89UnJFXUz9x0NngeLpqkNTxMxUnfnkdHHDJSsXGxIwHLNxdji7lqnMOPaPSLV8DUBTz
xd7KtwuZ9zye9o37EdkMvtRe7qJ7dfhuEQ46UpUxEEBXwXGWCb13QLC6fZNvXxHknr9sjp/WiQmU
uBATuf96i6eI/n/Iwe9NbbIT3bGzd+PcZvQv7xM+oh5VD/Ggh/UfhEgPAK1g8n9bL59+rLiKnso3
0ocNB/hrLsr/hjb6FtDI1Uoq4NBAy/l1prvxY3C3pDGiM0jcu3D3EGzVqvvPmT7d4ROCV8n/853U
xC3NB0kbzd/X+HoGUG5OB2QBBkxgXf1fKSb/XyoTtfzLMvEt797+UCWuf/6fVaLj/kN52peBS1En
YBm4/64S+R3Hl64KKAID4UifAu5fVaLU/6B6k3bgCWo3Wwb/u0qU6h++rYUKHKWEJxEB/U+qRCnV
n6pEYQeknGmXuZOnbHRmf6wS7TEqmGvQV4or+o3NsAEkVmsUEXrcqaW5dfGUTf5H6otTnaH/jl/y
+EOsOUEQcupgZ4NssHu0vQkEQXzbIz3Kxm42rf2cV9ll8eNTBQ7fPU8hkjTqjivfeVgEURn9Wz1e
UJeW/ZtXfNrdObwvrXs14+Y7508R9saQzCquDHkmLLLCuw7sx7S4W8K7uWJGvM6Z9qkU0FdwGV7w
DeuZSoRJkK9Rmn2dsGsjfV+dHEAmAkoLBOLzYNFkkps2waQKdksnQGMQowsmzkwpZYqZb5MXWBTZ
rUHj1Mx8JsTBfoM3K8224wTcg48ntmh1sXzOTDrmAQN9Zs5lQTa7xY+wGr6jY6skDPVin1gYKIpv
fva+aWw2XT5njfC+CpGEchLN8CCgZ9q0MzieGuzZr4EHAph0GwqHjFM2XzKPE95re/zi5+lWcd1T
OO5HAfaxik9FjleQhtCQZAcHBm1B/ELUxDtJg96EuCBgBLh0w8PlVMIwHyK5qfED9jFeIei6WYQb
Zmg2WfLRN9cRZ+e+O6Ay1DhEHGB7IzQJSYiORe8ZYvOMOwgvigy4iIjUSgQq63Va6pn0BjxgD2P6
orJN3cAuYxwB59H/2s/PAuPjbZS8VjZuhzcP+bML/zdxyLfxBHrE57aetsK6GjtoyuJZAaGtnGeu
qZQYkCuJwPB5vcpEkfhpNZBqAUlFH5ZLsimN87Ca9o0DsIqvW5C6QiTHGOgcigkLWfrKU9UypIQq
uU1cKKA8qJkErxjct+gF3ImarIMLxo1qGJsMqAU5a5NhorQNlyvCRvsxNOy6MdMbnFON9V5gJkFT
BvJsY6V0ZROXu0fzegGbzqCNy8q5LabHh54BktCcLog8nwJU0gET9xS9gjdu6+LoVihX29fKPJvu
w4EbuxJuW/piLY/XGEmYHwQ88m1se9piGb0qbSCmFdLn+FGbg1XZW2v4PrGY96m1r41/JezveFSc
tXOw8PDw5GJ4wgyPKMLw1EYM3TGtdDReIv1cp2JjswVY3IkeB3uZ5lu7/oAG3iCGXPGymQ9i4jmD
OOqRRt3yDOTUQR7ZtRCG6R0fBjltG7qkfi03CE223cAPSWdoxqEg6B5lCYJpRWXqTNuqmdirsavz
rKz/nSAIK+VHzcXqZSYUwr5umJpMhNfm5B4JwyuG176Z+P0RjdD6rHj3msFJb9EuBsFCYGOU0Ky6
idOP3xbxfx2pfz9CeyzNfzhB/1oblS2EkJ7t2t66dv52gpaeL4K4AyECa9JU7Xa5C2qmL7nERMwj
F7KtqudizZ2klK8a/9LlglfNAm3NGAYr+TLtZ+74YDuU7Id0W/osJvV+IEmhZyJRd8TForBQHM/R
2R98ILk05Diyd+36+BPNjeI+KDnrzB/rSzZNv94BUz3YyJSYkQaoKWe6pS7ywiL+yHmBfPvZXUsI
ANPc+QbIguifw9mAsYbgY3+46fdiH/LdYEI1oPDH9qNtHgwnIyv9CH20ZXzWyQyxmWYwNloTPxbd
jMnw8NefrvPf7jy/fbr6j59u781FhghgzYn7miEVy/AJS8xavKNeChSfGrxrPqWL//R2tth6XFS1
7bUiavevr4Qt8z/vsyuF/tWscdlw/3gl5WBZ/mgy7jN+d1hkzrXkaZ8B3mPiXmlG+4YTLA18/5bA
1RDlprk3MGuZvKYKDwtWkoPGjNQfjH2xym2OIq5+yCrUwFdt81GrS2OdkBRYCaqrQ4a2wtbH2kaT
0N/99Y/y554PT2xgC5vndf1paC/98SeRqfRt28ejW7j7Nnjvu5wWD0Jbj5TEdvPX34sm1p/fDr6X
1J4UrnCd4E/3r3XyII5XoOfoghimcbnNmVj0B8Wg9t1E/ywq/9Cg/P1lDOT69/3ezxIOhZCtqZVs
7SpHrG/rb2/j6NuTJcKYrjPrzZKKkxfyWoF/yGoUihAOK4eEkelDWM03/IwBe8ZoBRignseRHk4U
7SrcPcwWbp0BsEa2Ov7ji3D6m3WVx3vC5D57jlLCra36PcI+XhyDJP6ayvRQ8pKPSfdDEYcSxk8E
dp8W3JCOEaDq201Exb5eRZ6n98YfcZQ0R7f88Ca1lfO+9VksiMbE52S/NUu0a3p8V/gbGauwua5l
hOUxQUwRaZDPai78j+31BmXLbpxR5WJIQ7Y5URG4tLo9h6kyHYW2j/aMh+XwGMI+NNb3wnXIqLWO
He88IMp0Ifk0P7KEbnhSrtJw2hYexHYKGQxq686bcNnr9iA89jI6fWO4kvWtq/WnjcYnkSVX4bPN
mLvC0pu5dM3ZT1jy1qrB5mus9eVo8Q4q1BEs9G3YnolBob+ETD2NNVzglwGFumYI142oxeKDYPNz
EVN0PVZI68cBaJJp7jsALihM0pRznzfsajaJiLoH0nGLv3c2jEWhrQ7ZSpn+6Wb3Vs2kbe2QdJQw
GNKc7HX9udYNpaheFkhOXkMA41XjU0HCbe0hbk7Od1/T3uCaG/a8GTnVWrANTcKhtp9Bvcbezs3g
YfnnLKIArvjLUsycytp4V1aJjJ9tsscD2pAzJZPiRTUtMOTxpsLpgkbAlskpNj6KXwszMWAFeqgl
Xdf+VQ74FqrVD+FQlMS7KqJYRPdOejwB7C60l8lBZp7M+2rMYYkNMKHwx3kQkfrDQhSJF+HoQ/jA
pukK/nYka75ODhUm4OLMdpnom1/78s5focXZm4kZjlHAhvrZwTtVVz97foqQalMDkTDVcd2u5Yj9
jPKozjKc6i2RCPSL2JFU8cHo0V7y5wXlmQNGeiZCImRyVj80ZJr3FEICR4+bRk9ZKSkVL4OfbtOI
iNQ6esodscnWB8J6npFAlOZxcKbrOou3gxpuuojaAJrKYD5G/11QXTtooYy69vzrmTZaQlnrv0t6
JqWDigtuIt8ByIHiwa+4uGk4B8W+MhBxPVSDVLOoS6qIAMWIrczji815XQeGETYQxErLFYc+7Y6a
nEWJ/5lShOomQOq9vpUJ7bSFQIiaLY+hM0/AVV0dLcnWDHUGjADbYY0dvo8FBwJxioN7AOebdb3w
6I9SFlXEYa27Va8cEgxwxwXHdmyORdFuZBf9qm9bHpd5raqnp6J7Xw8RXiN/nTHaZtx54iNDDbxe
RZkyABtIGrF2WRrtZPHQm4+1iBrdE4o3n2/jUoXHQbwlyOAq9uJdbGHDXF4zaDprUaw1wC24YV2B
1uhJT8TIEKgY1x+leamz+ihGECt0sJBFpwE4hs45aXiBJqUa4OcZMFfC5jHBbnBgaoDyiR36boTj
tCY8NuqLjzI+6Z+L5nafMj1ef3c9WZgYQ2cO7QVtLeL2XIO45H5N9Kl+HSx4GtajQ8AuGvCguZoC
1qeYMxZiK1j0VJbauqqSHyDbds63AJVVB/t6gm7OIu29r5+5rBsOWR9tybpPnUliDNgmiuysPa4n
qt7J7zyP8xxuZBsgpNsoxJzQC7JDj8ihiRAB9pxYnB7RkLnL2ojE9PUheA371yoBv7lONHnr21cY
XpuBFnEaF0duK2C15z4lNe0zKRFzMpVUOic8ct7WXIONxzEPt4pBbsfjG7cLsKBjTUlfQ37ZpFgO
138mxEoW+MlJ3qABy6v4nC/9Rk7JpkE/USOdwg68C8VI2aM2AoGv0wFDwccd2UfjPDSk0saMap+C
/pLH7+4Cd/YQhq94+xOM3NFTR0W83uuxTA76S46yq3c//32xFdyJoHt0iHlGa9DAvUk8a+9XqyiV
vUQcmjyF8wLAa5oPboO5ahivEHy0EiwdBohGAXBdN10bxfqnnV1HDtx23SKQuxlyDCDAjNtdRAdP
eC8ljlonZShPz9tomqrvAx9t8tXvn1hZI2Tdvcj2ND4O5J8kP2NGED7d3+hpdGH3mYvFuhnW6AGx
sMmnKX2zWJ7ZAUJeHw6r3XXmwAyrSOZUC5E+12X+1EDS6hjOkHN3DOHXOGfCCLrqjsEqP8VaBK23
bOnpInYV/Vkv37pQSoaEPHUfo+FmtvkoiKAc3wKVw3EFDi72CthVBls6ixCr9gi6LOeMvTrw2pND
6pBAPWBFDaHxYHIXAUGOqs+xcfT3+65hAIPSPEDt0/bxbu13NHQfM8VP0ET7mKjfDIWFEww4Cnii
6LO7JS8Sy58DWzyAdOfkrzWFf4cF38TnkeYu4oaU1JsevTUbggfw0Vmh19yReps5L1GI1oJY73Z9
gCz0b0D0PXAVLJJlcZkswwKD+g1vSIQJFuB7uLwo8VQK7GH8/LwH7vDdE19naAY5jAgATBoNdAKG
yR2uxJxusoEkMzhvGtNyIErE79DnkU4IlPxKkZIwC8oDwgEys1sC90GWeJQm+jIskgUak+Klhdc3
YSUQOtqFFrtDz9OFCnwE++tBw4ypG12QMR7SCU05uc6ucCys37jlKNrEahMX5lQQKi5x6IG87qfP
nh6IjUQAEXFM8YKgJ4lYD032uWr1q6OUTxaC5b4H2WM9jS2WN/EpBXxNZvxyhWrNgJEFJnj1uT4o
grXJCT+n8Qmx46YomPKBp/DMwW7STaU/F0n0MB9JzTrXTihk+LVG5nsk3Axx/ae2ybMxVN7Ja8l8
1Q1c4HXjxpnxrDuv5QyVOOKZaCHHUhwVeN1SWg2uwx+T68UsWxsNWcscbiVyTkuykSiLFDjLMoQ5
ArO9RRYlRL0DdP7rz+e0ayw+oxRjErZP7dGVRycYzcW2Qz2V1Tx2MeLQvOcFIAUwhTiSERQ/cKEZ
+RXkNCWsdharQzwqjl2vM9IjHAkEBfM3I7/NyU1emZiTS6wiy3uAAZgj4YRGs+Dsvv6xAPNC4uPF
RNRll8MeuAbZYrxmNkWYi56xjR5dQx6lLl/nhYUeU0zb7VXzOasRXxWtMZoHaUEQiitYAlZpmrgm
jCXP0ZJz2pf+tKdGmWAWWibb5fTVFmkdSzPuRkxKlgIml8EzxnDmAAaJ0+chmvdJul8yDO9tdFoS
+zUZQ1b1cZfOKS4FWp4KWTz1mCFWD7aJz3Y2RHSc6O8l7rMpUsCuVKK0DQ3KV5s6r6seIqRpoesc
xhqqhhfv18IzM2zF07Rf2z5lluwLdnOJWjW3GKLAYl3wYI3OW6t45RlepHZNwqNct+yr0Sf7YXyC
O87jgGpQjWCF1x7k1J1RK6N3oQNClZYARys7OAnxtiFoI0uB4DvbsblInul5/EjX/fREVBX5Qz8M
hlqPMIGAUWRG38doGynf87JgRC5i/E4wW7Ll6sfifZiIqRBdwrXIIjzq2JEaHpgceUt7OzKTXLpm
hVs8S9ID+hgnbpk8/jpL/n/9yd/pTzxOuQh1/g/6k9ufXfyzzd/KH+YP44X1q/4tQhHCC2SgbeU5
wud8/O/xgvyHZEyg7LUd4Hh+oOi//Gu8oOQ/1Po7fKGrVqGJ+F//FqEoG32KDETAPILphArc/8l4
Qf2pH2HbjD207wW+ADPmM9D445nd8RdsBxkc655D+96xaYA5uf1o9Vm6a4L8pnSgVpaz63P0Zn3X
VQowRYPgHG2kh1Hxcyh6TCyD8a+NjzaD2DxeGXuAdsNoLMr7eF9FNaxcj2j1pt2nvIV3eR0eCMBB
k9w2zM/cTlHW5fdOI06OA+d06KtLGU8cKhVUoJRcBZqf1sFKrZ/aMsk9Wp/pJsorJMYc47IwmYnV
9KGkygbHRGtfljysDl7EWWLpRPukac1bOoB+rXLih1PWyDFRbNi0+ILaxnmGhHDJWfJ+exb+m/6k
8998ugTFKYY2vpbyPxQ+tjv7jfRbf2Vi3efoXndlRYUxVY3zWOMmcgMJE7fZdb4FxqJLsVMiG5gN
QZt2XrVHk8q3wMlvBFrBySunv7k+zRP2e8dmvfvK922hGVVJWrd/6tjMblMV7ThD4ArWwzJSfOC3
Yeu4l36Kzl0EsojMK2TO6aoDpi69yrLaPSyalDq/vg5oym1NNIRnTljVRX2zIAXUbiSucz+fSAyy
r7Og+TYnESYMb73fSR8c6jp71TWLcYgF59cTUAzL9dKgc+27aTgsov5uxzaeVgKlZrrg56UnGzbZ
R/UKvBnjZW/BHcDO7SDsRPJqCjHcilSyt2PbiAadf1E6dujYovNVhPQs7mJf2XXy6Q6ddVuplsi0
VN6EnifuipFJMjMJFQE9cELSN8i85oZ52bJXIz3FXw9IWSzD33TnPN7hP3/4mtEirUDlIgNz15vz
W7usjDx78LKGyREnzpro65rA6JOOHBIVi+kyOIiNpNHB0bGpfMMYcn4zPxWp9ywV3cOg5shi0qKg
CkyTg3KJaoL3751kWr4E3qJpkEB1mQlMqpbpdvQDgFPSJ0CTzobcSQMSoLUgJw4ZpyTLkWRMdj8i
z1kOVb9gGPFHGkhJgrsUQ3rBRhUTO3FvK/+k6T6fggRodkcy8CkMGUTMPXvVnFcGV23BaX/siQNs
m+qmjYhIC1qgDVBzbyrhJjfZEn13+4a8w6r7iILSHOpwifCb8i8dGSZPSLQPeUnrpo0ciC7ESga9
EMfWONHeFIWzy3Pva6yXgAkiUuBQrRWIE4HJKe3kb24UN+Q/7pT2deDogDYcq7haG5+/3alRukPu
dGh9TRWDborJPDFVuldYd3uO61dtIO9h6bwEEZ6CGdWWHBnLeakPazHwSPmOF+B3rdnbIxEIbvcu
ArIxKl3fhtME10gM7a5aOCpY+LB2kSW7C7d57athNV1yQ44aq9MGmGN7GqRw9plT4WcPbOtbbjeX
MZ0kRhmOe57Cs+kn6Xggjra/hJkFUd+U/MKc9djmm6ZB8mIFOWdyB0ZVv+BRX0ry2+1R7DIgOMxM
nxJbHF2E36cYvVYN2GChHKMVR19iZmWGSEcPuDwUVXZbeRlC8qnf+nZPcBuZ9Z3rf5IEB18kcpyT
kzC5w79FYG7pfMx2i+HNG94rxeygDdFJ2H6FvSS8NQUU37p2P6QC+2G3QAVVaujgzBHJUgIipj1f
CsasY86gqg98Q82kONNWwKmDoXd2zho7G49zsEsiZtKAOKajMR2QLctYGyPWpknPsc3Lu+l+yW54
yKc9zdGjbw3u49LJx6qS71FsPWUxvxNp68VzNVDONSJrnov8mBkoZK7tNrsgLVET2Q0qnin7npD0
dFHQsAPjZrvMQrXVVg4HzIjvWYrWnFUovmciDJn2TD+b1gSrHJ4XN9xplVLHr5cZNBhusuL7IkJM
gJ3/067xYvStB7AppFHcLO6VN9CoHZxvjkeXrhVMcIt4O0pFJqsabZyMLUTGHlWQBUhkGr9oY93F
Mjn2g19+iXS0B4Jelv33lpBmLETrCDRFuVfkl7EmhMBUQX0oUqAXHQou7BrBJna76NLYZIl2inz2
Uef7fNDE8iWDTXCLl22i0D6NWL8bR807d7Vcpzmhc8gZ8Osn4Y+8z6+HLrYPflORdCevddc1mzrO
vgW2A+OT5OIk4AxSoWIbThQ94kuvUAiZAC2b8qGAw7v2c0Y2Br9gN1uwcbXoLyU2Gpfww3p4cvq4
o8cVflv08OGGIsF6cTWVgz5MkyKHYTjlnaN3kKmGxsMGLn20eCOJkf6SXcIAmd4Mfq4PkO5ERFL0
1owQs27KS/JZVE59GoKAkZ3au7mPXajMP3o3eMlmBkwBEkUlz+X8liaYecPAf7JMe5vLOf6b8coq
Sf7DduGwTSMDUY7WnnbtX4vUb4tQ6Q+QWCoa1WHMchLwwyDURYDo8CLHHaJP1bLk9qmYjgGagNgd
UPTC+4h4VulbXKdT/94J9bYk1a2wOJsnriKhuxA3f1P0IH35jwt1lfQVG5R29J+LiklaFVsojB2b
2Hev2WWitJ4QvQIuqpBu9jQ5rt0ADKJVrsS9EbLJ8Dcf1q+987dRlM2HJT0tEfO4aHdc/aeBYa2j
ZKLSisAoYz1TrY/+Qi7nGm8KwMkgOJVd8NQvTXHpssq+amdQCJkX3FglSr6+1hQhDSawMHHOrms/
5GVtLjHOpSAermeagWxVB4rJ4ZL1PcC4sBZ7XHv+JZcIowMz3aYUqkyZJZLRFFeSiBhG6cjF+kYr
AANHdEraQjx6xS7ovHxfuTZGn6VfRdyUxN3UHAO2ODJPr6e+Yzgw9vu/vk3r6eJPt4mq1PO4fIfF
XIj1Nv72PNmOjoTV06GN2+bUTdlwqUP3UAUz2CZHxbde9RBm2ddyaMvD5Z/VQ8MCs1Uobu5KHxNl
lVhqp0OlLpZwiXVPyQIYWpd54/ozzLpcmL5Ed2WIfiUqsPplWRUcqhJKI8BD61yu//r1K26iIXIl
u7ELZZ/n9V+MpexzPS0cKQY72drDGueXTndDslhnEdOVcj0y/qgoYUvjfYF+lrnM5DS2uJxnDP5J
srMClEb2ROjRGA13mqmVkn38ZenqTU+6zeGvP1LHt//jQ3Wo9in3tfo16F2Pgb9/qO3o+SVyIj6M
Rb8XHYkAS1vsl3EiMKUqH2UJLHHgNNKRb9f1A60CDcyiAWDW9OnEq41DuSluvJEgYbo5TUH5YE3Z
tZPVPuqD+GEKwf2mw7PHlHzj1fFbM9GBW/wnpFieg8zVjZFSesVMWzz3oUp6j4sfoOOcR4SZY45m
bBvnqBx9q/ZObTbeZQvDKt2rN90Kiq6BZmqXiI/ac8g79DgYVUN6nscguZJ51ELII4XN0HXvdHCu
LLyr+kACpLyKUNFo06CRH3GhM7g50tkC5IwX3vTou6HcPRMEfTeh/2Zi+k3W0N1pEwqr2jf4m+us
dC8EbwD2ShjH6onIUav9IOgYIViGI8lqHVLUMcprgcmBLHOEOra30x7bRxWwbksjvrhCYrVV5wjW
CQ4rtknftfnMazmcC+vQeja8u4C4C03HLu1p+WhjrosAcbRRpNLRGc/A4YJx7hQBRcY1MxKZIT70
dvxtGgOOEASk1hNEd5+sV2Ez3EMlCMwAyEnFUMIICYEgMEBYSWbftWW5ienkFEVd3FagRWMdoqRX
S7vrs2/d4v/IHfPhKnABU+O55wowzoQxM7UwqrkDsuDwXrg2HjyM2m0eoNQmBq2oqu9cJNALpo13
wYdR5VGXyr73KLfiLFJcAbcvTKaEgQv7v+dlZ1TkBuYxXUC1Y2DDhM97sDTt9DiBFBf0gI3yNDjL
2DqJzOh7OD2zfO3hWB0td7qJJQxoZZihd90tC+Mjt+GdhRY6eBDsltBN7712mTc5QNDdVGp6qOvc
dGgc2tEuyQoF40kXwlNllyDCJz7HpQhHGrnBW+iVBxbHQ6SDK6ojcyoXbkjlFvVNAOost2ywbwXa
u3a2MQI7y3EoCMTu1ckzueH4XOXX06K/2H79VOVu+9K3y0sWQnFXaGT82Y8IFTEE2pY9sbiI1Gyr
hSguFsK9Cx9DQ0BcTGtWD+oG5iZciv6xSHMNAyDvALYDIJCEe03hTZHfNtZuDNTPIfCYMpOauHMH
/7Wj/4BtkBk7ENRFFmuuDSrrOe+wYNTPq8YU/l/60nWT3CnFm1nyemyW1vK2PLzICRYS5WcD1ZMM
xYZqJ+yhfqYjoO5yHNqt0Pf1YvuPbqiJ1vXEbiwt/zHyBWljoG5E8kM2YX4pTdmQWsIcmgKxRfcm
Zs6+8axXi3x+kBH0Mn9opr2dELZQYlB3rPFKOs49POJ2xEKa0wEaSM3oRw+ycuLdjePq5XDTp7KW
BKiX6PpsmicZb+FGY2+6qp2tSR3QnykjsgJg2FjUn+hCUT8xd+FR7OoHTcp8nqn61JgG3KcYnmpK
JAy736Z5hGlhBxfjC1SDgnNpI84L+Oa9shjBuH5yXkY4wSmVcF5frHGp9zIY38vah+vlsky2y/uw
+KAkqV+velgxcfEazxP0DbQP7YKaNI0Ivplyva1Lt4KowlYSmbcmz6NDzVm7iMZvjjU3135bZ+e4
r7ZT41zZmWQiNHLAc9mC8Jx0zQ64C4I7I5ENVA1OoaaeLqJIsO6WAna/h+nBykAFRm11OwsDYWiC
ozdyQIxReUlb7AqAbMuchzd9p27COeqovWkf0+mLNlmRwdjRCXJ5V+Ik9GhNtORo4r3cs3E1G5em
siCPzhJNepxbeIe655U30CoKA062BeccdP6d5Q20njmwY4ycmf0OEQpbnnv6lA8sScyMp+XNDRSE
Rocvq8hjHVsYV9xzOMdOFiIyaJOdHSEOzqPlPASa0BuOVaUVgL+rMpjaLScHTexeZoKLb9c3Kuhf
J3/kpzXBF70AHoij4NmZYwzSUXv9xKlsvmWn8kx8N7AHMZ0SapdU6EWTKXpYOiI81cSBxsNVH0zW
jV5Q+GfCvlZ0hSI+vx1xJ7Q1Umwwg2+dJ6OeiiQlqxx1gK9mCS/D2vke5oW0g4PlAwjoTIRrOkd7
UNR2fE6W7FOP3nLTWAh0oqEqDuMZMVD06DvufJSNxcmAmQ5HaoGwYyDpryuwIpgCZgS+Hn8oDthQ
L5Gxv7HZIwxM3Y3lTF+cRn8ZHMdjMlRzfrKig1IMSwxag5XIyokgJkNtqb9kYnA5N7CvpjoqjiDb
nm2kKIQRLAIH8RIy20O2Ikhi6wY8UsTb0/gB9YQZCE0pTa9bOyLlNbUKrPHDMRnpgyKfYVzXMQOR
tf1hldBoil4/OdKmJyZ8Hx7EXoYl4Z25wvRO3ApzaOaFS9J8dwoW32AUD3IKvo47jfSAAMr5FMfz
NXpSEiJaJlVjBBJwbDEVJSvCzBw8KPFhOeOxcQkOW4b87MXWnbY8Q3W7mPPQah9FAnELvjdDPwLl
5Fn1gxdPPxx0tsg9wlM8DROCAxcoMkjk3kBHLuP6tUBettHS3I9Wnh56X3xvaaVEWQ52xwWGMNOf
yyK81vGCdEi2/s2AcOjYVahDkGR9Cz6mwf/JAgC2dZh/ev6nWAhy7QMavV2AmsrPAnDgGpNcVtLW
WnDCh8WHl6/AwGQ/xanYjvPYHqahbQn0AbDatfo9HFAD8AD42077aN8XWeLswWwfhdlbkfQfQ9h0
N/4qSF7a+0BXhMY24KjrokSkyMHXo2RA5XygOfCzCgd7Z+mOmV7cDdtAgehMk4iHYHYJIwOgV+C1
rx1/PA8hlimnbe/iSl086Ikz5RKHbMd68FsyeiZ3N1iIwzheLIBz02cEplOfyxu7Za2TLWx/DZkY
tZlzqehIX3QKFTierlFY7duy647STBXcDENczIKEfVrFpfGcLPu6SujKs0CXHS1TPzL7yrMBy9NF
tx0FwtvFCalMmW8GH37w7NnjV4vspGMzAzTVwxxeefOXBtnZemA9LRTn+17TbfVpHWxiMd04prhJ
aQI8xLJ56a00uIP24vcGSljxjtj6KBZjgCbjlx+cAr5Ndd/LBh9QWgPLXOF+xHMHGupJ29jP8byn
Mg0iBNgG/hPyrnhjCuClMRZgKCYa5kCLij1ituB7HQVrTmi2L+ZthRWfzlz0LGkPYfzUC+K5CutS
2p5deWBdt/mK5WWpiBjQCxCxGvSMF3NsrNDuFRPAxxiC4z73wUlIAoob3hyHWVxlDKH3bXQfj2NN
QJI+pvmstqKBzGb5wbNq46OTLOE1y012mRrQ1+t/2Z4fXk8WLIVsIr12marhYtwp2ZZWLTZ7O2xJ
S54KPlPG1ZGaxke2kndHM+utooX0ubxOjlW94qrq9nWC13SpehAdozHzWTIaoXivr1Nj+EysCEsu
ZLe5cchqYPT0FEhjHZnTErnqk+sQwW/WaUQnynNh7+xqz7MI0Q2+EYCsbrJmPymY7+mc7ztCFQYR
D086ih6y6SHy5BfHWCcaTgREWXBY4saoe5dMSkm5kUGX2QxWMR1E5zOhdt3vOptPnitrmDoGdZvj
PtlZ+QOC78Lil79JHXfHaB2pcLpPUraUCg9/78npEZF3sh+ySj2Uc7BRCRXZOIblgWEDB5upsTa2
Ut1p3PEF4ovDwSuJOe5P5W1T+yRcMSM5BVlNyhU6paHErNsrmn0J+OlTuJJ3UzGau2qiy8k++tNN
b1vf0jeRTQXV5ZO5KZhmL516sQMsb4ntP9SRLu99rw83IgfRvF6CmtVzV8b65NKmYiYDVb/euc4Y
32Ur/nySSXXpZvfYBfTBexdSodM/R4BIZnD3l5GskclxPq2gIthEgb5eI9x1l2ISzgzpJAgv3gsv
zq4zU7QwNFy9V2hDJ6c1N+zLQGeURArYTfrOimkiz8k62TGPbq3FbTmGj9odiqOIYaj98y8MFjKa
JuP1jIToEZRQ0fu+CY602dqLHmy0SbJ56HxwaGAb/ou5M9mNHFmz9AsVC5xp3MrnWZJr3hAKRQTn
yWg0Dk9fH/Oiu1AF1KLQm17cxE1AKcldThvOf853XvJZE4aI2+AUV6ybAS9598/cYOovFDbQ74hz
qEsSfYiLqcHXZDiHKavfowITAo7rn9RMvr3iT9tNX1VEy2EY5vtcRjFFMKEJBYWFN2Zvn6z41vFB
o8E697H+wd+rSsM//fOP3AbXOMGm2E6MES+eMl6LxgeGvFiRkgk0dlAR8OR2DdfBzLetqKZrUixS
ZIeWOo4NCWMsVM9J37xHU1mdrJHZJi/bAAc0/fLqoTp2XmY9momxYT8i5duANbFDv3+MFF4oFUU0
ClSuvPamdndDQkSiylhrAo5aO/RKpmPA+vddge3SHdWBY1z7YmPj5yh+c0Ou3GbBX1dWDtzUZlsb
uCFcgiebNOHqZhmldUqoPyhiTEuiZGJm+89Vnrzkngk5OWWTkh56/8QArA83zjCh9c5Gt2Ol/GvO
01lhq173thpvQ8AJdKlhsdnlO3zBxgyIscvrs8r9/kXGGjJtl56MtulPCzo7rmW6ttIk3UeZK08y
Bg7mKBgCVWzkuxaTM2WV3D5npx6PeYYhNU+7/moXEl78UDwWXdu9wcqdtVO+Ly+iso3xUVvmWmkZ
vMx6Tg9TMz63y3yg8BrcNd7Mthx44E58kPgyUedWI55k3HOwdmG7KrOk33Qxi1Zsln9M521IAoy0
K/4E0EHnNqQLA43d7hTjgXrARuJbzXpI+NdZUe84q2vmZjURqwQZX+H9dowgojeg4v5S9HDAqT5x
LAIlgZ4DgjLRvsldGkRcGCc9RWeBaChL7mntA64ph/6Z5wxfdZ2AvYknYni54vI/VNalQzRd53PL
g+9cJJaZYz3zgWlM/yzrAQObri5cZ5vUZVkNbSqoFYD9qcOH4Jvh2S26YGWUggfIoWa0qcLh0GOm
DjyyUpULCTAUoH8zTigqnCiXFZg1w1jgeQva/pKENvfpHnsS9CFOiYMBNDQknx4VDOcQlidFgs9x
qbSmOx5LN3Ve3IPcY1kjDGlX44Grp25L3C+h5iXu02ucwWNJ8KD6qhdr3E9/Ezvx9zqyr1YRsoTH
Ec18gaJcr2q5pEk9rnXpNvTKDdjXpgzbT+O8OoAtnaltAZTy/esiND9C7geZZ9FypNP6OVzakQPH
RkazLboZEsj2LgXwjSzj+5Sx+C2IYNN1p28FlywpYz7VvllenQQtKFdJ9YauCoM2o4+CUdWhSdr+
QGyCGHQGXqB1Xbk352zbqHl8LyRONwVmk6g8IbAKo+pjqIm4D5oMZVxPX10jLmk+jS+O5i7i9e6m
bTNxaCK7O3eYv9iKjnCJjBezdbi2TeYnUENnk8r8aFZM4HRjcvOOB+Bd7RsTLDKJvL0s5sEvIx2O
rV9TL9Cg65UBh49GqnQXavUZL2WUjcMT3pgl3yVo2QvDodtqFvmlhJVZ9lS9Bm6mDqbJjwhipnGm
LcERdeGZ2ur6NJuvDXHt2BvICdTWexmbzzkvIEwsB1Ewpn/FCw5pRsn2OFJVEgRFTbTB3Rp11RzK
UeJGKOvNnDM5lEjqKcrYpuYovezHMhx31Zj4eJzao6n64z+feBVGVPH6FHFUtrcMBTSdDZU+5y11
5Pg8kEwNUT5YARNWWQYZtFp0rnTqH6KJfJXQg7eBxLtTHujGAT/IdjDrZqvqxmWu0OqrKtrb0AoQ
U277I6jUS/IQDjS7oBlIuf/nIRwnHwa4tBfgGb/WCIyIuSlRk+BjWF6Hb1bmYYYNLp87n39nadOP
VlD/6qfwNW4Yeg4JLBC+wzmxCmIHTAqysR32RAtIIDCo4sY4m3QmJgPxANNFQHJMuoLrHx0srQBV
mpws8Ez5QDhg0W1E5q3d0sB+P3PS9yxzxUpTPHi9erLrgeV74m0zvErwyCgCMozPfD0zLwd4JIo8
33hO3F9jhSX6n3HjKBjTxjiGUb/qk7Pg15KKSGxUgjJfiIll0zV7t0OVRaIudmW5vGOA8mwHO0Gk
JV8aiXaN5uNuhRHvLYQihEcSp5P/t6oT9+BVFu1TdiLPbsBfp6k+mt60bl2YPGmqK7aT3x2MWs6U
NBmCdAVaSTsSmSu9i2E1hOwd6xMlLmJrx9CBv9rMgcwmMUgOcqIMIrHJw/XMlk/fHHxUviNvKojb
jVPBlU2pyKojCh15ghQ0+grR6TTsHQvv8eBxU5qW+ekwfBnLB10a1TUtK7mdHX9ctUH4GDsEkUaH
zSD1wvGZs2W+rXA6nsv4wo7M/Xa2GXJUNqASc4YrCIk36wu9N1sNjN7HbSLdJ8PJz0z75V5Q1oaB
Hde6J6Z555oMLXuUDxk+Zya/QOrMK9OvrWPeki2ZJSkCbafZUfTpRQ1kH4LE+Y3EEBwipY6T5B48
p0B/c6oHGPsKhCDEBce4IDzVPKtezaHV+GqXmfboVm9pEsGEabEUN2OUb/um8NYq92gU6KpqWy8z
UWWGx36QIR8vTK5RyA0pKafffY0Rq8SHnrtwKrnAk3aLWDzogsMP1IQ/rupnShUuSjREy7Xxoyof
F4F6nerYf/bN6BWLUnsNM9OgS0elD1NGqLaRGGfsFuYcl6zVVMD3TL2selIt1rKMjqpOsuBCzNrq
hALDKkheuxRDc6exRvST9eFSsBKKNj9EuSNODZEwAhXtK8cNP54QhZFiNt746XQTfHB+TkfoqM/N
eleb4rFsOGMNA6kEb8Io6hh5fvnnH7Fplmz/A/wunfHByUBF+wu1rIaBd0ByO2VRfrPCud9KG9/Q
MEUf1pD3JMEFid/M+5mRLx5qSG6qtzlEMNWE8lx4+9AwQJItRVp4HTjMiAVsZ3+5/XCc+m6+GIlz
TyMfZm3KOgwmvQMvVnFfpbTBcbpNaNTk//iNh4DPCg8G1hu7JiQxBhd2yHvOOsFnphcHa3Cmq2e2
326XTbjlLYFWYZ3KiIKbrKaEyeQ66jW2ouQmKU+RDsadp+xrEPv8hJkAdJHQoFbNJsnXDkxwJOeP
KLefZBRcmqqUJ1P56jGI5B9XdsmnNDFYOI4M9ziDfrzYmZY40i/brCmKV84mmVV4zbFJFA4sEdl+
5kbxxp1UkInHUt0Hq9Aqq2MjwlOa+3IdDvCpRx+jSJuF3XYoE7FG6e4+HIe13XWM99KbXyaMzw+W
N05nSyOIVPw0XHTWy31oYvrJxu7gyBgn9UiOs5qXA3GqjxL19FKSZO77Yl/WWqykJns9Rn8jmZWv
sz3/LurURe1GphCCMXQstnM30Adlu3srB2nHUqKw0ODWhO8yJPpYVa0+6p5+60qEoGnC31MoMHpw
ElqrBlRu7NoNzd8tJQpAwIXr89nxhneCZMG2dMdDMWdkqtKyWxsUGVFsBaTIQlSvR+ndXc+A6IIr
cd22LFe5f5+T9EPFDkkyASwl5X1fn3jLqjX3kX4L/2COxCGfEvCnOXugBJ8gHXM8jkn3KquICsVa
zFAW7tLnvOAL0I7t1NAZXNcrVjieNZuh7TIu27QpVIYG8+Rjq8TEXXN87z37VujpLe7GjSU4+ibq
rbfTq5o95MFgBIqXP6cpcHbpkiSakeMexD4LFuJ8mEwrPXxXDUeF1mIf8Qdsmap6blCy1nqA9KfS
kErDkRYlNLcvlVpM2Touba6DHBOMSztc+4PwB+nXu0UNp5kgOE2R96viw7FafpmMw11YuOy+Tslv
SYLHccJ76UR3qXxCVfLBGYk6iN4Bc99X72UR3MbZhWOlvJGAWEi6qp9LAAjRRK8CHQluKu+20197
PIfUaOVOd+nrvlnlfiMxiAZAI4w83risjlirME5lffu3aHWxLZPR2MqoP/RjcuYOF11jqQwYFuTm
hziHPDr/NOXAJ0chMHZJTDcTck9iWnQ9dF/1gFDYLDXTwbdKvY8qObRDLnbJiJlAtXq6tL55zWXP
4MIO5kM3/cQ+04asrF9dzYWqrfRTSEL/UAhNpy3TIc4c27RysBFRIDUTJ1D2cj3Rb5L3pPc48g2Y
cuQY3EsZffidLfi1QubqQ/pjqPgeIA5hYRfVVqUzx+z5sTZdhrO9A5ynJm9XIBuNHXlDz2RfRkGm
76yr6zXnXkEDIetiHVXQaYE5S+E8Gi17AadJgu5I593S4tXEtVgxo+UMwqV3slFieIERoazeEC9g
EdolDFPHpwTX27/xf+qBWwzZjrL6xCT46HYweWOfEWaNsZ9OXc2jG3bXrkwv3fNOOANep+mxqsZj
EidUlRzHc2FApra5Us96+rbJ4KS1++ZSN92InriLTTPUXzfpdrmRvThz/tLGgKT+zXRRSNvS52od
Bwzy0Iybxr+HTn0ciuwlY1BoF961j+bqX17D/5XN/n/C7mBB/79wxv8nFuT/j5jHBaDzP9vsH+vF
Yv9fHPbLf/Avh70NpgeXPBZrYp3YTz2cU//CPC4AH+RKEfqe67kWlpb/dNi7/y4cDJ2wdYTwA0sQ
xP8/mMfw3xdPvhWEgSs8B8PV/8Zhjz3U+W9OG1xItrAWeI8rfBwK/81jH1gGvgeIk3Q8qpsxqlMu
iVIL8yStu26gfLiGs7KJ8lXkY7k9HgsAslYOzM1BK2Kv6+VvlfVrx8kPuU2TG4m8iREmHom937tb
XXxmyJDjU5EeFtEz66yVg1fOBCabc3XNnfU0fwVUuxnXyNcE2CwwO2qLbYrYJ+J0DxhVfTck97Me
SWyyv+nzVGgB5D9zHszB/WlB7GRltNFEq9glkhlLT96dc33o+AkOt2TCtLpviQd9jYqMD7F60TxD
qiVB9vxVxsx7IVaMoMPvaYVyf3II/wXIA6kVrBrxVHVXIprYIR9smCl0SFlA6HxGTSGlRc2TV++D
MIY1yHSQKJzxVRWXEBBPnDdrDjXrKsCPFHw0fFO7v2n/OWRjcmg3+EaEf3CzbdTvuSSta687LoF6
QpARDhphsjpyAjR2NH4xSSLrdujMzzw4ZaxRlnxuyGsPjPTRqsC3H7X1N+j2iorPphn/aBlyxHSe
+9w7usklYVqEQZZENbVt3gMO7NyjTGquNtilAOj2FHdyGXRXHncr7nrYLH1IiLzGrMVh7bxXEkCl
/WnH3Qr3bRRvp4GObsGS3J3s4KJJxOXue1r+hFwqO03bWLFOQ5JL9bwvjeEGxCKdW46VGMfIj5sh
RMExPMxg+LoEzZt8WxwmyIMsjpBhZqbRkSRdYD9xXOGPQFKaTCkzw8w16QIPeXehwSXtuiY+rmk5
uw/49nwqRRFkiRwXF3fyie3ORwoTV2bE8Os+UY1dlPM/WfKwh4QJxmFAWoyi57D3iQH3MBS4IEGr
dNfsmW2GBJNyM3gJQ+5lrwRiHnXSP83OLXQaPPxM1fHym/1tlGeR6cc5ZjjVKGgP5WZub40DBtjN
z+U8P7SSkLKYD42sf+tkGwTbiQpv9y2Lntj80ngr5cEA2S++GKCV+Ao04zlZTYSUnTXjN/bL8Jk8
/WY0qVayxa7LZmo0XgX26RbPVDaOG3OxMFLoHQ2UoYXGyYRuUFXVQ8oELclgzDsho6gYlMheNsmj
I3sAkvOm98e1yYjFpKI+j78JB/s9U1T4rxeF9CTespZii6ZE8x+TvQcqoX6b/WDTnqvGfwBWGEfX
ZBw5veD+qHhea6iOIZ2IIJQK+1vOfx37tS34jtPjADQ8okOsbcErEf4Xstx5TFQtgzw92J/EQb+T
7UrMmyrcp9yyOrLbahheBvXb6TDBVuNep+8CHcAdkTxBeNSBfDdchFbkfW1S2WDhS7ulFSaC6my2
Lz21FhnXG49PI7qz7oavLD+q5ieZfwUmvEf46JQaVmn4q6Beayqe9RIdd5cLafLQ8H779WuEYUgW
04qR5mkAtpCbAaSHuyewz3OHb6xig/q9LypGIwwNu5Vxm6yLyCi+riqwsQhmaflXsxIF9GM5Ep48
rqySzuHGO+TNrw5oU8LxTSyHaldvcLBSGveK7IajUK1N+ykzF/DhrfST7Thbm7mfN65XUEHRP8QS
kNJMaqQLmL6Rgs0lChmF7MYJOBndUSm4hjHlGoYdJStR1wP6J/2aZoEBqpBKvrWz8bOy3WQauqcq
YnujAqx5leXzuKicM/7MBSmAZUyUEbjBQIKR6zJw2JACRYSb42wF2CyG8up6/svAYGBnRehXXj09
Srm04dAbgBtJc9v77S4dZrjGxh3EEHmpjwb96ZBf7A+zTX90irXAM8Q2DsfgaHvpG56icJfFxk9I
jRIWDI5PtOd2fvRaerncVYGs1r7kwlsxgDB1eZiM+5RnKZ1YhKQFKk9lZ1tbU15SNMIAHsDs0U9Z
yMes3Zqi/2N1M/f3Evtj4+UjDRICd1qY3oF5oIHC5yhJ80ad9j9qhvshhi/Oz8ln0Fp4D01Gh16d
/o0zCA4s7aVY9TlzmsprH13Y6omeV0R4cE9EY39oabMhOd+TTdNtCUK84fag515vjYa5v/tkE07d
4GbFlXZEIAP5sCCUZGmtKcn4C+6pDxc0o4k9bixq80Cc80/HDI53sF0Gq1OPXDIRSW4n7CZK7Trv
XUWfo8XFSpCs7xl0uFwfMLHlKF2j/D1tAmmQKqanaF6sCcUUlgelh0OSmczW2/bHThW0cnoV3Nh9
Cj12cJkbS4dQmq6GYOyPfWP+GS12PTgNSRNRQ2RidVcd44ckpklsS7ytuTJ5/svi1j74lhSkQWbW
t2SggqOl5IYystBisU9xStmF6m9WFOgdN5/CLKZdahP8wREHeHSKtm46Y2DEFZKPFbjeYPrK9PDL
Jpy0aWbBH1ajUYESE6p86UiXMGC32b8ojuCJVuVbF9mv8LHgbrTiOZEfasx4AsKORQzrxGiyJqsg
oT2TlcQbXB4ON3lvS4pO7JqL8zxDucu0eDU00lEc83yEcjgE8PGTxOxPWVogIgj7LQ6C5IL/PtpH
OmMBVD8t2v/RZjLa8ebQN4EduEeQjUnhWrl8A05QXJLWeh9Ix60N/Mh2b5WHgrzSHmjahPJPAJwu
dpsh0+C7Ltbb4vqPAcWNk1s0U/+WWVepkJmRrxE/xpK2Saq34G/8JrxgbpD2WLT4jGKHx/PB4LVK
6rPjwDP2C1jCKue6YpbufYrhI/sVCljqsL2k2Yx1YUoPYeHf3STKd5k0BcF29zpws7LNhWuWNczK
OpAAg0i8I8YnxBal8pXbDPsx6mKupezHfBnqvkz1OcriNz/Ika4wuGGekZWvtjOzhkZk6ir5YnZU
obeZcnArzRlnwLY+8uqybRb8DmdstQNXczcrFcUdNEiSUNp24XAOQeFcdN0eTJsm03R6ybPwW/bi
art6Z0iqXLA/OioDk0ugmlRRdxSRxlwDvJVhDmwoUvI1Z6GTV+ClOVeYtux4N2ZiZUvK3gwQHCkI
iHUbdQCisH0lOMnng6W+52YzWCe/vy2WYwfrWsmK6WHJotrm5hY4p74S68dHA7f+OOEtTHaSQ0PB
K0i6uyjvRhpsuVHcJDWyWXAr40Ncwa8kZYpDLLvmqrmWmskG5yUYNBj8173PkPKoMJo3TXIo6H+m
5EaLewQiaqiqvQnlTlnu90Ql5hiPR+14FL3QvILUPeEaLMNToSAOqPLbwFPo0RwpUGxD6CA0j1to
VhFz2MZ6l9RSF/kWQdtkTifnUwc5BrfKSnM5zttnjtDBIN9rzq4qJAzpf8Fj2kQ0e1jE5B9s+dg1
+Yuv0Nb59Jvl0Wn9Ta8/Oy2fkwxRhOxFtPeLktgXAc+MySY+FcWfXXOk0q7Lkfix782t7+JgG5Jz
MDibGmDh/FxXOTqlvXEN8+SaJ9+qX6BBkIEJw0cAP5sE3F1uXT1SWF37SURxDZafeG2Ew2k3G+HR
lBjp9HTNMNql1rkrjT2Sq83Zp941oARN70P3+WrkOFECl4K6hJP5pKvjgbP2KPZuox6JdqwsnqEq
nNcyuiS4+cv5FiHGaY82U4p3kl/JGPB5RawqwYYOjPRbomYrGyeHMJ/MnKEt7V4R/mrp/yR4UWgm
HvlbFSNT5fIiQvTV8TcJM6q0uHDNNOL1f3oTi9PMJUkWm5FdzIcP6QNvCDeZPMXxt5bbMXo0Gzjb
HDsLyCu4iV1K0ARIufduJ5nPtePTnDwvsYu+fzUwz1aWxyr3FuGZjznxhyiapIzIzC0PDGZraneF
DbkjvbVAPGqtr53MQVit0zIgsiL2HWNxlic6QoP4hrCP193dRW5ANCib33r45+zL68wF4sQkuI4w
cjZiE9QH0hyPKR0nWcxvYS+ccyJSKNgcXVLroP1kJZxr7D1a9WNDqANuKqBr4T7qweeqZcJaOraD
dQ7puRrLlZmSDXB2IWZbyKjHYaTRGHJil+NEGH77KY1a/qqUT6LkAqD5qdFXDjPc5v1sgmGbth2n
XprHSQE7GJ8nI1rFZvOs8+lOTlK749HBJWsz9K26ZpM51cEUycboxnUDjEKJRbp7FwamMIrUjFOQ
UClPC9eoPti9HvoJj6H/uDTLTeqaQH+ELGJk/rEwnaNpX3gYMx/LPkbrtmS2XWb7tPyYqqtlzYhs
hzp4WtgXLVH0MP7yYw4Eg0dg5rvPQvK3z9q/ORJMkm3GWyt4bWOSF7rdpty+WjuhR4ZPraABpfjw
pH51XfaGwNnW0822Bmp88G3ayY0uNyyiuICdowTM0puXGEeQHDjnzrveh7gj9qnWL3bwsjhUGGuD
QUWe8/dOn+0NgnFzHTJBcw89o6SmegGOsS5AhxSoaHM1UmaQbkbZ3HHRvCwGlXT+Nbbe1eYGP25D
IrQTtTbVeAr4VR3rLWKVcMFr4g/iQwSyxPL3OZLE2MD4wDRNn0Ssnyeg9QyHENM3WOd4qrtonXCD
XRB7o4RYjgQRpfvGanZZFmyljzfHK5Jb7EB8EuXj6LLbgm1N6ltVfg5C7Py4OSxOsTZe4tnZrzpl
abdigrQUorcLKufgsHhZ2S22762Y9wEtSgE9eTOcp4S4MNPtcToYAEUmzzvbB+nLXejCRQ+M0+xD
3CiNVcEdviSgMbf1nWVha7TdvWLyalLWWHZkdqbizUzig+sTaWdjdkRLS2sF9g7qOQfK+jRZ9bqN
GaM8e8GL1ynSLEwfU4T6aSLcmMWAoOStB6VEzXVHpUCU90zY2XVr+ykwzxZhSxNEOHZrOP6B+1UK
3nr3JhODUkeL/nqXnqBgYZpMFwwQ65j+vcwNd22YbcgJpZ73OsIwL0vFaRJNKMas69PZMzKiDnr+
xN0bphuS7e0piYzfkzDA25KKqcRTGsxPgitkyRTfEJ+Z+RSHkjqJ36P/0s0fMnOOmcg5/7760d8i
XThLLqt9yLrRrZpMb502rVZ1Xz/p1D1Z099We4woEC24JeBG/GkydyOm+tAoDIl9Irc+7n3WTVuM
ZHMldCbKqBPA0NqSoL26beeN75MYSWvhruhuRQo9UOLVDGh7nWBKe3iU+egtMQmAV7q62V4M3Cs4
+KG/dtzntNybg7nCpYjR6Ypuv1acObRTbCL3WFTm+g2D9xNTu61VfWahsUo4Kntpw9n3zxi+T4V5
ioE/a/evQjmqmlvtDNsyontsPFC5FBOfUq59LHIq08NkK50zcsq6NbHw73LBcbUQREt+kW3ZFDI5
G673aSXhNYppsQoo8F52shEnq/NstmjSnXudvb1HyNsjXuxRkRsUXExjooJUw3vVxfwrOWKnmN4H
jhkx8WM0s7amxrOnATwH3721PJpRqdc2c0DVdbVixE2yoj0GGESY/Z3rgDpn2mzRyA3x5LMAuiva
eMjVf9Tp3iLr808eL2nOZu1SM51umuhElplXnzxF06OTSBZYFlfn1njlqa7sOwYl23t05vreGCeV
HWuGWzwVPHLPeA0ZA7P9yF9h0r+4hDmwnTEpczgq/u2TPRiQhzqZfmlQRH0SrSMc+ClFkikIbsO2
72n7yj4qs/cILmrwK1HXIHwpIeLN9JyVlXUs+0NYljvkNb9dW/RSt8l7impDDIK9Zl477biPnRrk
QYFbottWDsm6I4jHfUZVYngX/hbgh6AOk/cfQ30Ynd1HH0fnvFw01aqKkUdLpq/ME6c7Y8jyoRsI
CQ/+buI1WgyEmpTW4mTYl97V4nIX9MMe7gI3Hm6kOruk1Nj5tX10YC9xv7JWKBMqZ/Gg7qJJ0jeN
WJVGj2VvPzzNtdwVqUJIfFGFuGRNu5YzTVTx3bRPIukJ7n6ENJSPs33o+mHbwPkJ0v7C0/DgTL9j
OJ0KwlHDwzlL/sc6aAsTQ+ihzvijUHlnxtF26JeTF6POp9F2EZQ5E/rEoPOnPBq3NkeVygx/MKng
4k5WNXSqycsxgb9bEWW/w/TTUhOeGxvbOXKt3Ch5yugz68mbFCBaKC0cMUrb40uX/jHNnpbWAgwc
kzjTX3thTfqLQJBNWYL9OHasPAxwTIoX0o7QhP+JoW/NDIosQLWeUBhV0XCdvuWx3E+EGC2icw2a
BHjpp+eZtpi06uiqr5HJuAORXqg8uIe6p4oanTO/ZQ7ostR7wF1JlTg376R+mpSEwc1/wpW0LBnT
weD6UWqm28wMIAF323AgZsR5iDRLwHKUi3ZV/6lZ+tiWusnbmM4WbYgza3fQfHlvGStNpWYIjoS7
cogC0BeIpZ48dsUOlNvG0xiOOeNAzoyqm4djZIYCnx7iMrksGSHR3zAXHLv86oZ8cUgT5FaHqHkt
soqrNtBXIKwh6riXKaeZh4xHxgvuBobB0BzxnGhR4U+4NrR5JjgVa/FbMFSbiCPqakCBbnduOe3k
copq/hbjO7mKPf5IUkD2tkfhzRarR5juRY+FjKAZT2lv2Bupeo6LnzOfZTn9wATaYJzea/s7tiDT
xTPKFJVR7d6mP4S9GvA1WRhMUKp9N7yd01OAy5Cg4W0Ym8swE08l2AIzD0PjKkvVZcxu6fQdUEzS
gjhbRN/QYrkQrDes6joCvzrm3NqPBEKoed1b3mUgUBlPx0GdZ4OO7YBOmZzczECn6j4sbso/GMwy
oCiuqrElEUf+/S0bplWq+fSrc8kRo61PjX+xC1h/NVuwuJlTy8p5FJykG4WN032ruluEp9uGHKuq
l8b7anQIfo8uxfTKAJHXDkhR4cYtiSTdTO1tYkydXJ364sdN3+YBw7oz7KcFkUKpuu76Tyd8isnd
OXG24SrDYYamFUCTuMPs4Jylh9y8tnWzYaAz07k1QnXokRQpSdtMoXEoL4u53Qnm9USqiLg48mwM
56Klj9z4smQN93prNUflcxLPfmANk72LfzvqTxG+dFyj+pLR+7QrqK9r77P8NYT9bsg5CFnOxkVW
gyWwN8cPP4Qyr9J9m57a5GjGRAG6+pDD+LbwqWSGcQZuuuloRrWZF3vNumPtUQFKjbiroX1goyMI
QU2PpmMipioJXTzxMDkUD1ntn4r5jwW21yGzM1nfUBkd3OgxwVZ8MINHvYqtdymtEwq2YBU0G22p
r5qz6CL3Gi4WCgxT891j3epFwYTnB18z0FZB+g0ZwJx2c15d/LxY/vg4RvJ7GnjHzGoPxHUtnxkD
5y7mxbtIgdoYtmHyDWzg4k8IOHRa51sbCzA3xpUAtswMSIybHixhQ9khPb7wEH972bQJRXVSxqVp
X0ZOMs5EhxrxASv9gma3KvqTI5otyaSJI6qeHjtn2EWm3OGMWSQV9oz2XVO2oOuOTtbx1OnmMsGm
K0OmN+VtEtNroNpt1NLiPEPzj7M9AmMfkqltjl7ePITEGhPrE44357R7kl8EHQpzmb7hlYboDdK7
emqsx6p5ccdfuqUPjEm7k0JAJ5RgMZ2R8WmJPBrqb9NsphbHCyLPmdknUYGniLE9AcONHw8PBrAS
a/qY9TtVZ16wtz6i/icoH0INhxYPiI5f69q9Fx/UNXasWaMJFNfVr6Af+Tibj02jV1YLvHOkG8x9
x8a6kXRuzz0p1fl7oJFA1eJUy+6sUTCxCpG1pgOIbmJt8o6TIG/KlzmhMhJCBQEh+Tma81uRoI75
7OkURAxVt28Rg2LASPb0Odd4eXFlTGy1DdBlgUO0Hn8RMrq62ds03EJ7PVk+ToPy2Fr1BmMbhNt3
J2MK5RefA8JckIQr09FngTFG6e5eeBasnP6I3wiFyje3NmUXdkGpbXaMTRqi8/SgvLOhTqGI3zRn
fo910Y3eJVeCfpR0iiv2rYx3X7Jpg7MNKnRu48Xj6p3R4JrpTTWGa26VID/puGUSV1M01weQNnFx
KRtrWPWY5S+CdtMuRKrD2BtHE8Z0QJNRxGFHvCRgbikUJFdRnixkb4uIhPI/3DHhAJnsh0BcBis/
e/7TDLFzrJEvufyZMsKTZ1Bx8OKHEC2pyyJxlfmvkxx/euzt4bWCcOn0NHP51JbYGwTWtdbHRp1o
30SmrihtfQ3SBi/7a3hSTXLrE/p520fbHFfTf3B1HkuSAtuW/SLMHA3T0DJDpM4JlhJwtHTg63tR
93Vf6zcJy8rSIdyP2Htt59hXAHgE6+3gsTAusR5B3jWfEUno+PAiPpUUdAyD+7/EbchJy7fRFG0l
3KSAv91unJuCleCyB4NojsHDXPXRtCqrn6aRa2DQx5reZ6rlEblP5MUnN5fHyGKdPB//F8l9UiH0
YcYPlvLU9sHetjEAyWhpWMyyKz5dPWEoSN21AwmKvVnTjPQHi2l+qL9zEe76b04Cp7mH3UlM27i/
DP5TbD1GG50LV+9/uIk1bDrxi1tbgIk3U/Uq05snr9CBlu01K4xjRTzvvcSgFO1R1zfPurVP+rMR
7BJtK9HBEDVaZQinmH842I+n7yTTN5Bf925kbUAHQBUmuqUH0RqhPB87ZuF5ttVKoM/jb6ZbByeu
dnrREGcrX2U1LApqJzZ3jHTdm/KuLQOODClZ1uGTzrZhtVGc7+0kQWiiIyjHe4yAoGrkJ+jOhV0V
G/RdCyszVi76857klJLoVsMhQhfM7oS8W+VrySa+6st9QrHB3vAgWDhU3LAGzt1sSHltHnPeGCSp
GVZ4iBH+zBd8Xg/btAIAgU6tGdK9Gbxr058DrSJFYGTSOGMmecPztp4aPPAVS1EC1KmtksA5xehS
I2ZyqmDlOHQM9a6Dp32G7qPm53fLuFntyVJY01hxNwWTTwf8tvPqNUwOUtKfp41jQlfpZtr2uLXd
L0PfdUzrMQasSNwR4xvV/BrI1qtZgNLXPwQ+lKb7NFR/5iywWCaXE51b8tDKS04jYHBGubzxpoAU
SSSablPSs9PGluqjTD4dtIVR2pHuw1lPBEWYtlv3qyXbDacj/9n33nKZdsx6DLDn1S32ngsdCRby
gHU/kZBTYLse+ewax/jDDYpLDPsafYJMW6gR8LLec0wrbRb9ahWXZRZc/bCHHPxlawe/A+lhvIAO
ObdFsG15b2vGr/IfsMe+Un0jL2mWjRb/uF26xvu/kyxpNclIc2D7DRm8sbCvR5QT2lZwobNPnbMB
XnL3Ocz+cita1sElYxyWmONF6vpi5Ja0gMYp0uOA/dKb3wsHEDV5GVOzrwdY+lDpaoLTAX0vJ+vb
K5sHT/lbh2QGqDwHz/L3xKXuRHfy+udRhowOmKVQ28EhdLI/O+c5OHgx7EdmwBBpgxyxLLcrwKvW
gmHFG682UXdQa6NWIWhHe0KJwQnAEcnLQjunyoXtdEC+aGpdfdWlzk6lD25ZIKl35C5CAmZ0A0ZD
dQgRd3da9NgUS5i8VxCB3wa+INRoh0nM6u1225bpYSqLhS6Y9rFobTPIY97aat2Nhqesr+WvC5ZQ
0dhnY7axp98UOWb1LuEqS6+/iAZ2XPkLCowMHvLLWRm11nABl0gp9WJ7bLmxEadwcRBd5EC7TT94
HY2b5lqIiYsjv5EgrpSVDP+L1256mhsGVvLvLUwvIxl3ruF3vL96hl6IlCMoO3+UUTuMYc+Zb24k
dO571zHKC6xyb/s/OoBpH+V63c5WoUMzmDtVNs+zGN5FfCC71zQR26TQfl0N+bHnP+KzWHZCLvHJ
X+JAXAoF77ogGVAClCMEKCMZo0UrL8bsxOD9qNvaXRrjvsE1H2IOCg1KR2YCRalvUaaKRgGP6/b4
Hs2fgqGvEukn2JoVT4sDRa+mAjf0R8wNRxQBp6qr/4Z8k4YILyZnW3rWPmrwJ9tqG6LJLRymPfhZ
IqJAe3gMYFO0EPe0y+CfvaStnL3ZBchZjsWIuLg2IId6B3/QMWlw0th+v4o7d6E3bGOzSVsWM9W6
bh+9ofs2g3Z1RL68V1ARSnlHww9QIGeSV91crrXRZCSvvgKrYbepH5F/vrBbuPsJhO4xDxYAa3yE
H13W3dGLrGsj2wJ+3ZhmC4rbWRoMqTVDBwWjDpJLS9emJwCwiwLD0EITnywEVlngrqg+9yXaIbaT
yzS4KUWAbVxeW70+uS66LKHvu76ho3j3FNiJDDK4VwPW0gyCIsdiV0IEYvaJ95WGOy3WduLc+q7b
uMZw1VBuBNcK8PhIwYxEqX9MIv+99kLqXnAc6llPLeZu6LM6BV7vB0LGuuHNX+hiHdM6VhZsPkQY
mnXSjfZjyDQEKM81xWYsyUZZYMgpu51ms2UGecd2bhp/h+mn07Q9FdMKGsZmyhH7GKSLJn3+a+Hk
r1WLY6XZN5RkxMBQlqi6eUGlvg4JLhmbbj+5fx7ypbwYtjVM7gLlUQ5I36kn0FTZOsUAPvXGCyK/
lRl4qyFP+Xj67lXvgaGM1KBbRWsSFO0HELBdJPWV07JqJSqvUTuJ0V7l717L3VQzjA5Dbdfn2rIr
cOXF64xKgEWJ4s0Bcr7VcNI2t7aNzhjCVnisFpbF3pfmGjNoj9QiwH4ah9m6RO4a6BVB6CzhQu2F
Q3NVJFdHn/fOapPUD7Y1HW1UZygvjjwhD3rAmxs8ONl+adxdwmDX6D0RzO7RiMO1bYQ73Uff1UCN
Z0Q/g8fDGMVbS24vPp3MADlQOIfSyC8Bpp/6y+MN2aEMnFdFTNqRBRVvefGiKfTf7Xy5M1aI1Y24
wLVCvwVE7J7TmwcJk2Y6wxwhf3GriGTvnB5V9ATWW+N5Lx9lNy6bImeA8G5Z7/FEIerSipDEqXhL
AUnPjSNLhhcIo6u6d5nNnRMXcHnXP2FxRMIffBsWn+JiKHex1d+1xHw3GkolM3e2DTOYTIh1PbYH
s8Vm2mkPw0hVNAO1kmknYmBM1EoLFWLBBOBgEczaG3ThzC8qY+OWBHLUlXqIsaCYg7nXgBl0XrRJ
6CLlJm/nwL+EGULwEwfdJqMpS5PwWUtRtLsT6pdyda38fFtG5tIj/VhOP/CqVkPTL9vCfAvAQbLf
Gq1XS/stGaQMKBj9/M3Tx20o2XRXP6O5NbFm6NGl5f4k72tVIhevjSdtIPWWxIzYjjGMW7s5es9d
tkRE+0Wwr3AxStbeBjq6NjvrhPQ6kdxbCZmIaOOs8NG0P6Ycs1K/Qfa+z7IeZd5X6T8aUtuVNiz7
PGKz/zCJe1jejeFT5QyFrLX06TuImobPslA6gi+zuXWT9wuSbs6oqCll24EPSf5ZRCRw9/ZjlKlj
hN+Y8vEM+22tzHI7ehPzsBaLrjyNffMVC/WuZ/pCx2ljaVg3bGensSjRqQRdfD/aeSgU7QBCEQ6z
cmpvQ0ft4nDqu9DxVKufVNwvELcTauT5v8rFh8JovbDxd8ZmR4xOcOtGggeq4WMKOBaaryKD8dLk
yZkFdWLWDxyotv0otAyIJFk309DO/sHgLbVgAvPRzB4Qh/JuCEkISMdrN1WPFTYgezCXzWigDxDH
Wc7olQvVtkyWv3vmtXUJki39hJtD4kxgkUdQzvPumpsGE6FAk05gcGJka22yLTAR9dWxu/iYRAKo
R0/ziinjRfnWT5hgY4+id1ILi1cvHCC/ui+5j3281OxqJ6KI6W1bs712xm1Qj8xGieOZhVThHY+v
CwmLwpcPMTXCoqi18lEoNqOAY01XLXPkoL3Z2h+dghpmW1l/1nmxs6mpYc11QK/YFTNVSN9zL924
hcTU2sWbsY5Z03PMTQRPLvKJ6d3AWmqLUCNNOQ2CpAXrbwLjs9sfr9MCikbPvwcx0iTfR8QqyRPA
+v1VJFB2ZNcFK6/TQU3F7h/XsLOz9RDlRkTnY+lHF5xXM+agb4Hdh9skLV8jPr9JwxzQJh3HQIrg
S2IpKCfJKVwLfTq0wYt20iPGf9aPbzzgbWZh/Ramt6EYjlQ+sIqIm0rKvROM6xR3U8XuNJsrdDQ8
/IEoIa2lkBeP+9IPd4YL/i0US82S68Iw0J7JfRO8tuQDOFG5F9SzpbPPBe8YJn9s8tnGm0c9HB+D
XgUzMCp9snCGdYYSL6Ba+kv2MlpcNrWUD9XQlitLsq9q3e++5QhzBku9pk6Tr1lsEWKK7UfhX6qC
6KqMkt6w2/fDfCIU7SHGwpT4rbnte5mz0Bw6vM4ShgNKRAxoLLmKpF71sgHwlrDeGUzwZOFIFzw0
jB/RoJqUl+zUnbTehOZjhSS5wu0vUBvoA8pHA1WSfo0EaBO9Gr4kA6mdKmrmaTOPB8EauE5gIAUx
LjizcezoiaDZywGXkTaoo10oo/xpQPkyhg8xq1szjFZt/z0xc8ukYN+P2jlnEsT95zNfC6Zx7VXo
kYfzXFgxLFxaJMCMJFHjtKt7toIqXgUUQi7nggmGARzm2rW5yUKmQigYTGOl938pfWiNc663ns2w
3amWm9lC1XdvmHX54ReZWSuPV0van1qWMuSRc5R1Y4uVR/YfAU8EGLkmq17CmMvQXs7pVzPucBaz
Fwm+MW3YNTFW7o8sbzdF0e0D+xskAccJuhz/WZco7J3FYLus72AOkqnelszZdwYnvMQJjOFQT+H4
ga6eNrpJ8x2Xq5RctYk9n8bA3LPecvtTQvHy2wcu2Lp8yspX8JVoapv9rGOd2XOBxfruVkQDwbrs
erwUoTFFLGqXuKeRDJZZtTPhyRWiOcXuiXO7ZGmXwfVIxIcSI5PG14KhrZlAfoOyqAVPjqjZ2Lz1
JHbqXI6Nw9Rgol0auNCxVEGqxKMTrOL8aJR/tBAaxUE8crorRAeQ5JyLy3VhQkupIzb6RMszes5B
PSHDASO0tJVaztT120gP3J7EzFxd2cHFYVYvknETtcF2gINBp+/aH71+L13ip6S9gNjjsNoupnUE
v70KetrPvQ9HjiIekgE4YrBmGrejxeg5+mEsuszgBJBK05C7wWw2iX8iWTCkI3YQK0DykZWoAIpL
UD3MCySNBQfy46r6LDKMB2wvcAmWgnSarlkStcPeCzkCpJBhDjPtTnN2pNMtNfcN+jEV9lvJUzPY
/BpelQLxc1Ftuj5eeYhsZyWmi2nVe50YSts6se9AdjAYOn2MbJsJYvkmm32VJXM2pcTowRCq1I9h
/2sE1/IasLftueyUcR4EdSQrpHFYalgq7KPCKdDSo5fTnVgqrvx0pdVHN3gyEIu4nPd5gk4ufcpk
f0ho0aPycVRrq/6GdcEn/FpFP1V8aBA5oTNK1Hn0f4Oe2WpYkjyJB1WtPW5YU9lkDYmNjcp23DmI
J8nDy379pp53wPuUD3FNZ67Z7cbx/xxyS+TEkJNIHdv5xW3K6HzdYo7raeGr/CAtIqetZzFsA66z
LmoOgVxHwTGWzzlUJZs2lNimuPxDCYqpkrZpV1gIa1IGRhvdKfEeD0ui7NjaFozcIlyINgplS9sP
HCWduGnV2oUAE+sXk5al8bYjwrT6TQ+do0q/Q6rZDvNyULwM6iicjTduRdys57fOxJZd0gIJQA9O
+QlHqag35jCP4w7QvJdhCAT12hNomBlvdQJgh3PPJk2A0xIkD+0J7wbZAPyjtNOXZbY3k6fJ+W36
XZh+2Ag+q5+CvInCX6I/dTJrpQXPZomQxK5qsXN7gKBk9Y4bxgVNPJRXr7i7o2h2ekNXUlf994i/
dVUYurPXRzvdu16srwp2tZWb02zRCW3sIAVc0EhtVc/qOY2cm4RFH0OWX1MATpo0JMy4jFlLkCbg
2xdFk+TqpORoMUlrilk7VONhqarxh1Qv76Xp6aSCsHqrO9aUcQHxV3WCUQ1b88JjguxmELS9B1bb
9nPXfhBL567zlAByNTCa8rQbkUPh3Uq//aAnyHLgqNKwja8IPnGpHPu/rBxfnTkeCHkYr+CtANRl
xs5jA75qG3XOBtz/u85i9SurInCKdAoW6yway5KZW8eBr2GaXEeGCjcZAcoK1cwl1KvL2D0LPvYW
/xDTjdmE3PSYDwPyCZ+/h3UFg1uDjbSHJUp8DYnY5TmAnBNkO+SeLJi8P09uXXEdi+RpxEQErfhQ
G38B0RtsibaT+mtdkgKfKg3Owg+JmLeYpxdNtEsx/5IopK4Oxqdu3YFBiZHSKKdfuV27cKx7g5Ak
xKYUpRV643M+vPi99eD7Hxq+HQ2vMYvF+XI0U8Uc2VonkTrBaltZUXZIBuQn6LgVBsw+h+uZrdtY
vKc1oM+M/Xlb0zNPAXwruyqRxhKJnjTo3xpn6ThwOjVP/2HcurVgIZx6iHdBNF2ruCF5i5IHsAb3
o0O8UFjY9jEFo7bl5n9ttVWTVupidyYx0RMvTtgAKks0f0ulDHJEnOI8eYh7zjt0RFx+OuySCddy
2lJ6uZW9KjQBUK8sh70P8hX9N/0KHAD0C0pirhHuNdXkKWDNCdOieuCzoC8MZo2bygQaqwj8Tsfw
xSv74mx0dbQGpw0wY0pPntkxumA1fg+sBxZY9zhtXXxx0DPMWbEF4gPvlyIlTWudS50xK88qVSzj
2EFXeADMOayUIiBylh2TdlOe0wn5OfLoXVQlX76BQIGCWN9S0+19t5l4paB7ak+AKyMvudRhVixt
urK11Ai/GbIPfexDmsyv0cZ+7XfJSmvsCWRSxTo7SX8Z4cx6HGSZfGxZqPAP4tnA5AMYiZR43kNX
/nMx1Z5HgmIb4yTmfq9rxDNOh4Av1opDxtpzUfF00nRDPTAlOKnIZTWTM5CIox0sknYRVxFwy9rF
jt1o/jKUIUOOHuBtzTh5dn5pbTl3J1SKoRgayKTwBlziDQgTSx8xYuzQS1BHIPycKqQJhMGUZAMW
73kr9zgDD6HFzRdG/XUcHPiFc6yiIicxlP6uyzN09AnGbiYbuTvndIZsprn79Bi5w4BdueyDGEQY
P7YqUCiWnjyOQ8J2cH5IUq2hW5+//PfNfw+p7RLlY6iWteT85b9vtpXGKsXsL37l+weaD2WTnM2X
I3IbHME6FkZyiWoS0+CftQU7zQaOy6GbHwY3mP7z8O97//3hv5/9X9/797PtDB7/768r8yk6ePWh
MHkLLh2e/sPYB4hZ9EaStQssC69ee/UJH9n2MQXfohzMAlqWkP/zpchctN2+qNu9VwXLbgrLI8rD
4vifn9A5XgVuBS8dD1qp8MbZohsP/3noSRCTqkcbbGDTqUfHPfz7qvx/X/3nh7FNngOKPE322TFK
/u+DaeKzN7xQo7e0kqON5IrBrH1kozZtkUYD8GyPhqZhL5wfbMmuz5wf/tf3gkpL91pG8O+M/VR8
/o7/vqKPZwyVjMwkmGdY9DXwo3LTIOXZLra17N5VYOpQYyPgTh2hQGgfA7AkRil3DECvUWdbR29I
YjirZmyze1XWUZPm//fjaAinY/T631/w73f9+6XdnI0Y6E6+nsiePjHD/Z+Hbirr42/nsmgKhDz+
ewDCSyf03x+bPAfsRzsGBxb+BWAR4rM1auNo2zm2Go/oghS84ePUe69l26JnoC8xYL8Atnsgjmet
NFk/kMqwnnTZ3CyzjQ+sbT8MfEGoxFCoI2zxtqqlAbHrIT2HCtNqZ/iHqdVRKOPRWasBRZaly+jk
SOMTgY69aWB4LTBYMGhlgnn894DBs2EKRISW1pXVcYDvxpck7hld7rdrkoPd2jyGU/OVJCG5LhCC
PbQSTVBo6zIMn8PAqljCwe9zWXAxsKKOzz11DupaW0dMGBcyxuMnyv5IiET/UGniPvWO2GXQB7Jc
IStohmLvuNRoPkLT0hlxIieM40B0Eu1ibm1nQjAmqno9hKCeJZNKGVjFPiY1L/I0UruDj7ynqzAm
m5Bpg44NrXmwd/0Yoa/Utj375bU5+RudYL/CRGENW5TezKS3ajXjEia4+4SAZzVFWnQw6HqJJJuR
vGO7aSsx7zLie+4zNmumNj0VYUU1ljXX4jy5rUbRrqJ1bDOlj3U0jV7KmKyqm0uULv791XYTYH4I
hH3MS7wIKp6e8hHb4BiwmbJbgJYadhakKf9+4VgxRtdpNve5gdrFLFpna6fMWnufic6IKcmjn1n3
oL1Y8hXtZrAAdMQ1TMmSWdMNXtpczWcwViRY4y6rNvDK9IU0NWeXObm45mD/l241ZVv8P9PVJ3wT
l23PiL6d3oU/qRtImdRF05YYzUhicLOJJvkHrRlZta4n16IU534qzVdeC2NdZCXA1YnVpKWX4ZaS
tlsZTotkLE2ekmIglJlRMePP8C8Xo300kAoH2Z7hEPP/pGjO0hw1BNjDC2DoZNOACvmI8ce4ZV5f
wza5j17m3eE9LMpYc9kldO69NcwerudqKHmygf04N8uvnJuL8pbe0Mw2//0e4DTKNsNGSdUNHXGy
AiGkaK89CJUlvvdiKxmNXP89AHSFH8ZfaZgzi9Z2owtA1lNgzK5RUqtWAGhpZ/VQbLPSr09DbCYb
va0Za89hNhl51kdG5NkWsM7AMp6JjctF2EYnIJHhiQpbmOc+cSwW00QL0KUyUjNGiM6+W55RzpTn
CprYuSjB+nVpzVSFQnvTtIOxcIlceYCpkuOAsuutM4/UmroqzkFQoeZ1SXebbOwrIcPyVdl1w4mC
PyayKz2387uRZCz2qT3iD73z0Cq2Jlk5Thd+mQlzsxBI/xHbJEbUwWA/C8Syb/XmpGEMHyzS1rrW
4sHoBGvCjtGMd3a4Uo6pHrvXSGdrGiD22zVI1H0MhbckjcSyrHV8ufOfVWWGt7It6wqChJER9Mqb
obXuNbdxJ2mCSGVL7NvRHd5ceic2qS4fl2e78RClNgEWHgpAR3bulXiM5p64wSsgD5fNFOse/g7h
EZxia5F2jCuJVQiwM5NUIr9kR8yKYbPmreTD0EXi2Df3piZHAJ2U9xDifIVM5DbHZBinBZZa4gSF
6B/+Yd8GPbw5IX5uXmprlY1R8GAmlbc2qAhXnt7rK+i27s4DXIlF0bmFpv9StqM/x9MX2FUd47lR
5ERb3l70nM1o0dWeHcnd7DCaEud4LvzW2A1K1fBxZYq+aHzqkeKfUjB7oMFmDlI2fZZEDygDE3gg
RXXU4kw++TUGG0YmvOzJM7VStg6oIvaGSPqVbqJEqbTsXLJAveasUN3wyfNjA2vWUGNJzextV6Ge
+3dIBRBHMbhJpAyRcXeqBj6sp2iBkf2RGEuQAZuYEZBbxqvdDa462lac7FPiMQId5ZBdYyS0xiLS
SX3gzeVFycQ4mB1YH7YWbLJbrMv4P+8vFxePZqjuwOQRBaYaonOrnRo7LPgtMTrAIajKdzVJcTFt
ZJt5/ygCdsCiZenvVO7lv4RVP2EcJgpJ7EocxjvK873q/YQEB69ZV6XrvMVo6WfhVLlrOLgu9Rzz
mHtkRw+KvPAkisKL8xgWunYJOaw2kMMJuSsrfjh/j3gdZJsG1gc/YFysO1yfvWm6D+38ENng7qJ4
Ev/5RI+9dfYKY9q3HSL6gey6+QM3KdaYMuOP9foWI4jWnEqNwi7s/QgJgc+ox4qM5qKrTN/VvDlh
W8X4gUT/EsjEuNDAGBcABVQDecbIonK2TmqBTQraGH1pLP/zVUPEpR1BtjMZ+6/DIWBbavOw8rXk
1RwbHaWYYa482zH2CaiAMKqN5dDCps16TOrD0L8NXVicVYyYzWOKlkCNk7hnQKXaTvIwtD1R2aW3
NaUBWYkz5tqO3l8TuXLreGlwBGXRCxlsxnL8hfIYrvTGhPQnXEDrcbaKp5TBj5tYa6HFmwot8o4V
2NVkzYmKUOBuDzJU1GHAAlRhsR8KzFKe7x0rm+GK6XRvEt4lYdB/glQyDOCx+dxnHhcKE90RH5zd
BnKHX1seUhuxMtA2zFpc/USmlfsAee7WtfrNmKnLYFjEcjd7xLsUOqNN7EV4r7ppR8DXUumk3xmC
rq9s/fsUh08pTIdhq5BKH+Lgw4JD/WjrDlKkmsj0gqg2gj6hkdRoGrMoOMzJ2NGIBy23YsGpMl2m
uobUaSYMywAlk850I6hkN3k5nR/aLWXtcrillLBjsclYYWXm7AsYgJUN7Zn+szuLWUxSeRh1yO9b
OCq45DzTLmGry564qMEzVrEkDU163sUq6cmFF7cH1Y8Y6C6jmXDDVQKqZsI5XEPkwvo+tvjQgQs4
6PyWpZteuh4mmJl8g58Jj+VUxMuky1mVZS9ALxjCpeuSztjxcpBaogE3WoefhkzNZV6hI3Dy4Oj3
BChq3nztEJcRSuCgTCSFNlWnzlSveoj6rNSns16pD8+l22qblsPIQr/udehuRVkSq2BV+0qwGrSQ
3CYD5jdp2/c8dnxWTEoDVeqeBZ+atR47xmEsLHfeKDFsAJfoe4+aEa6gbv4aMaN3Zg2IvaIuXEqt
iDda+jo6kEoQK9RLIRrrGI4miCyC0jkjb2ahHhqraU4ktD2EuV+/KLKKcNHyXx/Lm+9N7oLzzr6E
5FAtpxy2dYpy7JAiNOW2JgiFXRhRc8ABnNjYNFABmDNG+8iqO8IAmNa6gROtOtt/jwywLYTinnw7
qsgcADYHzHZNFC4Dl0BDZFnfaplq7wKuuOG1j2lkXMq6rsiEbg4apj+c2DAVhW/zz1XyQrlW73CX
a/tOQPjVBeSTDKyEsqenIVX5o4uX8UTV9tKZ0e1f+fev6Av0NjlonvHlmSXyE+VQwBb5lgXEgErI
3Haz0UC4UIlHfYxRC6BJt+MORWrBtedJFlhZcR6QDbKmapdSjGvD6bsN61Yo8+mXaKsXJwI8EBCs
mNOgrof+FsimvwK8W8dGWey6dBh5fXxMNXShvYAkiHTiU0QBfBUxfCERwPfv+GR8lEENUbmah9W4
00oAQ4p/N7rajgoeiw0sL3MHykwf6xakUXbnCe+Y67OtsnzlrRte2NqS6MKxEW6txv1yC8s+iuFn
8mwkWOOhNY1yi3H7XRchcTNFaZ9FZ2NHJz1cqvc218KVqCQCs9HYjkPB821YGGNV/avBYliNUiPB
oUH0GN0mGz1XjBIVv0jVr1KGVmB4+seB4Net1jFalt0Vo7BBsnr2Fo3Gn265RNjJ0lxlBsOtTCC8
l0jCgxxl/sRurkNd7HHikhqvoyPn7XeEAmKyYm5N+drQRECwrSqCeNrFjw+prEm/CyLcOxc/V67z
omqZLZeZrZPKKll0gefUlkjIN8KoxQqGmglkdniJ4BE5Q5UvXSf5MFyo+5Z891mqblXXIAnoqrNP
ROo8IEaD0NH8N9pTmZBZ3sr0rbO7lwiEYTQyrbVs47GZSBV3mjXTUlGk7ZuojV89U+mpxeztG1yD
8P95oXC4Lewy3dqV2R1HwAmdDhrECtZRktaEK9obGzbd2kSd0rr5bery98hmid7bCApVyOLaYyaP
j5IDEPrGMk7iA7Tpu0FZWhd/oasF21xW1kLoYAb88NdMsrd4BEThRZijmOLvos4K16UPlYdIpz9L
GcOyB/2J0oBEDYC9vNTDp+5qz7nKEYPn7GtGKhkHTjwJ7IveV9YDlAXKgqL4sZo3y1ED0vLqqyJF
Fk0GN7im1x9jQKmjN87a6QpUYeiKSpOKuO8F6gyGYEHaLB0ySVtWxMUY5Wsk3niRp2Az6PD4iEKY
qkXxpDl06J1g/5I3bzQ8WHVG7k/XvIPYCFY3O5efdVrh9A1TJvwc8IGj3kDXsdzq3N+wGEwStJk0
Sdxngi4SHoh+1+PvJHSeWtfZkpvxMiYslaomM5kssCTUCUqrrD35CsmqdQBTJzJ61hKXtWUrqWCK
T7uLUOYXyN4Gz77M1qKZDWlbgyCHtb5Jw2ZUJ6st8QscLh5TVn9GRzT5yAZFF5u6xEivuvnfFVt7
t8Ru46WoD4bIfLGgzi4ce1glznedZO7Bn9e+E9GubKQHD5hBKuq11VQvkmp0DQ2DOMDwSAouoTTB
SsWcDLGJkhDgTGyWdHcsgO3SJHTUitkzO4xz3REbnoFHX0+wNzaqIs6jeJQDiQMIB3uPTCSKL2Zv
vU9oLAJNLsBNoo3PZYVJvo5S7hvFX+g5E7wHsPquT9+SBvW3Nas5jc9W7zNMje5HYiLqcXNos5XL
nJZhRsk/LQvit6Fvn0auTsAvzs6LBJFbnbstOLacjL4IRz7wmnhh5dk1cdwzCbIE29yUIC/Yg/jj
FbzWMqdry8rwJ635kHRuiXVDkOailuA50kOco9asAncX6He4NIKIIG40okRyi4FBmT+qGsWGli87
3RU7PfoJo+GbtFLEy6BDoRbVyzxHcs4xh4ZVrz6JpKOWK9PblI2HXIitzPP4KUYzqmjCeCarZZyr
lASZjNuFW2lO035pweTtI6ZLfIxZzooMDQdssWg9EilGPKt3ZPZlLpNKroYkfbbyGjB++iHEXbXl
Y5nnYBLM2lqC5VyiK5+fGJSJ9Tge+oLzJwisnaiiftMFsCSVrG+WjN69xBcLm0tq0RBenNYqW2fx
55gnDjha4Cz2ONxEjGPBCHrUzYDWqEdrIonSHVUVc2Du77oR1aYdeJIq19qKoV0LAWeJ4IxfQosf
89jCtpS1W9H1CZ2rn+4z38IK6NzLmY3ryeZ3BoV2s5sQyxgaxZJZ4ZxmYJu6g0zupvgIBHmNNyOp
vlM5Opva6qBDBI9sWfCGDeeEufiq69ikVKo6M3K6SSwPu3p+/nqSIFb6QCMa+YQ9+NhZdecp8uxT
0mroHIburwLVuXL0HmZK/p3Mrj/TIu9+wEC8EKb1ahjE3OZEXEB0MH66Nr0inWsZLM7MdJij/4ey
M+uNXTmv6F8J/BwaLBZZJIE4D93sSa15ll4IjZznuX59Fk+CIEYQIwb8YPvcqyOpyRr2t/famUTY
q3R6I2uIv3Hk7I1IvfBNaiaE6Wu+rIRzH8/NYusrwH7oZZ5ANeQFOGhK3VwKFzNSv2fXZw4Km2ui
EiyJ0hhHqEOVGsSkej3hAfFpcLDAnkrEIrYD2IhFQfaSNmcHILMU4VQm2giWhNrIccZMeD0zsqdQ
RF5Gn8IVRgc8yG3jntjUT3kt27ORMbuCe6BLuhB4nDyppmM2D5c+i5SFIc4u3VcRDmeW5vMQ+b+L
YiAHEhGXG/SoxbIfUNoAHcaSnTt713poD1HRX+et+5LRALcfy0NafUZGfcW7+t78QfSgTZakbAg0
FTxmtXn2IusqT4fLJZpuy9BqdjHnPSabDsdFwjz85GSPXYYoDg4q0jIDyJ8GGlhHK4l2J9BANbsr
AIV3YnDII6Mobwypvqau/hgXj+6OetnLEgN1Zd+4aTRdFMWpcjxCMO3LwniVD1B9pC4fuaWp05wH
c7sYnK+39CyVnAlyeb021OlJHDKkCS6BXbTlJ0cQUTNJJ3t81F39hMenCMqO438sGgohtNcDwB+2
HMze8Z4B7YjstaiURJvXz3rDL2BFsvpF6t8WMg6qiRTb5NUwDS33HsMwRhKcFhTELy8+UWeHhT7v
byZLPtP8o5iOkLszGMzpAeBgxhvOPWXBxWxgt8KCwTjtfukkqYkVn23W5rd7SSkmKzDlrUG6tq3k
cHQCndvNmUPSSzszjIcHs6vc+qnkrlincX3M8sankaHdu3mCkCsJnWXdWRvWpyYw1ttRx6wVqvwY
c/jXNhD5aD313hdGy1rgAjKmSQ8zdqnEFpA/HRZemu8AsQCoLTNuR8AQFxt2GNiwo578exGTKFCG
q7dT58T8ZSi6Vd/BMGtwinYY41pU6wztdGsp/uVu9I+NDAG2GFzpaGcGBeK9FOJuckPOiCBINqaf
4d1tX7yV4mON4XPXDe9Dg8WAQo0JC9M+k/1R5PKhk7O+G/LsD895RgkuMMdDOJ67tVyDSjBlXbcJ
ldYhTWUhEPCAOcwNRezhdp5MzCRt/gVEnNXUi3aTl7+wZ/AgR77AmDnzMLbqjETZ7Gxf3Vi0hcju
2cmkgKxHRVk64Yv3in00Ju9EvTj2i+o+RHCgjM69Gla3b5XM7R7a6UNfgUnyc4nVM0QVXzrzsgOg
GGKCOfiRhTetEO+pZiQvXetUUOq7GWpx4iVkWUktinDVdx1X1BDCWuEUwmJNk98hopp+V6NY5R7h
5VC1JMxCg9+wM5JwcFogw5K92tP5PXM7YkA+0Sgjrx6HKuRGINEjdQ3tSkZfBbIgZ0pIJ8w/HpvZ
uqkkcrVJUNnWmdhrdHRUvvrgWWjEZtovJJpGOuHqfu8bvr83cCCaAyF+w2Y+DYM9u+rK4qrzmXwq
6uxv0pmzFYWpxcZLaueYolDlETt73ELsb4FG0fplbBYZ72VWmsewQZYfmKhqe/hIqwxY1V1DOm7L
2YWQtSTBGFnpuUjmPXe/LJiij9KkMllQ8VBZyK+VBmNXTaAd/NAKcpeBZJmhzoiC8QdU9jgINdUa
0XOOWyFbp+thOdwVbNJRHtS0cFDeEDJgByjvZ7tuxIMq4vyx9Li1YUjFpkSsG1Cjq8dzLAighC4c
RlOVt31mfJvUs5Ibcedt5NV32qA+aBLvAzLatgqTZZP64vbP/4IUWAUlFfGI4DBvXUYpm44Ww2PE
khlKs6dnDeNWtxB2jPKIJV3xiw6nvaUg89Q5I3Fppr99N4GghWvX4ahvkvgX9CRWN8vTK/nxiN9m
fBqs+oLDHd24Poaf1CHeZtV4muLEHvamwjlrlrdDgp0pMvGrLWm618QxqVeFCjgK7xSt21Vi8skN
0VrxSaVANfbXAuI8nsjTaGTzbbLMvw03U84FcutaLntmR3YgpBgD5WY+LxmRMaef/EBCp8UUiSUo
YWNaHw/YLTVYm5WzU3Hco3vuPRl6KkShA7T2TO9gNv4munwZQ7vYSWPXc0PgNZ10MBCHqy3O9ZMN
qNLOMXukmHn88IpREeMHL1k92iQgWBbH/sc0o+cC4tNlp8v3vM4Wzk39nTer7Kza8pLKD6x2EAeT
rC2umJK9NGY1bZ04hiBkbEKJlMr5BYdOK2m5UPw20sJ44ai5XJZexlBDcwv1Yhp6U165Si7nfFLp
LYfKOUcdXuZQcBor50NNvRjH6LPRQ3wwtGluterjgC8mMfeRDnWOvYiPFXJQByOGdx8kk07mQ5rw
hR2pg1S65G7LAbQ+Nsu6sLOt9HnM4r6IdmgsPCLFxWi6SDOxE6gBToez8LMoAAntAHQwJI1VuJON
lw+KOeBVCmi0+VXzXsamEbPs8nOYZfsQ9g07XEkphsDgF9c6vjUpZW9hqcNsg6/QZQmrKtGBYqKO
r8zmvTai6bQkcIb0/Lsw8dzMQ+ftFfOHsymM2zx1oit8tkBy0pfJT+Q+S+iOMW3y400ELYh8R9NR
ZdLanLEbaIEM13COAfwfiHt0JGOCxMaDDud9vqQfEozvmNzHE84jWBwZrFu+9QnbZMmxSmL6aOt1
wcCtk9UF/35K2LCJbrkSJkdbNY+qEpKZWHywZ5bmYXGv8yK6LXIMLTbjPjAeXFUbMFtDlOYoJNWp
bd7r9N1sejpHuOr52vewF1ifS+V82iE/R1dCdJnilZjoZDtpi/fZye670iHfWQ5PrSJRrksosTUQ
C/xDrNwoIlmOfc73PzwvxGVoXass+8J///ynKqRK3xfuFtvZ8m6msIIoMpMMXcqSV87EvdA1tG1Y
sBPFiCGrHB7zoaYTg8LeDLP6fun08DTbHTjnajmRmbnCso+hf6BQLSupDOlL7L0oz5tMhOwk4Ab3
Vgi7hOee7mBFLy1pIBeNPYmI1XdVCnKQy9VIaGGX6wjH+jAeckaDAO7Tgitwu5qT1n/CI2OZRfdi
NNlacYK6q2TrtWfGVfOG4CCreoZt0uqhPfXit24TfK55+F4k8aVuyBgA4PwiroCxFH6rObwxgwDu
T8apMQcqozL1ueTzA4YespGUZ3VYWq3lIWeOH7jGnW9cdBKJNA8Re8u8xHNd1dVWUVEStDmsvG4c
T0UYOueIc3oZJvZFzIKCM6snNYAVWxfcl0VbbpcI7oPTwYZkMuMn5VthIpqOS2+wBI0XevI47BvO
tLMOyVTH25A2gWODId9My/Tgm+k7enENCQKObe+M33TLAvgm1GdOXXGAAh5uRggacwGHrSgx2zdE
irCT8yOh5ON/b5Lq181DH4Z3qA/UUTw3mJCnomWjLgEn4cfZJWOMtRqo0OT5CL39bVYRGdQOk8G1
jxWQotqommSjxQdv+OI4CQ+GG5Y4PjDL5CPJVEaMNeOCgfvwIyEuwh30No9dNKfWvjFL62VsMXM2
jcWvwvXbDVbrCAVZ79pOKPJSZYXFldDBgrOSc5eoOEFmtDOBSVShw1GvJkg4OuhDIWnhOMY1ZkWY
ZAxvjcXH4jvPq6cGlhi9eOl5sEALkPThUyg6HCLzWeFm3Nj2/JaXGTkYO3tVdtOe7C76MBOSlQY3
YRrrKhMWTtvX49FyzOtwcY9V2z4KC0ma0SEAhehq4LpLyKj8rttoBojlvcnC/6go1KHz7Mb00sch
xgWdGQ1Nt0m+5Qx56CTorQlaB2MlpvIO2yrvP68GzWiCcCUDz2k/qpb0kEevk6hTDAyoQSZ2mDoz
CO4C7PVckIigkE92T355nAxOfVyxfabEBNVG1rtWwk2Yb7SqnJX/fWdkJLFoY8dfbD+3PQ2w2nEp
FMs/jfAnp0X50LqCAAEqJZBA0r+tSU3fPJJYifFk0fR87hf5m6jxqx8xHMb1PFDGSMsoAXcR+YcO
4qYy7HcmgB+ROYY8dpDOgRkXLrbYiHhMGXIU7RrK2YYLQ1b+CT/PjYra+kw1J5+WHO+MkRhfbyDT
Rj+YQM7pDGXOj5JPIkzP2koMckgGdnb3DTcZN82lORWsHGirNtZcpiwtqZDtOFOOnYzP/ts42T9K
WexL9F1zYgCtPKuPkCP8ll6ZbaZB8ZKukPgXw0NGR+q2LhkNTdimiX3Ne7vjxa3bEY3KpQ8wnv+s
W09FsRLYTzkvQTgSNNcyusLTs+eDcA6YD4jcmQsLGImHX6gZcAvp/ryeC/mQhgySCqR910NYF45H
lpR22Zy8/OSYIhCQWRQ/Qicqso8pMDffBnPm/Jb+IoM+FFunG84510e6FcPHwfPEuR+OM7zDi47K
PFBQ8cnp56+oVSlDNd9FeCm3vhuPD7jqcYlN2WXOyrz4aXtoJnGTDT4RvBp3Zos3d6uy6cIAXdb3
D0PbdywnUWDbjs+YZAsFfJNiIMLJcouWdKIUApBeA/l7MLs1HwqzLsmnJ78lO9gb03OO+gOPzb+x
lXmX2XB32tD7ZFVGC5YaY8zC5tUZA4Ylus7oAA36jseGDm8BI7buODoSoLsBkLp8SLj6QTo0rAQd
XPvSoBSWuX1/5NiBLmDZcSD98rOs+QJx/twwL2WgiUUrSVoKUnqQOWFzhJ6YgS7PLpKRkGeGFiaT
BuPE2Pz0iMTTJH6mtdm8ZBXlR2Bu3bGfdAuOG6vlGafxbsZdWinNpcxJ1K5pkeRbopITU/RV3BMN
ML4ZxaqiNc7LwWR2VMmbsNV3TOkua48VdlBXBj/jRrY+kbmIlqmiqnZTMVNrzEkrGTHOl0kPfm8y
3ws1A+sHgWFjGitRdqhQoX0ybrwgnb1Dq8HpVFww1ia352lh0dIKDgbxG8gPaG4eVouqB/E16eJF
60OaVT/95F5YEX9b7sjDAsqKvwj5NbIZ/AlGWYZmUtaHJ9rqzyIh/JVjzvYjU53MaLkrZ3gjAtPO
xgVcWpnlC2cPczd7JJBwdBRY7ftRx8zmPUaKDtP37qlPmocWOxHwCkBO/YJCNsgH7leHQQog8A2l
8d1QnrluIKrQZ2Vw+0HWIAk1Y7qCsXIZav3IStNtMrrFtykrepcokyHPejHOSCJYKt8vBquA0zqn
kUP41g49+LVwcDa2Vd3l09ldwGqr5MZMCXOM+rWK32bDOtkjLjnL5JZclgNvny2vElRTDlgg/Evi
LA7VC4ZkBDMnTN+Z0+99Zj28N5m3Wx+OmqwMk6wCJ8U8X8XVm8kOubWZOLHvN68W6k6tyAlW6fKc
UAa4nQdWlsmu4PRvkxiUfjp/811c5ol7s4aAp7mjUW94avoItlO7yxJ/POrSIAmKpp3bAJt1NL25
rb9ssLwtJY2PBmJtHboVWFvztvVvxtgHGpR0z7EHV9R/KOPpM4Ouv69fdcpppe4B8rq1olo2fuXQ
WW8rqxW7wX5lBRV4Iqdb3Ru3BuhQzC7Izs01L+HZnZ0jFvYBI6AiZOMzmZ/K9LsWpJ3xWUSrjGA0
8z4WXLW1xHIkfHQky4Ke6gLyE6b8YGQWGHHCRDQpj3Jls2afM5rroSsrzlmUQCE5oZiW/ioxTcdk
aCRwrQOXJihZlvIOjeOA8+1BFGur1IFaJ4298Szy2ic9gxIUdVV8MuqnPKflmzbA2eLIxCEKyohk
KMMU52C2MJ5TzUpiujYaoOjPgvniMpKdklNE/W8zU1OY30eF81voc00mxechT1Amt23s0y7oQVZX
EwptjLzDCZtsX6O6Y174l53ohzPR0vWiDnARFf/sefYL7cGAUehG26Xqy7BB+flOcz0JQUIjGh5j
iV5Qj+UzBniiTSFrjEZt3bRFGJgKzcRFjmQAMDGDcpnSTLCp4aN92DRKEY7Sn17Escnx5scc6SiI
J+r66gVF3hGo+hyzsmBw4dryYbfNLUMJjASe/V0ocenNvrdH4yFj0ZJ4pqt1iLUd6Mb5UBHZRCK4
FgFWLksMoZYMUUIShUoojCKzl4H892imjzX/v8GSvZmOhrH8xLJ9SWOHJtb4fqY5pLZCsrH2LW/2
iLcKhTT2gLfFDjI48UEvHAIGOiPGVd48YR0jhxdp7cksgZpHSaE2VF8aB+pKPNinMpiL8VZmVnNr
DOQc7bg9Fcw4VdENhzwar0XTJ7um4iJMlfnJc+qvmRGBsTCySmMXU/BA6DEfbyqCWVzeZ/ABpRFw
fuEnFZk4mTZ6D2SaE6fHwPJRnN3O+sJNp/glsR5QYbDrNNN0YIp01ZfpF9Vmd2WVP6T2+KJDbANo
wl+Vb1W7noNZ3TtHfBdfaetnJ6zsOzp3byzZ9gFhou7oK7WzZiBedfxBK5ALb6a8dMCokqELPayQ
JNcFMUeo+cum6EmvdA2gaR8rP4Osq8jUxsVgG0+Ycj5jaJW7aBpfl2RmBhA/mYBvKdcknSEe9IJQ
4GDy0FkBArpHEpiQ2/TsIvHlObA/7LNZnb2EGUf0FnMt7UvizWoXFKHynf3ddb/LuX2SLUd1g5JV
ArW3tTFc9BkXkGou31MP3mIh3rw5zXglGfBnbSx3jZPcj/KlMvOjbpLsElP+dgh3ggj0NiPQ1Xeg
843pY5TirWz7GzuznzvBQXJM5AVWa0ihVTATQeXe/kFk+kG0uH26kT5JJuU7WeGZFcwSXDVwkRTm
NWOCMbDQXKg6rJnS2xXGivKmZcs15vJ56Z36wp34L2hDF0JNN0mD/3uI4OJrJ7xNHeLjEUAlonwQ
MmkyfxhMj1kq0ubcP4U+0qly8R77efbaVHRXpHXDQWzvk/uLyX/X+6GFjUO8hWTZsjIlIAOPeXKp
EhzsZIBYINsZKgQckr1z45Ujk/Y1lGE1FrBJu3r1bYSPZXmJHFCcVhWfAcKUa5lfs7OGW+XScDQw
RHCIWQdpCCjGE4Kb/BIRyx3WHRTxa4pJtnfWzl/UM60pcHMTRKPiFctjsx9N/iZUEdzrOEd5f2zF
H6tu/i2X7Nov/GZjFcv1iAUsSNoUEVd8YmgszhbV10OL7M7jCatDUluaEXsPS3VjJvmzS680WRew
phCQU8yLVEd51XRTz/2tzlW99ziSS/Y7jpea6L/hnGTBWLdJb6Z2Pdws0eMos0M/jvLagdOkLELY
3sAeb8b45JykPYkm/RUVVfDdc57V727cU+DXDrdVyLdUTIHtu2+1ZLlpsGoGNHiuwnHNByz9Y2iJ
33BiBGQ1bSCmFG2rgIIU4RXHWLdXg/MAgP65HuAwgYkOSsXlihLu3ZgM7yorEFSm+bLv83JfDr0V
6B5DsrsTKQgMz3O8wBfytRZGMHBUCzAZPqUmKq1F/VNg1Jhdh3GBADfh3sL+SezGLUlXF98pU/og
8Vxrb+NgylYrHv2831ShcPDo58ch0fzuEBE2WDjPueXoFehKYnlFg7kgxRazFhto80o8JR4+OKRt
M5Au6rO1MLAEm7B2BxmnHg46NoQdwbrPiCqpJHTfHBua4uihJYzes4lUf6gVo8cKetYFueeyUvUW
RwNd2VX3XFd+gaMVZARV5oG70h1yHM6kYnEnLz6EVqN5chqoJUQ5BxsGypCGF0XMvm2mBruSctyN
x2EklLhWw4TJb98Nx1Ran9G0oGxJuIMNoVtAHC7Yc3SD+S5JpuOU9ghgK8VroemdhHj93tQuH0jZ
UIqROT/RpN61R1dOpRLGe1yfY1GwRTjZ5VXFQH6b92wClXS+Fv8tBXthEaYJwGqtATLrEVxvup1x
CAUSD38wGybuGHcNbFmQ4woaj3omgjN4tIBCB0J/MXEsL45fBttVAdvliV1vCWRknHTr3xsSjZcA
ht/aBzgTxiZKs8t67TVjtkGUPvee0PTxOPaaR1MYqOBTQ0EJZ4VuyAEhAjRlYMdxsnF/ZpDw9PXQ
1SOI1jESZ071NOclRxjanLlRwL6DKuHc9fLbqYZfhw9iPxbKC0T2VXsI+rQWbXOcFEmI15GL4bCl
Gt1n17m1R5WzKJXEzypzzx4Scq7FU+mJmcuSrTxSbgwUupLqpwi3BD5sue/xgW2NqDT2i2R4KS3z
YFadgDLh3uqxsQ4igq5Qabnth5nO0uLWiV7dqbsCjXJWAPXS5skIfxEWb6VVPHCBTWBOoC2rfG2w
T58GhxlfWyc/ZEpeLWqT4CUO1C0I4YBUAYDgj3q/xMyDkqS2jqYhn6gmq1RxdityLHVcs75aNZ0N
PM5Zv/JOm/dyYNVe8GeNCvecK4Bb4UjX0UcTYaHsFlUycIufyqE7DuuC4hVnox2+I2uBf80vvUrh
0eDd2TjfXm18iFq6+zFJf53Uqg+jZWIcszPwGJo7N1vHVdEO6hqR8+SQC7zAOEoIOTQ5/9uIz40i
0IpEcsXgjEXaxzKeh8Cz4zeabl9nbhB7NVbP2D0fOt/sSYjd+6KjmNsafq2ZLGiT0cphl1hRah62
fAVz4AfB/qNOnutSFuqzPGXrXz7fzzh/CkGfALxGBleRnE9oMN9Ym3Zl9MnyBUZ8xeCs6ckPvXb9
Te66Md+vaZc4XV60oPo8fOvtiaEopCyzPiWQk+xCHeIIU1ftnzFGYF6M6gvO+Xw71cVA2JJcCxhS
oMT2lg4BPWS3PgvJgI+xgCkt1wWe2KcOj+2QHUe/eGs4FSRzdF509iY0S5Ix7yvvrbW4lk8hFAwZ
f2YG+9BXU6pzndw1b04d3QrxEsl33riLiV0whwEEn5HJoH+Bpeaag1GQ1u2nAibR0ew4vRCYpcBv
GJ/8cb5iTE+/6Wqo4FuEmzxM5WvT8FsYuA44XXsG5ZDZ+bbAdcAmw+nUPMw97mFBxbq/92+Yjewc
B6RELu44eLy3o73zwtsQKdOP7DsHUkkpOTCsrgQ1M4IYwnOYgzNOigcS3LM7/EaSMejoUxk90eAz
+eKk0vQ4WPGLU4Nx4KA68JvhRvpW4brmGL+Rg3WI3fkx6rKLMsPH2dwO1vhtiSdB3RGryaZMsl2a
8XpCHbXV/WJG3FGWTWx410N5vSxcgf6UjP5TbayPVcF//u3vOlP//d/+rov1Kvliq6h++3/4T/1f
ta5/95W7f//zNaKfKvjoP/7uf1A/nfTL3fDTLvc/rJn9n+/iv/7J/+8f/svPn6/yCOb/b3/5gifd
r18tSqryf5arWsL6R22sD4z7f8rk43/9Kz8fXf+3vwj1V8UeoTxPeo5p+q77332s8q/c/rjl+b5l
KsemKLWs2j7+219s9VdeYl+YStimkMrlG+iq4c8fOX+1LaE803ZMWyIXyn+mjlU47lq3WpEdr8rT
99/+4poWy7clbM4vONFdnMz8+dfHfVJGHd/8v/qzg2WtpDgjc0UWhODWU1OE+3SJ2v1abR3nC5vy
mOMcSJEcF3zJTDX79qZl3LvBVuGzm494h9GEk7J7SNswPObEWjIaC6Y4vbR7sfcYBtDeQPagdSkn
icuP1qpRFwUR84hgOcqUPswkvYOBEpJkMIwjNO1kg2l4DXlX9OdRahrNNfriiC2dvfjM83+p+uq2
CCmAdAdBDYbEIFLGsC2S1CT9phEFObvB6YN9ZXcokHjFm1NZxsesxH7plSuyqPTxj9G5prBpLwmL
Ft3UUCMXTDfUCf7nEMh1AAFwudyFjQc8bV2aKahglAyJU+VMu/vyw8cJx/hNvMQdK0JqY5wZ+2MS
Oz9cxQoqktaeBX/YLyaAEmPk0i4h7HfTDOhlkscCKWrXaOZ4lmzsnVQYYtrMafZljE+QBDq5G283
8bliW8RkDFKCfgz8ZWXziiZ5rWsEG85ALHBd6Gzq1fbst/cGtnBOUQsGHH3T1hWzXtkz9ZF8FgR1
j77LRXSt5eh7fDFT1iKqx9phyqFHGhFUta0UtY89kjspJLABJgKR5vrFVA9TWFFy6amiFLFVsXZO
kiOlqQEv5hV+4dl5bdL44AvcSM2M92KE0YlVMVjq5pGVEqJBxqV3mowfy4hejL78KaeYpS3sid7B
RLcQ8DZTxZ3YybrHtvL3lGCDDuFQvBX9Gjtv4h2YWxF4M/7Tuhqvxw7chSRL0xmEDtwqlwHABrqs
KI/ByFkc+RHzIGvYS/ueCQpEm2pfy2cInRwdGMmZS8S3vLQvimK/kQu0qSRmUOZ5ExdRjphpe4rb
nsM6vZk2N7VtU1YHO3eMnZo6Wr64JjgY2GYVE/xV5o5p+ZVLoRkOJVCU4WDxooSvfT15F8Dw3LPO
OaS2a5NEY9PbkeQvZYFUnzQBkSIuFY7xZGbhVS5GZj6WvqJFzuepQEf2a+86tDTKMvJXWUGeLQew
icXARLYCRJB2iE4QwPcGn0y10CSn7gsrSngPbC6tJqdVnsU86IUGQEivJr+l5X0QMy2Qy582zWfk
8xtiGty9EWK4eNBpMNImMRA23i/ELvuoF5sZt/YuMoqLUIIdS+ci3QLEE4585/zOo+UVTwlzPU/z
2fYVJKsR72kd9dXREpiB+5SAK3azg1Wykgimz4cOxlRj8MBbHtTJMaIWS88cYLvxMNqSR7emWSuc
aG7k0MIsUDsBaE8rSJnnbhcKpV1LfLVUE20tRtvbDiS31N5lnjsH05NdwI0MQZfCsyny7zjs4ysS
Iy9KQfzXspqLOSOROqbcvzpc40mi212TDBj5fEEWGBp45AgAPcQxR6DlXcP8eLZ4Hu0WfjkwADg4
8XYJs3oPVZrGyehAnuVrYpE/9Ir0S4ENzOJQsR2gWiMNJLsl5a11KIdoEH5BXOIk9SaUskV5d7UB
4kxQW4nJjJhWDN08Bu2JoYKju7fFCpIdsAyTQfLhxQ083h2j8kqfos4jB0SwOMjcotyNS36KQ+Uz
BNNA3voCIiyGMw41rK6pC2iFYUmdMhdzFwAYmY1uBosZXmDxPZtIZra7MGdaWR5FrbZ5W4NC9DgY
RhJlbGGwsk15ujvKyeFQs8y0oXHnRslLX105nlVSDdR99dqgcCd9Ht0VTlQYZyJwwBhLANBGqY+a
JEnq68cq8k9/lso6SddeOH42G1g+iYoJzEXmjWC9Q0QgQbd97fc0VIMdLL3PgRsPlhziNmqBZR6+
KASlfR7Hxzoe2x3Uz31PSWznvCMvuSnu/dB3gKWkySdpxO/Ik38oCbhUYWtvoduGFw1BGnLt8CAl
p0YXOSlygW2GZk7Kd45N8oLJbSvMA1T2zOQ3wZv66HoTNTL5tvHhOHQPfcg00gZ3wk3x21/vqr0m
dtK2DuASklumPR1U+VXqNZ9qjZcG8Q9Jm/WBoevL6qJfz1zwouzyNNX1G5fI8Thzc3Mz0t3Mg+jH
HZTN8IEXsDXD+lj3B1tO9jbETLp+DWu5jzr75IuKsYLZW6DQDUodDYDFMbSDRgLnjRXV4lzp72MA
emdnmBlS++LWFczQ5YAXjxIu5A6iuwNSTjGQNUGN4kcRDAw7fHIIqNVjVshdXzagJnFbGXWZHbKC
RvGIOAmbWs9kByklMwWGmcy+Ih7+iSnVvo2DVAzZRT5UhPbG/AbgNQSouGgum/CZQ8KhB7q2r6Z1
iGSCrp2s5KCTvtmk2rjjLV1do9dQFu90yxSGgROmix5PUJFQPqffQUbWQTOnb3hXz6T7EwbjAAHL
6kynDETGGWNBrkeH1Kl8sFkNUCWNew9jEU5H77rgurYbArAQBv0Dll195CkDviakol0rBldhUc/b
MoluohgwVllH10s+HZXAjYys8BDn6WsBYMCOQYxTkHotJHFEV0k0XAyaINLda3JvvH6Awnjp1Ija
Vzl0DEGmX0NVG5HBvzczBvdmESwTlZKAvg4JNCm1IMKHiA+DjQWioR+trPOG+TJnExgW4YTKNVpD
kFoYi8zFPeP/6cmIQZebw+VyQA3OQUPaqU2/as5a33g1TxYzXURDZK2EsR8vOwpdoaa3XsaUd9NC
sZnylaEULeiLiKozy/Fmqt1iC1GJKK7rIKozLWdf2qW1lx7VMBxRGCmRTORXPEYcxyqEgUh4XK/7
O726u93uESM1UqDLMbPGEuzgrMUcBxkK7+hu4j6cm9x3fWaheJ65bMraC9yadmNLNew0fsm4FtHF
o/QHk1dl3PepHUQJ0Pd0yv03+BXC0lEg8TUluKwa4MkYI1ZMvbxYXAQoqvu2hrDz0zK38d6YuyaY
Nd4eR5fkxy+h+BAmcztQyRrP2tALpB6H1c/z350MtMNsZelGyBmykd2CbKicvR5xpXKztvczyfEt
trEtXPiO5dCVu5nAxM7qxXLyVfZTS3ocs4IUA/Z6gkPSDzwDKWi9DW1qKaOjrcMLnzH83g3tO1ni
lvIteJa1TWmlHdlEfY+97Q30v9kwpGlXiHtg+717v4Q+3XzRI8LKfN06oPaMwaISICMOapsYosl/
ygW/ltAGj5FDTQrZK3P0jvCMjGNK6cihm5jLOIljbZ2aGBT+0iP/5ioV4EDEYv/k5oM+tWnIVjhf
FEand11LudiYYO7p+2beGrEImFLQwZlQPWJG5RdjP49yi3BmizUESzymzj7LmGfPaP46odRA9QYs
j6Vmrf4iXCiCJVouJ5N+6tad7oyWszizkhRKLGfKmtLElJ4z0A8RFQM+xUEpswtrYDhZ8E9CpkE+
HuPqVPFVWvqcYDKjV6gJDmnseT7jXIoj6ogMju45VXY1nIqFCZYYCfybYri01OgHRCM+86gJjIny
jt7UOhDVQ+JjkogdZ89xHFnbZTlnwuUHLeE8LAvUnUevTso50NHxq0XjycEfs2eW7evCXK76Wt8n
VOBcOTQP44XaNIyQGLGm7b5dbkDzQzSbkvuOpsWnSAwSEZRnATdq5fbxEUGEM0kNCKHOK/JAmYJM
NlB6HdkQk1vfvG55DRz/Wmq7w+o29UEz+r9ZoXGneO1Lo/Q+xca29eVjZxj2oU+IYg5grGRaOXyF
meQ7ycZbNDeOeL5BJG0Zs3c5lYr1mEJhhtgfeTLgqZppstG43llT7v6DvTPZbhvZsuiv1A8gCz0C
U7HvKUqymgmWrAZ9F0Cg+/rakN+qfK8GtV7NKwdMk7ZsiQQibtx7zj6OFd7DwOXUoyVQR4GJIu65
o6Oko28asDfTK1ZT8giz45dSsQCrZd/CROA4B2yfoSUwiAVcFKqksYk8zc5EAReUKpBz2QZGyJvy
LcDj6M1YXvHqKWebR9zUZAVoA579JhjHnTGQweU8ZwOcIRy2h1GjV1Z2VHh5lK+pJVj3UhS6nY7P
tyKgIglp2Zbl2KFX8LFMDmQ1schBeSF5BUj7IbAoEk1xmxp3gzCF3qBlg0aO81NGCc4kJ1rRd+Z+
sjj91sh8F5GkUBj8J6Wmk1/rJ7NjecszWmgdg95lWGRY7APpbHFlnIHY5bxV7AljAVFhmOlVdB+T
RVRTwJTW8BlESXSKuI2sMfjATiG2Jp8wKA48gXxtxzKyRX7NWNEJzT36ObiVYX2oa0BI9D5HZO3g
c328jhzvfKQVJVExCQ4w/MPoGIek2Mpo4podKhtVMVKEgH57qvU7jblHYZGTbCXOfSN3KijMR0Z8
EsTPXWf52Hj9Dq4bsDdfgU8YwAIJWPa3qCO60NDQZpRkcBb0nXOHgcoI9TvGMbik/T2LPIUPFqV7
pVVNToLArIxFhywOtLxQqMJ946ZyH5OVDaWPaG+cTStN149JRj84z8aaK5dIR7Dsd6WOOnnAPMEQ
M7lBFEELFzL3jepm3/nxbqiqI8GbD5iNsEnp5nvUp+luaInwgrzG/lecDH3G2MILisChJj5MARZ1
5pZmywSAFCvHK+pNJAh6myezFqhF8E5iLaCvMA1DVtCRIHtn+tOsCNUf05aCGjXWLjRTdU07Ivwc
MNdrXMXwYTajo/qTM3rU7bVhI4wdV6Uauh3V9cIdSrju8wrcdF/BZGBUyXrMWNCebO71zAQW4yGn
NATnWEPdHKU1237snrR+SndF70bEQ/kHZ9jyFni0cnUTO2uYgodMl2GTEO+OD3Grjfil6FxxsMt1
Z9U14+ekaLmnGN4mi8KOyEEkpEPwHuQMMjS9WAVSeweEPq+kNw5CxBWU3oHNjaZosHN14GpuJtZd
ZsDqYD1REQIq/DBkIOOKWha2+Oj1DxXbcmPi+Te6xl861k1HCrCLZzuX6W+ciuWnJgKDIzTMG4Ic
WjRQm5EJJl5zpGVG5cEuCFMEooTm3MlRuQcj6Fd5SvFHaylplHYskvApadlhdKLWNxgOiW7qwXYb
yYxjFWj+NdpkK7xF6hQG8uYUKEQaxbZCp4MNpnAoOHMs3FKqejEmHN2J9milPhzMkFAhn+9m6GeE
tuiqA0hLgjoQHMshdQ5wq2Elxwx76foE5KS95DbD/zItzrWsoQdHW4eotSwaV0iVvmac1TpCorcI
xqzcmYoP1dGDEmUQY+Ug3/M9LwnAYAcy+3zJBOsj94d7GXwF4KcFJtlBJjS4DPKt6IfXDPE5ELwo
KZ96BmZw+/ork4AlG85KpCWLSw5zwwDmsixqA9tMNpIF9JEqTsFJq8EjCzV/acv4yUG9BL3tU3IC
ZGtP5nqkXNVWu4cd1DCuVGeQeWh5UnK2HaI5J8dcY1BuGcgSs6KR+wS8Xocbk1pbz4A/0WoviN7S
lbfjAvIZoy56pu0HxRGcvuF7EZlQDhhXI2FNN8Zs4GbCQh8pcO7DqnI2JFC+51p2HXRzWltRBn85
jMMtNr2ZmJlvItLCx7yKVzaWF2p4rJh0SiLATz61uT0w+UFdNcIvXCmncgit1Xq2D+YkZUMSsKKc
cUF3kUvDGfoaun6Nk1ol64GhYGroaDKJUrk8pyJ4nkKVLBUaxPWkt8MG4c9seAnRYQbdNq/ytc8H
fZTAOdMyivdOH59TjOwcV3Gk1r9NocRdrgW7ZAh3A5ad1BieZblkUID2hI3CVO/UUf4iR4GuMjRn
sd+fKHCu9lBT1Co8tqYOckn/VbkWYEqqQLcEmty6wbqde50xeUIGAU7UQVBpZ4G9eKnqmpwqe2Q9
kMF2CLkEow6DCz62S6RBvHEKOrAObSYAJsi6h2RfDMMvfUhOXinOvYx0SES/bA+6qsYGAsbJxJM5
LLOGwkdnJwLPOZCRiVCdW2+4TRFgDiHuQ7u/jF6+HcUTwI6lM+0mWkY73g1C3uW2MbJjnmh4Y2T4
ApeWE9LeU3Q6DDiJ2G+IscArtCgTkp0lWA9QnvzstFMLgymrTeVv9TdXWqQmJyR7W9/CBD2Edagg
e7Zx4rNdhw+m4J5No3uZMUGcRPrixRpZiV1eLcssvupdLC71YfKzFYau6eqqlCoKxediGMs3tPkR
mh77m0O/s85QptLut4hucuW+rtQ7MsSlB59tAyYVBUPGGsn7/JsUgANaZspT51N54Xs0TOyArrr5
3EJM3TpgvXpCcoTVbAhztBe2OcAHhDNLMGW94d7kjOu1J93O6dEQd6asSTHxDbS7vLQe+6J9iiom
3REp22Ko9FU+oiTpZBsu0JKCGuvLbzl4L0KrLh2r+8kPi50c48cyjT/62BKkv1dfk9mQzhiO2jbt
alR9er4xiFt8zDSHytsBclSLe4IZ8XgOdFsLw0K4yvU9B644m8g01+T8onZrk3fX5YwWTE9IOumz
e/FDVyOWG/eRbxXLoENqB+ngjjwrlCdeqPZDjWTdFjTeJivZJv4TXdVw6c0pt7g3gOWhqdcc7G9a
OOKtrV5HlR/4HcyBQd8vE0/RAYsJAaQvBC2sDKlexnbcVHVyw2jK4HKazJWVV3dRz7MW1w1WObGq
UF+DwtHIEi6TR6PjDbPVUasRC6GkgvATXCyHU1kFLHQhqisxZq9lpn4r8BdoqgGrNfNhmJCGVdc2
j5yA2kU+kD7x0+bygdV21OkAkWlJ+n5V0z1Hnlsa910j8ToAh0AkiRzI5d0YrP6TnCsvSvJFNlUR
2RAEIXsAP6SWX92ZridITUmZLy1Rz8K0adLnynCfGj5WvKYEqc6cHCYKTzQGs8Xkc2r3yg73Jey5
BlClrXo8KJj5lPaYRtmqG3xw8l77SKj6oG01YKt3dQuZK6XNyRmvvcNg2t3TaN+HBVudyFHNJW6K
zRUckAfuxtf6Hue0B3eCSDlDvUZh+EGc8rJ2u4fAc8jtKQ1oUbSTIIDTxxmg9jgNjYvIzbi8TO7r
SAMKUjnbioM13hW5sDpKw9gb+Jm5J9CRj9jRh8dApy+iuYi0qtJ5GyfIBqJpdmR5yJWBqF9V+ott
ZqhHQyAxpcIIR3TWKYsser7cn5LJFdcxzMKUHSA302mlDBOyHecD4D0J1wZJpciFkdoLy9mkaC5S
Ou/w6kCtJ9J+QX9G+LNmQa1mN8kHXKhOx/SnbLbw5LCMxvQQgN/+LK50CzVW8TnQS5mXXjeTVWOi
2KCIJQ5k4CdDhXUabCC6TtzCfLzLyXa5Q4Lr7rQYnwAR677IccsZJutO8+l3kKTo53o0YIHtUL38
/8j33xz52v/ryPe9+I/Tu4yL8l+HvnzRP4a+5l+OIQzh2xYDVlcY7n8Pfc2/7Hl2y3+ea/qW7/w9
9bX+8n3bx2fBTJYhrxB/T32tv5jM6ia7k296nmXb/5epr8e//s8z33nc6/uOa7i2A6UJRue/znxb
RJCm29vkppYARYwxonvu7DwXTIC/7z0abbnQ73CbTQvc+Mdk/JrtnV7B/Jeplr7OkbFrnQMiPCXf
NWM4S77WowytCz6cLQetYy6/vJpRhF89w6b+qL1BblOEpDb68BxTg+dQu+rSx2ZSfuThe+/WH5GP
wVOmD2NDRIxpsrA1kzwiQGVHcGlwC2PZDxyEawdNYIFtL1cM98zcXHkaxyVr4tDLUGbQvW8P3EyM
4GRrVPGBIzTf9rjmMJovAumNC5l3b7Satv6jG+anIWy/3ZpgvKzRNzVR5mNz9ntFzKC7dlxzledW
t3Sd6t5Fge2R4PX/sop/T1bBZfef/yzb+Icc4/yeI8d4qN7j/yHD4M//ub3svyxuD9sXXAU+UggX
UUP/NastNEP8BeFnftHBIW2YhvHP95fnebrjocfgf7r39/1len+5uq27gqY0hgWQiP+X+8s2xaya
+FtV4bjcopbh2TaHF9MTrAH/eodVZFnENIO/45okKGxgAS5QGESdnrW3wn9Xfdg/xM4aPHjxZHJB
znTZJgaLWVpxu6q0YTqnRN/RKo3zD7Lvxj3lTbFTjoEzcYzKc6Trl4SafO2r3lpH9oMlDGtPS6nD
mEJSC51+RX13crq4fjLgySBot56VZkCesSAjgNWcN/VMfzfREDWScL+s07R1A2UibGtrJXVhPtmG
g7EG5O+mk6I+GcrFpVszEw9xXT2Omm2sCDQdZD1eg8Yx4JCeFblB167Nf6VCYG2dJv9Shzo0q6zC
U5qY8T6ri5u09PRIDy095pVMj0Lfi7LF0N176ZW8BQZIXoIe0+YIjJ2A1nyrXj2aT/ewKadTgD5Z
UjgFn93895PZ51+iuP/QldfD5qZhXMRdS2xZH28pkNUK5WKyKzwanl2jV0utNDoSDrtkw0oNrX3+
elGU9NMqtfv5lqskPTSRHKC0CrHVKRN3qmrTM0YgLMpafKmIFzlHSWhu/XFOWR0VDsh4KNN1UtEP
l56n7XN/1PY/v6rmpxiqaYtbDZkaTJSS5aRp2BIajS6oKMazW40jqFYxnvXWdQ4DxA0bDQNzcLpE
LWH0Kh5f0LRk2GYmaId9od/s8GS1ZN3R/R6ta8gk84HEk9mPVLdbx1LRQ671wyl3fKz2rbFpVMU1
ZRuh3GqTHRx+HiBEOpykwYj09zoDSPr7qf0skr7dlA2Ya1M8JlruHtmd7A361pc+frUDvG0y/wDt
B6/w59u0fHWs0UTQD3LLo26PPupxOkZOAI2ARDcXLGPS3JuxG1DemP4qzFMTeEws6KfxKeL3E5c/
P43ARrIDOQdLQ3rDyq3hvbtNrCswQ8HWrxXnkYC4u5+HKnEMrJ3zO2VPGXjyRLP3CQrb5Vh36tbb
u4LEdC2kH4AUuFoX4PF+M6SBKxS2l2iwT2lia3vQnvo2dZgCAmRpLvH84Nk+7baMa1DYNce9GJgi
lxOzpjlzt6TjfHXqE+Qo+1M2zMLagWFbnTy5NWFnedNY9NOyO9TR+YdNWGKZQ/OTXnRAkFvAMDeI
nepsjTfcnqORSdoDhfLp6HWMwHS2vzauIt5x/ny1Qq26wJf3UwmgR7pRAiolfe0dnLRah8Nb68RH
kaMH+fPMhm4nGGowyZrFU4EbEgyqPPz2xlPqSAZKUY3YtkE+jkwpabFyyXipO5P+0Pe9t7C9P0/8
+WWY1fGS/EDjCHVO1L7xaJTOozJSgkbMJrqyVFevQrlvtE3LexFn32KYXQ/zMyfFHqElab/986OK
LPzVAIG4/Dz4FXhsOT5AStf3RVK490GmPv0EUkdeUSv4sSfvM9zQd/CJUs2ieKiLa9lgTZ06Mh81
EPKbYSrJoJ3/JENz5FthSFc+raHfBWiQMg6ZCGa/RPEd4bgI0XpG56ju+rcRavOicY0AMRz3rZsN
1rE3qmc+IkKVA0L7dLcqf7O0OEX3Gzm3wwGnQHnsork3ZWE9aa33GSVgsOJqxEsy07NVFnxC82mZ
x43D1QPXZGq2f45rZhEjc9RV7jsIVNv+HPTRFfDATCQdHIhJ/feYMLzvza47lFnqrzpUORcHDRA4
vZimTlitBg4fJ73qjbs/72ZLC/vYsD8sKLCiXc+ZONSj4ur1EtxyPR1YKH9pSZg8wDrbaeVg7CHB
lSAbpwhpm3QfyiB7YQKZrmQ0aqexENrJVVGAnr8SOVgOl6O3hM5nA/PP+vFFTcwhmXX4WycCBD1V
03iYCv1QtaHcZ2n7rc83uXQE693P6s0grtmCPtvaPVNhVZOVFychXvz0Qksi3oxqjJmUxtUzpxkC
gixMQybSfQMsxPHnwXQDATHhudCXynbPYxP2MIIdHMFlZ21YQHZ2VjVE3k/NReL/5ITryDUqZJBz
FUPeGu4GZG8Y171CTjaMAeE3qOofclk9Qczt9hUGyTuvhS/+892HLd2xGgnOAplNTIqQ1dc7Oj/3
nPV1HC/oh0QhAYH7cz6fXcJ/4OITiM1LlmSieH6nSj2Ts1rtbR+H49Tb8lhMsuG2BvTjI6TyM629
WT1EtVRarIwsjXdpWeZvSVacXLu0v1Url777kXvaPFJmKFY1pA2Bp8d4ZdOxtVC8reu+sp4qAR27
F+RBJbEEroqOz2GA/1La42MQT1A3MkYKUR8PW2QN5dLi5rVB8+ybGfntWOm4wxT6OlT3pW6oszV/
rkMH58YBKYUt3+MdKIfhHknjzNeV5XmcHxzE1MfRGjft1Fq/hihGMj/VL7rdkYbi017UaBKmFUL8
FAQRUoMUjvhUjw99pJ8RKk0kwSej/NTNvR7N5gQq+Q0kbOecT8m+GVe9Z6GPFiWUp4D+tSZQKmpd
05FARaidR4DJlqjsAiRSXsMB6UzowuKjjKv8/V9+EYb4YzwgISSla6hc8Jdh2enWfoQ5lSEPqRfz
Q8clQl5zuMYEYi5ddFKbxIrUUQ4JeqzB7N8j902V5SFEkPjiz9PAzmysm5nwJzHKJzvMczbhPx3q
A9OMKOCQdspUomH3+Zc0JEO6FWi7Ok5gCdA6n08lu1GT5saELnH7eZhfSvAp43WV974E6WOH7otg
nFjR9YysuHtUedc9SuGyYwb+OQhSk3R5r9oXRLt4rdY+2NnUXuAToEyJZUz7CA2eDq/nOtYTq3Lc
3szCfufe8t19OJXNrjQL2B+O9Kl5bH2LgaFawU8Y103QmwTaBoDpes87+XGHrNapHkNsa0zDWe+i
OREvIn3vZ2U25uW53U2NOiVRXjyT8qgW02hO90C8Y4xfd7ZgvBZxyH2K2+Zga4F8D1SBE4DT73EK
pp7kiobUFBooFE0S6YU1XWNde5uA1t114G8+iYdb6BaUUKsf8lPqFO6pbJnrUdyQHmkkr53NDeH0
lrEekrF+TQb9EIvKObg5HWTyE75qD8tirHJnY+A6WKEcsZ8Ny9AQnvbZoXGA5boQjPQwMm6aaIwb
FLZlb4n0asVhx3wZltww9lTLNQVHbOvRw9Rj2Iw0XKBJdfbSxPklSqIka4UFypJBe0Miky5sYmLe
A9vaVRGhFI3XvA9DvbaYz9OpMxFcI/sZmA9+drxcqg5KaoC2Nphkuu9m5Gw65M19DJFnQ2xyt+pL
wqWAyaCRPehxNJ4gDok1T5yfV5Eu/mwnniKJNxkmd5Urz14YBdzOsJLOsUalRixaiE66aCbGfUV3
Gsio35NxYm2GkrewFqBVPGPeEVwQxUVYHn+2Cq1z3WPOGXkTmBqVk2q7C9tC/ePdXLpJbe6YxiKn
Kapxm9vouwvfH66DX3srUPf22R6VffZcRI3QFlD05YazHX2hTq3T88M3U3LvsSMss0GVxO2xZdSh
VIeWoeWiNbDcRJO7/ymafx5G3DB3yBMJl3E6hsSAb1WPsM8rfRId24LEOceqgAoJFp4ypGER9s1x
Yjf4nH8xqKR5cR3tQdrWL+bq7s6Ga3yxkgQKmNQZbBL/SNGBz6vloJViif6cmvY7jar2EbxnjvQA
E2+SD+5JmFU+49b/8av5g+0nER1+Xv/7TzA6tqUQO2kxqmUGhSmvGKozRV+17PUSp1E9Mq4Z81Vq
RBO5Lzqinp8S2uxoENPEoSUzwyjxQ3FKGkmy6IyOLANG4mETN0cnwnv7U2DWXVi+UWcg667Hj5nS
+KesJFkdZE0in9D2s2vPp1AgLd/GJJi1RRaVgofWuE6m7pGzTPdo6uNGdzPzilaMgZKpHX8+ykIk
SNMhny1Y9/s5O+bnoe0gTcv54Z9ea13yzEFZR5VBqjOX4r7XJL0nUmGm+RwZ2+6xawy4JiMdIGfg
A/1pdP/pdoNbXek9BJgMgNPP/vVnE5v3rDgPraWWsIktWQBJHx/CfULi1ilodOuEtN5mTMbTiBsM
EzksTNM3N35lU59EfvgYIy4qotjbufyraxq3b6XBKVdWUI0THx8stOb8mZbfvg5r4zetZkIx++C9
SqP40vmEeDQRYU9IIbqHMUumi4MUizJUtbHxqGVjfstDHJs/heP8zEvLtWgYqZXYyBeOUu1VDWF8
lDmqpLFxCdxCaIyjbSczZslJp+Fh7OQWzQpRl0EXbwMxK4hNqzlDtiQXeq685s8Qo/Wfl366CXke
lBvNTd1DG2bG0lJWeAvD/K0b2jc+uP6otTF0N8tvtzhRkEVDs3iYDFc+CECaxNFwhEnj8qbPLlTR
1OAT/dRHYce30XqA7jDbPTJ7NzgS6MgCOnXsXL7IHfpmU2dafmN+ES5GSlAmEEP1CuB9vNTN5K77
0NI2ykMD3BXBWkfz/ppb1i7QTPeB9h2btQOy6qqVWbZKPLr4HHQ7ec5wWiBhdT6CzONOSL32qSgK
1nbtO/H98aWrpw3JYvRF4mjYwQv+VU56eIBfw2XdtBEg9w5GdxTnxYutlWcbHURhWcybCiTMPxU0
qDM4QpXRr39q7qjG8RAqIAoFk93NpLk6hDXtawzDbKMj216PRsOhWcFN9Mg4SLpW7OUQ5KSHm+Oy
saYBaDA5AxbKGtgokd/u6x7Ju7JqtW5xrBD9eW+kWnfRUOCluVvh58bqON4Kt3tn7HEfTwpfnUGh
imdjoVd4c4TxILTyoQmNJ90c8edRRt853x6guiQKnyM7eciT5Klygt+hYNjl4nyYSLiofRSScc5x
HwgckkGnISbFtL1DEmGWE3rK7i1vTQTp0e3HFXCVREvPbTxZEJv0aAVzO6rqfdPqm1EmT8BjxDK2
JFldk3hLwKT5iXjSS+cmJLZJ/LfwH+Vj2cXmQQumY+BlNQoRhca0xigB+40GEIl5+py0SxjuRjMG
9mLeGWI6UkALZfCaYSwhlPSbk4RNrCwdYGmMv4PcNZcY9yDVxb53mnpOsy2pW6rFqWKhzT9l9YcR
5/lJlwjS7PHNYzh8dHUS3fvkqCJswFN1BuvvrzADLbPRMTeBMTXAuSwbBZR5bw3emfQOpHYZ8p9K
rYucdhShdxBkhv7iVwx0/RABvXDRF8LYO7sJGhH8YPbWrMdsG6uKQLmZWw5Nkj6L+wycjjO/0bQ7
r+i1hwYec0ywO4296VdIRvydWaTrwNPCvRJauEVdUOeBfvHDyrh0mv7eOHm/8yFUqbQLd8HI9IhY
IWKnQm0D/36Twko5+mwox5p221AbxGVwA5JN1izzFLEXzbGV/YGLU6yRIvLNstu1dL0t97GRpEgr
k4g07OVP2D1Wk/Lv/bzxP5vykmHJ9dToXoqcm8iRYiJtC9mpqTaDltg7TDb7QIYMIg0lFok13GeJ
hQiwBUrRAwZCNqSJybwJY5ZVA9taKBJSmVIofExBvrREjyqrRk9U+gzlMnI0407cQzMucWulxXbM
yVWIpxvaaOaRQYAARu4cL5JLU8uAAA7ms5/nzmMqJmdtM9BHQWmjtp0JC/WY+6f2zvHjah/Wbrmf
KstY+QMKakcC2aR3RRliFfcaDFPOGN9JglZw8tG4mBUmYWEDsA5Yg4xeAb2tqwOjzUM9x1LHAeIY
JMWWgWzZrytOImN5Zli97ypjlWQBZ9oq2FAOx/cZ2TqFX+x0HRFkQ+thAVAeY2hqoQVqe3sjq44K
p9TL02gckd8Wc5DVtBcG78g0w3XnlAwicbcSB8ldqoZ40TB1RYw0lrsukAxBvW8rpB8WJwapvoZu
o5aKXirRfptPwVReZayXNxQRzKRzpLLIHyBLBMuERp9n/VK9JFZCIghiKd8Pjly57lRgqabVZ+rg
b5GlZX178InJJeNwhJFPlc+6QD+5MB6w8QFejZuHwozfyijC4teQyerxe89ShlsfRysZBeZJddVF
D/Wr55mfejWLX3Jsqy2k9HROUSnyWxfHaq3g7e2nEGIHcmLi1nFh7YmCRJ+Obd/z+nNIviFwd2en
kS9puWa/x1O4maCLAd8FcOfBsUGSdXGG5kH0sXEoEvx7kdduC++NOSsnyAkC7S0ux71uRNpb3oP8
wVhxN0QSVEaj062YE0Y7vX+hY58t0Z++arpXH0CoIfvICLonzr62Ca/gcJjyl+8bmJ2lnF78DKhI
Gn/P7wFau/R5NMfvWgdzXEdImUYo4cgrvq1cJKfC6jEP0dg6daF573D0oA+ixUjljKzwzyC+5TFN
MZ015I/Sjd1ZJQSOxrfNzQTg6Ba2IrzZ17FhsoBxPtpUTO7v/NG5IL1MFn0ptI1dyXmShkvKnUYM
T9NFNCaRWlHzIKtqWkf+r8iAmz1xTsg9WPqG95gqGBYdGLxydjaYXAbYOeUyq9BSix451TBgVgIP
B00nplzEwOFG5nM0jc+yFchfCv8Qwv/E5JZ/T8oWsCboSpM4xnnQnPqVQmNGb41wrGYUAX3oTNuX
PbFTeaAYrI/fpUvMEwmY0LmgT1raORkDYzMMfXLAf6hT9KAGNckcgUk61dA0+lrHOxZUb3CacHt1
+Q3hDc3cwESqQkgVF32JtrceX0ZQ6JENdNbyJ+SgPvrCPJIgX4mXmwr72PUuBjhIOIazM6XHPqmM
mrJYEj5d433RZPpJvx4VfkKwYjUJSiZoMte46M7Uur/zqVtQodl3jX9J51oq1qBx1U0XHnSHvJUp
6Kq1NRUEb6CZmHTUCq4EbBGV9nGM07kt4i2l0XezkFa7dN5jP1UZBkvzib/uGYgp0BTKHI6Gg7Gq
dN3C1efS86dyXpgt+mLy033EE8VvlpR3QvQ2VF3lUowWJDQWFEwT3ddk11+9x8VuldEibQk2t3Hc
mI1ZvtWTfww4tJmen14umSSgq0iJIElr2tIhvo2MUUMuGy598caUDRxAbH+FQ+FCljZyXAHONRTl
gLnWfEV/XNHbwWqvhSQ4aLl4Tkrf2tTVU42G45detV8WvTFCoOuNZUt1KavCXvOefdXIEL0yeNF7
g0SZLn1yjbrcVxOqTMutmwWFNV4u5lupm+PZKvO1hYybZYJUW6dw0qXdNZCSZ5q5364DF7YJjmeA
ICbAh5omuWV+uY7xocyBBsRs8k/H+ClwrX0roVM1aaAzreleI6JEl3mY4qjt5YksrUcgJhcfW+26
Rpa1HBWK+Lz7FDNFSLnprSkHREx3eF4B0oXegJRfWUuDZKqnBir5ULn3feFx4AHgA2oEuXbQhfGa
jAoUIWXby5USmdg7Yqjv2DPoYKoq3mkhGH6/7G5x9JVUS04OYkuSVbuKIcBOgXjtIjoH1UDDj2UZ
ZU9VddwbwRKaT7SbpKbvilmr3XbZhjPaxUh7fyfIAhMygqkWoxTsCix8qLkwrbltcLW9ZmNrbrNh
2LX0I5fKLtDTp966YtFT+6Jyim1kNAzQyHtrZrqm58FVdC37zXbz4S4OrY/ES6HSp/o5ztdI6Wtm
RwlgYWaKuBzghBP9+uZSeOJNJifdIzgbCxD6LUc02roaBnuN2hLVEukzMGg5nND0tmczXV5cUEgT
udZB4G39klQY7oROs/zjfIKAjTXbAAT4FvWVetLFWVZiiCQvK5ojt9yuh9SYVke3qo9Dnu3wEOEU
6sJT4ga/rYQGZha2OTkrEOsdvMOVOXIf5d3WbWjLMD2pTgEqQO69/nWaUPzCem3vQnJ97uBCvHuJ
x1IylVygTXaEdHang79hCc0jtKYeHbxqavdVAvumkP7rUAbdhU/z6Mt64bMeMjFzNmLK67074BNt
SsJo9RSHpIcUOSivQdhlcJ9KtGlDfbY9fQnECz6LADGHow6fW/JJiEt9jYdqDe9c0CqQSPu0BCye
M0KlZ+sINPGBZSZd4SnvFhkljxdAuRq09l6LBL3MHDt40kgwAdI3+ToHzKID31V68O+rniZE248v
c62UNxHKPEJvOCbWaOTC8uD5Y3s3mVAzdMdAyj7YeAL9lW/SlKtI4qBOtXceZ2oJ4gv8/e/IneSa
6QEdW9KQ8tg64zTyFtoAH6mYw6yUm0CO9VJMKdyxHBFzK/RxxVsg2jVd7m2TvNoxT/ZmRHCSgIsI
SxL++WTqyWbKUyaEBMDo1neWIKKT9rXLsN8nQXKOYNMqSKN2VeE/6AzGj04N7pVSUc+mnSGrZ40C
CWMe5rKda2jf0YhZ0iQmYOuADVqaTvNpjDXxygQk7XWJoR+J+pE5Mk2bITAPA5K2Y29qitEeG+Pk
WOy5PBREq5A8GmLmSTEoafnzz8tA1+xdOnVPqFqsqzVbWiHIcQYpmPv+vFaKjVu5qCcjZ4aT6q2D
MNhFe0sGDSxw78Ssn3qF+PafZ5UepQSLoPvXmqw8/TxMqXrVS1tsyJOrNqWAExQqW7/lrt3sYdHi
852feiYiWIsRVxn3cL+E+exO5ELRv6CDhT6dqsvrVikKu7vMLBmoFzHTZ8w2FVXmPhCcs3OI0KBX
WXHsGWGSkVIPIr5n0BrpIjzk84Snq4b0OBWB2lWkfbBHIwaqnMTgqVirBPO94UTNom9B9kxTCVlq
nmjLsgsOVRWu/vx1fouqIB1iuZpdfs8eJAWMRYvOiGx0DSK/2mmBFUmzyMDuRXgyws5bSHwcsHy+
8nkCHc3zNNue3kCmeWh7nXHF/M9Z/+S+0u7WOPRYPdkgObAdO3wt8Gelud8d6h6xZe07yY325r0r
pXX0piy9iallvfJ6+78IO7OlyJU16b7K/wIy0xAKhW5zHiEhgQJuZECB5nnW0/dS0tZ2zu7fTt+k
Ve2qTUGmFIr43H05RetdNF6Sqn3DdGpfXeLx1L99z/YM2Th4DPqxevC1HVU+xoZnOi2afVG+URe1
t3M4Gn5wE34oMOrRpHbDCHCJTTUV5gV5hRHaqyRn0xWc124vQauOfo6tap4R+ab0D/pcHpCPzauv
++lnDwxAT0zx7DVYiQflzR6ORQi1ef87NsX/yeOKylY2z845ml+U1iXH0i925VA4R3PSQ3I+trhq
s1ejD71dp7XVaZwVMGA5ywS+2zLqYRvcrsLblzATny7bjjMQ2Whx1+eU+MKDJC/Xsaez3Ypgumfb
RxIVKd5MGwoYfAiY1KZbGoe8JtF0e4n9iVJOplfJqi4Dk8E0o4CVYER9GohzEN/D7b4wsDIwdUFA
z2PyTSkOk7usGeikgTjLabJg5Zu9BeNY4o+Q7V8r1PqNYjzRZGZyShzPujPkJO4oYUjtkUU8sAeO
EvVIp4ZTuKvbV7y9ENVDB/YqNlqlkXiIhq5+ciEqcMlEx4EwUWraZ9GY7Qa2lbX2C5UQQDSqaxSC
Mv396o3LyZXs6yaPPePqex6zAfB6AoYG15EsXA/XM9+vq3tk42/TpURQMXt738mAVqd6047WtAxE
ccx1SAty9oVMzB0hngyHzMFEwkGHR1fibQCrlfdFTaRMONk8mo75uU1yE4G9o3ywv5bEtwq3L+89
1+gWUTxz+scM7l/dpfAh+/7LjVC5KcnlbvVr9ygGZsItNYcHLHZfflsVO3s2LlPBwri4pCcss+vq
ofXoNmky+wwnC0bJ7Y1NwsJbBpz7j4UuX293Q9zY4Rr6sLEkLmUcrf/pAS8CAM2tCx+R7ujgHIuv
278iOFGf4fpns8uonE1HHGriU95Vj7+rZUNsLB1T6G2YGX9ffJPm+dyIjto48YdxzFbFp/FlaHHn
1nN9+e+vIt86UFa5vn0Gt8vl9kEAByXSGMnRIK3NOa5kMJfF8+UomUy5HfwSmYVqc7sLG9sG4Iua
YN5D5cSGWIg7ykfEXVeyiaJ+iWiush7IJPW7FBb/EXWM6bZp/VE9lszBasU5rcW3qdvDFoUg3LVR
6iDoxdqZ/Tq9YBaDpSmUGpVk+Icy2k2UpSXXrlZ0lkW5xPdA3CmBHVzjnNneLg6meaj7h4jjS5vU
8j6hWU02KDq8R/oqaHSJsRImcBalW1aq7CNzIOkMGLcWOFNookjGeIO1LT8oSD6/g1u2o3TgoNHc
ll0OdPHh9w9UNXzHWpCCzfabVdIkeJgINQduLi41DxrSsg9dNxU7THEu92YMfiFPW5L9kpgFtcA7
g4IEiFzuzOBKJbs2Lt8Cu9u+M8NgD2Agu2tn+T/MWndZ2yQEmprmVBGqZ2wXj9gj0i+qMNa/ixzN
gq+9ITiGWfpASnY26Pw+TGrCIgeDcsxlJ0zBo4YchWvjNquwqP2l6S6ovWbXGyDDyQzmez3nhN10
gc9ma548j/Pwe7CLcaWEDB7yfSn19qzhEz+5ZTj++thuXqiiG8Sqq8pV1+MWkwFizs1EUDj6DOlh
eUaN/Ab0Rk/M7ZaHArimCPUvfKDxnRIidDfAD6tflcc1ibXfXE3WrGl1lnWhguyk84FGSaz9MW8W
IxlkfzUHYImjJ4+4b7G38Du/Z2sedTbWG4S3Zw8qVCBdoJv6NDBKH8621OSGxII6Yk5cdaIzn3vp
3N+elthYCGPxvxVpNGx1jLZL+vmG8+2J2c+/KlMmsbEGeS8besrFB8t8d6WznhTB3tuGoLfY6d2W
iNsNY/S4jhTZKzgAJEVvq9ztZfLHdEXh3ECbB4EW+kCK7WQExvNgpo9+XHRfvp0/+gOTOHOCwhsI
knENjeKNyz8+L0GTC6YC5jChm7qHcStomb9tvsaaITg+5HHLm/gpalQNHWuVQXsNuFRRvfROsA1j
xMJ5tm9W0UXaPs9xsjOTVxlXxpe/PzIwvX5ntuPH71pm2OOehyVxwPmB3AAS37UktSPhwbZRRfKW
h93DNLb9F8fmjSXa4fnmKiL5qIpDg4r2VYW4ClTM0IhPpBv3LGXuvq+B0Pa592P4SfNiO1rxlqaI
znY1Yj3sOAUot5t5CF2wxp+ChxPWCUjxOh1ZcrrxYICBXAylRiGm1W8bDs5rQx0yBOtT22TQSZPq
qpkGdrWRNgpGtKy9jciCbT+dIx5KkUYdcmNVB82IOHIPHNlY/FmA7R6jk19uQIhbz+GAlShy3L2R
EjdqA8s9APPJt16MI6b0J23tWzYuShu8b9xruMdTKrtUqevbmuxgU+afNzmp7T1aXnwS0mHO2Qr6
FQ8QErA71cXOtbKiz1qrymucFLAhKmvTz34ruy8+4lBaJ8voriTo0Yj1rnoAu50ssQNWm1RrXssG
hEfG7Bpl6jXtm4GtVRPvsvm30HiuI9OX8+17iKV8jUfqozIl325CtzBUcba6EX09Dz9yIUbCIrQQ
xZH3cVPqJHv0VVcoThHMkS59RRTTlQwZwtIp7zJFfzRaBXqDb9h3HVYDzDrQhLn1HJwQdm7/t4fO
QIhklGXutHT85CRu4UFrm71l9ayT1XBW3dThItTdzWRLkoJD+yk1f9ppNvOuqpwjTxawssLyWaI8
nyLa25YgVAmNGeQK6dEJaowhRY/ydPe7WAZYfPvkiYkEU7R5l5pnU416z/qm+jTY9EWX33mffNfG
YayD7v7meIwigcsJpWcbMbE6u1GKUU/AfdCcwL+XufgymHz8YWYi9lVPxUeg3EOrSWsfmvpLL9Sj
MbXRXy31nwtPJi8pdLCNo2b4g+GQvDbdHe06gBdv96Ewm+qij388QMCv+PjZ/iHGAvsj2T6aeweO
FAOwXmxukimribtynLRY0xqhYaZI7m7C3+0lnN9Hvvyh8kJvZeTJRTZteBCNx5ofjs/BlE4fOt6b
RavB0RgxOVCYVGSPsu2f6kkv3miavasjNvaqZxpPgZD1TAIKzZx2GRWE4VV4E/pl0PhQe8LpGClZ
L2EEFpeqf7sdNTA/t5fMFPpF+ROZTbwpp9gojVOq6V/9zWrnpvm2GX11xg7nnM3GdM6lw0ZStqaz
HNu2O8CiJMQ43FM3hYXOmyMWJaPDNp19kX5EfYcy7j0QLs7o/fg+jfSCwvVL6yU4EsC9VXmDMoL1
xtOJHQZO8AIO0NxxvGYm7LYP1ixXOWj0daW1eC+7b2R2TS+zu84nktF5tr7Wyr3lOwnMWBCbLoNZ
tB1P9RcDztx1SCid1XBJNzUEbc25rxOWVkw04JymaJ3WObMMxi9RmNfbGnIsUDGaeARoUEo5mEnQ
fEm7QQlk03M/cM6CbHDlMU0TtZNIolpxJkvscv7aj25vMs+Kz1moz/W6r+w/qEZW7pkrjapppyES
hkV4gb+O1VDmO5Exf3GDSwJecDkoDFycUT8aX3qrQJjfdVv9lHnrbvXIO/kDTGicdsvAw1eEcvAp
J23bdY6zo1GeGW2g3lq2r/uBhkrT6hbZXIiKWbbYUZ2zDnyHieTMc26KFpC7xOeBcLYKvfBaJsGB
3TOxWfPQ4UXU6YNjoPdRp9RVYZ3eGomqt9CpMCQzeQYclJ6A8FPm1X0Lr1Q45CcJl6ro1uWan+1b
GXTq+IZxadwRZiNnf1to3bYPXcoO8MqJ8lxfhWkOez6rt9KmU0R0sOtV0e/bjvh7ofmzP/sPfe3a
yS4I1mSNf4/1WYuqaYmms3e89iMdGLV3pJLYafbVvsJtz6hbzcs0U5Bi+vYT6oN1UroLxlU7tJdq
VZXMrsmQbsZYN/aJU8J6s67jjgUdqFFSe3vNqr+qLvJ3UQUHxYuYPwCou8t7QB3WrOmTqOx7i9BS
VbArIKawGRxNrPERJRus1tzXkjQmd8HYm+AndXsrMJjAsNCPXTt8TKW+DKEYzvOBeulxdS90NR6r
yhDrSPEBR3TuLVhHmTZia45434kgte3aswroP1XCR0MYQp8v2om3KAD+Y0blaQzcq8xECdZEW3Mq
wrMUTO+NJI/Ug5ABR3g1Nbm12PgOTnkZaag+mKMO7KxBaPQTvJh0kKo7zhzBjgojm2Hjc0/4AZAt
/1auKpzKFpKCauT5tei4gKK4fce0AlKaUMLCreyVrkm1z7zgQNhdld7OLkIUNJE+cEyHPmxiF4wz
ouAuI+k+2cQ95bE6oEeMhfZLOBLh8Wa3AjJrU9d/6fM8IVR4OM9jRtUNLXTgqS4uKOoB7E3M2A02
XPeDI/qhyRAOfXrCFwi3Fx7xrD1Z9Fna5etx6uRbxJ8EKgQ940Tu2szC8djWDwIgVi3HXVFlm4hA
5thJXMRQ6uASPXeTXq50rBjGxHrnlvHExJJClVaA4GTHRCAmAYBk+9veMctln7Z/Gls8t1HJXTY/
NuIUqy3p6h0uU0KZnN1a5S9Lq6WEh+aTRWjLDxVBZQI8Hg8G1XfWzHTpwXB1+UdfTeRzmeyqUkGr
ixMBMmIkJTrFtJbDDqdJoNNXTIIZYpBQ3fq+Bk/C2DZVpR2oC/yepmlj5ujKLDoTiMm1mAi6unZo
ramanVGlyZPLbHAtiviFyiCQC3jFHZsUHFf0i6DLFeNe6vAXde4H4Wwxjt2RPS/Xmu0NG2D6+C50
UInz77Bj35clCruZ1/ikYoGASXuGY7c7thr7bKw/dB2tLwONhGBJrgUoqvU01YTmELAySKhMpokF
NkAzxknuByncDT2G8WfvN2cPE8PRkM3Z7avHvNOzAztcOHnI2Fdi6uypyuDEdqZaALT61FumkYZb
Lcce5B62BrCfDcPJSomTBSUc8Z1yr16aL8ForyBS9PjQFNoAvX5+cE9D6DvSNBd72perCqq0myaU
B8z1U3UAsWNsr+EEkjs23YuojG9gXPHGdUMQNRnUiSJ/DQLcfli1DgryD9VFVU5rDyXGYfrDtUN7
csWcMSI9Y7c0XNHDfeB+veRGKjdTeZ8ndbcOOZBREEG7gD01R62IIdZoSFBIWfxHcZqqkWyzZ4Dw
hkQiQqj5JcebpRr8aREyyxtzT1sj+L3xY6WrxEPJyd3sCt4txwRnL+seNEkamcOC4b12lNkLFk1n
Xabclmbkb2SpEcKPqH3OgmPH16lbDJwarZNd/DgUFPRYJoOc2sw2BdnpBZYfMg0e6lZzF+GepfmC
RxMFzSMvxK9ToHqcFCXEMq+mOo5ucslOcr6RnnEiRGyF/MeE5xLPSMilOUuEhBuZlyDUSihiS4eh
ujNgkHAZ12ECa5cFpbVZra0ooUCmKhLwkMnH0OkfVl8ZK0+cqOOksQXL8d6hrbHR17ntNmtNwRos
DUQIrcbuGtLMATuyCVGSQ5xx4xvK4MLAFLitO57CKtwUQ9kdK9Wjkv40NlroYCD9Rx29zlRbLb0h
PnDIrJdxOP2lfDGmp6niUUoM1BjD8ti4IQk67y43/ScovDGCurrTzV2j2z91H/RrChfWbg6Ahnrt
a905p9nQBnZKIP/iI8l8VS2KG8gE+7hVoXSonPOOFQ9LB9bTsYB+pYnLBEN43USorl4ecL00RBo8
TVuwV7W4TNrZlyVYyCyj3kAmp2XuAvqzIeajbzLAS5kYsn3dd1/C99KtEGt4EBvLjL5jZYYEq7BW
s/bfObxFGT080+ACD9Qw2GZhRutRE+05Bmhsnsx81TyOgUGovv/TpKQDde7gFUgQZuY9f0NMjC2i
p8yq+30K9iZuzSt6j7Gq65mEqtHz3ANKMGEHaWP6Shjub1rBdnYwh9HYFoAFxD+IHRBmqRfhufiT
GID5p9nrlVpoOoajtmnrHZoipvg8BB6JgmdUPTaU9EAJ7XsDGnGFqsnN6DLs8aspXJmm8ZHb6UuV
4VkfMXlV9Jspe3D2aYsZ2aVWQs8D2qrnPpNxj7c52IzlWQ72js8ZA0nhnfAKT+xhjctUQ4Uuwm7V
19n01yOkhQP0GQgfi3R9yiO7W1r5TKfDWbSQJZhsbfZ3Zy+1h98siv/4dGIqL7VXTNF3MJaftZFx
E6m49w4ucK0Fb4ayH5yA8tLCLpYt5aVdkoDEpEOZ5zDfhnKIPSotBKGNyW7ysWyzfQoi/YOFvWIK
9EymnHDAANYEOCZmIH44GRMI7JEeabdOrUdklHjUHozBQ072HhwHXHQHhgyY1toyEhSf4bmWtX9R
0rpv6egZ7OCFWM0SkrVa6qHC14PqvxlBokV1/rc1T30Ez6IJ+eOwhCqSdbCBxKSdCcMpViR7w6IU
HnV/OtVAP1L6lddlNHw4EAkqR0n+L3rtZR7fu+Nb4or7xKT5rTepS0ixBW6dsHxntUMV1frkUMX6
O8pFu8oriqH9kmnIGE6bHD5FnZXPKUFYZXfNKWlZ0Zjs0vPBeYl3k6GMSuVD0rmnAY2aCrg3Sy/U
1p8m9CtYZDaWexaloFlXbi0XoSnXRV6fPYU/Q9JSZKbBkZE0ha+Fop8Kq6NFnmVPoPEe+NF4iMfu
oddRV/FXsxVlvEE7LktRKrRyXaLC6+WlSGCL2rEBEjvskC58aniH0jxDSPdWowFlPNfEXZGl/alC
8eWhNAURNYZO/ldTfN7QJOtN7DN0jmt5SDu6HHEIDiujdnIAI/mHsD2qsvFF4OG3Hgc9+PI8YP96
3Ey7UBM0KeT7QmCpozCBz5S47aLXLLS5Ln93jbIlohJTI1raW5YsMreClKFItZ0y/WoRwvbaitkX
PWl3GUea3Qj/TTP/DMXApd33C1G7IUcyysoh85nrMPTQTd1d4HWncCppmIqMtdM5m9YX7KnnGQ/K
3cUa1VEYoMtCzboHSDP3X4yYUJ2fYa5cUrxp5KRkuAxIdlHmZWy6CbtzRssV5F94daYd9Tv3oaY9
hrlqAvLH4gaB8ZEMMZIGribA1jn0U6SBgNtfcGBzoRVAAOSlZ58ESo4k2D78G04NcqVBSVOtyyN2
EbEZXRplMDVOMLOwCFLbvZU4F5ZB6uEqAuE2IWoQEBtWDStf2ZJ8FBg+wM/yhE7YiNBzxngO09Ce
81q40JCM65Y+tWE69Lqq9q7ZsiTydEhZcIKs/zLcaF50DlED2zidUMoZNJ8UIT/JWaAzHKjexpCs
LEeDOi98co3uzzC4637gTlU0yUjXetYtc1iNTfhkj/mTVwvIQXKX1GQoM/aQmb8vW/c49DYt7v3U
bzTUfwsnRNh79z4dcEPlv0+cmNsiPZcBfyHM56BLiXPJe+VBEC+TAnZboBUHIxfLQXrdZWwKdsJD
jbGHRyDX85bRVUIfi5K76qXljKMyTUca8jxw4jPQGlvyOvMMViPmnMi+rSQk0n9GLWK/OY1UWBTw
3GYDvZdZ4Ii1q2OQIx6HYIbQXDTOmDN6WD/Ihp11U4P1M20udmmwn3U+DI5nC0Lp8ti2BwXnfJFF
8rVyDUaPNJbzvS5QZxbW6BYU2hCF5+Tgr6OMldAPk30qffp/VfOeNc2zkzrzfK+vNp3VvXpFAwtK
NgtiKRNRv7kY6aMzZYszDMHMWcLaBfYymqzgHanvgtnkJutaDCHCVhvPwksNDA/j5I/JxmGRJyI9
zmvxcUgDtpjFNZgP5w1B9NL0p4thARDsdW1njq1+bDGx/r4Ug3nEcIStIjVNSMMfXk22k9PjMZO9
TVlU4q27IFMgNuSFrMenD5MEAholDT1VfKmeSHBeXP7VsO0q5naGenTFdGbcOvfL+jFwcUFCV40x
WLh0PLOnWdO8G/CU7LrYXdH7ZVGHB1rQCbxNHtKMqQUMGBN4bJSmKrYINZ6uqobQnddfboxXoGS8
t6jNbodv/6ub99KVVrx6bqEdQycnqOoyXRKttTTtrEGv8VddycwTvXNp1HXLeGr01o2psQGsp3On
kHItTqU2NVWhN/lASq/RKB7qKHt2oBkuUkgJTmxC2x2H5y4i+Nk1+rgSdlrDO5/7AmRL+iL4tmCe
rRmJ9Xe4FR6QqhKmqS5zUsc6I7yMDAIm/glq02sA44mf1feZO3zGXeJsVQ7TLC+7L3TRQalsA69U
XwvDZoZg5Dh8wnTvk1iCTzaV+yD8a2j0kwehvk3T3FnLbAfrLVvnNb4aS4tj6J2rcGS0MbrJQ9hh
ANNFidO9eqppdb53rYGnECcat+rWJDsfDQR0TAWbFEEXnBUzQu4zRgKYxhsTFKXnc21yVxD7D3Ea
hFgeDcF5uXiKhwq9NZEtH5X4dh0wS54c/PsEFyVbuIoQbpx8t+ZUb/Mommhc7TayESe3CK9VQYNT
WRhPQbPJGoC70R1iORQyrXx04+Q5qi8QNtNL0fKZcpWsNSOLX22N0ZJw2F2nJDEoNVzCUqwwBSZA
rzzWFh7dBup5PizE2P/RqKXf2GnCZ0DsCYVnwqieWdT82f4mGOWPHVyb8Kxr6bcA4oYplWqQQNnM
9arnyafnkruURzAtU+COiw277Wbv1eqVSDZPFKyh4Mc3rdFXh0jfNpFWkwQ1WpxG2Yc1UflhjG57
LqBC1ph9Fj4N7L43tQ+cU8KSvoK65MtkBts/z85+poQEdxSqk9nlr6AvMKD6FOTW/OWJYajbip3b
5KTmet94KTi4brzRnpaNyPdV6r1rtBEsk5jZZcbs3Lt2fWYeegvp21qW9jjuhiCQS1myXrrto+dR
8V7ZGd3cUVlueCKQTvqeu0QrgyC2xvcE1MNctwK7V0fWvg8GaOX75DAW8kI93otj2eUudrP3hBLQ
hWaR94z9sF07LYW0DBH0ltMD4/nPMGh3uOGzVT4hu3pIcWNaknRlvVvncSCwjMR/p4p2g6wnuWu2
3A8ootUjOVBIaWG0m2gbeU7zgfydPvxA3jTOsYKSpUEoR6ahTnsKOMINERVWdgz1DjDkx4A2x9aE
iaruxQvgdkR9zUq/Tw5e3jkP3QDiIMEFFLVMINvhWyuMQ9CDidS1ul35zls4tF+19Z4j/XYhBW8p
Y34eotu+cN8ad26Wf+4NNR6Ghtx56t4PPBgXYS0wLrxELRUxjbEbEN8Mnl/ONN5NmfWRQDFppjJZ
1ohcyrK2sMqI5Q3uBTzNGSl0IbH8tm7MUXliOjCmuBKBKlYMhDBDfg7Z1ahN74L3cB74YvUoMmsV
hrp9nNVpROzgvjDV0bPFD9dj+RTkTbO1Lc5ekTWdkVVzOGSBY39UdvwC7Lzqp2FtZVay66NknfDd
EGpos13RNw4GIchldcnsUK84U/LWvnB4M4haV4uyxAcsaoxxsWDvgrp8aUyyQqZlUQKYTfsWprq0
ifupAlBDxxdytmWrP01D8sgaXJLUkcHGtXzqJ7rxZ8AwajrYBWAu8kGx1lIUCxC+1uQ6skJOzzN+
W+AFTr35gT5R24EbH2Lm2mjzuf+vwTvnBwfRaScOv1tTmgsDm/UuB++9LEK/X7m202yDkR+HTe2+
EexhEheOIeDX2jOdZ7IAHibKVeCRtG75A4+7djaD3pmk5zb+JaDscG8W0tqAT402ZTXto6FW5FgW
jJo+65pTsELPoqUCXmSZ82xJHS6KztyUgrhfVS9ae1TL2iYKYSd1stP9aNw5cqxhx9MCMOZ8nFpJ
X0vlbjm+UFcX4WsVLkUgvtbTAd4HK51iz4VrNVtdY8aojcVDmLkg6NhLtMmzDt3f6KZrGXVbMW00
YnRLKx2ezRHuPoF0ovygUfqAiUInuRIx7xLIaf/g4p+dy+V7iPRB9tMRe1uW11J7gs3wqgnvBTQE
SRAQjXkeX5OyNFhSfWYmtJ2hvIfwACYJWLp8EJ5GOa1WQ5RRd6aVGtg6KCSgeLFZkmwjzF4qnvul
ta2L8KPjvdKcGhd0cgkycLFlcKeaDIeuR/XavujVfZFUPWkpbmaV+wy1pNj2VkKjIJxNUKDZtmQj
tXSa7qP1wavbeT/z8vOcjprg2Y/H9x6TMdco/6XhKFZr6qf5rlLO9oPlvqKDvpGSTi32/tkk3/EI
r5XLCIK+qL+7LL7TfN4Vbz4mhOVf6UJ9sfPiiTDtC2oQowtGtlyUw5LDzNarR8G5TfHJFdglbvFQ
sPpQgl2xvyVGeQxpTMPaAZJ25LzUjAoYA3pRvAt6eTAapz76FSzeXySRxjM4zQPAh6SFSWaMKHC3
lwo1wiXWtuORwOm8H+WxhM78wvj8zCofPWCL42SAYxwviU5cOMQwPlMWrMC1DyM5BI1T49W2Ix4X
Q3wHgtLmodHr6056Fhca89O8Z3vhByLeN12plsCgzefbbwWCEHORWANMbS9g/hOZqLX0bOT6cKxT
EW8c2/RZs7mUKvzeexRJbj1c5alViHeKHoEvmkZ3RgP2tzRqHd3JrB+nhrVcZgUjJAUZzSYRzuTF
wW/piWgWmTZZ1Y4PQx1+YqsLLy2tYUs3S53T4MEYttVSo93ioEA63P9Kx6KI7jz2UMfQ4rESTT1l
RGZzV1vZJqYu7TEQpE3mdQsMNGJ1Y/MvxkWIl6caSTbO8rMfdi9gmbB5T8G9FRBTYT0q1qxl8GD8
chFm9qbGx1cm3fiei0KsrBDuNRBjkB9Tym+t+IfZXvp025vmRW0CsaLr0C7tbqePWbSS6SQwBDI2
kumX6SEH6D4yn5udy1bZ+/lN4uqu9jdAUgClmVKdcY6XZ1654vlH2n7+lZZPJ2eoGfam4RuJ1f6A
5IRhOJ7uPeWN7x4Gr5Xsf2yZ2icI4dk+aOk+LwffOTuOIOlYM6kySzytk4pYk3Kjbve/0BX2s/pK
WohBRuCG9+UcwOoiTraT5uWPY8dNUWFE+0h09oMiUuNl8g/drLQzLLe7qD0bSkPlm+2mrcGl7BSY
X3+/tsZpklniKTTM97Yb5cXVO3nwgsZgsssP8C/Qt8svMu3/ZW16ycOsoXHO/HdW4S9JzRa2bUtB
T50j/8EqLHMBg8Jyvw1XsEKO8pAHBrJtZh/7SMh9NyVvEbAuwKvWE+3K/drGTgVchH57ltnZmnt7
ScnCEz0cTpFCPnNqK9qDwQ8euNMXI6SUlfIeyDv0ayUzkNitne7/jx8E8Nw/kHBSQf6VtmtI3bkh
If+1aE/JjodzPuGVK+EKQgzfmmn5GDTaugBZt2aEVe5nu76e+0+qbP0ZA/YDXzokOAP0hQ0hh0wM
D5nN9tjr2ORDKOCxJs17LdSOQ+Brv/RP2hrpSfz/vPcO/Mp//5alIyxbV7or8Bo4+j8odj1xZj8o
AfjayWy9FalIt3GZZts6YZ4fEwF6qxpzr0bNIlEe+/tsMuJz3lOnhW5pkrFlXLOlYXjAMpl4B99h
3pHZxrV2okM6W2Kw/OGGVObRnd3Xt5eiCFbSo1cjVZ534NHX3ZEaYCoKbnMRO8wEYEtUdC5NcqWc
+BrocHxdQZP4zVUlIrQX3QU11Aj9VM8vt1/Jxnq3gFzA3hEMnUCHnRlFt0vqEYbt6AG3ytg4T8yn
LyiqpCKUI7a+PeFfEI56zdqeX2nBfelo1Z95DQrqIr82tUbXZ4hfU0aEinQa/SaC4Hdx0A+7YWAv
WxT4wfDYcieaL0y1tSOGneixk2ZzydkGxZZV/R/3jPu/7hnlKIuLTdAviZVQ/OOeYccYMPXSYIrw
iA/zkmLoyb+OjazOYTHeE7RYmAHN1FtTK8KlVXHEKXREthtADkyEffWVxzxbwLmmm3rbz9Smxs7w
AiEJ7m+/bSUo26GYYQ5681i2SbzXAo1gDPPQxzKkqyJyTLUVquLRIIx+3QE/ZSUiXlcOwbWupqsc
nfhchTbO1onz62zRTAfCypaLiBe6mX2SMkO8wxx0W65HZwDESVntUYDAgSHahkdb0G9Osw0TX1Wn
R0wZuzjRnRcFD25XqYTLNu3IBQWJxlQ3gYEE46QLfn9vl9YpKlsUAWJv10qG5W7q1J8hdR9uPtTb
C0bjB/BruHaERwFQylbTG4P2mS4HQoNSH56byrh4JRhrOaS4NoTJTIbuNwLSGWJHTJri5Ec01AWZ
Xbyj5qyKzLW/1OzS6+g9WcqOGFonNR4JJNMJTSTueQqzT7bU8e6//1vuy/N/XpDk/1qQ3JmEabs0
2qB6w63g7v+X5k8tkByIKDrC+Oe4mxqPNURGWW80mylvJwJ910yYdnxHZ8zQ1+7ZteL2ao0sRiNX
GDRjgxZ00RWkbxWGPyc0VoZmPXdt2Dy02hjcT/arQzTysYwYyvleyO6r4tgTGQ963aSAc7Tkp+iT
H7eYzjgztaPdcpQdKhSRYqLPvIisel0EeKxvMJapxsnZG9Y2Crtk3fvJeK+IEoWVondnfsnbFmQI
7qcns2DPMg6DwkVKeRU9DDg457VgsCp8U1OU7nvb+A6TsH7T8gCHdt788QH8wWBIqZuL9OQFLOS4
hOQptv/5jRe0t/77skrPquHqtuW6PNJ47//9jbessbVJVtH2oVzSJrIoaN9I83RHYYae9u+0yk+w
9EDqR9Szn7zCA6GR1R+ViKu7SsfRFWGww8CVI9vgtWDG6fjn2nYufhwNj1FEQaNIOdeKirDnTA1k
cXUOjje83czXtxdKNBgjGP6nGk1SQ7JzzWdIQBsEeH2p1xR7e9AhGWSkFW4kzGa96KcTfF1MVw7z
mCC/8y2ayP7ze2Po/3xzwJTa6AvKxnUkpKvmZ9K/XJU1ZLrCK2MYGU4QbLXR13eAaNhuB8XuRpxS
5AUlR25Gfc7SznTrmc+2jnnm/O5PCoNGGGbv19QKeywKdnWc2sE70dP+x5Y+4goIKON4IwS2jfzm
AGVALa0PZmrUz1qmN4eBkBKkM38f1d64NuLcAibRU8aDlZHpcfhflJ3ZbuRIlm1/5aLfWZeTcQD6
9oPPsyTXGHohQlIk59k4fv1dpGdXRUQBmd1AwctdUiglF2l27Jy9137D+RRAeiJTjRZjetY7h/65
mafnsPHoc470wwn9DvZ1kPk0wZ10rVCfvHDugHg8eKtejbtzmxiSM7FrPTB3RE3DO8oqqp+cklxU
9P/Uda03rgT60dVMKEsEdEqsAsi2M7BEcaHR+Ww1dTkVCQb4rrtwxNhNqFm30aaX88cc5j47hYRJ
e7Jd+FMEN8UWpHPpLpDCmh/wddecVnN/0WtizeTJR7HQa8OxtMjwyJygOwwRx0IhLfOpMqpLWNRQ
NBv7HS3KH5kXFQ+qwqkmj5ECz5BSBQM802za4NZ4j5MyvhaTDwrt4xdwxvA4v/ILokD+5uoxpp3t
Z+4uFw0LmaDM0oVq6qr669UDC3RM3KCMFzgYze2MNy0nRxiaTYJEitphomR3RzJIGWuYObG9cWt+
+nnw3gpRPTDu8SAxSAhn6eiuDIlWko2j31aV2hx72dqHEfgm4YoYDjRpPnQW8Pm8Kv0ToUwpE5hJ
Td04OVO1b/NHbFb5o0ihUc0vhzCq7pTcUz/cuFl1cVRsarPoTmGvaQeHK3FrDKKeahfmMBqmasey
XBANct8EQfZZd9bVLOwLO/YInxoVaava7GuRC4Wx7EZCW1rQvQokRsJF0Eo0B4ZQxUdo0ugK6KK9
4ITOF6E63uGz8E4mQZU3H4yCZvF20XUaEjoXKAEQviweVh0t7oOaldmjamkfQWMHHyPUnnDotwwM
hzdGNUTD1Jq1Y8ZH3ofN5DVQO32d8Ill0EiCB9QBwGJfR+BdSgyrCVQzxoIkld926DBHzVnaWnnn
ohSdbHkdirDlUIJbma/8efnv6qY+cmCasC39PXOKmkSGxtzML9sJO4xQ48Fw0tOs9DUmua+6ymEE
no2scHkHTWxqoSvvQLMOKyyt+YsrNCZ5kDpxEnOut2plPR8769JaDokygL1KVm3U847qCroDtvnX
iKb2Cl2it4WWydLZRGq9Zf42TtGB47ckIUva6Mw/YG4tNfa4v6nKNXO6iH+9yE2bvdkkTJxa1RK/
lXej32upXWqcAqI4hjVYJquIW+qlB+RJeMbgfwGtweDckM1gg4pkll7j1dbLB93S7npdi56b4U4C
8bsr1GiXjQEQEoa0tJ59y9jGOToNCXsBGDQQEga6iCMFdFYmFmOwthNVP8ooWpajij3QtlsoMmFI
pcmwItJrcd8Ku3kuCHWrJyJforniLDsuOwN1UJQ9FYxmr3av3e4ISZDx/e20ULnK0g87HNOqYR6a
0ggeLQ3pZ59VB62TrVxYYZSesm+2DILz/DBzOIWkSuKWUuma4WVQ3UWQNcXrQE99k9pcQ6btF6+x
tJ4sFztYYMLraxFmLJSQRKy2Y+A8m4T4uYoV4TDYTyal/PzQ+YJ0BTs2bh/ztT5GKo/0TsCvOzC1
SVZqabjnGskqKh3iaehCkF85mQncpEZZVbVweAQz1wkDbEt85kPW2hclHJgXgQ9jHvtwa0+QEHNO
le+9KYadUGMHRb/u3VWpZS8TpwwgYKCHyDUt2TogKuEcRBPwFNGpnT2GTaeCXzLybUe1TS3LQKOe
Rt4syNWBYt28AikhX0fqz7ph+5eK0A43rm7OT6Rzb07fJ0fPg42mDuq3EJTcpZ30nuGgQT3NOrfZ
OWnM2cxix0JPzWxPlMQO66O21Wnetyjc0dhdEIQru79e13XI7D9d8bauWjozScuclnbVBFjz67Ie
dNowmLGHsggHSKKLHSln920+XgP2nAJU666gN0x3E4ts7+w1M4920r83DKafXvASoJyO4KkNWna0
u8Z48pLs4vrO+rZVauittBo6Q4/FFEwBeLyCmrOhh7u3ZLb561/G/ZUNzy/DXWsJ9ifDtQRv1vTL
/lThjExVaSPV0cINFSSjaE9ezYLB2GwD0QuWS3+CgYVGOUKqaLZmV2JomQ5NalEiaqy7g8bIF4cB
J2yfyK+VnKGG+HTD/QjcFonh8NrasBMSYkdzw/rCrcD0OSrfb19ptVJhwKcUgBSbTaJ5FQSSUods
2I7r2W0w9Nw5DVvJHMYZhtrJKBMkYbOtkVD1+lgJbStUNzrVIQTewkPFpYcwJH2mnU90VOy17GPz
5PSPCXF7SpRx5ShSPGJn6c7aDNUukz9wbeLn6lKSHfsSBwa3OqXDMB5Q0eQXpdu2AUFSXQ67QvNX
te7G56FGG8B5k6ShTujrwKQtLr2vIPYYDBddu1NcsR9Bfy/7qDBeXVB0S9Tc2aFLs+Vcn0TPvvC6
Xe8wWZ0h6WWifoJdc4+Yh0Iop/H9bJSrdDrmUeWL3fyygJ/2Nxe28+tJ3cYjZRgEfWgMiA10UMZU
Df90LYjAgo1vya98YmMO4+SA1+f3pjAm0jTLy6JQfeU+muhQnqOfbWzWVxOZ8TJqieOYKdrKQBd3
oq5ldo8MnDxfjKGKt8T1GZ8JabSXXSO3Jf3ATZRRSmBS8JZJVLVo4s2BDNG6vR+aSaTKVEqjuNpT
7oHX8RrjkMdoCudLAvHYv2x4VUakeTvgW9Ads/g2CfVIM1/ondqtucHGg+6SEArSE9WMDdBVtS2E
EiSrTyakE2LqjKM+mZ1FX2+TPq0fohGYcjyWcI5nw7RV3FmMluGXlkChQ6KFqVBqUgQeyPJc5p6h
LuZeDVr94RTq6VOH++WgtDkzz+mZ31nmymqa/Do6bDnZSbdqB7yTD/nFH4/SG5dOCOsj0f4ICJun
rItoxqPycr3vYVI9/fU9bxBI8csCxt/ZUSlKbcDKmnCc3+pSUGt2QpL6V6+/dIbd3k4yHL6LFXtq
uwuToLpLRw4WTRy82HqwA/k4vGstXAUZ3d8uiS7EWxLJltpxoC1lEpGWt0b5rfRoE6RJhUdmsItv
SCNhyz9UqZ18R3/zOVpO/KgkbXwoemGsYWQQX66rH77f9cvY4GTEyY4Yv2yljIZ/nh+caYMFOv7X
7wIHsH97GxzQ+JqBsFiDmWdPt8NPlzstv5CjMf3LrkpRzWlUjlGrj99FAo3d89+zTB03aZS8DhV/
G8xg5sbWccDCiS52qCVz2AWULqqBKixkFv69zLag+M6GU1ffRMDulCQmUNKgeCsCNuQhDYf7+cFB
CXowgxEwl/empTmmQJ6oNfW3tPy36cX43x+l2quxTL92WRWjqwFzhXuyXM4FSTjVJ5apPDGcyy+g
SlImdCOiLfqFhE/6W+4ohxEeHOQMOSVqH2BaQdSgWIQqnH8fUgQmeCCrMyGCC3Ma48g2fGt6EWP8
KD67MmvubEO5MqyPT1nvvbUjsSAJf9+zGSrNNpHs7JhG68XcnQpTNz/WsfFlkGqNSxvjNmpKevFR
vsN+a76WngEpz8KxVFUVlHuvEc9tYAL+i6Ci4zDd6dYrDYevajKhFoYs2EMynNVhBVMJdeGhNTCH
cJO7xXLuk7XSMLfzbW8OUt8lU8uOwf/tiwR+8IPfTKawKLuXw594ZOIlEC7B7dxpPeKRvvN+9DLd
1QmO1KoCt4Eruj4a0wOn8/qIA0d0hJ3TetV3txOK7uX2Ns2s4Tm00pUXtZubz8+v4u46ezrHXty5
vXHxwjg7t5XvnUkRoQ+ZMKS+fY+4t+/UNKpg4r8WaN1f0cuckQsqGwSmxRqKRvAB8aJwa5rMQ4ki
ys8owJonnX7tcxoEWOsbZ1eYeJXJrWvvi9wagLgl5qGwrGavmx1zFs4vuTom26wJSEet7KcsH/IH
w0im5GMUJ2muP6ZDrjwIaSM2KuV5mlFB/43dg2KoTG56Q15yG0niSFL7GhSpuRIDfFYoP8lKVo2N
9jvMDwTLUBBatg9jEwOvIhT1XGSl+gKeotuJ1k4+rQwJ+TwZ8whYBa4JIzGWu7Qcd7ohhrM3Dt7F
7+B/msI3tlltjgdTVRaj3+afkmULY8LwYlIfX2rYZjvkLtvMHzAfla7xmsAyX5d1yVzTgpgxcKog
rXIYvArCIvWH0SoRSEI6UKVR/ZHpvB1KBhzEN0x4jvkGfemHP0YXMLjyVAtVbmM8uxuv8btdLSK5
awcV3U9Z730r7s9dCJtGasnVgPAHnsu+VqbdrWZgayTS4XCjHZuOysLgdOfMU8mRDt0/acc62YHY
SfOn3IM3GXfJ2u/c8aWms087Gq6hxoEJR4uX9DDDABA+qq0pH+ZF8P/+MlWp51ijz7wYqhDT5m8v
/+spT/nff07/5p9f8+u/+K9z+Fnldf6H/P2rfvlHfOM//8Or7/L7Ly/WcwbTQ/OjGq5YDxP5c9LS
//STfyYyPQ0FiUyfeZMxkL3+QEf7azKTTmv5L5Kcuh9fP/79H9yinHTzH4zDXFWlBCLLHMjdf/yf
bo5y0rR/AKrk9KsiraGtM8WhZXklg//3H5b7D04EtE3rvJleC/EPg66h5th8G5v/E/+b+Ka56PrX
+dpWVcvSLJvdSWgcsS31t/5sXcd9a2oKzsqKu7sL1Qjfd4b4vq6Ns6ywFVSUWpANCBWWEWuC6DyO
aJEjXny7KKHV4YcPLZaBkRHWHt06Wraijf2doHcTQ1G/HcOqKnnwYwWCK6SAdpDeRejAvXpQ8Y+d
mWNki114YKHeH8wIsmpT1eOqTVFS/vTnuL/9Zj/PWH9rSPML65YwHcFs0nEMy53nST9ty8jTc9Ny
yKCRvpqd5gQnsKjNCY/XOVPv59ZTWgidIAoWJj6iuaG7mvdDH33kdcoAEWBeNCcHRZk46smJKrBd
Gk3quXVDhDROzTy5Zig3zxRc48ZvlXBl+aSw+dI1dyEM1aVCpM4qAxKMYXOv222xZazHfJZE+yiS
IdE8tk2DbIpt4ZMvOeRGSPur1k8F/eGyffzr98X47aTGhSB0SB4aKyGHToagv5YrvQ83K3YNbKgO
nte5+yz1od1LC7sH1Enj2XKTfHdTIwRmugIHs+KTYY2v1lvBcMWYWGDId2208KFNsigqdvMuFjhK
uhRnjc6wBGy949FJng9xgQsHiQCaY9GP7YtoErA4qonbzfzqzFY7q3Xa7MYhMfdjCn3DCXvlb6o0
67cziaoK2xGqpeKmmu5L67fL38p0t++JGF7VGTZ90AIKbTOy+ZAyNsPFDBzlZfIlpj3ROtLUs62G
euha2DWZyAODjIrRcFRbD+RDVXh38BmQFhagQ3JAaBdj/44ShRNKrXJ40xzAW2UanL3OIl3bTvE5
mHm1jUYPJZyXqgvoQsPJtKEiZrUGrkFI45kj9J8vWfURU9ivamMdzcnwrk8PMALLddCAGtQ0hv6L
OMqvuVuWT0IVoNdyQJee1MenCsHxQ2Dr6/mV17bqk5JCuqQt8OB6ofrUYgpbpMz3jvb0MhiQdAdj
Xy9duAAcV3TjFbo/lyEpFef5Zf2asFn+zTHxNxHEtCLZOrNcy0UH4bI8/XZ8iArV5kBYy5XoO4yS
OD5PtkEW7OBgvxWRV+47v3gmAMJ5B9O7j1vHeS41Q92Brb8mXQzXeNTlKQsk2yxxT6cKuyHYk+n1
/BCqVkikt+W8Eu/0IwsG7RqGSF8UsyzWxBnEf7PkzD/xr2usbbLkmzrnXno7863305KTVbSbTGFi
uQuTnWFL94KLgcFGXtjbwdCNlddAgUyzxFuaZooeNrdJaMk5o/x3bNn8rGgBjheKciyJ29gWJlwY
oSBZm8PC/EActWgIzkFft1cHKIDe+f59hZdgqbktKQK1OZAdEo5nUYWXyh6rXTI2VxMQ93ZmOSl4
wLa00t7iCVgxczFoJNzuVMicxqUg67i0IufdtRUAXyT47ZikHIyB4jMVccsYSMv2GbDAlxptQCaz
dtVQBJ6HUOD26JoaOl2pvBahjujeqL8Mt3/VvP5vL6DfDqBcQegVVPSctuaSLDZtpj+fvDCMgcoP
kFGUCtz1nGz5tdpPfMax7dplHTrdXs3y/hr2zrGcKuOE+35fkom7ahrDfWpMLVnLPMm3sQ5vOZ8P
6X2PGsBPm1f0NupJM/3wkdIZseZIu3+ORWEM/2SKjoyi2D5aIc6oakLd0VVdm1Cmo4lmaLtkgHQV
aBwtjBGxCFLRY+joC7MiOmSecrixnq2CgsSI1HGAlk4SBS2ICPsDKrSE6qZmOoQtIqOiJUne4XpO
ZMonlm5kuftQJPYeuny4S4nWuZ/yni2SGI/xBJsCa4OiNP+Kxjre+8CUgVZFxr4XyScOpXGfmC5c
QFRYS8fgsGREynIODJwfZloTF3GFtcTMmvdcA5UBA0Jbtp3/oYjUfSw7l7OjSh7djdOj2hUqZ4XW
eZqYb0bN5HCCtnRgvYlNKVwo4WWzJs553EhE61up2fGEODaeUwSfW9/VQOJLQp4KF3qAATrwD6Wu
H4O0Iydu7tSEwgu2USWwttty37m9eaE4+SL4QNmDtkkvbknrxwrwt9QYbyK/WypBNvwZNVdkSXsO
07Y6FR7zp/Rx7uLrpgs8xU9BtCL6umPqiZiOXs632HPyJQYVUD65QNkbdPXWMNG0ELFi3bO20n7g
xpubWo3r1oymxoeEMSl+NGdcDaGLPdwq3vLeIf1qLLKVX7ScAuNp2Fh0x3L6eGbZ5FBakGhRv3nN
NqgYfISqNk3PacM7Rkf2vOmzrquimoJiPG3ROf1AostrbxXd0iRVZacYZX2NA31ldANtbeataWm5
9ECdKRJGa4hd5uhJuI76PmJRWYYGSRkVyToS8UaFRO9VBMGDxmxteTtOYqleAZzh3B11hn5gm0Gv
38Xtvc708XlskdqjDY2ewqC210TgbERsFPvQdfwLYMgESqjXfacvuCDCR2KjZNCWOEm7HWNELfOR
c36pj/BdJwfgdBEQbv3nFzSZ0dwJdXgaSZdEDZjI7XymbTKdxJBxzZAgezeFFbL4pyEqExPgTYJw
+EiGdXKQkfMYVXG5p1HTsoeriCni7nJDydg4o97gCOarIjSiO2kq2zzuvHUOgISwhlpu6gloZtoo
72ykgQAo8cECEdjOBy/NGB6rOWsSL3R9cMmevycGgpTyGafWq9Fnbsk/m03o3O29DCCjzLcaCO5y
SWtW38wrSA9Idp7QOQF8fNN17popLXLEx4GhiJZmjjJ4NX8FnRodXW/cVD+UocHE3pN3wUrnXSiV
vMv8rAmdfGWFUl/plfY3Ej/z3ysnCif+XkzMhWHbv3dzQR479MZFs7KqjV6MX62uea99S4paioRh
Q39JeRWSFKwULdQ5qKzotYn2il4GL0nwrDDkOJqGX3AVw+ukq0MOAOWOXHmnHiXJpWlK/TI/a6eX
Rg6Av/QzIAVYT3Z5gQg6yeGa+7rnodWVKFrGiwbFDfwIKkHPMN7Rm1svPsxK1zfO6mjczR2dRk++
sUd+jID0joVl9wvXl/I5toV/pi/811W10MSvA0wOaRZp6YarE7aLpFPMA86fNn9oeY2tBLq2tOdr
MsBhfdI7RPQqBG0CPMf2KRmt8mzjJG+fx4pYIEdVSYPxWepvSmsp31Rsf5Sk8R+uka5ybKo6Zvrz
TJoqkuIRAzqpjmonjdWcE9pPQE+Gg8YxgrMeCpMRHLhRTWBcLciNnNsUGpijM6Lnw0CNvstNZNil
VASjt+y5krUMN77OuAGewN3Yvd5+lLj0uRsaZTn2jo3UvlCWXYvDFm8O7W58LntP0PrRs9Z6Qxmy
7ka9/SCD47505Vfm4bEaRFxcdam8OwUrHD2rixZ12ZPpkVrvx018aoW5UUYJjIe/G/O73FiVmk5U
FMHzfgVzuUaVXnsuIBJ3Ss3xJAL+jq+fcY5pNJ76Huwa4Thyn6tZsrvtFjJSHW5OJd/LEO/LOIwl
9YHrrmcRX1rCtqiiMlqZCaiAMAVsi1hoHzok6qpJcwdorznN7zdYHBs1fr+o2zr5GtjRz8YMFaSH
tSxw5i1nTZNo8TCSpxGsxyI3NyoszfWcckZSC01KrbCWNelGizmZlU66fSB/60X3+/QOOfInY8vi
lSaFsusz56EYCsfcO07+MDeg5qIlInMuHvJ01RX8DSO2t1WLXuZSGaa1y6yq2lvEf0cunMxSJx1n
cPrPgHv5HpXGlwFfAmpAjTGdNVaCKnANHKLTVaT5xtu8GrUJN5lbiws8HbgcPe2+qbsl5wedTuvt
185A80My6gaEgGr8GuiyhDQLaNWvNXd5y6garbg93la8DpxC6TvuWsN7I2mIDu+08wmupTPPJ5Ch
0cx274pQuHdQFNpjpmkXENgcr60ELFYcQyFIjAASQsIEyIygPQ0h4ccxaNepVqpGgG9h1Vr4OArz
IqaHqtQIFOXIxUEdND1jVcquf6bqWpyqNrfPYnfM91hqgZRTwG2QmmPU1SONzkQT7Hy1fVUih8hl
1DRvWYqwAzYF4S/gK3flyL5GMY60NyUsSCf3SRtId/Z1GXzDtL2Zs3FT6uSqc05zOvbtQaevjlFo
0yCoYvWm+z4WfXDRdRNxGgyROSLTh5ctkcK9wGiCE0QfGMTAFug8sXKdc5wv4p6DwUnuFaDYoOoa
/RoIvENxgE6HrtMqkIHcqwzK72FZVkth/lA1REFl+VWPtnUuNLvd+PIjEU797pMmtQE6kqwZrTLO
ZMXC26tgXI/Qdn8YQQewzwzh5KZEtk2cYDfHwkrWCZd/B5mcWYC24fiI9WkwzwV/14vjwbfKZc2F
0odwDiyiLB23AiN5e+87v97rgvutSgfiO+uRQM5cI8tez17AP7U7MRRPN4G7beVrxWjQV2L0K1Q6
tFplrzLh4FFKwxC+urR35dSOqIbwmYnKV5uGE8rLQ+lUJBFYrklLkAYS/yA2CZJxJq5Qb1wpXvv1
UItsmTluvhMlptxZ/J209gPo7yuJlLvAzocXvMKHVoThh6I0n2z6nPih3AWW030obctA064/KpVV
psjemfrp+7jEMaoGYXWXCaHsUynhFmSYD0LsalOkc9YVw0OuYX+Fd/wwzyFut5iI6uFeTLVgliTf
cSsJWBVv894x1ra7q2qzX962ko63/caa5Qdylp3aPM7raBpzGkttslg6b2IIgEXW2pdR7ft9H3kO
geycrvMuMC5lwxXYTzyGDqTaGhXMbQFtEAnizNERKlpQqyvFXMKGLL8NIjgrhaI+jq4R7qLCfGJa
CxaB+eCL72XPbmxvk4IVfFZnNu0TA4LvJkkfX0Ovoqs1k01KNPOx9lGQ49js72qj7K6GI5CS5+6b
m0uxCTg6b0vPct4GXz9bXbREKpIy8HfCvdETE430tLxrc4Ofgl3D84V6HAKbwsMlKZceL47PCqJL
byM6zsJER6aCJUlR1V3WBtV2tARwpQqe+2hVjBXzbkNsq7WJMRxVpu5uQ5M7SJ8aMmnZutthDPVV
VYkrb2tzkvqPpua0PZhk9Hr9Zyz9bq1I03jNA1o9CcvFMiiYTVtNZl1vbyfp7+FGErV6TWVxp5nj
E6XpY91n4PbjOlvGpOkc7QDuSDMDdWWqlKQiUKrnqQH0ohZoQ1kAHO/TSQj7iFPd4IJOxl2G58l3
2C0rHIfvan6yHF9/4GQD0MmOrBck/yRyD5Ug2y98cifdDsJ6HHhDYRANME1nTNo+oaFEq94Is6Nb
WekLDm7UfkL9RgS1DpQIL9Yx1fz7+UBHINTdkDdvossIS0UaUa/dQDqLOXHWJLp150f42ir7vdbK
EAhUFN77I/fdv551mcAYYtk/ZguFbvrahvzf9hgE4R+zCF9hUnT10bCpZqQ86dLAuIOwfzFfJDAN
wlVsYM7RQR+9xc+2X4vHvI7h3HTFGiWsd8iSkK7zMKC5aoMS/TWy7Fs7U4nIZtMUy7wLjHw6TKCd
LBQRMRAaUqKO/fSTFHPnqPmptUxVDoFZ03A+nyrt/J/ltpZGJfZZJPa33dB/wTPm95wYcieIUVzz
jBkXXNZcAAIsqF1ILMY+EvvEBvPfue1o06JZFgPpWbNGoQMuxVVpZjBqImJ9+sSx1k6MD9wRwVef
G5P/noll4dkPUkYYSiqv99YFxsKVKeo1CpHWXyCnWtcA0Jax05qXaOTmjVLUBpbXFSs3fDFCWz6p
+ZhvA3hDE93UvKiegqddkTupOCcwkcPbFNkqSusVUJSJ1shKDurEqhvh/jQI4tPMcY6B1xxUvI4X
GYj6EQpepYwVBDRxYiKKHamLHA07Ew95+FCJVhzjSXEtAAWtb6tdnWXdOijd+GTZY3yKh4Lo6b6/
OsDJgXb5C3KiM5YpXG70PcHGeAppk61yjg16Pgw0m++57y87GXvXdABdV8HIWsDHVl4cxMQYblrz
3kI4vq1iij2yg20Q5DFGakZcB7Osqqtmefew5+pBTZ7z2gouHn1OM04l5bDjYxwz0iepSH9XtOmH
p0J3x9cIWXAs7be4XOp1pOHL4sMSZPLRUgHaJQKEGdHd85kxVmJO+xZ4RnhOpAqRUTsXja1OAF6o
0goCRPzNCeOIhNjIW9UJ/uAi4TjHTmHvCoGitwLEc2CEeDdj2ok57PdtNxxnXvv8UDgXAxBAITu5
8tvU4uYp4fNwjKwEDvm5xrM9PIeWqRx5l1NWvyblL5Hjms8zojhRB61uY8ZB+BOsZRgukbA+qr7j
JzSc4ZIDkr6Mak2vhrbiOYeNC8uNyWvbIJVUh+Fz7MDyozjJ1ySPIJ2Zqz7II5xMuxLQQ9dND8Kl
QubEX0KMqRBNUfQ+Wx514JyUVBbPHZfxs5MVybVB8tQEw4YJv3+Z1WO4B+Hu+Cfobzi5p54b7Qj/
2LRKxS+CldTUg/J8u9Xhz8MYIGHxqQLQZjfak1nb2hNAqXtVKgcnr5R7snFykAq1fjQVSyVAN6A2
dqpux8EsPOWa0hAKI+y7UHUlHkqN01UCPLGegxgc27IAukvzPIBNmfc8xxLPkkCT4/yKkID+FPv5
ARtuQ1/aAXdZVYBqIr77ubC0t7lt6BeTB3b6rfI+uPNDG3RMB2/z1qLLXVIvAAwcbm07t3wx7SR6
jOvpbOFa9RX1dAD9IgGsEJBiOl9dQb1rnOI06LV3IZVtfCx8CuKsH7u94srxkXgRyuJxot16vExQ
Hi2aUQYbjY4JEMok3fkKPqVvfkFCURcowTGissMLPz1N5qe9hVKrC9J811j9XpkG5yGBhPtAgeDf
w8Gc/8wmtdXWTaq1luvW1OcKhkWRgN4hJSuztkxOcS2JiJp/iDUySwr7u7TtdO8FeFnywdU2NpyF
6WagbKoaQYhiFPkHYj4EBWfNScAri29tbb5YAuIMM3HximxCxXqXbNzOIGpR5jZcKE4ocY5TUlPK
ege0GAZgj7MXh+vVyR2QY0oM3JmwWUZAzGuCKhmuwcicDvKDszNb0V9Vu/cf4jBe9Jxe0mVcpM3S
DJjul0F5yeuIIDc3a56lbZBX2hnhVxNUy6zuIn+S7p7K0kzvy7J9d5CAHSXAkAXecPFIgbSsyQcB
GjK9DwVxPctEavssoxyyOM2/5r33rNZdghHdfVQVA2dNLFdlWItzwsK57e0YGsKkLZQi/mG25K/c
ioBZfAnY8wwX7Dv2xuFdRzkOiYYuhWZCojSKxnl01eIcdpn2TWKkJ7ZO73dskQArwK4RvwlJphJc
sHlccr4KlA/fDe5qXymemAKkR8/v7waL1vk6SRtCSjWLX8INOd7RtH+k0CxWYWynT3hxskOJgYi2
YuVvHCdGZDEZKEySHxeVU5Z8lpela6+IIqmWUiFSaSFCx2bhz4Jlh93pDSFsvqpQBB/GsMyWgCig
+fktiSoQbzeSksaeVOoDszu+o3oXRwbkyyCltvJox/g4jIueyFNn9LqLQXvFLs0GTCG7zaoZyCeo
IBzczHTzl0wv40RiLcyIw5zDeCwn8Y4GFeo+8LO9rJV2H9qev+kqJYekumgdOX4HFvhEO+u7Tx/U
KRJvmvI6C4r07MUGzgnSnl9/tGsCJhphnPU+Ms9N1RrnMLO1rZYV30utE6BviIiZnzWostc+MNjl
bAid32CZKAAoW+msRQeay5uSWOaH3HZ2XliOB7cMDloH4HhpdYTVCXNLTlpGl5AVuHKUdDeYiFBn
v5Gla/mfBwrwi2gA7AVwnQEVmgXPQLOVhWEY4bqtdXo1AxfZMql7Vgx5rzLEu++9ukdZ5dKMjxhO
Fl7TX1ycO9e0rp9h/Ubf5uJlGO3+raxDsjiM4CWmF35K6wEFnKsqb5zBSOUs8QWBqYkzp9plWUJZ
7WXhadRLIMJIdzazOv5fYvlYE5hVc/8ujNt3JRLeD7bcRV174/1tfuL1frjsOiScra9+kqhFWJVj
VC+Mz5iBi+kmm0K8Un/Mj3S4uITmp3onr/0uwhlIbKEXfeA52OE9gCneY9iULu7GUfUSvBsR9uVx
kOBSEC/e+u4+xmEGxA+5MxR0u/qHCDoyeJjkIery4KAK14DlG7jO0qaDd3Snh+FWBgIZ1u0MTRH0
n3tdj5JjLaoOwWTjHEb+cAs2v+iAJwc127R8iGpL7x7qOucccF6KYZ/9l+zVG0V/D+ZhXTiApgIR
D/dqF3zdjiS+Zry489XipFRketOCuWSKIQdacG3HCQVT6QFR/gtZvuNmXjls/bub+8obWMZsN384
9ir8ETCUvY0xCPdo0JMO+6j5YWoAwTS7+5Z0iNoqKycNN+kBiykQ+tjpLobZmMd64KTv0Izcpz7C
3Jj8pCupcRY2g9L/0pRr6DgbDSLwTw2cPnBgopT4cIPOJv1rJAApgJ26ml9qmA+g3EI2Ewo1dwvL
Fnk2MDMdixm9/+o4uSLiafSVF9afWdxQKRR9oUbJLi8Bm+tdfTdwwfTdJLXSPWeVtk61ITfYO1dk
gU6FKpPkCEACTN9wKl6xIaI10saVEoGImxs0DMaSc9TIR0Q0YK/tIGfsRYN/Hq+lLfq926zRCALk
jUkJc5J8KZjTmM9rh3ZQxWG3qx98fBZrR/jt7ZmMHWyfDDgJ8NlR95vPaQIa8//TdWbLjSrbFv0i
Ikh6XtX3kruyXS9EtfR9QgJffwd437NP3Ij7QkhIdpUlmlxrzTmmF8OaGYrhm2wK/SYD5xcebetG
D1CQBkuDbtk4k28z5LPzjRYTTlkYZbpa2gNmXfRIEMSHb4zaM3AwEuGv/QzUGPuoeq/y+i2Zv9aE
7yPGG3ZY7rmVFEgM5rvmWF8q2aQvTu99soIqr6zMuueohllYGeK1tMih/a9Hw4DLQp/z9lrdvAq9
gBOcIuA993xKyz7NPxGjQVGJP/1hDgkNzqa5IyzL7kZ/0xqve+pMrTt+tTHt0T1jACEJx4AQPiYE
LRdB0W4zsPmbyQyqgztnCyzFB7o2LPFkC7h+K9Z0GPNXpKkoEhuFqlXHA2q5kMsty5JHJPLwV2b9
aA4qk4TUjDWUp7SdPeYWNtWBFJ7Qalk8F9qTIhQRRKNTwTZXwRPyg4QosTnbvTJSjHAUfYKl9QbQ
S3tfNjppBIdsdFi5NnNvzy8eYtZjWrm6OZEI7rma2rckNp5Sj5zspbczPyOJc7p8NcQ96wV95hkr
E70GnKSoxUEkzeZRpC75hiHZ07LLNYV/stO0Wy19bT+znoOxyU4uGs3cxkw+oM7iyo4iCR9nfMxt
siJscy/BMzyWVmvq49kMrdTfhYFvv/gjwwlEbefYCspb3WAP/bruLWuPsSG5ejCxJBvtgJscs9wu
RFRvp+2JFS/m1PR1aCOupHwTdy8z7W0/CbpN8+SiNUAyJQOufCisf4QW9jfHwTVdEAW6qfpQfJZV
+Vl5hXmm4/KBQym4FH7nrBWg7R/SEhfg18NbmJn1MWPoviuVu46gAkxxUx0xuKXvLPo2hpHm6zpP
9IObV5m+D3wSTI3msDRq9TQqr0TY3g3qyW2vJGhWZ7KB3yftBfKes/v6/OO2GTdfmBJvIjD56wv/
uiIWvjZraIP00swBXaEkw4fak9YKDYaHG1nAOkfRbr78Zsi7v25WCRD/jBmAxyHp3XNHm9Od6Y9y
zucHjLOzOgalWJLa0aWMNYxArrK/2Q72TbsT0dbIzfRFTB5zzNi/ZXOH34OjkXeDfC71nuW0HPpm
a85BK0x2g6cle8cZwh+xxFe+GEdoU0d3GjrAY4c1pgaIkvRccNbMcH6W4aNhDfdAG8lOnmcXrVft
MOFOL1NoM4BdZqFfn4ThjcVhOXBZuZOboOSpsHBQLEkx+ZiZOzsKh10c6cclx0sP2/bgeTObf+DO
yoyv2riAR4/03pBazW4S8q2g9ZVddqXe0/da4tiXKe/QjsOCWgJY7ED0RzceJ+xlpDAu9hxcjvg6
K9DkYpR/NLtwfmtARzNreG0jum9OOeOoUoupMW7i3CKDCaspPrDZf1mr5I8eVu6x6Rqw6E1EFhGy
pnVPbxiEzUDQp89NkkvOJ7Nmd506EmW24FcuOgoii3dF5fmXpDJ+QH3hGlZwSDaiVudUA9CC1mpn
TfkFDXH4Z34wtFK8h2H5EswhlsvGrfp/Hg2foj7FSRKfUNq2T6OXPkcOltYd82uOizIwjk7XgyRw
7GMu+sNy9OV18ke5zbRbnvnk+X3VyIgkhp2hmYLF/Wk59KOAfKhAUwL8NunldtuR4aya4Eyg8y/U
mx9wWpDzSPUSIHdhxF8y9Su0LcKJyz+HfxQZX/KSwGyztRY61S7WqX9DbXB3eR1A3p11R11PDDrN
CFBDhQiuQJCS/b+PrKSlRZma6lRX35bqfdnEOdIuZAn3XODvJo2TXMg2MVa26WQvpuLMlEH/ZpeT
s83qxnoGm/K3YCn4mts9+SsuK2WJzXa5pvlyP/p+trYALp/quR2bqfpKM0ncNc26YvkiL3AQU77G
0/tuV4xcHE8Pj5pi19fIQfeMtzhv433oYOSyG/1bWRBBuDRcxsxI7iq2/nGi4o2jOCW7Bf87rEfE
fMjmjfE7FzMX8/VnaFTWKoOZlxhex00vZ46ce81LBwEfvFZ47Zk9r7HhoC8tNRxEJcRHHBlkLmMa
3oczCfLLvTHZxBoEStt0okXEU/fRUxUh4Ygz2V7dsXVZOXT5KbJM2LJx2G2aztgvq5PleI3Ssd7I
GnmOjzxwI5AIXiv/ySlRz9W6ctZl677gEcY4OR+US8aqRxDAHhyK2A2GyE5OWpvbFuvLS9XXb/Zs
kKO/TZ7AIE5K97fONKprMMsngBMUD0KFMuhjRnAY7abcD1zwVqTSDNdKE8229lrShNQkzvaQ0las
/faPD7GSoarf0xvrh+eijSBRIvY5xwnY169mQanknzI2sjMAjOq4PJpEPT+SMSBK88PKo5SpXgw8
e2xWoN9axraBIA5Qh6/lG/pJNuqyGDdk2df5riNPBjHeZzlaf2TPuWE4vx28bJmmeafeMLnFLz2v
r7ZYi+a+CPLhMtWNQVRIbT5lBotbv67ugKgXV1tfjdE5yEd9A0/FPVCAFnfEIB3RwXWy9weiI3KR
NNfcbORedfafapLNta3htcL1Ahm11FQZoW6rRadWeBVQQ1WY+2WAS59poCGMEVxFs3gLddizNVXa
TlPAY9LO/lhanh0p8hfLIe5yXjEsvWg9NcarlugMWZV/c+yJVeqSw7t0FKSTNxuI4iWkitbcwUlz
TwvpaYTtfNPccCblpeMH2NmINSTgxZCQ1ka34puV0iyky/IkIht0EkPU1TLHKdVvwEz565KhxhO/
j/NXY57C8MRiOH9QkiJt6QIOXCZ2EOs4EkufADemFMtNRpnTcF6eVgXN4K6fFLl1VLopfzbhyCHW
yt+eDC4p9e3F9vLyXIf5dlJyepsmZLjxALo0G83w0zAN5FXm1K24fZq7JoJV7LZasYsnVqMSCMCm
ifrwqtc0Ir9O67rHimfpc7onw3l1BFCxjRcZFaOV9vQlClnWR1kzfSTB34UXsXAkmskaCBSO+lXQ
VXgdY0Ka9KDSrjLv/XUENd0K/fQNgg3BJBYm1CQiVVzv8XBKwWR/cAk/xKxkPaxGFfdQtuHFqIwM
N3mbXZdH+vz065HfkHaZRf0ubcOBQQ4ZTBYk/q4j7CJwB3fb2mG2h8rSbxKayXjoxGfuipCQY4rF
3AF77Y5ERi3140iYqIuei28RTp0CvNYYgQVFBwblVjZ0tRaBUtlXV1WXxSrRwr9RSpFeDk95Mw4I
FAGxatMoXpBxDLt0QKUChf3rGEHsgZB6gtVCJDiucBq+hj2uRTm332p3OEUIAogIMsfvRTscAifq
3jNibNc9eT1RnBL6B6lw7StyFdIEC3JkGvB07uFoJ5fl0LD14u8/6/Tei8AQVj8pnGcLMePBlak3
T5Wfm3t+bpvmU/5EhIL1gjVotRyouKJMpnSMlFPz24j/+qMzdbEPqsHZpHGdX6oZETFaWvJMMFq6
FSh7yNjgaeU5hC3ofnOlMgfqMydCW9YwEG5TdcyHXHwHjdvS8Zg8Ygpno9p5KTZJLGVJSTTls11F
GRrtwjmxEBmuhUbB1qWEscSaU220zn+u7SQ5x6kmHzGzVSTCRbszkmFcfz2la40EG2yCHTPIkM0b
NAi1XnL+hnjU9mI+otR8bEXY5TdBNebbUdJtcmNfbMzZ5TdEw7EyRnUi//cqM4PbkasJrM0cNsr1
PvCHsNQphvERxx26rjFt9k42YiOM23CvVXw6/7S5+aaXOxyr43ytU2ttR+Y4RD7oROMGDbgRQeRD
yEe2yrWK+SbRNmSjyPI4zpcTjxSgDeHe3rok/moVRn39PVQqpiAcq69Hy76vVxXrzLKyMO92RvDU
ScYHYSrE0Ytj7amFr/7keFCgkm1h4Cwru3dld8x5y6S84dSk1TfV4s6QDsxwJ8QdDbu7cVyt+vya
4BpV+g/4qyoailF32Ghhpz0Nhrnm7+5fY8Zhr9qUXcbgn0VBZvzubB8w/nIHUQlQEcQpzs22JSy4
sX7l4k06KLpQcIduLjalY/mH1HpbNIJf3d4G1CZqZpPuF7k+B6cRE1lFyd90iB+QhMED521xantq
sjD3of86MWmOYfqyrBuc1hi3EF28wY73mc04urBQc2qZc4DUJ8AqdPG2RIXzasXEuYQaCVYFQq/n
qmNRM2q9i7qdJkitfgrTGaAN+lyjyHup+ENXtUE2unD8d0lM4bp1HMA1Bl+ohfZW58DhQt2jBAkE
/hKB6tYY9qgOSV6vqnXmVE9g+SGJSQcJe3kYEwIMuMwwz87LF2vy6YfHBdxbryZvHE4Uilyy24oi
XJki2hDuQrpnLiZSvuKfUWpuJOY4zcUOBzFRu9pMsWjpA/gG9Nz6EW2NWjxrrW+c+Huiop6A4VBK
cPOPyOnjuxZhq9FojkYkhzkE11ge7aouGAdj8BaDcwDH2K99UvZawO9pW4JiEPYvI8u9XR/Zm0pC
ojNg6G18vZk2kzPRXtdWBAqxxAh9cwd8p+fzv5oJCNS07f6KzA5XVL72N89e5DfjLoIPusnmI2kg
VGAHa+smeyyGphuvcYKJbdDFF1uz2rOgB7RjVE8TeOrvThd/cs/cNFWhzmZUSz77Md6q2P7hTdUP
K6IRRVDfPkqz33BLgUYDgx+QlnLhOmN3W6V6Eu4tm0+k0d3jiCl/mziyu+rhH6jCu6gfqFJxO63D
4p0aN9+5OQTLrkYD11n9LFenDxLjLECHj5fIMPeWXw273EJtaJn6H3NqvvUQlkEsOKfBNv4wZcof
dP9xDM8bTTI+IiU4OxiTf5wGM7qAnrqbgz5tg3D6ybwwvnmjfW/GXdtTuE1wBDauQVBf0c15HqU6
dWQBgrRW7Y4saaIfmh9CDrea1PiVPbZ/yHSsVohU/6rChXLt9eT1WHTydOEPW1jkz8NkYdX0qZiV
kaxlwkptsrkexL39fShhcaaps9UTxkla+z7Ah2I+afwwG24qoe4fEDXmW7st602rvXeDOPRYX6E+
VJSCQn9EUh8Pc/IXF/D2dXSQXeolVoHA29lyEOch1eE0A/zP6KHequhTFYjThkBkzyXpGnhHXCZy
UI4z3fvW1Iq0Htl5Gz+HfeZo3m84UO5tEFv0JO1etaF13qWV9hoNfKVZ6G+E3v/yFXD3HJG+W+x9
l24ZEBWxHVX66qNo2B9dWurHRrYvCBjcp4RKTCVEbkCnGWw0mlyvcFZXTP66JLbXpZRA2FIgwKEl
t4bG+rVJH1JO3zhCxkOMuGltmEjdiZgK7p2v8c7OgHKsc8qnvQB6X2rmljtat611F+YvIvgwjE1y
frQfAX1ULtTJsNWJbN00OVFdiCDMVSM9e1+5EZqIhExhZRjlUTlcdxTw376vOBZdtS9Mh3rX2E1R
B1IldcttH6T7Mdd/0Aj8paxyT48xo2/YvIZgZPZDjeZYpE9qkMlmCiK1Nmo9BC5f+/u2iJ7HArtz
mTbmptL8dWzj9C3D4bvhVt6OyOC/uQLTL9Vw6nMg3CpXJfcaV645H/6KOOSG53b7wQc15kn+JlGx
3mAQAaqiShktjqa+cek+c8rHv72OYyGzXbHJBFrY0MvX0STcjdH3CYMLlm4aDP02rHGT6Rb8pHpr
aj3h9YQ7HeIwA+0Tudcs4E6nLKaKNmfPptH5vmM4yVeXhOnBMs6MxvlTbSHgV9FiMIoLassT3Y/g
ZsDqlV6TQmEL9hlOapAg5CrnxUlrUBonGbWa2RjY9Y3pVkbMMki079Y9wp5FGLuNVHVtrRb5mc/w
owH9vIdOxxAwrw/AmrBoN2IdWZxijklenOmUeKES/sMaUU6MK8+aaToPl7id2S9nvHIvCDZ4zvqt
IHUZ7roOUouKiTsZ7AmEQ0HwXchOHFiqGrveQHahrO7PqMWct1EYbzyDy0AyvmcJaHfChxHydAmW
2WLnacwhRV2cA/VZMlyn9TJsukjUt9G9xPlPPWi1o9m1hHY7LfFqIzCbegofTIqsbVz2pImUBlDP
rOMfKX+lpXh4LQIMWePx8jo/PlTpEnRBDn0XDNUpCA9dEjx3Ru9t8BpHWFHAaTTDrbWS/eSK8kEA
9LuWESpkVdGbTMw/ZR38DilnNkR53Lza90+cSZuSyJt7GekucH1fHjxt+NRt4DcO64GVlCe/jIot
AjV5zFW6gzfBzbEa7YMO29Qypm5v2OQN2AnQ7aodj3YSxld33oDhepv0+Lu0x/4zg9jc6fAi7FZ/
TvXsgk4sP3ZZ5p/Lhhmu3YL481Air4zWdJ5nPY05VyZ2m1L4x8ZH5IY/vCjOcfwre00m3HuW+t4M
eM02tv/qBtXRqRBgFkJXT/VbJSfYyLX/ORLQUjTBk0HuyAbDGnGp3N5VjqYgnDx7i6frkagakUzb
iK0sXHWRDihl0TXnUig+rDYvNiKJHiFy/QNhm5xHFCV95AWP1pDlfvKYN6dNoT0aWk5bkzUx7Jrw
6KksOKTupO0khsKwlaTNSj4lGoXVPkzxHlhQ8csutDdh5qt9WNvTZdJgv0iUjCcv7b/cD2laE1vo
OOE2Nn1GW0zhsVLl52zIIjL19qXV6uu+ZZHfZgqI/Jj+LBxcy27hXif5wFVl7geD2kfnigpOoX4r
7RS9a8Ri1iiKa9zGiFLdyEPWH5RX/Zh1WX1qJN6eXtd2ftDRClPZxTG9+tC7JBt05L0S44Hi0I05
bCyXSxGjn/mOAMSoOLF2xooQI+Z0Qu8I/xO9WWanK0HfYddUBjcrExmBjgb50VvpnE7r4v1wSvtG
4KiHjdWLtr0rki1Tm3ij6a17d0au5JMW47YlBwa7oqCmNh446VkMeRTxcktWdZEBrq3BcOTcvFBz
KrL63HQ8MCl/azJicYlXTXaF6j+6LmsuTgyNpjOD85SF+SklsTjW3XSlUJ+F9jDuC2VezaEimmVw
nY2CGwvOc875xUgmp5DsnQSnUaeTNDkRKhxoHkktYYc3ynx2lax3JX3+VWeyqLWN9JdvEeuujam1
YrTgA3IoSlpz9U8KjmNoQCqJSuI4B6RZe5U/l02JiFqhI5nwOKErt709+pkT6LA1VX/K4MbQbz1A
axK8BCRe1WfnIoSXwlin3+aO9M4sW9apWVinAnfbumMBRmKMToqv5/NBscJE1fZuMmPZZNrQYsNr
/rqUegG4LifZZkrY33LsHQXCp97KMc/lqGsT/VRVHpnTRCHu4tbb+3oOdCppd2CvGc9g4Tu6BlNR
0yzPUfWiUc2eGjc5ViOycW88lKFLSoFNYCpElQvheGTtEmsDZCPfUDv1r8xDfqtoiJBWBeLZm9XZ
aJI2k2GGdDWBWlOS/HB7PzvENM2IJtAPqn/36ra66Glhb2K3ICuTOmFT0VLYZlAvN3Z85waeHsJa
/lFBdkd7ZK1LkwVrNJXbwFaf0nDikx8gmWG2DVlXGs2+peEForgOz5ql8rWRdwWmMirlyhnkttOE
zcSooYHnD6cm0VgtiexQ68UT1TvGpzDzTsyzDk6bpVd/5mz0NSXT0Fr7oEg9vkuwwXKsdq5N4Gzg
IHwpnHMVGTjLdfDS+CfyHaPt72ADf3bz/a1wK30/an9U8iCUz72aWYLXXqXyEgZQED3EDZilVDF+
q7ICstvYFHtkMJzhU8fCrSrsVY8ca920DmHhek5xjPlm2zTR0eXwnPNAskPIV76tUs/ZMOIeN26G
c1EYktoOLJbu25e8A1nrJVDH0CEZKBbK5GrZ9pssc3mnm9+RFB3Wrg4SdhjWLTc+JCBNdVo2gii5
aarqY5rlDA8JwKRApFRzBbIbSzPJZgmGcpf33YudhpzVef/OsIc4EIP7Jyjd6hRrFefU8tDM9OpE
UA4nxvzK8nR5lKOwy1bLw/96Xi57qbyrLZEYf76e0t5ITzL29Fea7NprivCzTrlpRPMz4EYfnIvJ
bXktyShvNL20Tl5dhcSt0iwgXBJU1fzeikONMXA/bDNz7J+zAJqXZXQ7p2W0VpHPy1ETcAoSszKF
5a6T/bhJvOgmkLpcpaj3pZlOR69M5WnC1Bnb3q0wXzEI6O9D1EIhKEvrG9TotRG2rw6u0VspEC73
UV6v7Vg+WVidr33iovzG4RDFcXY3cwYmeh83W8xy9inPKY4ruVFeEx89OuwwvqdkgxYGbxTN1Y/G
OaNWz3dmQeqw7UmHs1TANO1K0ix78Ugy0pZFFH2vOvmrydqr7SYIIuKqm0Ua30gZYAno6d0zMOON
jXKirbv6YnrFjTSG6GnZdKNu3LPgDxKdccugks4dsRD7Xp8hVkTnoawRQ3yiDXGru76/qSoJGFPY
PXViDPlQ+to7ceE//eARWqHxxtxMvAKognbzrQPXc9UTvX8pJgLlnc5f0RAr95TA+lMQjekJ3wCZ
FDoYppHG6XEqKoS/irGRNeTwQQ3a1xPiZE7L/PYuK0OdiAa+RfRYyFcKrRnnB0Dc8in9tHx2LBUG
stfxCnF+OgpzsseV63viurzQBmTbmWp2LfK2fzduPIC3m9+mDcy7UF+SajXv+/cty6NlX9DjtcrG
Tmz/fXV5QR81kHYGog9Jn/P0f37B8lQ0guu1JfZfv27+F//rRyWsr+2QoSr/92f//c8v+wqNnGdT
TM1u+Q0snYaDMdZPXagTytkQ4nmKSCUhBMiqnNPyHIKCtLgA8xK58A4kso5mRjAixJ73LW9cXhj0
ONpWEgQls+sysmjfMhWgl0NMM1FwmDYYTnh/Rary8yK1xAMR0WqbzsWAT9H38xc5hg3/P2fD5ca7
6Mbcg63svr5+Pcwty0CqmZJG58s62yfauO1t9T1gWccI9X83faWKa658QuGt9kr+obVRPjEiIqoA
WHP9b7aDtAm3Rhod0OK0vWMZYC9oOnEz5ImQ53SNgqz+OVYtgmkkDNw+MLna3Z/KE9mtTJpfmRnb
myAuk6dm9A1kH219VwaBTfrQkxoWFR4BU0VysQHkQy109ZPyCCvVja46pjL2zyG4yIOF2feaCNPb
dSqx1gWtg6OcO5OV5BI4IP3052alUwgT91y3NugonMZG+ytzr4fuxWbqAcq7BBFtln0Ok/97zKF8
Z8CdrKy0fOfK3mwiJAGcUmwCqs3b8hR42LPjDWKT0IKHxDy2t8Eq2pv1n0cq+qWkKo4Wjd8+Iy8p
JkuKbk6rRzen6T6yjBVAZGLmRxs3IPwu97jig9e5BZYY9HMGIMNaFUJdV0grgEa4D07bWzZVCHsq
gbVrwIbUesFLnJYnagKfJi8bgrOTDRFgavfvvra1/qqoN06JIX0UMsl3z8qLc+3fNTv1n1Nb+c9a
VB2BxATbGJsdvot4RHLOZtJchhYobvZO2bDyI3ELCbAo78sGREx1tzuoi658iUELfFoG0kc7RN+l
yTp/Zf17WvajbZ529P7Gfe5l8tOasq2jp8FbFvfEImFYmhMtt2os/V+aC1QDxr/qE/DrRGx0Y5y/
cQbvQxfpXA05aZ/jTIk8FHvxHLzljX7wlhoZXTu6ZyuR11jiAjcnfy5llFq9Vm4ZXpRrVYD7qh/C
9JMXDx09oXTVwUxYLGaq97dR4BIKYI1JscuI6sAzrFlkfmjxZ4ZpZTcGmjwvG42IwpbK+M2vsmzt
JlP5lEemPDiqMw+FL52HTiwuqYCY/2vK/7EIf0kzOmiIxD+6Zix2GtKdUxdk3lPcEHylBiP85aJE
HhjqfkPzE+7J8oiOEWCRF8R10dfv8PLpTU/i7G2g288sRKWHuneNV+lWH8s/Yvreb92qvXMS6Uhc
lDudq5Y8eoRpPExJgt/lfn7MqoEQFDcH8gfmdWdlffHUaln5FLfQg72mvFtWNu2AZbXPddS1z4J8
Kh0v5H3ZRauwOuud+r080zpSn4yk1ynqQQRpTLZPDj3F1xTrJ+GFboaheOq5f2eShUgWAnLtS4of
1/5eGZ9AJ2KUS4V990r9OSCS+yVohh+TxsS+SEP74fimdoGrTekWW+WPvOtuIbjlN+jsZMqW+GAG
o9DpDor0h6/ylVNn+WcF92Ce+k97zfD9j1gMq6lNPpnk9W+Z1yAONfz42WgdEhIpkslQluWhEaQP
VxA/VkFgx7/KVj/Ho/u7G1PtwmAUKoemb7JI2IfYlufOdrsXynqQA5R8u7r3nmnJ1C+xXnan0iMP
dHla1Ub9EjjZDuwU6/3MvOVpFrxYQeCAE0TkQ+/efwkCANvMXZl6CfHTmuyaRIG0OBDT9IPRqXnT
bPO3xHey0SodUA4f7a2pJsZrEoOH6ftv87dsdtZKpm790Q397ywO6UqG/RuWGMbIua2OGd6isWxw
FyBifEBOIerXZ4459S+K5LNHPdcnQ0LCdTc/Xfa5ZVk+Iqd8qzkDT6hFyseyy8nd8MDXzm1+fse/
PzCAGiIUJTgvP77sR4vPAQ30b91JpmOr5ZWwIj+kYcSy/DxDUoeFXQ98Uyr9tGz03NZP47z59+ny
qEIUyVr+/3vZrwLMhcawW97cLG9efs3yE8vOZWPl7o+pl8U5R2GqZ3F0iYHOkIsBr3JDmqy91ZpW
PJYNTPj22LJKXzlOqrVbyNJaL7PHJBjb0p+yTqE+jCfL5cZbIFN7cjnFlDGYd3hXTGrSQHw2DVRv
W9cMTs+wWFtp4pFCY/nrUHO6NxO64soeCK+v7dqlyM3RmIWGnp4Y8M8D5+y6bIZQ/PNoeSraoT9D
F6IZ3sZndPP/bJqer2UO7ojPQ0YatktGxhFj+3dZJsVKH/LyNTexiTMwXp64wcgeCzcG3Ojuoj7q
YRoOU1uaz/iwzHvgNogVPON52ZASxQfA6ng7OT6eW9caQXNy7ZWBQi0NmvXhmmN2JdXTpBdfyR9T
lWFMC7u3rtbq4yBd7IHzfgEYryWSYYJ91yDVPqaqs97c0oYIN/nkmRQHxwf77zSpfg/CMkCXaSJU
aoTxHrbjhUaIQ/gw/7SXm9qLh8J7r4NIO2DU8J99C8H68pb5F3Wx8j8aj4l5w0Wa4Sed4DHtm6sG
qmj2TbQfI5RwViPhHzcc71qj4o/QRSwU2WZyha2snV3dEtue8NhvjWe+L29t+NVS+eF3n8HzBl3Q
cOtcbrfcPsZdrXNb6hIJYhT75q2QAZIFTtZt7mHuSWI3xd3t1g8HedVjAMh3LumbjD5tO2y9vJAb
tCMkEojlHct7w04dgHQBXbW+12lkXnDfO1cEuQ2OtfkhEKBqOw6MgOgdwLLxwV0Upr6OQ6TZZZKF
HX0ndkalAwN4ecjnLy/9fnls45XaFF6qrWmEbhzqo00y9s2t9bPfDUXmz4hRCsW88dvOq6MHMwYP
Dw79KootHHzFNq11+uuF+tFF7QRufw6o6J3sWy+JwdYH7VK6xT+baX667KNs2ytBSydMEr9HFOP+
9/u+fsyw30KcWAc15j11vkcbLu1DpDkSUe6yCZ04vHD5Di/TaNqH0rSZLjDqK9PpI5ziZD9IM75o
Op3Lp+UFpTyxsfJew+DG+8hreiu40u/x69DMmpH5aBTd8Vbguh9Dr+TiH1TRHnKs0Zt3x31TXMsf
aSu0RxXX2gNq+z6xNcil/9mfk3+08vmQ9HGS+2ZMTrgx2idDj/In7wWNyrSzbJ2RmdGY16lG/2i6
pfiJroaCpJHfXaIJtpqn7BPCq/rJU+Bklne4WcV5Fntv+aisfRINj2K07I3CWfvWk/tAA1D+THpi
sEZVqkcYleaZpqM7dwblT4CVGjNnIysRmZbYz3sBa9Xs/HVRx81BeGjuFFLNb9yhmBjlYjZD1d3G
x1X+ZDXYZmvN2REWLV5Ru+S7oI70bTl7CQerSk8a3yyWNV41Y1yjRvud2v6FmObyoyCKYa8yBIfo
dYoP3Gu4vSK/u0mnMe6iAt5b1kP8FFHH7GjpMT2odAUbg8ON8ps1dZs2O8locE9pEjFhFN1mQHv6
0qHxWUfJ0HzLHWyWGBBtik45XvLRvplGof31pM10O6l/h1FOYGgt20vaeIjoyzjdxl2iHi6LlB01
DgphLddoCOfyGg8WtzuNgRUTapN1DPdOjrxT6mHTaPnebnNyF+0NT75qQ09zE3zTj2gar3EEuXaF
Nhy5TxwCtmxeVRWTGULdhfOSVkmkNy0WDQBHSZW/anE5ZzJ0apYu6t+NVFzbthevQsUOnyljs2V/
lwxnjI8FHHxdQfAmIKJ1zAdEDPmKPBByfJ0VJ91R8tWdiMbG2yG3FpUDTcJ+2HCj8rcaC+V911vT
u0fHbgWPs59xpBlourXmZ/q70Vb2tQx7YrNJYdhjKun25JjtAyMkCainkdv1evvwDSaNWQ1EQJip
dm1z+ikoetaFnpQ/da065yqYvqW9tPaTlKxcrbz7xvrhsrxhSFDYdAib7wTuxlcGWxH/Pb34mTLY
QiOXX2h0Km6cbrMTUyaPWQzoGt0Bqx+j+wQRTVM9TMuzy59ghtOTzMX4RGKVc6t1f/PvLtw/HAdO
eV/esOxPQpukIz2mLuRnlo3bElPyP9SdyY6kytpl3+Wfc0VrwKAmDt579G3GBEVL34OB8fT/IvJK
V3VKqmZYOlIoM/JEZoQ7YGbf3nttD8dMMMzoNQlvKzYretsvWPpuJlUkd+P6AfaGc1MZb//5TFaL
+K7So9DFanP9+3nhpsm5N8ssBOg87uKlkS8Gjlba1IS8YECXL12/TocG+xEh2r0tem6R9dMDKeyj
5XVN+PtFmV9O2AKa6vj7RYimz+W49LdTJ5onq7c3qai9EA+OInlQE7Gc19MKoBhyoVZkB3HWEIVY
TzXYFb8dl81oR5B1x7I6v6nxtp2F847tnks4Z1xLcEbdl0788/v5KXG6jbfoyV2al+mlxeYU9usX
tJ0W4Ia2Xol+pfsoMzqaGGT7zEV0crzOeddcQa6up3I6T9jUcBR0nkAklSSx0vhqSHz7SfoQj0BM
t1cO/N8nJgs/Rgff/fcPG7lScuttRw/gqzva5g7RPd0P62/xcT3SFdNfsa1Lqch0wMj5ybz1e6DZ
NfQToY/kx9VB05RPELt7m1yYaI1BfRP9bxzcjeKzgPGx5s/drNzOUHaSMvsoJ+stqUckroGRsUmE
dH3shoOhPuxo6DedtegQ6yilhAyGD7i/WsqkOjPxBTxdnAFZV0fiJMz0OsxaeeIGoz3QYQE43UQP
A49LH6BOijjiGj0sriOPUjLdt2kvRcM4z86SnH5/J602DnWY59Re99l1bPBBZyEILF9l25Uzd5JL
5d2vGB4zZ09hpmNY2IYWyMYAL1NWf1hpOU/jKb+OfDoREp9bM6svXjm/lgowZYNDf4hsFKV8foAA
tnVH9cFW2DEVCpMZXRP7pHw3ysywsKat71iQcbRy59TtmyeyZScZ9sAidy8dj8gXI4/v4kTLaItj
Sr6yLd4cIQmPEBozvKg6VXl5kiIWoWtm2hPkinM6Fea7ORKJFZNtHZ0ovnLGuEAMKu/dFF9ibyd7
q0irfdGbj24138O1DOwheRLZfGVr5RnbwSVV/aOWaEFRRB+L0H9IdZLj15dztFCekDFm7POGOsMJ
oZuX3jPy/rCq2TQIFOfO1GGzpPVR02HRAK4/TGODNU9i0Ch13vKBWg5G/Rly9sRkgh8X/EZ5aGtk
zilDWtLBPG96z6oDfJihwnxKnDQqglrDQVlr10BE/K0i3YHwV0FuKONw4ITQjTm2kJ7Yt+krqBnE
aIMyS86eE3kbXWMUA6DTCz3Np/pvpjalZCcIe8ja6x1ZEywhC4t1PGwUVqlTLZyQSKBAfm26zVhS
P2nUadCPQxZ4YAbCXE3fnT+pKw7Ln2UEZ2hw5H6Co9Ow/AVpYuvb1JkeM5iMTzQmPlb3ETrAKdJY
Mlwd+MI81BV+FI9y9z5+QcUzr2KXoUHGDwOxsdjjeVj2ncm0swhVTPDGzSyQaLn1WON53GTckEGU
LA4lIjoyn7VQyguCY5O8j7WIToZi02PqkbF12s+pGrVNTKVfUKsKd0v5NESewPHGXQHzd9vZxOto
o8ZDaVLAIKcLhyaPNt1E8TfPR78ARsH8FCjDfVJZmKhiJ0Og5WxuTEt9Mqfs3vJJHuiROs5VPIRN
jI4ElitkrRllgp6g6xc9meQFxyuMDMx/uGFOsz88eiZNO05iLnsG4A85sK59bI2sWCvCz/XFD5ut
alMJ+V2uPzJO9dBK8i5k55DMSIUi8V/7NvuxHe2gJ9kzqVOavDqUtibVdqidAttd622L4sE1ImQ0
vXr09DY5JC2xM9Muto1LHevUlDuvzV6sNv9groPVWGaMx7Z5Gl+j/3Fa/YQueO6xgVVGbm5tfU42
xTLRQxUWCiSrBRSYdExF0BJkQeqXz6x1A0VSooLcPx31JjoCRd8kibYfhvRbXyYcI3J60qdF2zBl
VFsAtvrOd83uJKP5XHL6D5bcDdCc053X9FFQ5cM1yk04a8mDb8SET1vrytdiVOZB/8PCzhPMvFVq
8qB8Ycdo1iqYskFqzEbqeJbo2mZsbsugqs0T/gVyDpFOsk8Ph9T+GDiqBEU5PKU0UsRzPuM8KJKg
Z8jGg54myKbZmLFhBqaKP7W8uVt/SFWk7yK6AgnKKUhtjGXq2Gyb1aEe1Rs1lWpPDvHSjFnDQzvL
CQ5WBARN8LK2k5owwC5ZX+J26zbLJBjzU4YGrqjcoIsM1GgKLvCMYsFk5Gl10r3ppZuWr2hc2NM2
QMOJ5InJ//EMnRJFA2oGAMdx09vcpC5Xd74Y7zxYcQKadnLU4rnay5YCy6LowmKAOZAS8L9yqXyg
AmFzsGq+D5X4j0M9XQSBcLyH1cNwXdiABGtUdtMrunVy8dlaDINyARVO8gzm0LduF46AoA4WblsC
UtsC5lbcl++ei5l4Hmx4U1VBbCQp3xsMVI+pNVw7nvkS1equd5sr+vjQgFot2cyVy0uMtxRHPzeV
nR8ao0b+l8mzPfFkYbZPm1fq3gu9/Zo1/zIlOgao4kX45kEOvU6DI4kOvNRJRDahqXKAL3Qa1byO
jfXHAioIcBB4WKl6bBA2RhdLyGBpxbe2tEmgpchHJIWDfIrO7VDMIYGzPxomCXPIj0muQG6NF0EM
epb8Vc3khQRXjgwNL8VS3izIxQP6rj2Mt4qpYADKJWC6EqYip1Mr1gixQU5NCG4X8WV266skn++E
Pch77jmJHqfD/S+/IF1mey6gGHdJQBnNQ4ZRA3Mt1cGaFHxqLQi1hXVyl4XnNlTcVovm3VLBeWvS
Yte3oGoNoAS9HxFZ7GliK7ovXBjMQ318l6pv9uk0Xk+l8+yOnLNxBHOTwsu3VtvDEL2z3T57Yo8Z
kjfmHoJWkHTqtLa2waog9TtLWNT4Pcd0ph1jUIFZZY/jaGM3qjmr2Fr7MVHqt+W7fUw6eY4y6C9+
fpx1jlvAduL8tl1loWb6dkvtqtPad2O5j1v7xiEI4aTToUzNvebEt133vpj9Fcixb6cpb3SZvBe4
eAvpJ7s+Bw0df2OC90lrUIBq29GzxogMM/ORb23C2tvBH67PncGzFzhEvMean9ahrgDoaBZ25F5x
1uZ9wCMiCbooLXGB3uHk8GOMzlR4lRuKKzvm+126W8qIl48yCcY/WJCcuSIozqQj1eeFtMy4Xbqc
9WbUzU3PKrjpiG3perMh0/8NtgI0i9DVpvAzG1QBwFat+yNztva+1vw0dhG6cpkD3dO7wNf3ddti
vGCutG1KJiDM1I5AbMOGPdmhd1GTCp7ytqfRSSRxs/nVJaeEFZCcvykyGVbMgs8Q39jISwqlbUhL
N0KnH8yvRv8lssvnpO/6n3xqN85Yj29/g6Wjq26Rav4WcKq5iwLewgOvhbbjeyuP9GLVoGWgmllr
gswuyyYURHxJvHLMlNCMYs9DP1rTKtXEoTy1caRptuc+xeuvKlPTT79ZllKz3lLD3AthWz9LNRyo
f5rf2WNtkr5GbNQj/LVKO2vZLP5MtLDQy+Qo3s3i21xzSxTd0epYcu1pk/dRpVYHz4+RuYcc4WjT
lWpM/dj3cCvMvLr9/TDFMjCN+79R6rhxxptBROrUqEULu9ntDwaOlefYA9gEZfq9lhIi5ZPfx0WY
KMf9mH+yOCs/I81HRgbL99bY0asyPCvMLEGUbKVpybi8/xv+NFOYvGUOfTsvJU2ueBPgwREW+xsf
ht1QXXytev6tDs0c5+ov5riTqrs4RiX39syw2BbLfAVektqbrva4bLTyVgOofFWurM9Sn7c4XNSr
xzN6U5BIAEM6ZX5Ygfjbi84F7t0zPTaMUXw1Noc8Xz57rctmBiTUfz508m6xQMeIwq3PlWjmK6n+
JKhNq7YPHLSZdd5KlU/oWoqIhIeVk1Ke86iZaIe/NIhmAOujGFkPkbNLx179qdh8eoWxvMcD8FaJ
Mhk24xLfDcjYhGhG7QrQ27u/HmZ/S/eIPbF4ACgjFprelE2XXzhImbu+8T9/g7V2+TWTXdR6znuA
R9UFSVg8zuMieITTW1BPvfOIIanfuZWkutDAWJ+5Ka1BtGjcOSbOK4fyaeVVKVQktrm3lgOSBgQ7
9c6/cKC+dq+6YX6kzqJ86pzldYordTu3CymRfjymluqfSUJAyfQYzE7pctKjrjlbzqRtCjIrQyyA
Wq4QhEL3r5yK2cDggV8dCpQPXGnUP1f3OT/M5fd/6vCTbshFhfWkuju79MxTo8ud7jbXv1VubCd0
jPGi3yuVYUHlOm0d173tk0y/o6MXNLe0sB3+lkjMLT4iafuoEYAGFpwxuxn6wwEUhCItQmbQqjuW
bh3DHrj/t74i2Ps3Ngd6aOPJhDTP+n3IdHaoA0ug6k3ddAW2+LnXa/30W+SXeASvfzmz0WS+EbEd
bw2/6aDDgp0QV6A49Qv4TdSnbOSfdThlpsq+h9PsEGDo9GCKBrqAe2PvImw60f0vV6xPUuuBYB+b
eW58BksoAczjLLMP40ymJH75DjnMVDxUkvXS+6kX5jsd37Jda8tXrN+rzH6uxmH6QM5/1qT9Sjav
uwe3IAKoBQVyqw0ftMqbGdKRR01920x3JuOrrJfjNq9LrFa/10Ae29grNSw3FZVONxHi/28YzY++
K6spHv/mKeU38wt8AJzd2zU3N1JXTyAjORaD0KhpW92J5ehBbqVPRPey+98PyMBUgBvudwE5X5+0
6UH1wgSs3AyMxdL6usYyx+5kOMm1lW9JfIHXsmgJompAV38pXWXua1d27LxjlqPkjp7IUAw/Zq08
LBROg4lCz7fjpF3c1nUuoxvR0ReXLe/KYaJM4fHvCxFPpU3SqXIeyoLdBJpnutfKJVADudFfivxa
6OoWw3xr0yO0/QvP6rBXwyssEUeUC3Axm3hNiaHGpwaeEcKGelgMxFGL0/E58+B7uJI2zZ6T7rD4
W32aFUAdyBdrJbJpiveysdHh1iqYtlsYt9ULBFEJS20tCFfDlPCuj6+VEPM9dohkw9ZFPVsU6fTN
CucUldoRKCgfgQRZJ6J719CnvMe5ocQdJER+FLigtlEa+wxWdXhHKxXjl3wrayIx4wjLdUgJ9YxC
aodE1QZ1pivYXxFIjOrK3vS5NWzbYYa33TPd3LhmZV/031/Owp2Yorc0O63oLwiWTLnejFaTe9N3
gyqe40MVj9lZ0w4AXvzbhrKQgKxNuauKzyVvPQ6ZmZj38cg1sADJhBMt3pueok3f6czr3sOvM0Hc
3LbTJJ610bmXNazWhCtsHNLh3qOrlLTstS/9NVyHD+D3pYScN5K9ZwnWjZRSee77h2m1tnn4zLXE
9k5j3RsHxa40GAmZX7ctxHl7hTrHZZnfk7HNcKTCsFSUAYb84Hrgrn07AwWHB9OoIG1NSwNEdYKU
pNfDrrQOOkmkOpCeyrc1TN2/oV0PHpg101Ws9Uo8mJrHyH10CZiWkCN0iI6Mw9DS4JqZuu2+Ugpc
r216E/PIwPMkEatCHRHV42epz1i+i6BZIu0F5JpNGpWQNVMlqLFQWB4bg81gUkoc1knOos/yEjN4
gQVsM1//vfkF2te+I79/jbsCi/8rSYqnzDP2HnzMkzOLedegaxwAGaLgq3F8hLtobLWMwvUY5TMn
9w9eOk4xIHVGzXVR0JFt21a9HeOZfLfX0z2kRc6zNIG0QX8gDvC7yHqx/WgdPa6jwy/R+z8fwNk4
expy35MMZ3tF+XDAsSXdgQ+A1kkhVPl/aAI3jX8WDhgukrBrWra3/mf8s0XH58rLlelqgRP5zUlp
jFwUWYvf+LpO7POM4P3FEoEnf1YamYx2IYpgMKhLTErv9Kw7+DqTmNKnXgcDiwE1Hn8NrB24AlPU
vXt5t9ftx7G1Ep6LfLAc5lOdKbRj1mXpg4LLe+mV+vOf/0Ovo3kjjS4+TZSZsPzKSy598+K63CR9
ZDdvc6THG2E29wp/wbVvR9ulzPVrreJuHYoF2r7z/ct3inLTPnRRs2wB9bV/DLd87gxFDNWyqhuz
pxxtXj/vRW4VLuCKT63Wn6xstSDfl2lRMPTQ22seFzuPOuud0GcTGYfolhsxfWpM+Ovrh9yeNbKA
4y7NB7lqYmHspOemliD4ubV3OHKa05Sv1lHUr6Dty/jd1+S2xivw5c3LF4Tf7snxG+guzpieRaZX
1wZBn1CHlPInN+MjyL3oq5zGF2dOpuc4hfqQL+5EJKvYRYVj3jZIXyNxhBPhnfQ61mMiPnN7PXop
2He1Le24/ia8/jYCJRxs4R+A0+J1XhlmCZU2Y8xGTPYVW2slym/yH47t1ERS9OXgunjQrRUfI2lg
69dlnXrm6azPL/itBl2W7xEP6q0XAxv3BRQAWFb8EFH5PnpRCvXjoUrLAujUWshJ8ujvh9/PCT8h
aE8o8xpN+f6vVd3qMlxIBv8yJSSmKNLnkjLRbWyL9Er6UXl2GcJz69ERIpOCncMYD1+z9ThQEV/h
kf2aZk4PvuM9j7MuwqY3C+bVfcJhMjP2FBKMdwtMj4DTP3P7ihDqCHhaSsV5Ws5gUPzFeZndEpd1
pD5yn+L6phjLO82OYeYsnjj4Rlqf03o+56OmoRYUzmG2dfm4mO5zlovxY3Y5PbdaKe5U2uqnedTw
5dGGt25gu5BgP5dz7hiXNGKGvCTDdb5APppryzg4s0yJOLFWQYxw7q3aGgKx1DYc51ZjwhFT5TC6
zM/6YgTCyiQKZEXI8VzekBsyD03/PcHNPRPFpfF9/aBBzuCVWX+p2xa//P1zWPLJ2fKnn992jn+3
RP67DPAffZT/+O3/TT3l/ru+fi+/+3+2U/5PjZb/f3VYUv73v+uwTIfluwMk//Vf/y7FPH79j/8y
Tb7qb5Glof/L9kHp+ACNTGJHNs/qv0WWzr98x7Ud3zcFXZKmuf7Jv4ssbfdfHngwrHgGX2TaJv3f
ff3baWk7//JMR1B7SVW8Remb+f/SaWnaxv9aumIJHVwi35rh8ff9o0OOOVzcGqmJ91eSToPxR2QS
MLmz8KsCI92ifQwD4UMC1wY1RJLOeRuuD4XyaiP169R+BLS0XJNpZCxeIcdSLGFufDFdueY9xyKK
6CpQZ47hbtvVNZvr3peXzc+Ly8TMZqmAjn6Y68+EtoZtJa2RrgzztZdLfeyacT9lNQPBGb5Mj0Nz
X+h48PViqjajh0PF7IS/tz3UdqMcD449LldjjInU8fLQKWx3TzfSnmoryGG1cuiN05wt3vEV2WS2
DD4mluLVkxE5h8VgjOy16tBSA3Tu23I/FikmcyPfSS3XQkLjY1C3QBImlMGNwfGxkr08tX3mbSoa
wRDqySqT0Q6TJO42ZwBpQ5Bmw0j/c/lhCv9miiO2gmKuQsLP93NkfjcU29BIODowLR5HUZoQzvFG
NaRfzVkMnNazb2nLzzKH/JXaf7T8YogBFmPv6htzAJojRPowcXbYNnLioBsvgTswBkzMkh27ln+M
bWOQSZpeMYs2+w4Rw4sJyvt9h8QNd3MhkRM4XbFrx/4Zxs6fJLbURvCi9y2bfvIyoZp4gg5NetIT
HWwCet+cZ92W+skqkMNynMHSkVnf4NxyQWK/p5hezlD/H+LWjMI59690l7Yi0BB6IPosnIyi2gmN
WFDSNYDsvelp7DwWlCZiYrYmexeM9GLKMZXaIjAdNqO1s9zkJhk0UdMEzTxb+cLbquTD7kq1zQ0b
VEeBySyBtJ+ZO7+0tikwpdLA40oVqbVLGqvYkFR/iqDqH4py4g1PjethGB67PjW3eO12eJLVNn5t
Hcchi9YfIeh4O6+jyLGt6gevn9+8kqpVP5FgF0zcK+iHm1jpMdINFgeNGRBjgLNuYgFhguPs5WzP
+9aNGRaW/rmZicsVkbq29OTQ2tE6XqZkIp/NDDyCh4A5VTawvJdmdEH3Rw7Fq3hj2dSvsJjefDCs
Bph7Q543ETsjs2kOFw3fAftfzOgc5oucoxYY0BATS0RQWr6kyiqC1PXZpdrxde+8uvb8sNAvfkau
fMrLYr5zYvezRKYZxoQzBX3ciQUdox1M5Amr6gDqw0bDNrqgXlt3upa8tdqdSXhjyzj+2ZRldEn1
6YFKJpZBgAjJMkxMo8WarRoOziCxC/cAYcSrXlR9ICcf14dLxxutEirw5OAdpuO8TCkHJ+O8wsAC
ErUJ54i6ujJd+2CU+c5lx7ul4JcAWhITCWvUXVkRxsDSu4kcE8hEd69x5aB+M9+fYTUJJyLO0wr2
Dsy5a9w0ESo5xJT2j1xIOee9PNhDc+dm/fdcDtU2bmfr0mD+3qH+Ix7aiUdzB29lp2Be29UtV9rA
zxyfMSPWV4W3sXL6WWguDUdo2kHlYLoVkMAiY29ZXrzrKt8ODeurAWDJ25lQyN4L9gUaOlBb8AwZ
YuybM6MD0JodHqSJ3giPIdTsRh/g2EJfAtH01xMMIiZISQWsaLl2ooz6XBQZggL4D6AgADHkvDK3
+vzewN40vTYOXJNaNnpQePugdSEIbLAgbruObLS3nuSX1GogJYwvZdZ8JHzJMYl67G03Ca5qbnvA
DMJB8NBp9E2M4a2OBRj6wcCqCZMu8SUPWI96LAqNEtXdOz3Tw4qseJvOFRpGdtBH87nNT9TBwrbx
cDIjDEVbX839TszK24ymvplF5myNUgGjWJ8NE2+bMZjZwR2tLxd4Ds+/Niy9ZetGU3LiCkOWrLYQ
uB065goy/HP9Yo8RbckuSS8GNUY7n9Iy3lGzww/s+90+9QzIOWW1Q8GbNnB4GY+jLAPTRXgAmZn4
3w3sif1soBia7vLu667cFgQxIUDKrQayc9PJ+aUCh4RdIYS6T8YvJZ7vuumNFNqtC0YwAMCGrDqM
JzGlKS9+mu7YXkdb2+DIqg1y77A8RkVzdviEz8WwVb2NbNlB6WCfvLX4dO2sGoPWYqKgm9wdsuhU
aOeBYc9ekTHDkZ1hQNSlCWSKjooEe/jaz4JV2x1CXxSB5XTdFmOaG2hlx5mzZ1hbuuM2iRvK/lys
dlkr/D+i/VSaOqlYXpWQV++janrrNNcJGmtE3e2s4SGvV7ao712cxd/4/Bn2kP5kL1G1j9TeM10M
DhFa+NzQvZn1w6vnzEcei3Rjww8Bd6zdS2P6Wu93k8UF5U4GkUX9JC3XoZZyzpsN+7H0+mIHKvjK
BTgd2sq3YXEj28U0j+ESZUbTG+4mqq3nmhAozkhitLExZeDvQGr2lkcvbAhx+UqWa6Nfi4F2REjH
iaEMEqHczbXSAzP3QjPDgMJBQ75ahKbcDkuo+2J2C7PXDKtP13RB21netTLII83rD9brfmCrsTpq
C4HsonLel27aVXa17JNJ5xxaol0LbDHeBKiigFFkAJbwPHOvp3FI6lpuUnN6JqhsnpQ55xvP7L4x
bTOiw+gZpc5P1g13jqsOcjV+NriC1z+onWEJDZsp0jBbJWk/4N0+ixSG4LEJ+V8/soyzb71oBwyF
DKS8+KxT8bUxVhsQGvDdDO4uJDjh0x9BEYZWjY/Khj+uL1q7cxXWIpfrdZxPQ1NGVyY7Ms8gsZxP
sdiPfomBcSKZCfMZjzsAzJpZF1PwBxXPfyQvF8UoW0vZWEdEfeFfBmI+mbx5EdPUeQLdZSbsiXIM
lJn7PvHsCS12BwzP3UI7ld7UbRdPf+qlOwbDlJL5NUfGL3XBuiesQGRTsi8L43ZhlqzRYGbYLfVD
hgy8xrzySo8ynsQBHXa2es8DvOJDOnLriEcU8TwmqodxSZhSrwtkOfjblCdTVtIf4qfvhrbAIE6y
BFvRwSn1j8KLZiIUrMNFV7NDcN+ditns1OTluv5D4tbnEwTWizDn+QCHHA+Gao/WVHI3p4F0rZ1p
NsCBJmi9ZTwbwVJqQVbN85XQ6kurHRZJJ0bUCPjAy8zfLHneuzYrvVdiz2XEAtk8blBwLvzLt9yL
PGIb1Fq2VjZx53nflwNgph4ODOm0TYFJGFnEpa1uSO+7Qn+UUvsYI3uiWhejpSqpRXYqdEdb9rdE
P3weeIIXv/3JRte7dxvGc6TCzbDC7WZzyr5jj4cRANEDQh+3UkL4Or8QR0iOaV2zFbemryRdbgvX
oL4P/pGavRcySdVer2CPNtMDfkMsQjXdgnHxYjdL9ZJq8sGu9lYChJ+7lKqKky4VZU+CejBj+DQc
Wu3c8gS970/rAbKQmRXSYXsN5Ya4r6exgAtLbvPK2sTAqKi2aTGqWxiITMRNwYBu74pTDREJ3itM
v6oOJ8FXIfSDfqisQ1OkqNgslXb0JmyYLQYY5ZCjz1bp8AnzGb5Zm5gZHKTRCiaCZoEE+5ALlZ89
fKfs25yjztgDtAbvKAJHw9hkz2a03NcV9fJx5L33NQ2khqHT+WRAHagN2941jl9jzYmTi50ykInL
SRzEgv3AJRzu+MAaFp6s923j3PfMHoAK8woJCZEdgSG+sqaFuQuBL40aivLYtCT/bbV2BtfQbJzp
LjGIuxeue56bgUW21AEqL+pARcMn5G2uyOrVE9q3j8cKKHXDo6h+N2QLpKKvbnq9UExj1aVNqg+3
ZYCc6f5th4/jsMztu8eAfGfYDv6tUTF00XIKi4HEL/qWie5yalPtgGf4tJS0d7UtRQPsSu4Mn1Lc
HABK3SjWpallJcyumRg+SEpibTdxyBcZnLwmR50WtuDYDJkmMYjdNGMcH1jRUtf+Wo+LI5W6rR1C
PJ7umFTrHJJGTjRGhPfJgKXZ4LFjwvfVVlpxLQz2QBFYi2Fxz1mRuuGU4jhNJ9gDiQmzZ4UfAI3X
t56kTAzdbUOBCU/hkR+WnkutcS+x3oduDClBQVTj6yEAY1DejFN+29VojT49fgnQlSAyZlT5Ynnq
uIxiqWOM0fVnAg5FGEFISycWp5FDM6II9R8LDhfflSdIYgEkWNoOi+itY9qPQAXQ1JEfCifQTsN+
J6ZKcvwDsk/ujh1Bwd8jIy57xonoeVB85JIwdQR01cuAyOsPYzXLy86WpPzTbWv2Md6wGWQl8co5
QMQgXiUxx7rUBeuvVE9dDqgudnIn9YqyjQEnZYpduPPLqE+4S+7MgsdeZ4f67PtwFbSGc3OYGrG7
sWpjLTAlxon8f4ys4ey4Ot8Fr7ozjtFuNFM6HyrRXWBLgu3lyyaoUZJ1JmhW00HmcF2YS/SntWEb
D6NgYMCDYmy7kfEBT3HK3ECOJccZPZlJ6L2nJy8pQXHooO6u6eBt1fOAMQruMIdJUnXE7OfVvpmd
hMd4Wmre56wBFRmmYtksFVdCU3wBPJeY71ugYt1wVB0Xeld49CQYZ1bup5gc0kayosquxznBMBCp
g3xAzosDrANVAu8YeTeyTDX1OYz7oOujsH72XZKRNT0qB6g6oGhzuKFkIteqDaOQee+sHFBL0zDo
xQuhjCI7j519U7fA4LxUf+3K8bFLST8bicueahQ/msejxMepuCV89YqogEex1nfCmU9TEd9SkboO
Oq9E5Sfh2KKZS/y6mL39QmWHZtItLulzYRX9mTH9W17e9/43jsCk66ej6EeeeCknDQA/UBjr5SuD
hX0sKLvDXjiAr7IdWFqjPI76ky+tL4ypPwiFexPsDtaw/MfOlbXPLJbnBJ9zz9aIp8EcNN108Rid
w4ZZdj7Kvq7NcM6Ejy/Af+TlXjCR4aozvLYPpUsOzUznbR1lsGdnC/Lfkt147nyom/h+IgbjO8OV
STauktqXso0/luY9js6Cvakz1r4X9OJeRacujZFuhk+ll+++iZ2TWykbDO7s5g3o821tZOnei8OW
oXndaGGTaDuz785qpEtFaGB8U/+Hk3QKqikWQRWlFBMBBLPH5oH78oeIWLLRUylDzYOPDo0dhB/l
7lHKuFMXn7CrkOfzl6LjHZbKusaeu6tis91p3bo3ZbG2nGUAbIk3PVKffZm9tTDSvFo8IqtHnEDN
I/CWI/vEZienDrmEsTXocJBH9JJvl+u+4WfNIWRvYe7cJKo4FCmPYES/lQ6ZkNSaEsi7gSxIH2Dg
e/K9lCaWFBScVRKcSvxkO0/yS8QLBi5ge+yD3qzewsRpttheASGq2Nl1/YjpxNC1baZd2lGIC/Ow
mpEjf2o8Sa1962zvNh4q3JdZE2QWiVdzcOG6QcbpK24aks/OLrc/C2jJCIPjxdbFraz1+kpVPBNi
f+Wxb3JZ2Det+QWM/3HWzHxHJ8BWDAqdtQH6X/cMWlBtKT7aVKVBl1syPvZbvVxOXcGpyIq1Lag7
fBHMX2yKSIK4y44TvV6B6eGo9NrHpSh7MPOy2oEJui2E+8ay+w11BpoFOLRgcuKbZjCBT9KlEpCp
j6jkKzblMcEuPFMNSjhJu7DtAngFh2WMrWLnyv44x+Dk9EATkRFkevE82msedlze6WXfyNIyLsyj
9hpGJqtx/X3tEOQrfElIJGpOuaNhu42zs+u0w2mYbA1DYknmaXiDIa6wXSy49Czef9cC3jibeNGT
6HZUe3tpxocOfRMbt10yT6ghXOUw13Ia5/+btvNYkpxJr+yrjHHdaHM4hANm5CxCy9R6A8usyoTW
cKinn4PqJtltNNJmFrOJ/y+RVZURgMP9fveeCzaInVJgDms66FeGtEuOBOHPyOOfIcyJhsyHqNWA
j7AAZR7HA7uZjxHP/E2ULv4YKFFMYJuHegzuAlMHW0U4fVU75Q+OB3OffNF+NZ+Q/UqKsUWqgcqb
U7GSdelfQpapwvBv87m/+Jl+V5MNmc1QrLlULdEPl9QdTUks9gpMVpqc3Y6QSJQGSyLHeqP/q1kN
QB/WPEzVehqGn85QH3B3HyKBV1sySEJv3aDrmPH8mlP1lFZgc2yI4RhlMv5J3oMf1Hubucbdog2t
mtFimOeNexMe/BXibbYZRKs2uEJwTlMaNsllxM/tVjkefutswjA11lsWumZV+QaY2Cx8ygziVUjw
IQhs8Rh5HqolO/TAi4M/+AkOmw1BsESah464bjy8RlZFLW+V7ZDA+/U7p35gbAAi/lxXZpuSAEmB
JgrLXYcZQRI1gayhgOlS1JRXwd3n6aKpJbUoUoAyc9aEUW7DlMO23dkO+TboIPksSjLxRcWZTlEt
FTCbz5SBS1FqQqRCym2/CITSHrbNEMY7GCLZSlfbtgqyXSWcYOePVMiVUEydoH2YqwgoeHyWdVeg
0VBnaVK+BuIy3gBXuzOtvmXhpCbWT8A4DSlbnbB68YL6Vx65rzOYiHEanFUbcUafaBFmlHBVREpX
Mra52Xv7CgQnbrw35B9GBvWDDoqVWYCjrOnmRPuj0hlBjfzO/BCbDSfHZbPj3bJXidnQ2btoMD9w
cbApKCRJ3MXePOOSDGGOYoS1aIm854R7LWYrfSIIgxjMdmfoLR6X6mcc/QrIj/dGPRlWG2UtgK54
NQsqeoF9Ng3mSrxtG0N77DjFbqakqTAp3HblLXbHCykgPr0+D8859d0BomjVmeWhS9RPCgUOFDIq
PMl+zmTG6xy2u8ChHJljKhTW5i2fvQ+baHI19SRYaya7Rv9ea38n/RzoIViSFWjDjtOhOo2F+41b
U6+qButaT2JgF8fPqprZn2lYotTPBzRboXiS+XMG6GnzAsec29Ns1u125nm8sp0I4JBA2R6GCjhp
OaDYsvKQyhzX7JMquOowun25NjJmuiOlsCHQgbRUzWbQbFX+BE71yL/NJqBE6vrRDIH0VtGb2anL
wqZf+eXJgvxR9lywg3c2Jmt6E26HvS/5XcMKexSKHhNdDLhfUY/S0Hc3fLbIXwlsOvzVXwhomuyB
4pkRZEl96W2SVAEsy41VJOleDeolBt2AWZdnn8eSVswfxDFJh03DbVhXcp2a+sXFJsuTdox5cHDL
WyEGTHLp7VoYmraDmIlAX73UWTXsBxm9tJS8c5Zo0wdYWM9t0WDmFJECo5eFBxE/V76Fm1Q1XBsm
uKMp98rdxIJoLvDrxqczxxFMd0O/OwPXfG2IAJ8MDoNbOSe73B2M1ykeqULoyENAmtgVRkTeBjf+
tcK0Qoa438BGyw9qBMZCvgP9xUBCt0NNispxGXXFnyUd9YOdfc8tYFaujva2D4wNNv2PvDQ3SF/w
zltzF4NVrUis7Wsz6K7Zjcnpc5PWbX8fQDrdZmFgXLOww4nNW5KkgbdOrQHwLDIW1qEZ+GBmvTT9
sJuc+trOwTHKy+8ULxkHM64r4D10cjWm4OTSWltC3vFRJTeBAlRj1IN7KpoOpYeoaxbVcEB1Zh+J
LZAi+lRitG+rIUYC+hzLYNhhxv1yEoulqzeAP2K8b2s8i/hPzHXTjLgz3fbgAglOOWHZqDWVucyQ
zOkH7cZYDU55IhJM7CJBFxaC0kuVoTHHuFl3rjQOiCf1VffdI1yKa6/YOFikf9bo5S922fxKq8Le
6LK0QBsgsNQeuNQ6ZZ+SjtUNNb/Yad30JcimRwt8CMxNJEZ3YA0iZaiY2txXdn+rKhpOuR1XflBy
xCwL4Gh3ZXxrC7xnlTTZgnXyOc0OTd8HmymfzbVTKT4unsFFZGEkr4L33kCJN/qgWJd9XhMFWduU
AHLcevZjc/HU2L+xOE4rK8EaoC0YAF4ybzRNbCzux0gH+b5OrCeZT9Qmj/OrpXBY1j+pVVFNX98U
eV6yNDrh2kzV11D9ThbhDwIzvkqAcKJ4UL2L3l/cUCM81vIi8XRgJP/u3XZXdCXzHx28m6UNlVYx
+iQQTtxgIPRtVU/azwbSIrpbM8UGY4J64of9Cz6FLR7+q/vOAUQKHDfetzZRFTgoT8VDXzu/ardk
sx7shE+Syp2OygWwFWH0KRr7l5UD4iTk0m0t/OAEV/LPWNtvXNIUS/PG0g5gOTedMPU27svPwKMi
tim9G7Pa2r6x4X6/0d38RdxrU4nkpixMjeNy+Mlm/MqTezfOxV3r0jBRwVtbWXRCekZo3gyK4zLT
mTal8ijrq/iQOo1xFyzfZOfpvQUnBeSW77AaVfOLCk5jXy1EoN5BwmbqPVZiOoVp995X9WZO+uTU
AdmakCqvmn/oXuTJkQHiccpVdLW99h1sY3aKOGK0w+TvDFJbm47ZECf7uNxBVaL3i+SQXeIzwejC
Nr51kEZ4lwR62blpvOLc4klF8g9w0i8cMAvz4ka1LYR5Q7UnNwG1Zjt2Q/tZbaB+PUYhTZn4GHe1
VT8lKtpCebZp7BbguO14YQJUbI1l2mLTcrnwAw0zwr6yXXVXSWIZ+3nrx2yIIkcATPdgvU2UkGbW
Pf0b5CjYix9rX98Nbv8+g1Hq3IQcWwsPY8mCElqbdq1z6GmhoXHH5EhFMpCaMHJKHp2o0hkY1Ic3
9jjDkjHmbWSZTPoci5Cn4OjZAFovsJJeyqQOUUCVxqO2MJpadlvoB4eqFO5aRDzmW/ehNAn5dGZn
bsOQobefdKfE6p5FFJzYTAEdMqg6a0fPoGkY812/2N5CePjNGKUEg/UZ48PEYsT9NPFoAHWCTX+E
FLrJhLVOBq7wtGL+SaJIrVQinzXdJlUJ3ZINbLjxJQfIegTH78n0EkpoNl068rUMXWuKT9all25z
ztWcYkrB/BqEDSii8MbXrPqjNHaU40L8IVwFmJkhS2OGW9P1AqzT4mt0inJrFcxIGdurAxfFwcoM
HnlGcA0MGZ4MFhJ22Qd7yk0AQiN7I0DhZKaCVavrFyr6HqO4e5phcEFsjr7i1zrHE9lbXo9YO+Ku
Fpy5s/TLlgyHVIWX3I/ku9M2x5l1KhCYMBavLX2BlPGYxk9aCjJPTTxxk/+Wjv/KvIA+AGP+0K0X
bpXl6tVUkR8hakFIc0d8lAxV79zbY7e3NMlW2SUGV8O4jeOw/sAwhlmDQnPGmcPvKf8p6/TbzcZn
k4f6bPcUPQSfFfuLOWXU6NYE5Xqd7NhuUsvZtw9wn7kMzCQ5MgOC2FB9OnOen6w2/3bd/lRqKIJS
S4oEDAt6veC7gfv+HMge+TpBhY3rV2QZTrlW+ELk7SV11BPt1ywhqemugnE8qgZPpgwTeqVRnlZY
VcKjSAwe6I236SDe3hay4zPj8RWY1pf21Ak4/bdvLwj7zt4YUesd4Osi/eAQBYy/sRe5f+J9K8Zs
S+7XXnFq2fipk3AQssVhdgTD1hm7aWlwtETsxMqMRNlLLsHZfXJSMsbWrJKtif16AtO+mPy3djQy
F6lpnS4M/PVJsi8nxuUkBqh7AuUNqQJvbhkc2TZ7B970j97iFjUSk+msz1jUZgg/0HJWL3kVS2Kp
U9YpgXHRjdOP4ddfJYrtqln4x1AgzeswkMqJ9Xdeyo86YG9ZLJqrbxNaRRmzgPqiv3zpIrhHKLqC
Usv3RL3R6hj8VwGimgSQMut1YmbxQYmQAZ0f4NtOW5BQ/ObATX4D7Bg3uYp/hYoawdEsQpTlZBWJ
Irv8eWHflV3avgEcuBBQygB/n9JNe0666FtGzG/mpko4KNm48WL9IZ3waMqENiKfzoXY/PZJ8e9E
ANHV0fxGu1/S/WBkAAMxlRUDOjpzsm47EAqn4FEeg4+YzfKlzgtG5sEnu5nV5PXBOSydT6GtlaqD
x4hWTh5zIzuT8KaiwgH+x2Zw0peEJk1qa/R77ard3KMv9dOLVrmmTm94LKSd3GMi3nD6uYNJMj8M
FbXZOWh0O6N9PLO8B7sveeZIeKWwkQjyq/DLcx1C59Q+o7/W0Wauh5SekLnfkI0RKMPqxun7kM5u
vihFAihTN76TIep0v0RRfbuct7GH5aGp07M00ldcRclprEm0AYhlOK84jOEbTleJrdCJGh/8QGPF
G87dh97J7qk3Q+x0rd+DdlFM81DvuiHBLn1CYB+vpCZXzPZZ6GqQuTHu6ibnXes1xyF3IvKPBSKY
UwC/JAljYta1qVmUfecVbz8PE1s8Qp1mAs8e61iDmid0vkucgn4O5knrXLr5ii4ziXwSHj4B9lJm
lL8a432JXtwH9I1F+fQ7EOhIAEIIBrF30XX+K5mMG2BSV9FEetubUQZDfr7ri5hCVUUUd2bmqifk
HVNTXQu9jps8+2hSiMJeGewotryvLfpwK4vW3Iai6rJHi+Ea5Y4WAxZ1HX4mMYgLWz7UuUU7GTR3
hGmwwDPZMSofmgNR1v7VWUb5KfBAX4Qmu+AxPU91tQ2n+o7j6Q802HjvUwa6QudGospp1C3n6NVr
O7kbivmcj9rDTQagRWLWUmC8C9Y0Pr+XvgbYrjHZEXgav3KLQ+Ogsg88cNYhmMtnsJSAS5r7tNbx
XtsCKqxXfBLpJKZnTp+z12WXJJjA/JNjjOlirA19imXSMgRHMF4by7Ee4vBB9cMHI5V0pzu6gQt/
pg6rXgs5zitVMTKNAh2tgi4/JBUQjrgTL3ryvsems0/gFOV22AAV53sDrLTJyUCv7dw+Ok0SXdty
frcJzq80jNtTPxjVoSxiA/Puk70oyHFxoX8Sl0UzLXgBVpC0LhiV1tDiSxa6hmlZgMyg0KcXUL4Z
xR8c0hB4nQ8I+wHODBd07LSqRYafJ0puW5+zZ9c7P440rwb15AezyS6kZTijOeKMV9dOqN8AAeVt
/Drb1GZ33/o9n282HXTQ4d1axuh/KZ2c6JjPeKmrseUYtv8bcBHPweGR8S4+J/c1Sj0qd3rUu8Eo
4QjsamU9JYQ553BGPe+52MdlgJo27/jw/dVfNLTIZHbRg0IXF8cIFLTnPMtlDgOH7V8yoKUbInzX
SDjOwFDJNeIvXPuPcDPvpEebhO/xWZIbO6mMOj9AEWvNVJ0okeLUE1EpJkfQUll3Sot3kZLw/f/i
Fv5vjcD/ZBf+7zzFi3f5F2NFlP+ow6v8dy/z5rP7/KcfbAuCMtO9/m6mh++WaP3//le+Mvwul9/5
f/uLfzf3Pk3V97/9y69SF93yp4VxWfyT79c2/ye38HPafMbF93/5ir85hW3xVyIwrkQcxPXrmdL5
d6ewlH9F6mNP6Hk2lU6Wbf+HU9iRf8XLYSlY5Y5r2crFRPzvTmH7rxYmYan4Ey0XD7L5/+IU5s+p
ymyCDrUYmhUGZWHZwoeESZbBskzFr//6fIiLsP23fzH/UvdUFNMzDz8nKPfsTH/VZXOXWNO2seSv
f3hT/m41/1+FzjlDF93y1ZZv8b79419HStODT+o4pum7pisE3/E//nW2adZZ5sT9xqXn7J5nwFZ2
0rtXEfxaL+IgVXAOWHliCRG22az2RFRffIYeZzKmejdiK/xb83Rj/Xaygee98ouDF7URjFxeMgtH
mmvp41DBzfhTCsm++1bGg7gtKo/8VtXLgy7M/EWQgOq7ZCcGHxm7lMwv/uPFZ/oqWXYOhEnkC3Bj
9CyRACFT8yaB2XCimrKkB4q8busEn2yM35vITe7MpvtRdBauQUqke+Zl4QEjhrm2GFAy+y4PA1vr
talFdcWpBIrUSSPY7QmkMzc7OzWsr6ix3DPxHuoNp2E+1AofYm+Y3WGcHPwM4B4faAMTDwBZejLm
2P+YbPwpBUyzDCBLSYcGM5tVkyYDbtQyvRe2fWemsTyPfDybNlTU5cyD5IxNlYdPac5GIiKdZi+b
TubyQk8V6ddNmhnVvUVrS5C1i2iSHeXg+ggKCxcdD/eJ3dNS46xmwfNbGo+0adiQRrR/aJzieaTH
9pgmTr7O7JLa3Snbm4N8KqhoeswblC8DHog0ntuyMR81G+KuPJv5M+XBbLbHAVpDgKs5cahlnaBm
DBPl0njQoZqjPVBc3u0NIZ7MJqiPYos2G17MUYkLzARrjcM+wsdFp6DM40NfRvMdugQmGlvS5DCa
7RMcpK5y+0cjCM6VhnGVDE29cmuhX9q2eE98i6CQ9vSZgRrZEN89DP0wPKCjVw9D0rsHw8bkhKSk
64CMPjfaUSjxVrLDv7SxKPYTkFhMvYSUxFwdptGlgn1h4VY16WXTTveyOA/gsG5h56vbLpnUbQU5
auUyb94NmIDOoWsJRsD4JNIGpS6zGZIsL7qtTzoupst//hS9c+bG6Uk9DmkGFUIW0zPEDmPlcDJ8
42+ALGKVhyBLf41lfLFAddx4YXPwOlptnNTcGMliLIs8fD/lL6pIOdTAuNv+KWt2cCsfQDdw66VJ
t8GroW6042i4At6Ho6iJq6rpLaiN76SOs0MCWgYMWgaApc7LpXQcKiEpp3VT2s6lpwcCqIt/wDtM
Gkk/hZwPL8MCZrQ1D1H4q8/wGR+NLBxeYnLOgY3Obk+iY+xdAhaS02TtuD8oqSgd8zhIkxOP50/3
Mbk0WMwzIzn0r3rs5LWpN/UfBCzpYlLQC2LWCBG5I6+nYqoP7gAjjSdGrjMY02bnMThAOEuOzpg9
FstQ3Mnc92kBWwZMLCGfML2e2blHjrEeoYcehJ3+NJ0+2BngXAax3V3oI6NFuXjI2xpSGKGBERpF
22F2J3xJEKlbt8BhNrmW5yZqv0gdUR6YDo/CxEfhy5AOFuSfMp2eSzce34FFc9f37LlH6nHurLp9
yhVUJaIqzuJLw/VdGwdmyckbfkgmaejOQKFOsWm1//Dy5+eSBgcED91wnxq2OBaim7ZC5OXD6I/3
hgXlIo01bV4qSC6ljr/5fu+znhQYiLJ4k9TIwjVjpDoFGNn79MhUS+gcHZ7coRUfx9R8TFDPn7oI
0dMu2z0WQU4yyrLuGlJo0i32bYU6ELE4gvMpO1JVZnsZZEDL7lyqM80e7cB/i9xw//bCQI2miBbW
bFAk2z/p5pxFb9T2a99HyWH0nbewxDmT8iVb0Xvqs/CgquPNaahTYvBu0Px7rIb6wbPH5AZCJT3N
XRDuoiabHhyIY6uqxqwT9ODl1VA/mja7SB3EBGRUuM0aeLgTM6+kHT9tSMr7oufIU9a+2KoaLNA0
2M0FANGL9jCuQZkA5EvF4RnYsbPhpEhUpHWKVZQAwy/77mhFrf+ehhUPvtnewQgpD2VbvHqOqRkh
WPmJ5pHmElT9GlricCn7cb4aIr0PTIaeflfM1zB2nqZI474G5XfnK4fjOKCVfbms6ZHLzyHfwa2z
nB0oFnw7zq9MOP2Lo8kk9xQOrE01Dy95N5YHOeGiyzIG+H6amcdIGJ+ZlNlTHDZgO7lp9lYo9LN0
yieC0vEvKOQUbQ2QyUuHurK58CGZB+OllpgyAzvJn5rJg+YS2/avsaPVChnmBz1y0cBXSSrGX80A
c3CYnaeMbsc9qHHzgEkgfqRHnskesykfMvqLl9jhuqRw+XGa5pSZtm/cJDMYzqlQ9qlCQD0XrcAq
lkMRVzHH3nKkqpJ77qZn4vZaj1ionLlBrHf0OfAi/L5dluw6NMJP3Bupzs2PvqNO1wzqSyT5pdIp
9XM+FgbA9Lje/vmhKF3MqAle3WTyttrI0vs/LwPMlO0glLtWHjSvVFbjKtW6vsKNra9M9OY1Gnyz
ia3Q3Fddfj/Jq3TGtays8DraTbkBqF9dXZY3DkwpzKkF+ZPgX3HN6ZdyEgUK8+DQK3ml4cG5/vm/
uB8pKo6PggUmtVAt5NIrVVsVR4xSVrT3ISbjnDBPec21N/uu5njTGne+w7xz4QVYOX6f0SRCY4vo
cR60eU0StPaSykOctA9uJtKj4zevigLw3xjiT4GZui85U760Nd4G3B7bALfRFaxAB784FQcqxOGN
cYSdnNY6jnaXbYO0j3fZWDg7DwLaqVKthGU9reIxR9Yrl1i7aWV75VTwrMa2uuWsBVjGog+qhbo0
8W7jy8XXj+3PSDmR5e0RraOGuJa0R4TE6GCP0YzxBnOY0bfmIzbUdseATZytpu4ucqAIujHmZg8L
TG5qA114alPnuzxakIpFg/CnkfXv/ryoJH3pLcl9auI9FHPoX3stvWs3Nu01Hc+0eJlkxqvmhCxZ
v2ZE7Qs7t96ZFHwAWHzDmJpyHTrpjguyPBtBnNz5y0usqbi1CVPxyErdnU40XTiqzu6trtSnyHV/
/flRbqf3czIGl3FG40E9Vx8YqwCFRGsck86LxlOyKae8vkn81D85Nbps3zYn8O360dajvbL7Qn5l
oqDIpjJ/tD1cAk7X+6jTDigiZmU5EIknYxHgSj8qbiMv9fe1p+i78Rgd686NN+UQYhqWyGa8RdZX
Ww03SZJ4bNvqeD0btnszhwUtnVD1Rd8PVPeVNu0hwroqig1Rj80bFHJaLkg+vXR+PJ1cB1mxATzz
YP6hOQigzY6ybm2rMNi55RT8pK64WIJ5rQEb4saN8jfduteJHe1DQTLugUqNYlviedg0FeIM1+iT
21rqNFd4KRM3Kh/b5ouTTHab1ZKWvIyrDKpDdru8sbdjDR3Qs6qUzaEeL9ATaJxvpg/u4oqCQK88
IsDDYaUWMyaGsR2W59SQCNBqkwcSMBqvf14ma9F8qTDbRnV6yAnsGZE/3JqGO983YbrtJmzHNAKn
L/bERdrnwyksTb3zZ9fg9kYb9SenuVY8r7ZBUfRX4UfR2c8kbhAVLnoOBZ9Rk9xSc3fj+fnE+N4H
p2XR/VFoig5tFR8xL+OEY0PvNe52Cq3maJvdV+9Z0+0YAkmaHf9Rdg9Fwba8aQlIjk1KTUE1/fBb
dn7UxF8miS78QlI9ZES7CfbF0zlyyH1GZk6+wy0abg+Cj8w1AYZRmksPnk8UPQTy3jpMKKOszl8r
6gmp1wyaHQjZ+GpF3Q/+xeKWAxEiOo8nLw2LW6a7xW2xvOTOeCtHbzr9509FgH5Yc7HcYlA94diz
T3PT5MeCfmyL5CfbU14qSSjesJijx409nEEgdusS+tpb4VL3h2chxL4I69+8SwsjfiNv66y7iE9H
U58dSevaJOHIEY3Ozq7E8IoHZYcvglEX3oNt10TOQ47VbwJLtSls23ysarTOaqqH7zcIGhBquuwe
GFN0yq2k3nhp3LxVZVmhxs3hJcdjtHcr8FxInPycwJ8Q8pHtQEeBOAyIjdqosC8NthxdWtl7Oc1k
wojAHgpgJku9CpHb8ZZnDZ0IuZ8chhKeJzwWUMvLDRCNbf/QVE9saL2V0fgsiGRDb1JdoTXZeCN0
W9EdJp/ceHGHicG9VkOETicaiHNpXZOm6bXF/petgBjTp8nDCNtO1NbHsjKPhQ0dp58C4oup/urV
9ETFkrsJWMgI251cU4rvPMPrb2fDF3h2gZkGMEPK1UGCPqIKNOgMYFQwJKpazvdD5lTURNtUyKcB
kxDtiXjXB5LeEMmUupz6GbJyMR+IseibZMJsg9EMp1NLWCsLxi3btnvuKfs2x6xmJ/i4rSCZD1Zs
v1UDM5R44k52ejM+t8mCaPfh5OKcPmtpnmG0P2btAMJ+xuvgDpV1UnTEOomw75iLlA/IAvYewZNJ
kGev5RxGe7CBw0r10zZru+Im1jq9LxuHR4RC/49zR91RhnDSHe6xxAXNX4ng3VkgCbObb1jcfvOw
4s/09GkOIfTj4dpJykXZVxVEEcqYUZoXMSgyYT+IMD6ascVWp4rpJhmb7KYJsfeo0K2fbQgFnG6T
+0EvvbhVNm11NBHl7aLpmXmAsyZXS6+WyrOt3cUw6ex6OJT0Trvz5+A2+DeE89Iq+7Fo3HHDGd1Y
RYQQktlc4HqNtw7KEmMpzWhYIY233gGjnUEWVJMnOfgxI+sMOILlz2g1dAi6ARxTTpIlfo+EylLO
WeFvQ+t7jjA2Bg0WA4rGnEvett7JvnYpCNi4jco1fVHksXNMdsMA+wB+546qBhpKGaBBRDO3lbRf
SSJQUZc5tA5ysGlcqTeKlZqsAw6tYFRnzKXSFXh7sxe5jKcN8DDrOsBcuWA83U49u8wZVkXVgirp
zHuCWgBaA/C4pF5XlP7sS+j3AWsV04Kn2XRZNgawbD5EoATjehpBL7mxguGprLNrrhzaGPxbP52+
JQTeHah+en9okwxF5x0ngM6bpiZ519ifsT2l61rY0XoEycFMUZyAvgRbGlluRreCWrwMlyfmdhOh
lioXZNsz5mF4j6OGWVzOR5UMY0h1FGZq9Hwe9OnGio35MDVfrQNhy58xdKDJb6B6JBxixFs1Z4/x
TIC8DaN1bWHy91QlN2170y3dsUxIb92xHPGT6YsVknegXJW4rCTsbRcAHbOBMW3G7g66Jh9gheaB
PYHPgtBE1dKq3aUSB6oBBPj058X24+pUQv1Cwt+q2cH9mRJGNiogbK2qLmPrP08iYwnuCYJVuPt9
+W4AbV5X+DJy27+kc4hcL5pTXpG7hkp1xwyaQLF/NFMjPeZkI9JA6FPA+ZYhdd3vKiJsceGVm6la
Rsy4zLrfTRd/iokZMViq5yQebr1RPfmpJhXviJXt149EBBDfNxx7Pl1nQlHEGMn+ngV/do7jaJA8
pyR8ndfWMQlFcrA6UoDDeJgWe0PjoM+r1HtTyCkMZ3662ivYWzsoEI/0ceyQyI7VODwMdf0xx94t
o6n7aKoefTZ3F2YflyFMWB6Mc9rBafe6C0S1dF0FxqOj+/3YEr+oht9yli9LRUbfRN9jF8IhYw2i
aOBGMrpZU2TN0CHcDhxQ8FHkTOksUl4Bkw1lMoQG2vUE2x3vq+ekaxmI5CzKdtyJynqOenc++QNx
BlPwAboZSXtpk+IzyIFlmabfYEzOoUXPYIWzmPwQQcuGaVvOCIFatR5ff/mYTl+qMLEwZJoqqphH
fT9FNW5j3trcmh8HZ9i6SRWAtsYCFbQ0phL+LPDwfiWeCNZto35KI7oySzkpz39Co8ArYehlzgt/
fqjwQ/MssjdzwRnK+vTNLMe2EP2aJ92fcAr+DCPOgCJfmPsMfBOcGXhhaLVOUWia7D2jE2/Ng+3V
ExmZ7t5caQGhLRg7E+T7Peb4zzTw9a5tSX9atAFPU/oj5hTr3lwl2Am9t3l2H+dYXyMQ+STk7I9B
47jAvqMrLPZpYn5WBQA3QvpPMMCxWI1KrjPyc0atsB+0Dtg6TJykEEnYWC4mK7u5S5HuuTRja0t/
76OSAXWw8ZxinoXbvAw2GIJ28VZm9ntvyzdqGWAWgYhfuSreJcT4V7VrLLGP9gCUSF9ZEcqZHlja
7Mj09rQKa3AGBQMzLdo1TgYU+kY/BGZ7rQvSDr1BF6rjPjvD3KyAf3/jKPturDtKoS8p5tmDFZ6d
Sf6uFGScrjO8laKzWk/5xco7TMa61vcEiYnFTuTnbEUu1MSQn44EOJN+JuIES4+KML02wGwJ1MBV
kRndPrfaYWeM6ljkomZByKeDm4f32UgZVxbpYpNktEV7WXlbY4WZxiA4SlHLc97jdZV0bq8BK4B1
7p9gbMvTzHhiVdKatE+TPTtdTkCU5/j9tWzV/BgXmgHcAIvYqKsPfBkb/MQOJgkd8UjnjVICD15J
hhJld/COpM2sSEEGMWhFqDqsx5ikEBLG5kNbVxQpDnGOxTtd40MK7I68Zi3xr+CzIB0bbQaENrJJ
BPdzmFXAYTOOTd0SeYjm1TjJeJPmLxQW+zscJPdGBE+i15O9myOckJSEioPhwEUJ+18im+UFvoNz
18SvFnOcIzfRIfZBeLSWP5/9GH5FS8B1dEh7w40NTqU9vAeW4IjOdw3REMod3THeuuNYYGm8bRSg
0l8o+m7D4N7cZihme8OHihI6xTZj6r3twvRGTN6u8hRRYFHe9s0uT7JT3A7sGvqd7rGJmlbz00k6
2jrjJlQ8Wdjlf0fZ8O2lpKd4uLhrZhaPOiLK2UB0FopMTtgiArAZ3pkZg2DTGWiI465uxjzdAzec
MLF/knkPLvVAgZH49jv7x/Xs+wr/iYwrYIAuzpza6i4NbVQXuKPoRTPNksmIj8wbGxrRJnl2sZCx
IdNU0sVHyB96RTFGcJMjfK09MdJP7tifYxYVO8VmdZA5M9Z5iW4TcC8KBOXRNcwd056MdD7O6aaq
9q2beBsLwNtKFINcL14W3I4XdHa6Phh8YJsPFXUFwQaPgLVyY8gzM0aWPsXoOBNNJXxObVZJ1hzf
QLG1E/sTKjLOhDL6DNgPr2DJQZ7T/qnzc5y6iMNRotlV1Yi5XULyIOyH+15Bxhsa+E+oXwe3Q8rW
HPcI4qSS1XykEKyga41DlHriUnRNPvoyzNVmCXiDjwG+UzTAGANNCXv0f0g6ryVJjS2KfhERkJiE
16qivGtvXog2arx3CV9/F3NfJqSRNKOpgsxj9l4bj1qQdrzUfZnczbGiBSHgbvv/nwzzUFwB3HOq
Y+Ug5S0SRYbaACZnO+cKKrrZ7gQw3Ftt4ZEp0uhEK88+h2wXP5TtuYOZFrhNfkT5y2J5JPzBEeMb
zkfjXpvDh+6mOx0D3FuVAzedBGPL0OibN41G5jbPIBXwqfHyj/DN5m66eJN+UH1YXqhhw5OIMDgm
gGoyF8NXLtpvNjVkjBbdVrcdUBlB9A03+8GB9rZK9PiVfMPTFI6Ee+rNx5ibP2WWy4O3fOmMv1ao
rr1tkT5FeMgPE4pBJkZV9OAEAEx149VOanm2qIp8e/wz9LdUxH7DYHbjYMB0B0J6BwXOMp12M6y0
Q9eB7ikjvd80CzulFldkIDO87OExtitvMxstLqLWJtt3YMLJFErf6cvv1U6eh2TsnJpBdyybrjui
lXftmKRCqTMCywRA/5TLd7FdhlQtp7zJT1GNdiwgsdIve4HwCJUHfatY9UIgnIzFzczDSyRE/F+d
YvoLpwUWkqV79F8ob+xYP2VYm9aNybJ/nMf2uR3RWY/FXebdeIlRbp/sQu3tyRp3WqFn5KcYwdrp
5ehTEl+6gIgSW0aoFhKGKprVUJJZ6jWJaNqyoCpP1r+8Td0dtpSXAElyFkVjSpoHkRirBS2Ji0Gx
ZvNqvy+XO9EsfEfKLf9ev8EVK28tU+6bldNcpoqvpG2CgzJe+moemIGPnKMBvKYhMlnrGBLTHgBn
aTCmTibIoMAhXhviFrZB7n2JwdJ2IwFOq6irYcOZ8tdqMecN1uKlReBxM4TcCTtvn6Q3tU/mxKoQ
mZlx+Pe3JZYgVLLjh6RqApYCC5Jc87RT7gM9HBAF7StmmfnQ6tZ7yjBIwRHA+pRdUO6klSOursNq
aMHADObFzXrnaOgEIjBGaja0f0hu0RcD1UDwmpmbFsjmWkONcbBx+1clVsBUFE+lmOYLQh7yE5Zv
LGmueYAOtqwxdzYevIqIOPC2NMX5Z45kf61jgYiQyatuwzO1wNC+FoO1E4OrnbM4vwC9zo8O3+Pq
X2yxzaA2ynC9s/9FbQVZ6MEsnLXpsKApG2DuA1YTuj5wFFYx7VKvRmhqIv4VppEcXUvn8CMWcUTc
J1OaiLwgySSO0c1YA/31UFscgJDEmbm6Jx00DR9oxZSO5frO9sZ3xLH949wAjNAXBUtIYg8ERhiP
IsbXkY7V1aUKZ6n3UFRFdkp6YjtjL9Z2rl4mOH+gzOTQdVdc59FdKRXdjbB994ZS+qIiSIZ1mG+Y
aviQ0XSPaYw5hht5NDSsMbwIGMvuUTFu+HVfu75y15ombhjpPv+5qkkJRlBXpxr4baABI9dH0l07
jYU0lpK185OAw4HA20zPC2J91YNdxy6YzLdRpmy/9de2dEyaySgEnDW0aOIZa6qjrWDnTCg6x/bm
8d1f5IyyHOawttWb4jSPtYfPEOe9GXFZVZX95IUR4kinRhVaBns9zVjUuCgcN5onjSP4WM6wEq00
RMc18QMo7oxm3sYqeK6tqTr1hoANMRmcqhPDWCsWRyzYtya2B78x0DOoMD10dtduCvIGt0H5kpoN
a8iYXQ1YL+ORDPtDUTeryMnLS6wvjHBVTL7qhlvo9cKPZhtMtpMm1zbAPWkVGM9qqCneXF5nb9qm
hvweQs1kxwaHG9YooKdo6479X1gXJNtFQ7AvYR0hQPXyq+lOfLemFZNrjU1katgQZ8wZxnnqTjyt
Gww7LBfp4NeqjBjT/gNbte1nOXGzMXmTa+LEpms5NQuJy7eZW6KUqqy1s6zg4iR9qLUmvA5JxzwI
9ZXt7rHF0FRiyg/k0ZmGTw2ZaE6A0tWSXnlDL+ebzgTrF/lUN2njFjx2vepWgVe4t6oCQiJN2uU8
/fIqHlEY0Ybft+JaMAPChU4zBGFkxrI6pRsyC095gQvVCIgFaSWS02g1su68hk0JOADxMWEsg3mM
uwz3onSxzcTOGzdfggKMS8nFPxooOsMh1X7tBJ8jCFV748TpSU4OXrIK8ssgbgWHuON64S6arG5d
C7WvR3QKkJrVbVgshx2jbjZRxA+Hw7YTQBpai7zHMn2bs1vJ4BuiBouFNNGOrV7omzzyDgPXzR/e
3m0+slscLES9+rQdBEAlZZl3K5lwIvr6zK+5sqscKQlqCT2n0SVBkjpMc9ZjTYnVoK9G6DemW6PI
5Yo6EkdBGt7HnGcnUPC3p8xoH8yZvY4MmJ2wSgJXBfwapJe+Tqom30Q6Y2QNqchvyaBpzjiqJhZ3
Z0QN5ca1J/eS9GZ2rsYg94ciMfwkYp0/V2KXM448cCj+BFX4HgmdngET6iYlzH5TGZPFxo0lnVPb
X4aL5nsU1jpOFWWsPbU+gqZFuigpxobi6Hk1Xzr9IaT6X3e0UO4E0QFxxAtTpfmQsjKeFNZ0S+KB
skSx9KcOzr3lhzIXeG+KZjih8NVWU5bAmugHsWXDdzELy9jKOvrP4dVh8BMVe+l1vtJzl0pUfWT9
dBJuNWGHW+DFnjHdk3Lc2rQDwaj6y9gDyRq5hJOeR88F9kq1OtdbXCDfckg7LCoKKWHbOJSdiI3I
fBzWNe6zldKTXVx53QP+Q6wdFLv7ji/R4+BdOcir7oQdftah2R3NCvmDU6hj+xMpIU8hxZ0fAW4h
USN2gWcU52IKGvaARBYRJGLA5eKHIgyKLWLhz1pCTMXOhwfMavpjsowdmGXgOqHEsIiBBkuX+5PX
yTtXyL9yNz3EuI812gsQWFbPzqdRRLRGmTbu2KRo5M/SZrs9JCv2okhWkNv0eF9UBR7ALP6wjz0T
Z2G/AzvH0do8OB1kHuTyOjNBo/aVyHpfT5DnMq5KzzRW1GDODEKfz8Asx4Fdivqouso3W5JoTa2/
wzTT0AmBnXF0kJkzs5GxhZoSpvnZBje9/UGuGv6R4HqqW2s6waTb9gxsn70urfn+rfrU8FQ+GZ8x
yKV9WeovYCanV7MwdtxK46OYu0+9kdnZqwm96qWzTUvsRcmMAz8yw2xVz9UnbtT17Djm3Vh+YGnT
rG0DQNtE7DyVBUySZgK9nrbMwvKs3Gk9XrF8JkqmzhlI658NA6QNSRs4V5KMA/YfTSNdXDKDXONA
f82t5VvUhugYlbn+gHGm2xCj+BLyDZDp4wDpKRvwPhJnAAVYuE5qzdhQJbjnkl3CujRwobTukCNs
M57sgTXqwJu+GRXAYRaj6vTvr3r2p6SPa9+WxATV93vE2jhfA6wc7sDBGmSAUdqOIJyeShm161pM
2rdtNtsp6qJlyrbpcsLE6X3iV3cKKn8gPxugaQi1lPS/R6/LyVBpYMm583+mdNBWy2CX5iI86zVb
Y0uLX/qmJnc4MbAyur7rMCUNhG3+WA4iWij2Jp80QkKyNXindkn35inSqOJkokUJ6SeR9PfnHu0A
rVuCgADSdw3o6aZxAcQ5cvROX8zCJ6A+5vtkx4cMTBKMoQraixE5zwUQSoQ83smh5YAwgXohkYQe
FUqztlZTILdokrUcGLwxh+fgBwlaDlssF92qt5FDjAbJMuViWspU8wxyFKRN7e11yVOidwABkGOd
pejVydJLyocEq3TtTt2KHThby36b9YRz6a1Wbt2+PDgQwuy8JLa5LyC1D9HHVDr5vkkr/eKFBiB0
O99WMnkiCAwNuFyeSZRSJKzl6dUSb7khxFNTrNI8gAsTR1+lmfIXdd7u1UhMQl6ZlG0gdWBTpeQo
74tyfJ2cLjsOMb/1mJf1ockzc93J9pDcMsJUHuyBiAtiJpkexgXJVMR6ttxjVgUtrgryDUtN7YAL
gewwp/xx0PjwTFOL8WHaG1vvoNgrUz9IvOvDj0djzTIKaNlc+GbFYKZz+eP200SMLYMwJGIFextc
GHhDvGqHDpcDIKmODjs/GxDTUB4LN0z3sxNsKozftAwOEq6jnfaKPMJV2tXFlcHsivPwlsQ9afAV
BBdBgng8FQ9FPwZrHZeV7yYRmPxIMWowAUn1CRmxxG/117hO7+FE4qwEa4/IkK9OVDCeKkiGMgzI
Hm2qLbvpL66rY16wBI88Eo0cst7niaw3lUd/dsXdZFPwR63eXE1L/ifHOb3pLw7H/GqquWSLiPFJ
x34dCxRySBJUp2QXDrFJk8+0SDnteJ5dhh2x6qBy7oM4ds9WU18KS1/JMTy6Ji8ytLIwbZoTBI6N
mtEn/otv5oSmGyHk7QPIi/7MR7QrZo60MArn84AR3yqQfTlG/lU6nXti/A3eSyPOTOeMbvQxZKk2
/qk2GA5dPDfXREPePzTqohMmxODNYigQ9FiLbSr8jL26j0cjZQJpavsMLxqKN28LACEZsszv0Uzj
a8CAC6NoUywAJiOMHqu5tLf17NyLzkrONXs/UXLgNIZFUvY48K0Y6dozwHjVpIxz0AXA49nbZ8Ng
nvvopWeZOhCktEsU+xknUhnUKPnoBiV9nzu+Zi1zJpYz7SMQedy6UFtWrudecGB8xDPWJuG6fjVB
mSH7wT23feKXgIB08UaAt3uItYaKH/Fc7o2PhDwSo11K6FUmqCwVSRiqqYnTgKAlomSYQ3ftzTXK
xs8GosRRIA5vylBfcN2AqKI79l2+IJiSMyAafkO0cw2RVeyW1C6vLQa0OI4ihb0iTPR7gPMbhD5J
VhYIDYBL7VOfJHj0c942E75lBc3SI2wYSgw7mMEbXsNgeLcpZDc0vwt8MUXonJIXTjjVdpiuBipU
qkISsMgIvrG3Y0Qn/8icxkhkwIAoHBAsQe3kV3dwXsskfdPGUT4sS7SK62ETVJ5vE8yAKrdd5fHs
nhBzvSXmS1iH3j5Ja7pahXArcXZZDvs2zeUykyMIJaz9sbLYidkjfavVoHD00CdmmgkArI/9sbaa
w9RRXIcA6amxShafIVBkplgMUtFZ/fuBF9W+wHf8z1Rdvs3ssTk28gA0t23Sa4d1t5SJfaUkMtD5
WK+yJU6iyOyr6FNIJ2F9QzBmHlGTdAfIxiud9T/8le4FTxwEta45kit4rSLIVSA/faeILlmCLIae
sCpsDrX2wyscv2rraDcLdD4edFonrbqdl3jlmhqWk4NLCPcXvpNjrNl/cZ27h9ZU3lWU7W/vNne7
FgMDNba4YZJy3C0+41bo2L4g4yOKU3TnD/akpvVUTynsQkqErE5vqk22TsCOOTUAJXl4ltajYJYc
EfYqMExeknx4GwLWSCqOGKZF8Ql9IQYmyo62fHA87ZDKpuVgEp+zZw2+nMZL3RW0Q3XNWeLGwwU3
sYx7YzXMHjvRmqJN42TYDmH4ZId9vW2SGdtVPu4apfC4DOQJA3uFNv5uZMK6kbP6WCZY69gch0n/
q0wDn1yH5DwLVlNTUtjooHeWkA9UqZ8Tl+yKkuE/u232OHbNG93G1vLS3E88zEZ0HDtZxHfdbLFg
ZgX7Z7nIQBLS4BCY+NHUEhAFLI4Wv91LMNF6p3l7oiRZkRQ8q5I7HT88EVxGNK6MXJin6Elr1ZuK
E1IDNW1zyII82vM2xDDKKTuS3J3u7SSPfTtCkZUkdrJRIoRzijX63BrKQVcydZYd8V95+aTsUFC4
sGav9AfmwvGu7ZyKEMdFLzPDxyQYtDAZ/895TFpw1EIRSwWGTfoxNnEQsjQN2JbMos1AiCajegJ/
pB0esbzB5+wYF4ScKw1Q8jMom4B0c5ccG2MkBGhymGGipvZCLBWYcJfJTXlkA/cI7vNB9BaXwqxY
xXURxzmCAr8nsSBmTvmCZuVmJ+j8sYyApDDzD0FBuR4MC4QvnCkBISEDEwxrc6PnTDPtyMF1oU05
U4L2lOqD7nOBnFQYegeR6BQFgfZoLfwO2vPWH21gMr0Z3yKLxQwAudZvoiDbiQoZjL6sF8MyeTMM
yO6WZBnQLf93XX5wPf5RRq6wq/KALFlz5qQi4WMGn9UYOjvYYAhQ+ZS/2OvI5QU9cpLQYPWaBiRO
tXEdEHl/dtFzrWejN/j4wV2NoMTXDTEWV0i1rPlbzm03gbPKBKlQxq0VrLE8p2b3ijWM5eBgbLMS
wwZTl0hqny3CLPZmHedoFL3LIL2D4Hga8EZuRPCpk9/JdHQwNmMdmWQ5z2sqo3E7Lz1+HhMniETo
BwOesetG9r8C56Mwz3x01T2mKkeflhiXNKZ/Rm0C1aE5hllpPsm50PcmzyEnbb+ZgY8g124ZoE/z
u2OOVEtMqJKWY7CgfmqZu6yRtG4oceWGW3oH7vsNJAS5u9k8refqLtRpQDDPnLJTfiLEhwPIZWWB
6vc1wsWwspfMesfsq3NABzde8aNRJcNNBs4ZY9tOhVhMcfVa8jZtsLDc4wjtm5e272qiyAm7sHlx
PD76Dg4A94yBBh87daQqejwDnDvgOQ3dYbcRdQqvYZbhXRJHMht2vmtbyzd4tdeEMFe+YsyoDLda
ByJ5iAO8j6ooPlOWeaspcRl1E5+1D0Xx0siRnG+PRQFmgiOieQSR3WHWqsAXevLouN9VK4yNRfqM
j8l0mhBWg7nfs5jgtmBwQNfOtdNJdUhGkIo6TgCQQMGurtEe9Mip9poHOtsrsbiqWPyRdxKuh4Ch
iqC+3Za1Y5CPigzRCKutjgh8C6/1vQA9IOJs50yAi4ip8pOMvDk5AtFT6ZU++m6s4b894Tkwt20f
QZSqEW5pS25DYr3PjuIrQmC+UtazIktr7Uz2WXCSYNBgwz8XB1EnCLwVWeo1zg7ARcSJcjvEe1B0
9wSAhRfrFD4NavWWQIgasfiuH/JXMJMvlKPh3kPlAyzT+gsh9DBPASGsz5vZnMJdMgPW1BPxNbMI
B980s9Wp0h3w2sskCvtizpW9xf5WgOxqXphQa6t+wBmq3NTcSzd5UtjuNzHh6FtKo2hVEnh/jaLm
ZOrmg20DRu218T7P5WcJ+BeGPuOYHAJjF0JrzUqQRoFE+8gAddedjNZ+inAuHTH7AHovMSmgxgQS
EXU2831WeKVNELABb5k8v/AcFbD+HMw7zInKI/O/B4My2QDmv6l7VuUZBzp3NFrOOUE9TO11bBlO
nhErHXqzhyoQjdoJW2Cytm2zBZ4Y2MCMC+eUifHdsjR749mpn8yzfbRL+3vu4KjJwn2Z0a48Vy6X
UziH1OT9yfEk+Rqz9RYosk5ny77OcqbGNLxbb/9X9DQ/RD3HIPlOuZxgNQ7mbeEvOk8JhFbmes24
qxvj2WCMul0c9GPBytNtzAeluWqNhqhce7GWr0ezAONnFA9Wp4xzVUDLGcZk0zYTgh0nLu92tC10
yWA/MjcW+pZ1lWDoMMojZR8FDgmoOfFW27gnDTfIM3FtiImXgllTndnmuX63DYQCcQYHF/vVz5jq
Yuv02K5RUkdbS9O+Yf/OoGSYEaQimP3OyTG3M/fA9g06ryKy1R6Re02vhjtyGjMiAQPX7HGW9Q8V
9iHaIXBQYcBYOuDy0Aab+xvwMJ/QnK8a1zm3dPK4gztsbkX8bA4RgbXAiKcGKkbthr95d2iTH6Gz
AXGT4quAWDX1IEvFRNVjBe57GtkfhmFjlXIjYo/7V6WlTPcmWpTUytaeF7mrLi+9dSXZZowlq4iu
3XURr1+O7OPcNWASAP1voprjsq+lQpvNZsSJ7p5g5hEZybew+BeDfKAIjrRr0I/falIZt4v09S78
cWKbgBQEr9ijIfyUwPhX81Uq6YI01C55SH2IzhpQJ/MKL7CP2SKRICSFmGK+j7oE3O3d2S2NK2pw
gldBxCYTOBi7qY9Z4XV7V4ovL1G+NHHvUBuRCPs8TiO9CUMwTO6EULXq2dRBJGMp93i83VNvFY+o
CN+wagP9cnQDw7LqNl9E1TKv1r1nxP7ovBty3+hw/HtXV+rEoheWIZIorTLrXQnyvq7Pdp0H/hB1
RJo294HN5yIGvKOevOkKt6Houz/M1b7kKc5LyNM5DQmyg/EvGF6FEDo8iFNZ958aFCxwqfFxVPiE
bAym4P7kn5EE+6Eq30CD7e2FZwuzneKGkC9rPWFJYV/u/JeSENLPXF4Gu/lkOrLwqnz8RiQsEMyh
hax52SLuwAP6FDpkiS9q2Cx9ldO0XZITipoxHh8u6hYT/pTC8zCitWlL7xiahq/mJahWVf6McMFP
Yj7VkD+zs5TNxTfOhHtlJy9O0vy2ETAjBZizg96lEGxWwY4Q1h37NrFvMPpPFuuE6iGVw68ASOfn
7KJE+Ik09lZP5H63NRiEIe9qFLjIbwgYeI04BUwvYZ9jtG9yYMKRsXRxiClcIXxgbYNNEa8N3FQB
ZTdEEsKL5RIGRDniz0o+2W0JP5HNywbOfLdbeBYUSkct/+7MpuNt077pbhmUE1WzylHDIzxgyLVs
UBa+jfQeUza3mzbo7tLVnpZvZI4AQs/m8NT99XnTbWnUGV9MaHKdihxr3K1ZQvlot7GxS+FrKxZr
8I4oukgG/tGC4kEujHC8IeE+nVm8BQoNf+ryHtiPrCSV/+HMA9L2ujx1IZG81fDDgJ2Zw0SwWj7t
wqgJtngOrqNbCdaG8SmA5NvZqfAbvD9cZZg6vGFA4wsYypiylTnTv7CN+jOd9tD1c0wEQXVmoI0S
RbI6YXd48eaCl9y+DGP4Ws4U/B5DDDW+5fbsbrPQ8qUVwSYc0DMY7AxqxTbctK4um5zQ7nZdqx0g
t8Z7M4mUD0luQTRHfzR+TETQ0Kxcs5Ps25Ivvcif+s6wXtinVKvgADrHfsY3eU/ZTGwzr264beJr
ZHbVx5Sc4HAh1GsUCSwFA86yi+XNrZGWRSyNTbsJVp5n/5qyoTYjNQhB12jxUzFbaMTcgNmhcxZG
/FQSNIgLXHEh8IzSYn5XJhOp3tOgHIsnDKPbfKF/9BzVVuVaZCzNmO0Sy+BBjaZ94yABNvsxOVnl
ANl8iC5oAIs9Imbgfao7xxLjU/hUBLO7d1jMbiOtYjLDA0wA1YY5A/AJfSjX+aR+af/GvZcwg02L
8TA7lFy1SeMBf58zzBxfTU3AqGsMwqI0XnmXNzKGHnsr8/ij6F2ARHqUHXhODJpDInTKvGSKm19M
4iJYaoGiDPWOvg7MTm157k031VNn87+L6vYTH+xBlhQAg9v7LMUIadDhk8Uhx7DIGfYlDgISBYcb
qR4MV5RDNcbOeMf2lESf4MM0Ne+4JJvqOWK4ENGEaCXcY9FC4eZ5qxk4Y0qMrI00xWsbBIz9NQsd
Z9H/DbYTH5sOmtWMVWVPLeTGp1LX7F1bjL8xKV/IF7xDlHeIe/TOl6nFo9o8E/i4GSy7RwyMsj5N
Ie/YuU1tI90D815rbXpWeAymB8VK7lzE4Yc7A72axyq+Y6mkvyoPCRad+wh0GNkMRFPdCUc/Dbde
n7oHdJifDOPWXmYxfUjNk5kJfUUYBR+RhhqqDvUDNjL+3FrEBRXET43ODUBE+go19iNDHpRtaTdv
Q0d7oQ5dRRHDUU2BnxK69uHYaKRdNzglKr5EQZ3Az3OehYOKwWFEy9vRnhw9xJyXm4v8Zz2jPrlk
8/xr5htbGovzqHAuWUaoiPrSAKl9RqErGVtIVsGFQYBvD/xDg1q0whSIdba9jAZjLUdCaKP7X3w1
7bae5HZM8ZEHTCH8hp0xSZbpy+RqPaoaefVYkZHiGR5JdbJuWmU9lUQwRV4ndtqY10e95+iVi0+L
zgiDqvpws8+aT+K9DmyaH9ng4AbvDZjVetGzWxo6oFszun6KyxgGDnRHkmViKEJrqQJvN+ZOtAR3
1aus69s1Rv/YL6RxsLtCbkyD6gXs/S63jXMxo3DQFoIR7sDR11StbdyeUaEVh+UuTiiqqJaOIuAb
I2DlAHule0TOgHfHjXmae9dPbKYMjt2v4g5pkkne6nZgIlADbCQka9qHAz2B4WEwFO23WVlXPZ2Z
D1R0HNHchFxTcL1HJ9smbvKKgmP58JYEKl2Eu1rrgnUKwvaMCvUxxxh2Ar60t2Y0mmbkPXSLlY/i
Rq7o/fRDbhnfVjWU/ziua31wxIsVG5eSlZ+G2Bx8Oyhpoqqw6u+6KrUvcSqex57hW5yO9zY36isg
//Wcyl1MrfETsCtYNZ6sfD5CAGf4sVdChfY+yxDniSiEbFH/cg1hR80ka9korgF/LwotG2LfmCNf
d6tiUxUsD5Q17U2XD1Rgj2g8kIOYuKUvDX7eCzQea9T2KpvHU2O/T67DoCnltQ90L4HgINxdEDCv
W/ZpGBbeDNP5z3IdosRJJ4pqXObwZ0y/RQPLxJJSY76GlS3oh9nsiKLdGzMw5aonHKCb6z8zbD5N
8imY18xfsZ5MSwiEWHuSUboYwg+GLNrR0RxtU1poVl2c7RvLZbzcuJxdmqyuQcP8zy4Lv6+kdek/
Sf5tj8yb8UCHVc1DOcgdlrJo3Vr0w3ETlAeFecp3WIkXoaQJ5z/YMeB4yAhg98l7P8rSe/OwfhL8
hIwyqk+gGqH1uSObounmsVhh+q+lF68LPSZpNMK5+zHEbnC23B15S9N2GeQ0mkln+ohKLNiELD8X
1SExYUgPrzEuiCTlt3ahEllpiiMBu/emSqJ9lHnsUkPH2+ZKrjvymlZhrQ9HJW1cuB4MS/AGPlRy
srOStl0jgaZlsjufZDJiZ+ry6hkYasFooBWzIZMRnEFlzTPR5xQXSjstWC7NawIye+xxAzULQydC
zEiZxWoY2fvooWPdiXnZB/UncB/rQWrTY4YEeoMGfcC1AxPcfsqC6FPvGPq2TnWwwpEKrTKOrm79
1Mb860EKnZXnruxvlAEuU0Rz3rkdwF5Ek6D4pqfJIsnWkYdpytl+1OYpy9GmKSZoYzIgDmcIsCeC
Bk+X15v+bBOPpJgc4oTaCJWyb5vlva9qh3l1SZxW9vdP+WkpUVyYqP/yBMi1WWcdv1wERrpBk+j1
/ZckAZAYTeYeqJdhOREcFlglBjqeOoseF5s+3XISXCDMk7iOTpG6Q11gre+Qv75YZef4EMgQ2Ovq
V/NGVlCaEYPr1l9Uw7s0kPUGPi3ZhCFb4fTILE6hSobB4lbNIRez9J1MeydzwDpS6WKgrrmJdNOO
15UYCSYTtYYTS/sN3ELD80OAAp1qubK9OUb2QTaFgZDJSkkjZuPForXfpwNw1WxArGn1v3BvHF/F
8nVG4mIPEaGGmvmIMJeZKhu7TYYSuYay8iIMe9+G5LmVLIX8dmBq32D13+BNUasxo7a3ItSgS9Rx
0D/j79M56RIHdqQ2vjkyunn/pL8R63SbVguzUbI10/S1TZNnhHnIc0qIVi779HWeYDmBQxWuCeEA
3xK6p6B0f6imEdTOFQ1e3vIiNbgVGje7J1qcnNz4GxIWNxGqzE0dFuKCgp8NLRxHUf8k6GZuDD96
Bp407RLJQG+kaiUFbFAeYmqtuEe/MjB+i+uG0AxYITkQQc0Kmjfyr7Z2PNrryTACdCZo5EQNki2z
2nKrI9uQYNnY/+nr2Sqwo8zAhWE6BWSjoHJTrv7FFktu6kVPlPf6tK9C69KUGDyqzq8yZMeRmw07
CdGyc/P04BQvzB+sc1hBEh+1DMBxXt2wokdbFqcvGNbNnaPVoW/P9TPHi7XqaUA3hfxwBSvViGZh
b1g39FLBFWnPXIJMqwQVFzA435rdYi08BXKDRwn2/0JMiQ99t7GpmWj8kOeaBeL8JjtUbqn8rNBm
IuBwUsEe2aVWFCDeMU8GtsIVlqZ6O5bWCX6hz0I02LeAQvrJ8yn6shVj1WmDnAaxthm8FmyR9/BP
1/GAtDvWAfojIYTvllYkHNAHYMRPsEHv8L0z9mBTzwAJKkCaEeSgaZiFAgouUpNPC6U8bHAchMRl
qDHBpDt5+wlw22W2s0/Ix/nOi6rxKFggTXqlzpkR/ED3Rfh4r4JJEhEqEWMKd28Fodx0NpaveNbu
IPsIGC2rD1ZGE+PdPxWhRs7tDAkIvnFFd7IeWmLs47g5kEU3Q9E46f2DUQPAISLUggUbN2sJhHRT
Rpik46FF6IxicE7z7ewwAy5DJtt1fWiDmaG7EZO1BqbYp4wnJtBSoIF6OznRJDASr+jQX51xJqcy
vua6iBigsdZmxwQQrkD9X6ehe2xKc7jVo9jxaPeHSeP7zSiF7n0zHqZA2acJXAjA4tfUNZwTBcUm
ygpnn3cTKHa3nfy4R4SZEM19LgCjsLErueKHB6gR2rFoTe0I14YFcxmUGyL7UjRECchpgo1WEPLW
hGAnh7nknBCa7W3VABMnYiR6YhJ6n3Cx7NUUQdsXc7tvK5eRBZni+3Zigra0Z2AS4XpC1s2R5ZFP
GpT9HyU48Z8Ny3xcJt+pkaTbZkZKtMow8a1dBlHQIhsIh07FBhseNpw859PpKnlC2PkTB5NNY2aT
Y9bN7s50oJ3TuRZoeYCr6wkeQ8MK7Fsby+MXZvb0MGCq7jK6btOo6t1g4LPQmQb7Vd47aIQtdcOE
iX82CsIfQvXYqLBvc7NnlefmY2w1+0TE4dtEQMs5LfFM/fvboDHcnedVJRsH/qlNq0lFlWYH0k0I
Kc208hJVg73CsTKcQFcfI5Rxxz5yL5oWoXgo6QvyMgiP/+PoPJZbt7Yg+kWoQg5TggAJMIuiKGmC
UrrIOePrveCBX/lV+doSCZyzQ/fqMlC2A6bi01IIX0Kk/IN/Ebud5ilSsLhVUL5PCMegd7ZfsaCS
s/CYuXwHfZ4vxOicOwYovtzQtshL37kgteuuEx8Gm047XxQ/aDlIEcrh64fIrZYH0sFbEMgosuZ5
HuyKAgrjGwD3zIgtQuARoIGanlEQ6tsBcOutGDDXiz2BRJMkHKY6e01LViCdigOqNzirp552LRVO
mLxgx86HZci6N9Ngmc+qTWcFUo4Ij3Ji2U+1Nchru/Q/KFP2W3rseQL/auBgNavVb6YV4ZlsEYQC
n13dtBexFAKUhfojrZ+x+TFHoZubxESDHGI2YhRUCCUGPBpFVb+FTU6UlXlqm3ivSrFblR8TKRMi
4Q+hmB+oR3YhktzafB0DUK9JjN/Omu0aJ1VLPWjwbcYpOJkrm7NdPo12nkO3QhwxEg+LMepRIQJY
JnOrQwAtZL/j7BUl61Vixdf2UAOm2puIJkgVrDxTg/ubHcH0lNp507edbZrhW0D01YBkKiQM0kCp
HfsSUP5u3BLgik4TW2TOxmLqlEM74ChAKsAA6ljgYSuXcJvzG8mJbpv102ICVgPgWBNbakTc07Rl
uqQk6J2q8xh/m53q1FDva8I/AtafAkgraf4QTMZMIVRmqu9Jm7HzlWQi0J2LC4PC5iPSeBNnsNBl
/prrMgti9hI9LRTiORGOSg/vomjaY2VZB1oPbBlfQq2/8N1vtc5wBvUpTosPPJgsxx7/1HxlYQ/E
rntIAqpnNeR3vghvYSLf+/ChacUOLpYDkTUQviuoe3usB0X8lIkYA+9jhARq1LQRAv1Cza6fnkoh
f6hmTVhWTtD9y7FqonIGg2DPDYG44LTTtEIdXCLW/DbMe1YDa8CYE2zB/kIaFR4G6VNhegJ0kCVY
8ZNPk92GmpLX0KFtWEyb9j5EU4X22Kr7jVBW7sI4JDNpL6CZTjWwz4qWezokTbMFSWOzgXgCDtwM
yLcFsdl1CkqC4so2B8f2GXmtm+KNpwKaxA98bmsYKCxwkeHVvZJAmeUHiVEafAn2SYzeiUNhO1ro
o1MrR0xfRFhhswWNTXgx0NaYGDU1P01QtEcXFaItaIjciYwU+RgX0uDyyksMzZ+YhRkBpTLGVAZg
JwSWuwUgw4IEfQGtm7Q/AaMWi2t4KO6ZyteDLJCI3I0a7Iy0+UTB4eAqc6MpeFTysBtAeXUgoKHN
y6ruAi1bpC+V1XPFPDRd/uJSP4BH3oTaiY2+QEh6z9pPHjCXNhHvPT/LPN57NkAmgGm1Wkd2dmoS
XxHIgMuDYwQLLVGgfjBDTnUyECO/ig+4zPa6Qv01vaM634dU/8AzqHUUD2LvbtC/w/qeSl+dtuy6
/EVkyJtar3L312rxr8IzWyQ/GkYmsfKBvWm0aHr3VYkHYczQEzX7no9Kv9P8bkFh2NlpQlFSApiB
2LWRMI6wYWS34DU8cGJwLmqwCMeYZynVDZb3yW7E2BYmjoDHVLZufdt/ZAWdEUMC1tl7AgE9JX7r
sh8U3xscviIL4bi6iPmp6gZOPgwRMlv9+ExIEqAQXnTtsy1eczQrgtZB6rpkzRv4MJi5w1nUfBGJ
alBcTaIrpWxm1XKqBZ8XxE5J22RQMMiTnb+qFbv1uXGGuAQcLNmt7pkZIXN7kiS2Khmyaf++rsHD
9CiwoUS9KWonosXYJCN59dMp9Q2U8LnFfdcyBuNnizBL11gsY2jwyRcy1DjuTiRm0ha7AyvtAXq0
RAxYm+2Kot3IPeJZZn31U84I2tvlyBwKfJUS38feRPaZcCwKGI17Gdt6u08ay6nnn3Ud2EF67vq3
DgeSNc5bibmo0W/xPe5Jet8g3txi6HRZbm67aNlryRMvck2AkMLMfOrr3SgPztTTSRVgPZq/mG2E
xVA2tM49wTZmCYQQ5rWoHQhE2FQw9aa0w4J2GhuiCumcW3YWTB4YGWMG1Z1sxMyJ8Dk9Ay/xjf7S
BLx0WUR0kSekxw43rTxf4PLgVeg3EhXkkDgNNCSt8buMYSIJr2Un26UVu33ORjikHW/dHogmrkoO
eLcdVMYWYC9Sp/ijArJ1tgFitOKVDVY8fN+tm4nGgRoH8taqsIG6FUCUADiCZLEeu5ciKm8x2D9u
anuMURIoyK/SSz9xkgStT5lrWzhiQqVhVElTwmJ1ziLvNs3JDTfzTqS5QYKAUL+BeEbWGbovExI6
eqXQYlKHETrQP8hOJVqJ2p5tPaQk0tBueUM/OxBPjcw0QZotU19hmGDf0EHv/pOm1xU9kaDLZrnG
BsQtgOmRptexp+JJm1gyVUhKM+lHDPjvFM9aStyCqC61xTUCEr+p2YHiW0+CiXbiBtRnoysQTTm3
iugGw4CmZLuEgZu1gY0IZCsWqwaG+cXMzL7cwEXZtKoEN0UAi/W7ehMwhp9KpfVITXS7VPLIanRG
6SniklnkwxDeBYLqBPIRyak4WeY9j6Ek856/rOZwfb42wNAtRXhAkmArxSVibpCEjVy1oNEV0Y9y
AjTV6NSsW61VZtWP+wmtD5K9EejemhNFdbkHQrJhRL9rAHalqZoT+wDvvvfpkcmEPOXYDmiJ+Yov
ylUrT+K6uk/ANLhsMmjBtdvAMT7xUs+tz9K2z1s8UdlWkEtUKgN1Kw2ajN4sgftfR09ReEesZWCF
7otdPXtZwX4McCz7fyZgr2F37uufoP1RxmfcML97GJN4R6zmRiG7F9p24lhIyMEMH83fRGzz//eN
9U8bEJPzmpZDg5VqfG3071FE4lgy+xBfMn5HlTc1apmnH+SlvEvatRj9sWXirOWHVrmgmVtpVE4e
XIHv38wC6HpwiM3Ygfi1LaLqmAbGjtLeL+J9pYnvsf4b66rd2YF5M9uzjiCJjDDUaxOsT3LR5NpP
yBoLWLGQmsqPS7Hf13ulY0CdEnAEIa58yN0BVeU+NDNE9YzMYGyaP2pxkoreM6Cv6FnmSj2RGRRA
Vp1sQBk0KsGKWFDjBCJs54S8bqTDX2WO+yg3zhDDPiIZOkdqYV/57jPm0CvVdEZ0c8oZOGNFF8zI
TdP51qqyLzDA0Sa/mbwgT0hMR1sVnFs1Raj9T1hIsNbI5Gze5fZPBe0TMt8cIgJJtPdMLtxJGW/X
HD8VUFhDThmEr35fHMLlWUuQl2MSnbnG2xdiWrbSYHiKRuKGyUAECQCnukk69gwSXE5pf97rhroJ
+QEDtu7Sqsw1JgRz05M8ObdHD7ZuJ6GHnGg2HfLBWLi3uVMnmBEbt+waiXus9MpEdXiefqwGHEOo
ePQ/rjiTFy0fir68yXVMD2KRiDmuphKLN0Q9pLycWvCPHO+YyVOdKH6zvI/6a6b+jgEiRQHYDtw7
cG8lDFVCZovCvI1WsSGkxSG86lcN60O+sFsVHmjUX0dGISxWfknp2KQaEdc5IuCRgRrghIeOsdHC
DqyyjcCCRZ/DHTmfckLvGXQS5xRLJBoLJ4hQmTkdIkP9XOjGqJjgE3Gu6+KxLGWchuQ7sXsQY0p8
6i5Mf2nUXMyEQJg5fUdNRXUKsVOl5leNV/VlRrI4z9Q7oP2QjwjJG28FmYP1sUQPpejNbYlChp8Z
sm4mCQH5Jgb9d93eyTlgLFTeQeEiC1VQFyDWkwVbIL7TVElS1psdjkxNOzZa5JXT7GH76cgOIPqG
d/9Io7KbS2kvQCwk5iDK3GxfQ1edK+0Ix9QJcwrCwAy/40S8GEwKWFF5wEd3jfreWWcrajeQzDYG
3X5JiWFVAncgK5zB1NysK3c9/6SW7i3ykier3ncsKOvW2pIwz3a6BXAn/CyrUCphZtyzmDtIVbAl
gW+nzftFa51KZiq8FhZCy769fNPN0k5KZkCSG6DD4GFR8n02KJA4vwVc0JUqv2ZFcQd16og0fzlk
+5zHXYRqpA+gy2R/Uj2xtNB78rMkKVEh894kecQQescCcaUYr8kwvAZAgdZ+U4T+2tqlqDMuh3Ki
IlpjmryCQHtPlaMLg3yKwHE7Fpc1pF1Tl02HsLrL3pP1R+2u4MxYK0fQ+2pgb6TBaf1DEbFXNAZd
rn5Z+pdVESINX7qhHLR1txh+zgrdJ6m6lXHTFrzaM141dM7vRZ5wlpNvxAQv1hGB0C61pwqrbZDo
vhJTkC7e0p0zMI8pOakzpFpW+5bwrGBlYK9xOX6W8mAJ5Y5k02fLIooQm4Cs6QWrQVHlHiN3km20
vQw9OOEcnoXTQsr6OBUvcRrQZ4BCXwgQAZcb1e2+NEa3D/FMMcWOyZ7GRkL8yEaWUc8bfNfAN34b
KMAQcrYjWO+2jv2pBR017pa4cSXsP2b8AbDyGDLfaxevJ13OUK9t+9I0txX/AmFYUK+Gcl5okFAt
ZFDYSV0UI91JJshxIU4gFv21KFz0Esa66RQBHTBApnQFthK9LqPCFpPlzVLR3/RIsjKwxiIqXVEt
QRIhoEsMc88J7UxUE5RxBZV0FXT2vJLi2OXF/G6y5OWztIl4ByrOBoZBriyH2zF5KyVtFyqI8aNH
oFGUSxBGbnTqdrNL9OcgkXhZnIwOKCuuffOYUqpY1Q0L69h/cY8mq7cAxyPeTlK8oSqzKus3HWqd
sP9rKo1CKUH+pWPw/BUFsqFyEKD06hKD6H5ywtQtmp8cvfNAJIaUrtmcN+S3nqmsO1RUbSNIBOKJ
mBG12MrG7zHx6Rgdi4FsX17irgLWhgKe1PiJFDXS5MKmuUrinnUlVHofW8uh5iZr49ylxAFKR6Ch
8k7Bj15ZUtCauRBKPT04xqvvVRzPSAyARpg+lVesBdApsGRX+bZVP3SGw6JwlnAsEHxLSWhd2eyy
EpZKpFkHRSAOw5Ap8qhTl5dQ8hWIUyKbnJjBCmNCt4uuLN7UTdM6LVhjORII+uCVI7Gurgu3CfYj
NOAQcOXcvdAmyLUO2MubZX0Ti7PdVOmrHF6BRKQN25ZzCSYi0D/xbiAThHSRVc9+QgHy0pfhQWcD
xarHLupDa2I9xFWfpW4d44V4ElFOs27Yqta6+VrIqIB8Q7dB/pp3+ReI2M9JPeh0dFlBChvOH6NW
92MI2ZvRZ1UaXwut3lAUe4s9rFFCEWPOUvolzqmKWRrsnU6/WlDVeN7WsOVs4EWZC+7usyH+q4Rw
L+SAQj00MAVpXa1FmcSZa+ovYXtPc5zYFcNlw2UHmZBeJQBD+Umjz9Lyxqa8AFPZBgz8m4UB1ciU
p78MEoe+U5lfoSR6wIU2OVDPjGBjeVuG21TobalZ122mzXAK5JKXNseu2xvxUaKcHMAKluWE4hUY
HPtMKCuRvo9YErCacrWh2S6tBGJ+2NW9CcbV+sri+XWRO7fHc1elQU+y7nBUBWowXWuOJRBPe1QH
IEq9eFeaX20YEhcygB/IcKOUcQ3YFaXBHSrIG9aotWdQC+TkQN5I1zGL5sdAJQhMsB6ppvbgZ1kX
Q9NjOBOkoadV455g9hR9saLSyERgFVv8Er2SiNtqtWQRuJce4Vkx3T8PVotOMVLS3RSq97SqY6/G
Eh0jwHDmZM0CTU1130byfWra8YLukkgeHcHkwsBRSdSQExUNJ0IewuPxsBSl6LR5/gtXYeAsJ6uw
LpkMKYxYFDZoCdvbALkC+aTJ2VSSczhM6k7q13DXwWQeqaDRGbcVDNB9j2DVW1g3qblibi1rfmb8
gifGdm8tubB23mzzVIj9lEUMS/y1F8RRXVv1T18i44lxXavhHJ0gYL0VI+bFzqz7AznEPhfA6KlE
OhoLbZ+RxeYjYUq569UEFFDZbnWdnsHqFAdb+WWK9WkPTgbP+jAU+5gnR2sJ4umsJ/uGl2ENvhYl
8cE4/43ACaRQpEFA1upLRKJd/ioRh4X2gSmmiZlhQvtWGN13VY9M30i6LkrjQZfQO0Cq3YoRKIFv
g2RXbTAR03SKVHHYyQRyXVY3A0lKuDAgq8NF0F84yF/SiSi9uAQe3Iucifmo/pMQpZ+Bxit6ABuf
sz8AFtEZy3xmkS8lhMLjb/9D/9376Bcj0siUfjdNGLQkUkNvjLi/g6i5dbpR/WQgnCFseVov5d6Q
UdsMScQ+SYucmTu8/C0B6u5Hi8Y2n5OrCcxrlBR50wYfjQawaDfX/FTNyJS7XNc1ekB4Fcj4Tbud
4+hPMgQWUwt2WjlaKgcihTUKf1KA66HgNwWVixxAzn2L8WsJIVG9JBrU5EUo6F4TCD5NT95cLxe2
HofJ9itSKF5GsoRhjQJ4JeFk0ctrnqK5XcBa/JRpa+2lQfhD6k1/yrZmYwTBezUm3ElwZwCuk+2m
zVyQGLk4Gm66FnLoKDHjGMRkoyyOdrWw3WjT9i+KrLXwGbhWptmpRFnYsuJh/zMTPWgKfIfKwCMk
gJJc7iZatvW5qAdL3S8qgLpcsuodaYaPUYDFRdqib0b6IQ4FUNWMJSQtfkMTbvgqnt4+Zrm81PGP
Ib9LEyW/XXAJCc1JmvVppywkNc7IqAb0nGCpgWI2qaeWjKCDtSKeAHMpmv6qWmN+niXjlFWtL1sp
px9+3LKSmBtCId8MMaocUIgIdbu0d5NKWvDjc29OkS4xckiHjV5g/EOJMHbRFzhwDqxpLI9y9z5A
EA+U8TtT6r0Zc/PVcsjNLhzQnm6UlKBEhopWa7j9opyEut4pwEQULfPnfkEjDGGN8GBTuShRzdD0
lqftFuudX8aPLjF9Se6dFNFrOGRuYxA4WX03ugJpUkLURL4fsi3YAYYs8J/90wDONnLlmwW2Ulq3
5FzAl7GjEkQhF/Qe25FDve6qDHyT8M7oBpc0IbXca3U2o7/n2i4fGEdcBOSgcAmYYS0uEA+rxS9l
bH3TH+dgSnSxxI/1PRHS2vpMUT+LdXrBg2UlxKm1uxSd9lJhX/gyzIvUIF21fBIeWErkm7Don3qU
7iBJ4eshrHt4hsu8l9d00OCHadprGpT7OjYOjURwiDM3tY2RyI3bgI+WzRZM0DTFf6UrhzgSd1ab
ugMhAbp11btuJ8uPevmXyl8Tes8RLFVFExkwPw4YWEs1AcFhcJY+8orq4SxYpqNIbyqmmQnc+/ox
FcxZKvOtFSnK+lOz0zBBKjuxJ8WPcSv6EFll35oSy5AONmyQK3nJuI3pLEAOJo0TcfgtmP9F5R9o
COTo3E4TUi76i5jGL27QHaetL6mvaQQIBznVyMeN7Q6Hn/UyMLZJU7aDiMT7YtpA2/SVZCObn0a+
KxKPWDoSyOLgpjRvk3kkIbCPVuz2b2EuXgVJjCwbmpXkmDGtEmjc4twJqRoK6I1mPF0z6bj0F5As
dlgVdjWSaaoAqe9vsqpdR+VhWuSUvv4/9TX2sDKYxbBibig2Vz2F2eu2FbwM+FS0VEHRgZh0nk5p
vmzjMLAN/W6WZzmvEUUsvtpBvUmLUwHufpbgv/BETcq93xeMGNOoBg6F8E5BOF3IXo24g9YsC0Zs
aOzgeA3E5ESjTcsDGJ73kiEKGjLyhqKYIYdhV5HgLRbqG2RgqmLwtCM/FzxgHpe5XPbYY9g85dtU
pTWhxCfKT30SLUIvCOasg39CkLOFRMLhZeo1Ek/TzwSdUqY8ccvvFFqMFpHyphFEVj8KlHUgo8wX
h25Xsr1YZnydGmNWyoCc5kY6Tn25och2QvXYz0w0TOllSU3XGvu/iia+QMyU4Qzwe5i9A/MkKJz2
xK45RSA5Hdr8A8bCMqJIMn0kF5jqVoUeMnjCAlE0EgtdIqiD/mn1DL9dNcPRWX0Bq1lHR/2L1F9K
1J5jB5yEeJcRhVdSbU0Wd3l2QvVkavgLIt6RcKuW+yW4RjFpDwkPckPoKBmRUMZrZpUrD+pcmrdY
JyMCFxaRAhs+rTjcUUMb00kSmLos9zP7gZeyfhrVi4zMEgglucMfDXivRsH+hMDMDBBRe0LSHgHf
b0CSJGzqAFU5rKohBv8mHKBTC0E65o1C7Cp+CVR4WU8YXfApoHfqMi5O5JvTgDOfZYaFkr2Uzrr0
VWefOa+IGOyQGdmyXBJ9Itk1kA8SWISRn/3UZx+1pLkW9ctUghRhKJTIqLpqoDMZFZf5I4Z4XZhJ
iGnksL7dELQIjZjXScMIAy2iSdYQC+memiJfTkkX0hzqqL0ss0o7YJ26xDh39EuLGB7V/A73z+We
Ye4MwijGL1eR0Ck9Bnn4ler6Ciw4alM/NqbXJluDV0k6JqO06YL3ISlsLZ3OehX9DnL0NJI1bYb5
Dh/iaFFSRQp6otno/03giOOcxCKwJMHBmADxBgYByKVCzDNJvWQH3QIMtiIBleSy94X6Cdn81q1U
TCq66GyEpmtIDovzF7PHQRdYdtESEopfiKNVZz4/1NNxthJqnbH4f1U0EE0JsJhqmmBHBR9B1j16
xI2AXp4pwhxJ/hqk8nuAi5x1GTHjdIjcqcR7rox59kuxHymfsvTUq/Cqf0ndrcF8FrS/xFkGSvSt
tqLfyoQKV+bHKEyuvKxHZfpBGvuh4ZPhAP9oe4ZN1LQGT/Nq82UdMgCVD/IG8Vt6LXBxs79l6N/Q
0AyRiU2o9MM43vYhgh2LYXpVWTzCuhda6q4H9mmJlVc3bGTUdVHyIUoZCuP5OWbpa9+WL8Jo7EXe
ukL5aqFRaHJPx2IelulL6kH1KFCjytGL4W4X4Al0c6Fi2Yib8nc8tjqcXjtz5IGg1RzhLcmghslu
OfaWCJR19dJgz5MbFPx9dMmtiD/ReVUEKqo+CKt3Du8tYfavaPJ8q+rt+vg6qvSONDniIFx1acEv
t2ZtOnwEgkFs2CVnYchOC8PFoay012BmRzR/UxhK9MfbDuSQyVAdvhwrcHWhNGfDajZn0kiJSoop
WLsNzxDcuWglM1Yoh/hL5TzX0cNL3PYi7pZQ/UNFUGClR4EnLZfIspXACeuTkvhi+5FZ5k0kgXR+
QQJOPRtLh6UhvlqQ9gkw/vIYoSWIOGaX8ufK++bO0YPcoS1K4kOvGzsh/9cV0n59KYb4GVV3DcdO
AdQqzBWO+wtCVfgW2uwANtKgKJ7y/NLULgsQZGyGtCdzFocL5nG9xusEJ7Ln7iRJrxOx2mxh82Il
MrhIFJejESQq6yzcrOQWKABobskbhzeOdQHIOlYYjdklCkhuMdsQd1SuBWphsgruLIb1I49AQ874
m/xr1S5wA4cgCLG3Zeq89G4hAt3ERwQnbKRlDzlE8y9R5Ecma4C2GPrLcEcsjPAmWJJeYq9cXRO9
IOM1ORkNoLwmZ0nZGrcuV+2fjE1gZIqeLPHNYLp18K2LtWdGlU16gJeVmKn6kSEod32feXmKnBLS
qyaFW4lRicXihxuFQcFY7Yn3y7p4G+NH3/N5SCdaBTSh0yNFPb9FTZo1dhBs8qvyr/ia0eNfyBRt
AIwIfuzNXvs6PTCcLunWpBSutvUHUwELOfNgf4Tv5Suv26o4vlpefQW9u8HSMmNSfEFOjCdbzV5D
dAsjNznf4yWDMzDkSIiG+QLig9kJniW2idSSM4uzSfqOg5LRuTH8E4at8jmyvK23i235CAX6V/Uo
cQsRcCsRdGZbfzQcFoR2JKZMPliOACH5za9I6jDP0fgVwhP2OatdaXbU+qTfS4ww5o6vrUv9qeJm
3TROhUUUZznqgOU0IQeegbZvin/zO1QCdMr4LihDF+zwhWMpH/nqXNkz90U7HG5w4xamifiNZ5ci
iBxkm+eeH21YCObhB+RHwXPeL27NijDzyajrMn4mVIcY79yg2grlHU8N8gA8nGN4zETHkva0pM44
+Gp4EMxDHhFLe65mj6I47Jgb74XqgEoIHUwP38gvodXxBUKG59p8L93uhElCJuTd+MXka/yRB4di
toQyNu7ZnDBGYb8HCa9ezhLr9PBUG9+NyeR0Oug9PKJtDQ/HQ+0qaedZebBVDrNXsb0rlavVj4a7
i2Y0vFefpbrXzGOvXdLSC9NLW/MjTGjWYeb0l6Dl9jg9CNQe+6eYuLm271AFAMagagv4RfV7z9+V
8gsZ0Dm0eh0ZsPQTZK7wr+pcWQTG57ThJnrhJEIgzZgNAx/FYGyjWEfFxrYl/ZFQKgIBMp0HyoJW
fdAMdEymjROFH4qTVuPA2mlQlXdsD8z8pKLHx4MMrWmx8d8Qlc75zbUcpAQi0qG6aebi3q7lo8aW
M35IgZOkezSdarerM1duPag2Y/3KQcHjHWCI4DkjKYjFBROz8BtMdhCh4OGxJ03FLZRXs7e7xDOk
3Xwfc3teDuNTZiQfoUw5a4IzqiQ2DQixt9ZnylmL1wAPmvLKI1JUB77dtuMPn4Jh15RwLFl2cdLu
9eq08LqEwUlDQb3LG4+HGBUa4/Bb9oxQJyRe06y/kkIC4nMh6s60tV2tcapGX5p40qeDUR7adi8K
vkkkauZzqkumnWypfeZV27jOJQrSWOY7v5AY0cadF3KzciD76q4OfxbDlkipV6vbYmzNCnfWVp8x
vexk4oFSryj/ZYqvyD6YnQCK6XKpO0cFWfKPj4LvkHuydsw1l32r6Ge4LXw9nTed0f5WKJKinWpR
mYGDjXbMEAv5MsrX6WyLYA2aLe0Xa1yh2EmLUzW/TLINCHKd14SAIZ0EFAanUMIqwBkweqOUO1Fy
spANsPUXtsL3xeagfRL4kVCGgkBBrFeyjbSr4d5Szli/lINqy9qNlfYWWK5Vb0SqoRRn1Ka+YDwM
Lxl87OGEfYuFN09A8DN8LuR/EA2t2yRm9cWmQqUnQ0pjcYFAF1ecvTKOVFiezFX8AaE6YWqSC+qt
oR1CzKAVRHhhw76kd3xVcnvgzwWILSnoN43OPGWL+kZ/Cv9ibpTFAxVBAe90A0CWXcaNWN55a/jV
yaUZdsz1C7ihGd/gW6W4yeeK8XtXIMlZPnI9kSqls9Hb5fwN9MtkQxwsXzPgQT5dcm4avLBsrFAq
vHaj7nWM8DjsSPnSatRN92miLxRpu5kKAdCXb6ugZBBeDAIh0A/hY4EtsDOGvdycakRHmI9EFMyP
Qt6xcot73+QM5gXJ4BQQu0ly5baRTjOjtFg8dxwy6nxXWWZqzsRIXsV0s0/KXdNyfGwBH6TXcfuh
0BVu0vAQ8mG955PLQSwHXk5GNRLD6QrmjG1KLYIDuC1sZdhaNT7zRKu2mQ8QX2rJO12Hrw3lIOLt
PhI0y3s4I8Odtsbi1DkOMQYTm/G4erYWRwK4S5xTKUJn5cR28c5l0S2ihQCIg8RmK6OYGnbxx2TZ
s3UaYyq8PVLOgJROdYtSpRNtpcL9uQ2NPUieCvwIARapK/eb8JX5Wv0jEV334B2jgOOTBaFYm5yk
W6U5KtGl5cFhsJ2/WF/FbPcVEhncchcypdL1PLD1hhE/6XZ71GpCso+QxVvnDuQyhsDKBilWh19E
OeoEncl+Je751crISVWnhEXALv9vlLb8fOS5R6xqPkNkknehOatXDfsYOBQWlcRMatzt2+YrjVlN
eLRQiFlx8ajvRM9QL3Fnggvq1Pei/BHr7dC8EDUz8I80zvjbknlDfeLwOvFa8LW1Hg8PUSTZV3Re
kJ+xiSDrr11PW7gm4nhI+aqXK7SIWWUIRQrhpj8K6V3n1+xtFius48rGSwOfRYZOD8GjH5gX1fKB
yjO37Zzc2HNQawQXCE8G9lOO8tZN2OBXmw6/7IZd3XTmNJgYuvTYul+AC7IExdp1lJEMdL4GWUoI
nrOxR4inzm6r/C2kFcRYui/DP3x50AN+ymZrdrvZ+jINrwXNrkJ4aPZtTTDSeFeKQ9QdGWMlIpNL
EEpIy/YpgoLGuDN5Ux4cF+OFmznH9xHvy4vyVmo/ufE9N/sRR3BbMeLmX9qD/kL+AcQFIqrplSi6
DLT3bgMbp9nrgV+bu4EFN7U6So3lhB2TpefItZBntop8HPvGRmac4fAOccViL2uhMWBnQhe+bOgF
St4VFDDaWiXKywE/Fkca+tQa+ApHJNZX6mPZTt8pqftLdTZuKwbS098VvyNWKRntbEEYCaPhRTB4
4B1IYHRQ1CUGAK9raFJ/oP/bZuKFArUfmP9gCd8wKy6qP4qS2PjBWsGtw5sv5FuyzlLLS6vL0oK+
pWFwDZ3MKbAqzsgOMfjCemv3ZHJciLpge871lTJoJ2Pc5d6mokfc2Fn3NHnAgIps+R0SnD4yFTyA
92i476QTdoWQgcmwbbKtVvgN4oViPKpkaSDkIE5t7E5VdJGmFyFB91txrhMjgmvUoEaSjwmalNcF
GfwCszc0XB4z6qqSFhIIczkdsPYQY8t7wXHHS1edefyMkc5yDzoMQA06MbhXu7A5RSIZlStPgofO
ePBk+eVUsAqAJrWWrzxWUbGjoKUCiK860/931doMfnokOZKDg/9l3EIpw0suK6zSHuPok6XBQsbT
MQvi3DYcZV0fMl+2FTw8IRQm8nY5fY4wRYH6SKlTshCIf6x+C16AVKTwdzpzO9TXJb/PI8xZ8SpU
xCUgq4FDS3PLilkUNjGZTE0weZElemEV+/3S70PotFNFqDLNKdpAJLboRmpHZ62qd+LLmuYxa39c
2mMyIlUgFKZ/JyWcqswgLvw1NtFgjRdhRIaXeSpjF6YkirS314k2mE5ayfgEbWUFpTHYEhiJkoHH
OAw54UTuLs9cKdabRRWQVb+2FfEYGo5gq9iKBqHdAhptOoR+uML43NbXub7MU0+fcSrKbwJpON7R
2UW3hpO9LD6VZnGK+SvDvo3Ws/hsOXln8qcSUh4EyUT9gkBG+tTaDpx15Zoln/MgOSLygtHTGIpV
oBLSPuGrz6gzYK9hP0oNjhVelvq8cPqrw3tndJCJVK8lPkqr2WWN0mnKZuwsCDe0W0gsYLIwaVJw
PTba1cygBvEgGBMz58zYjD0BhssxY+LDircZmGQLANFDt1dRwG3V+hL37LJ++ZC7lLN8ecTyT9GQ
OhESbl1/qRBc2iq182Fk9gWNjzqO765l9hleW/GpyFixvh9FdlU1YAUsGH9a9cTEPhg+h0rbdBaj
vesEbCqr30Xlk2ws9O4vS/SG6MMlEPElQ3UMcVLfT8MzU2vGnaEGDGSNCVdpdyIq1L4jfGwmS0Er
/+PoPJYcN7Yg+kWIgDfbpvemHXs2iLbwtqrgvl4HWsx7kmKk5pAEcOtm5snJ2amGBinHp0LB7u/K
GNwNgltrkPjx7YB5nyx9F6t1ZHMwMFPuzoZfbqMAxUUbRIH21Zf0mw3MgT73RKmwsgyk2fVgqWUD
txlifZiuaKpHa1k1Dcpdy4IW7fFPlGhDsjO3XsFdyZ3AXDF74HLLNNQpOB9WAymgQaJsFpHRMsaF
Pmsx3O8Uck9ayuMq1DiMj4ijFGgvMmcTu3m21yCiIv3Xx8HlqxcdE1+9JVBdosAJcYE4t3Akr+CE
zzRcRBiBNdR5F85ag7vbDXz8Vab3Lv5n8NxHLEnab2hbp8rNtqHPZxDpPSFHjhCJeK+wUlSqQJL1
DVhaxtUuJUFDaxUOrLek262KpH51uCtRn0SOeacq+4PUW8dpqFs7VrDLx/ZcK/u71aIbTbCrwA03
hmRhkEycfuaA1TRa8QoQClGPt0qSRg8redD96KUwsnRh3xm07QYK7qTRwys8FmOjHlxVUPy5wvvq
6DRNS2vdjfmBMPbOaOSvDB3C5BwjaqSvsvQW/RgTTzA5app7kacftR5ZSC9zqWB1DDsLl03tU+Q7
HE0DkkD7M3DPdOpqwimUQZ00g5+m0L7SmsV9RYsX/g3yPYGswHVFuF18l7K/Su5DumvRF+aatvvg
jUeHxO4yP5VDdtfDPkUATw9gNsh8CoYGScOAWbPwA5lurztPWysNeJjh2C77VhY2FEHjjZ9noYG7
c26pFogU+fAmnj3emzZrDxnktJLZlaw9MiR53SUWRx3/+UidmU3LVdcNQIJ4Hw3zRbfjW15579kA
RVCRIwD5cFBFcbd0dZjdwQzJjW/QoJ5GRNzbQ6AjRzTGdojiHzzpsMoBBLIihLDWUnlDsuaIAnim
m4SwNTcXsKK0I/tWt4v7k8OSraGGygl59yvP5dtfHLTSPZuB+nVbrn9PewzhvRnnOVdezRSseMSq
H8755KR7Wur3uY91e1D8+fKVwxq0TN2/oXUOEs6v5vU3AcX5yR+4q5TdwaBxI8NOnPHhKaTbktXu
NF1qxKHUsDai9b4AChJhobAGUhcOpyojTsNaPwvzL+WF7xl33acYAxcvcQ3F9QVw/smYNK4bt9xB
BEA/rPaWiNaOkezqgJaWGCQti8Ho7ihsrOqPlecptIeTGv1ncqSWlDfA6XRdaCDeQs6WJmd8vkbb
lcWBjtFj66Nu6sBvLdbMVr7k+DEFF2i2z77B+rq1N63kETtvxxL6DWr2jPKu6n1ToWp6xamNnU3W
Hdqx22aFuFgWSUoneE2M8NSkD2tGQc6yv4XbmPBXIZNtYr20FjFsyYai4LjWsShLjxm2SR9a3Mgw
5lJIPpfcpvjPFI2PdEVVjDO3rijYOeY4hB5D+pX1/6a0gzd+LK1vuJtwoqYngeQL5WnbS4qSJvZa
KITktHCklsjpxeCsagaQRGAaZRLviEuZ9UA5kU++JFykBNKa2ZbAI8VuPmu8Y4L3xUi0ZT3EZJZQ
d3JkRkBo1GTi00rZj0/CXSg9XYRaudDHvUGbW/LjRR+tIPbESZmb2VrDagZ1EFVGADLBXm1UC8Vt
Nsqq1dA/Wv+f5f8DfUbV+MqPn+vsg9IDVj095ywcmV1xFCLBaGgvhYqObcINRua7HLx2JC/mXGtp
AycKxSYtnHUJgqxS7Cp1msxaF2IsZACaHYwuQAqmpY3iVkrR1iYUaxtoDxeArOGgjN8wuZ6cV6Hk
ubKideL8K0vcyCJg9fsHBpPOnXgD13BF1QkeTmtlhjWXGkZ20FgDgCAxHuvhofvBycgRl/MFyeFj
OoX7zJr25tBRi6Joeys51aHJmXu7Dz8N4NJIEMdKTminJXVhI74NHcScNqBTAjKPQ+qUjSNyyial
RjYiS9grhPi+Z40E1lBZzsNmFiNIQCOLPbTPOndgtOFlH40kKMAOlN6KQySLFhAoiygQC5N5tyIf
uEhztquOvmz4t6n8qovx3IU2mBzvaiK0S0k0u2cN0gvOGgobeqh23DWvmJC2URZv6rJEkeAkC2rq
arPcTHz+6+yWx3K4Js3ZATD3FCT6JlLEP0L93FKmzT36ak70UDraoUH+cAr/t8ESpE3+nQEkJLiv
mx6QL7BrJxLRFPVVWwzHeR3+aW7/ThnRwZjMZzee9kRQjx5OS+pOoLrT0qIBgPeMawmD1KwgC/vD
NtK/RHwKm2jdh9q53AQdT+FqC7H0Zg7FOSisTTa1l8llpY1mExjBfUxa+Kfwvjv3GBP2HwYgPZA8
X0uCKxHWnASbskXTDWC1nQdNu+TQOwSE/aujNWWgX8qz6ls8yM/BBFVC9l9E/dhiGLy3RBtIFGYy
3lm9z175R7HVdfs1+vDZjOVOK+2lE1Z/usQ2nEQvo8zXTKUXzniSk4jU8Omzp3M9/dVyDfAu9paf
yUJK/9OFfx6TcSEbC4iavnUAlDig1lJhvrd9/VBKnJ2+OdCHSUnwY8jwMJvmEdolheo9j0j14joe
dVYgs2Kc1di/2ql7IBQxmm9c7y5ia5sMGu0T2WlCgYbsA4bOey4QJ5suvLfsZZ0C15JH+jioH3X3
IbvxNGXNc9lND91MToo2JvL3sDazbzVcJQ2n0fCmcYxLG7ZIZPnBMRcnc+IblD6nvLlDxJReJEsv
ru/wzJBxog79SBzhXgHRpU9eZqscCJkwblyva9xQJ0XaIecydGLr2x9CVo41vJjkS5fiqUnEOoqS
mzQDemlpenTc/pJjXkdG5jDUE3ujT/jVpIoBp+B50PJnOQVvpR49O6zBDRZ10H52heH96YoMqZcx
VZVAhFkhQeeuiSjrEIOC50JZLyZoJVjCUDTkWVQI/SldiOjyVe4CyU9OHbbiIlTfHvWrBhzXJRKP
x3mCnzovhQANOMN9mI3M0zO05Xvfem9Bm7y3frOuI+unFThz0qp6xFgGKCdfD217gnBJP7EbnJ2g
vY6OuUjQ4PUab5U3HZpZRPB4hoftByYIXfe2jmN8xNK/cAjjju4f26o6evbss2gjQnjy4ttrSSS5
yN3gyVHkazCT7GLkC8q8MtIFshJv0GXfeHhtcgIb9vAKA+q9ppauUvmrdhz69uw32auojW1R9XxL
cZO1xnedL+J42GaVjRlEiuc6vIeh+mFAwtHYrez546ZFnfD0gLetesbZ9DXaJ0yJ175q9o6RPUze
JDCtGAk3zXxig061DafwkI182Ub9B3zsVosS/P3nntaRBrBT1qGhpcnBnFsiHJyydWdwLIifm9w4
V8pYZL3a9O1wjoX8HVV5sXNtXbrN/1ZKrGPsRyPJ7jkfLNqUlm7I8b/1PiG4XK15txBQRu0MH4Yn
LqVRnuwR8yYcv3HEuV59UDV3MUE6rKeM7JRfHJkrItN6d6ea2iufnaXWbfxqnjrCQxWpI3wkOBD5
QgZH2hXXFZvNXuMGBJEhyo1ti/OlRU+tk2yOEXHlzfGm7F+RwgUy/yriflB44GH9qG4ttEPPFCHq
d3DzQCPfspxNDam4CCuGwDDAJWvkX5QvUNYNAWIjeQrOrOUCDDkHwKe+FuuWeI3OOrXAxSASFCr/
rWEzpRGnG62OqA0ME5glbr6MZnyLhNIo/iiGZVT49Ad2sAxhY9iBB4N5IHFCOKAtawiaxB3ZS2hA
XLJxoF8MG5keb3sQSzHlfQMBc7I12xpmpGngR6iw6L4nGZYFXpwffUAVpF923BRpTZNRtFXdT92O
y55teQ2ITOLP6gJq5xvUQNQmK/AX05hD0KcZ0r5mlzBlauzbA1iPXS8izmQhbLeGiAlys1fib7NX
E+aYBgedgeHBow8uq7ydVt0UUaysex2qiwaVp00B2mr/PLZ6Lf5YRzg4o8iSziUhA5HtUW5SHi8j
yV9pYwZHVsZiFlpgiGEIEJvsBh17KqXwc28phCs/IWvGAVEv32zhLTTEscaUS7oqUAMHnJz+yo2i
S5p2W61hhdbLPWPvKjwrvJ4Zt5X5CghhIQs4qTpBSh4jy8ktfqzolT0V1rwV0/kwon+z103rm9c9
1/Wwpx9kLdst9zjOVbwJHVvG2aJIsUBLxD+l17YWrIdNuXIbTGVwIxJ0DQ+Wp/E7ks6dKLnilmg7
N+wSVuCilzibGg2HAFnLmMv/9erNanaJ6R4ju9vj6zY/SLat7epn/jH9vC4lVtJi4C8uA0wgEwxi
yAKXAu6nmD1UiS0H3mH7zSPxqRdH/I1PBbHm9mvE8KRHLI+db1Uy6HU5CsgtLPiCvGfBM26NqT6B
PoDwOOxmtKuZ7Tv3W2hXqTb8Tit9hfwfdO92uTW7X+IijfFFPjZLPhQxuCy90JdrCkBfd+BM3BPX
VU1PHU+4QiQnyspOMaEK4pztLoiQIht1zvzhFYATNpb6xPKY7WLkGQf6knHtYFG465rYgjVnhv0U
1Y/AnFTsPfZijnr31WXyp//H7jz/5Bq3VfEYsdAa9r1JOoDrAZYvj1TCylMLd7q4XJIBPk8X+wEb
SIbpHgNFmYxLHct+O74L9CdmBcSi12qmeed/oNMRhV5rIFEYa2mVZTfOWRXLMgQFSKYMNwa7UKfZ
Akxh/WpgyrbO8O8yOGnm7IhSwVJhJSPdialy2+U4Zeu3gIBd4jw0XPvEnpHfIdbwKGnxJGXTMSZh
MpHkVxDcBJFrERugMfjSkAmA68JvdZZR7K/nGwo1qysLn0ej9xsfcwn7VQVpwNIvcRiwHUX144YW
t2TKe2/LMZwuopbz6DHEpNj14b4Dza7YYFdE/CZoCgq4j4MjVItHxi2c5uaRk4+tuzvRsEBg3S0A
4fnDsNDZNCk8eFOF6hNBtWxIX2HzHM1tDhPGxZ1j8/NKCrQq9I6+yfY+LDRfAbwgDhuxGQWVtahi
wjiEkkPtrcEWOiBS31yYr8nIAZIULfdH1mCA2rL1pCOKYso1MFAEPKtj1oTYbbFzruMYmELCWpBQ
BNVeFTyDEUxWRyrFTfHlZoDlauSB6NXOyP+GUNBFwqYt2CaCrUG2FYLKqJ6KkwQHQW98jH5+4omx
4tC4KQmWhHa5Ng8s0JDJOIysa8SYKZqWgN6pEa7h49pnjd5amBUWuZtxhNYHqKaPs12eWZuaP0Lm
oI1hXuKhdaMF9ERLV4MKEcbQyfJ+OXtKkzo9QGtaO8H8z2aCJxyt2tr0xKaC3j7MiV3ar/fSIIwY
UWVRFfSG9FBQdLqzsMdiKYaJSU0tWhs8SUItqwnktLEt8bgqo1vSc7608Tbgj9hSnkLWunniNzmj
vpJxA2NUW3Kc3IAPvUMGWccSfxFP+rhPdrCyZ6k39d6E+s0zNIPu5s1WYO6htvtPsGPmyq/yF0Gk
qy1m/POC/R+m/nFpF+Tfkz8FJrNv1FrTf5uM05f3MrI2Agy4Lr9bGDlcZJI2A6f86JobKMP/k0e4
Y1xAl7rNOZxZlBpy7PnEZOA7k3/RSrTYR8qyDp+0FP80zljx9BJpN33C7MsTGMPSYSQwFGW30n/L
5NXRfqIQiCkWGMejn+xNFfw+4CMaWrlE25tIm5q3Qrwlya2PH2b7S2V43n548lFbbxMLWwvZtdWo
UkreQUH6+kfFmbzDUzUgqRTYv3t1ddTJSDYD81SQfI14tIE32h4Zjo0+XKLwCnacAPlTgh/axW1o
PgF6758xVln5VVfPk/nI01/XhhpewM6DUXpTnPyGlzimXXZNU/FovBqUyfawSTyspzXkBwPFtvN/
ObTZxTYqKqJwchGkfIMwxibdr4z23OW2No141LHxFH6kRvHjMO0XJIAlopEP78PrXpIOiszYrK3R
xAAAAC8vNiG9HCN6w4ixoJh45BENi0HBeBnhEas+BdeBXhdHA+gTQJTmqxRVLibijBGsX7zqYbsg
QrjWAyTbDCWRTQcnacXHELBiNLObPX3NDmGA4WAcuK5M56lN3rrx0QmAdjBZCk5zHhHOsmPTnb8U
PgfZy8QuzHglMOdrh6Bau82q6f8S9x8L5U4g1M7zncf2xsfYi2kGZDZWTNzlmA4nVeM7VYuiYvro
HKyvznIOW6fZeQJd1JsrAJH+tM509u0MJwUlRDwyQipV+xNQTV7MsYxehvqLR67mvtPgxlf9Xx4B
gbgbyc9kPes44u3u17Egw9vPfJzW9FKIW1f91SNE8Yvv73J/KVi/hK9DF60zhzAxj16x5Q+SjzfV
HqO5PjUOwMwA6mdXoT0qJDShv6TxW7WK0mdffhaYYwAU9YQ3ZZ+BhGK62HuezQd1qt1tbbw5CPey
upXMJDkjaKDeK+aB2FpU2oh35ctHxHaxYlNg9OQ6Ny7HXlyp+sRHARInfc6AkUz6W1UxauNgIv0T
9bi5g2vV/+sNdOziELQXp7pNONr8CP4Hu3BRMHKaqLgkFMCGRNVsZeQquWYuUnWD0cb9cDCHV0FH
Ly02SeeLSvoFsAjJtZvn7CPjF1988oIIhrvho9Q2QfHZ4EJrrfch+ElAUVRIInHyzUZqKdOrLc/t
fHqsjkpdlXeL7F1gneP0yv9m8Tqq9pl9wZs/aBhwNEDh2AptTukErvny4In35liUXSPsMTWmWD3T
YUcQiB3ftBL6uLNVePEVR1HZb1O8pl5ParLSznPIbxK7wSte57/VVHaY4gaNG/ckJ1HO6ts+brnr
jicgDEDS6Z6I733NRToReYW0ZKTj0Uz8vZnizbDd/ZAdo4HaufGfaxqbBiQExVhr1XPUMixqRg2a
E40jiGfgfzrlBAYYMDAtANUdA4RiZm/8UKEUc9qpfOyZ6RVq/hlQ+HeEBzSM2XR78p4kxg2t59PO
280wR7LIwyrprnnC1rnaJew2dRZOvgL2FlSH5CxaG/JScvF6WjhigWN0+DBb445VnxTE8K5HJp0l
4xr+77bLXhPLRKaEKFSlLDjLjdWnd6o692Ov7a25XDQaDhljVel3q2wGtLfVccznwxq3m7kvZvA/
Kh5qbkLoTo1HTzX0KhHX6NOHsKMX2k1vHf3VPTEz4eITM8MNHZ/bgvVVbn5rGNl62njhIsz7NWNy
tl7Yk7Zy9yXArDAtNlPm7EJGHBfmJIAM/OjeHvC9Fvu7tJU7i62lZ8bbKKTFBexgzMhnUjVSsdQG
kWNJEpaajfTUT9vUD58dlySeVbya5qA9mU7nEX3eRRKBtOz716lBmYxQ/WkRu3UWP9IszVd35sHG
NYu7kG8AxiP0TjTc2czFzXFY9YuxV1hFWmy2VDYxlxk/NU2cjjmfUZqH6KFkmbfKkt1h7nUtQrYq
edQ8W5p9dJXcGEmDCqdBRrHOvMhdilOmQjJcdDoM9qk62UX9KfRuO4FNnxOXxSwYzXyt3uE4PAZf
CqLeSJXUUySoKrbca8as69HxwENgurQWg0UIr5EjOFD9Jcj0I/HGW2/0sKn+uqw7ZxYy4xDrfx2U
OkbeGmymrhX/ppIvqe1/aoxu2o8LzmOiP6oB9DGYNBHPUSICjv3w5TeH7K3wtRcHc16Ie61t6wtZ
ps+C2EhV0N5N/xVSILIASQlHGN9DAKnL7XjRTYKwwC4iHM6tYZxtXjtcn3Pv9Vfh6tcYnbBLoYvU
z6aavhoVXwl8fNYPLxmZRZH7y9klAdLTDeUL1P3jwH3MKqCLcrJG7znY/ngXUPY957X3k20ofzNo
YbWvvQvdv9pNfnc4B+IUWLlufnACIpbuxpnY01fdbXKtC1zJo2ulxxHxT8CBFYquUH3fsOUvk+kY
ttOm6oo7VB6XMtyCgnNdi1jWGMNzksaP0Ec2VYqQvcnOuATXXnCU80pzRRplVQ/tyqL2IvA2Fozp
HBNNnvoniZc30aLNQJsulcNAxkOqJyBS9xWyKCkDbuwgNq66pAqUXnrFg4dOLWDh8qnW/4xsHbDf
JKE9Wd9lCPipZDOlEAwqQ27TiEHYe1HgRtrsK+nG3YRLJ7XBcibuyqrkej4bxkBf/OnVZcvqoOby
g5zROOpxfbVK493PpsWUvrqdtk9R133IVmOEGd96Wmb6zfI+UyBhYMDpDUhIOaGHgukEQbF1i+CC
icl7rgObZDMLcAq/CR4tnQSqiM12AcCQW5x6a9bjnhTMB1/wBe//he64B7aLD9JYxVJtJ4GL0DbY
Hn7a02XAP0opEfbsGMapCPqbEyY3OKFnsCpbKi51zEjdFOJhxQAtE+ogYyIZhVr7GmMUg8TQPdI8
wBpC51+aE6AB6mkxaaWg2TE8lwVLJngoLqTFdstT29yWkEFjLvraN68pvyzXvYaOf80l7n3QW2am
YWBHQH64XnSLGHFhT+6B1v1L6bmTdbIrUBiUsremVh9HaALmjH7Vyl1ucTzzxmkXJt6xan4kVl5R
O8Q18r0IArIIRMl19+QP1tF5xFc3qs8mv0Cy3WhLgN5u3fyYpERtfja4mitwf0PuvE2j8Z7o2r9o
yK+RmFYg5LxHNWZnR2SbXOGApJXLcVnQESwvjGhfOu07B0k7hlm0S7B7cejvIIJ5L2a14jTEP+Uv
AKkAKKNrhpQQhqXyOnm7yf8MuSGV0caWdxqAK/NE9uSromGwOYp+a7T7JAGYxtfxaPcvU8lNewvC
NMnmqSjklgKaILxHzXuafseA1Bx+yWLexifYx3C4jMd4X3FECOyrWexarK4cX4tVJe6goiZq/exv
RfyxfjGsv7FOnpL2mqaf7fDM6nV4GOVlKj6QQAaGe/suvS27N858dffwgk1h7JSx0/y9JncVqJ4m
WHjhSR//9eQ3kVe98kOwbvDlm2W+qxbMIQMeORGp/YBp4nb2Q+AK2+tPRuVBP7/ckcod+zdvvmWN
+ezDBPRUmT++fTf42uJAn6Nla2zrDXaN4jalwKxeWvXBlG0nL7R1ky5juCJd6Om/WBCQSzuRr6Z5
ZYFzMCOL2OeMlfUbf/guOUKi42mGJ2lvawevvLse+cuTpDGvvGYN0VpCNy2npSoIiTn9kZVYTe0O
hvyZQrmFBSU8E1y5/MKNzdgLBU8+HGiRWnkxtSOMDTF9KXFouw+v30cMfoJbBIs/DQm7P+ThfhjP
oDMajFwokdlJEoUlk2r+DYq3ano283dQ0xNWwuToyVMlz0YQEY1Nniz/N/H9fU6aifk3BMET2g7K
6sxyXdBhiDxPew+29AYm6hDfIb3MHy9f78rcxRF+UtCRGV6suoB+f2S+0wmu2t+Oj979brQ7Xlkf
HFR7qAFPe6BJ3qLyR/qfE2Tirn/X2eXJksqxh60dW4U2cMUSnf5ytoClKYeT12+LYK3RQ09nttrF
1j3yzwz0ORFuxwP28O1V/wyOfeAsbPGVQRg2rmFztqcVsc06ptmEO/hLVbPylr+O/2epl7q40+kU
V68s7I3wJzefJVM08iLXgM/m1QvvuYaoZH4Wzini2NyG4PzGr8o+DfLCbjh3YLYsYJC2DqHMVy6a
KSW98WKokzCh3BPqndl3937E4r4Pp3+xcyz8A8arUrJVpTfn4rK29d85vUTGZ0qkueWKG1iwlzkG
nUsA+oo9F2uei60+R7T5YshWPqECCZII2eTJGLKFXfzO5+35PsGLB7LJkmK8BtVp5F4P1T3pwON/
FeIrgRQzP9zOGre/8C3ARUxzEG6ZZNUVp3xYx+7PMLwH5m9q/rnes+LrNbByN336a4hn13RuJhyR
v7oecFe9dFtMXvW7GR41aDPuMsGHTeJdmx3RRBnjq2+DbtnK8NLJnWrP+XTwxE0aZ989u+1rkV89
8Z5iyAoc68kjemIELyK7AnzXnEuYbfiLnBujQTKj/AsjsAP+w4c6kkAfNlilw3AC/HOK3d8m39PR
rmMh1a+Zdh3NFyDPHBFQqweSca989DqBE/gHBh+JWb815osdnVpi1ka+JrQ1CnxBJ7fHePQWR3+B
9cwCxSU4qOgxKr9Mtk02gUqbnZuORslWCW7urxDXISJ+UL0VLEp5CPjB8xic6/SfmE4W3BrjPW/+
zRcYGVN9zr4ZwFONPzaKPQGL0X3JWHZH5ZPKnyNrb5unpllP3RmlbSBkbj4nhAb88B5U+yK7BiPG
nmWr3qkCAQ+OMe5gIHTa5sFjaDd2RnhB+AjZ1ypSBsO5m8EFhCilwvw9TDU4FGg9eVi5y0yLXGqc
nTca7R+Rj0sZI8N1nIjVjeEj5kAQmQmeS6qN5t5ljqmUTgvvXmjua1nGX1rWfI95tlIMO8Yofj0m
zWXQPTLSf0+1yQ7DR1wU9P5OFMgh0uvXwWU8HpR464oe332kQxyJwIz7nr+kRIQe7YLSq8ClS7tO
vVVBSWcji5Nh1qCoDEDtRoQJFqA2n0ijZQgIdbqEfG/j1p3Ra1r/mzU1JiJ43Z4VO6vKFhjSQ2IU
qCx/UD5Qw+J8Rh3QG08CycWbP1hbw2Plo+yKNa5NBiO1U45yqaMtufiKjSurHYN+eMjZIONX32iq
ubqWWqa9tfxf8KRuAxdg2yB9xuupwIDryThmw+HyRZvg45FmhSw+qXXb6fucGhVWu+5V92vkqBro
zDRytqqHjXT88QzH1dYh9jspC2M54s7PNfzreMd5M5xlqGJzTUXzcqgSuZaKG6KZcICqp+C3MKS5
zqCaVSYibqrt/NFIwLGIpUoKKBC6S2TSjkeu4fvQWYdCjylozAX7ak072gxRiKUF0yCndPoyeTCg
ZHicw+hXay5hHGz80qenRNBk6bPU7ZpmJvtEH4qItxzHz0ojz9LObFynLAemjergZ3glq4hbyPx5
Q+nf+ZRzY1ziedE3NI0HPx7Lcr0EIOeAlmsA4PK+J7s+BbqkCV5tj3698DiyDRLysjeMPB+gV9Bo
oj2NBiEYVPtD0tjjVrb2X+v7JZVPP3aRz5SOWluoTo93E9Xn67yvcX23rNhpbANcm7Tmmk1nqb/Z
BtjOCR+CcsxDbFT3pm/ru8EXHFkZXCzprt6pvx3YNlT5iAMqidh3FY94m0NnV2WwDTTQvThZF7Ek
FdG4+UuJK0i0j4lAUGw5xoZuRO6ahrWM8ZcuRlE1G2qNVmPpUerVp2vESB/Dybz1m5/rdESzh/dK
fS1c46822TAoryGPyFqAn+wLcsEjQWWz054dLbiAYSkJLNK7Vgbl2S+ahobMbhPW73LCVOn5IEeT
wi53ij6usfO1UwJTINTNfp8mjD4xCWDI/kdhkRXLvRQjecyjNlcHox1P2ex90LsQv2ndbmyNE3xQ
0/JesPIm+4I2A5GeKqgmNlehSOHhDISyh4Qr1ma7UzV4JqwWyB3/YeaD2D2OhZ9elJo+fJGX68lP
NrpmW0sJoJBcvJXvgjJwN7GimKrwI9pd8HI+jRW/xRUDM9FkgVoGBmePzOxmUVy3CdWRqzrUyUV7
0WMoyEEBM/Jw1aT6rRMTVvrpPrC12+Q1YrKjtA87Cy8MXuFhqHogLJL0SJFoyBjSYMMH5qz3LqMH
gGCqQGuZgecxV3l7j04sZpDoCocNY76oDnyr9YWWZND5szlb7do3+mXIBmT5qStctIyUGEHc3Y0y
XeY2EpPjpuY6aQmhZ1jJTZvQSh3aBGZ1al0qjk8yfKqHXi57Ax4GftxlG7Du6u1JLazBxWxsVp+t
1edPZUWphK21pGdw+UPOjxY0tmA26ujiKFmF+VTkYjdlwaujORe5tk0bjklOF0BxQTXKUhz1rmrB
qjXh2mRdh1Waj8HOS+QEFGVVu2hkcTcsBGUc1CAmq7ZzSFEEl0FhkRf+CCYfaxUg7W7XjSU+2nR6
JDEdXRqY9DWblee0cF/5pm0Y2f7YPANcnWzWo13/BnzfIoJQXQBePZxUIB/7iknA+AkhzDgVuQw6
eHZ4q25ZyGecpqPgAop3uan1bImiv8YkwCVGVMkBCwLoKbWwOfnqSt7ygghxWvTQ44JbUMB000Ii
WOwtuLljUMzplF6pxntLZXwMLe3A3k3zuEsHVf3oevsFpNBdEaITWbjsTcMEnN/QK8qb6yrweUIP
vnPYvhtbpfvKQvjS2E3gFoououApYpjXxOz2I9InYIvXlHv2wiUEFLnWqpIoAv4YHc0+Zpk04m2h
RJ63rCXeiJSWy+wFij9tJO707Vv6Jy0Vn4Xx3bNGSkeX6nrIDrQMtyuzHf7m67Tvxoa/aaAw+yfh
JtYusSAKKEpcarroFr7nXL2Ip7qXd5RH5/DhXeC2LSRIEh/IEdxOniwbc7BILX3TTuXbDJ2HsIzX
W9eHVaZRzRF15jJIZnkKv9kUsxl3JpRSLBrPDrTpYHAYdx3zJ4H7jMEHSvrMzksL+5FPbX6VWDEH
+9xP+T7Ixu+4UiZ1Lez3unBWU/OA3oUictZQU7n1EhbKRo8moj3TO5McX0XuVSEP6VeLqrPanjup
uOLXbdCQr+OsWDe/RceeNoprd92LAwouLm7ho8hjfXSb8DaaXrHFyO7xhKTbsliNwpPcDJG9u7yB
31de3UZHhaS5NEhgSqWuuCS4emFznaTtAJ7X5UsoYSPF0L6w26pjgAQjLaIgM4cT9HPYoz6KR0f0
BKGdXecJA9NFcuLyvIlzLteXxUOmZywM2m3YcXKnic5algV40wm765j+cSDj2XkIJ9TP0OLd1Ezr
OfH0+Gj0K0mu3fRIJXmSTrHaJpuGKAlJUpCXa672wPtoSmk9OUP4pk3GorO4maqYIkDlYrKuKjJ/
zshzaiRD7XEdh5b94evTrdJsk7OxPI5m9Wjo/0iHDs9ITBpXu/mBitbA5nnLUHVHdHBfed+REawr
8LO7OtVz/KAvXZjvHfkfY2e2GzmSZdtfSeTztWqjcTI2qupB8knukmue4oVQKBScZ+P49b2oqu5G
1QUuLpDwlEKzO2lm55y918bKNMaF5uZhT0C1y6sTtnDD0LuIwuNYinkrSvGnQrxh7K8xDhBNh36K
u6sUj0UJvMDp2l9Nt0J2hvaumL1xY3FsTIWHzAiqWUXWV1a4+1y3I80b6LMThv3cf0t8BeoIOwxy
2adgSXHr0mYI6bNuuiB9SgpNzlZSv3XoxjfdN1qkxU1sbWRVfM7YuKIxBZ0eM4UZtfXVi+BJBtle
VZw5lc/hwPH2KesuQJf4o+vTB0dyWQYB+u7e3RjVp5inHkMx6svGfw5S4KDkvHzNfhNdzQaMHOPx
lc8c4ovKaI26TEF4kkR662XBmoIHaH7yCQdgDpK6Lh6MISeYNVABOSz2dTl0H4Ppz3n6TG/3K46G
QyKGK9LfDi6qGi0frQbDzGRGhsdug++4/3LT30Fm0/jqGSlVeLSztWsQkAra+/lb4XnPSCi4Mngt
UhunY15V3KopfvEM+KwqyM8agG0NeHjAMshjLxjWZtKG7T3vMCUAaGZUNMTzMeL42/UU5I3i1bB1
ezO5qFXSyDy7xMETQUDrBmPdwXDIgygzWvhOGAcwg7wa1hTiHJrKXEMp9IVNNzn49NcvK0eKgCWj
tB+dTTV7Li4aLLEahdmmyLNbN6RzmRbS5oNGXBauulmcAc2OJOTPyVAZ1WzkaUqRz7iX1BtydZ35
C+wUFonITgi3oeJERhI6TUuKS2TtOe2DV7JtkucDZqM2hK2mw8khyVFUDpZ6Pb84TvOQ13u2/a1s
xy8/h6sdnc0CiGXw0GGaoT+o0j25C0nhTWY2359Rrd9mqdK7MJ1f/LGiajINm7eNd75AcjCF4PZB
jDO1kW/jEnxEin22oSt+QZ92CUq2igZj7jx2V8hfuGDd4SYHXGyRXqNrdA5piI1aCPXYldho7Lnk
/HXXC7R3Udd3l5asn+Oao11SKxJL8/qp6cAEWbhz6p7wQU+kpPMoHFAig57hE/tZFJjKKpM+eZSt
6HB+FjPldvw7cP1x19oAD2OqyY5sp9WABaum9I6e30xQokq9Iwf8qhP9dHTqGOv6gKq79ehlBsgw
kvEaQjcWg3p8kguXwmI8cLDLiDTdAULi4d6r5gHorlx2FJ8LRcX4GdKej2JUSw1LQSyQ+8EcLnF+
9dFD6A2aDmq663SRomXPmEwnAyJYgBq+92wy+RJMOG5KMpo6v7gd12CbMO9fO9Yo/mw0L73ihXTm
V0TTnHCYiwIAuBul/HSiVcHeedeZjJ/TmN7gFDUIpyvM/JB+mPGOYmdTfV7MA2KcMHp0MvEqQhzi
SeQgiLOYEjeO/+lGnKYQYSBFMoA1pxD2CU2Kyy6P0r3GgCmMe4qgP9KAQF3Z6iC4mLPVkaPKg+wW
2Gn1EynLl9JePqqOYpTMGno63lGX/V5PI9DCrLc2PZRoFOooTTXKG/SNJSSATGCLg/79ZFXEcDKL
MOxFb9aKSCNeDIGyIjkh9O+lSHkpswB7fBTvUkjAqL38YDtU86nu+vJY1A2LMGvF1F2DqISvoBL8
2HNcnPChEADbXjlcxHNKB6LNwLOSTtVjonDjw7DkvyabE3HkYT+Yy2OSj18lsZWXQaNIk85uszp/
tFRrbzL7Ba3Vu0nqJ/Nc3HIqWWk1sPfnGFmTT+IUzcrd6COttgMCBKnwHhBj/c6mOMLf3z6bhsZt
7mxU5wObTrOVAc0uQE8Zvt3P0i0vVOvv5tR9rtFvLan45bfIp92+2pcKpcUi2fFrIgeKhBW6Ht+t
im4r4e9gI1oxHjrjEVPSI8iSMycLh+R1Lci8KDhND/BpaXULxmt20GwjdfZKaLCj5Vw73WQuj2kb
P1Gugz+NkvgU2c7Or1MFNxgbQWQzFUl2GAUhZpEeRiejau4Gx8JJM7p6C39t5ukhHcYuXoKebrmG
LCEagix7HSF2GTYQWN+kV/W7cA1KbHEYLjlnDrt/7u34mk1eRkgVBp9ho9M6BiEtaKJ8XoVqLq2Z
vtTEOsAVnmR3SAZkbgHk+rYI1cHKYzhWhsSnEMzwKo7DS4qxx1x1HgJXAcXEULWMVYJTxzUPi+hu
a2R9wib0gJMbza3iV6oHer7N9dBHX6ORPwuylizjYQmAf5Lmy5OlrSfgsZQMZYylyELz5bbnZgB1
5iUY43McVd0EW1C4C9Gxarnvc07VRJQyjIqDg811wlFZXAmCsuUESzjjPFc2yc8+il+p5vgbEkOF
wT5qZHXVOKhjhEVAcpyx940rzaXaRRYpJ3PEzxpRtDGA4KKn5Sf09Jib5pyK5W4V4nXRxO9AMZD2
WXyViNumJjOvLN1jGvVPbcD93ui+uCYp+7LSNlNs30cwM03yoqyR3eZZwkkjABLplogaGmvizyRj
qsn8Azvja0DWnRHO/bLGu2oVP+IwxDrAtt7YrceSUOJhU6Qi+Mp0nOy5sTjWkkyWI/h4VEWcoOmP
75JVa4DVKJut8dJff1KAty0dSPMLtbj6Iq0MJlJhhu0YPDSGNcI0DiEO8tWP2IJc+4NUIlzPzcmJ
0lMx9T9ZYnCsZZgy6B0ccEMeENR9huFwXUV+dOl3wx2vRdyL14AgcBfjMENSSIzYJwHdFGvjkCN8
lE5USVGOMqO7jWq1m9dYjaJ+nofy3nQYTBJpY1213sJYUnppfhmT1bummZ58wozoa7O6zFwsddX9
wPDZbMjA/ER5+dQa2L1zicUhUUSbLYpTTqrpbOejvxVDHW3MV11Vd7bQV64vEO9UxL5A67vXaG1W
d0B3KUMH9RyZGGPuU22O7auTqOVoFDbhcgTJANYVKoRMaEOP98bPD27dYCxsOJH3xeqJnbBkE+rg
orjeCDv8GTg0iIIpehD2YU7UE0qK3wRf6O08wqv3O3ICHXTYMdkmFy6NExFR4obBBJ2pfu7x7D8t
06evI2Z2ktZwtgaHTExmBxO/pU6CsakuFhrMtLqNNZHfTJwY0JOMrswQ3bFXgb0ofOgcEvlWU6v5
suyD93g2nMQSmLe51Ltoa5MUjHiQo0RNjIo9A0MdQWHRESZ1I4Uu4KSfg+05F8pYP8chbZGTrUZB
Wu+N575YUXRPV+uG0OBTkTjs16wxNJk3BozSZLMtuX3zux3UJd3nH51bEBDBCm8x8c5bWF1rDYla
G6XHB0UIzW7nOJaE9WHASS48PVzNNTKhrmM8YnmswZxQ1x7iJYAHSJMa7GSI4udSihDyIElQBLfh
LaCayfP0NhbOeGzzlX0zXC7u/FOk5ZtLn0g77pXWyAUXvK8DanSaptaLSvqfmfRfvCS+hB84oXni
BtQNUJ8ETTX5DsP6FCvAGfCjPySxuXiLp2vkRht6qh85MocOwZPB4qicjNjZJuAozcll6aNyE2qW
YVl7j6NYbl1CBCigQVJ7615n7znIDTBNEmdXosnpXOIQWmIHQOEfQ5P+UBT+SFktAqZGplOBp/RW
ExY2FEhcizArSDlLviaVPfud91uH3INU7V2Job+snvteYzXn9K0GwDO9gQvR5AFZGusDaSbwK8p1
Jor3j+k+pFHLw8Dhqr1V58U2qO0n/LB4EtCFlQvMA7xbqSLIKRntY8orvZs8cJIxFkWdrqxCkhXn
BPObceFprhoZ0tx+TwtOM8QPwQKbXYbI2upAVjtyTdfGs1ZbJX9PRf/ihcVDSbK8GtQ9KOL0bI/E
nggfvms1g0TN2uXBjkP6PdHafYc/Gx+XmS0KsGywaYrw1ZmK1zBFSDqHtABX0F4RZVAy4/atIdAp
94F/4HZm+RVBh6+CE2aaIvlYpvQD4Lsd9j+WJW/R+TOPIRl2pZCBqrEJe74duCnJGHlN19ct0CGZ
LpAR7WPRlebZZj7jVlDBB1MhYq1J/mnoI22dNps3Qc38pHQ489QuTPe2r9r1F/w5z95rR6gHrq+I
yQ9OC2Ku233mg9S2l4UJcfbuNjQFfe3fDVWNxkJEahNbh6GH3FkEVXRuOt1dcApXh8pGr5WluOlL
ZMnoJxFek0uWHAYCxngpuT5Du7GvupIW5YzCGvYm80lv1oAuHSz0yF/hIJFIPHNUFeWFzGBU5dNs
I209Dgh+aVqiXU6xKtI45altN4MGFV4NKrgIa9MyMcvY0ZNdUzFdDoYAgp1iJmwXfLntQKkgjWSS
MD0aInLRxktrh0FyivMeetT8q0bwWVbzT7Vmc40CtN/iPXKv/BpmT6LkzdUmZ0xaEB54SOv5qVK4
L/sJhVqQw5wrHZ8OSE0H8tBovoNTlfEWjdDSfo1aHl2Aq1bE8MTygXqnQGtEqeejD0nJV5nZhYV5
C70i3+YOA4RSECC/cIG2cfUOo+CtqgYwVT19Ap6VWsQcYPto9dLdaSIK6LBhjSpaUC6twv28MG+4
LAj1jVx9CAYbIKUGWNi7D3aXezvHZzgqgL7n7KGXVo6/Tp7H1rZ2tSaCx+OE6bXtCyJ+gmjMk8hw
MjTLgRbye+574MLwm/lTDQ/OYiRqlb/CcDzabik4VDIRH5b+3FEijBmloxETuX4+CKgcpgqkDMwg
yYaQueYyFT0GSqPWyfJAMve903uvTUQPzBKA7cLZIwPYao7tMF31Hihg+K7lZvpdRIl/iag/5EBn
YdpixCieRb2Ym45MbKyi076zxYHG3J2YTXfZ0kPEdk8+IJFll44A2m1jOudOtLbKHx/8wIbSFaIH
9mdrZyeLOdoF0smK0dZOr6KNssctsjj0Ldy0ZaanSTIHOewj/FoBmHbewWvCBNUNJI22QUW+pddI
OtyT2LSMj0+WobVToUpommM3k5iZT8Na3nJ3Fug+knTk/OAWhFWPkDACoqaKpqILATXLthiiTP45
lzYmeYcM8CiWT0XJbVpziMx9PWCRze7bKnTuPTNduBH5o16GUppeKGE5PopfgrtIJKWaYb5Xwkvy
fG9bF1m5sdsw2445noURkIuw1XDn4jifk7txdtXBVaQsujQZ6SV58mARU8xZN0C1aVxxn1r1QUNB
G7GqH+O5fLFMMVzlXnXthYBnbOGS1GPZRFVMckuABmEjM2OtqBEfdPJ+dwXUQu3VP0UcgJFqwmcN
dIaOAE921pKFa7gUkmmGWap8SO3Jr94B7xJL73PwJeHX6DrrESMNEoPZDwHW98m8ddPlMFIIE9ak
xssSA0ISSBTU8Ebt1eiTg7lF9I3lg6V6g6RZEJCXO+qNivxHnS4TmE706UvDlKcYiZb96Cb2CfXm
IIIjboseGwWinpa3zAVaF7sfU3o9zWyTdjzewvFlPBDd9p0DwzWQOMiGCLDVwFxzeXPnxicWqnkh
gNm7RJX3UDn5/SjIkpGx9aPz6ntyq+hS8ISxZdOPZUYb0nGAPAQsOMjWIXe4Pj1L/TNx54e4Q7pu
nPJhnpxHd14G2l+waEbPeu7d/IoDPHPrAUdlg7KYH5uGN1TmEPbRjRCQgqtruW/64LEdXgWZlp63
XJNMoi5o3cG0AHDWa7q7xl+GQ8GwNXaJ8Gw97Cc1xEhlzUc6TRFTenKD6S5SjZLF03skiUR0xVZD
3aSAUCwTkuF6Pyzw9NSFYdpmhwM7JpHbZOX207yvAKSlyLfJfeYFAQjTYpDIx6uOm3IByWgV7zHD
ozD/ioL2quzTc8NS3P3OAvZvv6fXMTCbasVRDb2h8ZbDlWqrTcawfM+preOYhGKjEluZufdJUvwI
i+iVKSDcj4HZboDWKdxFFPSDXpiX0SVDHhbxI7ybkAi9KrgLhGL9xFJnq62HTrPlnDqV10v1PNV4
ISXM6bZ67kbPQaUMRzUgmsQmOjrUxJYwJjd29SPHu1NxBnLNiF5xuklh7hfIlSyURxF9mAxAa6n4
vwZHnDYXbvHRJnd5P9Cgw8yKAabnzE5O6ybB8kOmHn3bT8vYByLrY25wZEBLDxE6ia1LtS5MjaZ3
iQKI779U84Zmy4UExb/2Am3I5x1F3Uhp2lJZR4lziYnV3ia0iosgADXAQLhODiWxtjB5aZV7PWUl
bStmUMy+YaKiJHRGSJGcC52fJMRcDowCJQU0ZqdNU1mXDlqXIrt0G6ZE9RJ/Gpc2cBnsp2XpL+ac
Vh45DcMlZ5q7McX2lZFYzgkQ1mRMiCxihVw0LvlNLgAysXru920QsGl7h0a81Zhku8HH4pHsakLJ
csB2WU+BXmfnNZE9QCg7SYonnR97fHKsbdcULIbXOLqJkB8M5Yf0n1y6o/mamaoLgokS9jl00hLH
iPUVlRLesW5eteltji9VsPPsCrsoPM9wsKivQ1QyQZRt11zVNdzPw/UrAbfMApEuPOCUBibQgILK
Ph9mXDPlNb1nnNXNtXZ/IEArXO2RCos2MmJpSwkisTv88EFGNDVu3nXJxucA9AGZ5Ny9WbV5VyHL
Yub6t8rYb1UaQM23qIyAm9RKycvYprWa1wmzbpE/946980S5MaV5NJIaxp7BAjrhqpzfuwrUJDbC
hnzcYFOnlfusCENTbRe/OxUmUa8HicAwVzx0BbKdKR+W68VFKTx4Xo9qyTHHggxRcC/weEj7poQM
2IYHW3xEaT882QOgmW6kxple2WxkPz97Sxrdfz+gDJ9PAye50BfPeT7FZ+mP2GiQ9t9GGpzlUEzX
TEma02JBY/LLsLyuRmZdsx6yO6bHwUXnR3KvResSOwCFY/FxL+v0xanb8UEYbW8Ge/avomEgyXNy
z4lba9RIdU3AA68CzZj8WNdof7hRjrh/5h+BrzQvrT0e/aivntd/J6xitBHjeuHqF46zX+G8yGum
/cOVT8ynnerqzeniB9HZzn1lCixufPb3Py+Z55F00uhtMvRMv0zdUHim8aFwEZR3tA+eV1RKVxbk
Q9q9f4wkd4jtLdmb51TkLTX+2WnFvGPeXb3GS/lgW76+Y9rVPI/wPL//mY4Nff4a10/Z+c2lrWL9
/t3XT6ewPIwVBt3J54DeTQjkMYUH8FXX89hculvqanhWg1C7GnXTY1XBF+9s33Dlb+Mpdn6pqaZZ
q41+SAJEJuVEh810SXTrG4DqY2+3FzIY22uzIPdpCYt7TsbMvdQ4MR59g+LA66wfY+ekZ9pthBQ4
s/el6NGZOxm48l5nbXCbdu2dq0Ck8ZNf2wTYtQy1uTb4tdp8pFCL2vktqZfP2o2bO7p/w0NTzLcB
O67jM55eon0HFwRy12xfL0LDGrP6h5z8q40W7lvdIPgtSqxxS91me22j17FRL1AIie4EXeYiAUFx
mBGVPwqyEn14ZLFVV1edMhPXDtyjKjP1PvWix3XAcfCdOLiZ4/7dt013arC2wmOajkDaYjfiI0aJ
c89KntFcvJmz3BBvOR3nLleoohIcQoX4kS8j73nsGbDBUM9E+W0bwJdre6JYeuAJt1kBqLzj/Euy
AsDv74fCRyK0ZIXeU/veeJJLXoZqPHnpsOyiRYPG5wq6mxz1GQFr+5iQ/AEJdM52SnAhXVSGdH5o
nxM8VhN3K/2obth6YZ1znSjnuqprZCCe3GlJUGHeNu9TSGaAmqCiLzBAZ/aquALM2yYTYQBSwS8Z
lx0gDHjG1vjTs/ZOyenwYkn83cKIeysdz+zHgZdz8gPwaek+nkfMUIn5cJKe219n8yn2YCDDR0kv
F6hu8sKr2+7KhvPmr8P2mBbWElXnwEKnzlEbGI6AEtAyK99ZzprYrTiq0jM61EGMSKgfEh8lGzrX
UVoIZBbVbjmXP5ixjG4mDyy2zjkCF+18ZNfwjn4GgC32zfyOyg+/XJ1A/u5UAGJs+ZBGtU9ljQmp
MwB/PZ3TcpTqcqRXfT3P7OPVaJqTDTdSF+HCsVBSqiiBQKwCW8F+dtVMioJrtk4+nDW8UbcBbw9a
IbDzMnhLJDeZytdHIBLlK80xTgGZee/B0CPQpR8N1FO08cPcw37qer/axswtGQlLc5lKC3I5Mt96
KqxHZSMcjLgePqUqb3M33YgZubTjivEmhbbCGBaxdjeLiXZWg4iGImfHt02PjbOza8+7przHhCuU
v214Oa5yJ7kyeuzelA17Q2KycFkhYAi5+Y1eATXeam2HXVD61NPRYDifuElzoKmCzMSW6d6bU31o
Jodp7SDb+jzH4JMsIGfgPlomu98PuCkgQi0lyrsfzGsQ9jObvsUCxZaazxDGTI5ka33oDBN1saAs
R/mij/YM0JoQv5sqR9KZ9MOJmRl1ZJ22BDsO8saRyX1fj84h9fvsBtanuYibttp9v+uILLu5WByI
UDY3ycUCcHLVadKwMHQHS18RWyi6JyyEzZ12sf1ZOsc/xtV65zvWHVHd+Jd8057M+iCbHBKUVIek
Kdyj1lZ4hQQl/QUpACtXm88PCs3BfuzsX0a6n1lbNKcg8AxGkkCSslNmnEm6q5iT7AYYkXki5H3c
q9oYhnxQup3Ki248lAoXnSes20DZ8KZywlD6IJ3PxaTAXOhdN7n6qwwRjWZqFts2gIIamZDkqsVe
duoFNVNCE/xTUUaOovNOniqq89hTzwaTzVl7xMUFcMO9NrAxk5Zip7fQyWVTSX8q6Agh9uRzMK7S
QA+KdEWhfWy9pN8mcYV5RyBHLAViQAGcr2+DU+VGzktNntNQcgWW4QwdJsWnsYR0t2IFvKofccZW
LbKmqJP3fbhqRgi7lWJXeQUdJje10MaRDhVb2cnghDplTbDry3Bcl7WLUvoeE2snO0ViyE5yyPm+
BWWPQu7zMrnE7CyFVR24nH4aWDDnSdFd9boCxH7GxqedivD5oL/KKt0/BrVV34WephCMOcdn0ZEi
ID55OYOmah/VnTzXlGWPRV3ypYRXoVqcL/Toq5NR4XTSgiQ5A9Hr+4ERAqkqdGs17fjriF5sDSTj
CI0TwDUpX9abmkx4b3rr5Drp8LhCj/rY7lF42eHBpKeeRfamplfCfHAoH3VDmkmZjHcsuKcF8+SN
5TQKtx2dHHK58sDzTksowEmtD/w96FTict4QL22zCaWUciwyapPYDN+qRtrXxfpgkvR5xpe072Uc
9vCl+bfvj6ZjAbArDe+p8srV4fpEww1oPzSA8/fD979/v2XU8mPuOX3/279/v2vLNYRI9QRsB23I
4LdpUpIeOdoX2azPHQRa3K3poVLWdhrGAdYwK0BVUtCQvKuwoCgUFCG3j9b13eJFWPqXMD5PpUCO
vmRWvtX5mqDQyfhswR08f7/FExCcrK4D/8PikXIEO7V2II/MhV366QmqvpZ51G5wBBS7eDgLScvM
7da75xvutD4wVl52OsIjkQxlf5PTj20ijj1t30JQLdPgdsn64LZ0UUyngc8aqZonBxfbIRpeW88a
j6LNxiN9cwnyKXffB6k5BfZBCNMj9W/8PHzzLJ7nsZYG3ER8j2qMo/D6Cn6/ZdZ3v99qFa0cpjWg
Cvk769UOWfXRlVT1AqqahzzL8A0v+PUS9BeRmzV8HyNvvx9AhuKx7ZzTLOWVHYX1AeOoC+Q/MkdI
g3Xu2tft+pA2bbuXitGW65a/g9SZrjq3TkHmqN9OWpvT/z7UuFwPOrVIcW71IFfGKVI76AMEn7Cs
UcYwRu674DOQHTkWbCjYRH9PSaRefBpkbALrfDEgrTbA7BrX+DfiTvdIcgI8QlYjnpMF22USAzou
xvZxVdj0FLKTCPvTMEv35vuB8UqydZYGqsoSFT/hFXuEJfRMsRWEw5IgXfalDaqSGTPZTLcDmUS1
eOZ3Ts3VdhiCPB2WOx/VxBEVjL5meHvUBfWvaqvbuh3OKWYC7mlW02zC9zSPM00a9xaVMTw2gbrC
yePwcUbFeakM3QE75zwuhZuvt49+yoKSURApiJA7Phr6qw+RB4qocDqQRD1bGrANURESsuBqPdMv
IdRLuhBPhf22DLM+tXkeoICnUsNhCf4s9Ehd86P6NZV2zX3DOaeFYFggQdgxtj8aDd9+whIuKLI2
Vgnt1wfhtSEiiFLR1taVPMugIq/XyeTTmKHwGGg0hfOPBjXMJb6O5OyByDglrXzgC1/TQc9Xaoak
HzLIQZGyzf0C8lNHW6qF1LoNYWZuy+6a2Sih3TFNjxpmZZF4gBR9ieMith7olGys2v+VBg01zRDY
d1NGblOYdTmhG5FLGJ9NtyW2g/u0IuqhmFrKKmnf0PskA2i9KCD7lExAI0ykAy9ZaKlPJ6WhNDLD
TYcpPNhTo27KXD+myWPyFS6O2AalmXZgmpIXya+xLRdJOjd5advapAErh4uOKTxW7i8Z6DU1bzW9
lfFTlKm3wS2ZbufqqdLQp2KiUY/TGhvsqepoesxFhZK3fkLV5pTkiHCqi/dpRslQLBhwZ0ZqCgnL
dugagB6ajMg0cNobHSDI7hItIWf1FMPF8CQVLnrZkpcIQLLEAkY7JHY86xwWuTo3ClHeEoa7dF2S
FE27AEU4olaMQXiIYC+p8kce2zFOsUBvBq+fbtCiVJxJ0ZMu8QF3gNyOsaivJhBAIrHXwAQzv+VC
7oRorMcoHFY6VEWhgiP5jLDwHiRmcaisHjJMHyVP4+CjxGiSwxhq2t1Dbnaj5SfPtvUuvUE9lm2V
PoMBPjVQhy9qQ8o1gs75KZ4dpOjR+HuxofajWlNHJnFIbALw/bzynPL6sN8HfTxv7By2WRBU9C6S
2H5aqKYBNjEWqkepnooYlWjZ0Kp2K+br4vdY3zix6m5NLvDO5etiwulsnyQyfdBjReMyljk2ESgx
KNynY5z00x4ZVko3IIheVAj7AchztOtG/3ZivPEA7eI9tMTwqeRa1FKvu2u7YAnVa9D1tEM5B26N
yN3dgAYHbDwxqUEtKlz7A+kuw/RFgOjwj731ewutBXa6ccR7m2uvuu3KrCMhIRTb73eLOa9vi1cL
JOA2IhqPk59F11LckS1RgnJwo7eStCG9hHhBe2/fOUV3VWts3HivCCjgBEKBAcNQRTo9y/UBTci8
s1pKPSyMQHcd6Bwt08eHtBDuQ+Xfa2Ru9L4nHBlOw6RENeoQFCQUQohEhIIaEkFZV93LdnnJRzE+
sW59yQkMyODG0aGUdvToi4uFsGnufKf8Cupn38bXNTrGPmaT4OC3HjqnlUMZXCwCfhdEaXEXVhEq
yQn3pB9br0UVMtEtzZ3fwI6qSikOokKZ0toSPXCBhtMytbUfwvk+nXv/Wuu3OEK6rGayf/wuI+PU
m4hQoSCmL0iOjz3/bNLxAx2i/7gMxS6A9bqzfCfc5V2cvbKkn8gydH9OLWEivguYYmZago6lQfiF
NPC18vwCFzUBxdFYzg+R6K6QjpebhBJy35Iz+BS3KLmicex2OJpZnZcOq9U4UZ8lFx9aAn90YDCf
afEya018QjjjBEeSNciD8VyMdQnRr1BB0SFgz9OQT0U3Yi8G2XDp93J+A1OUzHZ7XaZxB2IOwWWT
pmhYEpi2QHEVABMVfMrOOFe6nbqtn+tmKyJwJCuw/iYo8P8UyQ+yxvaBAwwBGxA1OmzxxElvEM6S
Sz2paeNWLxWSPbghRDg0XQdBSNvj1hdDcIg8qo5lxq81eVnLfQ5tyeENmnHO269ubIpPBKA1baKE
Vn9Q3UmugatAr7bC1nuQNXIF9JndIRaxupkKqPteFDu3aEbUxnUdhComfab0FcDinOZGVNztqnUJ
POqq+HoM0s+yYKA/1eBw6fyCEeooSH2dP/IEV2ff6Zrtn3/8x9//+h+f039GX9UdRSIuhO7vf+X9
T577Noli82/v/v2pKvjv+2v+53P+9Sv+fpN8tlVX/Tb/z8/af1Xnj+Kr+/dPWn+b//nO/PR//nab
D/PxL+9sS5of833/1c4PX12fm+/fgr9j/cz/3w/+8fX9XZ7m+utvf36SUGDW7xYlVfnnPz909etv
fypffj9R/3ie1u//zw+uf8Df/rypSvNVfkVt9X990ddHZ/h6+RdOCjKQludYSFf8P/8Yv9YPWPov
CGc85EG+tALp2H/+UVaEovztT8f+i+tIzw8Cmy+SnnL//KOr+u8PWX/Rjo+O0bdsy3Z8z/vzv//0
f3kJ//cl/aPsizs8gKbjR/qKn1L/47Ve/zhfWdq2ncBiH+E38ZUX8PHPjweaaevn/5/QDGOerINw
HDePoqsgZ1MflqgX5etAw0L5Hm1jn0gc76V0CPaI6/uAsaUAoqywMwxefdPY3Kwee3yNMGGFBzP9
gLSRyfJZ1s3e9ZDMRWl1iHQscPE/Y1J0afbSVc1F8qrjYds76KEitkbTg00cDUs3kpvzIhrvolmc
R/BxiBWQu1+qQDKQE+OpQpzW5PYVbV6Sl3wOREX6Zoqa5ItBsvlld1454UIrvoIAj+YYQtUZZXCd
LUQ1FUm1T7zqI48IYyTG4IIG09Gf+vjSDbgXE129l937lGQPCCFXNEAD+CsJCdqCL8fZ9x1nyYfT
didI+28eRWeH2iEp3qN4VTwEBhPO0AAISOGLFOnwDjMVy3MzQ2Glu5R6SItg1sUnMIevkSlDVLZA
WKeyn24tXMI7aEHdjQn9+hDW5eNsgSKqu6c4yX6ItnxuKBpM1r5HAabiXkhkYCNPpueI/UJZNSeC
FhPHwGAZSFVMrXuwt8/4oVALM8C/GLruv9g7jx3JmfSKPhEHDAbtNr2vyszyG6IsvQt6Pr0OBwOM
BAGCtNfqN91dXZXJjPjMvefGD9DQVron934Le2sSPktb1IQLi1KYYgIUs9G578zByw1N2E2gvoGe
/yLtL8cmBM5hzbuqcOUMBfoUryKsdaInYb500/hdgkVuNFgw0RMs9tGEGjKVxTyp3gh0k8ts9CEa
OJ8R+YK6VZ9Dl54+MKHju3R8XkYWcoQTF22DvWr89DucXu0oI2y7gvcNw97tBTqyZPiRPb0nKEya
X2tbU79tjCgy+QkJypbFQ6zIdE/NX65XZF5oj4a6OefhsKkzkkqNEEeJnN48Oz8EJoKZMX3NUJLz
RYt9ESTBPjT/LJF4mAqppyeEaGFjrJFe0Ls5Hh7/7DwCwswD/2WoE4zHdvNTCvngNfQ7PUIjE0ZG
Z884whLzhZ40zxWr2yEqOlxPCB8rmb9NNcyLcHgqMBA6gKKToXpVwHxcPdsBNzp7g/8pU3kZK0A1
JqS7GLGHjJmXxKa+i8322OZaghfPwOMij6WpqKYRvbBJW+K7++4mChmRv2u2gwWlnCjouU2DOjgr
dO5llb4hW7UWWZF9mjY+f3D5WY0aGdIS+3ZtWszfTJdO9zKMDyZvECYRRqgEisCBtj/00HhUCa9m
ZJaSMZ371fP8r5vWeI0bdFTwO0qvP0Lr6UefRBFvE5kDgN5ZopgXw69L5+qEkKnck19VqAZDB95x
ezRRfqrparRosPnssG5/lUkDiNt/V4b2F8xfJKIoQZi07er+OaZiKnR/ZSESWUVJJRi92Y+MOZr1
ZPBgM2X+wfpWmwCUo6a+a1l3ccfuDt0Y+O/0KTpeqnG4m+wAQb42BzNlXh+98uI1GZzIiozsIu32
YnC+PB3XV55/Zrk9bTRlfNZhgBu/7MSyJz7d6J2nEmSO6HmqE49nPMzEAVshP1390A0OO/UjfeU5
w8MmWIUa2sHSmY2D4Guc/EBozdopgHjCxmcUv3W94GKyrR2rbTlLq1NzXQXBxpxmxlC8HREuaZJU
365e8faR8I7YDNdLg6s98VaBMTI1eTTscVXHAZsnphhRx4Q7W5ga2FRtYASb7zvgisYLze0mG9hD
FOUulPphmMAl8ydFb64RpaPQYAehQurLGFZTdLTFNSaL0cRx1GgPInm25TuuiV2Sq63T1iv+fjNH
k12+DTqleqg/VpG2ReVnoK9bWH10wVq+CkEx5UQpYmfbdbrxoHd7k60NJh3kpvNMykZHlO9MUCZT
Dv+coLz5NWlLov5CG8U1be/QwPkn0IqqWgm1nb8ciqV1QMLJvPU9TDLilDCRnACV1qxTimYc9d+C
MI+z1/35GIbtGG7dY0nza47BjY/5imj6XWsU+7EABCQdZv3jouAwc7oDIg+eAX2n4p4IOi6QMsCY
iT+QV8t3h31WEYTKPzst/GzBrFOUN7M3EVD4HK8bBM86SvSMHCIth9Rp+/ehrElnIJgpfu1zgGFV
v5lf17jml4kLnF/n0evXA1Y3gRTBJVOTOeFSD9XaCB+KAdY6e/6yIJ+g8Ry818axQlnjjiWGT7R3
gGgfYye4hLnAPe1tVVythfYzDdveJiXFouEZtfSMFlNPp10IvL7iJDK4IF2LSLuiaJ8Lmb5JOHIy
bT7m/1ZJ8Zba46Omywfflq9gBu68K0sLGaWCJdEM2SNCjMdED26Myh9Vyjgf7q7hnQqQJGR3P02E
RtYexppyfHZyUB6GPMyJMmOZPs78hswmqC0kDWvonkc3eEo4RFN4b2Qkbb3Kfzcift/UPWuO8UgP
fwocvI92cZ4CEONJnOG+B+QpXnWSYIzhS9k8Yg3r8Kj+aMb0y/Ob1Vzs4zK4wvo24rc8166Qdhyn
u7WEOmgwK0c53CRfQ+v8u0TVXyfaxfqORiC3LWFvA3JFoR9iNONYrtAZmNQz19xT65hwMjROSzMZ
9x4hkdXUs6j1TnYKQTU7mC40ibq9wYirgDZgqAUzbqbMb3UCa6MrNs3DFHe3KTA5RIMXj4Wz3fRr
j9hdX+hrMymOGSm9GL5J79oUvPX6lP/q71jRbmjsL3npABYcP02zv9FyRWXzqSXhq2HaxMIk5aIH
E5Lpb2G5apLmWGkIFgG0B9aqOAflyBBHu2XO8EqS6HX+zNiiJgvA/PV57HClHUNdPFYk7UxqOiZL
vM/3Bmg19ISz6xhfCFf+2Nuu/Hg6leX0wmjtNfHSQ2a2H+k/V0OIQrRTL/NzNOOn5Ixgi+qTB3ZA
8HCjr9s68/S5DNis0uZ09SWe9LeiP0bepwGVYTr7DJqTAPst69Ss3RdVv654UZpRu42wLpWOBB/B
S0ooE6UNorqsOFZOfsZ8SaAVG/rBbF+chBC3tBv+8GYy2fsiuWmjWBSJ4wAOY5a6j2Z7r7X4GujT
W0l+UW+wM6CAQffMUjjcsbhatkp+mUOwRU311AB8pIvF19h5VMYxhlAux8lsb1GI2rBysaMF2kSO
vFyaimpAZgilNCf5qsrnHiyaKPKDTRYGxzhpKIAcKTtAc0d+8hbg5gjq8sFz5bou61Pt38zsU/Y1
Ik+jfRYqukVt8jgqm4Ue4t6QVw8MiF4TJZ/IY+KpC/PPy4inE9kD8kE8vwxZo+E5rFzi43i7Sfqr
AdKm/nNaa8+F3T2bAx+KvOF0+atD7c7+C3GqRt6Bc8Jm+8wBck8Dqm1n2NvYIW3Dv8eTew+98dVw
GRwaKV0+pDeDki3OHoees2MiTG8MLmmPLTyvc7LDSyz3Uof6aXz2ESWk1ZT2ckIGj6FuK+onw2fB
kGWziAGfsApCgq8JoE/cqzJRSOcMQLI4OdfttW93SRH+hGOVr4vRsZGLlO4qTkws01zDdWVtGsYo
QzyMpGj5e1E7Z0QGvFLT3kqRsxEXkAfWFSE8uraCiNTKB63jlrfBQiI8oIxh8g4AGQ3ZGM8MrggB
fKswSnlIHVReGYcREVakDRFuTDIXkVmlY9VS66CbwwsarTTlaqSnoaRE5zR0pJx5NogVznNnA1Nh
0VnVicK6P+U9ek+/HKaVLCVmaR4llZOIU4JS962TKCDOF31nYqJ4KIPqvbUClEgjNvSYCaqhngc2
ygtaUDYegVw7xPotLT3dmVb/XNs5tE0+Ik2eXfLCDblnbHdjheyZYpx3RM3S7s+Yep9RH9avUEaX
YcqIZjTTbGMKdcwFGQI0XuvO4UJuNHobFAbg9UT36YPKY492rHVWnjpeW76NgoEja6gysYHD6eQq
1N+1ZW1lZ7LvjPNLk/BhDbv2nQUFISgG7EmPtznWXUQJBXCuSa8+Wa5SVnjpeWhdeFDWMsyQjg9c
6imOw52O5ndATrqMWvJWJz5tKYr1aIbbo2fv2pIP47IzqpfYl3+iC391XwckYMNMxejCwdfTDlnO
4+TMtn1tIiDbM7JT0gT5KVZKrHuXUyqeJhJ0hpI4oOYPEmq6VGE1PfQe4CV+EhxrnSO2JZldGwcG
BO9vvzYdvMPojYedGrBm0pQwK8YWsUEnSh5WicXN9elzs8q0NzWDHSk5QxWQwwdzTHelIhfV8TPq
GdYJpCkiNiwgX2Pfio6VNJ7SjqGm5GddqaJa61XXnyJxs/GxPRez1TixBxC9U01QcSzUxsrGhKk/
fCUHSilRIHNATj5CT4+nWSL6RUqpv5DS/vXr9pi6dX0AVQksJ5Mujzr4ExsxC3BrdLEW5cACkA3P
UDBeC3Z2q0CGMSjYaFjpPTKQPgHGaPjot+t+HfGxEU6SnsrI70FyJj9B7yUri7WOK6YG7ZVb7drE
3VcG1mNLwBLRmcq5sPICz6NfEjR6SfA8dUwTJBSNrM9YLHkezaMBZNtlow+EqcEkHjTkcLJIicMQ
5R+BLY3FUgnPcWJMdFUcQBA7yQPMOHA7FtHM5sGlb5k118s2iwFe9/ln2xUHZ4K553Cd8t6z3a+6
8kxd+UeYhvCRF3ZuxDqzxaRUyt+ui8NPE5Wh63uEhwHyZ9pbP8Q+DWqFM2vjDIV16pNoJKgn+uVM
HR94N3JaH29TkTXbot5Qo+0clKr/9W+l67Z7IRBy1G7E24+6p/Hz7j7i+YA6hoMlLvxTx6oPJqc2
omTLH6XEBwFuC+LhPFcB69a9WLnaeGFJuGkRkJpeJ909Th/tzMX9asIbGGTxhbnIujskF+nYIT1k
yLadfGuFW7wEaL0DQz2EPJuHbkC3ErBlvEWFwlmSBfpDQoYKOEmQu6VnsWUg7GjnjuBe57Et3JGY
kDz9O5gy2C24fZvCyMgiIqkhC2PvOE5hA/7ABGUWyrMtkv5Gx3UYsb7uNaOaNl6O8duDMh8H1bMW
teXVNX4nZ9KufGlsHpwZwOp7Fsg+nY0tUZom+S0MX3ujtDEYhd+5l3rvliVeZDMMv5UBy6abXmwZ
70dopbaNWLDzgJFbxFTkRDTo0jhGoQcgwUSUg8PR5nIoIo0qfVvp6UdYZr/UOthxso86S19KMzrw
8d4UNeBcA3dF4okrzr1to0iZqtNz0hFCFJIDIhVM6FxbOyUaVvPgoubA5T47T8jDq7Jgkzkl9YHl
jvg/6mphFNauUHwBhENWcwjoGDDpjPkWpPE3GlGyfsqbF9e/YiLoT58ZUXAzV2WGR3oIEKWS1xIv
AL8A/ZETKRs1JWfL4Ho8wXtlY8GRgrDYRTvg7eyPqnc3aRH9aV7x4Q4SK9Q5mlZV2v14kAlVqd64
ONZmbu0D09lXKr2nw64b/Y/Rx7AoGCaJjLkDTCK+qhE8+dPwoCFRDacUtjxSaWBATxrjheUw+xhm
YVsnxnM2ZF+gJLYG0UZRAVmXPtfGdHJmGLX2c/+gW/prVW9TLf5TrrwgcVxKSJRaTmIVU3w9JqhS
g1oi/ODGabLT4vQDjyuGxBqXR8BMxFPhXz+ziLlUYb36T/M/JYEPbRPc0vRqFtGXjZiHILHmjP8D
j2M1i5n5jJMdZV98Jz3VVk21tJ2shRzGTUbvib8UhfFXie4Ae696QxnsCvXc6/mpaZ0nBjF3T8Mx
L+ZAS+/sWg9s7MG7xhaZXir48126ZriW2Dy3qZ2TbjFNLxZqyWUe8fQU6UdaNDuD8BIRotBJMHqt
AxV+GZO1j2oa4cBPIN/2K1axFwHkC+Wyg40VOrYKs32GlnHl6c/wAabFhMG8nmYDdJaWS5V3T5qO
OhKRBHDIaF5lsQMKhjFZS2SKy6iqUHJBKWPjwoOV3qcWvZEe3cPIwSYcrirFkh7Et9lHhFDE6ZdM
CRfnJ3U8eKyRuqtMvfWp2mmB9yNG+z3jzV8mORw3x6RjZ9BpuE8D/oSOl6qt+HS4BfjMgtFe0X2J
UDt2GTI10cFc30wGzxyAYpvAJLtnIlVn2YkRwbdX8CONZfjV9xbMrvHP4Xd0Pa9NDoIQQtK+QHA/
/7uL5QIo2hLkGLEq1XjIlX3Vif2CoTgDU3A6RJa1MzOS1WGEr9y6P09YVCLw201JpQiCBovO2vKS
dW2357yVV9+yL00OAbl1VwpsXqTjT0NNtc+NALO6g68uuSYuGMTGXrMtk3yeXfajABGXLt9obhKM
I/mb+zyH28R37c92n7IkTioNnmJEjUXPWozlYpFZ+zhiy1SJcBfmKG0c5sFeRl5OzpOackrKHoFF
8to02d03U8bdw8OkqrdA5ynLtQwts7yS+EYx28yzfmiabcCLw3IXzC+yf9KzOnLQnXn4bu9GrP4u
i7Zh4PsrB3uf2PRgRXlAVv6FCxzDrcYas+TPRKVIl50JdAsz58TLDumhGt0Na7CTFD0bVHT/mIYv
DQkvYNwapITpbgyR7lpo0FXZvI118mdrXbCWMn/BovDAPG2Lls01Dr1I/gynXfVad6544esw/ZNN
LvFrQBrw432j+JaJizuFmrWrdEXqqPeLl5UVQJU/Om74VX9lhc5mQ6Nh9A7YvL+Cwb1EMl2bzfQC
BBPDJfwR412PnU3B5dB42iHQvEPV5h9Ic67SJbCeSV1l8ZyOdvJV15yuMuzOx6LhEOgjeUgxZJdC
W8cYthc9TiTGDUvNTE9dZ19aP78rw7xyH969wN3DT98g1FxB3P5TevGJoHmheKaHiTVL3FRvPsGf
W+CWX38AymTDPtc3tcOYoKXnYU517KAAEzHJ1MbVNW3ormVLbgYSbISpryL39llBy4FcrQDTSTQJ
GoaflGV/B8NkcK196gdHNZZv8dS/mMq5DISh1D4G7cF1aFNk8SjpJO2of3EYKFRYWOYXo2EQSkYi
32vIPiAm3pFneq3AH091fjdbcipJcU8LPuI53v1C++4ant5xSE+yQiyAx69yonMTZ4eoQ3ZrRREw
hPdM0q+wMn/pwm+7VcnGqTmMZW8/+Vl/9EW9x4DA+nX2pGgVEgTJvWaJ7qQ9jaN5Kfri3oU26g9U
BJG9/QxUTPavuasYRUB2J0wkJb7KJn6NmFoj+BonAeqJ63KwOrjb/bLEV1BKe18G7lMEpGG+vuFt
nM3I2vW5ceWMpx5wOTG1bp/hxbeC4lFkDG51vlQU5I9jKLej20C5JVzIVJzzQzC+Ug7zmbRx17f1
21DJH9z0rNMqnt4Kg3fu3CJjeuy0MWU46RIFhw47b9DHBit/4AnIK2tnaXyj5GpzUJtRtEbsjuOJ
+Q6TLBossZ6TErUAJ2/XJSTW2k82hjkSTn2H4om8AQiQ2OeATplDne1qkjCtwq8fSe+Igpq0wbLs
cdYCC2nJu689pjodn02oIGQagsHB3CWS3//fL//v9svif9ov33/VV/T5X3fL/IF/7ZblP+btsecJ
S9gCrIH7n5bLLnyW+VcchwAL0/z3dtn+h/CEYXqU3aYwWE3/e7ts/MOQLGo91/Ykv/x/2y5LlNj/
bbssdNdwBYILnZhea/71/7Rdbnlsp5K9DjomgmvBf5gtIBd030flFnBMWYG2DgxhA7X7qsRRrIhN
tLJ8izt6WhlQazfaxBYlM/IVSn+Mf6X6CUayCvQITAe5Y2ygMWJPBaVxGNmvLvgiQhuCHLGieEh6
vAoMxNBRGGvv5MI3hY6GfARXdhPQ7HsyoWxJ5yR3XOxEIwAiTHd55hNb3UzassaRjPcQbXryge2C
nL2JQtZ2hyV6kt9Zo2HpXbsmGnqXOaqn1oOUShgF+W1YJK1J3+rpcPEHLPdKjD99S51alR0DCV3d
EKIg9WkwRBi+AVVocDlJEhAc+rS2AxOOT1+WXAc5p6pv7F3uPtuGps04XrCNdo6mLVlK7TSFNQHN
AHtxBwhckvvovnwZclzAmkJnt9bCYcfzs04mbxvVmre2MgEqJP+F3PiAMNHBBg5lZbJVtMaP80EK
aLaOAICRUkVoW1sSWpv3kmLNDE41CAjAVn3LRk+L1v5U/QJQ0LbCa+H4dOmWTY9d9+Q4xK8eecKR
uNSwaryRoAB+I2yL5NPXsO8hqPxgWpMtiJydL6P0MDGCZpFo/GWdT+mbAW1vGhDzpn+BNSjIhyKl
1FYlFBn50TOHtNyWygn6FHgzEy4GuNzSKynhE3zAHWxZ+thqBCGlTiFwwSVaLphEHiZZEwqkcpS5
tBs/WEVdsTYy/5PA7qrJ701LgwCBkxecjPbl4J/bHjVkOicpjeeSdZHQd2kXvrSdSYFmxXsJstIk
BIh0MEpzBjrrWsMYw1cYQzAjpZ/sI58+3egvQHcykjMo1dOY1mF6j+OOaDpBK9Ll4tJHf3VknxAM
fWgkLeCq20HuW/MoY/7iVsMxSR5Cypp9T14X5BmEPJB6uFyqmnpTWmdfI1ylo1H1V4jAeflaKEVO
ZX9qxfQymp61HGpurRgqOEXNhUDTk50H19xyL45w3yxKWtr77CHKTGyJ5j1UihhGCZ3Twc5X5d1f
LiBCYLdwwWDTEfEjm1l7UzqwSdFtlWgutnTuSjj7xviD2PRlJ+NDnlrPweCfyq5+wPpo2+MWBzrk
CSt8tcP+Og4HqyXk2Kpvjii/VeBvA0bOOEvOZhltSF42+2rNi3cc8+oGH2HfdqfMRzeZTfBh/VwZ
K+aMZ7Y9T4FNceq31TIk5ZsoKeOtUsGNt3ppvDt46Y15Zpu6swqr0b6lG71BlwN2gPS/PrbwIBZ6
53+AyOwXGrzEJXugnClrUzPvawuc2VX/iatj34wt2dhiL1U2m8oXja0+NTbJltm9M/DCi02/hKUA
4KT9WBLdgN6O0NyA/IPmYIOsWki9Jdhcu6qeRHEncY6GnryAjliqOYs2TDEwGiFAjMIY3rPKRvtI
3ZcarYmLKvnaMQGk6KybtyhOXwGe0JtiBbBh3xadeY9SzHN1y0grQtS+6K8KZfcCi2+4Gjxjryxs
1BmPIWT64ZUZ+qXTcfq1evBC/h7qyUh+sQJBGsi6owmTJyjbDTaU+GcKAZ3G321W7jXTRFKXXJwO
oYxuuaTNqxWySH5jGN7aifRQqHM7XPkJZDRxNBoH6Fr+GvUoVIahfwDzVa8ageS6tCm9LIdsvgmd
qFOzwctdlh1iGxOGRiMYnCNCWBFMHHudHyq1wHf6jSSJL7l6NqTDtv2RCqxj0DEQS0ayl4qMp6CE
aKFVI5MXXTsGXmyskai84FT6iuxQsd0mkEFnXkHbcB1ckFr8z9Qz3mqPqtuQryO6EWxdwVnHNowg
wDo5Wrlt5+/BJRmMScOlb4hPGRtx7dzqaAXIvDlRJSqY9FY5+tIm2xTowIeIk5HjmHBJ4S/tlBTR
gUkq/nJFpfpNHkDG5BeGHP0q7oDptSsR2dDEAMRKoErUcfU6TqQGDjWbFDq+IDKeK1P7UBO2rDP+
4B8/sM9mItcagyEYtHunalHo5PZnlFE/+zUQdBgLhUv7lBK9xbwTsUa0jIoIXdb42ZujWJmheY04
mI1B0xasTDl0cHeSfOS9hgmz/4EM7JVEbFEHx9Jxn6yReX8R5z9JGIKZKWg72AWcesKoFiZ5LEmF
PiuYu0ZfMpRpcy5cl5jmSe+NRReTUzt5b10j/zK2VTVrqWXu65A6sxT05bVqRzIObPnSWeND49eU
wxbjGNvJr36svXR2My5sr3XWfeCSkoI7uomM7TTh/m8sJ11D93uvGiTute02qyL4AbSGoIklgwG4
rB3zK59eEgPsHIcZd5uEo5ZaOGKSlqpbcEAY2fDssPczoKmE2CQ5vjUbrwKrpNTtAUW2+5hHfqOJ
4TGeG3G9gc2tsF06XXXANzYu3bh6i+oSxoPnfBiiuosufYY9uZu8ISc3z3BRejIzZBLTxmw0dclR
jzSPViTdZoCPF2ZU2eu2itFtBO5RFz2ReXJC2BoBGY1Y1sD81hm5GeGqZYdcwmDyZ26BGTCZ9qYT
AlFwEzW6eZOsu0Fsxg77e9kj1gndZWbYly7TqkUyGH9OPbBCKV8HukkjYGPjp/YJx+Mt15CgGtE3
6F/SImp9M8ST2ARNJtee5n/pGrsQvrS3sqgMHPZJOwSwMRcoIIOE0ayrKrHOGh3CtLrViIqX09jC
5Im7o15gtwo98VkMHvqWcReWxPg2QYLbJZ5vTJ85oU8UsWpetSFFTsf8dVnEA12oTMnnyCEYh4aE
ZET4eoyuHSdSsZyKjH1Eq9/iABG/Lt+oh2YCQSjWeZcehOio+RQ4Z3diicS6MHQ5crnx2LwU5OsY
9HOTxz3uzbXmIM2zhvvUYYbvpQysi6D5zmdQCAFhTE0G1qL+t1n7v1z7+8EV6xadPOD1lEhC9tfV
BGYJendoBztz0KMNTTN3TuURLuKD9xRKacdYpWuj0iVOB9Kb9YxsoIZDzOXiVh0KibCDrjt+hcxG
tZS+j7+Nafe+9MstBUG3Z390QzK/caVT4CnAiBtMwYoa8qgAUK4qxuqLJFV3TOLA01L1zpbQScO/
JIiYDqFlC7LvILQwl87RSQPsBx4uLU1BwFvhh4Ops3Pkhmh4VBKFAk9Nj5xDKhwH6yeOPCDr5WOd
hSxdBYOz0gOQyk2Y4/hYCD1OYaSgKk+Qx+UaCCrLZzDnZgCNJbbXLre/vVC8hFG6Bcn1zJNP+IsF
6MQuy2vlpk9lZiGuiwjurIQ6N2n2qedEkBcM0cmJJBYMf9wyHzmzwqh7qlD00EDx+FVgiBMGIYP9
razQo4BHrs1tesCxt66zeDqHUf9Z6nzPqm8uXl3JHVKoYmUAsx6q6TaNDAVC0sXQnc05sFb2F/vl
GdhgujGs2Q4jWN52ahdTGIp2ZOqdNB8w6Shdkhod1IjcXhmcAOwcWKBx7cJc74GeGlj7RrZZvt5z
5ppCgh91Nl2Ohowwb4NtPDgSXPWkEMdou/rYItvO9RgBA7JIpjm0BxYyIQ3f8US4cCv2tvoZ/cRd
6SMFQENcnz0yj1Olk5F6geek7lgqNCUizqBA5pazA1/qvYl9DVTgavTQ+LJv5Q7Bu2nECpNK8B6X
jHMBA6Dw0Dg46n4KdjVmp4ZCm4hH/8mnjt9kotaIF4mOVlJnqIpcwpfzkpqwIGBiIA9ttABNimg+
ZimZQ3M1DhFPU8DEwRb57yAcziR5HkDBLLRQ/7YGFHsCPSyHs3OjB4WLnp30YtI2bcbwpCx2Xi82
rY01Ivayk+sQy2Fj7CUXMKSHtNo/EVmUNpqBkJfUGbtKzFe7x6wOtU3ZGN89g7kJpVK9lI5M9hrx
kN3aGvlvrZh/QEZSgLaJ9mHlK3nhyH/wl3I74Xdbdln521j1IRk7bSvT8d2PDHOZSlK3RtKF83LS
1zLot6NyrJ3ICRuJzQI179rqSZlgeLjrUd8uyxgEtOfrS0+jOxSxfikcC8tQD6ghz++odj7AdXDo
pfgusazdx1o8Taw5MOmOSJ7BQEjnTe9lxEWmxjVrhG1niPBg1OBrVQIXcSouQYhELr4lYNbvDCmv
tpnUB0cnITnIymXfowdW+eihGQB6iV8HqQFHw9D81J65hlsPNLFRcHyReg/csasSTT1JZWz8ydZA
XZwSAl+jJvIL1z05DkN5HmkbKeXwDjgZbMBICHUGM4T1ON2H8DWct5ztFN+4UNJ2V4WB2k0hFFa7
EEfMOIjFENwdetd8AMl39wfUoU4BQcUY7wRYpNsmlny4mbHCWimOuP2KhVlF6I2H6rOd5XRNp90Y
Q8RIm+hfpyo/Cis+VaFHq+f/eYbjHIqxfwndFOQQkQ0L3eHB7DvS3oRHXJ7ZKxBXJl8XRQAbKpcz
WaudPTEcawOFFNja4kBGpAEzTBXc2yuU6WDLLNIa+giQOYIyxPGMngljh4VpWWDy6ufQ+0BKjxKd
VJs12+6GFWhrjetK79lk81Fbdg2LtgE/SDUTIQoT5YOJgHKE0gA3bEONb64qgW0pcrcik1hRtFTD
3o4CPmz7M95/BnYufbwt04Mi6YTosYGYOU1ndi/Pbt4Sscjpklj1U54Jb6kru0T1VPyNLepbgIHx
ksyfjRmhZGgtNEy6kLuCa3kpvM5eV6H2EsBEiZDn4iArSQbDs9tgFFy01bF3Efa1KTmUSIYDJrzI
ZgTNDz1tyw6aI8l3xp98AudawkOSSLZWaRfVBJorFp/Ewyxrt+w2JGK9ZQ6dpSuMcV04gkFC95xq
zbCqspTKMwvWThijJeL7cgQ9k2WgcqKlXlq2MJabgpycFW2sBqHNflOk5GB0XIGD4UoPlSTta85p
4JXRJ9zmaR/DS2GuymrB2UWMDDDdooMmEExrKDrNIb8OifjtW6QKpOSy4Y42ic84Fa06foZAEnZE
6l7tS6LQdp1y3rKh/NMrPh4Z3MR1aTQrEylqzTRpQ+ygQHpgv6MmRhRvgdF5sUn1sjs/w81KvKFr
FZe4HNJd0WHuTEujWJYaGvk0/KQsK3J/gGEwc0xL/ztmYVqm/TPOeWrs1KhXCCwfTdY4/xxKNADO
0irK1xX7bVodbZe35X1oJTCNfJ0h48KqEK7TyUYNnoJr7gkFWoAIYdLMG2GXxoG48ytm319nOjl6
seOoNbE/A7e3OvY0RMwcu1apBUMur0QTm/Yu4wGHfWVTv8iIOHeZkvxuk8/kJb9h2Gu0HRqtru7s
ijpkSBFOYiGBteruqfPjYVm+Nh6MgSLwniF4fI+C9IqJzz/ucjR6Yf1RA9sG1crmhf2jxhBGLwCw
anDsGMto8FKQCdk9sqzhyt3LR174ry3ofV2Jbx39p4u3E/6V/gOQBTOAxkNBEc+Z1m8rwWdatQlI
zWJnhxxf7DPQUaFJMzX+lGNZXAUxZ1Vb5O+tZ227zEpWWa7Il5/8Dw82YW8bN5elrQTiLJNrM5mv
FOk4XAL108fqWaRjzfYheq6xCUoWugw5fyMglw414SKRMS1MdQ9b+yHT47/G0L962KHW/DdHYf5t
jOEuz9ONRIixMIwAtWDSH2VjQcs3qJT0J2KMbm0UsESnlI9zf4ffclkWoDpjC6i5U5nE7tR3V8av
unJxvsy/b8zyL2WKN53zHa6pCydEcqK1LBniNtgNPUUMoUWzIc7E2E7DVWD2XKQpUgAZlyjdzD3j
TiKJGo+NGCBAzD7NUsU8DsNIkrm5KsPWOMFda325miKOeT/gYiXRII8h4za913J1rrqieqmiZltM
TbWecEStIh54akOYpMH0Ho0u3UJnoZZ/rfx6tpD8UwZ0TYzEXzp6u6mmCmFL8KU39kdpyYceWF1Z
t0QxFX0Nrq1cIn1K0QGWBRsQYx6wIpqpv/Ucsl3RBQbBiMl3RGsxBu4d7scdnquz7Dr6Xe0/mDuv
7caVbMt+EWrABcyr6CmSoihR7gVDSmXCexv4+p7BrFt5TnV3jb4v3f3CpE1SJBBm77Xm8uJloFOV
m3rA2iZ5fLo+e/desvIC8wcmm486ZR7FlIggLmAHn/Ux2fUU1woZsYwT4d5EaIIU5qt1KB1OZtWt
7LqiOABjgApLiEcd8yjd34Fvl4Q0eN3hqS2BF+CBH+H9+bBI1eNC07+CoFmT9f5cdUj39WLj1WAW
+km5pXpBenPSUoSfl6yCYtbc9q+R30Ew1/tjx3dtgk2u8mvU2te8awQ2DACLVdy+aRT2FdObXuRY
vjde8u7Kz7kb33qx6rGeLXW6+HdxHFG8pgI9Rs5zqSc61FljP2kOFUGzo14WMnXaRNqm4KStsuEs
j/xfGZ6Tuh32IeWKYAbvOET8GBIxmjlZXzU8mIVpMAQP5nY0ZmvJqmpSMQhLP+y3wVizOe1o1Iqm
eMyK6c1GqZvpDAW9hxXN8Luda3VAWQu5F/R4Zwuup/BHEtICIg3scK1MvgsrsWD4s1aWGkKVUK8e
uqY7GnlvEf+G4k/Eq4LpfQGUfTGkROAS6o48KT54zFlrp4++pR+/YCug3w2NBlkqbhy28NEO1jBZ
OhWyUqO91/rB2gSZRxmZZE9C0ZqNpnHCdZN9JikH5wcLDk0VLqqBbkHdIdXOnEfESt3eCKzVqGCA
XmbQ1kbjkkwUjSrHxAXVpAriqX+Avrm6ZY+pvmlXnCIM8WbKPhvdF1W5+CFrOlZ46VEncwjznYew
M52gKRNxAbDmOYeJz3YueNQHfv456E9yglFWzvRP2lcHAf+UUmcx0cAs+M45A2ib1nAOSxRsLJcK
goJZQ7Fb2Og4RNZ2srSlpm29VoM/WkCtA/cfxOS9cUAt6WnPi8yQ2LoM0KNFj9kr1epl3BN4JJiD
WxczLDwKRAMFZIAkes3wfWWB/Zn5+IhtBiw8dsl7Z6SfoYUwYZq1ayfoh1RW1y0Cz7X47KCjjShZ
9VPxXub649RCHHYcxNR9i7q4gNLCyPlCuaL27B7cuFDZSARjpBEiHlcf4LJ2yaYvY1anIn4qKvtL
Zra/EAj/EAX0I/UdjUFpxsvvNCJbAmVQJuafkEMI22mB+Zo5e0UvchemKYttMqG7qQaWzm09UQWJ
yqVEt7YujMG5K8WUr4ewftEboqzTlu8+COr53tG+4zoECkpY1thRBTATkLTe6CwhMZw7v/tSYP2a
plaUUT+UUYGAOIdfXfVOvhp0+SpTp1lnXXsXiREJagZBJAR8lCE7Wgij2pt5bi7T+j2O+2M6Ij0K
gtxjVU7UNbWdJXVWfTE45XegfTbpGXa0SkcpbbSbRmJdM5eINpBaNJRsBDVOjD/dmwkoJNuJEpg/
B9/EhZ2QHA07POZdXWcsgSYq3T5bK6uxUG5Gh4IqPdtL4OWmFmKxIVbNcCzjTvT1xPhhfOS0Belr
M3xCUVr0VfqcaP6ZtKfrODqkA+iqx0ZuBrWZBSE45GkQgYXAdZPGsD4YVybZgeAE3W72HaKSihVh
nfwIRHSnB++A5970JrpawqcY1li/pqD7MoBIciyVS6uEXBqFjPi6xzwT4aVd6LV/sB0CRSY5vNos
dVk62I9jzR+lqcMbOSxaQfwltcbmygEahP2LUknSubuqbhD1UyO0fWda1Fm8NlCtexadrEAiXakV
C9Ss2lUe7YuJhXhrsIEgrslBorsvYiNchg00LjTEe1PT1lEPi3RofviVfPcmWI1a5aIHT6jGgoLf
eDY5CKUYd0NJ4Izp5ieG5l9mlWqoZT5kwQId7RiTSo/jGtFc1YklkxQZK2H7OVcDe4u8f07r6Gc6
A8VLi3ffzckLIqN5VdlUVybMCDipgkPaP8p+fK/qPNrKRro4yJSmIAQnHxnG3sE1mQOAi+zhPhnd
A6GjHynJQWxbyGiqnU7bCLJMQEHF+9jlLDRcOLuGlhOVzOKitId0iRbWsLpDn7tPEckODNqoZQqC
qhDJsSqvyV3ByZSSbFFJolEn+d64+LYkUAmamz7zrWne28H4nM4R3uAYBX+M5qGqOOkahyaOyL2v
xKbv0Y76KzPiuEodFRNQYJapUK/Ns72dteRTwVjWQZ/D7KCybc4GBZ3Ww4+mh3horRqjm2xOrox+
9C1b4XLgXQbhP7pOOd3ZKTnGGt68vg61Dbtk9HjjQxX4h6pQQip2wlQrTEl53Lz4Ke2MCdwcegxg
Ve0Ph2i0pvfPqL0p8pQpVH8IAmm4GcKjpsuCnGCnWUXZcJxm5yWsNYNwUebN1tdXcwgK2BXE3QYW
R5ZgYQvdIFj1KakCpkPQNsL7pWF6H4GZvtaQAhXN6yWJ9K2DcGDhxdhXWGm8K/gruuITgT/gVzvm
N5cSdoa+aCmZftmR1XsxRw+9mzt75sZNEbEL63PUc9SsBlOnwq7nJMcVqtwJMcRqiGJKk3sva8nn
8/DHEZ0GydubORHq7Dv3vI8e/0NB6dAMaWLP1gF1M9aeFEZ6kg0fSN7bgSpdZ5c/EZ7e1VNIYRnf
q/Xous7IkTQ0B/apd10v+1USTBeiaL4IkaQRP/tr37V/RIW1izxxtP01AYDQjTSD1Sm8ujsmyrR9
Sxqbc8nNrlZBJQumZvIRNhlLfl3U66m3s7WehA8OuhnTDrTTlMariWXiqlI1L3OS+crBsYF9r9rF
sS8vteFvItSEhAlWa8fQi3vdtZd5x+nrEXlem7Bx7fSxDAr3EXkyqMx1qYuDmOXFBYm1Yb+aYWYQ
wvwSDPjrJKLGFcqKL0+yk2411i2jk2Trvuu+Y7/g7BGjt5e4XMAQukCwsEnIdjrYMSlZA2y6fTSE
HUyREkLafAr13mc/OJCIEQjqkxMM8b3dhl9egcw0d7X30SP/HJAF4Iq2XqZu8uHQAawdaxFPWrSC
iUufRiXpxRChWC8yoWMu2DtdewiLwjsonNogxm7D1mGHFIIMHX6sZTaCR0IDFmIoKkznaqAU96Gn
XirNISAQZnj5hOwKQVJFa7GZMDVjkLvrwxA4bXccQqKxmHmNahVmGF0HgRkvaaxqOSb9NgslbKhA
WNti0rGJlFRj+97V7svJfExjMD9+n0308DA38GfhuSNHchlNLOhHAzVXYR7jatTPw9gLxk5oUKPT
X9nmz4wBBwtlKIUrRvO5EhsdfzwIAQodfCXt7Jlrk87WsreKz0yz23UOADawY8yETrQKrRegNzhN
m/7e1UbYl9gP4pHpzCNtdwl7HAZf8gIA21mEPdsipM+AuDN3JC0XIp/jjQcm+LusUwKRXhI/A2Xr
mHbxh2MKQYubKIWhIZHcJyg9R6CY6ix0hEg36P13Dfzcu9kbk32Y4A4XJpqczHmN9WYduhZI6sjd
DVlH4yPHzOLZ0l/OvUENQsiNFSIddzNrMbGd2fgY2+9UQSwMoX3VwwYuFNspGxw5HbMZYNGmj1mh
dkZ+NXwiZCSQtaXfESlm5k2GSoMfwZgQ/5j1hAWl6d/A0C6LSAea65VQ0JP0xa8RSZp6BRqzODPu
vSGTYob0aAg6Y0Uxrd7XhniqWn4Ka65/uaaZL0gP2476+NkVclvMgJmljxgkLOVPwf+5DNhqLw1N
NXpdvUL6n70gnscDgpnerCm5O7X+YDf1S8r6FxiTu9X6GUrb5B3MmMORaG0XqR1/UUv5bZ17zbZp
cKXWeQ9SiZhYiqhMZ4P7UniMuFqAxU5HBDmoMLwRwHTaHqa0yZBw+9ku6PZtN1msQILkKXeNg+6Q
bZX5Pz2Zy93gY1cglestzkjmc7SFiEkBxWk65GxbAn2TRRRb22ncB06HO6LdVybbpgkLya4bnU3u
YjrSPeI4JczLRV3Xu6QkeWPSmDkhyJoLWRWPAyw6wMMkVqHFVyD2FkkpsY+RQqpJxpEuq44su75J
HArGDnSjSxpi89oRcHAnmOtVkt1JOgwGvi1YTbnlEWvap+l4DBSjBiFn7JfFFH9Vnf+devmvWOCO
bOr5qdSsdSam1z6faIFzVql03ruG4WY56jiG6H9p8Yw5KZ53uBYEqU0DHUD7XBINeZ9a43mcaH/2
naDUms1fEftUr6TQMoftuR4T5qHUaJZaR8taeo06aeF74sJamIAhaYYWhBWx7rrT7Tk+DFb+I6g7
vKjGEC6dBuQcJYigMD5z9K4Lq4fur7+i5JJ31SYIa0BiDV+R6lb2IUxkQIw0M6N90NBE385jup5r
i95wnFFyGvHsKrFsC4yFGfOU60w8ZkEglA8zsMZz5GIzoQ5qfLI0ovk+S8oS28mUNF8lvX3Xjd4b
RsCavSht22SgbesWS8ytOva2Zdf4b0Z5c9ssiiGhoEnEMDb4pZsO21ZnT5KGWkzJwDMOszURLxA1
z3UpvAVE8mJhTol9hy6UVK3g0iOqC5tpOfU6CQBOPx/NslxOgH1hJ5yG0EbC4zy5pb4dm/GtHAsm
PNP/zpp0yzS9nQHZbh1og1Mgn/rC+KWzSvSC5GGwaP6GdfyYERNQx2h7rYZdfZz2x3Ewui0DE96O
A7PkQGF3gqGNw4U9dvwiooqFazqt6OXT41eEr2+ZoJ+TPs+o/GBa5iiYFxkwqTvKMzWtExIFpjsA
y0rbbNZ77UXHBL9zy47017SkUZvLdccGMWmMny54rJU060encjVWR4HDPm5aJRNw91GVcrXOWuSB
5eJ3JpmZDc/BUtwb6Rd8f+yOMaujDKYSu85CrQGKkqcr12ZboVRJkezB6MAySC0QFDQqk/CHYyYf
lS7BlmcFTroAw1pIIWpAN74HcPGiT31LDFNcXwQcTb3IfhLBmH/Z+Xxxi17/FmW/c7PivWWOfoTs
xp7TG4sDHp8pJGmka8MzfYRyG7Pr4NB12YC2Fck8sbWzde+FfMZqJzVnWutQ1ppQJp+1lj1OBRt2
p+pdtqttua4nXNtU7Ojpz+cuOxe+Ht6T3/KFVG1pZh7xezABl46MfgKE2cWG25yUvCywPoKUII5y
Zjs19cMnCSmvpDqmO05p7y5lNIXnkur4/O1r6Eg2GxWVnXbm/I0rD370aL6KoSJMJ+mfjRSs7sDg
vQs4A6egTR8UBoaA8XDZyIbCywyQkZIIrn4Ycn5qUjuE2FGG/adBMEJNrxf67EYHKF3kUUtyrdZx
zhEsl/e9tg9acFrOiBu8ok+7W5SNBT1kKM6Z45RLyk3yfo6p2Glm+tm6A5OXHXzHWEt7syYImspn
uZXKeWooD+oYZl9IAJQzdVQeVQra61S5VsdZ3oXKx4oUYVS+1hiDq6ecrhLLq6u8r7GuXLBsFqTy
xdbKIRtilW2VZ1Yq96yJjbbBTktJ4keBvbbEZtsqvy0tjDvKqCH20gBdHKZcH3OuxKSLWEn1dOni
9crB22LlzZWnF6kOXwQu31H5fcnqPbUYgGflBK6VJ7jEHExXn3Ei2cbKNYy9AIkSRuJMOYobpzha
YryScLdFh8hBjvkYThYB1Tc/cnO1lT+5UU7lDstyiXVZigeQazbpEKjtWG8eekzONWuwGdMzviQD
ygo+6Fw5oivlje6VSRqH6qxc057yT4/KSR1jqfawVgfKY60xtS2diDJsqhzYCQVcgSU7Ut7sCZN2
rdzaHrbtTvm3J+XkpiDMQQqvRXm8s1qwg2jIjiq05lKnCF56yjugakHkRe5jH3bbTHOP9qjv0G6t
9NY9tpjKmV3kfatofdjNC+U7jzGgmw5O9EJ50tExo4/Apj7026Z/zLCu55QcNR0t0ISpPeVnrjG5
4+lc9DW9jSCw2UeHz1O6kcoV72dgJ0MN67vj2Z8IQY1dZ/8APtsgF8XUmmCvh55F2a+/mtjufez3
6kMGTr523PRMnOOrZUNkhashUZEy4e6qCLJ0GD1HnX8dbO/gyBCuDnMDrM/M/uXLHkp2dLFjeZ2M
6AWL1zUHFjCROwU6IAQhkIESyEAKBN0T5YbdpMKjAQ4kgAckAIIZEIGykWghXQmX/UTjbCOABbqa
Ukw+6AjJwCLTJbg04A08KgtaU+FmIMQS/IHmmCuDCp4EiyDzOwEkgd3/Hgchk9M1cNMvU7EUUAFC
wrFA0ivOQlyzZY1ALwByuJTWFkgQOEPFZriRUVpwDSyzny3wDR0YhxqcwxBtcfjxt7LeVbQHCkA7
dv5vDRiIye6fZqYlNSDQkIRa5IKMqLKvBIAEc8ovRxElRtASDogJBCI0HYBOaPCVbSrYqaJRkHeB
c3TeT2AqoM1fKrAVpPytarkTwCwU3aVHITf5sAg2TvM1insttN60qj/ZYMmHKlppNik8Yt5MU7eI
PER+wDNMhuNI0TTwkB09hdfI71LbOGdAN7DL7x0gHCUOGB8ox4CxPAXS4brmV+MYxxabhwDiwdIa
oEcF2CPUeSWgD8WZEYA/hFJqAgKZvITK9PQ6AgjRSnxzR80mh6OjN1kcW1AiYbXM9LcBvEitOCMG
wJEA8EgEgCTtThbuIQQznzn7vRRMiQuuZH7HefqzAGHSRyQ7UxUAbGLxpXAKrkjKWAvAJx4AlBIQ
igSIIgGjxJW/zwGlAI3dzIBTCOYplLG6C8hLqdpLCZYxDnZ11x/nyj04YKwF0QahSW79RPZgiHLO
rVdB++iyiOomlyVmg85khvhLjSFvNrFqS3/qJYGzDmc2IEiVeluZ0Sf2NA4fw1npAvtsY7wqEk0Z
dFTS5ydBpF2aGVswp0+JYZ5bIM1Q808TnQ8efyVA7tVjE6bxMyqyjS/PvqxBPFmvBiekOgHRqj30
ZrtyTJJ3guFiuvIVlPpZoYLU4z5iqWDfdxjEzPpdPPR2+EhA+bmQyWVIxpcWQO0A+NT0+yd2IwsM
kAAo3UNjtE/o8S5Al64ZXHWp4GH2SZMq9i98KfT+qqX6K4grG2edHupnvUAgTwplmDqHbIovMuLD
y+GEjusU08my+nY9NJB/rOgSNf5Jz7x3NYyA7qSZQaYPn37qCYKPoU9FFzWS+B5GJdgn7tJz3sbq
HDbpyyjyfQgyzlsQznxtf80+IhO5CDk1WAdn40mW59bA8JevvPYsiiubmONIOFND1QmswYxkh5JD
swbee9DB0nVpcp6waNaa3N9EfUn8gt39HBn9qe6994aamVe1O8PmnKIFGZ21h2xeQ15cer28qGFO
PZXe1jMdoKs1DNcaaUg2iiPukUsN0IjGzcXR44uDYiwcwhf80GM8QldnZOziVzrI534glS6LX2Aa
H+0av11/UjyjwZXnwtJuf1jbRhdLs69GSf9XO6nP46vvc6BOyaqsGMELFntyKV76MYPa8pQF0cFK
PiPZ7Dvpn6I2frGS8JS3jNG8leAvSBzwGtVpnpOjIjOJqT9BpXlSP4D6/3OrPWrDxrHCC0qie3Ro
19GaXus4BkVCknyXvFkyfCEXj+ag1nzEjoNffnxSR5QxeMfJ/aEITWyaL11ug6bAZo3C3s9zVoHD
hc0/mw9URxx8MY73hDq1G0yYJvuL7vFevXNSj2V2sK2bz6Yv0C7HLzKeX7NyflR/1GzHZ7ZvkHc3
lpwfaTk+J33/hEL3/Tbp6O67aY4sYWkMRy8KzRS77jupXhfRrITVn2VffhXNtHeB0TSjuYm8YQUH
z6f6pzhaulZ/RHOPNhkkzbAmDY2Ve/SsPkKeZlvCWKB4v6sziu/qZPTG6zCMz1m/SYbkZBrEsNeP
rTU8jY2N9xWznzE80RuAa5hsyWcAqlGeb4eNPlzV0RuKCQ8w8gUquJ6t3ftV94Sm522eh0ui6a9I
at5LwerVzc91Zr8j19hMiVhzZDJBwC6TwdUsc3hN/VXNk6Odg5wd2aJSEUvGR0iez30XX0T4k5D4
vW2FL7ZGxoaOvYiX0fi8Ta9FGj73ekeQZX40SghkcbiZ6vTLttKP5tWbm8dgTQDetcl/yWB4YKH7
pOA/UdCe4pF3F/2V5uFJiftobLWVRJ4NNsobnnQzeQMietZs59DIh94HytVMF7a7ZBTsoum2DFEf
6/Yz+qhBWyxJFsoylLW8Pw/4wcvtczrmXhuew1n/jurwQgGBdd6H+iucrnhjBH60nb3vEd4wMpaF
uKLt9M2M9Necg4JAPdTe/bXrAwwj5FcgmSH1oW2vtms+NIxbtWowphDuJ0+/z6M1Avet1/AKIC13
loNqpFjrPOyWVzuMrmryMk21y1qRefrVVaTJ5SHm+PDssKOieRS+qJCYnhE0tAgBm4p1i9aMzEG+
Lda37SYv56PrAzDQ9GMNbUH44RYa/yZhTeqyY09Ef0hd7RlhxS53IVb78UEYgC6wYcfY9usxfVQz
e+PnW9gOP6K+WpQE+IxO+GJoiKY0w34IRLMIq/xoucrJ0pXnsXgbE+O7h/uNKIphsXqe7OJLNNNL
brk/23F4yLOHSfNJ7YqgpIDmtofnxGS0he5fWd7GLo07n6aFEV4IFb9zCotUPJfE+eytV2G/9bST
3riPUVbmsPgQnOM/M3zyLvWlO1Hy6uF+IC5Cx7IJOvsw5LwAqZNL3EYtzMVSIq+MA8nYQKi13x/m
rDhbsBShwx3cxDiGZXeQya5x+w367AedRt5E3MWZSSI+UUDdZkFPwrNDcNKw6ihUd/p9DPQuiIj7
Hr+rRBkFh0smXjnr44c6hpqIqQltiueEBzus77twQAgNw0+vN7opdxFiGZ2yJGBPFFkvcKgPY5kv
qNSdlPyPoEJ688GzEdBANglmBZRKLbepf9JDZXkplmPIEgatp66X+zoGoYjegtywRZlOa/U9qxUl
skTdDw/o2velwssOPsOB3IshPYWsOTzxlfjtxenjS5/IR8wGSF6rjS8Y02iED9VDRnCMhwgRfxjN
nBlVZ8QnCWkloJNY2A5CouFHyFFkJoxI/XAtu+HJ0pBFJkDq/FYJmkkMsUCaZQw3vF36lkst58fA
x6XFm2qSxyECemqjEHtw3+PQRT1d3deUtibH/2m3xINQm3CEsSE/CSGPvfD9b/egFq5hEtKA9jYm
w9mg/0xa76DUlZ27SfyjKZDmONGum1KSdTH/0C8tuc/nTDTbcqWpT8n9dZ9Ddc1hewM9IT51GB57
UhI7d9rSCV4YwEXVhwnxiaTmlZRgVEMeQk26r+z13ZzKWAi4HvW/s04Hc6283rGEpTiTiaQV28iY
jwPF26D1dpikJrkAoboyXfiSEktQSmUmiNolAMRl+1Alw8qL5bIJ5NKmRRME6sQl4HMiKk8EDcnQ
GHSGXZnrDxjE9vOY76w62rSyXhpCwojLdp1RApZcQzC5Q2G6SmuTviKyQzLg52TdmPhyLJxKxWLU
vz324IITaOBPCjpm7m8LiStKAY5TpK6ALT0JVueovgGuqfWy+hXy0Kb43yw7OS9p6V2w7b9opJ24
vn70IaeUq0n39/Es1lQVYgqi8WUAX6dZxYZd/3sRqa1a9Jin9nsSXBKkTAOR7y4s1+khcKczyv73
gII5u6xq0NHZrF39XnDqk5t5bNrpGS3ZAUbyeUBdUEFMTavXrM52SdJu1FEAo+DIeJNgEfoxOpRq
hIkux5aPCORpUrPlUZ1RR1lHJLQNd+ez5ExLnzhChmc0mKEMVuHk7pqUgv2orceg2TQchVFz8UgE
u2OXewTl+GKPUETb+OR6Kbi96QfcdxrLcg9knirXwrZcWsw5O3SxbLC2GGxX/SHd4vDAc/tQB+MT
DZOzkWoMgfpRVCMiVXuBBveOELqlhWNHLU3rkALHvMZtfByFWKuHmdFB0Ho7t2daw/6Su4ymUHwk
Dgw52jgI2ShwO87Bg4J79IpxPXT2yiGYzdaO7EjuksMYrHIZUuUgvMeZN+ioV001rQOY/sxAK1hX
K3xSyiWEe3iVkQui5XKp7gaWt9PcYMOpeaKXPjAYKMm5I7+UpkIiZMQXvFETIWzrRznkxGXa0F7F
evKje416X/RIRWAv7YdwQCxYIuFvvVNuu2BXqgfyAx5Mj9ybwN8k0VNFB9cK1yJc46BbdRSstPYy
Bg+zZDcoqo3U5o0z1++VFT5WTHsxwK1IHBB4UkGDDw70otDCTcNDbQWds1g4hOlqDkNrjOdyaJY4
p5YDwlAraZZkcW+CaVhZuXNwaIyPOQyzlCR6Ld15OgrWKTokfAX+iGeafO5RLLHtvVQJPxwLvBiJ
vNrNsWMBHOc+0dJ/jed038M6Nr/UQeXV0D0QRANr8SbQzhFMf+QoCWmMSbYbdZpzkwmvrtoak7W+
7Q7t7ilkK5Nm1ltd6fddHG00Azh4tLPHYlUJ6njmQXKoFGwSPRzOYvjMhQaikA5Qkx1B/GzrnZ5a
Z2HiQLbF1tIYYfphzQvz7dhhWmPYAfim1Ew7N/c3ee3t1NfU/UpOmbbSSGih0ebjNbx95bxXaxNe
S1OO2uKyT1gpmEv1IYG7Mvz7GyoOdxwrHz33WSkBXlgqKVCvg8bEEsUigH+TOFiZI0ji8p3U17VT
ejti7R9N23podaI2ouEx1vpDjeeQChlBxQ4dBBu0s80cd9VmlBgElUxRuUUlc0d42aLrdUoJ1VoN
zEM/bKMYIhiDalrf38ZqnR/d1zc51b0CADql+VUfoaGFb8e3IRPQ5GWxHp3oICqO4CHeaESadeEI
PQeFUtyv7UG/zzr3lBbZPjWHa0UbLp3hQJnElrFVxqTPdG3eR4GNYtjfBAZiGwPoVk3uTSFOGa1x
tIqHNh4gos3fHanL/phTkYlf1ZGcAuLFY/MwV9lxrLRHx2etZSOkRbnSNtGBCKKtAxqD3vUWxdid
EVb3JrGAI62qod0URrXMoy+XfR3kgQxUdeLdF1WxRj+9oZK0VD907SLdiPOtFMU+ewR0uEmz57AC
Zi3sB50AKgRQe7fxNjB2ThBz9rAGto3UNwGRx2HgLWED3Nd184C0+yHIjgQanuO4ABOU7/NweqpS
Nj3AfKfY3zV2tkMve8iJAE0s3gmRzYyvM0NaofMzgDRfmrO3lQUtU5bc3nzoJCzkGeN3m6Hasmv7
OzMTa4PCqEyqGqkKLClxbhLiA7IhuFqmhm6/str1fTB5ERipigZxzk4gQFP/fxcfopIm/r9LniAr
4k9Ex38n2uI/hmL8n+VeuJZvOQbAjv9nn8Anq4I3/98Eb2yanz+L7LP4/isbRb3kNxqFwJx/2FBO
ED0QkuvqlmH+FxsFFPQ/XEvXDc8xBB1/R2FJ/hm94Vn/EK7l6q7wdOGo8I1/wVGE/w+X5qqHnxGe
iuWK/07yhq9yNf7kbgjTgOWv6+o/sukTGA58lr+SUdDhSV+nDn305vcMJ+y9rKzqfjZZaPYazYei
rtnG3e68Xegyhrh5uxpxct//ec3tvlG9+s+zb9cIK2VF3QGQHQbiz/QJj/ZU4Eu0Oja+v6/iLNTv
kwIVQBrWEh+kuqkxlZFRxzNvt/9y9feLMsfVFqMI0OuSUbh2Mgrp9MBY/KsLIaJh+H07r/sekTar
eEoqkuS9kk0R6EqaHDEtKVJoQKao19SdJct9gceHxFyH7ePf/5+uGAVvxs6eGDC5SRuqfpLPuxhw
IRxiwptxmvv7263bBWo0mBq/H60qDPCsvZqDxibk9kRd3aoajwduzxFsDHuSyu5FJeVpJnQu0Qdq
nybxGnNSfdB3eZApdcAp9Jx7FxCBWsiVHySIfbhlklw6b8CNrYGNCdMhv9dG0J2EpPgxtIrbPamY
i/1fDvfz72Plb+EtpjpG/n4MubZwgesYhMt41u3xv9B1XCESjHmuccTuiPPSQiuSqou2N5VZKEK8
Q8JYv789crt5uxbnNP3p06IYEF5F3AAXZqZXe1gxRC/dbv/l6u22XxIP5k1xt2Ia0U8iXd/imG8X
vUpiLjFMjHjPYGMLb+91PeLxJD7kY+iycdUOWRFSE4QTurQBdSMUEB9JA6IsNvS3Ro7pts10aiiB
U1wdkzX12H+SsWZvAIImuBM9gt6hXB2ENxAUgaD98Ofm7b6iQGllVzSF1TP+PPjnuZowJZIILHk4
b3YFq461QNmwN9mb7nWyLqmS/Ou20Y+5Cc2Rx38/dHtW0FpyP1Tdfz0VeAe79n+96HbtL8/p/Jxt
H3JkXXPsh7Yd8mNGSApnvf3QFWmCTMhJkb0hCcPzSlhAMgBZySZw/nIefzoEGTx2le0u5BxgbZgc
5/7PRe4m7l9uui6+vxgd3+L2lHEGvjqgF1k59kA7uSi6D3S2KScrS6EuUZRBdWFqdkO0PO1UJ/Eq
9l1u+hjJjBT7sJePiERZUsSp9nuy/j1S/y8OXZux9+9HrmfZpsPgbKPUF8KDW/XX0W+YdKrBwsqO
hsl564xhuxEp/vSBnZCbIuFBRBiOlXzC1adtKzrmbDQCjKlU58bR+qQGWJ7EgBAalBlX4T/lqEr6
79/3+dUG06vxZBiPoQQ8CZRT0EMHZEsiCgSleYwGzGzQ6FHVWpAAgELRiBQXWFDdETNg9BKl4Vub
wcS2x2E9GUkXIpayAZDkOITTPj7ebnGA/ueTWsVB/U/fjGu4zAu6mqL+fV6w8KnLycsyMjvRwPoa
60pqiFZKKkl3u0xdozrQbqkOv2/froaD9ZqmabMJrSqlpxyPC1ezgSXImF5H0n+lOAgWk9S/p9Jh
GCPTfdTc9iEkCfGcDjVUCqntc63SyCnOA3I41dXJcl2xuF1t2UEjKlTP+n31L0+wCiS3JiqaZgKo
qXldQyMraU6DOXaYgs0EP0ks7hFBD2s6UP2DIQo8hthCr0Ru0tb1f9KGREOMwghiI6r0f16NEc4c
DHaZa72MqKI1Ybn7z1+3T5bX375uWzcRLVM7RSgk+Mb/7UAMki4xbW/09zq2B7wLprn/c1Hp2j9v
4tehVf3n9u05w+3Of3v672fe7rSgMsaTUWz/POV27d/+G/oU1u83bfmwf32XqnEx3aJAWjkYXg9t
l5IklJIKzJZIV/xAkR5GSCYk5eX5sG8bFupay7L99kgi0U3fYf3J/vmkSSvYDTnx9vd9t1erCzxn
ZNTcXvPnEcAb8VarnIfo9t+4t/9GPVvDdbGyfeAPtl/OzOYmMrImA6Rwu+2oO283OSXNNcM7vehu
7uiB/A/OzmtJbptbo0/EKgJgvJ3OeZJmLN+wJNlmzplPfxYpWyON/UtV5wZugOyxmhHY+9vry4+e
2Zzwo9AIluUOdaJJyFJbTNm6Fb58XT4tY+3MaETBdtfhw9laalM2kXuucsRneh/dlp42vwSWT3UY
TatfXBfvX61cF1SvmsKVlsRzwJ0fYN+9WgfX9L0+Uvaxr0ZcvKde3vsd6j0/qdHx+Zm6X8bEhDmm
Uu0E8gDiUeurAGWPOzDhMcvi2mKgCoKUydXcazwTmMmyITdw8auZ02SdX1z7WBa7Kff/WsRGFAT4
p+VTYnpU+xQ17uHvtnQGgtc5bYAABcsC8hE9lU1EH/GAsNEuO71jrKrqH2z4ghLH0p6duvzVlZV7
jNPJPWnQ0k51LXAJQOOwXrpvTTU4f+/yNsbcwT1V4WFqD/rCjC764lhShGDbznBOcMDmnzR/bMZY
M7aFV9+GKW95hCs/OMJ2Gs6Zjjq4EMbv1eBhCVyXrybyvNNiJo23gwUB9lt/GMu/t7yNRcGA4ALf
RqS001ofRQo5txhwGPXSBxJ/wRMOt8gxdBSTlSEPBZz/DolXX6x/fpHY799ipoWhH7xEh6WS0JnI
/3iRJGoM+wHJH/F8HFrHddLixTOSAt/lNboLR6oWow9HOw9FTIVNPl0bZbsvk2jNUz3O+LW5G9lN
u2sca6QAYt46e7fqgV4eBrcz1qGLzVNOivsRpfKRJ2p2XXrUE/JsdAvM6tk2xHn9OOL4u5EFnM5l
bGmwFdzgXjReqfTF3Y5i6apK3fuUJcH/6tWZUT2Uc8PeuJi593qv1tAs3JfU3wWtHXwO68zfiKbP
Tg58ngfhhFTLqjr47Oj9HwlRq0eAjc9BFp5JjBfAEGc5uDncL42HG869k04fQaM0uNz+M07shEre
vkGrpYnoq3vl/5xxKDmjJr+fLLMGdATFWxalf0K57yfLjdKmSuoChVM8FhtvtnPIfYcH7PJRC2b+
Om/57GzmBL+KnCVRsNg9zM373Z1IWvVd6RTZWbpIpRFkBNv3Oy1/bfkbnVHaTAJrXoTzysOYdNxg
pvgslmXKMrY0KeKBhtkJ+1gBap7AqBEEF+n5bZdlXL19b+l//cb8V1Fbfd05m6r6rEH3OnqFotKl
rq9pJkfUGBW4LdF5p6/dZQtYyfgyJvBs2K0kYHOt52bpaolrHGKzvwcA2HwdetsYt/ZsGNajdf/2
hbfvs5gUyI6jYL1sXTYsf3PpjhL8hWkzJ1025B1F6Qaq5WPeSeyjiHLtp6LvXinX+Zh3hXurGmF/
8LO/llGiehWa8wJ+zrwTcLNgh7kd7O65WxkN3ipxRh4PERsKXWnfywGyBvRrfQf2p4Wdbnf2JjRz
so3z5mWfojZmiHJwtIzcvjhJ15Lfi0V70EgofO0uWxp3xDBmbqaZ9QxhbGV5bQua3tXPS0OlmX62
e2Hna7OFONWnDrU5UDczjxL9VHooTfW8ugBjQupILBviBkvNzbJlaZqc2TzkU/YcRmFRn27//nVs
VHa1FxK5VhLqwYMc7S0aCEmxfy6eO2TVDi9geEX0CgusHb+Z1OrcTbQyXZPB8fdL1+PBtRNNra+X
rmzJ7vTJjVLiKxqS/sSdQlC/qAyWVnOZR6DPyhVdmwcb4+s+qaiz+2XDd/u14VVL3eoesqF3rgq8
B6zA0V5YLyV7HQT7Zum6XTCtOyZm4BXYKgB983qEJ7h0Wd+vhd71B7fH8SdBwouhJk25PM/rNA9P
WvDcCird7kLZPyo8baeXMOGBR8Fqi42QME8KA7mAsmLTRhjqiHUR6p+jYKr3cJarW9v3fzf4T8e4
oN7eDdvpQR9KeR1+3HsoXjGEznGc4/tJ38MPb5rjKCP7IjVlXyIBVYpbKjH6hgtoHlo2+llLDjE3
7VVgN/bfm/Mg4SrjK8aUJV/3+3to3meMEF9UPKXMeLhMpgWBfm58i65hVv3O5r6VodqXXA+HcIKi
c1Cgwk4RryTMRzAfX8tiuq/aesQEUeiPS6MPNYLJqsddeh7zeqO8IUhGuNBA8vI80YCaG+tNjl4u
XQ0+IO0KcYJhz3XK8XPYGN6fWdv8aRqslbBjrTb2UIUXD3Il/DJnhIiVU72BuguEFPmBpL4tDejv
+kZdb7sK8JcCwM0GTh4rkbl527CMLVuXDUZOuOjtGznlf0dIUHn8SbpUVZa1BVIzTQKwOKT+mIGE
Ea5fusA/MPiEZppZ2BjkFKFX+dWFEV/rg3UyclVgQT2vH+exqcytUx4KvOuWneexdt5v6Y3zV5fv
B3Hv/mI9LMx36xC4UkqYhnLnGixd2u/fTpoJuqoKe287JMwgWa0Urzn5gzho8se27uwnL5w2UWrl
rzF56LNdeficDFnxmjWWv3NsvEYCEmU7QmzhxpiPKvPtVwpvjQNsDuTz38bcKjcOwXy0lyFIJ/Ut
s5JXtObaduop0Z5HluFv31n+Tj+fumXo27g9/623Xb+NW6o3DktPKRzcEpKqgDTG5miGTXKn62lO
urbLHt0O8NaYDvF26S4bTPLMHS/ws8KG57GQGDvGk75festeddpQFZeRW3v7Q8i/KUJL/fSw7OJl
8fMc/kVlQX5paTq/ncUeNG3c+asUteF62VCT+zg5tReEh6UPuG7icZ9vAkMPUGhRzV7WpjiMKqc7
percBONLNBZMO6nmpDqZ+ShOseysN562lTpsXa9ugB2GofbAJN97MFuMMAsxweWax6JWeg921II4
jks8HObusqFvOyp80+q2fCsNBlw/DWOPRjXZ9l0KEMVzq4e2aktsmokhCYtZ3LfusrGZ98Co/Ose
vhmxR/RPN+/H6mHZbRmivvRm1EVNUUd4rii+YBWcQ2ge+BtrQakXXB894nLM0uHydVNtGH9vWgar
rBjy3TIID+6506ffE/KlxdVF5nAy2wd/AuqGn0dV/yJQouaV+XfzOWUbDlM6qSwCnFIQ6v9x8l2Y
AIXaXHZQ4MjBm/yWk/2tCSYNq5gwIOml3GubwmtrbP9WNyDZ0iSxHtPJzrZwXuO73IKZIJrhT9XF
4YtGzTn1sz2C2SbFO6tNbJgWGvESiEbgfohrnV3VotxNscjxeoqzXFO8Eir+Ix7sm9co8ppWNzws
je9/6sl53RcTy6KMy37/8xXI+/AFB8F1bV2HJSYkU96Z8v79MhV7ot7OSW1sVV0klKU5s0noHNwK
LIAWuoLTl2XEFKLcmAizpWof5DqPar29YB/HLMsadjZVBEcZKOs42M6lslO16yDBnlwVMiHLi27X
psBMzAkeYIe+Sw1ef4yipqdENEP1E8wk2zz+EA/ueJik/6dveT1Z5tw9J6X+kWrbZOMHNipHB8Zv
Psq1Z9fOIxaC4dBRkkPq4kygx9jXAUsiKU6dX6lbQWm0kWnyZkoNOUWS/RZEJeqDTHxwgd8eAYTg
toBGd6VjJJEEDUnYAZO0IsjTQ+fjXNQNiO56e7qYc+MR5FglPjRJKtWo5Kg97TXoPE4uM0fS/pX/
m1FjhYFc90mxhruf4vHjMtyDQtpRH+Zsli8Rixvv9FoOFwRT2Wvc7qiE1V7byHO2LDz2EHv9pwY+
hkblJcQa+RHKr42vC+C8n5/990saHnmmZQiDJBce7qxA33m329TJU644NqTHdap0HHs8jd8aK6sp
LYoAKZHQTcBA1JQkh7yoET4MiC3s7ALftLQ0G+fbfxoZ2Jy6wf1SlEaByQaSmkx5L008cniTMrhO
nuZfHSX8a2VEyS9eg0tw8/t72rG4o/EtUJLso0V87MfLuUnUoNl90G6rCTMtL5WIl+cGUR7gGgwr
iHHE1nYZG+LWP7m6BaSyyJ5KJEDrMmg9eHhD+qQgCd0oC9zrtZs+YaTWn8esQydSguL1ELCtqb23
L+/m8lYa/cW819sJbULM2DpGeMHpaoIzdWUS4VyXT62HhTETY8LI84alyUoomvbo2ptp+WqAi+Iq
7OEoaL0ZXPsvtRGBUm7xymWS55w4Jf4DkCtUF+B+7souLZ+M2Qqy4aLpRIdtrcpZoOKAHlMozsel
6VwjWskQ0eTb2DyjQIOfReYvlsz2u1A0lxdBUcsFCC8s0zbsd2fDgwkV9yqpwdTp7s1OHqMxjc9p
7EZfm8Ltqk0+UVZf+LX/AOHBPdvFcEznHwdcLd/bk55vLATB+AnWLGUNZ6QIyqKI2/ZeZG9Ay2rw
HahLixsaCcMGIuJJj4ppDxcC108HGzaqm+9GgCaDS7HAkAA8MAf7OcJiEGwC6wfXKQWMcMoai/lZ
nxe2jbav+Yy/gwIBMo8tjVk5685t2/PS00TuUfyCuTARjHrjR3WLmEjKSwLCeGMDA18hZqnOE1LD
YQKf0aSxd6cnfbiqhDFSJTit8hRnukHNqn2DCEk7GmhFy659bIp2k9kBruX4we2nFNP4KsuMu0Z4
+bYb4QTmIa/LOUOH2VvT6bt4bIllAc9lUTBqH3/+nPiP24rEqe5I6ZoktE13PtHfBTPFSPEwyjxK
+J1yF80RPOFbOC1RZOkC2aTfpFW14znzDM6i2FM7dnKbniriOrDLo/32MQAGe1wGCwf6sRFXIw5+
QXkEXkEB7fxpafCYsLeeM138wCKl+HUDTGyYvvt8NIpdAE5w71e8asd5HTA5znCrvLQjojtu2nTk
gp8baLAp+lsYGGVqnHCHO4TS+gzIx0M0mlfdWbP07hyAajovXaAnjRwRhwsnpXLon2byVIOPj0H6
R4OJ7KmuObigF+3eU8dSCkWe1LvrbU44sqv8jN/FtJeyMH/xvrbfT/O5pZjc88J2eM45pnh3JozG
oOxg8jFFHWR4bHFA3E6ml62LNtBhZjv+g6ccQH1UuO1D16ov2hjsfNOKr0bRJVethklb+wHFqBPZ
o7tlsAqS5EotJn6ofWeuUEXDHjK1bq+zVLg1bg1rjmfuB5ZDZnEmTxriYcURFU5mbTtcpm7N3Nip
KK5z1LH180tblfklnfzxlEm7hMSVrDHX6J9lOfbPyg6P41zDFrRWtmnmcHU+x6jbJSg96QEmHpS5
aMdltEy4mJQVnoIscikUqXYO9mSYfprubRlygyQ+RgIDAkliDCAsuw0NKfYuUTwR5u7bzt++bzNj
uHNYT+9GE617GumXn981/5pbca5MHRUI58s0WJ+9m2AGrtFG0rUKgGQ4E1oukS4xGv1zm0/+QYPT
CrucbuT7F3C3+yUaxKNCbjA7xPygyu/awDTwkg3Mo1SledR4M1Fw+pGZrfu5AvanIzB9spJQ2y+5
2KVJQRuQeEsR01mEPdA9uI/KNNxT0tWfAz081GBvD2oausNQsJCdBRtxprbMFKsXZJ/wquGJJBqo
Vasjf+EEWr0Zx7Y7ujY1XG9NFjekP9/6yz5eEx7w85l24Tx/HJY06dws3bexOO1tapG/7fO2OWni
v4K6aKn3iBzKfninWU3ebHE4xYM1pe4GvjV8vEZ0+RYolYi5DGywgBR6ByyPgkg/NEkD8nBex7C8
9LYEl5HaWsz0oIdbB3DF3lXDwoAgTwbjBpqWXjji0YpLZMXZ7z+/CoT1H7csCwzDtVH92BYs1R8f
nm01JqPdOO02BZ8JaB9EQ2MTBN+Uyjmlpl6f/KQAOMVCZRXhQI+GBoBG1JVfljly7lCRFjnhM/iQ
/ijygKpKysHv0np8zCOsA5CIH0MwNscgWlXzU3RpQpm3W7uMPxIoGq5NwSGMB4HFoDsRlpxSnl3z
6ez18Jg0KzSs+iqUCHw66uDOMfUmX5ulm1JG1U1Tug/qvj6P1gKoITanheHOgq6dgo9JHqH2G3ex
buB2rilxTASmhsglPzeuDsAQ2yI5RTyPEZcXvXvwmZXuaTZTbe85EWh2eIKh9baO1ryegPjuH/1J
HMMBHGqO3elRpWhqPDPcSdJ7Rz+hRsT3RIrbqttuhi6scM/Jn50gyE9YjyXnSukxxWjzOBmTHXWR
/soDWLOGZ8rkbL4+BA6sjl6lB+zrB+x455i320rUU0qvd1ZeqlWjy2rbQWI4NQ017ncsWC8i8+W5
65JNmbfRdvSqYMf1eEgpUj9CXqeakXgmoI00O/IPzDgzGC4Ld7T2EzOSkLfeCXxXU9xVdlOd4rnf
UUB6qJqQgJldPwel9rsGiuCy9KpJVmsqY6ed74F015j97DTO8qmvABf1NUvwVVRXT8QmmwuSgOpp
qjWBXj1yMGEjgbJy+iedsrFq8Msn3wJW1SBQPbiqG7cl8xhRaeVRzU04cyyWLspVLDxwIxxV8gkK
ibhmsd3gTP9CynHccqHiW1dRBWwoczwzrbdPmX6agsAqUa6mkikCTR552i+mlcrkhvlxks+bzwTh
ZNMwr3yXciesSz23Y9ZbyOX1l8KYHkfUPkd9bqpZrrR0caq0u1Yd4hrHqQEn67HB08OnNhHxRLbz
G7J7uUzcSzCvWin/cS9LV0wNQnb8CeCLqVM2yLUk47zN7WrW7OMyX0YUchl6ND2H9gBad3KBF5jh
OWaqTS6B5X4BLWXl/CKjrDBp+/fPdkzUhopJACUaPz5HGif3065T7baugZdYk9E/eQKmTGRXfxog
ckww9ynil11kjLh4aoE4Lo09f5o0kDq6fK0yp78Y8wIuSHTwhMwfHH+iANvrqP0fpPNhCsDWAMs5
BrwWj808iRJxkp1T3/oUiTDayTltu+RufbKzv/iVxrss27xmcGwybbrtmqZhWvPJ/26qaWey8ST/
BsAgYubhG+HVnBsKoSlXK3nveXF7HgFsbv2OG3XpCp/CnRwb3yKnZkRJ1z/5ujZSAN8/9LJvgbko
jVIKwVEid3ZwJwr48rpxbktD0v1kGoXDLIShoh29g10IPI+SMn3tG4SDVeNeVQsm26tImQdTGX3o
WYpcJ/1Wh1um3bCg5PgSYIu1IefDayUENiIK/tdVSniYCgREcuoXy93/uiTIQwouCGWzenfe5Y9z
lfiG5vTNtveRfKUZlWNLI72EkBShl23WOt2x6CmyrtwK6+qUWk6CCUXmWyd9QHzuJBb+JSm+NIPq
nHsDv/R7NiIWAq42BN4uVKK8n0y/uo8I4CNy4qzAYFoVevubE/223P0trFGqSnidDtEvfuN7pdd8
QbgmCtw5RqFz5b+LUIlyQNnmFM3WI5K1IyNeYLNiUB6JSNGkKiCpMEamiXwZ37H6LbZvY30MWkE3
oVD5fZqcYAOJDZcfL1viiRdTENzCkQqRiLcr0yuqNcxpQquSGHC64aUYJDdAOG09PHLPRMjdO+or
xSbJy+4qgW+s4engNOT3WGRaebYebLigseWCmaOAdC87S34IfNDrcXn1DW8TaZ75/7hfXIuDbJjE
b3QO0I/3Sx7HbTYAb9oOPQeha0Z5pugSO+FSzHQYcZu0kjycO0Ausi3/ag6N3Dde+hpDe9LvVNoO
a1OlCEnK6WaAuKOkoaCMiSJs8xg60DI1x3gAtJA+m8MXVPr2E8X1knoD5iLleJy6uNm2ofhQx/5w
0pwAxpLQDlS+bUqsbNZ4RBdoTDpxn/XDx6g0iWA3yRdDUIuRO8af1INfSxlZvxf2TMj/6KOQpX7P
+EWoS/1HLMK1TZ6a0jAsZBfvbpWozvlVuFdsnYFZjpj//YZhDEfgjn9/WsbIXxQrI+zdTRvjr+ZG
T22bwoiU7vo24Zy2qeNpAvmnqLG1ko3HAuJYeJN/yZwr3EDtqPRSnqauafZ9YhyLWWNZjEFCGVj2
DHDLAp5I2NHukWNW9rSatGIvHXe6VbnDJT5X8DUea/6fT0Llv389WnFXJ8rrkqtiGvrjVTIVmV6A
F2Zi4kvM0MfU3tr1CLtXxrfc9vsnPDapoYuZAhkyPwD/DY6a0v/g4LQk+z1cipuB0sAau4o+H3Ze
3gXXAEb0FTLeVffbv3pUeuesngtzOIMripBZ3iS9vrEGiASOOVXbn/+m5U3w4zTA1YUi1Md7QpLz
ejcNIFMZVnIqasrHamPVGM4G8n6KdMxU5zrPnWMOVBGDLO3c1J1HIN78u3GTwYF5FxwQ8ZP9SLXh
nqz+eA8aUl40JMf4ZIbh6J7fGgdYOWnidiU7QTro3Ku4PUWBP5zDqkywZJk/jnoxnPu5mfpqFw0h
PCiXRVBrqouWa/55Thml+JofuwI7ptBvLybRqT0Av/ZUJ7W9bmVurqzKyMmxbnEqReCRgxdxiXRB
cVDdSdRkfj1AJrPJwGxGR527Z6frWijtEKQquMaa2HhxScI3oKbuXiI//9pUbfCFUqv4F89nNU87
3p8GSWQHlaPj8J93p6FFBF9o3O7bmMNFJRskaIRjmncrKPE5dF/k1P0W2JWGwZ3Uruh5vaPWOmfi
V+oUtMOlQ718mHjZH2xz/DwRqjkvzfDtE4iS6q7US3tjShUdJ5+IptZS5Tg3UTU+Z5mC6paO7SW0
K7DlmdhxeuGJ5+XDLy66//i1KOWFzuRzNmBZFnvfTU+MNLBbd+Ri7tUkQLVToNy6dn/G+D7e+qcR
mrNLJvYvaEgPY7YzU/JoUdmvxciVoE2aOkRVuw+qYCBRcui1PL1OltVtG9nmB4R0Gw87F+TqVrsj
5UtwrR9e7Sghh1zCgCZRU62mrnN3rkqjdWhbaHU7PWZtT0Oqq8FYEvbQ6GsID+em7cDQ2rn97Ias
JpYmh+16cYryMk4YGgpFYajqm/GmxnGbdlX86Bc8sXunu4/D2tpnpDzW2NmzzoL0v7ay2dwcR5pw
wre9MmR3sABh3QkrD+fYqbXJSgLVsYf318+PvfHvCTABNzUfdPJUiDrkjw+xImANavReSZJZ7onB
Byd9Mvt9QJXKmLsJcGxBMgqjaqifxZfGdrpbCMAJounWhdj/mk1JuS5zQdyysD8VKlfz9Ja0Wqdf
NArXqM2fc3Lw7F2zpLbBGzc+LORDh4At9IyT1rgHSPHRAdgeCLtWb4/IwldlNwOhNHBAZXNng/9G
L4e2SyUphwasUQnHbN8NwZefHw7rPy7FOdMPB5HSJNYD7w6HxE2mKPBt3RoWWSOz/i2r0vZTbJTd
Bix0fEzwQPE9P7oJD/dda3CcneM60ZNVd+25qt21r1M7auS4ihRlsIcYOQsnQSHULutpYEoYOmE1
VBZW/sGcwKjGKQTbAYSRn42fGxIx+2UaQPo7wQNqN4ajOtoqf3ApxLBYJ0dAXt3aOKg4uR/7VrCS
JANOYUy9K+toU9Qze9OTZMrm2WU/QvTDh2W7xLu6OehVDjGIkkGDlDuoI7IVypYFJBO31LA7BqGy
y3si5WllUvNkj85jZXnO4xRtauJtLBjkqRvH6pKHeAv9/OCb86zz3VPPJGcsEG3Oz7330y63iEYC
a1q5lUFBanNIH20cWdLBTE5hW/C0Dmy5NXqnuhgi1A/K07HjMdp9DTf7jvhOeG9W3XNaRmeEZ7ui
DNNtguZwD8e734fxRKrNKX8zG/xgeJ9NZDo/ojNXTxk3aZcZn9PcDC+xr4NlgSk/4ixMPbX/WpFu
PgIlAAkB6Ctd+WWwdQuD0vDJJ3zokGj1S979UB6HGPewOd5hx4Ka+9F3T1PWPQV+IM4uQRI7MuTO
8NIY1DkNRdIOISMFVVoSnvn54VwO17vDaZPEUWTkmX/zoPrx1ibl2pZk4bm1G4vlNCmvTVvgi9OW
00qLWYWFpfbn4JQf815ErD8giead3WyJDXc7NAkX2bvPIZyyVZWXkjDQC6a0pJ2n7qGSSFsE338y
vKrYGwauJQoNW1V5v0ExEYDZSqZhIU66Ygh4W3Olh81g3cq4vjQKHnrlC85qV3wJq+j08x9uzm/H
H344yXdXKBNKDYVW+vuJGXdTXgwd15EFU0FkY3sa+lIdyja5NLCUtg0wvxV6oQ64RG+d1Xx/Io/S
SdKHOI8PTbIym0I9xePzNDgGRLgixe5Z3Tcxbk396FJI1yfDBRGUtS/dmPodDzyanSS3MquKK5ru
bUR6AOFkaG7HFlNknedpQ66jpARPUnvljl/4H0JwwEmsGqhp4uh8qSv7QQ9T7Y4fi7QE4PUm0Prs
Cai/nMuZMgcYl5HalEq5sAvAjkI+3nhDzpJzqFSI7xFUFsftiD3lz9Uc50ZkYRybEmXiz4+x8694
EWtjy15uV8vk0fNuBSnHqY7Akidb3yXaYZTupaAY5WK1M7mtxwx86TIzEURTKU64TGo0LvJhGdaj
RiJ0m7+wNJ5ZJysSFAAdljGHJWXB7HEVAlF9AJiJX7NmtluVdNnDMoaOXV/3rBk3zPMxAheoIdaa
MdrrKG+ag4XD/X3sSvy7Ik/Hd+lo5tiwVmVn3LuJ6tahj8GEyVL8Tm+Ab3Q94vvlUztMt9ix8Ev5
Ni6VJzGgm/ujVf8Fy7O/jbxCcBxM06eAdeS2STX3iGV5cwnMINlk4PtfMr/9nDd1fKioOwzuWULw
/gqrEZU9lHtNRfbL2HUtsxiCXVXq2S+T0+H02skayMuQn/PRfHEqXZFqyqIVLMvhmE0W4RI0hBfH
MI+F6+AkXHT5JXamON5xlootuKbZ5LkJ4GySPfrFQ0X8e81nkyOzhG3qc3Gjel8kZhRZoSkrDbfj
aAQXH+vArimTV9Wm1X4AE7Mdea9/tMoPCluGT66VTiQ6Ku9QJMb0rIXefa1U9cmoMThQjtQvMp2u
xUBSD86Xu1F57T4OFNyv8PrpP7JyfB4rHypVUnKmE1BQTgz9vhPm72isoQfp0n/2mwSlo+YWmAji
44bS6SmIjIuRhuV16eGIlO9c0QCX7XO0pS7P+7YLBH6fEN5jP8OgBmbyVRAu33NVg/GQIJNCqJ6E
vdSHucdyKb6IGuVzqYXPnYg/O4PlnL/2egHvIYZZu3S1oXNPuoIAv3R7cCIPZYpXVzaqe5eSOSA2
ziezDbqbT+0ns1sHTLKqXOAvYPSPoPr08zg3JjLWjRtEODP1o35OXAJEd1hROlMrUeelDrCznjox
2+x+10IN1IVv/tVqWMzHmvNZESG4axyiC1Fdaxtk4eO5ATXCy6cNd5BB33+d1LmxfD2IWvezUSPf
c1IPb9gaiLlvh5T5xZl/X4UhylNELmfLzfyDREx67HFMPvFMn2lCA9VtSFI3Zm3IB+512Cx1W3xI
TIwNUhBVH5GxfAnQsGH2hku7AvB61/KP1+om5IeS1Ywr60/PKh/rUSC6V+1nIHrUKw9uOBxDAT5u
+QQj/O9Pg1/rv5iNCOtf63vqygkB6ayDXeG67wtJstldzjZ0PDhAz6zxhcG2JFT2LsX+9QrEDDRX
Hca4TTFL4mIhELZOUB8hIH5cdunhKx/K0nmuS4Leb005d11X1UdUQndv48HkqpMZVH/vu3SlDAFU
L/ss/be9+yKiVkTUzfrdBr1wKWH1kaM0s2BsUY0tjQFU+7vu21ii+fJYtM8dEZgS6/mQM2DKT4kn
o31VhPG2i0ZmCUVz70jpPWp2Ul0to8bLeR43iXYCd4e9p7CyvBYjLzl/tk7agpP5o+/UkWo7SSEh
19SXQGHeuSzClwbiIHYQy0f0piA8a9iaybxGHwZKn8OaudUcV2+otFylaBLWsbQr8xgP+GZ1sU8o
bNFGQpBNMYNLrXqbORgkef74kks3O3d60jx6TQ7hyGio3xqax2WoEXi4jg2uZVEh5K4bDffs9wrE
hyd/90J4LbFeintWgPW+JrxwUFUpbh1uyWtN50FD9eYnvG/qPTCxF72zLVaGWKDgdVeg2LN4P2P1
gHO2j5FNE8bpl7R6dtrc+NQ0pb4Gx48LJUXUG+DnRDOZnlL2pnpur4Yi3wolPz5m9Wlp9FnniL/d
UNwpW9YnMTfLFjtr5sXm3O+S4NjjwLRfNogKTlabUl7Lv9NdFQFISzVYqrgG+OWey3VH8sHdNorX
rmU5JUH0NLG1O90WuNkWs/Ds60cR9GBKWioZ0ogtVkw8f9n83T7LxyQGCw+CiWTAAMBtswyaQyR/
cVf++/XjCIWwlIibsi2Lie2Pk1relaGsfd3doNieNiKoWIpNXW3cWYO/xiDQIWlH9HWKs+wehVmK
YpBPsJsUHibbpFTt3uwdVLBzE8NX3cWaxoQhLIiUThh7rZaPGCoHCUTZgWB152MlO29fPg2w9bvJ
tNcJaFtWZeQ25yY3szNH2H/SZ3wgzoISw7AqXVtmN9yLuvd3P5+ACeju82L0u3muwWPJnuWlQghm
YAQjfzwWrPIG1eOSsUO4BVSnIMU2ic9+FZoPXxvRi51vMBmLDAV5GlNVbR0b4AIcfFSildGbzDV9
I91/3U406KXuK3l6+xMV79g+d+3bMmREmGdlrNz2oshvUS2MowpkfTPnpiY+dkvT8pYOtXHMTb/5
OvRtPMy8eTwZoAD+s+8yNqpuj6GRAEQfeDdpVu6txTh+ZRigg5fu2wbAuFtdA5BTET6+yTg3D34B
5rJTxBDnplO+PNV9FiFVmT+C25QlflPtvVYjoVjGYp1oIUzMzvM/joEaN7GX6fulm6eYkHNfvPCr
yzOGLsSGeBN8dOVYrlj9ksAxhvClyzFcrurgoxyKcV8MgY4Ml782lJQBWH/oY9A8abJpngbdXndS
DvcBDnhPjqUNG145OplT9sAbtLkPzGKzbFyGsk7izDe02WEZs5OBegPUDnfL1q9NGjw0fWpflv+B
CSBwp9ya8sT5T3qWUT5NIPE6LGWyGAqiKcNyt/yxMIjUZexNZIDsyex4YxWVce+Y2u8TZX4UEevm
k55FePZQfbrua996sgaDYhoxHKuc2OOKcpJP/7Xv8lUlq8+TI2yWit28KEjlixG0j/rURn8Q5fxg
uGP44pthj/+bRpzLhkuKsA43mnkPfmMneuOLnv4fZee15DavdO0rYhVzOFXWKEwO9gnL4X0ZwZyv
/nsIjUdjb+9d/39gFNFoQBpZIoHu1WtBgAXPI6y17t2UDtOunjm1ZTcyENDzMyRibT1Y1b3b/ONr
8Xf42JKX3O6mdUai/ljMDW8ExZR5ALz191iNIcGIAnWFMmOzz7QUxVIFhgswLGW3QvQg5R7XIuLc
RckDO7FXqOH9g+yBO+3uWqq8A7jn+0SsE8+d7tXWEo/UbO2VxjReyVIQlEY4eSm7akLU1tbiEvhC
eIYOpDxA6jT5d26nqDexUZfxvwNvUpv07jG123xJtMHeyW6T1PWhiMDx9lYFZXadFechQKGBgySh
BAK6G3jLUWifuzoSBQtVgBaRPyn5QwRcpG0d6ND51ndowf3ZDykB37bUz6EC8+t3myg5RKaWayJo
ZB0av7TueILriA9bBxs6CpidVeMZZMhlTK8yQ44VFIpdxprR+P+YJ9dU51X+17z51eUrfLyefGdU
nhW3qt1+m6wHt82K73AlpKupyq1TBDsJZAXCgNcvMr82ULKRAdV+BBEJsC523btmVKIbP9K6jQ+5
6ouVVHfSAxKxn45RVpBwKiZM/vBDhloYPeotmiTSI/e6GweAyptpTtbaKKrnKeqBbpodOboqVqCn
Nbp7RE05TQDufDOn5oUHCOIOb6gVotWqWsqzPXT2G6lWdamEw3AfK5a3UTwxHeQyduv6l2VKE6G/
j2Uom2aZ03UZxFrJRCLKfRCpUJf56P6PtbwKZJJcy1Xyl/k3xFq1wjFBxOwb7NQwTqlnw+LM71/+
kskek+O0K2qrMusRcVpELx22RoucEAgCGF54LKEdfK442kC9rb535ajs1jPRLBWO3T7z6gB6MoMY
Bmy16XISHWjdUHS7osybB9mYqPT0hM88MCCWYT1a3J9u7JEqvQCGx8cKEpBHCH0XaunnD73nR49V
JL7EnT596+oRBVaRqHdeFeqEYJNwJQeSPuIopysvUwd1W24jz0DZo/fWejwO55mmErE/6jnEcLw+
XUrbNIRknVKdIzvvpXEfdrYkKjfPnqeXrIAjAr2w+rFbNgpCL1AvcCdXYkoqodv4pqjKvwXqqw+K
18RAG3q4A/iyPCZ1vPDUPnlW5ibugfq7RvZoo07zHFvlyfV0/1Y6tBlVGHUYByc5mI8QfCL/Wd3I
rqJk1Qr2bEScnbjW73h+kR4IVPuHklK/FBratywbClDAtU69fWmbq7Swqq8xIuuZndg/LM68oDs6
4z7Uq2rvm1RvAR7OUaTIvkgPOxweDNGAooRlfZoiaKpQBvs6fFwFlvKvNH1cSK/Q6vWvH6bLxW1i
1vbtJNzweTCJWjkBJXJF0Z+ajKC+OXcBSRooSktsaYvAeOsQFCsDb5+Y62qyjHObIaDhlUh4KsgE
UUcI112WdCAKMr3cJ2lc2GcVotbphVpDQdVxU52EFr83RZxTDqY1h6s9NfjApcfVVtvT0VaLbt8J
dy7z/ZgPy7ayLRL1X24rPoF3Gg5L2rpXkSZQrObdpvgtAu5OCzh+dpEDHk/5k5qG+6tJXhXJ914U
2i2JNu/imdn+S5mWAaBc57UjyHfj+fqba4X2jdny8CjS3L+LqFBbZipswAMJVFS3KGBfNzEQUzks
HVPdgQ6nRCFUL0zUHYWr1KfIT3aksb3LMgAY2PaljUko4qx6XXuXSfYBevrcS3/rweAKWyRjHqKO
d6oW1/fkbOr7bjy76G+zh9YpJbIT17stjS67Qz3UgmCSOqZYRx1BNrXl2Qff8o7qpC6rAkLk2tGe
gtiuH6yZZHTuFU6rcQMWOycc9DvZC0Iks4aq5Jk4D2ZOjgihl6Zb2dUdChogdUbgTSu/+AFnqNIS
yZbygeGp0JV/baWofuYJsSm9q78QzEHNSUzK0auFdUwUTpAiyJIvepCRV8K18rJ/WkVYT27nKJs0
Suy9G5XNHaTfAHFggv2ZbVOXqiFTM5AM9JL+xqmhsSdvDqB47pY6inwZucgor4aTvAqHkfKkD+cS
HKR1owlQRArPGukCJGdjlqNzqDhin4u58TuBsIaKsr0MJ0ibvMrQSYAeLrpEIq52OWiZ4cuQqMO+
qxFShOKNYMV1pTEPlbO0XQbIHlxXGtvA3JQhrOTk9r+JfPD/GZG25mhn/Zj46Lj7i/iRtLJDHj10
b4rM6ThXg9zrYK5++ZjUIKwFNtf64QvQXXKSC73cpgXcsOaO9NOoVP0lzvOFEVTjW5Qie6aSeFvl
pjm+eQU74CitoaT9Tzd9dhO/u/VDaHDap0p9tjuDnd2INni1NAQRw8msXyYD7A0R1v5HGUO3DFkG
2cyyRtw6y38iAwqbbDIEr9y0o1VbGBaVgW68dVRrOoAZTA9DBkOZNUWNS1ms297FZXoXzaFgtahX
ZdDY3ydEKxedm8aPg64gUVuJ7mCqoj3qRckhvzKqJ1ACgNySsP4Z5uHC08v6XzuoX1Xk+l77PG1X
nYjC2zg2lY2dDTu0zsYNEkjjV9f6oZJ2JG+l5bsRdVSAafn4NS5+SrMfen+YqRSbtVyn5qH0vHqt
2H29QzM5e6tS9UylWEVYzRb3wRA9F7ol3rw65piod8FGduGOgSCcg8q5E135DMR7JWd3gXz6oEpY
l1n25gk0DDwU6w5dYmQPdUTYx9QGoPVxYbzmZr+dnFp9hM5M3DdK/2CRSXqNqPzeRwUq7rGDVAiY
N+Im5BbFLLphEsVEklPT4luUP9EANfV/ZK+uutZcZF3anQyCO9J2beBXSW6V0IJEiUyPtDuzSdqJ
ixCmUjalunDGsrmJ2mh8K8KfATfqFwN+8WOZNlQVzWZEZ8VKz6eGZF8/viXjj//qNfnO+1rR+MPQ
QuUFEQliLFUd7HQi9feB44Zbm/PiEtIDXqAIUiCsoD83lz4AZqSsSspNlGFy7stZRzYaqw2oFO3s
zabOaLXbvmmXciybYElwpumoOFOx1Tg+Hxq7aw5Zb+RbHqDjXRO2AI34lb74mkUEosy9H3YfAazz
+bpzglwXfeX8EGSpFl29gyVHPFfxAPWymudUqgTqvnPqYjexX7uzpzZeWUjovaWa+kJBnvlvXNxa
HLkXmR+ryx5xaopQtGav5EjL/XE1foz+Vz+lM98gJqsfo7J9baGjfuhErJ/C3EfrS6fYKothKWtE
aqKVVST3xuj+k5D0+TLqI4meVB0PfhsHz6Pm7aW/7Zr22qhdm1+OmX9pSEw5QQAAjix8kHHkBM3h
PrZ5f6Zidz1YY/IyTpFyY0YRJNYIA37J1eZHnEbVPaUQFo9Eb1oYeuh+6dsebYTehRfap4iRvfB9
OfvzxBNr3uq0b3QKYfXyhxkq5hei1PAMn4cUifbSD8xVaxgOVHizbW58IzIPgV9CLUVPDtoWbN7y
qi7IAUS1hTbbbLtwFaXR1GxFUzeXla/z5BTdgMuTqvciBYNoFmN9uDbcc5r/3tUapz5McyNn5HFq
7ScIsoUX/XD7Xj3xL312LXgQIaJKDuPcrTLTXjp65e7kaDAgax1NI/nIedSCxGpTVWa2ll3djN2d
qyBPHdpZ+swnH0NwkxjsjuaV59egpOjHpVf2LcwkyUG6jhZIbPSHLp5pFornhNx1oBeIewcJ/NND
CyJfdNpS4Xa+k92yzsNTa+UvsqfPHqkFdqlrPfUgbV5Yp/vMTNnLSAi/BQsyUoTB3WVGicoV2f0U
TnRU5CwvUW8j1X4w/ch7E72HrBtf/jtHZO42Vtq5VKzVkYFpCoqQ8+LZSUTBnjSf0K6B+Gv+1YC1
+zSdzdh0B+3L+3Q498HGNROqAloENqni56VEcLHPOuALErDDi95V/T6IEjRk5y5wLHMTJFqAHhJd
o7KGVWwF006OIknhLKpUo+Z+Hi3q5i3PwuoWDvfhZYD1pzBr8O2l4T2xKV30KidAKvvK3QTQFo0L
3vQ08/RoJbXVwlfAGepe9xqXToluSlke5OgUFmh1peIRSoTqQSckIM1RhJJ8mHDSlJMCRKQpu1Wo
tJyXzCFDo7atQ/V5SB+SOCRjpKCsK0+bspmm1zYrhwfZGQRq4iJ1+508gAbF+O4fWaFAD1a8DpE+
PFhJ+NiHOgqYULeEe88L1HWUUUpKEbBlnntgXMcM3P4nm8JjiLJhvUEYA2+TD/SMbDpSW/NABUbq
WBvWUtq1rlQPNSCPvgyzp6Gxzm3buOfKaDLov0W0yiD/38pBROPifToQLZSjYyKsfWe74cJs+/hA
eaSzSZX8cWqtGP1nTEqbvV9J27Xre26DeOqHz9+mUHs5a7gWfLWrJz3qtS9V0qDvouXJBpyt9iXQ
ukMX28VTOGQqhZNTs8zCSPvSBtQnlqM6wifl+/eo9iKQhr/mDemySOyaMxRB67wI+mXRxOkhmXTj
VUWtsi/09Imsi3E3JtOzfJg7Y6TvEPkkpjx7yUkIECcHOfqfk6SXANwdzex41J2+wxPaGZZ07cor
CV6QV3oYJDtb0wCeAGWwypxv6dX5f8/9Y6kLGGJ+3evyDk+VdSHqcuF1oHWsrFOry6U7oLsEUitY
I7Sp722ehtEKxnSMl6FPE4QxxsusnOXY51VkM/XmlJ8uC4L27bdZ7j4UhbIi8RkE49qCqHJRRxDh
zcpX6lmE7nR2vXLLrXIg7CXeTdJem/mIXmf+42q/TA1bfvO9w33MaASV7UVb9GdK2mRHTnWMcK5v
hk6Q6j1erPpYmczAt1ZLQDLNpst6hg737RjoD1GCXEzV8H1JPCU5k4eY1MXMjTj6xunSkwOyqZpy
T/2WQc0cvle7QzHlWXTmT7K38c6Ua1xdbD7cZRnB4fDpJeRl3frdyjQhzbp6X2ZzpgEVazQ6iiTz
O5Kv0FHidq4z+6G3i27RAqZZyyyfzPcltXcb+w7crXMu0HDQBzFR5bvmAoG/FWs5qQlTLV1WrXNL
ABoprd8mNHNPmuzeLNZAIev1dZGPV7FjNjMxt1VY+WMN+YW48JpTmfpvEbjp3aWXZ+3J0CMTboF5
NHL4+uQJq9bziLTJRlADOSwmVUDWoSKSbmTD52HpXc5TIJF1t1GsfL2sKm1yBekShW55CNMYoObH
C8tLOVqbo7EAne+sG4gATMNpD+H8rnzFR2fVJzoCspXGGsd/i5GvB/oP8PGartmt5CiwRnfZgK2j
RIMRabMdQWGL7EN8O6OgYCO8GOX4++IRbFATR1/p2AfJC4W/4HJB0z5GuX+kcLc5+25aPDYZPEqa
MnMOZALoYVc8TRO42svg4FCc4avBhvqn/LGxsv4OEtCVHJSL+X3eLsmzwt47r+YmYQBpcPIiB+Uk
X6HwVqneGsiddjKr5WUOwT7Kxr6MtY2K0O8Zra62Lnbpe42+f/h/WqP55Xt1k1cf9msgXtqF61zW
lr3L+9ApOGzFbVSK+MgmrLqXUZjeru//YppcNyKd09X30pXS2Htpkj0ZueH4+reJci258sdE0VEP
95e15DIfXtflpatllZflf18LvGx0/N0kJ8q1Pv6gbjK+uuW8p5xjTB9m6Sl7H3/BX9b7b5/GX9b6
yx/13z6gblChLrDDb3aXb63GMW+VBgprH23vjR2YwVpuIJXO8u6T7B85Ji1WjkKRHfYOkFu2o11S
5ad8HJ9kbyJP9VghDQohRthedqglYb+1aMJwydN46RPdOxUE04eFojZDt9Iz6jASvo1yRFZcXQaa
BkY4tq08zKR72mi/ZsIpj37mLBwgjdk84g6AxiatoxbCVk+pZiMX13j3ThjRUH6wU0SpQ+D3yzak
7OmLQhNr6SIHgGAbsJkDZ79Mm+eaXn4oUE07SVPoEi0sEczVG929l5P0hpMEpAffryaEjrwNTNj2
UtrkzBZ99KWaFO7mapvMBz8A64fe7K1MR5nT+CR7MlX10ZNjCMpfxmTqaO6VmZ7d/u55SXF16UMD
gFJQDZ5249fINaJVqUzuQQPWzhkjeko777M9QV7b96bkBIAtPtdCzagMpX4k0Or4LBs1CRGNk90m
b9bUxRbLPwfm0aKK2H1b5rdPE2a77ALvAz4col/4t3Vnm1fry7rjJyXfyMUtSLuDQkozJ2EhwOF6
6s1UgwPkHj3aa6pdf11KaxwLRUfFCK+oUSbUSefLi1U6BEbl60vwAjv+Qnc7zEtF0uYELo/fOjZX
HTiNg2zqNPUOI2DVluruX8ZMKMRbqJz3u0bt91HGjRt0SsR2Kpi8HLSkikyOtF7G5CqXy9SHHTts
+l3DaeFcFVQl9FRAl0YVOytRTe22DZ1y0Ta1Y28TR/ykOrTfXYYRA2tulFA9dbnu2tshmBUDg8Bb
X4abMvFPU3UoIHrWF5f1S3QvTWNw+EFSf5jrfbTxHZTj25ljW9oo3X2/Ukx9rBe5mrwlcW/tqkoL
d7qaE9YJhDCJhfXhLcVxYGIpwLuawsIJb8tqeGqz0dpLr0E4TOhUiiTMfq5YCqDcsRsk6Z1mqVLb
cg5qnoOWEbSXxkQVaVFT3UKi/rcB6exqyimxo/RGh/BPW0ibp+cmtCV7uYa0XFerLYT/VNd86R2Q
ykmoPiu1SnXV3AQ5un3oZI/f9Ujxt59s8rIaoaxN0AyUPe9jmuwqORpQdp0ry7ZmA+0Qk5ZVfRSQ
BqfE9ALAvxT5XRvppseQAf9udxphrbnLtku7cStShltN8ksLJC7WKtu1NRDB8FEO9sP7IJ/AuHCC
+ltaj8tL/kJHseB27l5SHbJrIUT+qQuLw+fuH3N9RjW0SRAxDpMbcnvTI8lifVmKNt6pRjg96rrQ
Dg7P6IUclbY+rQ8JyjC30hRMtrlWGxsSFZ/5YWi0t11f7q/+ogdI1sZqDoaUJXvTawDHckRqui8W
AXxtYRPwOYvSyc+2j0IuoDPCx8FA9zowX8nRNABkbE/ky1ZyuAtisYqlcfb5c97vCybko5ahPkyI
kkeKsdHM1HPBFTRgzIc2WV/6gVWOKHDtIs0S0L/NLmBN311k8sfK3GBtQMu01KBgIjKmoJfau+6m
jMP6GI8GtcZzExh5vABBNVLxhNAedYroTNql+TplmbNJdLffAC01Xn3KIBdmHYwnN+rVvevG1SJ1
iQbFemCSvk2tc07wYWZwiL4HM6t0XpD6ntxkFwVKve11M3ny/B//D+jIv7m0xtAjwxZ8UxH1bEEp
WTWHnz93iPp0S+TBuGCk5FZONiSfP9nJKojVhLrDTZZ7p9h2i28w+KlkCLTkWYMbegUIxea7Uw5b
fazQGErrDEk1fdw2tW7casLXV8Intdp1MwNHZYhvZKPPYaw/qVBx3LeVRg1a1qAmOEfmbd8kLdJ2
/klzhv7Vubuc1uE2P/U2ZIrylC7nNPzsNtF8tL/OyQulf3XPRMSmhdYV/hkx0OloRZT/wszYQcPT
1Y8qEf+5c2mM8lGJgnrOJjBeBvpy1CuKcgiL31QB9Q+JV9wHrtHcd9CKkiLPd/KNxoS6KewNraV8
S+YAIXLdIY8muxZEI3JSNKbNY2EUO2mGeed9ksaZ+9jGCRynqW4dQmN4DRs3eBijPHworW7alKgO
raRNNlGqxbA9G8nuaoN44sbwBvckZ8UubJXAANbXhXyglTs9CHVoyVlcNrobaquq4EFztTWp+u/U
eaQIgwIVkC5AwU5AokHcbtZqH7XgKPsE3uHOi0mgoSmHhLA0OqaAWOTqZBQRpXKw8MzCc7+c1DDI
+XHMi0rPUPAoRg3Y8lZi+FobRXvoTXRF116UHGQXWRnON2b7TG0JaHdRZney8TMtuxPGLOgOp7E0
TZXV3ARDf19YUWmd7AxtyhCcm2sk7iqptV1kocAgwkrfUCo0fnXcZ2im0i9FliY7gpTv5ix+blFG
VEnMdZGjEhkV2gMUBS3fOtXf23O3axV31r3fSY+mu20qSl8aXSucZTt0vPc/GigedxbChH0WbBEl
dJza+MfuXxru/cQ4p+zWz6rsq50FApI4/agqQ7YetH/UwahOslHYw16uQi+IVpYmZtLCtDn0KUg4
iCg/33Arj3g5GkmbuOpiarP95ejAcgKVIRvVlPIPoMjbLFP6ZQmj7VoOFqYB6FeNtBamp2kvbUpg
z8UvEXUwLnUaR6f1VuyDzK+tWxlLv/N4p/qs3V4HP/NAMb8OHntIKKjRlRIZgIEIric5IVZRWHas
FPrc1gStFTQqAk/eKe0LWGY/umMdkMJP6/gyGstR2bUK5XTpfjhHpCbvgz4OIJwJ/snVyEO5ATVR
qsW0p9Y3w8MYZxMiuIb25NZOfuepzl4OBi2moG4XxdDYD9IkkuhnaWTJSfbcBi53phyyVI1WDndS
kmN2oG7CNs2PTldn6UpeUtE4qalxuIwGcYfiUqTyYEh4ZA9VbFMdkWQgbMpvcn+uA/ZbdrO96iA5
T0FWp5nR8zn4sOVmsg0bQkOxX0RLOZQ5mtWzfZ2OKbR4S357LeKVEXWTvqiXdie876T8F5rW2j+9
GgEc07BzUlYlyc0P34xkHOhqw5W+AIzN50IlSJnVzTGbc+gAmfYEULqvJA+Aavljd6cWCRWJmevv
7Ni3b2uTBHXaZ929TyHpyQCVtZD4KsPWu5OeQRjb+J3xLLtytBG6fun6MBcthtooT1EHUqLUk2qj
RDZsEW2v3U+EAxGRirIfuV/fWIZvvP7NQ4QWJI1Th9LuHAZP+1c+gLlun45sZDzcQiMXDQYQ5X8M
yAD6oL3ISWySQuOyjh6iiCsnWBH5zsaOFVgj5/RwxdPXsigGonjhscumDaRWxqtJaQwltgjHxHNX
GajngoDSIe39eZJhCO+xbtRPkwa0aZS0ui1mLmWrhj3Zs0EOJZ7oVqE10y2XQfWffSWtu5Wc08/M
VQRJjbW0SSIrabuugxJAQM0oLpCcpqC/avNc1CoapmU23HrwgtmLMmiBsuX9SSmwXQaUwjinw/Ey
ye/d/rY3nPA4pNMuCit0lceh1va1F35pqACM1ohKD9sqof5bOl/m2UiFrI0WekS5Mig1Xs0l07ai
HiZci3hEDHpeWzZBq70MAsLOVBVUMfNxyD9SVSMklsnzoPzC5yT/SKMTzkIzHXGxSWfpJ23yI5DO
0J+++10+T9k35nnXz+o6T06Ra2XfKY1WKL+NjqZe2cew1exjMI4Eaq99eaXndr6I3LHcyO4QiPLd
J1oOAsZxtnXdHozHo2qU5I5MsPVne25SJVRWAk7l5ShHpFE2NaAbZI08Y1tlSX+u2q47X2Ybzhck
1+slQnJoT6h69Fa1dzXMtAAkK/U0NXz+0jyRhF7XRelevIjiP7dJqpAGnJQHNUgP0quLiwyeZXVc
VJVbrMIurZeTbRt3dijMu672NMqBOXrPJnM2SXvliW1fp+1J2mVTQPey9Iah2ZIBpkw1aqcNshcQ
BtdVgprhwFcbRob7qy0ZRH0v5kba6pqiBukimyRNuqWb+BASuUFpn2elwKcyauCF02oVtuFBPxjh
YK29OO9fxtR8KXPD/lmklCchx/flv7oWvf2ioBn2kyMoMdzm3TUwKOq7rioCp3uZXfN51eo/Vy2a
3kNaMl9aoB7udAqkV07VZeuyyNmbzrZ8jJodRNojyZhfNmgT6tOIiqExe0g32UTlQBmoUpxL23fu
DBEGhyFPHobJcDZxgnYnwsnqSVi5dqrLchoX8tIbe29pqFmzqlr/l1FADXSS7mMM+pFYwLCV3tL2
aXY7MwHEnnaoRzJrALHnddO5oLvT9A1ZHe1gE1J6x4461jF3oMsagu5GdSHTp+Qne6CKzyetoXlL
2ZUDmq5Oi9Yoir20scfJHlLtwPGwvnfmDswQcH4jkLGQY9IrDTxtpbdoUEsXOSBU5UFTPW5B80t5
OVSNsGNvrq+OXOu41Yakv7y6nOSb1BDlQTPurq8Owfai16r4RvXCp7DXp5Ns0Czu+c8B3FsOszLD
PKDzIfBf4cxKUZAGX7rjEKiXKXGt2DtvCh/RP1VPtY2QJKWE0AQayJFBkjSF03CWjd16wznKyROg
nEk47De7XaKKHCUOKoPEImU4L4vN7kDZoLGQkb/Ib7uDL3h2G0GcHgcltI/6fB+iGMv61PWzzls5
EbKW0uVvfldbRbpBn2Yamnk52XTzlUulFLJq9hm9j35hEaSCzMMOH8M+yo9NOXy9xCnmYMU0ewRs
FG6k7cODMu7w0Qu8Zh+FAjI9ZAzuzMwQCy8U09eyAQasa3p6Tpta2ZWd0rgUkxIZX4DQRO/TcNyT
4/0jO/VAQbq8cm07vYX1eYMGV368muTVlMf/dmVo7P6wu33ZLhXfuKfIHOw2RTnkJQvul32/KWTx
DdCw3ZhD/mx7VbmsoJLYpFZi3dlBb915EHNtTOGVSwhb0ap0UVU4+iX087OLbAASxujt9Fs9DSjG
MeAV1AvOsFJHMpqlQYw4ovKiM/ZtqpfGSkPa4qziLG3SLQQpiTpD6S5lKK1rKnsf+fXTnxG3qPw6
qXzLYyghHwBrQBNZT/oLGrP+skdx+N6buU9h5M9OFL/C1uTXwVZVK2p+Jg7owrR+jtxP5y1Hc7w2
Ig3aI0g/T9/E9a3rG+pBDrI/VTeRDqUHLL833dwEfs1/o7y0Rzg45ZUQqQ7SfabklMMj1BcbJxUv
Tm+wqyT8f6grSAWAL2b2+6VXfSHrizrALCiDdGmwjcoeLRo+L62rkxe3DeytGxne1iCC/Oxq6a1T
Bd13r+CYKupkuCsReD34LvIXDpXH34O1HA8gs1s5U2MdchIOZJtgpASl0FNEacHk3HzJurE7eD2x
bp6MmDq7fh+8uvnKQEVqmNRL6XIdoCC7mNT2JlWi+OD6sD6AKowP16602fOAvJKN8CfAEECICY9G
RrPKZf8Pp36q7n1RZQdCKcGDn0b/qCOcobI3zad9Kim0rJvupaXvOvUQxd6bHLo4xRz04rFOV9c5
kZGFy74KCGrNq8om1uo9OfPoLHuq7dlnX8s314WokXF2CGW9CqfeNmQyb6u5kVfWvKEjn2VeBtzB
pxp6St7AvukE6ir7NjJD5xZVtmZPsRJUO79NH9HAWjnZiHTs7HuZ7hrGXQiL+M37ag56jFEMBsQI
EGstIzQVVnmNTIk/614p4/Qug6W4QvvUJaH0NEB1GGWIPLmBOa0y9acZq9pRkEw6TcQ4p1Xu5trK
4kG2lpAcr7b8czaN70Vjc5mI67uvU+inp4Qj+Jb73lznQT100uZsEuv8u+zJJnVgyVzIy9HvQIfp
IVIArnK6usirWA8FmqkTBMUagqXlVL+ZSmM9pqO7GCvXuLfnXhemzhIyCGBgc7dqFAvV1P6UdUO9
hM2n3Ai2EDH4ddRSefJ5+8qy6NdCAchsd+fIbJz7IYic25L768XZ4xB2cJPkRyIHk8i55xCSIvhV
PnZ+9JI4qDgt1KQFXQBNtuTLHuee5MaWbNoZ3wLqKTJB2gWOZb7KweoyTfqIUP3rtJlN28l8Tr6W
vi993eOg2wCb9ysdqs35UjcVUPqZtftsk8PS3dG4HXuZp6+kt2z8AHT7pQ9vHfGYNmfbMC8mG4dS
GZAT5C8QSruJnDY5uZSb7JwRCNzcM5QkAafAVTA3IxkMnl8D2Z+Qek/IATBeHTvCq5+6MQxYlKTH
DqDM3/zkjAyqK5503BxLx7cOSj6rc00IAFOiRGGRuVFCczgiWj4cdS3kG/fRzcJMyQC92vECeGR3
cfTmYekDA7JogQv/mmP5prVOR0QsGhVK24VcEn2l0i/zW0RovNtGV59syDtubIR2bmUz1jE8lXqy
B5HIf7i0daZAE67lufDJWHv6U0hU6AZGrb/PBXu7UiBySKJzXKvFaqI249kJM6gyEPryrUp5pqb2
1LXWdFcUGfuWMfKBawmoMymQtHthw5CV1vfQmFT7cujzbevE2lNV6D+lB5WIB5Jr4i0UXrdGTcE4
2CKsiTTYjrmrfK/e/ZXW5MJw0s0kKBU5xWzhgBz/RIoiRz7RoNhOTbg99Hh+/O44xdC/lF4MrQF5
nG3cWN+Vma1ENu7MVHLtyquubqlWQCb6D/vV16Mme4to9XdpioixkwuXDCgfy+l6D+QTgkdpz/z+
XA8tWsp1od011ASv6txP1rJLCZp2J1C3oQiz/HY1yatqGFEiZ3ccIrWG6E0+8XkDXtkWwlfvpAt8
HdwCON0tZVcOqIJHgqsYK7m4MYqtQDMYmF+m7KM4vrNm+Xqkl4Zz6WYg7+aGG1uyQh5YW6llU+gL
OSwdjbG4yQaYFkMn+DqGCephs76ecNxyp3ojkSp646zAWkrJPSH8jsqkGbo3hNZwbIvwrSardLJA
xz75RRisjKkXuzKeuqdoGO1tLpxsJUczZAlOeup/k4Mlt8ejpkTfNBhrbnXFjm/Nuek5lHH7twto
hX4NyKuhGrNdPPLbll1vQqpPXoWDYh8nnqdyEbR5gO/Lpdop3KL1EB5BF1inNn4rsjE4uPC6HOy5
kVd/s/3NZUhbKgvjafW/pw4tvA6Zrq+l+sFVGOHalVcXnQQ5LPvEr9+1EsTH1XVAqFWHALEG09U8
el0rVkd401zonsPBsNAaUt18H3Y5aDZ4pJeDOgn2bFas7NqpFAdIVcVBXk3zCFJdG9MBw+1pdr3S
VJTHSqeFbCDLUv1MpdkckBNV4hzRpkCnr8geRm18UkggfkkczVj3yVy32tMlGL9oU6+k0K4LDnDh
JCsUmryHbLK2DXxBh2puYpGNxV72rV6FfqjV+03U69H/UXZeS24jyxb9IkTAm1faJtlG3r0g5kgz
8N7j6+9CoiX09GhOnPtSUWmqQLVIoJBm74sjojhpoe2DALz4r9O6yT8ZdjJdNK0i15eWPnn4IXEo
N4CQh1MNkAtVk0Haavm3cZFEtfmJaHVWulfsvryVmXtpSqv7RMFif6dES4NRY/ZfdWreXQ4ifwxU
gR5btVYWSBDjHX/37x5sIH9kbcGzIhzTN+SadmrehG9mx6fRXtXzfA8kx3wIgvh+zZq2S4ZU0p1x
wfF/BPVLJNEHvKLt6Fkq9o3haHvDBmI4SPzpfaE2841+XfC7Ve9LHI3JEyUd1m2C6noHKVb7ieBC
RPo2yMjBIibAuJxqukCogU/NveVOximVLixVpYkyz9q7bAr9R9HJLMu0z4HpQZoaUlTsLI8eaxkq
03OfLH/8lGZDft30MFcO94rvnsUBlNnh0uvw25m14r0NfIoKY9DvCRQGw85tBjgsl6baNgoTyAGU
rzSUPwHJZTqHuYzsew0aAbIM/nzigREe9KXtuyyMeqeGNDBZc6t/nHwqNkTcrH3vtvciilVEtaXb
pivsJP6LHoqKroncv7MUfT6EOU2drpsNwGbkMYyVtHwWkfGfMXLrJy3vks/93TjMxWdbM5WjyjGZ
R+v32aF+SJAnKE6lH8mcTxs0RUsy4KoP1JUPUwC6BdxkJQyEMIA4XmutCBhpMABcF8Rw7QoCRljX
FsfOYYbuAZQMK+X+F4TmmzH2Qtpx6RYPrDL6SL0WQLuLLgiCEfztn1aZia7wFTogHFofE73w+TPr
w34a5/HkQuEGqlgA42cdzhEMiwqy+6M34YsKzbmGVq3VL22nnXzf7Nud6DJ6l1rQn7x69RGlZmn6
pcfxlX6oHZAeIcKrql0PeezZWGAEymZ+C34n0I1+pkLV5IQPFA8lxwBW+L0SpNGD3ShkzVVDi65t
EhFgzOv+lGdq+n7OC3unkp/4j6dERx/wsL88x3hoRy+mzsA0eYRwhcql6ZzcZHsXk0R8iPUi3fdt
mB+gl4dBtUxK6zyR2TE5KF+nNKKCzF6efS7fiCud7RBtu9Pj4Gb53RQZyTzs6OEZeMsylae4bZWn
0Qm/RHkM8cwiiT7ME/sa8+YKP14BL6hnxe8oZkhApISrXhupoZmbqk/2kfvBAMPmTZ33j4FqaXdh
BdNsYtW8PMv0xRAWn3OP9+ZNNc2cPCksc5bWhhtk2fNTE3JvcWNlOFtq1MXH0J3eNmBBXOPFKi68
WxHgU0NqEjrqnFvXucBA8UgIdFJJjoUqrRvzB7CJSKa1J26WylszUPy30D5REqJr30QSfVZFJoir
jr+HRMJf3ax+7Pdqlfdn8eurxn/q6W3mZu6+Ny14NeMw007m5Jdf4qk7FWTY/xMq8AfYkTk/Kp5X
P9A9rOzl9T7p3V3Ct/Frs4DVG7AcXbs06270nnwJFKiHMnM0/ihi9dJI6jSdAYAGGfJHG6Vkp/wq
+KTFpnaYKOt5Sjqru5v70oSBMwIveTQ+NqYJjJeQX0IYE19bKj12a67Am4iEvZb7xa6YS24mSYiD
yXrKl+1jOfvZRfLOkZY+uryV3HIt4cFid75+rmvSS50TgU3mjsF1TTdpgf7ephP50lad7RxsIJnO
RmVDm1INlO5pQ3aAkRL6SQ5kRBnbgoJN3fhixsZlULL4R28Q5GqDLPlQK8F0DijIvGTxHBxKi5cL
YXswCTBzEodc5iqyzHLyqc9KkWWAyjk+Us/zVNFwPhWmW6+FU2apFgdFi+NDPi74XJP7BMySDzhk
31IVMSbzdVgGmcngGRAn23HY71a+2EojaNlBcyM0rgO9Wyv3a9twI8+dBbcO4IJRUAp+6TY3WSX6
ZQ9KBVxKBbtTuRxhsg5uKFVookSWYZVDu4FlMmm/C9Z6BS5EvtMXzKsVe53jyFXnD/is5E9vX/2q
5283QXZItct0SKF+OJhTODz1dTPAN8UMig3e/I1OOYouqFTYHXJ1msCajobz5ijeXlh8z5skv7zS
E2l6qMzePAfe/Kawy2+Nlre8HAfGR6fMvxVjEsEZIwyEHqRAcTCeAdfUn8iOWQcljIwP1BNQBQG+
1XnoNfUUdDEsM+QXvsksp5F8nW26ctMZDZB2lgK3bFdqb71kfAzsuvns+eT6ewduMxEBY4G5NomB
U8us5jNFFAs2aNY/imj4FEUl7ievzconAng/ZE1t2NzDatc+iBNwjDHMPNzuRGy07n1GwX2ol8pj
O+rxm3hSM8okmi8iyZA3uU8loGHeBUrvXXPX9K7pMnjkFHmw9GeaFEjgE+Y6eXG5FJ5o2gdzIW9y
jTTZizUPVesxD9S3Iq0LHlO36T+EXlYcoSsbjiYkZm86SnJOGd3Okx8+UWT0oKixd66p7H8ql0Gf
o/AOwL1iN9pdYu0IepZPhhqPl6ZXvwjFhqiq3PMuqWZ8s6u0OExmBLBlVlWU96nDY6pp9w0J/Pei
6v0JGFHXDa9em0aUk9zTN5LoR1etmqsMwNzbZ96lgUnJ46tbl5+HWu1PVAk1K0g9yAKA1E/Zx7zU
POBSwa2XgQdXdwxAwee+8VNX1vAMl4l+kUXzslKMJcuHzP/HctIl9YFYJK/JMQyXbQynsQyuSiHX
rgrnZpfxHw58Axaq3mBidboA0+ogaofoZq9TPyn9BJ0F45AP4gUvoT+xe14Z+oBeaRfo+iFrIDGT
N4y5iar+Xl4+5D1jNiqXO5Hd76aWuFqZJbvIyqc3lVPT9JfrBLxtGod3UFCHD1aZ37WTE8E77vef
65kT0ZpKLGaahq1UMT7bHF5Cs7Q+5rSBP0268qeo1ZlAIOUSxnE2x+mo5WF8UJcYfg7a1x3Nol8h
Jae8JvxFAy4GuKq+ipvohQpcZmIElfmrSJMkA5ZhMwKDsg+m9g4izuFKa/RwbYPgeaZ140vR6wci
9HH0zq1nx4MvgNIiaEq+hPVUXVK/n96U/QdyWD2MR8uJzo4oD5urmcfv5PI0s5sPTZkDQ03gsb7E
VUAqsjCGU0dRDk8mM77Spnqh/iC4DSCJ7lpYgd8Unf/FpdHyC5WS05mmFH54rReB5a+3O5giQloT
k/ZTRUkHedPoi1t4020Mw5bCZVZ54BQcepdC2ikKPxhwWhwmfexv81iQ81pm6jJsuk1M69wrd5vM
etfM9d3MYb/J26dEKUse91X2vRlhMzWn8RvBrPhYWC7FNmrCwY6ffNopJsdWCg7iJug/JC2VdV0G
It5qhfj2XWZ7OzGKShuixyS1skefIiY4Va24rs40uef1W8Vt251uABboDqRIZXCoK4Q62OGaU/VX
TKXqdwrXPjRqO3wsCspuxthpz45u1Fd/gd0q4x+zayefYscLeOzNS51MZXw25m44Z0buHVstjo4e
AHaHfnaCN3VxaKAEfLIbLyFlZk/aKVHafN9NWfjG6XKUah9/rkalIIzHAhm01FSuEAq8Xf4j82Me
8yyr6/zq7amnU8J3wDAW5yFr/wgoMrpptXlu3OVrLSksGX4ZZvn2l/7PLFfMAes2s0JSW3Oq1ne9
a/1Yn/ZlU37nOsll0KhRo7Hj72KVX9vKbABvzOlqdpTaerCWQWaJG1oP3pSpB+BnrH06zOm8E+Xm
2LvZXR1SZSn6Fy4e0M9naid/qLFuAS7MVi9ceg1M/trO9NNmCUwyKOPMLbZN525H8Bnw2rG8Gwt4
20Uy+sktDqvBMPFZiLcbKrou3PBjeD7O7UpvST01pJcd6BwxGMaiBHmKKUhP4/0Y3a+SGCJz+gxI
BqVbwHdxzE+6P4vk5thV/SN0aoJOsTO+cwZtOPt+ZF0m0y2efG5eByCLw2+G01xkTRpXb5Oy4vcG
3G7qJ39W3dSTKPf7d4nh/siJpdxEZRFdfXRt9yLSBAnFO98GBqjprehYjU38FiJU6nDVt3rd+0eN
/OxBRJtT5U4xjOQSLbzy0QMHdOttsszHIVduWmueldE/ZkYdfR7i2blazcCvvuy7vRdo1pWcMaQs
5hiCaadwUu0qKFOS6tZrNfnXxH3ygZS4ekWfX8u2Plkgd1/8DIIJVfPLiwb44L7o4d4GxgRaDyBd
J++usaNPk+nUx2xJalI/20I55zoLYXnUUlnjQ9y0vETJMC9vSJu46YLmaSqTcLVpi9e/ur5aXnnk
NMtwiaeEN09xHh1PcbmDEwBLjlNs5vfxHBb3MssLgxy+yNSXFfe8W883J4eWDje/9aga3IzrWhDp
L5ql/DHQQd8HyXdtaDWK+6fkKajc6FaHoIi2mZ1/ptjySd4CgNn74vBV+xjFOQWuQexfACJo72t4
qg5aOvWfp4C7O0hz1YM/Kf3n3Ap2XT/YH3ug+p66fvoqXobZeHexAwqdiBYv1QeXdp6LiH1C8ZCj
lW8np6WLcfJWL9Kt9cluQ5jCACyLiTpe7NaMH/MqiI7KXFgfOZRR81mO+Z9j9YFHpvWXG08fq9qt
v9QRuGdKmaXranVUjQvhm/iRY+bz6lqPUu7TQbGszlLACSJ7Z87l5yTP4g80K0Mnn8XWqbZ4IGUz
qKL0Lv+n7Gj+d6reetTAnHxIgMimoA5Dwy9SzYPi22ypJiidZX113Nq7G8eE7qhU1w/VZPZPadcr
5wW9lgBAUt7bSaGePApE3maeb8CIq/ufnaT+ThVW9WdI2fuKzjOq5LY6I7oawbTAqhScke16Gm79
6Aw3hTcoEsHzRSSL2i0Qh4MyrnabzyqvtsxIxpuYGk0DeiYEIEDE1Ul28UvwEZoBxhO/hxtcBn5N
4aM9PilulD+IsKlDShMewxl0iSZz9fMrgzjD/aYfRq9y9u6ypWNVmUo2KgovdRL3UBvrbWTseZo8
wClpfQqKuLmPAjp2JuKQn1Kjqu5sowdodrF6QHody3j2zmKN2trdBdwnbmJtHBdCIld/03gd6emw
SO4Shy9NCcFt0ughgPKn1gKUh9Kg0Dl6Ld2keZL390FZP3gAXAX7zij1J9+jFKSK3naaFhHsYEgg
uoxBt3xcvXKrfEtw0LlFeUPz9qwAi6k0RnwRZ1nLSxDA/a1pnrZdDJJYx6HX7YMNxUfArSjMz3BN
lHsygO0DuVbqj5YQ0zyk7hGa9vroA2Tw3oGr9s0U9EfS9+D2TRYZsHRw9Ys4K7zqXQ0VFL0S+MJ7
v6SBGryMH61ThZet30JOyovetPnbi347PP/SZ0NX37zYvTNhvLjJMDchaZzfiIEZ67z0uNlu9bNa
A/CjxXHepi8WbsrYLfUj1XbZTjZXC9BbKtgsDlsGgdcqex+PcbbfUhCv6Zt/L4u/ZCvWZIbIamZe
6L53L0UUkPaF4nM3LORZVtd49XkanXanDRSraORyH/xEo91LpuKU7MYg16ksrtObzYsebeDPgHrB
J536on/g54EKP9KwY0HaAwTbaQPQ21aKjob9+VSM/HDFUKs1LIheoV0KTrtPXeR8lOqtOml4PFjm
KontlyS2xVPKvkBNXT2l+/OXZx1l9pEKC+8oPbkQPt1NTTQ+Sf+tkQ7VyTNC7yBGO8uyd4BiiW0d
FrJXQwcuVVp1bb+HK9eO3otR1iQOFEe5Z+Y3y3C/cXN93yWGQmF/8zxwtCNI3jyIOld8WyUeram7
2G+bk7jphQHUkNhBGx5OLcTbHJ0AK/97QOa1/CJAIyaR8yWU0wvl9wu7TGn38J8x0q0WiDFCURV4
lSDKk5eKLV5nIs0GXKbPbnBbEU2RqRdlJKjUaSnNJf3ttHYL2goZd2hZa32BH/8FICRQQptoLlhE
GwKRolFMlSahsxcXcaaazadm0J8O0tZtwLX2xjC/r/14Iqnl961LW/I7QfFjxSa0nr2lZftv619p
2GPt/5MdSSt0mgsMhtq7p8hpHUobDIdiBWZdErkPPXyCeZBm100/VFY37wa9G06Gmoy7zXnbQFt2
WdYSP8mooPi5ce517s5UiXJmTuY/QhtQ7slm0eS9iHk7Uoy5zDJvUu9qO/mTTjeYBESXgnpPrXAI
k2wQDQmMKWHwGHSm+i6Fd2vHSzy4/VWivasXQ6hW9/UiiYdrTvohzX2AsJYFMpDS2JUduex+TN19
nfbjGgSxG/1jEsBLXpRhScVBpvdHtTKqg6vC672jVgesRK++kKQgxFvo46n3KwqzBJtmnfK3iVdk
G4GueY1iI8pXSDeCeWPTzLQvOhrV2n1Q0o8FLmTLjaUwFozEn9LszvZwcAKaCEIyjut9JW3MI6+W
1lVuIb+D8/Tiqd23FGQe5Kbz6h4kupkU050Pl5tIuJZ3nU15wXRwQj3ZvcABldXz9MagYulevH+3
KUi32i6Zem+9VzZyQxTHZAETpSvgCsLRA5S69OQ5yeNWYL+oikW1xtAXMVSG5FHNAJT0o7ilPT5p
76e2+bHm97R8vus03XqS9J7Js+QAKiHv4jl1zqRRvKd5qUfKJurUcu2jaDa1bXbeKaZ3AHQkXGXI
2umPWVXcsxTgJ8v/vQqnx1FEKdyXmQxreX4aVET/4R9/oYO88WOtmBrnwaB8BDmMg4DN91/EsEhP
a9D/l7jmCBzaYc+BOgLG2PK/NplK/E4GKzQb0EVgaUgXIj3R2TTqmF6dPIoUGnAZ03t8oZHCf/SK
Mea3QkM5R2AB3uSxr94Mg5Ys+VL9Ep208w89YFB7mL3DJxmMKYiekoCQcOHo1umVIU/D7BQa5L1e
GQbQTwhhkMX4tZNC99LOGyH8kviUBLTspr2ScJ+vImUSB5A4loshJgFzKYbvqe5XDzIQWanXmYiB
2n0vFMphXulFzEy1eoCNnUa4gcrt362vpyLeTwkRHcqGgv1yDPnu+JC6jOn0NYNr5qjpYD7RfJ2+
0Zz8f/ZwfQhnCmt4UwYupH8m9Slw//SnvmmHq6+ruzJv6fWKx5QUew3GqLngJshg1ZZxq1vroNLd
sKpED1hszzo6y2tNKe9XcVtml9YXvzNocPn7Mm3BXQA3PqHg0wLd69d1Nr/CDMrjQDZjL1YxNJr7
xqVw8rJBthaDTZY6i68rsusiWpUfXdc7kUC2Bgu+K6+tqyGTBjPRidX3TGB/y70HgwZVjBWcoqH+
UNut9lBnrTHt5gp0MTBw91BdoFsMOtir005krdfCczZCxl31BI8PYpctTFU19rUb01G4LJRhLNJo
WuBuvoRzUfMYYTMxrDuucrnXOMAcjWr0Llo7Bu9s1//glkP6tTAhWNTHsaCCKkq/TtAuayRbiENG
8T33QnK0EAWcMrVMz1URNPuiHZUbtC725xkA9AU8E2RcBbhi41Nn5m9Hh8JUPYrhFkir+eLmVbQT
nQx+qLZvTKBpWyAFVr1m+9+9gSShOGhTe3At16IBhTCSK7GkIqRRa6FG33QyI/BPLEkKWkW2Fkff
tZ4dX1W6vloszrKrTrDwAjfhWcJ1+Ragm7I/hn6MaZYm0CxGCeGJ+NO2Rvs2j1T7Y6wobRf3TS0L
scl+m+2f+w1qTi7ByM+a6T4HRiU6KmKiOlFwkKnfOie/8cPLSClqddrCqL9bt1kt1X25zBoT3l7E
3NYGLW4y9c1oPLrkP3Zl7RLdpzW1vp+WAfyD+j4qS5QimwlxBeowi5P4iHlzFHEdbAXCs9A4jcRM
CWoz6EERrTOgxf+h+1/9wgBmeg6mZ9kuaN0fs2O5Jypasoeu4eCwk6kMJoWEhZZBwmZ72cOml5no
5trn/J0Fd6J6vV5c2sgGvp/0JQk5rrGtldkgl+Q4tUtjU71ZvHOQCgO7zp3mQ2WkvCpQGgiECTMK
V7xiJ1MZyCqAsQJ4cLFYN/1vnWUbbykgE/O267/q9MAId2pELdzmLGtlRWFo2dXqv3MIVZU9kDfz
DRq5HW+i/VWXEjB47OdbWmpzeZGp+Og85Q9WRQVOPUCuQAtuqt5WM8RgOxpoi+PSlH11Bt+4Vrr2
cij+Lor1lW5bJruIyytd2kG2aMUZ6ETLNVSfTvLd7665ba24dXEEu2DYOQsKhqUYd0EG4nrVuvkj
VR4LlMJSL1bN+mp4qVt8usa6a5rRBQR0cVtUspPMFqMWjiDpQJrUJ4SAht4jMJ3YbbQg0Sa3Ktab
52kajDNQ2OWSazRCekgb2HZbFXhxVZmA7w8LRaNsJ3d43R7H6Wwb6X9AmcZi1JyUrWV49mxChaai
sD6ua8TumDnIzgtinnw+JZpt2npaG5iZf35wsYKOaAMMyr9IBnNaMEdMCiuo58eyytu/eNvxtSVV
4mwXUw98ArG6vdWNAxztAMu3zOJS0cudyOtUtLMdm+Vu84f38UdrxelJrKJfXUSuB8go9ut02Z1+
hfY2uvFlmsboCot0cAhcvzqMS8ijHz2aCBWJcdSaDtEwiTyxdHUPqOESARERtMbp4qYcxRd9EdFN
AnLmsdIG67YNlm9Rrd4nnymGCc6v9P8qUuJu3WSpuHisDylgW9dvesVzwI/Q6ZId5gRY7Mjs+Q44
Vn2u655yWj2E+Yq+d+8Q8Rc8vFBqpB7uUhOQcfGBPCp+MpZBJ7f4EIwVr58La9aishVXvQVJfl7v
525lkS8i47TfbtvAcTXrPV9069NAph6tlIcpVuL9q4fDXPAypxV9dRD2doMLgAdQ2TuPrPAVXKiR
Q8U8kvOB1t3ivJgfRKaqwN0VXRIf48UsuhdmcR/VoDyn8fhNrHlD9UoJmqhgM+ULaJPMqOuEVw5o
HhCaZugn92AtchHNKRJOTbT67MRNBkF0opcs37umHh5SRaMSlI4QKDs0JbjJbNb14EZ+awEvXSwv
poWbx5T5yipZoARms2tU2rVjh2YHc2mcWOBm1pno5izyryOt56/04bJgW1WORkYTWQpu/N8N4rKt
nciNkBfoy+N2scEq4zuakL9JzU+jLmk4e/gi9UE0ugxwcC06tZi/iMcsNUO//P5VJxuES5URMd0X
e8qCKQXdY9JiOK6AQ+PYN39o1WkAtFD9S7qkYUjxT30yzCc1LKMvPggOu1IjukzgIad4IDw0eRJ/
UYLAvIZdYxMLiJWPffHZSxcmAl4eljHkeOQvA30If6pNahxFWn0c8orWXhTbYMtCkUn0P6/ezKJb
N998lMR318tsuhg8hrNCM7+orLrV/ON6WUgv1Xy3zsWYKl1/N0H7q5QOBGSB12k3YwkRy0wG2H6+
wcAzn0Q/2MVPvxdL/jH9tWj1l6XW3/fdLvPCR67YetY3UlWU0S4f58Xev12yrh67IKBF8b3uUHyl
KOOHvNaDh5Ac3d7N9PIruDkk0G3NujfH3P5Ak/Wd6HNfoV/dHd0DhD3UAn0boDWha5jCaocX9gVZ
pfzqx+6bygUYFziH5lGtYAsWvd10cP6Ww3CzmvepYyQHJY/VqwwuZJ/XKBuHbPdaFtPmuZkTQD6e
12w+6x6bLO6OEY3PG2/Lty2D7bov3KskcPchHQz7QB8d2Fpil35PIz8EdmOBWo5OhnKynevgVh1M
kYtSZJnVi0VmoQan1es1YpHBbDtgOjb537cUH5hZqCZSCZds67arbtu8uKp8lFc+q3m2vf5C4g2O
0E6/prauX01etYy9TFtVtzPYAgsnWx3EK1+8xL6JMqtURb/KTIZ1nXj72ngwu8a4k2WiagDc4FX4
1xJROo1VU2UHr6FKEaanhISclkFmUokps8KqtOsmrt6lFG5ua3zZY7W99t32k602cVvuzMa56uuA
umvqQze3QLfJ4jtmv58opyl2A9FSUnFDE938WCkB+u616GYvgyi1aKyKHai3oOyLQieafMrN/tuL
ldsa6nSMZ8d1/xc7l3Qp3ihNMShxGb+0Aamtxqne8HMuHugpLh6ymsfkbpNzfqTEDSPltOle+MgO
sPWsO4iLJyUaMpVh9imW5a7iw4DCBdKm+xO+3+rstk36QFaPRqGlCVDEXpvn9kDSMX0wap72Y3YR
QVs0k+NyvBU/2r0zehENBQTkcuKYjFmlrAq0Td3dtYVaPIwRoerBGq399sFltn56+SxL+MJNjfvt
w7748H5OKWUctdb+hXJqqqo75Nl5Gib9Xofkp8nHoSpP9NH6B7Kf0y2rOwhzZSoDBdHTrdiUIotl
V8bGeNucXq0RcV0IJva0OorSMIKy2r1Y/kL7apN1faB1hGTU/osOdOPZWHp6kpkaDRnMpWjQAgZo
NZRCxlkDYPRCKY7tontl2HTisu0fptqxnekqKB03p1iCwa7n54Fe5ABC8kUm1D/TtASFtV9lxeoz
ZT2lG5s7QJXjobW1ZK/LOe23pzX6+QLu5hMNN8s5T45xXfc3iM5NpBnOuhC8t827IYfioiaFA7u2
n/BdsFkt02BoORr2JTCneZ2uPsQwE2hGf3rLbF1iAu/d7BbvJo2fvV/vGGVVCTc0LZfi4yZZRcff
siVA0yNNeO1Hz+5oDMs1SmKjGiDhoHdm6EVLL3ycu27e6ykdpqEBmuouyYr5vp8CyzoRaWkJ1Jo0
VwQ23PMjjHP3WRfipdYtqcqh/7RuIpY2t7prbowLSiQbyzXEUGZfTdB2AAxbdokWlr4prS6xPQJw
sAy9ZyRUxlG53UCy0O5E+WKqNZ2G1qdzRlOJzi9riqJ4Xp3wJgYwYG9BJ7AojfGR4552EzcxPq9f
lm0XNeFNu2uD5CaL1vXi/Wr7vgUjGnaDE4WCZNOzudSvUODyRPn7QDJBv9YWBNdiqDL3p/d/XyJW
KqBMnjqyZp3Ldi92WrVjYt5sp9fOxnIjL9KWG3uz3ONFltk2bDpHngBiWddsJmvZaPJKlxqgbLfp
f7eN6P4HlxeX+902bgrK6tAlf4nxhfPvp7/b4vVKVZ5moq2HFJ77oUv5Mv38w/z7H+rFJYeaTtnc
LZ1dnoK4Qudzd7Ug1EhBLgROwv410IeCcpPFc+oJm+xkKsvFHOnA+6/biSxmmW2X2PZ5se+rK4rP
K92rS2ld6ZysGoSH5XNuH+FfLyku6weUJS+uvl1u/fe/ulRDph6MAbUxg2hnKGZ1B0mxfbOXeMOs
jv3FtgbAI5C2wYg02qNEFuf21wq1j7D8fd3qrc6E4U+rfdWIl2P06+6Bnhf1jpcEakB8LTquX+VA
4/QjUxmK5XBSLYMu3xGRZzkibXbq7MKjnkI8/nqPoo2a8CTaWisse78tktm6k2z6Yv+eAhgbFqy9
UTnUEsZkp2SobO159t91WhUCvCk+xuj/T0v+161f+b0S/1+f8tXaV+K2lQqH3z6KVPVgx8GJQDft
zmoPOFZm8bQAnLoApi3fUQEMgrYX0xsvU/FJwKa6mwfvw5wAerXrp5SU9rJYBtuCTLhpgH3adOuu
5KJ7mKp09yB7KYGjQ2AkV2jyvwhJ5Yc8guxhOT3K0Cznu7USmGNYTR2O/qfousVQxZx5Dpb1H47N
1i02IhpyiWlujb72Etut594niwRGxGIUD1UCvA0YJvc2BnETg8wEWVlW/X3LtY34l2Ho8vlsDNl3
8FEI6C6DlqjNqWnsL8D+w4Oj5AR2xVDmQx+dpMlg1RpKmK5rxO5XN7+C5KirjPA98VblMir9tEAL
gx4VWs45AdXiDGBSdt8RsLoPlIqYZJrtKLbjuyw6sdJV9+wiutU8OF5y9Adb34mPNynQrm6byZpN
lIXzXP6nSVL3JPpEJQjVGRR5D7FDhaLhpd2jRbqsK+fypgK6/uhSSfYo+qAZ+nsFtO5XejGqlgsh
WwT91LagdnpLW6Ba9UNDw8lhdVw2dSzrqgYhiMB/zxlt6aJXeSQRXROUW2q+AOYlv7T5bummV9tZ
Wf4EF2F7DvuyukHVXMHP9HM22gFoUZAhfbCrzD+JVfw2lxe6lmOwC42wMWom/ayNctL13l9FtQ2s
JzHYRZOBJJ5PJxE3g1GZlyHVg/tNpTrxfO9C6UhadJcUmnuVAJjMZJBAlbdEq2S2GV75BaY7A/C5
OIrPqyXbNtuuHFBCEoBhSZOBtJMbrlKehI95ADrrobQ1AIwGiOF1H0AKyu6eukpPiTjkw0npPPOa
VBTo6AXtVzuZygBHB3WpvwZxpBrpWbetK2qIZep6DPeiyxWyYrvNvO1Fb/VPi+xD/UFxLaNLzSPg
JoO/lCXYbvosik439PpUDNNf2mRYNTBquIhh8/ud7tey/+67XpGwNw/Y5bpQ13UHr4nck8C6B1nZ
3pd58F0kQX+nK+XJBs8PhEpw3zPeHnkTV8MVKD6hCeEN3e7ravEPNKpHVcUar7KgquLoUsUt2CSJ
Pb9PZ3jtnLQ8Q2GXvPXpp32KfJ14OB1KX8GrNfZN0PCx4NP56NZAAwy59jVJ3OnUm6BUiRtvBrui
GOvPZtN21FkdNKuHbvtXv44kmotoInApyiE0fuaSX6SVqRcODmqmVntxemH5x5T3nIvf2MHFgmjl
Xgbj10zXmqjdUTANh2tA2cVi0Aa9TcGl+jV1shbCgdJV9y1YJu0uqHnVfGGXaUg/xBVS932oW2G7
E10VzJxOxV2tePiJcqZDfad3WgnwAPusPmqXzhdrqCvq3GEmfPAqj0qUSOe7uuBd5b0dnajysVeA
K9GtgFeJlfr3tA2ISoZXoFd0icTw7dL++gIh6/+zqUsCWT20WvhH72WUb5nD8DFv0+JW+V4IOeEy
laG2+VW/kJO+K27kzNo9nMdUpf9yFIOIpQ9EU0q/wtovYqeDR5/g0jVCwVFM+1v1h2JVlncpF1C8
thoN+rtmH7bQMo5Wx3yxTJbu0I5NY9e9rJbBpfO0ojr/PAvenjjKPjFYkycNutLdSkUyC5nJMqwM
J3PaEPwTXpPSoXsMtPGcdiDswlWymkVeuU/E/Xmp7PKLIUX8gdT4SZvyX/xtB5y/1AKbR6vHqwym
1Xu0lzTUWlOYmWT8qRab3ajPDpur6CBIwHPzWeWFZFIbQPZat6M+73m1Z+mGeVyd/nXPV5fYxPUD
AWA4gjPYqTClDJdcXpmX12OZyTDIy/QmJ7/MzfIKXcub8GaWWbrsIzNQiXi5ntI/gNgy1v1lmRi3
rV6tEnFziWeoFZSig2nUawmuLSUHql7ONyk2kJkTRUS1bFPzzrbaPbxySSa7fy5fMDJ9UPbrRu1S
zzB3k7lrYpDRYiO0+FFrfQeGxmJ66StXGb6645Kqlo8hLrLF9jGmKbOBxVkWi3KKgRCNzIjibtlc
lK8+nGFl+rGuQD6orTw0jmUUAwpvwqXxlDV2e/W9OBp+iJY2IWrLDYsuSdNOxwMU4q0ePImNuqzu
qpm9d/k/xq5sS05c2X4RawECBK9JzmNVuVx2+0XLdvdhEPMMX3+3gnKRncfd575oSREhZdaQiRTa
sfeo1WGXAkYF1pujKEp2iQCBuDQFqHIKFEbPAi4a0JGg3kID0jJwz5rmhcRaIpJ3mWPakIWQVcXX
Vh/Y0KCO4iP4kVc2UsjFinGzPkGjoT4ZqrcMH90UExnJAEUnFgFGq+Nm7/F7Jo67LzLgELhWXzPL
N8zdN1NK30emHRSrxe+x4jN469MduNKDM9iugzP1HoZRgmdu3LTTJokE5BWWGOqJHneM62WOB4Cr
NY5g/cCi84wWex7MW2b32MqdinHfNL1+xE2fDpKGRtvVnrWjEdm7D+dio97vhsjTgthtcf8u5sFG
6y/vYJn777b5bRktNB2YDoApYChQmqRsLiVyKc0LuBEYQfQrWaihXHGcnVApO83mJQGMRVyIwly7
vAJewKiOdErgSYRSSMhsrzQ6YSxnkeVw8XDWaHATuEoybCrvDjJ3J5flYFO5ITu5+pYs1JgyAV8Z
+Nx4hIPYQzI8jNPqkJUS1br/kHinCZShx7cLvrZQzLCjHzyx889iAHkb/bxW2eOyvAyr2bb8fsj7
EUv25Xf6YV9MEA6tdmYLgSiQ6esnM4Fcrz93Sz0oD9Ttm+Qcgs5mP/BqQE2Rihx4aWs+OPYB1SjF
L6soVBdUGY7PxryfVwodENAOCoBFM6FRHJUHZCaVwv0k9jjtxy/QK9bAjZy0+0FhrMnWsmYj8yq5
0UjWdnRJNHGlEaS3i0vYoXbeG/kF1dP8Qj1LY+MR0s1Y1eMXqB2/292kQ7GEkeRQUNZ9/uwxHVc7
SoI4bYFu7bWxORtqiG/cF8vkyZMJNaQ3w9ZXSeW0r4Y5iE9BqENTAUFJk0DjRhs+05Sk58HZkBPD
gQpO4HvAt9oP1Zq8lpj2bot6/xzMjt3KqF1+BpMCPzsxTqRRjHIGDMhsO05zH0GeFigwMMuIbrNM
Jccyj3qmreX7VNovNHLUokvYQ6whOUR9THf/sKQVGUdpQaSrpC0jz7TLFIEJxi5RmRWCHDVTJmp6
A6L3DOCALcWCyhT1QtQF1TCup5oazCvDlrG4ubkRB12EF5bPULENRRv6jQbdbFsvv8tgMiAt8ZxC
PczeuaHbbNMEDIeoLBiv1CRgUoISmkTOuzVrY6eN7Xjqc+MI3nX7zcmrQ6CL/AVcM/gwtJBij5w3
NwntWzsZbxSjAQZ40sYQgumdYb8NrlfsGssEdEqtAP1TAHsbTex1W78NwSQPmboQoQZ8VRJ8YsZZ
x3N0T6ae7mceQoDhf59BjtCezgXnLTTfPuxm1IHT2UEC0ta7CnWMeWZfXAcfsQoEFF1i1euZAICq
+xuz2TvC7M9EAlArJoCkzNz9iNol8DIqTgAypi5Izi0XlfELMwDLJn7JDQadqVzfAQ4IwfIoB6Yb
9Q/yRE2heiKpShMSLpBgdVIt8JsBQKjy58htMLziDsh1JxMbSs88oWqqDdbUjdWYeuSueehCwpGC
chwlZWJoqzsjBS1z7LKDMN7jOLOC15pl+W5Z9+G12ir2DmXK/LGR+bi14n7cjNLDJiQZUAWN70Xc
B80Xob1mHBjEvlJgiXCXj3MiulObs+PjeHaR9W7CXZdcNNU2xmoDDoRwdbfe3fwahPDvL8iSjQ2p
AIDGxXTX1OrxPHCzSwEuh+d9/LuYX7Z/D7Gg0jOv/+9xnrCBSZlfE/QDa8+ERs7v3gItmBtgnmWJ
+MRqnmyTKGV7B/mujRvZtq/jIAxgnnstIvudUjhUZTpdkhkoZgIXVtOF+ySxUkShYo/K9KgHcWnU
AFFXSoZStnhnK8L5yG2eS5SHXGhklF10wBMJuDHl/IhgufXXYPXTGlXc4Wlh4qQe2UygeUDh8+Hu
yvZTXFg4N3bNeHJzOZ6mxrL9VuyDGpkrFCc17Yq6RhNdXKuz96BkDqIjVGka1HZn+bpSqlVjVLdH
k3krGi2NpcSx/nFIDvwPgiIz6YAwjFRNFHgoQHI4QKm1Zqii7/nJydLhYnZNcETF86nDzvGmF2lw
S8rB3Fm9jkPAh416GhRrIHp9fjBnphtujATkSFRTOVda5k3v+OmAit15TOWYUDoDglDVcFLkENTb
0MMeHcTU7UHYwITjTvpiApgIPlvVncd42Yv97c4slRRzpBoKSLCx56lpHxYTRZCTbGahFRCszA0g
z34tS46mbMJzlQRvTvwd+S5UhrmBd2OTIdaawMnba0cOHtte92WfNBueNC1DXb3Hr3qBKq+h8M40
orioi+I9SLS8NWjpvF0zdNOxtBK8wD7VGlwW1FOp48mHvVNi2O7GUDoPiZLUIEdvNMK3LQHFljA0
TnFRGifqOSgtwbesFW0WGzmiJMdfSVJLhpQPu6awjpY1ONCfqkGFvtMCz3kKJmgjrNw8eROhG5zI
BkUFB0AzVLAigbXmjm5sOiJV4Q4SFKZwDJRN9ZBDc3BfBF5AbuNDhBpHfBJHUC9cKneHy2ZodE/T
+AVabv94UXR3R0Qxd2M5QO3af5gJzk65TnIWQOUOtBaAIGdnzZT5FmXKEsiNXzZyVOCCaADIRww1
dlTlZ2YEQNoMyb7vhShXTIAEeqSuobpWwcC+PoDUUGG26nrCEZ26SyMVRAsZVOC0VAwN2QiygNYD
QMjtemvVu2GC74Qg9rFnZH6eBPhzfzQM1FW4J/8YU495+XQENwA2ibX5y11AcScqmL0PDVYfNR2N
BKYdxBRaWx9H/HhH6s1G8lMkGUM3QtXr3H2YTkERrbTE03L4lGP55eWCcKvnSNKLSvZHuhyjHv1Z
qBd+3Asujn+0UUjuduH7veDDlGX428Dl5X/rDmrX80urdAHu9Yy9xoFQCaDj6dOfybLKnG+oWxLy
bvmD3kXRH5M8FUHofjvG5R/+K8iVElxP/Rsgm1Myfxk7IcAl2Dcd5mhyzDEPEzO5rUXMT72T1lD7
gO5CwII9MMoD+/Ix1GQQNS+aYX0zRYViHVuPkXR0gQjjzEN+AU2no1piHgdZKGbjGJmgph0kUjii
xmNwCc/Ab1HNY62KEUST5nizi62t25ffs0r4zdhC7hoV7t2KKQL8uVs2EE9wwEmUgM/wQCMNl1Xn
0ZVGB/VtdMkYd4X0udeL9SC0cguaxqTFHWYvNJ+KOqmck3oZ/nxbe4AW3uJYSkEX70JwBnmWYt9x
XoB/GPKpw9CWm1B3h6fU8ATy+CgJzIQJtjFn/ELMwX0tbBTSKTphA6Q+BkpYzlVe/LLhmxm1rS3q
QYhsmIXWT7epii0Qvf1xUPRonWqoR7aH4RKimVgbFTGYZyoetWWFxRbUybmrpjcIIbdnsM1ATlIp
jtT9EP2I0uZ17Kzh1QG737btYu6DsT0H3432R49n7QnEjAAExDnQj7FSCKHx0lDM+BFoQWYX1Crx
4JdlHj7vdDxenqnL9Sl8RsXBAZXvuCBWXk+Zoqr+E0/+tKnyHTbxzHtpHBfSb8ij1TkzAXaKK74F
m73clCGy1njUgGpzPm/HIliHdYpyYjpe08kcmyQIqr+fz9VRffZ5JxTgVzOZJu0A6OG/bAOsWt8x
Myn3D/aZaHOJe9g9EK3DwxSytdEuaxjo6DjLTJ/l5XgE70iBXWQwjaCRyEpko5WVxo4yzn4yLk0a
gZ1mjpz9FMppPh+tYS8re002WmhEZQokSNVyNKaF7t4DeXS7svxRh3wxkvdNPQFtoG4vHQWObqr6
vbfYhJW2a9fQdFwN4zwP6i/EgMlTs3yac2el8eyiKMOKMUGk2HRie6FtmGt8c1wv3pmlW52BPfBN
DYXBuPgGBqcMDhlgBzSqONfA2FBq2Yq6jZZtNSMYTi5kbCQAA2ecelyw92NrRE3MDKXuNuhrGoos
6tgqrizvFEnA6tVuad444aoKGNV85L4E9iZ1AHHFjUn5RE3ietF2yEAPvtiyHOjcbACMWDdvZDaL
L13oteehBoGIMwXuJoK+B2CxfX1BFrS+kIN6ZMNNxgAMuYtPFSIewsxmGAYIO3S7XkuuUFB0doEq
44iolkMkYPGq0xds/Cos8Xt7piUjbrZVLBjt8QHCfzqNqKGF1Bpkh25d56d1a61rTQRncNAbEwps
Pdw92OML2QAE0+oLdUXuQPNcZse6heKRlSLPTA0NqwxUKdiE/ZhvCjIOLJ+6lyidBpjwZkb0KQNd
MdyNIRltHufxHEvTaJU+G/EcBV/jtO408TOxnK9pK403MLgXp1K3Ij8smP7W6YO7m3gZb6TbfrPA
Y33OWjD+DcZn1qNonAYFyN1wXy8+06gGkdaLjItpy5seaWYVTrZg0DRQxcT1PtDzVweoF0jPjxCd
lEa6EhAIPNCQ1BTBzpWussh4txFJBLSp3m0LZ8SY2y+55B2YDQyAX9KgOrWKS7RT/HAOUYkuY3KT
53c2L2/LYl5Car2Bunuz8z0iKl3mzEv+85g8BbSeuRkcLLOHCkGtSbAV68GmK+N6PY9LziMIXDMH
ksHK72qoauvlzbRdZF1jcQtRBIJSglCyY0xdWxWQ0piaeVgpBqa7sQqn4d10QzOdPUpQ10schGxR
lVOJF6FZ+sZocZc039X/HR3wO5tF1/lZrOmbOq3LFSEAHgOdfFpPFWhAPNuC+iRu3jPsNqGH4lPX
Uxx9KJ+BQgmNI5dlR1dz2bS5Cx3d3lp7YIvxm9iAdovU+3VZZNabgzTUZsTxbVuBGOspQNrvGRIX
wSrxAIpmVR0/U5P2k7YqhWPtFptWhsWaQWZqk40hXwNf6kHYwxY3O9JKlLiHm8aR2o1M1IAjqtmA
IgB8a33gQt9BBY+W8ZS7oOyjYNvLur3leHw1dKW+AnlNdy5Utq9OtLOROu2zUfD8bUL2VaUEm6kH
326oPzs04lly9DLxOQ2cjcXs8dzkasN01w0CUQH/3IpV5briCEXC6WywEjbs8qazpxoKp2HVa38M
vAXh9of9bsV5rbgFBY9dc0Ciae2HdeZ4Dv6JTdxHSPktb2uOJwO97qRp+NMkKO1bYpb3cvfC5hXc
ZLgTpx9ueWuJI9OdBM8m8o39pRr5uG71wUTBiATdDRkXD1R+TN+mPEaPjW/fmGwLpsnmCdmI5lA7
RrgCR7rhAQMHo9P3xyxlzTny8uYJh+/mqU7xRAKmPF+TjRqWRtO1CPk8qTCw0VwNPcjgA6C/d0tc
M+oQMQ76cBWBMPVpcSyv82Hnafa311EOLQOmqQIxBgque2T1M/FXBkXjT7FmjHsnlMNuYmH3eWys
V3DwpD/Tlv82IAZvs+2C1VLP/GTonD+DCNf1YK0MXh1rjHbhFID4uOyNGxeQfasHpq/CBJQQdqRy
2S6yU20VNtsorX/QaLHTkJpQFKi5oC6S6/m6cASIkhSvlxh5v67CVPM1vUKSfuH58iBvf3QtG4Xx
f+P/ogiyTeZ4M818PFh5lvvYY8RbSiRTchnVOYDo2BBdmsA6S6Y8jMqjGTtvZFqS06hGznzDZbgK
U7lq8ga50G9178/p6oGD8UDl4f5O2UnDcqr+UKXcuJ79xexJNJzLkHoPUxebml8lIApbTEPExS7U
cDWrNJRTc7KVzu56Jv0ZUmFf+759HM6kPwKavxRMjz4rnpqTEbEXuo2olKhvIbGBeryhiGL2qU9Y
f4gslAPNFxhNkuCCVsOmZgRniAMGmDkDmGWh3CSDmwMGgM+YBCPUOuuSEboKwPiYqhEMXCrYwoP2
WA0X8A8NCQZk1/Guc8r4DASgfgttEBfWJWhWaTjyybhRL+sgYWMjtcmDwrh5qsmK2gMGqRprz4/C
CGTEQL8WwCCgLpnlp7oGHBKl0q96ZgSvWjbIa2iUL/jaDWdTX+UHmUOZDgmuyo+63NlAaL4/Dw60
F0ldMZQJJLQSYDGVViPZqZFAIUD9DPtZsKQfWdq3KxZZ/Wno8rd/vzCmi+VRFbKVRRP6ep7X6zue
lUVHcOQQBHXTdFoTSQuxq1AjwTy8w+70a5CXGQoikKae0hBXzH8f3tk00BMHWsbWZKNG9r3cem4P
UnS1ce7jRO2eq35jo8YXRSXYLpMDN3HezdP9zglB5O/VEjRSUKJamiaqNl7ogO3yw25rELYqmRKH
HiBh/eCoaqVd1QLOQQ6ehM0u03i/8qq+vFmgg944HFApYcoSRPYRL29xkRjbqMu0OYYCXV6XG1Qj
j3j0jfrLlCWNX7bVtKnUQ6wqAv1sRBXqdpYx9doBmOS6g/zmRG5HNxH+Mccswp/9yLItHRfd3DIg
oZBGLYp6cceGLYPtS5V3tkwLNwl0TByr1tuH+ri2kS09BmE/HNlHj4bkIFsfNQAvLWNyL1OWFRYb
9RoJHSJd/+vBvMQ/vKLeh+P8VmjGMm2ZAUbkX2/lIYaGv3uPZDPd1jno1Y1JDz+oavSurVZQYnYE
DqGD7huG3vhQt8SFMbQNPoVZjq/ewahWRahPn8hWWSaIqjSJesda/9RPoF6u+VhsyakHWbKqOhec
2pqefJJG/c1o4vG7iw3Xqgbp0Q3cfDpgOGcrNXUAOosfk9Vqe2b0IdgYfjW9MFtUnaGSbbFRL2Sd
szct8XOxBwUPb1bheldkDyAutldCC6DgicSTZjfiqek7DSwhuoEbYZOhW/Fig2essS6CxtJQEpL2
eydPwYChwmkipETHc5VF54xCyKYU51J81PrY/ZzFabKnVPOSiY4+ctK2i6/gzgT/kMpIk53C4kKC
q5nGaa5om+3AtbG9A1fs0CQCtYKAEwd6mD1R04DY98iS+s0bzXQ2kd1SBxILufq9wEMOJIqgLYDS
TPaWGHX2lDjxcOwz/IZR4YMCQz5UR3yjAi6PavNTMno/4rFIc9/qAAJdvPkISbKWuxsuSmxbId4M
XieSDl4azxIRrjSRi1tsofrt9+orIc+0eP3gqDM8jWpLvJG9H1i4tUoJAMTHrmPZXUBGRoLTuE6c
dVIC904xhcmHeXsyOsa0nUT0RzuG6WksIZcFVY0qXg2hOW4CEpUj10DyDo1SketUg4/TGRSVQL3H
6gsb1PBXroAHGbcC8DZH4QVqcG2wU47SFrjgNuIm2C1uN4GebZ3cChO0ExO4M5w1c4rhNIXFzg4q
D7pxLXZSnmWXawdXomBVdMzpmk/FPhtx3hxbNjhrHdcFe94DBEjDLA/1q9GDehTCstm26acOIsRq
HjXWoeV2d70zx0huAu7d+8zIkwP+CuMNn91wDWpO0AXo9mU0cvFX0Nd4/4PzTbj54MedjQcH1MVW
d3Tg1CWu8KQB8bKwoTTwWzcZiTy865DkE4Hcsixd8/GbaxXTmyyFi6u0tDjYuaa/2GYBCooJfHBj
mOQ+ryNVz9qOLWBVIANvLP08oCbs3ESRgbSHCe59L8HfuytdEGaFAKI0jhWsBnBibL027c6l6wIT
qxxzDFdG8rROkx9djyHVBNNipxm/s0ErDnRyJbgI/h/B9JL4OliPQ1geH97K8hLU01pgXV2z+suo
OwgPho72GunDioGx8BQPefrKwOW28epM35jAz75OXhCdh8zALscsHNA3jisH+bVPzs3SV1HEzb2m
BfJrXGoAFEOgycH90RYSu3d2qBH3AEl5GZDjVlJ8mdIGorV1CBpBCG3skHCv9jgjv81Dw22yUz1B
NT2e0p9QmVkFSkLGAixL5b69E486MB4VbIJmGvght0PN21M7yO4E0EY39xZb5em5wH0EmBZME+rD
i2fiI9/HrC7j/yQD2N91DRJarLHFJzt2nqBpNn7rTaNck91WdqQ7ZzsUc9/tgiUaFGzMvajKXaXV
7cVRt/Bto0WH2gQpHqnGky0WwzNFkMlU1/Y4+2grclITeN2zhefI4xoj9JctBzqho0of5jzowaDH
k3rlhKLb6nEDhs6yjbPN5KHaGsmq+uKphs2JQtXtIlC8tI44hUxgttNX9a5Lyv+kDDAlaqTqZVFU
bFEq1a1QtwX+58VNPW/KwkvuPZoTxYdat4r5GTJj+crTXWNLxsLuysvdUolaP1Hr03oUQ715dtAO
4aWxH9cfZBgCVgGNnblA4YEUzx4kShXiIdyBcSAAO7YqYnisZ5iDHuodaAhdol1ZQEaJpmSpBHQ3
dA9uCb4uEHKdcUAzLoEWmpeW2B7rqa0OyHbdkiq0QLGt3O9dEQTIkIEnIlLhd3MoKFLwLmFXwY6G
KFCDMkYK+PYHdHYklKxTTPXGaMC4tuBllxjqUUPA2oeQh7h5wSXmd0vTMg/zaBh0xTfIDRdbL5UG
BE8HKznN3ThsU2SzCg9n6ULnfqdcc7dWz7o7q1MygQS5CrD6LjkV+dTtMj2/Lqb/Wp5cNa08d9Wa
A1SwgVZRC80vB4HVeDIMyBT8WjuNuO0HQV35o9CaU4LSvWIVxkV7MlyeZFuy4jIhEL7XFccCRYr7
fBjsYkUeau7GcyRZY7VITOtBnHLysZmf/Hm8+B/n3y3FW9B/WRoIQAo91sDeCfECKer6qgErczXx
wDdWIpTtyjaDcLd4IhVDQ9mzWzXZ/EAzqoK9zyWnof9RtKiiJN8y25s054T8/mYxzS+l1amxx3n0
2+KgVxI2iq1C3PNHJlDUitDolFhf0wKgqcnlSEOoZvjoldDDK1dzGKDH5Yr8NKZeNIBMIByi2zJl
WeYuTL3YkHTIwi7u5R2wppJr6RapT945kNw0pnXmd7LMae0+8QHBwgNuQpWwZwBBTmrNszAzFDxN
pN3CtSOq+ky2WbxZR0nFvknjHzGzi52QpXGxeivYjlzwg1O52ScWsJ/gNsp+aFWvMP0OcLfMNo6d
iEGYhQTZdxaDAQ4BUH3GvlAaxikvMjDae8Dkp/rPyR7t1wSIxJfejtZ1rdmvZCrMeq2H4HKlkZx0
pBJZcqERn4bBZ24nD5VWOXgmV9pG02pv06rp2Dhlh6DU/AZb/yM9xKXMko0etmDuLcPstYsjB9WX
DvA46plug1nzxba/0oDio7T/aVqZc6Zn/lCFyWYyoK5GEcgoQyCwM4cVLYbnKbRsubfCDXjxhbkZ
MkIa9O5w8WjvI9RpHroiF1crZ0gm6L3zVtv6n/k49P/xnnLZW/9pO+e7A6bjeS7kWopbrAXO3VzD
HaY15948F/+UYgVECDKWCvUc4fJ504s02CyoZ8sB6gGH6xRl4CYkRMt6Y3np+EwTmgF153Flfze6
eAJ6Lv8GorLwB5RxQIbqDdEzDuQmvl9CBgYPOKrga1xX2iuoFZlvTHr1CZQf3ikorL/SXqloDHH9
NRtz6+wCNf9JZ9DODpH4fI9VNrNxV2nbl89J7ZaftGBC9gA8WBuaYGD38BTLamOLRvq5LsTGLqb2
zFXTq2KqXG0kqUc24WSGP6rSK3LErgdVBisYnGY19ykK996HMR2Kw7IO9Za19dAeDxHuDfGOCxC/
4nK0w7dPJJAqSyIcvajbJZ1soJ4+FGca2yqYmVmwitsa4GQ1JNt/zSEXqkmxy7KRYrmbrea0QweV
tsbcE+8e8fCheiU4UY9sC0ufYbUFpP341wc7xf5u6oPNSv5Qu9RTAyLvHsl0C2kjoN9XvSxxgrK8
4GLmXgS1ETBkz+MlhmxGmODID7zV/2JWI/q1tvXecF8qttCUjwAd1EH4bulAaqajPAYxhzifOs9S
o+XaN+Aj03PC3ABwTUcewRD6HsG1ZKc7eSm/69DLWeXAjUI4sYixu6qc/XIaMROGxC+NP7x0TIF2
NSQgQubi/x+fdMi1bk1cgj7RJzfQGiRPByMH4zqccc+sXSCTBMA/fEmYojeuQNHcOqCwa/9jKsVm
+H/3ZdPkh/k7AJ/jnSbLZJ0bDkQPteaYR2ZqX7Bn2MRVx3e5O+087npP1OisAnFXI/7Qx+HdxIB4
uyVWt6IAyIIhsaF1zc6zNHBxq5kUO0AaBprMXn7IIWM4rzYKmYBG23Rx+QVqgtSN2g0VM1HJElU0
ebZdYieorxcT9SiMUyEUjXV8jc7VUHqMr7DOCcA9E9RQoBPxBjnkGKdv8CeRjaprpg/HXE5CtTWO
ZcWbyoFyddhnfumU2c2TQXYDg0V263vIHDQBeOgZjz1rlSs3K8BRnmXxD4pDhhYOLa3Mk9YEh2Uu
9VJVnyPd3WKeF4I28Tq1J/tMKy6vqmnppwjidxAHxXtY7OOU1Stm2MCHfjjCTsidlkLV0GC6dkpl
4W0C2aQoK6k0MO3DRg4aLg3ZyEs2GrZaMfpW0Ho+2VCCpVXzMjSuoJP0Pl4mlijZrpqy3v5uabAr
tZsiNcDXLgEitwqn+Wq6euSLKRlfm8hrkesPomeGDeDWqTz3AqnsDFrvE7hIUMSyF0Z1yw3BVwXr
sqfQsNMn8LFkT07tnBiO7mey2/iy3UANCYJcpGbnKZbygOkoOIbi52Y2ysauN5UOwBiBI1oUylzl
L+QpnvbuFQVTI8hUgSlWo4JvgO/ks8YK1Fs3UT99Jx2VRTPlbvigv0KeekI+Bj81tFdQYZ4DOTO5
6yjKRtBFSWQiu2KofWbjsrkzK/1KNmos5cXb6bgjZzMFZGBCvoIaAESkYAhZLbZ5NbVGGSJRKKGa
SbEALUY+x60HMkFgQ6NmKj1ZbOtjPNJR24qLbZfjBOA6RQI64da6oroJWalAfDdiUCdrkbSui30S
QD9KFv0kEzkpnnrNFPxgatJiorC8YFvOHcgqqNRXqpJgVdgFc49s+OPscgkKYHJSs8TS0CvML2be
/YkHUXaY2jSHNB9b53osP4Fq6wj6AOcc4J7rjExtt68N44lMi5162jBiH09xUwplz9gBJxB5+iAt
AUJUyyxzeMC6PdfZ/1qrLiWqSMFwu9a07DTjKScbxUvOGH+tLFxxBYNA2rSL3fRpAN+zKcDSMsos
e2pBcfkkOc+3FFdMOi6UKS5v7TkOtAj2WmijysX9YsJY2DHwjQdOjAcWjLIvyo0QAkKMikZjmUf0
GKD1fZECtVtvgQR4MjDrmxkMJVuHem5DTtRoDw6+Ug4uhCdQzmRYN2omxZlRMVy7lrgKXD84NOZ+
N/VgPJCdG6V1y1PU0rb49I7sey81bVda2MEavVu/AA3YvOiWrIA8t8WObNQE2udRBvIZ/IISRGg7
+lXQbyoMOpC98vBAJvq9kb3sRQQY7vRfseAXnGN7FLQBVy89yGDwdFO1Qb13qoh94Yb+FSrr+VNl
cuMVqqjIynTsS1Zl2g7F9JA+GZ/aHqIXNhF7I7t9mdm8QdCQXAAZCHZTA5mU2TgTf1MoNWkocOM9
QP1t9mtT3x6rrD6ZNgvPqYQiZIh6wK+58Ox1GEh5yPMo+lpOCjRe8Bfd7KPnppOfKQpIILGLDUgq
05CV+QSqura/dHLAM0lLxIEbmQVgSyF38z5bbbYBHbqE2MheaK/tWsy9pk25laZooSpdNPm+DLJr
5vVXsEeD+twpQWux7CWrqpz0LW0EJYRdt4buZatlB9lILSpeVvaoQwaSQgG1W2WBYx/+keGFCF+I
CWYJGaGZoPWlPpPLLPbfxZKtgzadKEB3Dub1wrBOvEGKlw2gGLdroACR6OHXjjF+tSFEs4JMabsb
88i9koOaspFyj1RTPAcvMxo1DdybKMJwlKQuVqKG5ovAu+L4NNWmrwNyicaMNqgZQAFjISGhZpEC
Ilf6iFE5GJATJ3M7QCuRrPMYcpBb3o7RgWxlWrx75zkUTUYdirobpOWQp1fZPc+J4kNVpTew0U36
kWxdFh+4OYXHuyzd3DUVDWeP25w1BfI8QtZVdz+ZOMStJdeqA9h+2Bev9W5D3hnPXWfITzwuZnPJ
9frYWwOYNFRUMhb3k9KB37wqNZ9FU8yTAi2PVhAgSBNvBx4l30Ba/Q8UrrUrp7ZckB32xUsch6/1
pBd/QFjL3jjIN+8nFWaP7QryufpzgEvGEbvbgTVXyadtD9TmNwEG4k3PbQNS5E3/lhnju52DvApF
vPq6Dm3r2KqmS6HuMPfc0L4fKkf3YHsYfoQ8LPX/WJ5CcFtb4yV3dtxbN2p0zbFuTYPdmcSxav/g
CNifRVt218UMoaTyOFT8lUwtsqE3p9w/SHjIRBa7KrO/LnzwM2f8EldVSigkAzZox2LxlTji7+ji
aWw2XdesqEuBvcHnwEZ9qmqta3eT1oTP+O3bV2sy/AhP7+dBmagXgVs9QNLjtphcFj3jOQVJyo9Q
qVu4k5EuMgvKRs0YWZ6Po0y+pSG9Sjn27iZvWYpLhS4JfFS3VvvWQbmtVR/rzjl1cZvv3N4NLkvD
yzREprzFEXGKrD+D1Mh3ZMsdB4dDCqxy+YWuL+mqku414xqgUr2SIdAJuPkkx6ABycGbBHW1MLW6
hsdwXWCvGpdVCE1RdevpjAAhgzDlgA8D3GJC5LIW7qaqSxOYa0Om7tlTVQqW27nnMCpaiAD3L22e
7zPHSW9Io2Y36o1Dktz+XIxB0qezR5+83VQDy7yYKAwokJ/cFsBNq5WooYihwZUz6IRA5KAcy6wo
CIc1dC3G9WKjNyCTsd9WTRf4y1KJmqs7ptiL2v7Zpzau0CkYwCLnBLGR/cMi8w9gtS0q2YbxUKvK
vUlV87km165dKVHunnvlnsnO3RdW/dqFQIZSE0TehE02YUo7wo9aClm6BIzmYXDCPNGRGDJQC2Dl
8rmH+tweag04dca6fCabYyZKdab86hlJc5TS+pmrUJSgDBcp5N6uvfi5Dsf4uQt4+9RUe4iutgFw
h7CnXAAVHks/rTvkzIBY66wRlOphfl2KQahoRLJ3n2DPaVS9OaXrPBd2xJ/K6clK2iYGlAH/+8Cz
fJ6HvSidXcWyzKfYSmT8uaoCthZFxzY0JAcqZwdcl7rJgYFsGeDrJF/nbWvcmAN64KatG0gxYPh/
hH1Xk9u60u0vYhXAzFdROY00wTPyC8thmwlgADN//bfQ8rbm+Jxb94XFboDc3hqJBLpXMEqHPyUV
Dv7QzcuGC2vpFDDV4Q2EPZTmTsgottDGdH0gWXSMNZTcJtbwDOyuv0v9uYZFUy6kuajTuDkA2zRu
+ai2hqiaA/RNgPAx9YaFYjrQvNYfx+p+yf8afuQku1YSVAQBK5AuQl0/QsfsFGt0edHy32dxKkYM
dKEhITEDQipGgcvDKc1RMObDbtvbmQ0ghvDIuoEamrxUaf4ez4G3D/SSy5lzsAPAk5tHS50cz+rG
BZ1yHQ81j0PfypsVSEkYoSR6kuhy6QNUnYw1PMByUCP/zTW2/itQnDB0yYokpABASyDj/0yjMLMT
NNHTSWBXiMJBBeP7xcyT/ihL1R/p7HF45CCrV6zTXIIQCUhgYYpfwB9gYRI3zmHQBzoz3E47+VbA
BBZW6oA1mNsrBwUerKuYgJynTt4PFN8vbxMM0SkNtfhsoO/QVSviB8ZGtikKLfdXDyCXUI47EYgj
xAoMNDWQzmzWTfsMv1NTgnf/QLz4eTqvYXoIAJ1GX9CAxs2vYLmdLXk9izCrUnOLFX7ygs1ddAIW
+Uxc5obDXxOdE2h3RdMWulsZYKepewgK6J9Wo9OuZteCE67O2dIALr040Xs/MEHh7oOeX0zPxEY4
gYQCFNOnrzTgFX0Pt6V00zY+ZO5yLdmToLgOyqw+LVOn914UcNGL2epibOYTA+qzKBjsH4cp7XzI
Y2oqFSWxbUwXBec9Gi5Veaj8+POhtVPodD2Sf82R+pK593zg24FzARtt3gvHm/ZJ3c7QqEH4yMG7
A58IxWVePrUJqCL/a94jl6va2pX+t6rwulNbFt2JjRO2UxSrDAV2V0H6uBjRfdYHvJmLE+RnganP
JlDUYyB0VIJDMp4KMsgTQMqcIstzNqNbXpu0X/vBBIuH1GheeqwWYDiZDTvKASVu7NGlLkFwq1YC
RqenvDVgkGSl8M0OOoDwg9xh6SrKsfoe4dao5KjOQGAB/Nf1YtFantgyHqGsOD0/yh1UpgBzTu3d
2Tr9VQGhsNYAoHFk28lHLaeGHAq6y3Ion8C1GZZNnbDlMHn4Awdj5qzw3h9CVbrg+Rl2sRPScJ6d
wo+XUZkKVBiU++xksXmd+1cKaEIGYPcqB/RipfoaL/gAqn8arptJR+I3pU8TjdD1sUbY2FZ7eaSk
oyDNK+DDu8NebE36oXRIcuji3uOm8l+LIM73mSkzAAjAeYKDeKNlQ36/lvLCB3DBV6/0kqI8L5Jp
mwbwbGLxgE1MHcFHCFXvfMKjic5aYX5zrMbeAXQQrKwAeq1mb+RXWJrivVhKMzTj4SvqthVgKPl4
5a49XD2nsCD+KM4tD6wteIFDWDBXrv2GSaAR4oFvoPIe7QIj2ks1sdC1g9fAk70GsX/3bY99FDUk
EnrT4BuYe4rnKM0P8BPmywJ6OEttyvKU6MOUNP0TjB3AhOOKA6aCXGZY1SE3wB/oM76TRiQ/phkQ
Iy9x8xNLpbg2sZcvEhNrZgiagLVS2MeyZtanQwsvj2OED92xPXV4DNJcHvOoW8jBq+H7EK/omRr4
8y8mIjSP9ROWHo70bJ3oifl4zP49rGer3D3bfb6EVynfmLGfnedS5mc6owN2uqCS5H28YnrUGhRQ
rK5TbNCMGk/lIAesc4HOaulHmOsfHNlSKgUqnMW76KkqpG7vztGBDv4I4NCOTuHRDL15ds+nekb0
GAQLOTrUMdan3Zh9tKx6JVppg+U2zO5yeK9OZbTJu54fiJJKB8rXkRWEPjihK8oVei4NgJtq7WxX
vVJ+bKwhWA64idQ3oRmPOz1uUvv9smZB++yUHCTPAQaE8Ic13hIgrI9pUU4LqUOwkIN9YUA+tHGy
GW0NSOwAmjHqA53ZQG5DKCyTq0cuZYU4lmBhQCnzz0RKytEVx9qerljjeBsafOTpzGZ4XBoKVGbU
5boQzPl+CREO55hnILwyCCQWVaCgd4MDsaPpDL/9X75v8PVfeXybh3aBlQCONCSz7ubnZrF5XPu4
JHWt1cjBbCbGSDz12MEU5RZItvFEqU8HSCadaEbly+09D0zVEh17tXy8avHFQsM4nioYM+P1axhC
2gtmg/jTMfMwwKHaRmNg+P1iNrxsNWiQ9SM1yPGrM6Zq54zweYr40G0fTEEiGcLu9/cAFchplAbo
Cpz9vuLOPKRkEJX/dRsa8D0pAAXoA7gwabUd66G+TE/HkYR5/Bo1RmD0IeLhenj2Wjn2CrxrdvBB
tw7JHFgHOsNey1XrCpVVqHGpLeVc6EmotYOv7H1OX6T40FDYCImICUg5W6H84S3uXMu/2JlVUcEX
PIc+SVSl0XmsgxXqgc4erkH4mhBbk3ibMrXnhWgAIcWq6Tk2zWpr9RM6eoDxww01aYA3TD1rrcCs
3VHbIfIlP95HyQ2VYhr5z3mfOhU0uuz1wqb2xh34Mwy/Hin3xXsP7u2684tSrlqAVip06E9cG0mT
m3TmW2IH/zJAHWlKZMV9yHJAO2mO8GCytphsFJ/x2vyf19UqyJeDgpol8UWEZ7cn0fLdnRFCIR5F
uzt9hEIs0Hd3z2iAVf9rsr6W7gTs7QK6uItZl7hdMRUXhuZaPXvlmVJ0kGXtr1jreCGFAOfJC50N
lfg0l/JZacHYCkpNnm7u0Ed2/7z1H4I+5EyhG14ZP+jDf3zsFN6n6j+N20Chx3PQ5wqi7wl8FU/T
VPLXqQY8Pza8eUuhB48qeNTM6YpCHqkIYKMR1VygQV4dg+WXYWjhHo6IZsx1Aa/I6Ik7CvVzlX4X
ogpLvKFuc18N61gIscMfd36NuHilCRBAwR7MrIMnuzg7PTRyH00WaqbQIQZG0xZYbT06KmMhgUTK
I2Pl22NyzJoyARXGBpjwEScRJMmb7icNGkaNdzud/h2XdF1WiiIcmbMAjhM6zc48XMBGrMIkE+LH
bN44HmU/PTzQFmVUQ3DSMWJAqoPkZeY2kAJYoKxog5aJmB+DwChzPFsFaCEaSN0TzwtLqkQYzoYi
OsRE7HrEtoZnU5iwAZr34AqF1PjhPVbnbWBjE/HffSPKPaYNePA++kZjGsQbCGiDbNMbzbGL5pfp
j5U5mAc9NJ8kVO6HdshD0AdNFMwUrFf0HPI3Rz0CRoT5lbNSHAfdYvdnUYesyeWu06Fllt6Gx0EG
nXT049PScc6JbJ4oMvnNSU1/k+X59GTFdrKsLF7dxtY/eUZs/FP4ajv7hfe1VOkYokhqrAO4U+N+
0LusIG+8HUHVwyM0Tcetj/Loop4c8Acp6c0gHzEsJyYZYQ4cnNxlyoW/dLquvQBF2l1qE3uEAtQ2
yZtVY6BboFunnw5dvhlZZBwrs0c1y3+vePYOw8nsI2vTHo0Xla3xdkk/0hl94BkQmrMjW/klQVMT
OPT0Q2vDHyTgXCFNE2LqltwHeZpGs2Dc9rFxcIRvL/mcXrEv50eoIPIjAMCoQrgE16ZELNJ6q+dA
2wKP1Ps4zY8gDC2wWYLjTQAXrjk/BrmABaoYzPQM0STD/mlb/KmxzfjilgA5+6wtTvDNtN6qCrV9
Cp2CfQ5p9DGZ6cmPMImsfIOV47ysRtU+V2wcwFmY2Y5ZRvMcDCD1RvZXGoM2YPOcD3EE0bi4ds+u
RB0qTcoVFEr7VyeyukPcA/RKYdIZwXWQbkhRqpz+Na0hVTCDmYZGV/86WqkIOzx0tr+7zg538WX7
07mlM15DSi+FmMQKnKXpAEcn0CNB3EQ5AZgvA8Z3/rQqgqhdJHB0PdGhcuv6hFJAHyaQa1xSjuEf
fJr04RE6Bfd2hWXsKE8zaPCvENScGxx0I/g2474043EPmttCS209N/jg/hqgMJIVRDxhzjYCR9pW
WRgXTnGO085cGjyb32WSoC/pRP94Loz8sFv7HqQxqnVF2T1Nefp1sOvXSb8ESYWN6bMyrwpYkk/l
inKPAShb7/CUKo73PGOrXAx8B10NfpidFqhjOr3HTWIeLOYCAj0LLc2BKToV19o08u9L/r56qEHJ
jmqxp2tsHouVpniHZQPpCYAcvjbA5KxzIDO2FMZo4vfRLW7Memswo1wLs0u/5m68zoak/AKpi2kP
4V/sq3S+dObXeDLqczpPG+Vk/FJHAB/WHpqLzOj4xRAuvzjQDdhNhZNj9/tvjs6wU+5gYHWhK5lr
Y29YMpA58mrZqhgWx1nL91pw5RvWTSicQQPuxYLs3ZoDrniEcGN8qGANu7HyvLrK2GNhwYt+yUAD
DOmDwfLwkiuJDq8Hx7Ha7LBemXy88nQEuxmxDLTN2EwOYzLu5QqacODkkCEZzaLxFn8m8IETufQz
u1120orPnWDqoKIoXqODEn+pO/vmNqb7061nrKh96zaq4PdUkSoFvzaB5Zqe6kT8pvKqWfp126xa
LQInNBmPswQaI7Kx4LKiD53dR5/jmcZpqmk6cgMA8hNNfFxCg/d5zgi3dZklb4ER/COMvnge55Qf
xg4bIz/Im29j067HwKveIQlSbuNg1Lartn2b1Vca7y3wKHEv6GClffsaq+jqdXPzbYZ/QJireZMV
TgvizfzDhcblXoyyuZKYZpqbP6bIRQ1OKbaxncFH8TyFr0QWFP6e4qRiH6aZ9UtIeu7yRiVPs9d3
0TKYtnMDBPI9mlpAM6dCtvhq4vGBt5M6ldP8xWR59NyORXEs4ccdGqbFz40//6BqCB2cXOJraqKS
9SiYpMJqlxUaqPjgAfjXRsARuf/Saau94egMT/ryMFUvFFRVL3aDY721JbffJmFAY74301/De+uk
za+sY79qOFl8QcM2wfNt8k9954h9287zRsFJ75p0+LR4nppfhx6APH0RGCDbGXYU3/B5lGHdx+7V
ihLw9goT7dvKgFmt7TegLPlgoc/tqC508PvUOhRw3C6DqAsWlAPRKEXVtK53zeD/ngfpdwXtNEgk
PHI0OYsk7H5n7/jIF9XAoDXOobxQS3WhgaFk32dVARYG/YCd0wO3nEFw9SVoQFxwHKmF+lhbL9El
feuUYy4qAHqx80jkU1bnmkw2G1vANJInqXJ0d5gXfelb+4dll+zXHBZ+aXxJOg51dqhCoyLUNNe5
FQCDT/JgOHFzpbzpFp9S4JxVaLRAm5raDM3El0EvYPqY5eZTpA95YkxHjgJf4JS2u6BpkDlEYc9F
N5HmUe5+EGgaJ8Jx8XvGtffJwknwfzr0m3IAky6wc+yJ8+Fcdz0Kxi4YaFBh4LuySJ9RSfmdegwq
Bk9qD1Ii4WzVBsR4/8zhPUrkDGXCTedICCxH+T/0lnY6/LdqCaYpvcHpkMP7E+gwN91T2EM28sJM
a0ERXVXD0GMDHsfnqyoJGVcDBQRoLaf+BjRwb1PxvNiNaCgtPNdpnukwozMTljWwFR0T7T03qG3m
CfNKE9BVlztzxhPQBcVQhHJyRNia4vcFYsr+ySqYzpt2osXgtATcp9NKywPeY1cxcF+tG/R752fZ
2tjvekz8SIY0BFEA3DzWfiRYR+DVJC5mAuci6MFVJgrlLazHdZiiDRfidW6H9x8lOT1K/aOtfbkS
BQTYYE4PDAX9cDkNVxnkQcfCCqsxikDlKn6yDmtN/LH5eXIFP+Przs+oIHTryJ2xB9W5+9wiZW+e
X1/8hsPjEA8KUDDRQKtK71Il1YTuqwmJ5D85J6/ERgXx1fTndjOgqPxutxCF7LzkuwV+X2gnzD5B
Qdo6x1UDUUirSb5XvnGoIaUbJm0b7I2aYTvBmvQpMg38xuZd1ot0hQeOnYdwQ4H7kTtCBQs77mdZ
onYaVVelA8rAPktBMTsHU7dmVQhHAfZs/ZpNe/onsyAekCfu8Arl7HQd4McVRvYkhzP3CqgDl1a3
bo1B7hpjGrA3sF/nlAGcXpkcVYl+AH8j/bhXU1IHiiGxA3rtXQkTFdBkwaPpv2P8jzxHDoAybubZ
R1cXSOemAh2raEf7aEIdTQaRta905GHbWy1pDs3OfCwLvfmbg58uyjNmVe8nsy92rQBPzDOwDa1V
uWLmCLUoHdYdWD50RgcmRqyvyrYPrbwuzzyyoPU9KxBwXX/aoqJULHkQW29wmPwctglkRR6jCejf
q6ybvnW96heDZ1kXnmb2ReZj/DRCeeCRsnS+rp0XFLrGbSt898RdK3mr5bpmvvmWDnn6Vsp1owPY
p87PY//WNMXBNXL/4syt+TYb5T0ye9d8KxzxKfozZuRW/jqBBVECPaUs40s1Vd6TO6D+wvL4ve+T
bu/zHoVePTiUWQmxl9Reg1X83ex8dwmYpXEFp/sH8+Lpq2Mbugo1xCfKu3X+I++Dz/k5AOtvGIMB
DzI0z/SHVsSF8Qyw+dJMmPk2xV5EEcib2LnosT8zaUxHJtavbwwlsOM8+Zt+9HjY+lgAxcChfbCt
Um37MXfFdKigBoyhcfqw25xD9sBpgKtHiIZHnvcfs5mOh7zI5zAW+fRhGtiy+DyON1ZjYIMH1w3w
q4AQOlA84/txqGBCDScKPf4pbs3kVeDtB+cedbPSvDw9Dgx4j08hCBG3Nk7wEP3PPHZUKV4W8Cqk
FxYKcD3YxLOF+ty/L7FH7vEWm0cIG3vFGNrQA7mpQHtOmOrbAP3GVZd2ag+LeuMlccpXWnIl9VCG
zHXFGQLWCgDv2F3QgJkY3+Eoy55dfK4HFoGxH+k1HPzSV1lkXdoZmMIWpcrT0Dm/DxyU+1OmsKMF
HWRaC1UZ8OejI00qD+UUs/sFdKmysAQymv7+SKXHbm/O2fFAp48F0qfn7qfTOg8wVUzy9zLqMd+B
HozHbHi0xP5NpkN/KjM0umRiZyAmsXhb6zAYmxhsF9QsaNRN/Q7t1uQrDWY8K072xLA4Cos5g5eY
B/cr3SKgQ08al7NC1beYsfsc0Lld0EjUwurJTrNkRWHZtx4whgYYVTYbw8Hus21s9uKl9IvkbBfs
DBqdeAnQFXyJ8tZbpHhd7ijnzEl7nOP8K5oBS6dJ/OchAHyx6GFYYNSB9e7KSK09/F9sKAQVH4TV
eAJew84+oFmcwsXEr48pC7YuL4MnFrjMw2Olr1fAMcLgWCcfBzBa32LDtJdpBnV+y7C8U+q1HgAJ
qX8/E8XMIHyTe8uhduCnQMM0UQzZh4TGcZjJWRwbCO0duti012DWN88OZEBD4TjZN8e1dp5d2r8i
2a+VWZffJ20lW9QjAwXa6qG6TIATOuQW47ve6S8P9dIHGqXLSmc7GP0vNy6LLF+MDG7ZfeMr9www
SAaaJsptoCz312jWIJ65qp397M7XjmNJVMaB2NbzDH0AzWaJ8CDLubCfiMhiBEGzmSaIsj6oLryE
7Rn+9U+JJsPQjMKSUXiXc/hz/f1uttls/hr1MhcEPjTJwgeM1+BoipXSUmuC8N4HZqc/xWO1ekB7
6ayGxMx9LoVG0rVbYC/6EP5goM9gtbhIh5S9uCjjXwbe7/wuOwx2WX3pvLnZRrFINoMf2R9+4IX1
6Drf3Ljtllh3xMcZErLX2FNqAQmieO2iQrdsdHWKKlJ08GW2S+qk3z1KV60WFaBByj1CPVegpLF7
pGga3XJQ/JeS2P6hla15HVUK6zl4uXiLyAPFwQERzFkkQVxvGidnWP/oOMiVeoKVq72BD2d7D309
nQZKQxbbFh5GC8p5dEk6cRMbOzf+fAs/Z3KHx9l3mkj/QbpD27jmDmXX98dNKV9YdrF35vjlfk/K
9VMGLYvhCUUR+TWpULwAaOhnZ2Md0TuR8+K03bjBOkDsxn4qr+j/BAtep+ona/e8c+ofqNR1oN0V
zpMFvdK9AQUdcMlY/+ZJ9TXWN8PG7jjIuf6Inow1aZeQasns+/W2RY38oXrySXqbpuD5WwB5g/Lc
IgGqejFYEKm8xzQEKF8dTnPgbGsxvbT4f3j22iQ6lSPWy54xsxsUlURoFJ48Of40viRQGKX8ZAIe
kjTS3kIBjN+wBCh5gSWocp9Ug6I5Pd87/Sa4P/UphjDN1zTBL+3xiri/Dco84Iee+/fL7jm3dNeV
w6JjpfSawDD6kDTjSNWNlx50lZbO5No1qklBGyZGic+NpOXmWTl7YE7eSFCO5keFSI9GAtamxhc9
Dg87AMr9FT5yo8oS4EXFmx9tIIIYSqdt2MWtSnHGUhJ+cB4EWvB3wuLvz9kwxaELjt7xr3wtzPJc
Cqgj6EGaL6oo5gs6dTyIMwVOfx9Q9mispO3yEFj2/JxGzrG3hFmEed2awM7V5mZ06uBZeRy7GMGW
99EKsnLL0ikaPKMwKqCb+zx5oC4iuGeq0V6VvkpWxjeSdhl0M4IO93CEWO5dXO6vYZrjWU4D+kNQ
rnoDdtx4/x8SLSoLhRHvbBg+UOIc6lCGB4wh5aTWp6WzNBYdbJACfCP1FTSZBigsSiP0IC5zzGsL
cBka6IysWGZ+aoFCgjvbnXiaWtc/VrVkQBVVP2w58Oe4s9lzzqAy6meet6EwTpR7TcAx0mN0sIDO
XsNBRiwB1OHPLICWd59AZzexZ3VsE2ikolEqdeubMnSIIhsb+MSb3mK02Dh0MBl0raKs6g9GhHUe
ncHbUS8GTZhIBlAkDinp6zl3LbVH7HLzOzcrwM6obWPC9wf8uHI7wLJ6B580QFmAB4arDpo6jwPl
/kxLMuAb7JHXKyjxzSHr0OQgr7SHhxqdUU7BkIplQBlQipzXyIONQr/13O3c+y+PPKta4MkBwTGY
jKGVOU/nATaVX0ZAFjgbolcfEjvPI+qFk05LE4xPrJGgMabDCrTujT/6/cqoAI1KI2PYKc0vhufM
EQxR+2UyG39tC4st61E5L0MxGE9u4m0oAuvLefnP+YkHh1+aT4OxciOsUoL7fLpIz8/1/Sl6zPfm
PF3LvoTVja7IF0FXjQsABn9gLttQTtoMMh561LbBMVh0JsBUEA/ii56ZiGnocXAHEKl+LwNLZ98W
hY0GUDb9LufROvVTfK8KgM8M0VI9lcbvS9YZkJ8cjXnoobbQlQGopty5NsThYyfrE+yo/jNuh6Ta
4SmtFi13Mf6YH/UpFtiW4W4tXR1oeJyeYhtCQDoaBf5OC12sEQE4clROqN3Iu4gMHP9ZQpSTcjQ5
aOW4ZOPYrig3+vxUAqZ3aVu83kr/DR9QcR2BssBiz/jSsRpY1RFfRArZBJlv4U4RuKUYTcToQtZt
SPaTtAGgndrqt8K8ghgilv3Hh968pMdfHwMfF0BE7i90Ma3x9KAja3bsI1NsgFxFZX7MIMY+NJBl
12d0iACLvufGgo2bdEhOj8H/59z/NcUPynGddLkEQCbA2r2rQHZJWbOtUo4qFwQgjwMr1DqvquS5
s4HVkkGhPhIF25KxNf+xNRuolnBEBgJ5Nzc+39hJY+6DwYeIDJtude/DhRtKzlBOtJrXVNVvLM7T
71kLjzGrCOpLGfX1UWSGWtJAhJVDyeR0s2D0sG4stwS7JWsfV/o2Z7BYRNVMNazeG462b2ax/FpU
7VPrxU0M45A3MGXhnlMUPxuTte9N4GbLJCqbi7JbvhlHg+2xH4CSXGLsYxmgoZgVJnSEE3bIBrAh
7QYG4HHaDrsqhtVUpdlqac5wcKwabylw2ShHB9G8tgWeI+D7oA3XtVeISscrlU4KalgpFuAFxGlW
KPL+Gz/GZ8cFIszNxxMbgJbxOJ4qtTmMcMN0i42NltZHZlbPUzlG1woayfhC+zdKP2a1kH78MG31
bMwiurrpdE6ymv1Q0Mp7ci0WXJzwJYpU/AVCSfXJDLDXpd0/R21gieaMs2ODNSwFG+ZDO7B/EvA/
X+xoQsmlCcZNZrD2zTUC8HVz+eN/TJCurY1SGWroqPMdJ+GDfTuglFH0EVQPdEgD1jCxo5DBu8Ey
mOJF47RiWMGDrcycF9lL7wR9+edm9uyX2SucF7fuLxbD97EipSgGo64tTHETON/4ebOAllwC/BgO
Ns+So6kiH4K4o738a4BCmkKTe6cDVIJi6HuU+9gCYLR2oZYMUs3o5ck6GIritUUf/RCbqOPluSdf
a1faLxkPaYwyMjOh8h1k4kg5gyXTypQqQYsP8x+X3+82udbLDLsLq5OvPOv6lzRbYd2YH/ukWUNa
bNpJvaHHly0/Up5CQBLwyJUjGMLg3/SLWlf1xsbsl3hOdiHseewjN4A7v494uiR4jxvfugIkVm8p
R9dNVCb0dMWQYhGU6d4BqptuQ6lk1EJ4sG1YVnMBMFhtRJDwq4BQN6MSHYFEXKcW6M0O28SfVgH5
un744bGuDYsJQJbYBmhpTiO+jhOu3mYr/2YAI/WzapoDyp/9hzvWcgXJLHVEv7GF1EB2iVxsOGeb
A4xa5+0NWm8CGiw3hwXZdqrQOaMwbZJ1hqrel75pbQBTwV/L9DSoY34MqScAPpyck++0cUjzQTM1
td/afDZAJ7sC6f+T8qqC22hmFmzNeYbNfjECJtPM/Q5eF7/PHJ2DPGK/gyrg/2/U0fPoLsyxT6I2
IdKi61lNAU+MLBuhnPenCgaWfAKZtkc8fG/BwTxSpssA9CncKj7KtrQWQSXaS+m19gG7GneZ5W73
/eZ5UfO9ZdJfYqdjYilaApUrQCanYbsJAE5VxhtELv2NMFvAtOcWhcrMPxRT+zShRn6hg5NI++Ln
9ZJ7bYV6/b95/MosLFeHZPvIoYRcQ/e1t8NemadKTDei9QkRv2el61xN9BSfAoNDRVfT+oKhq0Ai
78297GfnXZg3Stuy8bbCdIcVhfpq6Qn3il2YeqrB3P90tYd//z6oB3XMzfnmVLx5E16/Blq7vo1V
BsuEvDfXhgiq21C0B4gjxJCptoF3VzH0J3Q+a3gbehY613Q5qM0o1eLyOvO7T5cDR3+A8EL8OvMG
q2IUDkrDg2YJyzf5ZMU3XwUHWzjspZFmdS7SGoxkne87q1w2VjTuDW+wP5rvlJXeJPcBCgBLCtPI
AwUgqK3zjO81lFSgKUYVTThq+qesmiDJi486xJrFP8lp3jxqmTRDeWzjzBMYD9xe1KVfQSfSvLhQ
CjoA2/Pu1bYmQ2R9dfBt9d4UtroWTqOulIqQqnVq9qpoAcYPYEwdyAneMJWHwEnAYqBTMUd4aPPm
9ilHEz/F91PKOjJXfuhPXnlwmnlR2iBUBLNr/ki6JRum9Edm1X6YouN+jiGPdIwkCAGskc6t4RDU
75T5o4y8aRGg6Xd1ZdsCKNQkG5CvjNfWDWHzpQAWdrIr0HIxdoCAEwnROt8kRBSnNHY+coZ6ToZG
HgAayaYLuHwzWfoMRbzqe+BD8T5KgulSlLV7yF3IUNIAvi0JgLffvFEosM00fwhr1GvW4lOgCSI3
b57t+S/4h6hdih/lOmt646Pl3f0OMmrcMOrldIIDNARko1qBE6vOHp68G8DwQZx3YHG2mSo0FV1Z
CfjK6NiJ0S68xxO6qBtLx/dVIPzNAEgfwczrah/8rWienwYmxRO4UxwrSLQRHgOASoinLOr4Qon+
94CdV/OT0AN/XUEDceRhoFIcAnToPNCt/LTlSwXNiZ0w+dtkGO6NA0O/hOoNClJo2rzbQNlYaefd
uqFSm2wo000qfe/WT6gJwrrti4JA8l61AVtS3q7Hj6qN4uemLsQZ5AN3oaoJvDTDGLbMso0tCG9T
OPg1fzW8wDzZUX6jKGqd8YUBDqWH6FBZwREfP3syWou/FhDdX5RZAFcwvCR3nelP+uk4nnjvBQfX
B8RdR3e9SVAGYEgFXsM9/M95tmMMJ1icvjfT3J7HIbW3qeapMJB5Pji+wgup+uFo6hBtsKgNIDMB
r1aQ+yMgrHUaEItmhVJVvaVwHPxr4npqDZe2fiOJSUOYfiiuhti6D4de8qHcpCXohy40R4E+w1Yj
qg4FAx6IoTz3PIB7Bfl/rzxha8532Erb266OmjOewdUK6E3x6rjwg3WtOfraZMbJCwBNXqhpI6qq
uYgJJVBQAEGM7CN1kYFfHYcqb5azNaXfI9fD+iadb4bPf6+94yazLvpTmGLwpcqEAx2Cz+VxiLN6
OlYO8HfliM93HEGodwW+vfrUtXx89Qah0HQu2gU3O+PamqO9iwIwSAMAC95NFyh0X1nfM6j8SqBp
oJpuv3ZQ51+Z8Fg4KiOWx86cg1WWSO81EGWxGLV47K8RMsr/BCopF6bhwhg9AQBrrIwvIo6ML+D+
9ftS4EtEIZxroGU4ZNaawtzqoP2edvUadRMRmkwMKyPw01tm+N9knUWXrA/mi5cVPy3Tzm5Z29Yr
DzW2Ld4aCNEl8nqZvZv4IsPXfrZDujoYKn8BlbDh1HlF9zp6v+e36v/YO6/lxpE2Td9KRx8veuAy
AWxM/xFL0IjyolxJJwippIL3Hle/D1j9d0ssjbSze7oHVSGSIGEz8zOvMZrNUMTqev91TU0uShad
66yvdERTaJrJ3UjBcRd0nbnrMJZRulqe7l+Vfg5NZkIkev9SadlisE2bBasLtvtvDb2FnrlpMy38
+zeI152l0iBxPtaW+fPHB9waqrRc60GAVJw5fYumfnxUw0y4UubdKQqC6i759/vj/L799/vz9p7t
jY8DaHd3aMa/tm8ZyQneSMcE69Vy6Bp8yUwbzW2jV+4iVhE3EGZwks33BHe+HW3/6bKtyvGuIOKa
380RSboYPfvnfRvG7lzLGMMC9Zj71lZjCGg6GABVG++yCA1W3bjXtco7jdoQQtL8Miw8sF9o5uD8
zcvKgQ7wX3ypNbxZz5mf3n9JtDJnFSk++hItD3ntadZRZo/KphMB+ldRqlx0pW+4PQvgY2Hp63CI
2leUT2+Ldkjv2yhEdCGOk7M0D6eTKDGjdR3r4a0zlOHCoNH/GhvJoi0UZSWygBaJYgnUq/lPNJ08
BdwFKQ2KiTvqiTx1/Kosl/uP1fm1olpA+QHchaYu1w71rd1U9fBJAXg+m+OwUoGdoGgbn1cgER8q
BWuqNu2Hy0JkyZFhiAGMfa2d93mvLxwvurKTrLpILcPfomivHeVUUi9Qxg6WQSH1b7GGlZQ61j96
jQavlebfx4gverreXtPiYoagiLzQWrSIxtq3A9dKBndibsKEan4ZW2jglS3mFn13JfQqv0L3TxXt
VRgn3ZWBCetl5vmkXvOr+f1IxU7HKBuCNHlkqnZ1A1OvuqnN5gjxmPLy51sT+G4FSNd2/2Fg488H
yMpa7j81rYxEUvV/7D+U8F5uXvYfYNZa8QPpidd4W1REm7tAy/qjWomsWdsFk6O+hg3RTE8ZvrYo
hGjeMYmFuTPJiPfvO1OKu8HgJ+AVzXgLyALlnma4+VlvUlVTPUnV6a+XRdP9fPmzWhXYdOrmjYWN
us3Q90tDeN5xoo7aaaQ3zirWB+W6kUQiZqnB00/1pTQQTCwcBppZVY+OjXOEFuSv2E/ni9omcw5M
A4kLTbtXOsXYzVSX0/37eVuMj2Mr753MFGur7tPlmDgkP5F8bPFuwK7Mi8n5O2fd42JyQvhbIfzO
IDJUe7x2Gt9cmIqq74ZIxe49c1Dw1pvuREPrC1LJ/Gczyy2PKfTyJlHaRZd7D/ue1T8trDcY7f0n
sao2Swirrbt/+c/WBx2y/ct03tjQo7cbv+mw6XWJ7mRUu3u2257QVnSoKs8ddIriSq0sB3iPP/lv
+4/9vG/xZJ+pb9m8jT1v02sphsNyiF2qMsa0CALpnO3/Kxu8gZXYGlbk1t5ZpFZ8vP+z1ax6i2D2
5Zv3fv7ZmP2Oqny8PfwxAloTmkPmu/vfToqxP+uilTLr9xsI7eCsWr7uRfv3/00NTu6VHUBkMJyf
Av/790s7XOVhlJ3/s2kfYOVTZJHc7n9s/4XUoJprJaJY79/Ta5MiaoqUPPx+CfdxvgQMKo84iEzT
MkrnL9Lg/hMzUaZw+c/nb76EErNwc7s24Qa2BvF17Z0UapBemo4pFlBLumepFWcGqhd3iqTxMiKT
dWRWrXErivhyv0EDrXNhM3FfelmKcI3tKcu6++Frtb7SjdheD5VOmy9SMXiW07EKSO14/1IEpu1q
TvSjKMd4UYSRcTuoWXy2f+kxZG604YqyD1RZrLWWWpgFD5Pv1QsUoeS5ZfQoMIbauQdn7KGvCrlu
dDXd7F/GXU+XhMhH9bAn/Xlx8ULx47z+ean3l9XMIEtRHfO24RSJWS/DNt3JmU2I9q85dqGh1TeM
GrzlzE+wrfAsV8YamP75vf1/mlUmF34Uj+tgcLzFPx/sv0FoGx+Tge7273tNJhZtlY3rjoznXApx
DHFEOx7mV/u39n9NKU5Fab7cvwjToTkPKZye71/2aaRsC/pB+/d/bvH3h1wZfY2PIlLuf7+3/2u/
MXNdvHQyhOX/eW//V1Jj56pwIEusAbKFRJx1s0dSqh7SxgvKcsAwrWzhSCc824Mvf34AY1Xf0n68
mkmVYrn/hJ+JV8KMgNQ6aJ78/tt//Os//+P78D/91/wyp7WeZ/W//pPX3/NirFAjaQ5e/mvzmp8/
pa/1/lt/b/X+O/9aXv+vm99+5NVvZ9frm8Mt5939/UV+/q/dL5+ap3cvVlkTNuNV+1qNu9e6TZr9
TjjQecv/0w9/e93/ys1YvP75+/e8zTDN2L36YZ79/tdH25c/f9dVub8SPy/E/Pt/fTif6p+/Xz/h
uP7bZfhaVa+/PWUvv52FZftKWPzLb7w+1c2fvytC/qHaJvJdhm44lilV5/ff+td/f2Sq0pYqMsaC
jOP337K8aoI/fzetPzRiEelIC+Ccagu+U+ft/iP5hyVU0l5pq1Kyjf77v6/Fu5v2z038LWvTy5yj
rjk5yU5oC883dz5ZYeg6gp0qOi20DjW0P3U+//60CzOfzbX/YSqtEYRZR/qeZ8VKz/tzqw/v2e+6
rFMIQQ0MC2NSFxUt1ymfCVBBS10kRJGzC+XCqtSO/K48U/GJWZsSHJ823kyK49N/Q3FM9GxEq2Zl
QqWn2oLHUaifU9pA3StPHtNEVelKdWcDnJSByoBP42TZ0RhdEPq9tJG+7R3zzg5yJAABBZBwtkvP
CBcmEqdOMN05GlLpuTlea+My8kW8rCNyOXPwn5ui2DiBiszk9JKoNf1u00Zn2bCe2ftrGjvKyp+S
cy+iW1oTEXtCV5Z6HDL5OIiemtoVl+YcyMVjDO3X01+qwKK/YeVnEZyHJXoH9JAJGvrR/j4YqDNk
U75UekOFeBd7i2mcpqMI27tqADKKcI8PpKSB5VWw5r/gEbima3qGzh4uL6L8lhTpI0uFklQwOLzj
pp2FNyLveOystRYowypt4udAJi+e5V+hMvSaQipd9bGvIFzpIv/gSTaa2uGHZQBSerVxbE+6DJpL
5EOAuBgK43KCKrbqEGnuR3neW4Mb+MoP5puXwLNvSmRvN7K1ju0mWU4gYli66SH1PStNn60Ykrqb
mKay7GZqCZJKC4Uyk0vSTSveapeoouDpYS29Af/zPH6uUj919cYidccHBSgPuGrpP1umuLI7arvp
7JKHSsaYBs/9ZG3pWhYu7HV4suhdhloK6zH8UXvyvJ5QBtT1ldE0nptmyaXiTPdTj1eYLngsLHhW
CNnSFrjq6mg5lVCJ1LIGCsXZezhaQijpz2FpcEGK9LUYGh4YIODbvBPLxlYIhzNEIifWtco/Qy8y
W/Wqg4BcHAfY2E0uiSmY3wRRSiMPKQ0HwcoMRjzfUeFZTcYVtjTNagicYVXV5WOQgxyrq3RmmeKL
OL2KWUGSYHsRaopBSFrfGk320iQhdBBbmaU4uq0ZGc06GwzdjZejLkn3vPGsqeN8adWVuQTLTKg0
oXmRDZiBpNG1NskNiS3bQ7kg5KsuhcFHeuWgu9Zpy7TEb5vo3/VmJZKsNOrVqY8koFuNyU466VUt
TRQsTjKTKNmPn3U9WfmDCaOmOs8HlEedBA3OpLgG0L0O4cc5gX+JSKu9aEwQ1L0CKmpSjhGJmaXG
ssvm1YicrcZzYGrZ41R0/TITEgFPbwZ4HuGMuEii6tJSoeqWcX83jNaa8P/xzUz81+z2djZjon4/
l9kgBlVTJyLSNQl6/v1cJjE/QCXX8jc2QigLKxebMZJH5KMGD2vycwF8t/693ZmmfbQ3w5aCbFBl
/jzYW9dqmqIEnr+x7HyWO78USHIYXFYTxmEbfictO6vV+CKyclKy+tvn56rNE/O7iXs+WcdSpbA1
oXPG70+WRoaR55gaIJ4SP2eVZbt+c4oQhYvo8MiUsL8XKWrTXnJqZ+mpMlnrzw/B+uAINJXq1Lxu
AOVW3x+BaQgzxZwJKm/XnZl6euoHcluWqTuaySr34i8uuD3/3sEZW7rO6qfpqiU45/f7yxD7qDrm
v40xsagEVrqp4oumYCap+ibC1gvN0mCCQ1jCMBD9nVVrV5nRLks9OG7tx5HYWjQ47d21ZejatnhM
W9zUuzs7t0m74iOjKAEEmRszhiNeJg3uRgWaw0x1WWtcZSNc3Km3tqUZPddaSAz9mKOrKywPGSs1
7F3h2Ctil8chUewFlOLTscyxIxwnaBfpbesk8OGDijyof8JV7yb1UUeCko7gPLdwheKRcMOwdlPd
uwT8aJUVYvl2xhxi1Jui1a4goyyrKjkztQEj2wq4gw8wds8HK+0b39bv4tG+YaZxGgFxPsyRIbXP
8Qse4V9Z29qb1gpLWNJWbs7UjiBJ4u6fiP8fFM7PGtHxfxETLl6xyHl9FwCy/V/xn239gY4784SD
bLpDvEYE9lf8Zzt/wFO0pDPPWdK2/gkANZsv8TVHtxHycWA4/R0AauIP27ZwAbc11XIQ8JH/nQDw
IPxjSnIcm93oBkhbR7Xs92Oq1UMADQysDaJRW6/vV7Joj/1y+mKqIF59O3R/7kZjviJvE0xYnM7b
KHNE3BpozVhvWkU5aRE6sc1gnWnpcWkdmR5o9jn/N7dvbsLlz5nh7Qytf7hXobJHYRtczoO9xpya
5ulTvbGEw7pJVSCo229OPYAHQrPZCY+lbPyFj7VXayPqgny7LRBEDS65A+oiLUfXidpbGigXeqo/
hV0CJyR8bFvlAgrQDuyfpsX3FHRucqPcKl7kWlYNnEq5+/xEjHlmezPz/bx8VJ1RkOdOadbBzKf1
1FUH+AFgpqPXOdoSqDksGn1YN8GmSxtvYSQYq0mb/2i4Lz3mKy1mcgic8NRsM3du2E+tvAFWvSvH
6xIoPPraeWSeTOh3mEoPauOEutaqGugdRzto4vNl0Ks6XDTYUlcUciVw5UWDIvIXJzffhcOTczRH
Y2KXZENiXmbeZCCBKfIplmW9kYl13uT9hUcrta3WhoxuisS4svPoJQZ5aXCN8yRZpREFnsbCaxaR
VIBmqS3XleWsQqU40mG22bHEbSQ9NWG+TUWxhX2rSUlOn+D/LcqHkDjHjnESHMV5OPQXMC4e1D47
//y09sHGL6dFxscgVg2W6Tl8eHNaCsqHVgIbYqNnOhqSxP+iRh0rlhPlc609VwTpltCBaQEmsxLj
TE+hseDl7gVkHSqcIUjdbq93q88P7KNniciBDI5k1NLlPGjeHJfa2oVEIK/eJKwgmfS2dqA8fL6L
edJ4e+qCcEjV51EnDakZ5uEuxsjJY/TmN2G2SlX7pB3rI724qWlCo0WxjlVt8fkOjcNpbL9HekXU
sW3DJt9+f1Ky0dIxyoJ6I8hVUv1mAjtuifi6SqNdH0xrbVQffO2qJYkJZOVO0ZWROCfGhBJVntzK
MLz2quYor8dl7qc7vGQumjC5FInmWjleYl60c1KxdfLTeCSIKNtj5G7Xju+caMp4h4NBtDDJPYEw
ffPC8vvnJ6fZcyR5eD01ZhyWBBXMljl//uaWiRR98yRWKlRaFAB9qV0sMn16HA3zHs1la9u33mkI
kGyZkryteiSPErtHtlDaCjICOej9a2U4wbPDuAzMzl9okbPSyWPcYEKWQJ2CZRebj94UhqdREqFp
GlXJchz9CFVcGmMqhNKMAtOiqQoLFcbqBYIYKRHjEQW/aCGzdgfi9kF2dbLIgHutqiqDwa6dIn3J
8+zcBI6gamj01qIJ/PPBasB3VAmiUuFm0uxHlJteEy8/8gYI65Uo14Fh3xbCwUss3OXZzMbIwEuk
9VM0GchTz30aiXbiCLt1gRL3nQhKEtAYwmOKZtiaMtAPghwSdnQ7vChyu1Q+xoqsl11GYRr3k80U
dU9xGjSu0ex6K61BV3XDojTsmB6EIta08h5VZROn8Vkm9aXIaxLedri0+xqltND6Ljp7qYIOWOi5
B4Dahso1rTSenAWu5UvwyBS86xqmvRW+RC1KcCFyDdhLJ2GAxBH0jFK7GyLlkWb6WS3z48wxzUU1
z2nJUNz2wQpUzsswLGThXcvKWNfQZlHvuG1FixOAlV7El0jwFquwYE+RVVGtLwp1ocaAdgy3biL0
apRrUpGJzs3AwxD3Z+UQ6QtkewxXhxCVtnBZzK7DbWqGXNXBlZdkd1Kx0WRMbVdCLfabC6Q+hyXC
OxmpfglkV202WLadNB46sr2Vb4eiLN3YkPa6K24z5d6JKujRPGCyas8UPctcSP5HYzdMi1SNn31/
qJcl2jYRV6AVqDqB7Mnzp6FzvmMFdZarzRZ2/0rT4/WgI6orJ2QvrJUR3hty2E05TidamIPP4fEa
K7wne73cga07+3zQOQfZHTUxFZQFAYtpaeSSh3NYnrZ20qV1tUlKL1jlffYa9/IYhddZboAhkpiX
frErBuRnShCz1hjusiRIFjZkfMIAyPqBf5QjaLBsoXBXY/5NsxBfnwJkIBRnkUHnSxMm+Axp/yET
S3qx19PQXnrKLA1q2g81GtMQEaNTn/hskWeoXBvJA/3QtUh9jRJNly8B6mWuGtJ1gVLbt4azqM3g
SQ/otdU1y4ra0UEcZl1XIz+ywugho9whlfI7KpHoqeb9meXHr6h0o1RW2G6j6A9VzzUdk+kaoMJR
GIc/nElcjP1wFBfQ13atlEdFBpYISa3hiGM9gnx2HsvujE7pgwCxi3/rmjqS7w4VgH368CVac8hV
hdEuDhl4ob9rhT5gcdDeRrB8NBLmRN/0LNNTPdluIbmcadXefn5DtYNs9ecNtYRBYZV7qxsH2SqQ
70HAvKg2pVncp/24i7ELLO0TfJKpYOJQTa1yOlJa+7jmWuvOWR8jqgp+AUiWwGqKcl+JWHrZJq+f
H9l+z4fTO9Rux1B1/pnGQQDUI81UUfytNvRBbyrqaXmlSncr2thYWo6oFmbtrQWxQKdScJs03bUc
VE0DHs2MOZ8ehmtM0XFmJmdD1hx1BjYEsfzmGXXOPY6XWmYX7uQjQqR231r01VbUOyUTZ3ysRtQf
kxqS++fnpH20IEvdMDUWY8NiSX6/ZKlGXmlFA1oJ/iweGoV6lEf24LY9CspwujbKNOLcNFHLtZIF
PW26pnn8qDjfSoqriC3xDAbdxecH9cETYOqqajh0bzXjl2OCwSyaBMfqzZRZlwKdsEWRmNc+yY85
mZehV7x8vj/toGAxP3ISrS9hUbCwNWfO/N6u25pTKmnjTBVq9jnS55StEaY4phZ91QJITYz4lj44
NWDgy4B2P9/5ByfLvi1VtTQqMzxY7/et5HWUDGHPQ6WMR43sbqHDHIG2PzWxxFzo5pD9X9xyqevc
cUsVmk7Y936Poldsp4xLbrlVvNZAatU6uKyifhVPjVw5onWjwTonYEgWBa28KdnU+BiyoL82Gl9I
4y/ipg+vgGHOebSFDvXhsJIIoFqVwyOIyqeaATgmMsxmBoFzHgXjFwnuYTnu570GBaSS5Js8+Adn
77SJbDzkbzeFUB9iOgjA9E6RQaKwrLxMIt1Bkbvv+/TepuCNTvpR4Xu2+/k9N+abejCTSApkRPVU
BREsOXzgtLKaBoSMN3HVZwQyMxK+7V5iGsV5obmGbFo3TvRtKQHNo/vc1tEdKKynTEFL19ZRyuqi
aFqoA5nsqG4LmivLstOuYzu5NzUK/cKJjs2uxwo2pyU0nskJrYgJTLQRjtYG8Ma6CelclIkColph
WbG57Z+f5EdTi9Qd7DKl0K1fs3rZKoWdwa3bYBt5bQUsZJhoX5cGcg/dad/G6Nz2IaX3IviOaPol
scGNHHnkPX/VBFixa0A0Pj+kwzrDfpw70jD1fS2Ulty7cW55RiSq3inJPqJd4/Qb4dTogOnbKM4f
ejpoA6pJgwybL/Y7P1OHt9uwbJukhylWHo7xUSo+QQyu48nkgKbJ76lmfrGLD1I5aTBzMYakQ1H9
IJXzZdQm3tSXGzVWzu1c85cmht9uGVjNspbZtg0ZzgmO8J9fUfOjqfPNfq2D9cN3gmxgYSs3fhY/
+SZqBr6d39ud17hiOm06WCy1qtJDkoj0Re33SorzOtTEwhIhmbNurCWYFMR2w4vOoFUEy4F1Fdr6
StjxOi2MZpG2ylVFTWoReSVg2yRyWUG3SuqjCBd9R9mOZ8hsapxsL1qR3ulIVy0K187Hq1izfWx0
6jMooEe5l49rM0gePr8CHyygEnYFoafU5urcQflgrLVMzbqWoawwRpPhrDdK/GiCq89389Gj+3Y3
B48uWJNASpToN5RmdmkWlRiBXw/THdLwqxAxQzlKeNut/lWA8NFz9Xa/xvshkyeVExLuMmS67jKj
8DR4K+DMa6uItl4G9c2uvrigH84b+/Wf3oHjaPvV+k0W3VuqHqDGWm7yPGYmq4/zJrihFRos7I0G
hLIl280uaDHA+8q/Db2xQVTvqLPpHlnC331+3fUP8gspCUToZJhoCouDC4CpQtirBQ94Coiz7fyG
hJtouD+rqPOBlEMsK/VOFFm49FtpKVboJhCyEU2PBpbF88yGhVNGdS57LSKIgHo6NzOo9NW3nx/q
R7PM2yM9WNnQ7Rj0wFfLzWh3LuXi1eh/1Uv7pVI7z6C26XAhWD7R35gf0zf3JpMtTpyFVWw6Uxxl
RbeoG5WKQVxim5pdSUXumsqDMwWevDdeAwwyFiPu0zWaGoV9Vkb+qiiHZR7IlHZz7zqwzQyzvBYV
yrI1A7kKTPge5v1sJchK9X0eSKUanVTm5ecX65ey3/5MLKZdVTN0so2DWg1eO1QxhpT7WmiPTDj3
QinWhZ6tA187RUXhqFWC71mNMfFUubEASehg7+0bFHYw9jo1AJHB0/yidfazQnywVFCDdEwD3TLq
rPJgPsVhzZRocRZQF7lYqJ1eBD716qGvLVeprYsqHU9tK9eXPsBsqMHMATUtbsi8C9vuf0RViEze
5KxFh/uwiXVBVnbdMgiMyQXzHHfAOCxEaBaBSTlAgycKUqK482vEpVVsHBZd1bnCyx+Vtr7Ooipf
9hXvoqK8DXUVF0zqJkNDc9gxfBchiCerCJ9szfwOJ2xFF/mo1ylrNMdlpT0KkUbkNWxc4H8A/QAn
IyByOcKeSQspNUbivFMwxRmVdV5B78nVHqiD2MpuoogUFecyouQVV+s0mc4Sf9TXqWKfRI266lgG
YEnk8VogloRr30kWAhVFOTvfOE23Vtr0wWsbunHZTTBTzmPRi0UjuZJlHvVHMIQvp6E4UyXVOXQT
B8TEdOishekwvCuCI8SGkwGJmSJZC6ymQ08/NRR7A2sFwECZUhsABIDlzw9fiJXIsYmsypc6XsRZ
dK638XmUyWdLK9Zq0HGv2qNECXZZH8wEyBZic/stnSSWdwEnGEp+rh2NyJ26BENmq90yD7l+zwkn
ESWfrgeSA6E+WkxAy6rS2cJR1dcGLuLLbNcn+Q9vMi5YFJZlpT9bqEsvR1CgXlKIW7vtF1l9p00O
DnhW+eCHGbdTpne43p4DpD5p+rpwLTNwVj2Uv8mwEKmaga+lfY6VM2J3yrPfyeehx0XKM30ccngo
crt9gKX0I66yH/CFz/E9dsM6Pjc6UBw2aj76t6S0ciohpoqeUfdQis5xQwntywoWVvCimVHp2kF0
ril291WC88FEiLQCw4euHAJI6sFaCaQQJkhpFJsQfkCR66sxUgj3UnhT0w5E06WadmdGe0dd+NoW
0eVTE6d0ahhCX8wx844OBrOtkmhpFqrLhH8HM7IXAV1N1bHY5BrgnxQ3btLAk7y6KipxAkfmWOse
8hzYeJsD0SgWyvDtiyP4IDxj9JlAEIh553z6/Xxt2dagREFZbPReXAV29Jjb/nkBs0RDzCnIvDUA
9p0RFi99k32RaZkf5HW2buvg6Q3CfyQE3+/bRE55xEko3+RTqS+HmPSZIlOFn456qbbDg28UPzC2
xfa1/hGGuqsh5pxIimD106ji8TSCX3rQ6ybeyC52VkkgOvpIGNkDHtmNnfwRqUm8HES1ywV2XJQy
1qD6b6GTnWqj7ixF0v6wleJanRLjxJPGzkOH99isZbUEK7wE5XRalZRWNQWvTdvZhKoHqN9bNR3k
whJJMkMZ07VAJMqeq6Jf3JmPro6hs/iwiNLW2uepb1bS0U7j0XH8ApGT9BQH85dKVdzOEBSJ6/xR
AipIRXmtC3qB4/Rt8iWSP4BlgnTlFCchUtdumATPCRfti0ziowMTKqGsRX1gxhoe3La+NKymtfJN
qqeuSMiKivYcSWWEly563xi/uBAfxM8AK+cF2OFq0Hp+vzujLoq2z4d8o/g2StPJCi752nKMr9p8
c5x2OBZZUqVuom8g9cPcrwmcso2qLt+oRur6bXiSa/EtSqTXcawcI9d8O03dWWuIDDKNeZZWGIvq
J/hIf7XCfzQi5Rw/qUKANf0lgophVRuDmm8gFyYLDxmrCt3c0DxGhuFyxA9xzMdVB3GF0nP3RbH8
o0IXOCh6t3NKLqV1cG9ju8L1tMHjMaqRPQ3we9BlDjE2XXWadpGbmKPj35Lhnm56/Rc7/yCDgYNC
M9WcERa/VE/bkc7RYDvFBjXbSyXCPNds07kjcVLAh1VM69oo5XUUqF+AzT48aRAT0talZhHFHzxh
oqf/ophasbFAPGqmehcmHgKagD1DY2PmQBOLUlsJqEYL1BzvPx/n+5b/wXNHN1DYjm3rtCnUg1JP
TKhSzxwnRIrFHUUwuQiL8YLy52VX0S8wa/EMrONW1teO/83X26O66NZiMhajoJM3KF1IP+tqLAbL
bazvtUQSr0xqfVZwusMeMVkN5XTpyF64xlEROPq6Nhzq5JpAsEXX13ZXw80lIDODcpEJ6zmg4o7m
L6GNiBAOkLobFto9wktEJi9FNd0NnnNUNP4aw8kneN3XViyeHZQFClVEiGCOP651S2FyAtnfzupx
tVgUaZQvl5NDJJGPTOBoohbwRlDTbm99y9yqKlYAG2ycCPa6vMCVSQi6exxQNjhLo23vu8Z7Eaqx
CoFBoj9RXn9+F4wPHr652gduhuqLbpnzSv1mthWJKQt0w5nULF+jtNag5YFdBOxp1OtsnyJUUiyV
KF1PyPLn8BGXRSK2UZF2rqbUDw0FuwWYmRO1aCrXrpStaAo6q6p4rqZsdnnNz3Q6uX7DeqK2LbkB
bL5QVEfSii/Il56GYg5lC71Z27R4QvMZvUW8A7sILzYkPkbb7TIeCa2x3NaqrC/m9I+yHccG12Qb
VDwNsD3vzx/f8TCIqwIz2zB9xjr6ODYjRC+qWzpP8RJwDRY+4blqjo8FanfUwOSuQFMtqOjtGud4
uo9unabKF4f1QUdFA0sCYMaRUoKRPCieJMkAH24SzEepRcRbG+ftwIPuEZ6jtqG5vmY+l72fuZoA
PajzNGZ9DnOXBhHmW96PKTbORJrfdT0d7fEmYPNpqK8jU1sD58dApeVSqrG90ev+YVLN5LjrmgdN
UioY7soR9is+o87y84ftgwLGHO0ZhqTCi23c4YQDhscvrdbMqO42m1S0ihvmAAzTyUKNPozWcR/d
ywThtI5rriVk0UHH0wTY5L5JjLvQTCf4it4XF/uDeVDTTKJQh6sNjudw5clbWTaO3WebljpbouMZ
H86QbNyDUBjm4Ve3fg5QYESnqfuqjPRr2d1QVRs6BF0d02H1netMbwYgWK5AiC7EgPg4aQsaLOO4
0tTjXgXlEJB3NHJbl+I0FQjYz4UBu/+iqfRLIevgAA4qFyVFxyBVkxwsansMxHvmRyzqgck/9RYy
ENvY9P67oc37XR52Mu1OTwKrjAmAnQ6qPYyxjAU3r78ItLVfJrd5Pxoa2awyTG/yIM3w1VS2RsS1
bbxya5tMWQOOFLgDHIuZkGAiHu8N93YvbqJmvEvD6KnpzCPTtpZRuXEUvBOSHPnn0EUluTPThy+G
w4dXXrdBXiNRQEJwkAfok91KW4uIvHCfshV5WlftDFHZ1EHqJtgwqaGy6hzncpqx99ERU8GyglM1
YkqMC+TarE9TJAqd+vmLA/sl9Jyv28z3sSyNFGUPVnrzTBbIOIK28PNNWSjHM3S4QHMXyPIyGMqt
aeBUWh1jBuJqdXhTNuXWqaOHvL4aZHxbURH94mh+yVoPjubgMkWKEgYB/ZoNRi5r4RAIy+GMAjpq
Bsf5KJeGNG6pFFwCWzyGB7YOwvyoDItNefL5gXz4NJmaBSSM1hS97vcj1c+sYepjJwPE9ByM+qKt
jaNGW+X+eaIVkCnoagN4+Hyf87m9C5Lmc3+zT+P9PhstS62+s7JN6SDfaaPq37XLHscG9LH/H3d1
MFg8xEeoXdnZplYzGlDkAmi6a91O/7IBNmN/PzgroTmsbppJFfn9WRlmW5QSEMxmGli9BjQko2pA
/gN4a/lkhNqFmU9nHmtQim9fcKqk5Xc0cvD3DBath31akj6onf8yWGJtTA8E164V+WgijCd1U36V
kOpz7P/LPQALSKHb1h3LPliL04pAD9BhtgFIcjToaHnB9lHiel3UULiZRNBudjupngTKxuqsbRF4
qzEhfU7hLTbZftgmAZIRWXfvt67BmBoFSLKJUZ/0AaYESrRWPG9ltBTa2vaLVffDWebN4R88thaq
Rq3+v9k7s+2otWzbfpFOU72k15AUitK1DeZFDRusuq719beLnSc3BE7ccp/X+0ImG4NCiqVVzDlG
HzlDyDToHVJublfX6XEYil0hp6QXL//kPWHGxT7Bieq3Nnoy04aD1V745SwdVj1yZelXTdAeKk07
oRB2c/oDZZp8NNv/1pBY35UfZhIU07p1OapatFpourjReOa8Zpq5B69WCfvTgpWshKyEVc+tjM8U
uJ24j/Z/flPXE/PvA4UOgMXGjb2kwg/8OqwHjiKFlLCXntq83FgqAsGivJ4kKuNQ21jakR0gflR8
LQd6qfDLINRdyxQGS3sX6vWDpN0HQxNvx3n4pFSG5TYtxeFK0Y6IwPVV4L2QZGVmEJD3o6led7V1
rS6Bi1+P3vbSjjSuaQflM13OHhudiB6lLHSHyTjrdl3u4OFtS2jczioj6uZ7Mjg8WcuKLWGnB8UA
uLU0j1E0sSJZLtTvq6pX/RUWFmvBbZk/UJ1iuFbKoSVg0wv77GwFKe6SVD9waKfI2/B2NvGDnqPk
g+p2BR30a66qT1NURr6q6JzZQm1vTvJLlRwn6sD+DJqp1XprLwN3Knv1iVhFbd/P1j3E6dSr5OI0
jjOgd/Ic/HA6Z0kxn9M2Oi9jV4Eqg5bRZ9GBJ/6tGRMkrdE9FvdlI81avMt6Uz5ny/Td9BU1+aJJ
RnQ71LcZdDVnrokB6+wtQ6EEAtX4kZS9Wka87vyitXHKQlOMLQIfFPaD7hVB/lWko9etKcNiKpNt
02hEi+hQ07LmBUSj6tYRDEeYSAej6fZGq0jXuVR+ioOJ0Bwi4YkmCV1zwuxXwUIpA2M7p5/qUX9B
7nyvEey1q7XkGSepg5xBcVr2pBtys98W9sBEkEiQ3xR7xoqoT07AH8IlMG14Bl6XgHGeevs7yP63
ur8TkuX16XqwnbCwmj1myAVg8VDipavJL3e7YNr1CzF6uvnSKU9Bzefu0swPJna4vWVDSqaTGi/D
7FQjdsAM6Q9j4IVUZxRDb4E0TedWk1/s3HxM2LUUs37opfJ7lQZX3ZB8zYL6Rdop83DTdBg8S/OL
iOPnaHyIKKJviIquHdJhaLmImWcgDiJQ9r1IGStcVm/5JZnah8Q0SDfhNzL+Rqno7mMpuDLiXHfJ
WHlWKqrYOAdnnOboEOfUAJEnI8akiahVFI0rviM7QCykaQ0WbD2lIzlTqE/pzOVLQJMFUxqOKOr2
oR7dzbV+nwanzlxzykJldDsCB6dRhpNYwgaUObsia9sYZQfgI31lX7kGIDJe6hzBhDwoFB7j58BQ
TkTCIG1rWpdEQRSLa0xfx9sSLWzp0erJVvRarcrbITMglejXZk7nNnTIzG5cfg+plV7NhsPYfR8A
MxkaT7MRYNBypmsvFZ9MKWk2VTo+dUV/MyvQLuf0gfwb0xNL4RCoQdaJDXvDyLNxX8fBqeys+1Gb
7gpNIajSfLav+mGC+sSAMuzIwTndEGNgXI9V8VoIzl2Qp19sGXqHlb4WRXkwa2yoM4cSF/zpY2lq
fme89lnuadSGlTqnW9aDG131OlpA6yosOEH17ap7Tl+jpug5O6GTU7rxM6I5ZHR1rjhmczuEnyuk
qZuwnnZGaB2oVj3G7R1pIkivcQRGBTiHMGMITHlKTMDgm+R3r07UK3YCdNuyrHeaNLouFesghNhV
g1wQBlIclbAhtnwmIqIIeohCVw0Zig59zIQ6guwyi++qfGZYIsSwcs3aLhlZnYQBbLjL+VwT3QJn
NqAKRJtWtsS2VUB6jc2NmuidMzxoO7OvAZlDpAmt1hPQNfPsazaNoUsEE3DPxV+aUEbZnCtbkeW3
obGZUEq6HEWVTanuI4uYjZGXWLGHGzlRzQ2UwKvRYAjV36dBOfP2gbKqWQBwHw1/TR5qmH4tmUCD
cHblpfrE/36SmD43koqOKZy0FwrrOyVmLtbIUsQCrbzQsbo2Z8kz9creq4HypHVTeh5tT9TyA8CO
bFuxrRe2+drY1l3OcZA9gsYMg216g9tBxKjLU9Nm06t7Aq2Fq7ZW7lbIqDZtO9xUcWtvoUfvJqKl
vU4QJxZ362xlb/oofU4FFNHKaIbtsCZf9ibbH8s+DQSq0T1cv9lJBwdWFpClbbZOBq2pCJaYsB7b
eh5dSyGkWx2ESwkpBGFPVEcCvrnk56AsHxfRz7tqnCCmY9fW5pG3PX0Nw9Bwk7bxaACP/pjjLzds
vXelnizWUcsbQAE1Dn4iq4CdKgpHGVs+SLE+bjAIMYhzPO/t3KVnqC4S0Y7CXlEh1nVv18FmJErG
B1QFSyaN1NWDUm9NyqTkicaTV2ujSkkyOSusKgcLRzgItLdFaUa/zem24oJcdpZKt7PTxDcgTCw/
gjeLChVlz+EpIQS0lLJPZYrEUTNmAgRHmjIqQYMMv5DnF4XFax72j5XJT2TMRWrOy6dV34XtWtNq
HJCn63I0Hc2ezlWhmBs4yY9VQGS5KOLMtebY3rb6+rq5/WSe06S9aZX5nJTJSU2RzynFrW3MuRfY
TFeNCvuknM+QHizPlCLPwpC1UU3hhiio0RbHKJFajArt19LWydCjZE3B+E5K9aeKctou0SIvHarv
ss2KNChMyErvVUrfE0ym7sl+coFS30JbYwSzVsItit8IScChrVXMMGXAQod1vOzSr0jaow1FYGWr
aMnZHHRlY1tptkNMvBkrKdmNtvJl0ibrGHctY/oVbSvU0RlWQttC5+3tdvbpPL8MgiwqwHMDQNpA
24/QuNCrzydztlgcZWpiQN/pBaE/bJrbBI6LlmDzyyDQOVYqTiN/KRXp4zx3nIMb63tE4rimRWx7
gC7ayrrCeqE04yJ/Ki3pxhwhZVqAPruZC6eqyRtFobHR5Oe8CBYU5NLkCjO9hh/HzJlVt3Kb4KXX
5MUBFfCp6ZqnTs93cViA8M6fpJhZpC3zozK2DyGsSzWdam+eAzcbjV2ex7xNyxBvmwDPvC2SB9GX
b2AKekc25uY00Gfwc7nCYUsUdbEwsdL+PwVSdhJGLh+W/qgU0XxoLH1f0CUANWh/N7OIAE8CeyNA
EUFHO7uZh4cIyjUiKB/3Fwu1nptb4rzIYiikVWqmOzqQSd5JaXJEVL7Z+XQPG63nLchjZ2I916t8
xw5dc6JSMZ20n7btUil+jHnMa0R1AnbBMmLOMLeW5nvOvt4hhsNyAUVUXXeF9QXRRpCmOz3mvQOg
c8DlAP6TfWG8l2YWMQFsAI1I75hL9txUr1mbSk4QQ8NV1emoZAOiCkqQ5ZDd6BY+Subcz+qIfbqq
Uo5pYXuEytV6dsTWOlIHdhkmMOxcc9Ml+2bXQ8WpNHozjGLY9vKxY21zSdC9MZKWt5NkPhfi05GG
JYkD5tQfAiN5m1p9dAL5zajM6Cor8nMHGjxH6kHe57hf+piGAA1GAAbKZuzMHg2L7Q7Jj14BYTJV
jl9y6Nh29VeU5Ikv75wFgdVmKTLFnexHwTuH4ADEYTJVVzA1+83SkniD9OGmL4NuZ7Hh7ZbUZvIq
jjGqEVJgirMZBRSTxZtmB/cVoYeemXyTxxasd0hJKoymFZZ5sJv0MObDQTVGexOG0iMt4QSzBiIo
1Lrwam6anazfVMObJG6D5Jin7rK4RohFZ6P2m6m8qauHIvg0M6dq3zRey4BAd618mu3rfLwPzZcF
CrfIybqqXtUJJzmsy55yfDWFroJZKYQSpY1fgpgE2CdTAxSx4LZchKeEBEr2BUm13T4mlzQ0hZ/J
+6Rtz1iqXI2mRtFaR1b5Fdi5QVJ8KG1xbFX1JE3F9aQ+pkt1DeL4YAbSPopTgPz9HkvpdZgx1XX0
mOn9TrdTSvJ6BzlaTyglqmdFi85KpuzahIgGRfI1BhstVCrs6l6Rbvoh8la6v+DUxXncjWVxyNR5
XyibBZZVpdjHtpwP5QonSd9YTjdMGVu9Ea7Eimp1I7vCydPjdFsVIFqMxWtKXFFBeMw1YNaEZRKY
eR8PWCKLzs3Z5xRxtwusicOLvu2HddrbqoqxS0nCCcL2obPvRV+/SUOAnUK7Do3wvhuWs1LanPwC
sguHI3nkB72O7lORXAk5X4893hyMzkxbJs2Nsz3Pd5QQT53K7CURvLRI6qOmDUdgvN/sDuC2Pdyz
tTnjrauG9qxFwT6PMqQnqWPH/Z1u1seVcBjp6lVslE4V7jteMiMNbwej3VkaJ2LTuku1+pyoxuei
y/fCqg6hHjwvTf4542VV8vCRMJlPMkZB9TFvz6lGoRS9fjlPhyCSAEO3XqDKTzgXDrI8PtC8F0w8
umeTqLSINzuQ942h+XW63AalBJWeIAjWHXMumY0sJ7Uo11BNDGL1tZItt0o0D4DP1WwvLtjgMxBl
aEDRLdUeljLYLuJ6Kjluj7JjStKWsJRNslh+GmnENxJBlSOuBxRXMxdOJlLETBxrOKZDR7wpmSuk
ojgNxiJVDJ5sk0JgMGfWmSPr3w31UBq1Q+t6TxOQjkmyyxbJVxp+it2n3ungHqVHuXd0a8Vzr6KN
1YXCZE3O0KisVMb6mFasvXZW3EeWfjMQyACYpqap30fSfhwr5ECEu2TLAbs/gLz5Qbcp805+YFfk
N8hQctCoYNFaScuW+RLWhU/YBQ544ec9GQdSuo9wvnVoTtJSp4WPrUdIbkFJhoaQa0h8yDF09AH2
hdo7BYtGVoaHRohtYLX7jgWhoXynRxCMIteOC0KixRU89YOJA1zVin1SqscGam/XHEhW2LZSs6NO
7geiuNM0AW67wH1p78dW2gGTdg12Y10I8FlCoaon3ojJUIN0WcTztQnydcNiS3fW2GSK7LUqEm1m
sYA1sq5MSgLd3kz7ndlAilKKndFq2xkzYjVT+VAitx8Ovb3rQdRbmCQCmiaW9FVevvc5JQAOFSvb
uBmNLXI7L1kIkhM5sk7VRYHljjMraaMStVlv19RZ+WRF6zFWcmE6utTe/Rw9wAoDOTQNBxu9OlBK
xS4oufjNNsPwGrE5SLkuD9qLsbTLNG07iXNt9dyOwqV16y1d6EHh9yhng+OwtqrW+1MANzJJwDzl
p0R/bnnZA770WFbZYoc7ITTHolABN9Er+UT5inI7R9nocGLfqOHzbIHmETvRmn5TjduK7XOgARgl
oi9fk2nVu6zPKMm00t6KhTer+VMwBH4fZM7Q0YMc5kOezXSCO74Q5o0IOkhqOKolATgGCpLgNmSD
utTaNq2tTUK+W8t0FsZENwLVTh6MMtwujpYshwH7k2TKXt17AQr7rvCT1CY2lCcfkxBRqRxi602Q
q54UUDma1a8IQDwgXh6QW56Z8BG9POdQP+UtyH8vlK+YaKj5dG4D30/DpdoX6p5/GDM/rLtaYrsD
p6CEa0WLso/QTIS5j9xbi/kksLYLIgBbWXHx7bi9XRwtJOg216pY9KTaJOkydZqyY2sI3KlUdnFV
bmEwgW5xg6V28T9smkV1gENrudsHr2uILeOB5Y66Hs7MYL5Tiq/WpAB8cIcQW10gYYU+DprNR7VJ
Ylzt43f4MDOOqsMYu+m3vI+28WzsmoINUUnVRUtdOc7hC1ZumgOrEhxAuTUUaZsiGhGJ6m6NVThL
K49R4MtVsdpjPIEQdCE4PdRiuEeyY036oWolr5T7TTA1d1lLjPUAzb9NZTfKMdsiWkvr+JSGy20M
7VGFPdHrg2+k8YOSE7CuKntA0E5fTc+LZV5DZNrHXbmpiG5mGGxBGuMFZWsbo5CT/Vohg0mu6P9g
9+tZ8GgWBF3sNwoBjISUwoNxlZk9EvdnlsspW7KdqSmbGnu3qL1+IcoFaWymp2yssDjbgbNOoOwy
T8pAvqTCbGmn2KQDNL1IXBFfwv9ZIL0W87ydhAaoYjvM40EOvk9WD8mTKAQZpHKguDrxgmwVwWLy
avaxOwiiR5jXvQokpzSYt4b0jIXjoOTJrlLFvm2WNdHxmNMBCXvme311VUPBGnBwSLFbbAnV3VXL
imKukYymh6Ep78eJU1eaygjFM4dc1rdMUDBOpiuKyMe6lCF7cFKUpp2mx8hcv1SRdZX2hGQj1Q6D
YJ/IxS4rrG0Qo+obIY6qt7DBLCrQ4Cs8e8zOtRwdq0U9csa5IekAGiNp491bTsO+GvJrKTVu2eju
Y8rRw0DOccpb0Re7oHW7rNoG7DFSUR8Jet1XiXxlvib1eCXz2ELWwrGimzo124D0Iw7Zsj2xWQJz
eQ3GYBMMXhKeUUe9EFD+QNK502F9IfzI7wExaS3wPYsw9kxHfTiARANqlIToRe6kud+MnOj7vvUH
LfbUrtx2IKYTzFUaJMBk5tyejP1d21TNth2b6vD3L00qV0SRpfeDUtZbrDrtIbYj2hTr//v7t1GU
TxTy/9Mf//iDi7/y45+Zi+Vf/+CsyiMqjH///scf//33PvjjHz8osCODYzP3FMiGox2m4/HH//v7
l4v/VgUxTosff4xkjmYUMbLu3z+jLyNVur9//x//nYsf0dVlb2E92V38958ud/FP/XWlH//xx9+J
IYqSz20x8/xyJ3/9HHXwrgw7Gs8Zq50ZnWrdeFJGo/eNTOpOat/cthoOzbpKp00VdN9naXhQRyr0
f+7mvNMBxzGmy+C6kESiCvy1lUMmaQ2Sg9b8aJh7EpqdMIXFIhn/fW9u9V1CRkAHrRG/+utloiSW
i7ZkGhja/gD5gE0I71C6iTn7zVMLMvYj0MjvGpxVQ4ZHG9nBqvcUa5f7p96+XpKa2AkuOYb91gZa
GYAHG/qSxkztR8RRVIu5HdT8xmJtHofxLi6tk0gnrxleFm32/vyc35O//PxxLm3WZd4EnFV40Ei9
jlWNVK/GupEWV11Q7XtVUN9ZpakUqgbaBRZqward/fkzvNMg/eUjXHwJrTRJTT5GPJGxvtaC6yh5
thYWd2arWsW0MHWHP1/wnaY+F6SRjOzWws59ITadFiOdqgJBg1TMXtYFXkDzl3I19OT+A3HPu5dS
FDA86Kkt5Ja/ftuhSk1lSbi3ujWhfRhIS7Vd1KZeKomPBLzvvTNYwUxlNVCr8qWZU0enLXcBfXKO
utTwIrqB5NbjMXKx7++1GhkOIU29RC+sIHBZJ/QwgnofZjPNGXGfDc0H0uaPPtCFoqHXK32UJwQb
dWxy2AIZD5MesMzdn7/O98cwND8kM4AEf8MIZiBKwBxzyhlSqLB2DJeyNBJO+QSOCnY1aFeAWufP
llp+XvIrtS4oRgYfvUnvtL9XRJsGDk1YhqFfDGNFSMRXzygZwyE4NTGkImumjvDccNaY6u6QAqia
QTaF+rgr7OSjy7/T/IY4uHIUwdAi8rvQdMgQM1SypUo/aHIPBf7GlAewVdmnxBi3olie4p7htzTo
+SKBuaG12K6Y4iMT/zsiHa6OscLSNZuPs37Mn6a3ghNdUcBj8WU1timdUbuqa/ur3GQEQhT3vZFt
NGv5nMnEgvx5GPxuiIRzjGMBYZCKt0W2L2ZWMsWGeGoY5tmUeb3R+SoQYbbqSupYphKy9XHTEpuZ
lhm7llzEVBvljZJadIPXWt8wV/fL0nE+pDCZ68lNT95llRWoaPM0IT8m+kCnsQ7/C13LT58XDuav
j6qSChYlwaMSrbVfJeeBpX+g3Xpn+ll1IIwK24YscDkowsWsM7gppU985bEwqepcaZLukvv9wYXe
0ehgu8QWqKBm1sUPsflPX3tukvMSjKxqVtrQUYQhleq3JV3wug2PnFY/EHu8ezlggCbaYWgcl5Kg
hbNqk+poJoFrOVN2nsvCtWcImbuVQfvncfXOM7QBb5MHLXQdsf46y/10a02cLTORLKtbiEPIElCt
yjYGoHFDv/3zld4ZELaKWhI9Iggvtgm/Xmla0+grXgx/igEj5DQx1c56+L9dY73bn+4mVCeIXDZr
X4IzLqO3hcXsg6lo/ZgX45rbYG01cM6ws7qYAjB8cdgYJEIEbRk0avxtqPRdJM/yBy/8u18Mgp/V
pQS0wr54XANt3kk2uU4hlqchT17YKZFLnXmARP7RLf19qYunJvRwqMlf4ByWWaTRpoM7WhCv8/C/
nxJ4ZH9fZx33P3070jhrk6i5JRnKtSy0WymPPpI0vjvKDBhwGgwb21AvHls/m41pB+vuRwQe0P8d
3sx/8s3g6iPnm7opVsdfb6OyZgvBEbdRj2uY3OwGhbFV5lfqEx/sHd9ZbhBt4xcCbGlwSxdzqDzY
RcYEgdZtyd6ieXAXDNzkGUHpzIV5X0OgX+yPTBvvDjyBnFljy6H8Jmsm3CgzGQ8FDKLqvl6QLqzm
LC3zkmH4wJv03qWwZGnwSnie4pJYPGcqEJ6UwNhqsa9sibpXqKBwhO5ESOMH27V39uH2eiwBuigA
/4jL93bsMsMu5cIfMwjzynFjhXdiCW/S8IOd6nsThM6RAVT76oX97cyhNKUZGsMqUMxPAMnJDkxP
uYg/8Fe9dxncTcBvcbnyXV2MDTp/uRXSZvQ1AV2xnJy6IdAe4P6fZ9T3VO7QILBwyQabL0y1v472
upiY7Aqu07arBYdqOdcyg/syG69whoAIy46hHG8DOgJmW1PdNb9ThRp0zSd5fGfVGNYVcRyNwYWD
8sGr+MO/cDkb27rgjIscFOjvxZSytN1iBRmDtadRssBaDCuPaB5fVMZWohKNYhPEo4FazqR9B0at
fU6RvEiJgdYEUVzmpJ210et8s6i2n5aVy5nxQKrpZtLCQ0HpShIp8U94FijgW3q1/eDxrl/Tn27g
YmPbRq1htSveKhywqrCxpQ+v+rr6bdIwCmnqShPwdLX5YNlfn8tvlzXwf8oEXbHNuJgmJTUne6zm
zdMia2MtVJDBa0gIKKbyTaDO/vNdvjdW2T/9+2oXC0w+A3eqkjUYuld5tbHT9mLD8//zVd6/J41W
BZtkDNAXI7WI0q61Jh7lZMyblR41yZEf6ie4Dk5pig+G3ntzF0COf1/tYj4ZULglVcnVDONtRrog
tNk3pKdI/eCu3n92OHjU1ToKZubX9y8Y6NHlFUVSS5o9qbiV7RI2Q/2P7ubvq1y8R9mwyK0w1QIV
7TMOyA1ZuIA2DU/R/4+3czHeK+z+w6xxoQHJtJW/ErVr1OoH4+3dkYDBTaNYKOPtvDgrsWhbA3P8
uqFpfWl800yoNhL9bmVCEWl/MOG/OxL+vtoliwnzSNy3I1cL9dabQhsRI+xVS2WUWx98Te/fGPsB
XD1UAy4HAwFtlSabM9Od9txHMDY+RU/ru0Ta6QeP8N1ht+48/nWliwEBHZNYP1QL/ixUNx4PVrmG
yv6jYQdAlP00izIAll8Hd1tocVD0jIauvF3XF1gonlY/RW3+wYN79ztiRbZYK2GsXxbFQn0WhSlY
/bNwdKvSojiN2CBiN5V/cAT5/SuC7axQI1htn8huLmbWNuFAB92h8ANCmVcmdwtbvMMqGbiNKP7r
DSIXgz5GuoT2A5D56/Mb1CpSepWJdb0Y+q+nIav8SImupDTyc+2ktscCYPGf59nfhwYXpXxtkm2h
grK4mJHSxSa8rcB/W6aLJ4tP0HqvyJD5YAC+U/fiMgarkymzB+ao9eu92QqKZpHzlQmSjzovLxEM
AqCOv8gn9EuBvZ/YYqT0TEXWflBCffcOKRMAiiAv5TdIRA1TzAhrXrNOWvGgeOdx65Fk6f2DB2ly
EcyZFk6Wi7lw1EspDBEU+WGAWpA27kJnU4Ku/OfLvPskDVAktkbhCILqxZNMUzWwgyFjsVc7lGm0
riUs7std2ZwLzZeHyF2om4k3+VNZ//e3qNAOYKqiD4E79+LSiVpmaZTMOZth0OKldOKbBmxcfDAF
q79vo3DEIPPQAcXiKbw89smLLrVxauV+HeYywj+ddKcKIcJUXksyuhrMT2d9WaodxfgBLBEVMT1u
IzRamB3UREW/jo+8i5fXWMOjn1rXmt19ylqeS6t/ZGH6fTLiw7LztJGMQ2m87MuExZDFna3nPvld
d/qtblQuTagbNYg/OPOsT/fXXd5K9tBU1Cn66lm6mF5RK2RaJrQcJDWWFMvghmPJ+GBF//2QqhgK
gikaAKAW2E7++p52FmHuU7fkvmrPvKWf5tpAi/Qll1Fhz7WnIk0q9OLlz2N6/Ucv7uyXi17cGeUW
JLIIxziDA8yHfaAZI6pnhEgcQ+w6dpuyff7zJd+Z2PEU8q4ynuH3XxJT0KnK6mAOXLJqHOJC/MBY
/Ij47ixGSrK0H81/63b18hbJLYJIBp+FqsnFdna222hs5Dz3xyXftIrYopnayOC+jaX2MK06gnyG
ed71swA0/dG57727/fnq6q/fam9W6ULdEUq6NjpVjLdkmLwYGVKIRSjNzb/mif+fjGPwTv7nZByn
bMlPvItfv/6cjrP+nf9Nx1H/x6BWigMEJ7cqcP79nY4j/gfSlmlQoqGg+nM4jvI/kEgBKmMjXl9M
m7/zr3REg9gcdsUAf1f6kWDF+d/Qnpu/ht5fEZb/KRzxYoRSSKEuZUCaAqRMseNijyjlSy9ns51u
pba0T1K65e1QjiyoJw13koldwqOiOG7iwopOsUYKRNuYD5HUopkjhZYoPH2vEqysSjCYtbhn6iCF
zrQqC/HQ7UQwk4s8wS9wBpFBb11T8Jc+i28/PfB/3dXPKTgKRoLL+6Cpta72lPNUHs8loYGDcNZG
dad61Sh7hAemjoxfwQVlHuymUb0pVDhBYaj4EQ3IM4laulfj9fegX3xO5MHwu6HZZBViQwDvBzwB
QLUmxXZbLOsO0XFvqSqhXAnMjYkqxIk587uYuY+2HX+Wklhx5UJ4yxwO5zxaTknZkrVlGkc5BDKf
s1Vlm7BJ2HJdx31jOPWAPko0eJf7zHIwvKh4TPrUt/DzoIp9idPmrTa61wjLHyCp8Busm889WGAv
GpErlVNa3c3RfG1lyi3Z29I1SkmwN1b5okMi+gwY7tH4bMOU/Cot0i5eXZVJCJouVDFIq/qIJM6q
T5RCnMZ80VJTwxKPLPxcs/nYGuGMnFtZQnIm0se41p7KCIdLlKCC65dkG5r6cQ7sBsVnqWwihHl2
ipZTSLhaWT5SfYRFOArfjmO/LIx0V9fLw2TCcdcLUg2sYdilyErN1sblFSJps1tgZOzsESGRj40l
IN6Sk546Wh996izShMk/w2g+mV8bGeNNqUbovNNXXRrEzkLqSaGHj3MWo6V49dh9onvtWPac3rF5
7lihAxRqsWocsR8SdSiF7AuCG2Lk8KUhy3Eme27cMAkzd1zsfVkhqLckTHsqTh6MRtW1sfRYBOax
8/uoce2mP7VB+tiK/MTmORDqcDJHSUaI9wnNDAmggJE2cq7rCIm1BD8TkuIhB9wxwkbcZPQbNpUe
JZ6t1PM20CJcGgq3oHehI2Ww/oKAktbQabfBUj6nHeJpo7Kys5noOyktbjgt2I4m0Ue2cDcQtFG7
St73+zhHuRmOOFOjQc4PhpGSSlDglwjiQ5voywlWOwhEJR+uY4QzWP8wf2ZVfNNOOTrZtGFpqDq/
HLT62ezkLQTuxDUKepJaNGiumsNNSPNiyxYsYSiX30c1f0wp+D51b0YUIQXWbrRSceYAGlSfh8kW
sR6jbZZLTxQZqSNWHOQHRcmLwxLVA+eOcigOfb8ChlXCWEabaJpyCjZGN9mL02Rj62mN8RYrQXSs
ZcU3hALAc7TcWTnMEPvObaW1V00Tin3Reljqrmnwpf48a6dyiZ9ZkM+1Yj7FkO2w6H4xVQDpkpMM
ObpY7YF0lvNsrjWf/TgcmyWKnd7AnxDhVcCmVm+6Cd/SNNtb0TdPQaF/rXT5sa2Kb+yT1zCJ2zYZ
dnGnfFbV6qbt28ewA/RIh7sAzbGnLas4idyaOy3jwoKn3UTj41iPu7FfeA3sYQRVY3mzuXqFyBxt
GAP2rZzxJQHSqHus4HranVmob6c4rR2WA1+o8b4r51OnSFjU9fIo23nGTKV+WjNwIWu2d+3SE4ZX
FK8CKGxXOkNdPDW5dDtOX+ijAG4wtK2dggYWCHWLwOk1SroZJxxqbYlwFKW8K1Hhi0XZ6SFv4VTg
vC2Ry8mkLjsyBzonyD+HqDXQaFuvYf4lqka/CSpcouoztYAN7siRdBMZIzhwg8UWN2ZuIs9u0LH0
9W7KlGNeJ3S49S/DWF3nDdiQtuq8oEn81VS5BFDV2zTpdsJsHyZJYE9wgBv5ZS+Xjsn8g/5+PBUY
gSpmjG2ZVS+rEixSGxCrs3gZpyClWz46uFUJXrP0F7kZvwhhvpZ5chQN3se2VIFZmSnqTaMhNUJW
sbYYN1LQX+ENrbZlLSr8zO1zLYuc006O/iZagJ8xC0Et0I5hOtS7psVmZCb+olfhg9oWd1Ju2d6C
N8/5sTKSaqnt8WJDM7DMdJtge4QNQUSK3k2HLCZ3acCWuSESZ9pFsAP5MQKkSDENt2WVHcuyW7ji
ONzTRbaYglr7BF6E0JopYk0NI6eaSeQZcrGJy14gMa3yfRjRx5TQV3xBw/m5k5TmvsQzhX+SiaSR
lm9pMjObYom9j6fA9OVilHaL0MtbNR0lAOIBYPE2DGn4K4eceN/bVM32YVtNe0vO8q3gbqhmRtfF
QibzPPE6VnG4U2wNJmD3UFnKDS+TdkIbvF+MWbvJw2iX15VyW1l94/bM7Di1B+0QNoa0Kq+1TwKe
JFj/+KCh5FxpAqcokDos4hZpP+xOCFcqVq0+BP8BqLbbptV4rVddzyGPSI2wSTJHWvL53A+V5sZ6
YeMCjQcPj/F8bQCV2DKGh3OGJQSLDkY+pafYhhg82SjgCe7CNGR2qhRSCzC00ImRh7sqk5dDLrfY
sgU4rCUtpQMo26sef9tdoTRUcTPp4f+xdyY7ciPZtv2XmrPAvhnUxOn0vo1WoQmhaMSeNLZG8uvf
YiTwXmXmQxXu/E4CkiApPNyNZsfO2XttwG37WYbzyxTOaG7R+15Gk3ihNqqB9OQ3BZv/LZEGuUfo
onYacn7m5sm1G6roliLBccJCe3A0dtlRzkoQpp+zW6n3ZK71B9WkGGjSYCSCdW1CzL0W9TT7NU2V
QNZxjPcuedCjJA4MsjnXTqM1dxwwuFBK8nyc4m7ms3ks50ywrtzqWhCv63Mx2g6N2byoIlorJGuZ
osbLYbrdvpEx0IMwtRdLMg6N9p6jEAdTfmzq51LIZF/UPN50/DgAktYNulFuqswNOV2XOOgiCzCm
PCkSX3kjLixUN1By5pshmLi5AmqrDtnspx2G4s7FiieGUxcruF87QF/qcsns3Rg7b/jYTOUunr1d
WqTNqkDYuXIudt2e7EgNFDvbxb3Bf4ZfYjKTYu26Z81NFhMFZcdUvSHL2EisqF6NBcTqpy0/U78S
hre3yOzgMyOkK7Ju1pjua6ddNV6F10QfSGrG78n567y3en9KxXyOdO3dFVSTnvgsy5oL24CEP6ur
gzZiJUotMo3VnOpqUDG+6RjV4v6zMxkqD8At1qELiSNWEtoVsBZ8u0b5RZ2jgs717U4/d2b+0hNP
NYfkHWcldkmdUqTvJN4wk0twOJs4JZwgSqKg15qLJkzAqyNSoAE+Rm38JgiWqBHHgcMF2J81+lTH
A6XjkvQ8Dk9dku7MmXykZiRxh0AzjAhbN20RkVu49RWapxncxZWquLuo8x46M3ksRKrDVkiwwis4
+qRx0GN3r5hlAXxQ/QyH9jOj+U/AHOFBZpmeJ835JWyh4DDvCA8AVnus25+zQZJWeh1LYrz7e9Pj
l8HG8wx54+Sm2a6KGuIoo2nTW4Izxk4/HIQ4eH/x6GDm6qtJ88euCXpRveRmWKwKNX0lteyutXLX
TPUrkLsCV6d10Kbol/NQaxXYq8TG1tSFv8phfByJ2aqbF10QdEALhR90fOK6c8VHd+Wp7ZIIO4h5
ttr+lkqOwCxKOz+ZyVOzEzaIaOdlCtHCI2CJcRyI9xavUBuSIK4MUqfC9C7S66DWL7Pjbfucl1vW
GrTrRNdWmE92moJnKyGcD1Akg5gqYl/Juy23REqvjGI5S9W7aGlhl3HxwmSN+mCAGSW76cFGW5HS
PNgP3qZurI2lNEQKafPBMNsDFV6ypnsNICbklSA9MQ7CIwPeyX6HYWv6OrNqsIG6jx9ONlhY5+JX
pSQqGdmY38pJ7NkANd3ejMtyMl3+ACfkx1TnzO0jYhA098mYxvmWZJz6hcLlpBnS2Vfr7EzlyNHW
a8pmbE8qY627HCIVF5ZLNEkYGsdu4IgOi8Z97YwhCtowTdZmZexmWQSaIyrfK736lKlqf9eq/Ezw
3moKhfkjjyp7P8HwXfdtb/zIlHlbFOUr0iZxluXQ3YRlvFbIjKvwNc+06IzUi9CC5behDLWADKaN
U8T7GE+q35WAiP1i7NeTY46XwsM1Z9XhPQT0cPCKLoGcsQR+z9hs+qyctirDuQ3tonrdcAe4w7ji
C+Uwd//E2kp9+rLtEGfKFJ0iRyf0TZqXiT3bnWT92AxfeY87zdMYusb9TTpR+0huXvnkPSAC+yRb
OrtMmac8O279pDsVcPXMfY1qIvEw8/GlSL/KvIQAL5P0IQIZyUdbmTur6NOH7z8bYmPt5jM5Z0yx
E9NMN0bSqWsvNHdeaogLk3U2FEwtRj7vhsl7tSur20XhjNm1cq/kKtwH0/toC4Q0sEjeRKlyRBKw
Hs1Y1nHSq2925mor5qH9RafkbSbJaC8mRwu4KxfUpDwJux18Z9TyfT2TfW60IOWbH5Ws7bNs8P7q
Unmts55UoEFw2TBwviEZt9UTfqlxow2OWGO/1/zv6gjMMBtxkZnHTE85na3xQqI20xw8sGXYPigs
Iyb8POJZ5xiPVLy2LZOtqTkGa9QvC3PYtzArAxIxn1IRVEWWELZVXJy8G29TCEwdUH64rqdUrr//
aVmKcp32v3VC6zjHHqq2SLaqoxh7VS/P4F/7zXe1lpj9sOdDd0L9g+cuWc0itzdtHw+bCP+zi7F4
ykpYwzrMaS0b7+ydhMXgR95MuYmN0plJE0wzp3gykpcsGrdDmRbnsNQoHtGy+yFAjc9alM5KaaEW
NWbcHrNBW5WsnrJQ77wZ7lppaWUY8ZhtMnuCR4LcfjsoNsAm6VorI9KMS2OqV1XTr97SgunGaomz
bHBHO9FZg7sSojzI9G1rKja0DVHuekJcuNgaTmDnIEiGVPvB8Iu/UerNQjXxti5wIqxSxXspms+q
tsCV8Sgu99XCcSFCDd586XgXRwEwpk2i66J7xKpV8F3STW+Y82HqI+j50y2PvNugD8MxNMNxM9d8
soS/fX/0ciqL1WCJae3WzWc5J2JTxNjMx0wr1klHpKAWEtuasAPM+Fk2fbfYDQU/+x+fo0ExUIxO
dkQ2HOMr6v0E2gimyxmAjkJukwvUIGqc2/cfkz1NbOSs3DUCMwCysr5cD3WcNoBJT0MxrpPcklsx
4T/UGjDyhe5bqZNubKP8TaRj7pez3frRSNpTWIwXfc49mIr1RwsJZK0qT431ZFGB+1HtcS3JIewY
UR3/seZa07UwrToroNYhGQ0dlmzFzQPRu2Ngi7nbyRxcFqUCvad6jB9lk3CwTvSlinh4IaOCEqHO
f5gAsh7U3FonqRmuyyzpjulk4jzWauc81NMhVuaaeXIHUmoewpuzXA3GovygHQlrCPHEFtPboIbt
1UNvC77YnJfPa+8MFckIOVdqyH4vooqdg9Ty3UCRDtxPP5QATX5MebNrO0t7mrxK+hoW30paWGoL
oPJarxoX5/vRdIicKWJgP0WTmvvvLaGIdfJHQjyFXZc/2sXvOvTc0/dDjjbz1BhFdkppjFl0+m+1
6b2KhraZIvpH0vSwOlqgjZqxAIIl4+E8zuRhJAYpCJ7ZAW9KNXuvKOXX9+u3Qq29K4kVFMWPauTO
kzhJv9LM/tGJPeXUL89OgUwWXhDbUjV6pj+GMa/Tanyl0rg6Y/I44lYlVrLJtFXizeACpXJoKiuo
dEM9p4a6SZQuPY32Y1Sv3cEw9k3vkoHazAZtIN5E5iXveTsespFAQN1qvCtbOCCGtDePlfKY4aIP
HLUdDjUm6MEx2510c27b4m7gDj6q4fTZdaZ6ElHAxYOcyDxzIQtXYtuRgevrbfTQ1WqytWb7kfjj
YjcuG687rwsl1/aQaj6+33vW2Ws76cY9n+vldgabH/vBTa8ll0/4LyEEk3wcE2K1p0vkab8hlFUw
OfgJEHkbO1UpyQlxWmdf4+8j8a4650q+VSmi78Y8B2UJHJuDNtA1JshWPneXcMyecJIURCtNPfQJ
kQZJzeChX6BkUReRgTvCG2n02R9yyE1p5924QHMTIbQTPy/gA/ZtM66OrhtzXbM6IElhZPqJ1y+S
gsUYEDnhg96qK8K6yMgh3WCdFuE+c6lFO1kXH8LcL+rxOExPntpoK5IBWtox7PBGjTPeSmmS1fk7
mlxxhbWNnyjCITbK6ViLLqb5awxElVp0+JZdggJLvGWDSY66RQaYnXg4Rn/njaGeMiv6UecduSdR
kh7FQEyuM1WVr5Ij5Mc52WGllJUvu4ywp9H4ZYR5e40gY3SNHp2MSd0RLdvcdaLjhDLevvf1vHOC
Rs3nLYeMwA6TDDhPZed/f6DfT4xCXZ3K7EFtQm87DWm+NdT02VDpT+IMQr8HAF/jHFqL5SGzeu8U
eWaGvZiClL6ruZ+T8WplLetg6O/l4i+oU6ydXsk5GNrWWouVkhZY5mxlCBPFgACzL8qI5N/EaND5
xH1g5XazsuOkJYTOCuJOjQXNS4Obb6KipHdT6F/LMir6YQneHifYyOWOHiG8tbRkJKAV7y4m50DL
exzWmRSvunMI1Qmnctemj/LdMEEB9aUTP4XGL60D4TSmWgvK0HxzpCB5noN0NcbTLqTfxcbOAifR
gf0L9Pd2iMR7Ng/a2V3K4yGnFevRf1n2I312SLHh7v/HO6r0krnA4iH9Lilg3UgM4K4HahQxnRiJ
zvr+Qdw8j7c8nFfNhgYfdyP9VE9vAk6maE18jHYgNojGC0ODY63QeEswBj7WrH+WXyUOwL7KvcI7
idGyqS6dktcb0qJNOnXKfgT9cCycHINy3tgIZiXXw9DSf1tlMZ7r0pXnCtftZi6GHnyo2e+yqDeg
wxvbHOToVWGveFBEc85oNYLEl6cmWm74XO/9tFH1HcuIzydpX8OsHZ+8fbjsWZGp3WqASrEbXmKH
zYSGzDXRHecwRfMDTJ3Nd/EyAoHjot4f6fkba1XEAwnBU3NnS9iHkd7fQPVFwlBfaJnBTux5gqxc
hqsc0+5HJr/mhqSlpBbqDcIY1kFPeckEwYs+KbXVQzzBBNDA9O9yVfyMFuKJMoyQ06A7DPjRVm0x
z4fvAx/r7TbVkvicvBuYiS9z61LqOEq+UtB8HkqV7ozXixSAhlJuclrxB8+gMoDUil8lBMs+qn5o
EZIZh/T/bW3KN1riLQgBWV7gfGVarZ1g83zmuB7w4BBJm8RYHruW17KcGwZJTVsnzjd5AYCgaQmw
bxrbJ2upWhPV8tIA2MmUc5Vo4t4p4qmANQveSpKbPJEmLjKNbyItsCiiI2ml5bCmXxcfSzNpFqLI
9bvwJFG+PTJAoRIAbznYys+2Ky8VPWUoQizzMo68k7cUj4qZNntyEZkAKOIldWeGLqB490mW7pRx
qj/SnGMd4+qJHn/4XImC3Jq4eFAqLm8GGrrJyMIfNN/p6MMeMobGviitvJf0pAra+8d5Hj9i6Sn7
ZIGM2EBfruyq1BsRVKq41qwj526zquci3rWWueQA2PM+MTvnnoqMZiLK78F4Hbymg5qSfUaS8UyL
I9v/LjE0LzKerZpvRgPg9t1D7ZRy7yUwphRZetyPNQcSo1g7GbRCtDdD4ITlQ+HJk0I01qbox6sG
I8QK6+j1e2vuakHPxIiKE0q+BSbXLm6qoNad9qzoAqQazIlmGJOrWZvjbRwBMuJiQOyQOivdyM0z
84SBvniqrtNJq+B7pIfvVyasyHzxZPsYyegW0dQ8JimoEjcLzB5UyXeplHlY/U0vOncbc1kr5k9m
b6exnUnlATOpAVU5Zh7DkNkR4lYM2SG3jeImM+ZeXUxKdW3mW1wI461LgO+2FpOXoq4tcmTUhINU
bGkrn4u5+8zseVHdchWSFSxHBQp+WTDdrxKurm155KZnbHKFdUlSGeqxPlvJ8NhnDWk8Jt19S6oz
U8BJWZkakNc5j8XOlS+2CmVqhSYnqPq22sjcw4DmkOCO4TiaIFVqzem7eHcYdG9Gl3R2GaGanea1
HhbHpo0NboXtb7Cq+q43nYfEbOp9DUVlbSbWgF0IQnrYhEdHVwOZ9O5GoylIiGX73Cq0M9g+GIMu
z5qiVfGaKWVIu8GOtt81PEM8lQ6K6OfTZHfQltKYpDUlD+xBs14M7svrseiaXW/9pJtjPVfLbKLJ
6KsBBaz3A5ehbQ47de9S7PVuNO69ArO2qdYm1DIegjYbHrntG3utlneT9Esl98SbtLjGD1A1ZA0C
IYHmGXDWxzuycAQpIT++S9y4oyE7TBdDDLVf6RaPy/LpVJIcv9Jn2aBb/W/ivb8ppfCSEH+HKACp
Dk7Cvxq+5gihWDYQGa8tvOlRG28NYwPLTu6xPVnr71o0MrxrhsMB5gQIvHI5kIeliPl+jepyTdOV
JtqOzK/oRhoHez5OoiseMHT/oYL5X10IqdP/plNY/0IG8gUkrJsuv4qvf/3jgiSk+RX1f9KFfP+b
/ycMAUmM4g19rmrq3xpn+dV2//qH4jr/tBczDT0n1XKRhSKeKqumi//1D836J5pKMigw3bi6i3P7
/0pDNPWfjuogaLfQxyJvIqvkf6INWfRBf1IvAefGL4JfmBcArfEv2hAnJ3PbzOt2w+6wNQESs6ET
Yur4tRL7fTIdw+Kd7RaYi7casvqmaeNJulzPEREGYSzfEqfcD7N1qEL9mBfVZTI88ub74ins29W/
vbX/HwnI3xRsWPlULM0mtrFFMf4XpRW8WWGliddspFPt66JbDqKtUXKrjK6SndScb52j7P7zN9X+
JmFbPjsNR6Rt4ub9WzZMBvJrkmTVbHTSsNm61rnSAxI/RVCR88w+tF0f6O1PIP1rkR1oHCLme3T3
tsFAAapip9qAZmxiBf/L6/qblHJ5XSwoSMsOIqG/bhBD01oN09pmY2vhhp5MUETKBfyOBJQyEl83
J8NescyVZIj+n7/196L486LB2k8T28YZbPHV+LPozBJVQ6VPyEKLEUaIbg9TYGUPybVnesh0KUYq
0hcBt9LA5ha2qsOuZmSXbq2F9O/J+IsLghWg+IQO0N7dqb6mUj5o4/QI6fKt+pqt/nmw23OKfMSA
JFi0ubJyDP3JUBnlgA1RyNktbdX3WriVqnaEi7pRF9RewQUm6beq95zQ6snc2Lf7Ba0g1sPsPLsT
IiDHQZ/CdmnXVxPNqKECLpvsrVCIT66sZ/75g3B9WExHkjhi36qsT6sV+ykmkKxy5Y4mjk/5w/+g
Sg6r5gpd/oEX92LSm7H1kPCjCYmLPX1ELR3QQdSbHqUKMXl0iRCCV6vuv3jM/oiB+9MnsphPVc9h
lTLi/ptAP9VVaPseueWD/TBl+zwGef/QDEeaEVqyVZq1E2I7h/azYoV4uKTgu/vTi50FlRcQSGqq
9G8Yj6ymZ40w++yJkBkQV/qvBjrjK8JJBnswihTOXI1JFe27gEwrvV975tU7EMwO2rgY9+CO89Tw
zRQK1MwIu65p3uaBLjZj8SM0L0nCWEUGnK32dNWSoIDIyRBKTx6z5Jzr/mBd1eKj7dfd4NP+4Ts2
cgNVDCBKXu6XYRA0DsaZzj70Dl63mcqTngaTStW+1WjykMBVbG3m/XI9pru4ukGUZwBoIn1T703i
i3jfV9eyXM/q1hsRIwTgisKajQ+O4qZWV9iPdPdJJIccW1xzwAiNwOfY5EHtIRc4iIHKESL7wroN
HFjH/Dwigr3Ird1XwgdK2jC5j5I2DrUNxIkriy4RF50cMu+hmX8UIxD8xyjZz7xLoOcSLVt1SYiw
+zRWuq8IcOQq88PkoEksRCTSXqbmaA8bpstwj9tP5hX4SP7z88xu9tdTYFk+pM9wFC02nL+GmoxR
3KMAJ1FctShiXx356OEHdOdy5ea045SVDac8g4aVTQRKwTfTIWLr89mKWq55ynXWs+1QK2sbIfE8
Rv5CL++7Z5vZvjI+lsoATVXfaF2A0ivomDFo8hU5v5/bX/UA+M1Qd15/w8m87szKh4+wnohVIQ9v
pYQmdxCFPjndzvyLIc5qAvrl5V8ONRdhqvigs3UIIAZs2aQxNc3hBHfrHHZYFgz6tmierPCWA8o2
d0oZr8ronnbv80KTuejlfSweFefm5RS8Oz0/czOmMUc7CnorJDqAp1B4rzF3Qmdcx6pvmhoZbjT+
aI9JYhgM72Z4F9qxbrurIO7m97l+VrtHc3o1s2sTZr6ly5VjvRrJR1eP6NDStXREYJXzobKh7UOu
S6wdWsut1fwYCybY4X+jGBnoSP98xmNN9lzdQfsJug8exp+364Qg2dhyimJTK/OvsYCH7QAgCxI4
8JDZLbJWgYkdzAT6nigYOLDt0ZhjEavEO2jTdNLj6q5249nrvXcnHJhiZvI3TQywiAYpSm34AT33
ZOkVgmuwer7tfMhkcIPcnNNtFyMRcI2dKQca7ekUbftSe1dcZV1wL/gvSnqKpL+e19RUVMyURxYZ
Yxzby1r/N/d6ytZsJomXbNyOyHGvxUfQKx43Q6WL1wB3uRv1n8Uyxk+WgT4ZDmxWYQ/djb6Xa4vD
MKZoQSq2fmF9uh2hAlVtviuxdlZbefJQDpD2y0StmEeAfh2cSKSDOFD2ceTcFJNMF4qkVV4qe49u
KlHQ81YklbaJQi9oM2Bx+lsZmc7WsqsugHGEvbPgiWIQn+NnxS+8q1MCFxclxCVfZBElyNBVHim7
wat2qhM9zS33KdeqA6Zwij8aKVMP8yRGnii8lbQ+FgmG+i3GWGQZUVGcYjnxeRTNJc36lYGCQ0XJ
kS6SDuaUoJONcVPW/JVuEX6UiwSkWsQgbf2coA2p5kE5OPDmV4hdwjWDP4XZ1C5LY/Fe6XSDlRZJ
SpELb+VpiI7QG911RdUPrihMv/GU/NhVGqOpRLOepoTQAcY43GT194LLzE1X3fTBSpV1NTXxCR8s
MLxEv2EY1m84j56Rg6Ew9WJxysuBPgF5Vyu4PjAU09wkBKnhuDbd1E8Vi7fVkvsOOPOBTWhjz6Z7
T5WCiW0/vfSacSpJethPFjPz3J67IK8jL6DFdUXsFjNOLtq707SvRoH2cjT6SycNcs/rqsOEXne+
Hnfetq7jbZml2TXW1efIyLX3cGqtE5/QKnKi/mAifdCMZh8KdfDjVJAesvxq7HUF7YAkyihtqUu6
5Ksc036jVKH63qHY2uchfNVmtoArZpp5Sl38o3kZfQ1pn/qZSLjGRoCvHV3WpxqEP3fdEL0uLjyn
in9N7mQAqrdpkPXxFHSWDQzUNQmS9jK/8Irnhlijg0k+CvjTptiWjfcZ1kQVeU0FgjLbtCL1tlqo
PtqZdjCLul0XYAMPWstsNicYTm94xg19ZY3xIbLblo8r5/S13uccIewM19Do4mdTnaZ1rFHolVP5
YA0M4pwqsVeZ03hbQxoG6sRob5VgbTWNI6HwqntOP3vV5d7FsKJ3x1MRZElMIqkcO0ZakMWVpEQD
SCnJ6J9pHoVHGY5oXsK7OZorTeccYKj72mI3K1UrXwtveJGRWwcMQxdhgB0MSneMXe0kc87PMCuR
hoWdH091sw6tq1I5ZMFHrQxQJHmbHnUkw6cvx+1xVRBPsC6lgbTvC5EgPG6jrFZ61iC6piWj59rv
idyPbTr0pD8sZUU+zgH8Hg0Er2wOCfOGQz7qNz0HVTlpPbh23SiOVmvwbLgmm43IousIgGcdi4rT
TLeo5NXinZi35ujFMzrCbGjhsZI8C6lHVn138Qa2n6yJeSRNICpEnn+OZprtGZvSG5uVQzWox6ya
tSDrPJRXExDuSnkpdIjXBsEya6s3GQlzeJYhbLUwRA7XTLQbijWySCqhakN2zj5q5pkxoDdtIsSH
CYQ0RIyM8/MQu2QypSiRa42avMlG5o9m0PQ0KKuCRkkR1a+upYQH1zCP7NdaoLkuD1VbrMso59g0
nlLoniKsXweaGNRRJA98mVlsBXoYvjVFi2ZYmkfyiPvILBD/9ZALGuMlZDS5ZE7TtC/aaWNlfbqV
3UOWZPYWS6/Bk1UR2jjnIzJDFHtRmNUBM1iTVs3ULoPIa5kKvFwKQbKdONTlUG50JF+p0iPb7gRI
mlACV2EJFFl+QBTPx6Slm1EIolC5UxAMSFOAOfBK1BPdIAbGvmQ9E6o+b812ibtXmyVbqCObpEeK
YrXHOaTXqdfAQVR3HFbEY0GybciuSez20005YKPuyRtoeWsOYQIZQ0AU2M2+cqKd6Slv09CR5s2w
dtXIlioZi1gi9mny/T/Mg983TNwlakfO8ecyfh4FOnpF0sdzHPnKto3mJy6bdWJoxpqr3UYfumkH
OdRgZFVvM3Q1hKBgxB/7Z0oSGPRjPviKmSzQKVGtbYM2LSr5IEI14A900HaydI4GSYSRTqjLPLfg
2Sf97rn4+ebKRF/Gllx4OGsbhEkN04c1VJ7HsZc/8gkYrUMcg5BtSIoas1CeBXb/ct8aAstE2bZ+
0WlP4aBvVGWIWZufKHOUdevMd9WGlMddiAgAs3mbZm/cdLV5ccYHJY4/ZqyoaE3cVWxLbhQKV0iZ
m7ztNLKbzkYTOuR9wHCFm2NSqKsoc4Z1Ueku8wiE2HpIyvqwUZuFnO3QmhVRy4iPQ8OTiO/zwVzF
OaQCIs8RlOkEBZ6SJowYjNUXC+0rOYWtn/O8+qKgs9qDJJdetx8KEzi9K1D0dsihlC5ExjTYZzrD
YasaZzMiIYQxGI6TsQVnGoFptjl/uXia8I9PWlExzl/GSLHiqlvXDH82UG5JD5AenhyNGu1L1XLl
MVW4PCCrD5GjKQciJpxrbg3OlYBZ+zjlyTF1AWRAkt+PuasdwmZeFMCz5hclk/+cYI5j5356k5md
oowhbPdpL8xNxaj60/evqLPTOVZurZXgDFE7h10/gN+qnkObhrolwoM3qHDOJ3sKZk95gGvYHMtK
fYozXd3nFTTv7y8Z5eolqodmo2mtQp5lNdJjsZal0hGFsHz5/tX3lzqdnkYVUIQxv9RmC0a4rKbf
qO40dZmD2UHX5PpRNhF8U8ZXfo1EcdOpTDCog3aqCN19OKXJqWzeJCqRi54QEm2WTMndygn9Vui4
IWyP7QzpyiEeufxmwxwe5rCeA70usj2d2sBOsuosGsfbWDEC86J0yCFIOXLP8fIlV1sSOKLqFBeI
sIY6IqhI1kwfbHFEb8yNlNmOH0Vpc+UHvYapN+wGNJm+guLZb00SYZyJpA4wUvfc7HFrVI73WHaR
cnZEfEyViZT5KvvVe3boizbGcU1japdKDSMlj2fiyvypzJhpSQIp3txI3DVDBO5Y6rcqKt2j9PKj
SyoOcOla/lSjoblHsdUyvZDaGWB2d2E3IqFBEHYzqem9ouZ5gvqL6kWU8mD0znvOe3AWNaoxJMsW
xGCGQmEaHYpyGumJWZ8jfsidVzXz1SkAK3R6Fa30loGNunCBMyP0vSnKqJZyzm8LpU0bcslUFDSF
0BOxo8ylvMyTcuJGN58cgRomJtAgyJr5ArW/OUQxeR1jl22/xdCZ5Z3c2qH8ksp7ocKU7qfIPRei
dc4ZJIFdmho/++nNml0m9xnoeCnEkTfJfGiwjyPzHts1UgWaDH1/zZh0PfXdxBoP501i1f26mMTw
2NfGU1uavp3ndeB0dEx6lAsQhtdpQkAG8SnepTQa0sPmaF/SEqPsD5n2tm27Ms3kxXDkuE1S2NLe
QHdsSgDG9dx6R5W9JYzgU9XqC6Zw6JTxzyyro/3cJDtlumLzmvxR07Yd652MK31rtdVJz51nDJ7e
uh7VX21CXaxOr/NYoqUFEaPKm9ehzUNrcpGVFgVGeJRm4q5JAWAaWOwbHfmFGS5SKLnRJApTV6oC
0UUvgcDaDK4XC0Z8biO1pY+43JJabTPDUd5I9ODksBRfmcuspAyier632i32aKEwg8+pRF1nRZGN
/gO1nFOdprp+02OrWtXSwvtDsAKX1Nd5aEko0OsGrWDS++EbXpk7Uq0CvxJYjrlg1oc++DIm3VoO
BqD9XBFBO2CxCs3u90gIfKtBBBrcLSqad6OZ3hz9RzRlFeKwnopbT+6eyo1Ti5yvQRJAU+t4r7Li
pGMClOidGLZOu9bgrxiaPKldu5snBuAxcSldPvwQslq13DB9HBMvQkM7UcbdLeK9asSUsEf17xSo
DUIQS+3eKPkOLBR3NcO7HFvKmfQ1L7MDe/VEvoz+UfbdCzO5ExLFQ1wS0MUwOxmt1WRGzmqy6zuf
Jj2vUT1ZSRX5nENcKkixa/RAH5NxzSj4sU/lvUeMOmsVZUMWfiXImFZCcgRD+yZcaWAeybd2Jsjw
TrF1FGRB82Jz08rlFaX4r9WsfKNSBneOX7DUxe/5CwMi6RIp4StdbR0kVf6MHAuCmYZDbOpZwa2S
320jkUxYn8lt+4Ew7dWO0gLiP6j2mL3RRaJhUU+lyldvALgvkCMb2sXU3GdZFpc01RG6h8+6Ze1c
MWHXIbdAjtXOkPOToYU/Ejf/6OaeWmN2A8NSvsIuBEc/I51O5w/dbNfMWN4baT6OuPD7piQYXjQv
hpXdhUVgUGEhrMurxC8G+W6q5akX5XBow2IRZnQ4GT5DJ7mHmnHL3WRniKYih2keuDR8mES2+Akh
Pjs7bl+ThTYg9bRcO6VC4IbJg2wzKo6gMsc0/MronZjNB+m0tD6t99Tgu1hcwpVi2Nv1/2HvzJYb
R7Js+0Vog2NwAK8kQVLUQJEaQy8wKSRhnh3j1/eC+t6yDEXeCOv3+1BplZWVQZAA3I+fs/faXAjY
4vQkhtJ3DfQFgAFPpRdna0dXuMITTuN0LPZzPb9lU4kxS9x5Xnlt0RP2KFmyXA1bcHaX7RIyZOUX
rtse5/mcaRjFls+rpumIeuoiNgjXSSfB6WkxPGknu3wkCZ7+Z18ctQmaloY5z2mGK7fqeQKV98Do
8KhJ69YOo3tb8czMM1P92UEBiHPICs2bBE8lqtuHruU1rDADr1pY8KTQx9j4jLuC3TvKI2tTJP19
E8UnAT5lbUq1osi4EQ0quMrIHrEJbA1J2QwRi+Z3M6EekpcViQKmwPjVZZQ3kSUfySj9iSNlZKKq
uk2HPkVrEWxk9ZVuoBfM9eHVVHKjEOHIyMC3yVR7FQBl8OOJHmucP9NVL1ZJ+yZaSkvXXWg+LcRs
HctlKhkUsJ/uqG27NUNs7mM38jXIZk7LCNmdOaASx/yHHn3npeVdlsX3bGvlFp8GtEDjPAiwxFDd
rvo8egrH/pFy/lOR97oJ+oHvT67GMAwXQ5A/jIx8VnFLdD3/STSEKQQp3OIS55S/iM4jeSMzyCt5
C2FO5XirmuTV0bUPwex7E2o0MXSvk+uQsYSGuzFIUNoMReejSKaOjghWNKL8KraFWntlum5n4lLh
S4UjflIO7Ki7kT5ILczpqxg3w9zUTEgQyRvptGNJ9MfJoE+D/HVCbbgqSWFNW0XUlPuIO7Ahf2V+
+/rRAzg4SVvduja6gC4Nr9vJFgxTiClkjbAdYjfiUHrbpF6ANZW11sOReLJwutGNxRKemCdXTPWK
60l2hJ1bnPoZltjkL9qxjY4nRDkyWcxu6uY4YZkgkfhjaq3XnKWpAGqJlG8rU5odmvMsh+nF8bp3
eNI7aA8vSGle7P6Gp/6Qz/qdVTrJGsNjXOh3hCqf0gLhh4OIvHdf7YJ8FJEOVH/OTvQTiru6XgfN
koSDtA34bnaTWu3KNeufnZmxbkUcP5L2kDrBUzHj+ZPXITrJFa1aDqtwFefoXRmL6GSiWvOqxy6I
P5KWNllHzdim7VVbKdqHJIC5RfnMa7pCFPDaz3zHaCieDVxXepQcqsZ6ka32aarqFmlzt3J6CBEY
EtQWmfreq+oPgiITIzpos/fSutz+bRE3NIp4JcyKUJTQG9/6Ud3YxCihakmRavettx5Li7Cw1rg2
a3pmywAmxN6lBzqixyjaNk3+BFuLboGhIr/ujAkTk/EQVu174mQPiagPcYwtqictJA5Jh9LvnBHT
DrHEEUai/kkbtKtKu4fhg77Z4kTM+Wsv9cL1Z12+SiAu65Soyq2O5KNGLJcWL8TKKCxXFktebL4N
FdQ6M6PL6YUg7Z36JW48DExGhVxHvxzxjsQ2NqYwQ+ZAO9lHRj+RnucG1mMT88VTGrCGqmnLUEgP
aUVPxmZZwPeD28m8BT5wnnIOiFZ8r4bgakRL5SMpp9XoNSZHr9xZE/iUt+2urPp1HXmMb10qr6bu
L8UULf29cdujd2YBcInNerMm0kkjs7N8ojouZDd/Dm5xRHz2o9KqfSHRu8xT3eNqp66hjUhhMvRI
32Cei3a+A7F7DcsyWrk10wbAEHgBpzcPlX5jlBdRSwCO9Dw6ghqCkiUbS+dxQL52HqfxXXKyZecJ
z4FkmpmP9aa2HrN0NI4Q38RGQDNFbPiUZnLaiHh6MDpGFEAo11YQ7GWfaUjjxH3Ilo/ffHhtgU/5
nsqS9WT0jDSbSxy3EW3vdt9bTrSt4/GjSKKzhZ9qWU96LY1XKiHZVBaaQZ5cgTsC0dZc39T1oTUm
9JuAEQZNZZyvgkfEgtpKZzaOdfs+DTjq2i2EgMExX0KeAASz/F2qWd4i+D1gVehv7RbvVJUdeAlQ
WPUk8sp6eESa9OToVrIh0CncgAlGLEY8odQaezVTgfglYU9pMxx7RIemQkDuJvA0Q1TlBUNFPXoq
bfcaRWe6iIPunLl8Wm5Y0NMsbAvM8rHmh/Y2GcVPx0n8hl5FHhbnOADCzSmCVmKVbhcvb1i7Af1J
FDdF8uoNFT4Bt98lOnPkoFeH3KSC9xbDE0/jjyD8aaXN9dA29qbWLLU11E6NbenXWK3WDGwZeWzp
YQ0opcJz4TQhK6TTHvqSqs0SwUpVZBE6s3bpoK7sOuSxc7kk35DIigvisw/GeFUjpd/YyERX+fvc
W0/YKfLSpZej07gejfAAS+w+Kcs3vUbIlN/JgpmHTN+doD7YMBDXPJjsI5lH4wjLdyy7beq15WrI
jIEzygdOlSXYsQ7WTjs9mGOSrAYa6w61gCbd+JTL/j1VfY9N0rurl7wIr5oeyNKr0/LCpR5phpr2
v2NQbno89jrTb2bIuK2oAOLLsQ0/i2Dwp7R9te3wKgkWn37xnpvTreGkeLmXLI+OvOK+7o5NQ/5W
Kssry2nvu6z7nGWxscbkvqvMt6gnRpafM1yX2MGonq+yznxQdsGkzYl2g9tQymm3Tm6KA7JhobU/
phbEAUqXbWSza3V2TAXPPHiwSR4delramvmm5eraA00AIQukBt26QSA41alJvIVhLz4TDmMX0Nqk
Q4QiOuBxLCSxTBtM5tNMTvgMVcIxfgRxY16reUJiF2MMV0QqBeFJb2o8IiUbw0AQ+7qQ6gzC/ioV
+iWM5PdeBBwkxIs99gmjqgo7NMPmLI9cP9YEh+eRvJxcl2/h2Fz1kf1qN8mwUwGNdz02nykmHhJP
NKyHtliHBkE4EU10ICKruacfWdM8RZNBfk47NbdpN93lc0UvicSCdZrmP12XIEiVfHYN3h+j6BHI
x/KiVfq1x/BkFZhev3heDu1EJ18zgOprA5vfiJCMJMF0BTQvV34nI6wmtfXeW+GJGD/LJn050KCC
lFSFK28seOXDamVOAD9MyzhMunM5L0Zmq0JI3M/DAQAWzrjWobnMQ7yKif7o7RFiiqkPjEj7uyEN
fkgKxLUnxvPUNu/dyA5sW+ppxGHALzjHueLBD6INrdPrxgXnQi4oiyn95KFAV2w2hFAKzuhbOlMM
Refc9HMzOKDHEoRxhHhFJ93jUcrLaxezOtyx8ITblk/JOboMAnUjf6je4i4uO+0mdI0H2Qi2hJ4Z
oMF6SU76i43dt0mC50LDOtxhoduydLHDZtEWKKG1TH2u2oJLJx252s394nkLrueUXUWWEgeQpTqU
vm3os2Cjrs+Z/3cOeA6LmzxEByvIXmVT/QhnHASO09+oWrthiX0ovOE0RnR3UnQycfpgxtWtbgRy
Q6Ixhwp9clc0KECMhE/NQPJWkUofVfhzrY+8S5p47xT9nsnlRgeCfKrB3c12daDM8us6Ic6rre4w
b0Ev4Gd007o7YLE6SLJ/LxyD7LFJN+6qLPLWeVncxlp9G85T5ZMdc0rM/ErPqnWVdg5jYTYg2bKh
hw3ZH60VEIMg4q0+OPF1YmMJ57j6U+jNlm6Fe12EbAMGo63YGDd6pJ/aGghfE5Xc5WIdqFCnS07N
X6vJN9KsuCqcH3kcxVvm4ZdTiphCea+tSUoVo8xt76VvxcSwKyeRYURbodCKO4yJNk5CnVBEvIQi
4cQ2Twiahwa3nszeVBHjLwhMfcPxKfcZw+1Kmq11RT1Rjs9SH8gO9JznJXaxIBQ80fxOLz5tMYiL
ZhCcYY34PY2TB9lhigYwQUCyDIk8LpNNO2v0XnoEEzRqeSil5lz2Ni0kDyPmWp/JFosTuCdZ845o
9JM4x8JmDDLNjCzKYBhW4TSHvuvuJyGuqaGyC3bH1B+bgpvUsN3O2Y2uoYoIxC0QlcnJOeVEen62
YwtZsrlBAMJr04vzYGjPVTDM686ITh6po5M0DnOIfSpMplM36tdIBgj5Cmvztqma5jCWGv6m6TUx
mssUf8ClmPvlwBKu0dMzUNHpn3dJ6IKWomU0V4rIawOJR88xhZw/8ktNFluzie8cAQvDGE0iX1e9
xWExH+AMZALtT6i9Js0Ybxxt8f07DdV6sBSL7UvZB5o/m+O97Sl9bdileW2khBUhBGd/wPCKjxSH
Z0sdmgN7Kq3xVe/LY5yo/th3wQYV5nSYymM2Es1bOxS0wnpt6+QzzNgTEo2dIu6MtzkZnxlfpVjn
b7uRAWBsZXRq7ThZR1XyQxSyv9CRwOTKeJ2QSLg9I820HMQ+KGhHxs1tyw28sjLzpCfEzytqqkHv
31wnvoGtGW5CPS+pSINXEZL2LEdMg1AzL5uwplh9M4G87WO9n9caBrcppjEBj3cz2fjXmw8vGR/U
kKAjd5zrMojvW0IvIMJdeQU5waJ9LnObZtX77Dj3RZlLBIkKksd4V44lKXrkl+Ngd+60yX1zE+PZ
NOu9EyHkQDIxr5C0gYxJHLWD/3UQDlo/Ax0fM6D7WdL5DcaRAMP5gbDlpJrOHlmA2kzm3VjAzZiJ
hNbi+0hPNOaXn46lziqM252l4Z/QpuDM0LePphJxzbS3yGLc17lz0kfpW72e0XlqybwP1dGhoW6K
6SIFIr6NCw2Cr51U5Jo2HMNFqg4CjAJPbXZQoIYvkeWNPktSteoN1V9WlcHT8vVf46abeY3KI3b8
jIKOjOG2TdWPSr/u8+A97KP4WLmE6BZJ81mNDVCO2NsZS3qPmBCgOWoAZgVIMCqvksJ5SeYG61Jb
iduJND8sTorecYkTD7GEV5vjjTcreRF04bALXAy/qs4/OdWON11qbcq06vfoVQS0IpoFZPW2WCfx
fDSRdq/Y5DhIh5duEQCMNcRm6KBUmG4cHlTOTN9KtSMhGsNV4nmvbjgU+5Cs9K3X6ldDw1yyt9NH
y4Rd+RCDBbnEe1H4CP6x2ij10S52uk5kD/NYycuuAiDCH2wdAjKeNzUBOj/kkE8rbx5jLJGuiw4u
9e5bJCtTUTTPMW2IbC70jZ3Z+dkV3no2yMyUHbHEpMAYG9va93p0UEDNfatcAl0FHru8T5J9beFS
Kik4Bps1L/5MJHI/TJKeJNV4OkAGvQymSK1GR99jPLsQEXE5ClUF3ARrW8Uy9q2Jt0Dajdh3uf2k
EmPcE+EMO7MSJHC6tbjVSk4kYb2tgXI/zK2K97AhhpEEZaJcgwsnY+DfVs3tpIXmahzMdzunSjCw
KeNx8nTfTHQXGEZY7fsa92VNh+Wxz0dEJrm6L5MKUX6oOfcIQu/KBqJNUZvuYaJIKFC0PTASpLIu
jUV3r9+wQF8TJgaxzCYOFGOGDLByh0X9VmTYw1OGPr5twSCKmvqFQet5WnguJAWytDhPZSctYBWM
BltM2zsl55uK7IeVEdPMsuCeLc3+q2RxBfbWcMnDRa+X4SK50+SNU0DJQWGtcPtHN86Ni7SxGfvJ
GasP0/h+P3G6u6dxlqCfhsAz956f5Pq4NfUm2jlualzlob1JkUVOZGS+WBjnOHS5Cda0TWYLqphl
si1mr3pDQMdYfnxs2vS6n83BD5Wx8Aeq/klpHiV+S656xoB3M7emd241dRK51v/o6tD0BTlJuzZ0
NoauGw9TH59Ll1M4Aa9IT4VCkTVM6EPG4QYTHlVtm2yMSMv2ETvYfRLgHrUN+5xVbuHXjgBm03XN
PmKasDFDpEIWd/3SjetTa04F9nWj4ywZ61dZgizUTOq1aY7N0Rq0HEqZ+UksofVYjJwik3DnYLPf
TJEsVs7Au5jgoSztrntxqFFpo8p7fHzZgxaDk8plLY5YdlIAwd2dbnrNsabdCJQEQ2oP/qAryf4y
Ofs4cDu3o4S2WFsFucluVeKqYoWg2RHvOQjjPsMiezUmj9Fo5z/TTm7N2XyfRiN9iWMgJxPP+jxm
JKsWyEhHyLqLtW/V2sgfZnaTszN2n4Em4wOmySuVEfk5g5tiQ8Dt3fWzx4u5SfW4fZbR+DzUnbnx
EhakKMjohjUjT3BR6Jda/iWnxXZt9+1GwO9dTyXvKuYUukwjGKgZrdpAZ4NsiyK+qGBy9JppH7Gh
Z9uWS9Nycs2DEHTfsFBOYrv6WZFfcvgcFGy0WM37POcvcYhWdHR/ahaqI72jvOwdBHQQpY6ppZsA
CfVkjaQj8AeLHSNHinfDE4UejC/l9WZ/2+nJuNJJLS+1G6QD7Rr5T7hplO7cFOFFHGOgw4oR7Ip8
EYDXqKcKpoVbzdJ0JEDFO/znN5X3/X0lh+iC+fgqHaSAQqSLbRYJcsQRxDk2nejc6JIH3a4KX8vp
QggF1TCrmuBuKof8cu5+NIwPPR2GBva6C68c+7VRtcVVpkjbbagMNUG7xLCDrWpVhwaQhmURxeLH
EKAfQKm143Z560lMP1q3owXThe8mQBXGa0fNg/mBLF0x6vSeDHAgZLdewc1M1nTCqhtaZntjYYdE
C0VkWHgiDmCRDsBIv9BHrIU5Mi30EcBhEtUI/1u+sEmILv7QKpAllheTNT0ET2IhmUiQJuPCNpkX
yskA7sQ9zwv7pF8oKJyXXAHXIl34KHX/AUSxvsNBsgkAqGgSQwQ+2it7Yav0QFaKhbaCTqNaaw4E
lnphscwLlWVe+CxqIbW4C7PFXugt7sJx8RaiC+7u4JQBeRkX2kvGI9Z+AWDYr4u1RLwSmCnZJqmB
5lcET6oNTJppQXj99bfhjcjkU9hIdTvFXnVtjNVTWwqYPq75LBNt3kRqkHg2TOvZywDMhcV1m4T9
ybZyRG9JB2JvLHwTyE2z0G4YG4a4riHgtAsLp1moOPrCxynzgoRiIFGnzLjyFoZOtNB0ZrA69cLX
yRbSTrQwd4yFvqO79+VC4xkXLg8Hop/mQuoZFmYP3g+5nS6jheWTA/UhEpjs9ax6XbhqK+MQTjFH
DD2/6gTQi0wUn16InkYk1qGQdD27LqRit8judqru0AIWspZ3rwI11HkotyAP1aZ5GurhXNg8YNBa
atgO+WO58IoSwEXWQjCaF5aRCdQI3ASdFtrZdVfjs1jIRwYIpGhhIeULFUktfKRpASUBTCqTI23U
k0i4knkhKnXV0zDSaHEX1pK7UJd08Et2fBnN0JiSLy7TQmiy2g4mEXRGJ0DZhXRoOIL/O2IEuY8W
whPc6J/4XbO8pZYY72LpvNY6J7lqYUPJsw4oKgQYNS7kqBqEFJLd/QBSKgMtlS6MKbRMjwPQKbXQ
p8zUfXZc7x4mZ7gaAFSphVQFJmJrTVjcHSBWGTArsu0fCKpguqcNp8z8mJLjxLVU7QuNK3EZGDCx
hK3QsJTB66Cl19PCzUoWgpYHSosN7T1Y2Fq0Ki5C5iAZmsRipH9F/8HAjp7eaa13ngF0JQupq46z
fNWEbJg6SJakxma/cL2GZlyZdMg5R+zrkTVqIYDh2f5MQILZoMHKhRFmLrSwEmxY1+tv9cIR03ma
FGAxjYa4AjTmLsSxZGGPcROHdQ2OjKmwotue3NHfA6SePdrKuJ6pXdZEq9sL0ezLcfD/7YLCQ27+
/+ZI374Wr/mvXsHlX/g/XkHH+S/hQDZ2l0BGErAk/+j/egXN/4IubZooYm1M3WQR/8cr6P2XtByb
JCuPuDvXIKHjP15B/jz6rbT9LVMinJJg/f8XXsGvnIN/moyk9+Uf4C9E6pnS5vL+qawvbMdrLcRT
viU516Oy6VYctuKVYSGi9BxetFB+Wlqr76iJMFPZU7SpcRWEZmsiknePHpK/tRzkR9+ZQGMWhwAB
DlvPoy+MGPag2dUPaaLgFE6f+akWGFsG4d0uWfgmX8AnGZZP9ayuu6iiAO5aIAgqBrOOiBF59YX1
5i4Vfozod1XkFGfoFDVkL3R58W6von6I1qVFnziIIgNjCy0oYVkaSmV5z/4/bP5xc//FsEiEAj/J
t58M9yZUf8MB8M2P9utPhiCPgIHAM/3QLCkOveo8xTTWC2X/4HTKOc/eeqa60eLERwiMKHPi0mo0
LGyBuxaXG8X9MO9Hg9YSQxR6uCFWLQ5SSaGA55m4HsWMVKYOkN5WB8J0cobgFYhC14UAkWzK0PwI
dcE5JR/3kykeRWl8GC7NdMfepfK21PryEjzvJnGrU9kgrM/B9601d6hoPyAoCBgE7GqpftY0CATM
G9eZoWBtyxA73CC7F8te/JCU2FvDjTe1qz239XgDNqAgzmChO/YW4y1X38C/+PDE/NbGWrKLXQ8h
7FWb1i9G1Wt4fbpL08V1pmL6a1NiwLMYSc8NmWmbXvKkvCD1B1oIuEuhtSKg1cxDrL3Zj/BMdJrW
jmqrVeNZ12nrbjugTXotMfuQMzr09Vnv83hP79Wmh3lP61xtWygg63FSH1K/TWR0UzoXYZv5UU4T
0AqjV4AO3toWfwlhWIy73x4IAq9gU+qW4y1pnt8eCLuhLu+ylAeijBGLxhKdcRidXNKJ1hWMgGVC
/ySjGVdSBXj8NBaDu560xdCnMRdH7IMFTyZrS7nVZqR/QFw0aQpjF21AT2ubWuf8isbU75NbKxXd
FTXR6s9P9ZeD5teHWrI+ScQ62MZQ4y8OnH84bDhS5YvGSiCuZ84ztfRhemntG7d+9UrzTBdjHy9n
RkVm6SYZwlNF+MOY1Z/xaIH8mU52RRMlnRIUPjKCVGHjuYHuXBYf6K6fhqLd/vmKf/O3SSI8TCoV
pOb86sL8ZliFvqTSfnTpXUxUiVJ/0ZL5s3VoKdvQUwiveZPa2K0KgZIKlHVdTvh2IsBwf76O32++
49q0oXFp2lJH3vrrD9dXUdCp2sEGN5CdaEj3mcru3Lp4Mv/8QV9/0q+3iE+SpP5I28aN437L3Siq
PizsWYJLhTEMiteFp6dIqa2bF87L1wMau81sL3Npo76JS4urEcgjWyMC0DiwbAT4RV2ge96A4VFr
YIz/5Qp/XxkprNgxDNPm5+AU9OtvEfAAhVXVKX8mInyCu1Oa4zqv6spPIWrS24KeTzfAz3QMfM38
GaniTBX7WJjThxb/JfFUfDdT84CQtsDgBRc+WVDf70yr4TAK+kb5cqJWrSsczeXrWMvnWeVsdTLY
syEp11tXScn+/p8K4F82id/8aux6OC7JgTcth7Pjt7cp1oZBLzrItqk5M5tVQKZ4hOcFxAKbxlM4
KgP7IpfmX1zcYrHL//qM0JajMBAG8AHSKZan9R+vcTdabVs42P1dA/PiAKirqx/Dojw6otoGUXmM
/FAOh77NjqZs7//8rcWy0P326dKibiHwyGVN/PXTHTkMZJHbjS+S8tgN3X01uFfgYX2o77euZb1H
8XwOvOJRaMb1QBNKBrfYzR7xxiGGbrZzWf/lkozvfAFynA1oUSSPWkSGu/a3O0GAELgGk0sahX52
mf60LYlEyIT0sXlBwPdiht0+UkhIoWxJDUTolFx3OB7meb88xQN6PoSOfV+BhbwmSenCyxT/Qvc2
tZyyrOyYaSPW02ar+MWL2V4rt/7LUvf7EvPrd/j2WqkWqGAQ8h0c2zsYhXcLR++NO73/y+1blqpv
t8/AUWroGL4EWXbfakEJBH1MjBkDddgQrzydQZcejLWy4B2K4tGuvQPVxruFlJ0uzkZnpoPxkGH4
uhT9WzZjGg/1vz3R/3pR7Eekn0qwKc43QAQjHZWU3dj4ljdAEOt2s4YjriQ8lNdLGeMZ8+M+i4rn
KXVurV6u26i7x1jjK/qq8MumsbjV+ur5z7/Vvzzp+FGpmReMBLkByz//x3uml0mWM+kBKJboZzWX
z50prltGUM3Y+n/+qH97pykyF0oFq7/tfN/oEGB7eo0NBe5ahQ6jaTklFsDOMg0hgMOIdYidfVaD
wQarxGlbRtEmdqk6/3Idv6+nJN3hw3WFbUpL6N8eD68h8GpMcBovMRwC81hEJvq9J681F/Rx1ABh
dw4Qb9///LnGv38uQTuOzYdazrdVpdbkbART00A0st+dqnjJcbowh9Sv865+1sr8OEEGHIJ6k2xm
B3KRlbywKotVBlEZBRIdPz1i5sX07ZNGFUIu6NIjorA/X+dvab3LUvOVcmxarqW75rfXFDKdpteq
bvwAiKqw+rdQVCTWA1AIgWu2DcIz3XjvhLwN9bBhsKU/NDqKKDSe/qzanzSBN4UJ/YTgBZF2b3Hf
aH+7xuUefX/Fra/tkDY1G/S3oilltFQbWMZ8WoUPOMdMUz9PwoAFjidEVI94ryes1eVLk5OtHTsb
T0Z/WWbMf1vOSERj3aVkdnl7fn13WD3yLmxD3mi9/NkMDPGGCpQGphxuVguYWkDpNGsmvUV7iQJo
Cw75GCKGyrw8Xltzfyoy+mAV6T8raLjbWshVZrUZ0XMCpSawgT45UQjJ9cTxm2lKQB+4gVqQ7ma9
2oFFdsD86UxYNkSQrJcQgtGYS5/RvLn58zPx++JFBrVu2tSGfE9hfntldBcgIkpZgSfOepDCHi9K
wj2IqWQIM9Ho77W/Rjcud/DXO8zOKymNEWvyznzPpm4HQ3ZYqAXNMJkxa2L2YM+voTlttcIkDwrt
NWTx4ZQb9rgx8tbbukZ0NVc1MBY8g3/+/vbv95p1a8l1QjBp2LQ3f73XSYLcZKTR72dRf+Ugjg/S
+CZtOfDFT8UU3kxFy0mNflk/yBW3dlWM4016k8OaMIyW0kmPn6fQg0PiHu3+I6pILCqTAZVSZmNX
oJpHVAaW3NyOzHRU27xlNXkqA1INugzGejCxXUQ/836+IGjgOerG295zsQox3XIQM409o2vWBn0O
0Oh43kMUHquWnwg9IuOXwe3Xsk4fowGWcaXAYiIJnAmd6BxMzGlzkeTJI3bz2z//bF+wnX/eRIdx
mEkRR9W6nCu/b3pzYhhmGeFSizIEy1lBK3LUH8OOTCvbCgF4466qK7eGhx6+M56yYb9mp6pLl86/
97/dgP7nalxBqB+NKverIfKPzS7KVYL5r4HTDCsOj4X3WlVQN2Kir9AdJqCHlbGeAe6thGmXm3nA
e9C76uPPP8pSqX3/TSzUma7u8T5xDPr1UcqsWOQxXjCcxDP6vSp6c4hxDMd655nlYwkSrqnnv7y/
v4Gi+OomjR7pUMyaHIyXF/wfX32shsi1RToBPi0enKbnIWlArI50ORDaB+gCpIj3RAH91PLpzD3j
JfoplHtvjhAYRWZPSCuRWIfmKSXq4i8HLuP7y75cHkctczlngET9nmJqJ65KlAuUOs/xkKSBH3vh
ORvvnCaAVU9LYYDCQKuhSdZNaW7gHa7zCY2cZu0aHVRf1x+TiUSJrH6TpA2gyn9SZQJ/TxhEhVjt
VQNc78+38XtBziVzgmXZdyy4X4Cmvv2i9DHaImxQh6UkiOCy2Hwl7gDDfCZ3+cmNjzBPN8UUeX+p
on+rI/hk1yZTlrfKE5bpfFuM00nrVKbFo6/sMFvjrUQFZuTP1TsattOUsx7TtUdmOotX5dU7F+k4
o6o3JqXPVg8OQ7pkqNgoJGl5cL52b5Db0Q6b/rI//nbO/7pOA/4XGzV1+Ncz+Y9nrqutyB7olPnA
3U5e2x+xYWxhzJ7CjgN0aV4yNUK8hfSsxm83J3RcR5NMrQ6Kmbzg3A+3YRHmg6/v/lI/GNZvLyGh
1Bym+QldIIT2t72bjnRTArhA8tumn+Oki5sObwaEH/1xBKN/GLoE8V9AHKFA9GQaA3YFoPBf0H6W
qWRfOSzKoLwvG3PXtyEvVl6JtYb9+mTR/UyAjV7asjoGVfBEWFH2tx93AfB9W0YoIsEIsxTpbEzf
n4Iuq5nzdVrvt2iJerixra1xJEe5ZS0IUNwXnxk0dHABTbJzp0nfxHNzLZoa43oWbHuEiCjT8BBi
0cSvBWGLOny4LKNuYxkJqYl9PwBnjhjgp5gMKsDZTd5tdHHEhgUf1iSQJmJmVKvsSaaTs5vzXFtl
qSb8KBwoFOrIj0exG61sRFkGfofQQG2NsvlCL0dnE+f0zbFDQfxffkaQse5Gr/XbSY+8Fdjhzvfg
aqyd0NMhURtE3NAKAKVSMsSLcJLCvbuqCyPZQGVQazeMffTRe5qrh2wG+iAb+6zbgHydiTFtZaU/
dCUwQSP71qJPWysfZ69bkMHFu23fosVr1sIgXMpI3oTwEwAD28qa7/E8nBCwPufIKM3EFAyrhEn0
DAaJoAPfhrixNQlyULF3W40QJxA4aIwIMOOjgPgfGDWC19wPK+/GC8jlGpQ1b+y+2ND183zcE9ra
xAKqmTredJTtVLT6m6mP59HK3c2YsSXZ1njZeYbGDDg65IZ7AwYU0SeO9ZURlM3RBuVQUUis4IFr
m0AXo29pEZeXSqDJlqq3RhtdhMQaAyE3EMXnMGxpfpTrTqLyF8b02s38/MFEoNvX06O6qcfogm+k
j5ti20UtckKBGa21h60TFt3znxfT386G+CbofLq0muhBOr9tANpEUAbIcFQ5JONBvH0YG+cN7snL
Ys8apfWOzeXsAMflKBFO2s+/fPz34wQfL0nLXPBMLKue9e3IM9eJa6VZ0xMX1eHTHE0KuMlGaBhu
cuc2T6BpNNiEL7N+JrZIVWJbCatZc2A9/vlKvvo4v1YHXImrS4Zp+jJM+7a45/GMt1FmvW97Uwz7
z0flhSKtN9ZflTauZxcXesO4qEhOBGm86JNfmC7o2In/f5rzWGkXdtCkZySsq2x5vLqhaY+g4bd1
1ZY3cUMuY+3hIK7H2IAwIHh4PA11sY2zPjZTG1+B9tHKZRT09Qe7OLqM7kdkjcbu610dcsXSTDrI
WiByXmB1XZp1V0OEdaCZUQIN0S1CgO5Gdjv4nDWMFGjyg47LvHFZ+d1MEqLVXZCnYJ48lIRicC/r
sgZ2hMlsFzq8v8za478U8f+yIVks7AaozKWrKeW3RZ8iZvKaYej9QNSBbzVqU5B/XMqSx9/GLWO4
n14SkQBRKljoxud/E3Ymy20jbRZ9IkRgHrYkOJOaJUvaIGTLRmJOAJmYnr4P9HcvOnrRm6pyhatM
ikTmN9x7LhjUYOdqHyfECsBGklaG7nQCXAL3atTj/zPoRbDxf4sKqp+QSoxXGTkUqf+7qBAWYvEk
YSDUGq1zSPoR0X9S2msVRpAhnOXO8B9lOYo7pztGQWqjYfTHwzDPI2zIgsRLbd7biTPdBxRTbjeV
pFYg5c6t4mDrtidiEbElovYNDTQlAjWgNbXRy6hW75vT9Qe00ORAMnMCGaf2PmDzvUk1scEv6Rzn
qvjKVtksw0dky7rxtuvfrWo+2b3T4TXEpqOGfCeVFe3wpHOmRLjv6Gl+z8uZLmeOhL7rJROfMVHl
vl5toahUj5Wu2ZWtV/B/sj9yjdJvDqHoLRw6+kEU5kE2TYs6hrIOe+G8Z3iU7BMSUCVBWXFgyvHO
x8ghhCMeQGuBiDMkxJrQJbA+q8f9TxiFZaDBshuiciMjj0VDfQR34uDhmrhrC/eYBs7hJyTEdvA4
zQjGS95O1aG8bPKpvTWQi7ZyutjKlDgS0eNrGb6tVhWgFKS4JT35LVIO6uJl9vfSx6ZfWte6Cr/x
Czr7YQGo1Na8XztnaPKn7aLqxbPL+hn0AhdkFJO2Y931kXcj5Ma997TMdmnVvIIqIz+E/jPosLVp
Af8v4oo79R4KHnAV5S61iQ/r6xI0gZtWpxlo0r4YcQyuf1ze0W/WkfktvM4gghgzyZxmH4v4UIU3
Pxq29weqzQzfBe2aVqhPGj5mEsWycMft0h9ZjtFzpz2yvLVJatp8uUvd/BeQqd8M6urXcvBJ8Ogf
kEqrz0IWDwM5mxxFcM8nvgkmvFTEnFvk6iVAmwD1zzJfxfwtZ2yeY4oSB2xnmPJQhYv9Jxhy7FAi
vSyhOz5U9tRvXWO8t/2FXnfl1SLvawC+p/WjohsJgxA9olm+WRfPqUrCn/wu7ruIYJJs+ZrXcrMf
He+rtINhMwY5TJhCYnBYhH21VvZCrpJL38O3D8DwZX5O+MK8S9mREinKZ0nTxDdQiMviRW8jS9nF
c40THCUMrEYbbEWWRG8ErM+jD4fGf8rxaB+KpNnl0UoNynxn07Ku2FVKTYcqiC3H1UDmveylGkN9
6WrzKW+Dx8ab1UcN2xVc6l3oZ/w5SHifGGZTX8htrn3nBR6R+1isyWVpyVfZqZKrYdcOOh9iqZI2
mV46mceqLaYYBot/g3U7Xbr1bA1TD6tL50NyqMqRiA8kOywTqkvRGtRLh2IujI8lTB5grfBB+T2m
IUR1FDnzh7U44abTBpoq1B6IJ42zqxf/bGJypywS17axn8Yocz94xu0xYpiVFNVJOHMb076JEw6E
j8qQ89Gz6xq/XX+AE4gubs1OaJd9VcO+TwvvsZ2nvbV2bnxK4tEIwbAEwrjzRvb8RvGc2agBgFEA
wGmWdxb39pPGHZm77ks7NcNqeL8H7prtjNHGxsoRRzt7FWU+HoVpXV1cc5uetxGD/o3W/qk7eYhq
f35l9dUvsiOw5fVMXggTMhLEZnXAeCUa2f+phPuRB4TQj7l8GC1NoqHhPyEJOIU4/QIrHElFMsFW
sqY/mTYnVKVPQqDlDiSHarZWuLLHVdWICQl48FBXbXPw13gj5fAJYMy+K0kEblXaozdojj+l2Ezj
O+aUgtDywh20KjQH7mAd7fowu3Z2YEreHVNHfHYGFspSnYMpSW5pj0GtSFB/qgWfgGhFex841atb
q+My8EbMpWyOSmD9yswkjbX+ipCtX5U5a65ihHn0ZFdv/YtL2NaAPe4oWoIXHPhCiIMnrF9k81h1
6t9oQP2bndve7ZtCw8Ntf0sDNd0lPn9JWQmck8K89aqxN2ltWaeWA2PF+DnXuVreuqQSD26EgAJP
xVMqQ9AB5aj3P7/UpgL7i0weAmYNV69I5UfXTFtwDPgaIn1HPVltfcgie5f7bZ8Scr/t1UWNN5VS
oOWUlYdFUmKo0SXLNZq4VgoBEoP/yZggF9KyZY6oDS/OEzi6fDoOiSCHop4eSAAZN82wap0j+dgG
KUzDNCP6hDgXw8ASlUID2lD5gL0Nc+xvC9oRXMp9PNgdAFdpfBFnd5joMBfy8HZjqLboK5LbRAaw
Ty8UZhGW8XFo9vTlH0mIUNXN9bW1GWsQMI5IME+x/noH08ZUakD9udRVSVHHBq1rPzwlg9ht63Nj
vVYzBgNES+U2W8v82YueuaEwcbCozJ182jG7Lxhr1aC1yDgDxdB+h751+gmZIScNDeLa0nTRcF/h
u2hAUa/tSZm3r3qurZh5jHuSiqlkNRwUDla0MILgcNN/LFtUsQ7VWtb3xIjLlDbYQNoyC8BZBMUN
eGXb7gh1Lc6SorkWfQIhycBvzEz10C8UNLq/MnArrtGQXe2ofVIr0mckXQPt6Dfk3QtxtyuQyTj6
4Ww9ZyhfYThrdShH26GjItoJX7yPBicblfMUDcVxHnj5nUwIPDfIXkoCizx4PZCYWgiyZxy9CwvI
OmL8Z/fQtlJQoC6Jc5IgIgK4cOrmLLwduyftejli6/iWjuJihpu2saPO2I8tHBtSb8lS7hfwzMFc
bAO1IXtc3mRVv6l0/gKXumzmCcW7GyBvLuoAtq4k4wdb9SH3Ig81DNMOmQyERUFNQ/yOz22ylmvZ
IQ0yqojH1MyuENNjs8tIFBrM9tq53a8SYxrI7x0zYaAWaFVck3mOVSU9IwDccUYPx7OhHyjDei8b
ex91UsA7tw5FR03UFcEud395YdXf//SS4R6+FkURaLA9q+ZlH7rfugLrYvqk9gTtX3sN9e79athT
f7DA0l9iSMXFJsuaDbTFoQkSu/f6+RJ4CcmIyl3jqkHHVkVc1qidEJrpQ5Gh49WE0p/yfLkOJXkg
UZA/idD+1ZloeQF+otNvm/BYGUW0Gc30Pe0hOEkPtpSV+NOus6bL2OMKLQpQbWPy0RQtgnK6cuLn
Xv3aqS/PuGRxPRRkIWm8Y0rOFd/cBf8ERgnCN42da//u3fWUSY+UH1zfPUY6KJ5AnljT7vPSvOnA
aJ5n0gWFAV2pKeCrpUU1H5vZ/dvbWXUCsQmBEEvs1hvJRBID/qufbiuI4G4jWAZ70UUT/5StJjFu
oqpdwbcT2dI5bG+3fsT9gQr/bfSAR80+VB5JObhpZGIcImxXLKSPBYCk68+TaM8e/GX46X1zwX9y
EOM6KSbUigMkz3mDqzREQEN1f2EBwTPeCOA/zCICxe9pqlFhdtdPU7o8k8VV7GurvG+TrObkt/e2
TXpsRGpmkLbTRocd2VDCny9hR9wU4hMoPOVBDbNk0spSVoYF0G8VvcM6JDBK9/l/8u3sEuCjuSah
s35jw6nH+6mR9EuY+hpH+A/QeLm5YVttxnGeD8z+ottPKEjbyXsvzJyLFRh/ZQeKFIcfANIMnYB0
9b6fAdWFkeiPDhvjLi2yY46gISnuUzNxjty/IfaQuTvW3ocMSpbqBeEDo4CTmI3RhzEW8Ms7t3oI
/c/WxYPUmKA5lig960Jf7DbKNz6hXhx6zdtkuul1IZkaU/OCDjHUJiQUbJg8kDuxQhCoCRkFtEZy
jMLuo85AQ/G00XVIKGC2696Tv37EArzjZ+df0YeGN7IAPqZW4MfE7XzIA+9JsOECAMWmg1aSa8Bg
UNwxJN9wIs77ZQFgSLHGxVXop59vAE6cYzKrN99Qv610+KwzgPPOOusrXf/ZyZ6IWGGppAqoRQFy
fhCzZDmlnn11/Ad6P3CdLgbviMwMJ/UfZxfWokPfYslkQaFavDlZ3lwqeRS4Tp+Fm9vkLOp7H83G
funtkzUlry0Mh9jBK7T5eUmRhHrJIva7WPgJ1pnVngLPOb7JrPduwlHJNpuZmmCNg9OQk/f9c3eG
NWGBzlIlsW4PS2ekp9mv2+3Yduklw51iNM6yH2rGGWZd/UqRn2/8Icm3gEvSfSCAW5Q5YEZYjbCr
mbhRzqHb8JAI5c+Gxc9SpA6WO7M+B/MwXgzoWkfg7cLpzlJXGmgt4ziTtCXWHZyThrB3EzSxZB7l
O3aIOemuIxuaGDtXA57Jeiur4CLyMHqcx+rU5gIAdlZnIFQFtskxIAkC6FPd1bfFoG0Y25aTus8o
033beSSt/DaXcx2PxPABRhJHnirzMTVT7xwayTspgUWM/eUNMStV5JJ3p7Zh9D3sg8D1zoZM/4Ab
oUYBsUHdk6esXqddO0TtBc3WV4Iz8KC88cs1W7LqcLftgzDg3XsMJI08PDD5JbvXuxs8oiN7ODqF
b9Uvhr1cXnDKdXsZYZdd6mHTVenNResE6hjQVC0/h64zMSyu3EgstLEfZc8Mfn7ngxIA0/AN9zaG
wHvyIbFBVuDtKw3ERY/FHx918HmSfPXqbHotm1lt/HQMHnuMS3wHpz0OGIag0xQ8Ta9MVcF8CerV
wAfaWfv/2CWqM6vKfj9AFiRbbIKXn20D211ugQepxFBqr52vPudTymF0DBqOS5KZd0mknrqlo+LM
cQiHMJFZ+m3d9F0XVk7AV/8UdhBJtJ8GexIUHxZfHkaZg9BoFvKAmXRsfNW9p9LtsSM40a7o3wDR
QZ5N2BG64F3d9MzVYBJHASM3Nxuxy0HR5gKeyLQ8OwAOIJij0Jwb/FXtPEjQM/DSFKqnsO3ngwOY
3kqQMiuW/9tJ2KcAumSs/exbVurLFbM42KxNtpalnulce5zF3mpmTLlszc+wLgIGL95dFA4kURIt
GrfD8FlaVFG+b50ts0BojaEaipxxDLX7OESef85Iat4QZX43mdN4SqffVd4/9wMY0vwjmxtvgyiJ
mt8PAFGV6nHIuGWsWZG02lqHIDeOfEi/SxXyU6mqY878gMIZF67A/DMFlQPwwuIKTWygw7wbrlF4
cfMDY9cRmCODSMxr2EpUBKhshQ6Wod52rQdtA4fNpiPyi50ZhBRp6FNI6EJjE43ZBgQfL6V+r2ec
c83gNHFulq92qOuNQkaj/Q+lMb43un4gkFrC8oxSrQ+B7r761iKUjoYa37KOTsWQvlbwJCXQZGwv
2UKAgnVewBDD3RawUp1mx9YcAIMZfKYMPDeNjVVFY+KFv9l9BImB6FGZqzu2KC9ZR5xI3n+ohgYn
7bOjI/GyjB3eu2Gyg43N0A7PY7ezh5IzsINq34VyRyxaievo2jUpGCOXerxz/G0z7vKMAc7gHrlz
633HQHLvwxzhQnxyBgvAWMoYi9C3cyLml3L5i1Y8eySVOJ4QtfN8EumXUrFCDDmTuEg8MzsvvsfI
l8eyh5SReBp9ucGwIo/iWqlbkTnykAAjx+c2Py26O2TCfaId/qz95erR/nVK3LWTeTRXrYBP32I2
2JiKe68Lb/T596UdXiGJvNpDOlEXMmDD0zQ7/bjHTRjGEGQ5z4fxrXZ/AsW59ygADmmrGDhn6QOL
0w9Dwd0MMvnpl459tABeNIAdgqIkG9rjVIBea7rqG2QRPixOwpaacEOf89YV1Ak5rHkbMQYDyJHx
LfONZCYgo8vah1GoiKxIxAY9CGk2Vf7fxJ3lpbsQldM/NhVp7wXfpT6Zzkm4BA8JhbkfFegFscPu
mslP9pNqt3WmKFTZmG0geIBIS71kyzrk2ggHloPykWBgNK9hhjuoTn6pyW8P/vgCZtU6di1Vg0G2
0C7jigd8jhboJ2CvYLXD1bVcDTMSu4ox+7G17DsDyvpOLtHWng0KbSzvce+nQCSmc2AlF7MiGChn
2Wwder8VJxye5DmXHQPU5ewljbkFvWIfhiiLx8DUEAyM2B1wwHeW8Q2++a9r1UOsF1LXVRl8yxqy
dh4Uz/Mwx1P6aobpe1nSqZU9W0Gra/65wvrsk4cJYvHQkuQaFLjOJ4Xjq/E/Gc1gKNXFK4ifoxuR
fNdU5Dr1rcM/zGUcOs2Mh7CAmcCtINRQvdip8yfoo4vl9faj8ulBqrWQ9Qvz9ymf+PcNfNuWiazo
86PPNhkPxXhYxjX4spBvpcMZyvu8aW3RzRVoFRoLFr5TEN7eoFQrm/FtSaDnsfH+xYyLwEhZ/p18
DRJKcRkpy+UIScJux80YgtzTUNiBV28hWxT37lTtaRMl/PVIvA7FTAxQO/71aIEvQWDOe+GCKll8
eE0ZSxBWNL9y6AixK7FxR0b2DxLaQcv5BpfTgdPX/DOINn4icGig01IueR5GaZcx088RSIt3YVgn
7nKw826Qyl+0qY9liBeiNmbWKfVyaFp/uPPw45CNa83mb+2Ab+gFFVRQNu5lGL+ZzDeXtCGMIqQw
4gYmoZ1AeAVCINLGMdNwIFq2f6tnMFHYGKFWhTtWlNiDGwNGt1RnrLEfPxttIkh4H2JZtimUkJ+K
XDJ1PzC3wo5UJHcRjeoZPgL+UX/8BOi6YEH4ldhM70U1Z9sy6GF48QBCCfDAxS4AzYxdh2l4A260
Ih5Rk9M8/J4MDKM1J9/QEqS0ph77gh65Qay7cUJ2EOIpCvY+y2jZgNVz5Ugke2ECC/QAjYCGXtBB
s80lAScb++3IJIq8mPV2+Axl2sVLZp+Djk2ErCSJUiJ9taDQ1i5dajNzTXV8YZgCFQRPTvtOP+ed
MmIk/eDmMkDBjfudMrO2kXM7nnCoo10UWsE2cMCvYPbHUl60cvuT1JWAuVp4a2Y3ftjRkWew21jl
jBgFmziVM/wOghMAk8WlQKZtmG63UQpKi/Dlq8uq/+yYaDcrXbxwWzx0uZmxTiPzZHaMHSf2tEOJ
RyepyKNIJv8wdOa1p71VJdCcVP2re/jPsiO2K80a2DYD4pmRVQ8yrL0u4GpazPtYsPtHSo6A2QBM
tJAs+sYmCp6dMAos3O/gMdfBLqNk4EV0VOrTwJEO8MTjAwEgxcUV/LYcnJlpCjyvJsYzGkaiaLyL
2/TtvvQoeEyNUcXpIMOVkrlKpq6+eWh3XbXCcpqi39e9h6OtLI/9gi9PaIgCJcBKHL2IFXkBdupS
Tg+YsPH6+1k/QXkon6oAzAxO3dWnj14YOdupD8Srj3juYNhuedHNS98RDo6MKlBfs2cb1yYrLu44
DGfbfSi9/ZATEqH61w5Kl9KZIPjci8c1/HroanSYA41GSeryEPDp0N9Ksq/II1uzwJHLCAa77Y5k
lP26H44Hx7pMpfFpZaZ3ROr5lS9pxaaA1bojnoMsN0+Op7fKSWeC2TuCRhv+a0h3SjpXArV1nI7h
dzVmM51lIsAuNt6X7TmwQ5ZUQD95b4vR5YpjsGNk5UpRTWx2o9amtfoBoU/6llTyvqgTfz9R8Fqp
vJjGGCJ8yDu20kRN+8uDQQTrNm3KMo6gmx89sbxODpsN3AXWVg+k9I7aPqYNYU8FdrqYG/y7BMlC
WCE2YzpTZufEQ9TqTjRVs1uHBrPlhNfFetcM1PdgHTlCLB1c7URBoVbNZfhnjlwbaCCfq4ZnKZLk
nhS2Y9+8HhlN66bfLq8775qLbxpHmxvsUAwtqKWscpBf8/9xGwhRVuO8yEizOhnRQJN6fWi1K/Zd
kJT7rP8souKSehidM1CLE/ZKnZbPlhrbbT9NFpwxfXL4VoRoMroZ1ZqhmGZJP3+1iZ0hMuYOBoax
XapvnU0hxSi6qGtqRvK4qOauFO1xNoJvt2r+TSYWMEXHW8kl1uD2t2TZrDk2p5BzOJ7Jbd47onlq
ypxOPV2n58lv1fE4DUUyxmk/M5Nmg3SKHqt83dJkzXCz7cymhjBZRUF135k1TYJR1oyFYZQcionS
mwlETw1cI0Zi38fkMAOrl+n6NPn0AXgEuGgtPtgaa10sm5WoiRl2KwnROOWIGI9CjgSMRV/uMiaP
wi72WsLHVUZAuSrEfWOSkWdnymGWzGgqChtoY1W9Ujks96wMC64LgVOEZN5ZBCQd+YKZq5xEQwWw
04eVfR70TnjxjWQnh8xYoRc3L7F2gzH/KlteQDdhq/Vg5uzqLmjhlaNmbrVB9OukfM46Qnib6WFC
5ygjYZwn1AFQixJNDHKBCNrwj+Zimy+2PbzR4fep9h413/aksvgCNozjk3YkUl7MZLNAcD1GCgKq
WRGfQkhzt889SkTOL9LIyfJdSckRjnRoC0qAPiACJo+TFGYpiEV3l0ukLHgyLpJqORwncQfZtdy4
lrtvLN28ziPDODKNt3heOWuy8pl9fH4N52ykpIdfYYrn1ks/fk6L0vbpn5IQg77OjmaA3zWtPvo+
6J7TyrsaVnQqOzk9ZAId3BRCPfQL0W6HuQN263j7MRA2u8uU5TirIEZZ5A+mSCEIQd6bVvVFQGVP
94JXkbf8FcmwPGe9Pnr56N7rTuyMusFYG2HXPCw+38gfnUYJpmS78NWpgZ2gUwJcaM7542B+DaCK
Zs9hipiycA2mo+3V0UE0AlzR8iaipjlRun251igo+a2TnOEzM3Dm8TGzG5k04hR0ORhjq1Pr7HFf
WlnwMM/VK58oeGJP03FDTRzN4kPmMPTrBNR1Y1twcfBQ7/xlRb3MhknoWplfkv+M0JZqV5NAcI8g
jQxXT3kAuafyZPifkivw3klTmmyv9e6MNKtX/e6GHmf+LufqXzHT8Titea8mGd68leZCKctiJ0ri
n35AdCO4UCUuZu1+hStfgGyqrVVT+PRA+jG6gq6t+4BlOnWUz4h/e1/YY3t0/eW9n7jzA5tIgt66
wx0G9ICocTXz5SC3xoCrOx+SmTcH7hS2QudeC9lwfuchpB+GtZ2m7Ep6xn9O4kjKHSoZ7QO5NmAc
4COgDJ2gxlv5TPhLAcfaIWClnU0m2FxLabPE6mD6tdpbXXhgOwFGXeZ8e2t5p5MhofH2Y8co/tYt
Oq1wzH6B+XwKxPA8KxN8ujF+lH32UJDVxk7QQKXXMTxOdP6rlcUv5QIhrEM7nmxoWsOEhduftz55
OyR6tdbOz9jPwkldsuIFX1Ib47z9N0nf2Iy6Pjtd/pq67WfrrWne2S+TKSAXKL71KmXh6vN2e9A5
VuNS2aSrtyV1vwbpvrttcJta57cqy8si0afnGjZ53rPuyC16O+IwIa15e05yh9wF51kGi7cXVf+H
expZCKgONJDmofY6dqdQymndL0kUPFWV948AHTJ2PIIIPHFF/HynBxazJWIRRU+yM2R33wRUhsyy
LYBG3LtRTNbIqagJnnKYmG0M+zRW1pNMi+d65EY16+BbsfauB2SWdlBF5OsiI1CILJYE9oVP9yQR
l29Sh0Wla4tj2+mdE5AETtn0klruTk3Bv9YXv8yO3zs4k+C3gT8pAatBYZ3uTT6r0e8PTpJOQKgq
oh196Lde+TuU/TWyMRuI/mLaSp/7kUuJARRbr/KGK+wp0xaPOjCBg9+9O7r0b6qmC1XCiqcCYbQf
lXpvysiMkUUdJkobh13cBl1wu8MWPwK0HO4NJDnw4zqiRLIUcRlocjCCjiQoVqj8vrejJ5HB5EOU
Sr4Qn2WV6xpVNqEVcMmdjCBdy0WZImV+7+J/in/c86YBF0S2jopZdLCzYN3P6Ot+8l6F8hYYBygS
PMe8ZHBt4xIjXguvpvaob2CxZ8sMHK2er5YVh21+0mWNCoQIQ0iB8Zhj/XU61DwCGIE1rBmoWP2N
hsFVyojbYp0PFoVixByrKQ7AxGMvXikE1UgWVccp7vTsfyQjqTINmDhJ0rgSXf7SHXVqZDNj4s+j
AY6jhKReDSlyayaoodK5fx+pvHo/MDaewGIB60dwnCRmnIa8yyX099pk8WvxqFPFWLFOeNVsGmAd
Ojgy4FQ5L8ySAkZZ7H9ydzQ5jaNrRsNuCEkPzWzHnSChTSljaLF0imloyZRpMBjbjLCw7fqps1zE
XXU68AQYZhxkkAAxHAV3w6jmXVlbyFHePMfipEuRNPj/ss54arFqIOmcmR+3al935d/IcQDpPE2q
DlhplO8GptwN/QVSg1TdEafnblOVOvv5WtB27Y2u+SCaZis859nwt2WdH4pU7/psIRArwpQrLxZb
dVmafzMbgwUabCIxWqJDYFs9ZYv/F/gXc4f6OFhBt/HD/o8Pi3rsTpJOnCkVR+rkcXIsiIrcEqSP
8HNoEP52JcrRWqN2GV8xZj17or2rMZ9t0jWzRM3ZrfN9yrC5Pi91Y++8onsAYYqWpxqZEq+TmmV5
CGjLwevHoeV+Eti6RUIrc3XXaXlHZmMf+xUtUkIbZsGtMx1S5Sp5I4luUw18VOHcQKJrxC30Fn2a
GEbmrUVr7bHKCWoOs/C90SizGq84uCVtl83IQ0t0Rawxmvtc+P1mrgWxbwVI4bm85QBCN7N0vop+
SE8ExsnCQZAvMcj7LMGsvDY53OyCyM+ZZWB/JJOBR6bmq07k5HcvX8OK/RYkk+wYZKaLYmCGugTe
dWsvYj6JAnc4ErkITj7WieWusIwkzqj05oGemesHGbzsd3AV7tBHFkcDSAYPsUdrrLNnmypv14N3
3pYtTiw3q/eFTZGOuzJgxDoT3Uat2vEeupzTkw3qllrss+wHKEQRLyIcu/eqHb5+6gfJuham531r
otqOSkw+DewYHt4yODjKt4+epPMprGA52YodXBbM43fI3T0PxSN6NEoJp/0Lkcx5J5MQXLwSwwvm
viUug3l5kFgCnZ7ypCPNdtsHLaaqpv2oiQ1cleBy35Ej5QnvwcuWW93TtiSopLZoU1AteJT99gj+
rHT/hL76RH3/m7a+2xJStnVnMg3GmW440DxkLDlVkv8um3TZ+3AKcpPspZS9jdToqtkLHzlLnsxx
OoZ+/0KCJsWqxY918OOQaM+USIZdwBZ6HOW9KtzPus2PaloukW6Pdjid0yTwNkbkPQRuc5TowtcO
vt9H2qT6lIzGsq/MDv8IhwsmQkpl9kBw+4B8QKS9BzIS1GUmjI8vH6JGSaCm2zJagdkr+THsQq1+
2dBvZGDFSdGfU55cxDgsivPPoYgex7Z+aycJYemdgJSXbt3+p27/BLAYlXnAAWbaQP0FenE8/ESU
NWRbsFom/Gad5qPbqPxHkPO3ThMOU6WskmXy200LAv+yeKg4OTUFmZw5RbjXYnfsXnOTXnFpzTvD
LvzjxAIUqT56HFa/Z9JXUO/Y+rVy64fWmN/7Qe99sc/5ORIYJ78b16TN878MhoXjTATaEAJnozfc
GNK+JVWiNyymTHzX1PNyOiGLFir5mip1zAaoivLZak1E+OpT9NZrlkZvcjZu9cLWdoYhSPrMMYzS
Y9VjDaBxoaPv71rl6is/rS2pdYQClOZVmtahdnp0gpP9ryXobueMTrhs3QqO/jRGuCqYAiqQNsdB
kTPE+DupzsDw/+cfKfXr//41Yz9yekZC7O25It8RZcnGbixoOhbis+o8+5KCy6pezBQKBDj6v86C
3aELIxU7kf3LFoNDiBysO+Gslen4jSS7/YCBuQL4DJozcYyQbjzRGW+o3unTrWq4rxkIsh8zwnPI
rsXL0K54CMaHsKvOxgBSZaCwh23tVxcnauNAKrVd0jZH6aOjbWc2vx1YHZHiXItmTXAZ425CJh6j
hNu361rqJhelYkAnE1pexXXWDwdvdQFlgmCQevRstmnlY+WmLOAddDCWQDRiubRMP/+O/9DxwIJV
Ug2ARXc12KsNzo2Z6efEx6WkOqDyJeSsqO9Bka6BLxnJO6nR8EExNc+CAgGm4u6HqQsbGymmjRG8
aaI7ZTQLG3rvkhOyxOitOrAy7rTzMKX/5okoW6Fsa1fPhbyVB8DUm0UNCXig4k9QoRz1eANLOFyT
pm+2PXHisa3FL52zc9KCnKw0p4HxAnNHW0ySql/hHkVQTopUtTNBVBHdSg2BfgTG0PTSWhNfuiw7
AIU4mA0RPWMfzTuntB4c+ddGZYqJBLJpj1nJv2R6IfiUKFT0X+3Z3aObeRFo264KNtymFYO5txFC
LypiUtItSJG736LzD54MxKXu0zMuuY9iTd+TiNGwQ5qxNDDD1Bh/MMufnMal5PFwVdv29NeBrXrf
kQFC7gsOXUJMX9hZv+qxIQ09Z6JQTskTAwvaLN38EUX3L5/m38EA+Urp4mDydG6rqFti+JEYUtFU
Dz3m8l4JRQI6QVTcCSQL+4xiCX1vePpcT+5TIhHv6uXd75NlF0bZuyjwDUwTBFiP/Vy2eGTh2C1e
mewfvfiaCN8nO4KdbJ7A6Oy5I8tbzKYjUlhMW+V7mwGZZzM3kL5uhrdGcqshYDiPo/3QDlF0JC5w
jrGN5EQb8Wo7mNn7wbW++QYCi/0xVzA6P7hsJphsne2FzEYmGwgdE1ZTBvzjjT0Abwg8Y9qaIEVi
mEkb9oTYtbEbIYBIzzPbnoPAaaYY0wxT7tNXEQK6DBAL7dI6m9bJI5V1J9hLHByTPXWkpuqAcpf5
RHqrGh80cefdEa5ggzwM/852vWw4hTIiktNXlxefW9YfSoGRH3xs2oF370W3rOmTu0HazKjri11S
Tnui4ZtHaXXpHTYWDjgoqqDykfmMR/NmlfZpzt0XyYJOjkP9nGN4fJwUv2mkVqUq9/d5n//7L/bO
azdy9ezSt2L4nBtMH8MAPpgKrKgqqSS1WjohlJo5Z179PNTe9kilHmn2f2wYbhhutZi/8L5rPUvN
02gjGrh8uu8O28LnvtY/UAQOizwME+LQ4l8x1VExyKNDivtazOKMF1fP4MiXw7NrAuutLGOeKkQC
pMSc+Kw+CNRBNW5VqCJju2FVXPQ8AcyFeSseKwQjQSCGBZpmC10nBrxRHi6IpwHTikp3lljBo+al
D2Q5n1QF15otpRPzuwyvS5vRsQeMrpgs6IdCRyynA6gOTf8Vzba6TEb/SpGBXDUse0mcWwOnrek2
1jWNfBpZgVf6DvxKR2DqQZ/S7tl/LExISmnvrWl+XxQg+eeJwuA96vbcrIunQXBZUiQcBR3ZcpLa
a8Yp78oXaMwx5WQWswEVt5L2R9/uPNahUyS0tshoLnfC+hG1JFqUJRTo0iDYGT496hsKjjULz6Bn
hg2JINLkOl3J/SOtcKrSGQvLQaEYFBrPHXdZAT47dEJZ0QKp6SFgQ48aEnSjEa4MMZbo129QzkbL
zCRG3pb6k0/wHvOY146QHakxhQOoUFPliYg4Cym9Y5vpKoN5RlfnQQ3KHCU9jiL0sbnOjw6+322H
URlWfkv/n3IIjj8IsAtY2hSl0MKO034oEOro9MUdSgjUe5pTYaCQx/QgvPzZlAtkGPquNrpw2ShQ
gsEFX0QjWSfggOddb0oMc91FTGl7kY2EY1UWV2B7t/T54Er6BAvwQHqv2GTpVDBLzFer4j2btJY1
EzoV1ahGdVoc2kyNZkERUib3yke38beY6OKlHnMcir+sN0E0LOXKXvUsmnJvWToyeYbLuJaOQ4N4
wMsI3k1iRDuiuuQ6cSyKXRKxBiQLd8ZyvKFW1OtUIWiALqPee5Ftm22XRWqTHPwylHwjuK0mS2eM
NWM966qOpoxuP9bU16iRY06gXlV0uBC8hk6cbESvjWXkizSBRRt3IxLC4nKIBN3qxItJhOuPlTs8
55mQNoWdkV7SIEQJhaw7ZdhW89a3ZibiJZMeKcnUwy1c8eLC6orAodwb78rOZO71um0n+ssww2Ci
e+W+GV98LyMFhswN5vyK9Y2I9l00oCJIRnYcriJjrWcLqKRzferAu54JtiDtePOplm7shHFvYFtO
qXdcwdJtncQPKhY/5S/SgXd13ypblMjLofTka0lrsKlE9KBky6XGY/enktjXWZ3I9lVT4dT1Rs3b
pkNWORVIwDehWuC63XWREbuIACJh1Ajy1LvoGEFHQed5KPGPu4Dp9KBqSVbV70M8+I5GxBda/5cW
WTkgdIZ17jUeyqa+UgU6khJ1T11S8FBlpP1Kqx5az7oaJYGxQkcC7KYvQXtNqwZwIWidmsLdzB9R
eTW9rcwsFpPVED9pVb+JaYNI+0rv71XzGh3aHVW9duEnyh0B6mx5jAolmE466WRbmDSSb7pt4rbQ
W/Y7BTz3jMpiCa6OJh5iFxiNeBcGVY82Uja5hwpi0JlyKwxSUxAepHDWN3G1bxuKLuxf5pUnybOs
Ekhl+O7D6FclFWtR0nb2XZQUfu89NzQ3zSK5J5dkO7JidbsX25SPHflDhFMbxFY2RXvV2zBpAxY6
gRQ8BSE5OLa/wy35w7CkO2LYHkErebKBC6DdRWR5Sp5yU0rl6yIvMBZ1xfiSMVvOqx2IxdKRkoLq
X1899WyV9OiXZ43VjA6S9yQpFMdEh8QFpVwl3TT2feAXT6ZSPw9e+Sz38lZX/Lmu9bwbSga+DWZA
S3Rg0JJTq2LTemNlJEjjxpHaTxvwII1Muo3gh6aWMkNTtmpjeUcCBNGfbvSsqy5i1+YVzsUyCvFT
qDS9vHjrkROq6vVPIKi0dOgfEXfnWCoR4HIMqJd1BFu6wR8WQlxa4iWgGGQm+a2sksSLLeGKFFhu
jPwEToSxIS9/Epx80ik91CNwf5+5cOEreIAqyoEHm6I6253ASFa+FnazJgGOb/LaUyfqx7no29MY
w6ib7r7UMrF4PGlcKeE8zUKxIlFxVoD2gYRRL9SScjGOt8BJDaYj1ixr1hJeyfrcQ5W4CtLhB8yI
QxEG5VozEPcZqP7Z+6Is72IoynKj70TZnSKgsYe+Sretiv4hMKVNW6ovSdn6juhyemlaxkK969VZ
IWhiCbRKCWHYWs/balnGiYkHf1JqXRcEXK/9mGKVX1dHVWsKWi2knhE3sHozb5B5wouQiesqtYwN
Bi5qfyUofPKwiRVNQPLVfX2te9p8HeqkqSKfyqlgnxSXIuabAKeX7FelkNoVjWkXWxbSC7xyy75L
PeYriixTqyMk/WxFYOIqUyplnZJFNqf3TR6eTMr3rRL41rqelPxpH/DDgxkvVGR+jm15+lKygyeV
et28Ct2QwYT0yH6khKJn6L97l8aHpQanATjyOs2Inihleym1UNdtaleLHLHposAk/zbUdLk1rg2e
5awRbPQDtk071osqK7tAdbZCpSkRlpXpmI2Ec0XqKt4Fyykkk3Ql9kND8Ry1sWOFyaML5n9Ze6wk
5H6UlhVl9bmlMGU3etBtlBh9W1f2c70ke9AsIuoykccE6dvhskh1dVl32k1M025mNQHZAHwQy1zq
6Vlhc1PNRiPRN13aeAwZnatbV6OGRwxwt4QAvhs9pDNfG6X1zwSHCSGGvMUwDXmCQH20ynaShpFH
VoslaGziJFJ1q3VTUirmwM70HtwWsIsw965iXSdJ6i8SI3jtEx1baomLkQrhbRhHB8omzvRfkgi6
WTze5VJpXJQkZdRey64tcE+UnDalT90cwfuyJXSWOmXw1JQ5Np+MZLyuZhtXG56xpP5hTL0hMrVb
vv9LNBQCSnZ6q3Rhtq3ocM+iIPVXDYM3v0nMYTBE38BB3uBcH/3jwtTxvVGx1bBaKWe3RUel7Xba
pGVrLWkdZ4TMW3bO/idbVcgeklz+NYrOWwjUAKD6DxS9Wf8S/Oq0ZnwHX583I6PUn4HpNaKJEQIN
P+k2pCVdlab60EkZrGJEd9QwYXwhvQDoB14LT5SWmhnleONXlJNcLMhFscKY/dmLNXEP0iniOqvS
nZsDyG3Lb8zdE8Dm/LohqKJEsHUu+w1q9g42oslp4Y3YF5aNbhyUMaPna3mPMPQxV6FgmhUV5/D1
K4gj//NBoQmBsJ78+oZlTIyOdwc1CVdWSW4vll5zSsr8tZUxTQ7FLaM6gbp4DyAtzEgJOpWumlIY
VgksZtHSp4nq9Akmgyk8GwjxTFcthkZ4+BKpv7JItq1cI1SSF2Rsv0qFUZH4HF5AcMLZoJcuO8h2
z2pxpMauHYPYW8au2Tq1qfWkXREsPDIEywUaQi968ohwEzY9YlbHlWMOP/FM3asJ3UTCEDiaOZHg
iUxYynWdUNAl+EoK8Lq7pYKBqFf6hahJ0YzzfW/Zyd4rboGambPC0q7hCWKmsh1oVuNMtH5DCz8/
0WsiXSraR6l2VVjmroFTNi/v0MeQUWGjaRp6ih4sQabsuJeQHi5uFGzXuK1Ykdbewu+lB6oBoZrT
oMyojRjusUi0HQEgJFByv5aYv45mJx0mqRWo1miTqSS/1IFh7g/uaNo/jPKClkKDr6bynCoL10mg
sIPJ0ntJ4MpOG9naSTqxfBX7a4qXttUbJIFy40nv2JVD/YiAtLoty/3X78wnxrIpYLhSvbAV2qS4
E89eGXvIgEB2RcY0gYy+T/ULL4vurK7K6PD59cxSMYMFZrtQ9eGKWk60YbWswsApbodwERokSTRu
j6EbtU5S4S+Kq/rejLTnNkiWY9frG4MO8tyXRgKVR1Klcz/7hqP1iTwDNEdVbRWQlEp/yTq7hJa/
yQOq3EsxbVNklIyFXuw6YqxmGLSvhVRA7/CzP3lL/8Xyw3j4D5J38Vg//uM1raHXHR6T13/983/z
v73m8R+P6cs/Zo/lU/MCwffPH9i8/Ouf/Nu/+PyG8ochDBMus2YqAiwVA/9ffH5D/QMniAr2SwOD
CLUKVBWi2Nr/1z8V8w9TlxU42QZAMtuYwFtV1rz9lfGHDYoC3b0F8Y4Ma+Pv8Pnt8+maaVrmjReC
M5MZps/mpSb0LSi5xbAg9HtF32s/bON9ujeP+d4+Ssfo4F8mh+SQ8Z/i4G7HvbfrN8HOXCfrbJtt
xa65oKuwqC6wrV0UF4iZLqQD246LekfTD2039tQ1PAjHXXubfhtsGF632Z53c1/twwNFkn166Pba
nErWXtqSjb6J1/0q3xrrdKvviGa7UHfREfPmRXBML7yje2h24YV/ITYYbTZolb+ZsH5zQ0DyEyym
snYxVWua0N7NHXEvNWybCYwcu3ERqWThpN9R3747xNmHqmj9gDuGQxDfPZWN5r6Vzd69jZd/TrD/
SJvkMgvSuuKFOQcj8lyVt4swhWEpsnp2DJccEaIT6a6LoDrKKSm8yZZRQ9AcJvW9uyhE8JhE9Irs
wmnV7rK2mwWyv42on3075WX/z7fxm7P5dMF0bHVLmELlE+CNPgO8ZBQv2RdEI0JLBBAxZchRfANp
+XS9HMIguWJCl1t8F2eEFokaRcdsPiySyTZVp0jpyBBXrW/Wccon4PP06QE4ZZ1kAZ7EH/Px/XAL
y9DiiA8Gi8wLBYBrqy6uhZZe6hSPR/mAlhQdQqAfsDqiBq9XAxMK/TtaEPgca+bA2AxuKVOu6lTD
IzDp0kmPnhKT2eHNMEui9kt1hyjyp6KrYmdq6cR0mjRyDYnWhh9jIwlf5PilI5mEqFClOFwR10Rz
zGBenUehhSjSprao9A+cDqbKkb0rv1cpqmscrRtef+YGd2dbV6WOBDfsqZOrdH1KF6y8GekgQ0xk
YSxDpFL75VomnndpfECc8FQbCINNn/MN9X4d090s5G5DmKJuePeEhV77ZnmNZ5fQn8kGGrLQpVDW
2+1106jIuKdmUqZSft55SRoDg7EbuDZHXyrvx8xEIjtEGkG2pJS28VyQXQapUQF5S2q3juWji3oQ
He2A7N5sDspAT6Sw0Ok0On0momDDkP+nI2+JluIEJzPx2esAgrAsYKrh30o9kdgWhVOcYbmFzsvE
pzTTUpAMUSs/13KzyCZ0gGvoV6isZIucnqigrAtny0LOQVo3sG7W0+mq6vTr1G+uwcbeZm3Gryr1
HXSwQzJiPVbH5puh6fM7zgKazwcEEUhx9Zz6rva+mRGc3S96CcoAqQR+FjuRmd9//bV+ymqwwAK+
P84ZdQsbb+pZ1XQcktnsJHxManvu68ZlhoaSJKdNZZW7qvHXjT/uEenNWz5tIrAWEZkavbgX2UpB
+5S54nJIpv5+9Ggb6OpF8Ofa47n/X95r9ptxZaK7vt9cvJ2oyaCCxRDU7vkNyeKWDDgZpAoi/cm1
vHRH+ZZC18wz5W8WiMrnMYzhEfAtW3cmSkOfHs67eUGt/aBJbK1bZGFKdGlxJErszq89PoHotUTY
IeX1vIWK1iZia3bewQjd67KSb7Uo/eYB/e5UhAXAkUUDrJvzPJBe9q08haREociGqlHswC18c7n6
J9b+dG+FPUHtZRU6l3m2MGBXHAaVRCFvmkA0qzzWdnmiBIurwL7ukTFQwrnwUPv1eY8iiJvfdSEi
duQWCCxAWU08ulci0WeMqLe9S7cnN8Vl1T4Is3Hq2L2ezt4tsHj11drzpdOYPBgEVIte2fOwqWPm
QI9afWHZXb4gIzSbw7ZZtkRSzALk1YYe36hpcUyKcieP4z5R8p2ZVUejjZy6zLZjo9yauJ/V7q5H
ZOHZ4TZB+0ZQ4Wsu8FMO/jqNo0c2UFtM57MS56IY0NeU9sJNql3GgNFX3kbGVC01scN6es4gsWhi
dVH27WJMGzqg15bmz9UUcf30sxocrhw/XTpMsvS7cWDgV6xVH2X3dU43YJDoqQTPLj5HpIpO1Jqz
iG0Wco6cepp/om0YD8GG9sxquuOyVqCGVm7HGjaj18HQKmhcqdKK0DY5aE42hO920lUpEvnIJY08
3sPLMjIuMVghF1fWdMSQ5vvr2rAvEjtYCTc/RV2yDYby6CqE79KSWKmU9ArPcwr2udBNiGk9mlNn
oSetsbinFTBp8iCyFDReWmjaKORxjYjkYdDzBax0ZObTayjvg0G9TeziIR4OuZRuOxmBo2Sl9+OA
lTwkFpY7UxXHngXVRLVluH6e3t4K88QYGYjn9obGs0S5wehH4z93wqK7q0Cue5V6a3jpNlWV564a
LwKXRRMmgCD8gazUyXvpWs2oA7aiuXN7Nj2WhWXKuuibahf3+QmKipN3/gnjiyTLeyuVLmzF20TQ
t/yY557HTgMPLyi9Gz7Xx2l8lRvrElbmRXVFgdpu7GPV1Dspr3ZpHd5bAHWsqREV4jajjhRs0rEE
PoYQCNp3MQz7Vsh7HwaOrIEcS/x1ogQbTclPYeCvWqwzoZ+hPuqAs/NsW++mSvltWRpv09w7RBqP
Clliq2pbo20FCU4FAq/mrihJ+nusB3+jMr3gU5UoI4kQOJu3k6AzoE66NDLtNtZH4GY/AylHSAc+
ItJv0TiwRzdfoiglFNbuqWFkJOPBsM4VUc5HzkFqtWXt65SBFJylccYDjba6L5H+F4g1aYjYcFEx
DiUr/q67U6Qxm8FqmMUW7wBJzK13PY33cmU+qFb7ahFfkAX120wRsfook+yawJQrOafgnNTlzrAI
/rTs67EbVm3UOdPTl6LY8dx4m8D1nkVm9BrkzEG9vG9a+TZU2m1XbIquvRxbKGUMRpNdw2jirZ6U
S7+rdqUSbmsrefb67MWsfup6/Bi59UlqbahDfEtDcW03JW1Qd6r3LBHhXhoVMxnvYc65Yii9K+vm
LsswJrXsRPiqxYDoZMr27PzsXrPTraWtaw9BwajsNV+/HPtqB1NjH57iBtJMlt+jyZBmuAvJAhjy
k1el1KwfC/22zk9WoF+kvkYtNyZrPGRVbgf1ncHCtZXibdOSAu5C/IFNGtBQT+71KHWmnzCxmblx
tGWBtjDV5tKtw9X0L4wOjhbIf4B92zLLtshhCG0e9/DcnMEqqAPzXtKEHI10LUXpCsvck0L9E5jK
rSaVR0Axz3Zb77ryiZLOmvymt1m+D5KtFZRH3XQv2rS+kwDZG/YkliR92Vi5vvoDX8recH24JDGJ
IZwinskbDE5OYfsrPfTXpT71YsLXNqNpROgU7VUHJslq6Pi9sLA6bu4MwClrKXC4fKEEh+8F30M+
FEeblyf2/po5/1usmPZ//9mR/aZa4eGDiT+UKKZ/8e8ahfoHlS+NfAmFdohiTkXaf9cotD8w42jk
AbLsRAKlvatRWH+AQqJoZihAK6a/+781CusPRVC6sPnD0gT7pb9To/hUm7MoyBlsuVAOk/1D8ePj
0kvOR1n39cLA8xQsR6VwMlOej260stUTRifSOyVtpaJASPj+Cp1WNI65CeFVQ0iGqUaRfWZ2D3YQ
rzscsgC5onLOFnIeW2DpkNK9u7e/WZWel7zZAFqwaqn2I483qCF8PF1JbovCVF190RsvrXXvKd1M
cQ+ZNbJK+i5X7ffHYikIRhHpvn62s6boX/degwky4LNBEwE9e6710gz7lZC/WW3zFnxcbXNdEK0p
JtDfYd15tgLua3B7lRkAL8PdW8P5SbzryN5QZgAiQ9rCSH30r9DP//8VvoF0lcuaDjxVZc+uj20o
2F2sKYuxR9w1c02axult71/+3UfGQQyFvB1jWt+fv2F+mYgiTGhhhvoe9aREo0nDNd7uk2+T8N4e
/4dNizEdi+2bMGRFNsVZgWkYmzgpah6ZlrPdx5Ik0Gw82CQ7d2q+N4KDhoGfETrSb9RuDxcnMaFC
CiCi5ZNZ3lkQODJ9VdVPdXcD9ElPRtBcbGWfKvR9shhmZbpLxkut43kgZRtQBFjKAsVPPC4QHblP
aNvi5JfAKDS0CfjERYgLuPGualgGDSJHqfoF4mYBygNvI76lPnT8rib44SlNdlJ7C6fXvK29bpX4
u4x2XlHfqBhs2hLhkvSsvNJVW0ipYxrqpm1kCPbpWlRPAeH2Xz+0t57Z+Z0UigFuh70wD27aHr7b
khVN1JmiUpCihup1XbjrKn1bC0J68VB+eWuNRDq7f/Ts4ai33TrDbk6h4JvTUD/tQnmgnAEBUgrq
AT7Ej6cBICoHSzjoC5HdyNRfAti4ZeY7SiAcmX2w5SO1jKNdZM01fLMzv8x+unTzEM/+Ik6tgaDe
/2ha/saSHKXwT0k/PHR2cjkqytIMPUe2mm1Aqr3+P7uD706d0f39HcxJsa4re9Qh7rJGgfyUoUMw
W2lWOZ6oHGqkICNPhAVtUhZbSd2t63rx9VP8PKp8vHtno6VWSFaBy1hnU0VyIDa2onyUc32my5QL
6fHmkrSowvRvj9EcVUNvLWST+tHb7vfdqxO3+iiXFZtLqjoIInWSmZPkrpD0fDYErMST5DuA+KfB
kwMaJMTp5IxR2J9uw7sDDjiMKbkWXCZdoH74wR4eTUq7/fpmfp4O3h+FaKCPR/E7Xfh4DHkVW3/h
verBc+YeE21vhN9czu8ORNuCK9IUm9bF2eVQZzSGLuZysFJiOsfLye6pYeesPJWkGHx9VZ/qHXxg
zKOyzFJEpUF3drDaTrq4aeFUduVzF2K6CX58fYA/K0XnQ8m7QxhnN67okqTSQBZCxU0Q2VBqYF+h
1L7jNhJiICwrib/yc98B3YQOfsCvYixKA3YS4E8Vn141zLyupDjkLluc0anR4w7Rt7HSwK0lozsc
rjuAJYMZ7CkxbSVMfm68aHJ7TmLmplFWehPfmDVDfJY9wD/GOhDexGRgpPIGoFCY7NoQv7dvOkgK
V6oXAe1RlhTfFnnVTUjcWU5Q7ai9Zu41Qn7Hh5EMvmDhPRp1RsYQPMTEusD8tzHhEjVGdUhcha23
u6TIDD4vnedqtG7c6kq1hoWCdVKvq1mgP3iQtcLGdKBzrOUw3Ndkkoch2nyYghGpFnJoOTnKDQ04
NRvatdSluxhRTx8322wAYIlOzi/6NUjM7Zg0W5dDhHF1rCGNlUREFcqVDbtqrEwUC62jxsnKkPy5
L//IUIqhBfW114TKazBlXHbWWqZaK8AXD8iv6KFCB2UHUuNZ1dqTNBKpMjy4Jt4xfIF4Jo7h2O9N
Jd2UZbwJ5HCfeLArKLn4iewk+crz810Ox4SC54r3eN6zjSTzBo2jdRxtc10aQGwqYxWMEcp2eROK
9qRK0ToFzZwFqOjV5UWjJcfCsteSViyMEomxQvfB5AGaQJYxCjZEF4R9eZtiA7HVG1GflOAmao+m
fxwyaBTJlQo6Dw3ocA2qfJEgJrO4PJYh5iIyn+VSYUpHQlaieFKBMA0XLqHOsAuInbttzXvXWLfV
IdOva1CUQ6XMDPslQtsYSfTW0Kc1JsG+Oi7rhzzxsOlFSzmKgcxcFyx1cqSYiOEozpHnKqQjdtS6
iIG2XU7HNQ08REW3EUl8gQRnY1vVlab0aBiCew16L4zNuWWXr4PrIf5r9oG5TmW+AmxovhT9IiLs
1Ff+pWgfghaCqC3fNItCr+dSGqwNnfCGGk4lm2ErWA17tRL7dCS5RECCS5RFGwxOmhrrqlUdqyLQ
zlDmdL4dDWFc0ck7TQl2VKnXMTfA9sU2TMN73XjiUe2DPIQaw8uqlI7iv0jw8mrNp9oFDBykV6QP
+05LT9S3VkPfP4W9t+2y5mDJBAxk1tbwjbXQS3BUtHIUQsMze9nr3tJKyq1alNuKUNcyq9dIENHj
e/U6tQAdo9xhTjlWIEPG4caA2C3s62L8OVKcy4oB2O2dEDDU/JpbbG2zyRvtlwg9Kpw4/UoIJ9Lw
igTbrHkJo2+j+aYh7NMQx+TD9g792acsDZmdP6WxhimvSE8QxPclFAmP3HCcxTNXatYYy5b1kN8U
1unr4fV3CySakP8+8vkCqdVCWSkiTHUDDtysqllbnDwIldggvpnWpy3IF9coztYzJmSVeow5UhYX
OHKIkkeDBvj0fzIhvbugszXLIAW6KGDpcvse3Z422jfz0e9uGI+DSFmBdIpFw8dpXAKUq+ciZBqn
Dy87krxs3G1QfLPyMn43iROxRCGYiZW96tmk1wMe7AqDzZU8Do4hgdkyJCfmO1H0+qHBWxmaHkNA
v2hIzCIlYFH16ItY+A/kG9qCqN+APG++vokBPtDlrKXntkjW1gjjFfGkq5CKQ9RCRKKZNi6rUF6q
hTVXM1J4Uh+mAWAjcY/mbN9CQID7MCOmZBaCFrdg8GL9mRn6oXcHGp43XnAlU2rsgn7XEhZgdrXT
68IpWasq5V7K7yp2U6iq0lDd6rbTWOx8KiiAXbO3jYPn0s+3bKoB8qz1jcnZROpK9Ofq67/VpalD
+P+uLt34r2hg/MfksfqggeEf/VVgMlVEMLammIht2fSKKT3nrwKTJf+hWzoNNVszZI2AFb6Fv0Qw
qvkHnSdSYVguG5bJt/6XBEaV/4BbKfPzFCIEw5n2d8pLn+JnZBBLVDZMWbV1dv/n8YN6brQV5LRs
pWrtQ4g0cOunLUaORKkOUVKNW8/X9Nm0OPEbnM2Fh1/dgNGzIU/SmnXsXQgkUWZeTXWKkRcwUoLB
8t0d/U1N6VM7bjpJ5DmmYEygInJeCKmBjJaDwEJcCvqMUOlMJy4KAe7GDg50U3Z1wdKTVHDWKXVj
YWg1elab8TJP22IReDkKmzo7JWMgwxxQ1M0356edjbycn6A+B8NWaBQFxdmQmIXJwBGVdCXlbjfn
FjUzog6Wamhr91KkpsvSjwHDGSxSZWuAaht6eEAgxx5gqRSbIG2+6WCeD26ckEElR2WLYuB1Pi/p
kFzfDNiE0pVfqhmL7OEpieVLdzIqWWqx9V3dnn19D85H7emIGuoT3WKTQrVq2sa83+J5AUyLDGjU
iLJrZYpNHLs44/ylamXfpRz+9lhIFtkMYR+kyvrxWGB78qJMMRs0VSyWlV+B2EUbZQwqj9k1v7my
T4oAPg3mo2nvpaL7/yQt7FTYmbWaJitripWtNHfyYMu3cp5Q32lbeZ2z37TDBkmCbEDoVCSwuDk+
3AFQSZ7zR1B5Nf1Us9mNI+Jk2RzyJQvUqfEADIq5bl0GXnpAkjx8l/A9TfrvFwVvJ08NGq0cRV1F
PlsU9HRaGmGwa/KEdVlBnQQQ5tPKJEhoVGsCRIz8YiCk40oNbgXdZcLdSJ36+t2YnseHc9BkxFUK
OgVFUKc9VypwUzNLSjveDX/IFzIK/n5IyK6p15nZbvoWa20NgvOb5/bpLZmOikQA2TUH//RR6noe
NXinE9iVOZ3roNBIUqy2fZzJCyWu/W8u8jeH01SVJgJfngWs5OwDSGvdCxXLi1cmwbYzObttWtJ8
KndVVOZ3D3UaT85uKIHdBkXUSb3IBPHxA9CEZacRWNRVYwzgaHIEx5K7G8PiEnA4+KcJ1aPUr6I2
DkldPZR2QK/dJZL56+f6SRaC6oQpg9YJk9GUDXf2IWpBXVeWHkerJNMo3oVLVA1LI3nsAg0Kgv8D
HMA6riNSfIL7LPBftKK7lEadMLDg59en8vnuM7kKFUUp5fLPrYC0wTZEYFNM6Ae7/ZpANTRbWnLZ
F4Aa1Nh7/fpwU9Hl4wOA24A4ZMqf5mGfC0cBmemNCQlyRTqH79J/TZadtgv0ctcHoROF9g0REN/M
Mp+/Io5pM6qbtoCXqZ09dL0rcQWPdD7DIDqWQYCmLl9Do36OGu8+iIwnLdGe/v5lmgpr4ykE0WAO
/vieNUOfGmWFl6sz0x/9bvTtX0WUHCG3nhR5YtoDkfZG6Ztn+Wny0qZIYErKCI6QS55PJdR/6F+z
n12FuDwg9Sg64RWwyOaRWj3Yxe3fvkZEVDxEllKGoX1qIuWaCG0bZ5Ut50tySHh5vQgqgrZJW1I4
hoAmPJCFeMSQ/PWR357Y2VtkmQY6zOlaGaXOtiAKrksCgk1vZepDN2eXQIV+p6ulsUd1UncpusRs
kHa98kQAXgzfX7GvrPJBCyKP8ptUHKpoZ1du40i4FH8OdbPs20uv2Vl1cqH3RXUwh8FdJFkur9TU
eHH1KfO789RjGBt7SUxkbjWxHCnXVnYxGA/1YByazF0rUQLZ0Aq/u+BPX41pszowbDpNbLl4jz++
TqIdvREWY7mCRlVSxwqhtXXxEVeJtOrzdE80ydqX4uKS3/HNvf70Tn089PkKMlcrKfElt1ghBlA1
e14QT1OwOZxfmpr7zXL101jEsWgUMjLSEbE/xYYGVVfl6ESLldFZ2wh5UEmsSBi028D9ZgCeGtAf
xyEOZQidGOOpCaSc63GlYBhKU+oKnq/8kybrT/x8UKLIuEj0xElckyiR/FqiFor+DLWuBOIrQNsV
DqAfujElf1ldZNVPpmeqNJRCdCnC2B2TXELs20tR94Ahqm6tsD/Ws5B4n86eg/V9VADpkWqYTe0J
fGiKGK++/jg+r/mnS5vWW1RrmGHOywAhdOakrjNwkwPJa1lB1S/v7RXphqe+Lq5BfmOC991w1uZQ
P/oWK7m0dSd47hAqj5pLCBzYN2LVYz6rr89tGvY+fLecmkUiqqaaOiaGadf2Ya1b+WRqRFK+ounI
VjpMHGzQ6t9dT3CQaVtoWLTRVTyFHw/SWOjxRsCMuGPzF9Ml+tdIqUfGIXzu/jvV66duIlpKm1EI
6pqu8cd5X7YtxVDJQc7RrIqMXvSKdu/tDIMSOfxRahOWSXS0l8ZriZJh0nl7gRyS1a0Ky/S7Retv
xgkkGdRk0FWgfDifdoSWdwNF+GJVmaCLu6nga8DuWVTKeGyq+iFVkSWOgb1R7Ob660f7dlvPni1K
EHbYbK8Zpc7LQonIFVky1HwlTzNPC4wGe3q5cGOzXNS+RQ6gdVFbQl4WrnSvU/ZFBQfwK9DvPU3x
lmNR+AvhBu6sBhg5c9vmR4ZMtoqIXhpTLd9GXqyvgUFtNBJ45nX/zWfz9qA+nD9LEgoHbEi5BkSy
Z0syc2wqtpO469BfOkUk4qsOj6ycyWQa6izxPQnaBKnCjoLjvMjJMvTpkes5EcKg2tR5VOd3gdIC
icBCUDUAueNgERjFIxvXtWy3M0Vg8MLEsYGXf+ROwOMy4FVnN6aoD2SKOkJJ12qnXOjEtyiDsYhK
UqRwndabSIGBq1KNsnt6JJIAy4sWT53Zko1yWL/idUNNjTVbNNLdxODRfPf/cHYmy3EjSxb9Ipgh
MAVimzOTZHIURXEDo0QJ84zA9PV9oN4UkzLSujdlr55JlZkYIsLd7z33jz05lwNNB0F+mjbMb/NM
P1vXhBAbfXAN2AxwsMZsnbvBF2/gx9WVjZneCC8EpbQ0z0fseeMObec65d6pxL60rCsFJJOhAasp
78RVlkGDV2maMnAEJIErm1zmibV4sDu8+PNzAt17qxL1LVLTKcnNCjOAd4MrGs+cCznLDeEfQszQ
eXBs9VOPTKFZ5PUjASJxZUrIzeljDg4FTHlj7r540s9b4hxeKVeoaS3OzepDERHlUVFlUhb7UdH7
xvyPvWBGTngYQ3IDRQefvSv9b17QuMc8E4jpSGZ2MF0IAIaMw+N7Z4BLOEOVhzWRm5dlbMmVXBBs
g918sad+2L+XL8siSFdDIdc+P/zaQW8acFOLvTspZ23nzqmci92QZxdObV8FESi1zy+P+LC1Lp8o
/55+SQ91rLPDmTLtBCkCsJopeM6G6pr8iASEnr3Je8otXxsbOjvmOpDOIfGZVamg+n/8ZpRGHPo9
b1GjL9/wPy0Vl1SuqBF8A6MMbShE3JBwMG5hvf0qJMHqhR9/ZWD/uA/wq5Vn8w8cxOiBzn71aLZY
jfCE7COC4Vaa+FVQqsml5fEMi2cAk4CVmaNRe24bIY88Ojj6++KJgLjDFzfAOt9lqSqpLVn/6a0p
vtH7n4+h0NEROY/7sGCkaZhyH1lkXBKh5wd/Jp/g+bJ7LfAjwJM9ONmN0wW3X3yFDxvR8hXYFz2T
Ixal1/JU/ucOkPag2S+HYl9xznDq/rc1xoSAhGCDLd1cZnH3oH2y//CarUqvDzfqJXCn53TiVtVy
lqsxnPqNUn9UxHHJLoiTyur5iyf1H6/G0thxqF8EE8DzW9aDOuzmdCz2VgDKjOfwWxbR4Ylc+7Tc
IqP0Tp9flg/nW67Kfz/w7LmM+3mEiMgHyuqOQdDBa+zDAvdxpnn///kkDGeuw05Mq/z99c+cpB7d
iE/SexKUyfICieh54Z/sixpQ/OtZo8fMwuII4dI+ef9BmNoa2Ri8ai5gz75Rl15WZ1swC+AVnNjc
kx16izJQbBrffyW8ejWW3lff4R/rMX3TRRa3WPe5ke+/QyjjuXCEAXY/YCTuRNHeTBp8cdZp4omD
/HKpejcmf31rNNPb5xfa/teHU0dw3lLSt+livf/wHpNiWlQ0jLv+OwnD6T5RWL9chbg5L4GmMO7y
xzctvGOKLn4NffW5im98CwGXZzOKX3SXXJVOfTcBfyJsFsFVO9wNEF7n0PgWKvmNGTOOewEpL5yf
rQgkL1mAG6+IvhsoXP6Pjkg2NzrxizjOl4uR9ezJ6cpI0CRWXEwkVIyzI0qIpnlQlTF98fr989lx
PWehflgCzMPZkjn7Fc9pIPN9L1gy8/R6zFCCekPIv/Rud7DaYD046psGdUGm+/zsI8ybMpyHn9/D
j904fjMjCJoYLAJUTWdfhDNhIhtwCQQJefE2wiMM0WPpnaSSDCvT98lyrdtybxSkWlRULrr/naRx
ctXA+F/TaRBfbGDLRT47i9I44uiEiZtn6rw6jbTrVqWI4bxaub3gqV/TmrPTFz/7Q1/MZ+3jl6Mc
YkT0QfYVuKQvLsnSe4qw01gYO0NYN2WAxZIqFn3f29g/M1EGYOjjgYoeaLKDlVcwZ0YV2QfProP1
TKaM6u+AlX55jvjHm/Xu652tlkFkI7QgVIY8xHuvma//XgIj0+2mHu4qS20n5DvWNeSyL46vH0uZ
5cKAhlzGjkpgwn//TjcmdgjD45NrI4U8YrZsVojD3TSAQe/8anxJ5gvuB8ZmgLAdEBiBj9RyfnOh
cQGtnJ8nYTGOLntyOy1w3qaRZ2u/Cw49jQW1IN+lIl/IZQxS518cT/+x9TpiGU2y+FMCn88liaFy
GvCoEE0NsN8VRL91laYXnj09TdmFmsa1YfXXiUjkF5ftAz+FpYM5heBForZ3PnicibOYwOV5Gccu
GiIlqQyVLMjeK+yfdRzcmp18zvHIzPczsYdfvDH/On9x1GQXWtwFy2D47J4B0aMskhn7XfdgQ4AN
nI6cpNKNjlComM6sDeisO7fPt0AZxU6E5q6Zhwsjab46ftruh9dX2LARaMDQ4Dc/OC2HGEZeOlTZ
voUnNQTWzo16XKZj/9pPLUnCxNAM47jGi6vI+xUYP91uR8ogkYLlbaFvivHVr+UvoXMMX/dkXTzi
QX5j9aHehJQITCWGA7oSGlEbJrZtSJr52vdCGzxp+2o49cMoMMc4KrozacquSPH5NvR/Pl8+rI/H
J37lAoKw8VfQQju74vOke+lJ/BRw9EHEYh1fGRFPWNY8jql1GzRyW7Y40fs0+2HO7gt3wV61wj/a
Oae8wpLfpGUYq9omWI3D3xJivhrNkAW14ZlleEjiLn/ZOXWtVW0SwFUG+sLSH54//yH/WP5Z/haD
iO3xP+hQvX90PD4906WHMSRB6UWyGL42xVcIU+txxH9RVdUx6PsbLYpt2TERh0M6j+MjKVLs4BZk
8s+/kON9XPqYPKPj4VjFGgQG5P038t0gU0OP0NDprpan/qKMAes7zYYctnxTCaIxasjKPWvf0V3w
8w2dkcZeZYPrErribiq3LHZZiLAyKDX5Ssl34cM6JMlj2McUZzt47fUm8gPnUnb+vQCRszY9NzsQ
uxo9Eh2bgFDtGPhfTgmhIOQ1ejDvhyo2b40YeZTSF3ngwyIIhhNhhj+yTrkbTGOPUQJFW/vmy+Kw
JlZJ3iWNDnFkju3a6WXAwEv9gobYQiUyHJomZkCSNz1lcHLTturaegX2x7/ona3jWEvnzEjWgRG1
2wnzPYUC8XE+xX5unvg2m8B5nu1TZKmCxBb1swyHP6IM34YARNiA9OBIEKzaza7/ykbC9DS/F92S
HR+O/a7Ev7FBU0oCYUue41y3IPoBCpxqf9h3ASp6zhrJxs/FxDmt657aPr8lZbza1ZHu8Su7ARZS
/yd7qL/quia4GHxgg2ETu3dSde4d2CqosDvWv31NStmrN5DIeK1NjQE5Ko4xrOp1NwQXMyKN02iP
w7YzkXoO16Pf/3DIptygVwKHmHfBPsApJ5LoFjJBSh95DPcFo3cy17rVLPvfQWB874lVhFfOdjN7
0xWhHLjvY49IvukkHeO+BZxFVvoMYsAf7iUCftiRGJWtpjnl2gfMmtiEgZaEe5AUD3MOJoaNct+z
LnEVjugpU8FTNmNIFhMjOyn/5KYGkSvhsk4+qrkuaC7IkrRXKh5QejX1o2eY9RqGQkAc3I9hysl5
ouG3TV2Gr3l/HZPEsC1iOHqih+0oKjCtLTneZQZWuAaxXMpw6x2mgI6x7RQPcRgzUWuncItQ+kdv
VhzA6peWUDrw3ZJ0T/M6ItiwfG2XNJgGiJlZ+82VdLEj80BAhj3ULCGJIRAT9i4h46Hl7QzLsg7J
jk2tP4C6IBLCZ5zU+FBUyMCCL1lvc1PeaJMZiB4M9jOH565/mjM6k2aMPzK+dlJSvj06wVtDG/vB
RcjB03saQ8PYSivaG3F3qCznrQPn7s/zQ+Ajba67316JftZI7O9hJH6KSFgrEYcTJA+6JtbKW8WF
ap5kL8RxKIjX40XPN+EYuQeu5aa3yCgbtbNPU5k/Mj0a0UayVNrp+DzZEo8o49V14uT0fRTS8K6w
QOl0cA88AvpKwufpSefy2M0W7tzM345P9UzmK46qvUaNxLPovfhySNeNHq+I3wLLPIzxzu77TRGx
u5ZB8kKQQ7irKHyuQkYO3LQ+xGEvPRFd6Bg6xiCzYJtWOQekInvJunlj9gBzC1VjJY4StfGsMLxI
aggiJTnOZBsjwtYE3xEMPbsB5uza9/fBEMl1kJD9ZXfVKyjpYRfQf9z2VQP5s7vHJuRetrEhACfD
7Ygxr2xiN3gJIs1gMI3jmyGNLpl/A0hZkUzgbcHdk/IUjM1xtp3nscMOb1rQ5cae9FzNAtCI5jAq
B66HCSWzFUToDfSVVoaHNtuX1s1YZrRrzfy+zb7BGstWWRaRm9C7zqmnGbnr0mmVS1LbozIlunNi
dW1yO9zmBfF/GjUF0FTFM5IOD1HZQZpEKbQKPb2ruqDbpESO7wEUzKdBC7lYydVW55bcDUTcG6bx
bYhTgG6h7xElaKGb981DziCT/gM6x1jqdQVZLiwKed03vw0/20zha6kqbxVaoEyCJZABP/+zoJ2+
CtvwugClifOKvzeSNFrVv4Jql2knIGNthrWqt6kX0r5ryUXpKvqV8xIDE0I52yY//QA6nd3LYdum
dbCDWHrvVCjt2UF8ylhUJJ7xpCgRYBj8aUCUMvwe3X0Uq5IYlM7+MVSoWDhR6VPsORgfTdJKIA9U
l61feVst7Pp7GoobwpXyt7I07/Aer+JKQ8Z2jV1Rs6jZfberTTHsU6Rm5JA5vNe8nA2xHttxbDmM
04JPnHJ4yRCJS/LdjBTKfDMTnpKAL+g9UZJKbbA8SEknH2ArAUGXyi7aFz+b71sAxFBFy3uj4fDq
1PHjaLf1NSPqZqfo+cH2Y7FqG6cnGpU4ThRjhPYGTkiqS731kjm4IG0yeZo1jDtKymtTE8TgS+Kx
i7jEVFf6hHY4VrIlXTg6CDt4bIf80u36Yp/5U3OtjR57Q0Z6lzXJzecnjo8zQ99Cw+gh61VwbTHo
vD9wKL9J7Docs7074upzdAGA1rLrm8kgn3S0h5moIO9kUU1syJ0Dz21nvL6651cTla2ksSE5lKiH
piJZuRHeV9/vY0HMIA9UE7OZpcdz3mXBguH6dUV3JaZDvsqzo9VTmaeyvTfYL2cxovHVdCjUMDwb
Lqmj1kxaUPBbt0QmoOH/8oT24YSPYgaM2iKsRP95PuAoag+VgXaTfWF4r7IbjGvXTPSmCIz+ENbV
RcVLtJvLwtt6pbjtnfZ7JPMDIFZyiZIFbaiCdZiUCWyF8YnESCL7/MQkkgdDhNma69Dv0p3ZcWB2
wE9XHY0zP5XhtaODYknO2hMWF6yc3N0no/PTzaHpqIn5mFDDphvyB6Abx8EiucUdmPipwi92tL8A
dpHQIrKSFLeymY5dpN4SnAlP85KD+8Uj9Y9bRgGtaCH91TqZS5H0nxawFffIpkWZ7AEQoboYJNDt
svrd2OAtChvSEXh4AqhbDqORuJicmgyzMNuQW+oyNuM9jKiavmh5/OUxvm+s0JZGCMSXwv1Mpfr+
S9HNGGQ7QcI0/BC4O4HeOdCeY2wCq+5x4O2NgB6PioMj7F9/O/QRUPIIK1QcTOV1FlXl9WRT1+XB
nzE2yJjyqn2Hf5xZncvS3LovSSHNQzTonZt13lo4kb3nhqhHr+vgaY79ha+n9tR7rKdOo58kdhjP
hetNPgwsLlfdEjxqrZkV/yZdAbeXGsl6HOcn7fXWVdPDqYWZnTzItvrTuSfgs+PL5OLNKuv6Fryn
Wmnpd6vG0ss+MuwT08iwxKAaYZJKyoSf3FvkqbV1VO2FRXn6xV23P7wYaFlpmC1KFXp7aKzf3XXC
6SoUoaCWB53Q6/e1OmSWvg8Gb75Q1KEHuHh/qsi/7WYHrkPkOaS7jsa+UeZ9UCH6+/z7/KMUZzCP
/Mv28EUwlLTefx+7xa7SaOA6iReX96nqywWYljMIyzDztyFmtoy0Om8g+nyquhMuF+qMpr3T5J0d
hl6O6yquJmppaC1V0zuP0olTAk6v6jowV06LL3M2SL7EJ9AcCjIiHzhnc8xQ+hLeG2nMWHIfA9nG
dzm57qM7NVfWcigd0/SnGpr6qoliZ2fjJPxizfyovkVLQwkJdgoVBCSGs2fd94KE+hw6d26VP2uX
APZixjiFfateWZWxTtvOopQTFASAizwnqp76cL7jAOteg5y9Yltl2/SNmLWfdI3EpI60HDgmobiP
zKi47QNxlzV+8vj5PftHX3jR57vo+ynL6YGe1+NO6uatIFgmrTnNFm50h6KFMyjlt29nu1H3eh1U
43PSyGOr6E3m/jfqlW+ff42PTRy+hc0jzEQBcMG5VLRLXcuQQ57uA5orolXJqlXphT/7X3zO31nY
2ZrE3ku+vU+zCAD2WR/FmUNG+y17CR95Ct3a36OGfvZL8Q2O1vPsZv5aCpJJLE4OlU80wYRTa4uU
YZUO47BJAVd51MHSXrRKrktHhSjkQkhCiPpHg7MrqhX6RhotBtpLmIJLDrkybp0y3mpOHSstaGC7
oryv/x6f0CjZXGFaoAn88v5QC5LS60nd/t+vr7QYnTgSMRA80/dvZp5JMo4amdB9BmglRvWNNtZx
WhpXn3/QPwbS6I14/1kBFvXnucmARaZTCTbKfVhN3UM5Iv4st0xbbtzwQmri32a73NkzYpm4plQd
Q8JeP/8KH3uyDKgAN5iCNjtC57MBA0lbOhYWClRyh17dub6iiv9ZoSuv5gBSP208PyH+x0G58fkH
f3SpLAAMnikIPDTp0GOcXeUaxqM/p1B/BocKje5aDViPTFiDkBJi5d0kvWqos7ZkXe6FzREKiL+R
5A9qCAhPU69Awl6LMA73ngy/kjV+wI3SG+VYtyjVGIyiWjtr8ae4PVvHZDbXms1DFqGwIY4Txbl8
FH58V1rTfhHfzdOSDVsjnyDwKGkhwo8TCek+o+VOGl88lh+PLeiXOAkjo8Uwg8b0/QWjoNeRST7K
vuuGVw2sKGf9+fymfGycvv+Is3tS1cUcRDVo+UTtfSkYubRvobsMaBGkfsWZWF6js9Xl3e9Zfu9/
jmF0UKZYFnopFas7Tqu3HJz3HF0Rxxq/P/9d//ooKT0fOxQGf/9cfTZStkduBS+u9uZrdMhHDgNP
YsqZoNQPn3/U3//W+c9aVH4ealgat+eyO/zKMU705WeN4TZ0E8ZR8Z/WbYlKK8v0NqT2NX3cnBnr
2kZZNE7t/op9v2tzultGc+jzMbmqOvWnt3+SZNavIioPBBI8VHUKS4J26ao7dTUswN5hCqSrH2xL
5JU6PKlmcPJzteFcYe68gUCl2KmvoayfiJqiPKnwLzgpvu1uHqGhFHPPmk1eHURU0s5FtbKTKIb3
5vXbLy7L8sKcXRYWVMYglCf0WM43rSZrUK51dMlUbm4TS2ySxl5HUh4MNkk4OKxsrQF8K7fVDfyz
YG22MSQtDwjnSBPfMvSr7qkFSkDvDM/v7Xxkbc6XbkoT76EQMrDILboZLfqIMdx5SbdLhARraUY0
wgg4AYP5nMjuNSGMaxxrEnbR4KxsC+HpsptPZfbQSmO9CBJkz0qULIkvAaKcz6/EvxZ9l+Gm+CsD
4vhz9h4vzjIC0HIeRk0vpOx6znZV86NwMsLem4r8r37J4XCIcJ1sfpDTkdADe+6LzQd3ycdbsii3
zcVSRvVqnm3vNcGxWPzgQOCj2fY2k3UrTwQZKNm2k8kLYYk8MUEUbTFD/ZzMZLicuR2qGcV1zVNM
lJJ7Hw23uY2ZF2P9QUikgUmlHgFGDJcME/FBOeFwUKUkVbyrb4TJ3Jw/sNgApmkL8ZMY+8i5NBNm
F517JdtO7/P6NCZY7rp+3lboSJgYIEUo6249UdKvo2A5G7bNLhzt7qIzUkIdLY02Wl1pj1iSCcNK
84ynD6+9zw+wUjFtzEyTeGIMl3ZKTFcr8/BS6ElfMCYhNZJMgHwyvF1YB9GWc/9zoRnvV2TWyDB1
1nkcLB3KArKFSf1CM7znF687/EaEAjUvaT7/DO38aPdVvh6SOljJNvTXjGl/OrBLNp0AWB8PzbgL
hlfhQC4gg5mgyJwZ7Ex2MxxB+dLaDsTVwa82L1qA+uLsF2/HOr5iqt/vmi67yGL9EI4Mb8tkKHDw
Q8gom/WkZsFRmf9bNZIwXje8i8Zfpk1Yuy4mc+eac8z5TG+DRr9ZKrzz8+hOhuNzl8rf3g/mZz/S
edjkk8QaOshLhKCdyLJdYTlQFjMghwXcQqZBJNpm3g8nxiCXo/igVU17Bdgxua6j1+7KFJE5KCd2
v9w65hXYVNiS+6o2OD1ORFSEcZqufSZSc8lIoelZrsJfnUdapHH0nRFwcqEwOpO9Fyv0koUuf6rJ
/v63mxI74xuhi8lqEQc2ZnLBO0MarQu4YAjfjLi9GFr/HgspcrLuMEK2ZX0z3tCmxvvGJnHtdzoS
xtByPVdiOc+mSXOccH6tSDl+iIErb0TaXWNTmIkIHOZd6CTf0ZXskOFD8uOUsCsZzqy8Ag+5PWYo
0KeeB5STSuQ2YFQZgK3speeEoDSYiUcW5NlVfiAvusnZz5ynSJZ2SNNR9BZb0myGjFDILMCU4spT
nQKcNRDerAZnAAiXmU8dZEM/attNkNTzxiXtZYvg44iI30Y3T7M4r9W1O0Fi89DwZpZ5KR2wC6Ns
Nep9nwb1OP6RGl6ccnmM81Be1zMzwQ7BSOUnDxNy+7TpXlO6bhejl9+7jjEedS2bXVIZV2N2h9UN
zoSITxIhzGrwveR+KJfECqe9bMmY4T5iD9YWEaVaMTIeO5KIzKa096MzEPOVm86+djjQEvact7m9
HcleBE4h6ZQFab6DIyG8+Cd4EkO3d5zCf9YgItAPafKB5nETcDNxih6GpH3jisfbJua3kz0m96LU
39ykQuWAGZXs7gbohQvD02PV2o5e9a3i2aIFhZvYdHvvEBrDa6Nr8E8GAh5a1WolbHdXuIEgceZI
dS4vqvFeBqJaK/FouAWiXSZGdpykAIAJ8hUB/Vp7kfaG1gOFEvwbe6B7ZTRyRf1w9InY6Iixr8nr
WyVB/WZ55p2JMuU69mYCVFL70KtVb1fdtdfEJB4VhKg0BIdqo9EbTxmEHWN6/N/KppBMycccfg1q
cxH2bM8zzW9LU0WNJFSHlf+DaSCCY5NGRVcZJC0uqetSpGsUjye/9y7NLLZWc0b7nXE9dNDSIKRN
lIc+dNdW+ubWADb97ti1z5mvjpxV++2cWhb+GXoPhuJBDdJ14NacH0g3XIkZ6kTCHFHYs0c3vL+N
6weDgMaDW6AWyFNIPXFjbZ2hTJ6LtiSvV61yZb6InuC/lNVjg9QWum3yluJmBO2TbTMaRoK/0+Gp
5Jrehcm0jhsgO6C654OlfkgC0SGf6su64PwTtB3EWBxy1iQYJyf6ZsT4atvDc510BdJMboVZlAcR
D0yQ/O5Aho0+isS4JAXZZXW8LdrU38TkV63dsmZkOcn9OAJRzVOanX4PGQJxUSwA001AzwsJlpT5
j22mT5WoNmkXbPXU5AgZ0gt7MD34cWj5LJINAQ4DqjGrxwTksVID3bsxWgeRoVcormnTmMk66/RF
4kwOMJgLYWz7IXhTsX1dlN1v4EIdUyf6B86obv0iWku96Ck8IM5po/x9ArYpJxx5OzjdEp8Nwz52
cQRV2drUuPNL7Ei9cxk4+EQV68BKJtnF1BloqEdCw3EsAZ6u1oj+KQCRBQzNuuvIZLVaxAsZ8/ua
CDPUBS75mjTV3cJ+UJgLFrmrzxsJ8L530PlxgIZzEZK0mpfJKRKyX2c9SDjARK4yGMbP+o7ASrGb
c1rEVW5916H+MQsGp/nETj9XbFDEB+/6ujzNaWtuuGww7LtbCC+H1gr0elmSgF0CDg7ezKl6CcPw
jvgp99hmP3XkvpQ04DeO4Z7a3LqqE5Pv78cDuDx/7c+nesq2sk6qXavZ+GO5xNR58ptttZLN0NGX
jZII8TN/o83qoUm7ee3DJSwDNgIe5oIkTd4qYmVeNb5az9R3nmddjQXEWlPEx7T1zA2z6BnJdniH
xXCjI4ZwZmgwLaE6gx5ieevRJ/ow7lB3G9oPN5lhq1vTcL6XgwRWkEa7qiXxMTckbhtxM8u02Gbe
xMOX1FeeDshy8lIcmLgwYBI3IbnW1XNQMjqXubqdYIVOyFtWhNQy7URfExq3xsB5YKpjrAgxh4/K
c761PlJESJNE1c2M+5xjkET6IG1YUGl3O8z4rHJPNvtCYHaRHaeHif4NXRuQpPPFkp8HKT0HMhAG
SA3iljkuMUBBFF+7sfkCMpgMI9LTV14AOKVFhRba4WEA/bwak74iEJVGTkBE27q2wVMRWtznXrIr
2f5Xc8EaXFrdwq9W+dqLENOwkIhdV5AFi+2kQXhtpvLaQSSyTk1drqd0+O1EbbRWjfknKTnKYQje
RJPlsJfNb20OKNvmueM1RMRhhlfSOGmZPUAS7VbSJzfYZPIIBSpbawcYSzoQNyGKsN6YpnWDGdbd
GBwC18Iebk2vbFcoqBgIFkj4LA69BqsreFD3MkAWwVLIyA4PXX+dz6RL4UM+ceopN3FREaJga/bA
Id32+dxhiWFoENLy0hGZ4Gh1dq47k9g26Whj+88yColnZQaxL0Er5TmMcr+Jp3UdhRwH3FmtjcxB
Xeto1hvKO2w0R6M2dy0Sgx0dwn2EmXbVu+UPv1rUFP7A2ZeErsobtoEHDbrxbh1mnqEW/haEd8hM
mqxIy6mcXVbFFiHzwQFLWvyQ2O29IMoLjU36VoiOk6cPZ2i2IporAZxtM3PCy84FuTXqjR1ZxroK
PWdHfsOSpd2TsRwgom8TYkqh02a7ucb9ozhnM7d0oL35Rr9Hu8jZjmcIVLM1HcKsGC4zQYWVWmKd
AjCPCXY86Jg02c8LLmvpWrwvPR2LToODvZ4GF9iA940G/otFyZE72Flp8haIaWclS9mgyUgmBWwr
6NpupkmUWy7KBaW5BY2rnrn6HRvhsp1Uab3u1ZRQGFv9YZqoZypJRoCO2/uooN2ZvYB86eCb+V9x
Fv5RpFExo/+iAYuS+0M7IW68NMpoGuw4xL92dfliIYMqHUWaOS6HCzo2z+Pwq0g9ubGTHsQ6BxOQ
Lg0dfZWNGy/utn6G0Q+D4WUaqa/msx+aUvTHwKT4i50DQ+e5KDuANjYgAsFqXds3BBaSG2CDkvv8
DtofupRqkb2yO2HApYNzrhxdJAFaVhF1vhtNq1iX1UPHi8d4pnrE9vIaCiQollaMrvJGHY3JWGM2
JOKknJKDymuN0qGzb9CrFesRF+AWTM+L3w/uQSVdRnE3VOjOtMnZOyvupN/AlVDjBTA9ueE4E7Ei
kK5JCdiA5htchMeC4LrWz7oH1asrPIXxkzuQkOJmJ+zXPN2B+WqpTJ9kVH4hg19mDO+eZq4FA2d8
NA7X40Mva5aZVaR+SxuQAHji72KHWowIpIVKlRgVmPfwuRX9V9K/f3wsU2U4GAytLKTxSzPhP926
dqxk7xdTRBJjGa+cSrv4xTx/D+MXkGQv8V+X4Y0dS++Lm//x9QVz4kBNwi+y+Nqss1bsKEEedkEd
YR3N4dwsiL2iy8Yru58YCTnJ5bSEbkCL5Mjv/wra5IlyQa9DOyMMShfWuvFjuAZExEckDq08gni2
itx3mut3uY0mB6Kqe9FgnuMF/rK//qHvxbc2HVIumSiYINbOupyWX5cGPzDY2QzUV0YdXjLfNQ4+
U/ctjPgfZqXYkfop2k6pd3TskJMkW29fPXqC8kOaA6GjHFE3TeJ7B5sFF5neb6cIgou2Nvtjm0+r
TAODHKz0DnkeJYwF094OvjHZNDmr88KMYjwWQPs6x4ju626gZI8MEsij/DoKk21a1C/GWGSryGle
Wy/g0+dAkgptvOolYpsQW07z/ImV7c0SZkEDgWBkPGwKkR3wnvQHr5ppfs+jvuiT546wFAD5ADDj
fkzWYR9d2VZpXIeZcUMONMoCp7gMpW/sZ5ck4jYfhtVgWbxlbIYrjlO/YgrwdZnLt7hyTwzL+0Ol
hbmqLI/sQROGbsCfrnX9yxtqBpxp/1yOdFwZVe+zyfqezwottZz64yzpw3rxuBcxMdNJdkrjx8TE
XhgmNeV8M24+X6k+viVCYisTwLzIRUWF8f4tkQgCJzOOg51GmrphT1k5olHXbYPZPkblvVqWLjOH
qfT5537kTgAVc2jkoRzlHYHU/v6DjVSRj0sIxM4Rc7wjV+Y1qDqfdvpUrXIBJxpZBTHgSdOfmMY9
VKqubmBKIBdW14E31ocWy+xeaePBCObwIKN0A9612kv8givqFr1KtUgOkx08GBRSp7mT4VU/MaWp
fgljsnezbmhaev0GO0vHgUEzH+RITUNqS62MgJTh9j6xiMH5/Jd/aGLywxdjEBQKB/f++QY06kDT
61Nql+XdhVk0z7FpT9vO70heSH4TnKa/6mR/WH+X5ACPFxrohf2BrtapGqa4dvxdFJmcu7u42MR+
8/z5r1pu1/tFnug3rJoMXm2W+vOBRdiImMbDAvLoyRVix4e5Cws11V88rx+3bz6H6ZatQG9hNTwb
/6Fhq1PRZf4uGF2TvFTe4r7SX/yYDxFzCLcwG5CdsKDv8Q2dvRWB1MD06C7uMtHZO2BNKwYP8jSl
qNEGyXlfpVQB0gypvhbhg0rvaVon10WtyLMB9t4wVICHAd09twWewZjKIQ3zX9SK455+evOkRpWv
3BhxXYxW/mB20cEcHXXMlViHrtg55lTeNKkavnrx/uZGvb9VmEgFlQJXkv34XLhD86EOKtNySGoD
+JjU0YNXjdGmiQN9atIfKm/dCx6nH1PbHw3Dj26SipDsbDpMsr/Le4uSC8jRLpfNNa9sRnIUyh49
ghtg46AB5Is1HUV0yqWM135hvsYjk5NYbsyqcA4jsdsr00NNW2c+udsjyhxRmfZ9owJ30/fZw9hO
3iopmSO5IS+sJ9P7JHFT2t4O0eEDwNugoEDwZ1C9MkO5ynQqu6DoJugqSMMLUHuA94v+d68r9xgn
U7FxImQ0fajKHz20gQ1tEnpUFtO71L5OmQIQ6E6rQDfJU1eS/s2x6E0De87NLNyNwpuBFJQXjROW
2yK3m33NNGz05HqKnOkYxyxDmeE81251cCx1PyR2ebKa9BR6EPCrsNZbV87gfwlfR+pebevZyyHi
kP1b9QKsaNv+8kgEKKvicajFpaGodt2Qhhr2Jy5c08j/Iey8duNGsjD8RASYw22TzY6SWln2DWGP
Pcw5VBWffr/23owlw8ICs8DsrDndTRbP+eNjnfs1SUfExOqa9mDOy9mjB4p4lGlHL7kT20H/3fcZ
OWAJ2qs4RbHEZsvF6/Ovsh7f1rX0TivUCV3qo7W1GmrvbTbbMJcVvQS9p50c1Fsb64oWALz11wye
r4vUf4BFaic/Ix7N4kA45PZrMQzDDW/Et9khcRSJuba3iyEiGjq9mcsBMFqvsn2eM2FxalMBbl+D
OsZ557Eo3upe9qUfVh2unh5MmYwpxNpabAtBCnyb+cyrUIYmZdClM46slclTXQ5NVDQzetva1Q6s
6f6d6Jtb0OITEFKCgouOZs9dTim98pPfOFuz9eu4LYz02+CdMt/fGKQf3rtd/d2tOfK1Ti43jkk0
aTlbiNcWeziY7qiF6IkThIhaHa5paxCZvbTPJBFcknlO0Eu7w4akBj3KW9sPEa5j05nMree11kU2
QCHLEIxPYi2/Wdz/VqDqhxUdGh91JzCQH+1Wo9Jvzp/nvCSp2vG2pP4te/7VKfdCd73zErugQo/3
oBckbZik3aXXyagHQJwWL73zuhbRobSrSHjJeqQQ2edmfxzafgnZeGLc6O1t7cJsjK/I2bLXBW3W
cRHtAe4BprDxmv3qjfUWn8gda3f9mg7+Foy43OZNPm61WsvurVknRyJ4NfSu2Cd2hxDfpmfKz4Lq
tDTx0jjmS4DU1gfoRDbzsuTplqnLgmgDuB16sMPRGOPVdXZGKVQ4DaYKtbVBdmt9AUA1aId0rD1M
VLHVtWIlesLzYy9Nv46IzY+znsVSt5iZkf9thO63xHJ4WIcK+mI0rWpjNts0mvsu3RUjkky8Am7I
U2DtapEzH7o8BV6z8Il0c+vKpIumjj+pWIv6qSvX28Uf1F5bE6rbibgSY1KdOyxLG6s2nb3oKC4r
GHiByZcru29gDnM5v+xZ0NNKMtRVKG1si3I9jjpYchug6kKPLutcXegQ4yvohnlLSO+hN6zqHLQi
IKDDuhKNuMfxb9to5fWfrgxAVduVJIGA02hYc3sPIv+UiPmeWkUS4XE9bAI/iQOrI1gXXG6Djmjc
E7hgRWavP9edn+0Dzi01YWNr1fRmjYlxYBRQUMG4FVqif1MTPMupguUy9zeFeb/mS/sFJe6GvRM0
trSzmDNH7QFRFEtj7t0p0ZS31tKCQqWdTRKrh8wfGruo2o3EQHNuaZfqsqw4DA0HckJcj1GrI2Kr
O20qspt26q1b3e7PvX0IGlxXiSqv/Cz+NEVJo91azRdpxq4+frUWvdyi9eHmcqf60cv+lVWvNiPt
LUdmAEDOqQQWkO03Xxd7c/D0sPM9VqOGu5qB+PnvM4z7cTRD20NqFn2ImN+Z036fSSXKLEP5mRs7
0upCpRRlqG73NShQF7AxP1WAPUfDp2c0S3D2NKMswMM09cBUtFVQb7ukms2wUUa5Q/I65fZR12ge
xPuwcZcngtnT0HPwWjkFOi2mcbXHuE1nvYz4+oOTJSXflMHJL6Vlkcmsbw3Tqk9rbyybxRATyeEY
uqrZV0fTSNVOEwmkTgl54DVpGtnsDeOVnm5NtnqLMLOysQ9WLw9un5qh0WMJXzXuewHHZucI/0F8
va3v58+DcL5OWGm21jyN+8FKHG7JQN8ifpvj3JU08o3DGTV9ypT+1Iusol3Wu5oQp/kkRPJZ48Sv
aK13UwradNATfn9QsPcydTF1kCg2v0WvqeIwD6u6GZ2F6rWpMhDxTdMpU8ljzbHIRt+ro8Gx3hjC
OflD45zWOXjR7e4ooDZVlVYh9zOSvsRtOJekd8ozMzYXbTyMBtwYfPxB5lN2Djjio2U1+1AVhXvb
jXzbf7/HPgJD11Bc3qXEdqGcfi+2mVCs6WvXuzHh5Q3rzfodGhJZiE8nVtZRH7QEhPfoqNVFqvTP
FBQfhnSC4Bx2AOIdroKf6zL4H0jEQppbyRXji6rYliqxm0v9IK6dKIbsztf3+yfT+scHigtivAzY
CDydBJvfL5j0UIOq4oIzNVIxnQPdLZQnkQ4ONA8D/vGzEI0/XtDjFUz4Kabt98lTZeNb9iQY3LE4
HHwLCUS92IqGAPOuX3ob3RsM499/0Y8bCaHZAOyop5AFfpDY9vwvwnK45LwEgNrgcxt+9s9ApT9d
hZ/timQBzjie+fs36ctUcxanpqjaSN+GugB2cCEL/v5RPt6c1HoieKJyFsDuQ1YCbkDMlEXLR9Et
wqMCYENacggTNu7ScspDEaTApcVtpYmXv1/5D78bycBX0zDAE/137xSsviQ7MKmQtNhtf0bsLTeJ
sG0ImDTYTbq+7VYEjX+/5AeJ3TVTC7sJSk5azei1+f0bxSSaqXny3Fgw1whb7TwOi9ATNr23NNH+
/WLcZvxxv59n1PDxreJxuaZ0v8+haHPHnOrEcuPKNTMkQuuyEdl0r/rS34/F4t5itRLXO2j11jsI
yWVncA5t/S591dGMhsRh/sOJjOPTVQGmrGo9VeCum0zH5oclHNjELcr+7Kzdd6PTcAvqlJmVk+Ug
8mga7Kbd62TaNxUMy6U09faYEKKedAYm1R4fLnZntq8luPVhseohXaL9cs0yF9zgkW7WFMk2EzYE
nFqhMJofoFVlnNjaEvlenocVzGoIMTlsKl3CRdlWbFFGvTE5wjfmZN83M4tV68NMuXW/NbX+ceGp
ZCeZdZp8oSVLCOfcrY0bXzJjdHPLVOWJi3X9S5tgIGg6E8kqHh6vnasIoA0Jg3sYTMG/eK7ht9aa
btNV6Z0qKefRUJd7RT08ed3wDTkzoJCZMXSPo7lzemBh3f6RJpbxiI8OneISaPti34zm3Wi05850
5l2VjRWKpcC5UUsQ61KhRODLu5OyYwQpjWxDnKF3+gUqU++yYMQzPOYaYG2xWsk2a+cB/QNaf29d
WgqXl7hMCzeyh/rsSwpeCw+AdWy7Mw5Td9MQcxBOHVLWTrj7RLR67Gf35owyRLMmm35YZpJxEBfT
osKl7E5IzVT0C2Jux/yLZiLkpYko2SIUQMPlcEL03VmX3kUblc2EpRfHPMUnBfPKG0fV2hZBGon1
eF+3S6U/6U76poDJtmgz7/Br/9Na/3reIs9G2bvhWuN1IDsq7S2UlzZqnjz1SII1m7ggVJ5joc+Y
J40np0GpyDNr7QOqRteCP3BqSrheXHA7p3F32eqWe4ykZ3dIqNYYeeoyVMKh5RGk79s3ch3c/ZA0
l3m21U1fcXuMCEThzbfjjIaURATwhjIwYrFYWpzllYitxMYI6QDpLuTCQYS9JanRHmBsn4aiNQ5J
ze/Tm7uqdHscO1Z6UvPz7I1VRC/qElVerp+HxH9RZBCectUkkZmjnhl6COC6l9ljowQNl3nzXc/K
izHK5Kl8gkQdRegmwtmtPaobH6zb7MeCtj8jOPUacgo/a+5zwrHCqmnqC9YyLHdaXtm0Fa8yzDPa
vb00o/+jyXdLC6rfVnV944jhnAcYgHMMfEd8VJTnFNbRoYiJv5PcaIbgsPDDDsSNjMwq2GGgRxfg
2IgPF5iUumvnm2u/U2Utz7lEDLQ0/s95Nr0Hcgd22qyfZC/FPmueDFPrTjR3h78eJH8iaoIeAwMQ
IJji1lq1XVtYQOBzl4bkUDxRA+7up1bDRekqPbLyVuJ5Ra5TQUyx07KllzbLTk3LUVBlp5IL3dp2
v88QbPLHgNwoU2tp88Gf2db6fctIGnlOWd3k9XgEeNJfNNf76q0Ew7d4wSJLpu7GGrCXB3VmPGfu
rruqBRrVuiSOM0S0tY3QPufyFgnJ26mfrG0/pZdOX9wtoTEPlWIb8zVyZPnG3vJcMq3XWRcjR4t8
MyuitdLOVP8su77cejXpwxnl69vGMQ75CEOY5KmxS9dyb86ethkMDO5aFeZ69QBGsVVF0pyaZco3
WZAAIIt12qocK75lH5LCoKOm1tvYqAKej5zKYUdSVq4V4IMpPtrSmDHMsvAodBQY9XJ9a5V0XQ22
fdNeJZyEOUKMYDFoXXPXCS3fmsv65i1LH8KlwgwtsIVz6j44DaWZXu2kRJRxZps9leqIQzqdcAsJ
wy9UFZv2BEFo2tdma4/eqVzZbznoikEgAoKsmqC41SSAMSijPneeCJryQ2mPj3iKUZHQPND4thZC
w9dIVg5Dnze76/NF9ijGi6lgN7Mld1DuaAdLGvYdEdY7IgKITSnlRREiObr9cqIeTPJ5QhZl+9L3
bXav2vLWKd+okTQPq6x3raQUUI4BO2+74KIlSRpt6xzrsaFwNqJXhe7u1I+kwxSOx6yIKglC9tgw
vrygTuu3gY/ms0bakSWPrT1o3xx3M9r0x/Xo76KxG8BAnPxFNzAKJMS1p8IG0hy9LeB9VOX6ss2w
NvC3aeNJnPSRdR0Uo+pp05n7Hyvk1bZHDrwt+uK8CO4bkDRyOTX1jTeT/lIlKqxKqoMI3FChULaH
4Ew2VySNJM21yjbVMHCNvD9bBiRfxu8U+6vx7Fbjl7FEYztclLn2kd1oJID3086ZcB6Ww1KfxzU7
L51zjz/T3y0INjFwNFsWFp2zKv1em3oTm1Kkke/2dZjNX1vb6vcDoRSbVce8vk5vfr0QXMknKo0e
GIS78hfVqGpeRJ1f+hSTFkiiiFow7OmH2TsElNTc0q4nyShP47IMYpNQ2RgBHH3ZWhn2GnLQAmsb
FXdNcBKFH6GSZrlUfIGKRPpt0UFhjgmCkLUyHjRBJn9SNlXkJ7oTJTSvAz8BrT65vMhjlTEgVaQT
s01viehx9p3mryGl2Y92WT3aKzH3uVEQD0sg5yaHceX9zoHb1pCo67/VT5Gl+W3vuW/KLb8rVJ//
8Fp5CZq2fiYbe4N4Pd+JIngt8tbYuSvzTVAPuBCVUd8P3Md4n3Ru8I7XBqxZ5M7DQAVnMqA8/qe9
+uzbZnxDSJPcA0HOtwTZkAjrxykK/3uVuUcINIq+WrrtK0wwULeoiGc8Az4n484PVieqAYXAllDo
Blk9X8BQp8jTZrp8sT6fs344l6mqIyIBo4r0p527WCiclhE9yjpPd4iwg1MhkTlrznjIEByAc/Wk
Z79xTzuHcZAKk6H7KGzCYbLWUhcx3AfTd6Nak6Phebdzlt4Vded+u5dCZV+b/DJ0oJmBuzonXRU/
Fid465HktIZYEDF3AI8zleKiOKMePiC6zkkTRsDO81DSv5OIDTDdip/d1XZY3C+uLpzzlHavvn8c
MM5F3LMT+vymCuXC9z2K0jqN/XwegU5CBHxtTIjJQ5HgJWndS5MsZ9Ml3TZtnOIrYVTzYNMKSAZt
TRrMpuz7gugegyQT1UYTmCWWmSPnmLl3enQ8zjWxeVjKi+WJE/VBkgSBCfBSllFwN0p8CjlK0pPK
S6SHYANaljVbDoIpsojAbfBpPhQoM1rflUgHGTibvttzhpobzCLRLJ7m2Uof54EuxOt5jqK5iTta
Weoy2AXdzOPOOOXP3gOE+pPHYweMP4bYtJgRpBV6lrYLQOApkZTLttH9DS4PLyJDJAdJr8B1E7VB
ZqTq/Eazii9WzTDK7UzhAlimifv0rIP+QnNEXs+bb1oF7xLXR0jFeWGIygTLJ+Vk9Mtzxe21KUgR
3kjXeCnFIE+u03BoB9cEl8Zzt1XRvCGnReeWBlDbRNlGhbTI3k2SvczH7nY0l2Ffju13u66eeN0/
rk0jaFLlJTSUHF/oY5/V2O1T+G1iuhqO0dJ65L9VuIz2pnFnY1PlNkkRJtVIRS9EOFvWcVSv15G7
aJjyWpE8Jes8bj2JenXK7J9tF7zYotsJg6TXDAPupZ5hRkr0XZ2ZFKeUx7UKu75qdkZdnyZzvMGa
973xuNcmiw7FCvVNZFu0P5ZrfeWixiX6dWhmFl+N3X6pRfZTro5Hoeii4tIIwsAS6PRNh7HMegqq
8VTN3KqVAHATzKjMHCcW2APJ18sBlrPyx61RjwePGtFqnBGbpOurU2DwQeIMizWnb0b7KMaU+NYK
vZplEeFtJcUSryncklYYaOwbfJrkeTJtYagaJmMizQTFcJXdUtdHHW6lQN2HjEfbab3jmrlP5ez0
u3Z1u3Mq1DWi5IvbjNmtixfquMwWa1DLaOuM/b+p615UMjvbCYBmI7uSpsbx51V/vVOj4CpzqrOR
TMthLWhy+/U752IiWRvbR3kd6dKa//c8H8cE/XozAHYPy0QizHixErKell584un76DcCm3KAyXBb
+7YOuPL7Zu4uBRtc5lyhv/wxqKw3d3Ca2C5Gqu4EOvQgfYOwCiJSPOrMb+Acuk/WdXRUH9Z1R6ct
7cqb+9iJ3/PZY22mLXoJPWa9ZqixM5pHViTWwrHElpD1ZT+ZcFuLTQOUcXX1CuX0bwm3V69v9Smg
hKWqkJJktYXO2HypzcqKEitL98VMHNGQfSXi74a43vx+qNR91jlDhMgvi+fith9a/0FPKA1LyMTU
jMK6J8z9p3Ht1O6JVN+4ab7JSckZfGH+q/omSqu6eHFr+aI3Mw4Y0xIPeZe3B8DmdMdMf9Cnan5w
Ru2fygrGQ7GMb12SlA+WOX9p0nOxDMurmWCFqKAct3iXrNjWqzLuzWaNAiOt9kRVBs+ohMvoKc16
+vycileUnMKgoyVwnUqbnd+5GfxsOZWCttjW7/bjWAWRKMSIfSSVIeQsthqJzyJ1EsK8EnKVECuf
s7H3bk3/6tyk34T6XV5uuuyiRQh1au0NmKV2rppiJQrgCXKgP9UoiTG2JzsRlHz1bvGvNXL/55q6
NRGbRebIFDB17ks1tq+ER9yO7Mr35aoOa1Dc6/Y6XuYmOwRWxtHhz49mZqp4EuwzpjbdGk5eH5AW
pAitSvpAvSSNR4k5bOkoFh8HSqsd3u0MBwTMuEAkLlgj7uxts3qxho7opa7lrUjS7VAvTURFl9wq
+BRuZeqMO+1tZkUIJQLP3Wq7T0FhM+EN4xdSzK0DSQBfSEElm2pR9la0yPbMRhCzo3d4yfK9ZVfJ
jlTqKXR6QPpiRs3HAmlLHUg/c9W9a9baASnytnrOeVKfHOUZofm9HdL8VaKQucs0+c+cWsiurhjE
SmMFovg2zBzzlda96myQHR+jIe9P7tWv46yMcgMvhj2HSnNaDVcdyF3K/n+m5qbDypSKe7W6d43D
M+AmHKcC6exqjyPbAcbEQNOcHfYxUua5n6wJck4bl+bWkfeGuBmaRewW363jYNLUvkjrJnR9qJKu
tdJzo8wz5UAGBb8GFPusvRiD7I6YIMzQa6Cq/g7UGVcBye84HXkJ16jYK06OPukqdPkPRp7axAkT
R7bGha8nYY7RnLiSbw7tma0iJ1X3CNkQNBesxl3Rsqf9/fIfQUmOOwrSTN4xGI3eC098ndEnr0DH
Wx16VdTTjxKGJJxESz10op7+frVfp9jvH5ZUd3ByWi5sDrP3GGinj8XoViYSF01yTlkLTdKMQEjJ
bwetxQMjoBcH68ElxuhkqOR1CnQtRBdIu7TTddt10LNtKfJuA0tdbDoDD0o7Av9oOjnk6aKHtbIp
1p15kU4qv7OcUhwr39itMlu2rg3bDQ6CxBEfQCzz9FT6isEmWO9tRgi3Y6msgo4oPDlj3JwP1Trw
etZ6ByDB/UZlQYfXhBuM7yfnLhNf/v79IIj5cDfgNA2umRJY67GiXBHz/9wNFaLclDQSbIky0U++
9MKmzfFk0Dtxu0RGTuI4wYBBmFvaN7hOHC9o5UJSfjtixDQ3qhOa2ZUvQ/LEfhGyd339M0lzihhr
hCjznBMNN9RX9V1Ud8nDVCLyt5X5g6iBf+l9gpMFfcMxTFswK+fTYEzyiYr5IfZ95J+z49yY0rG/
jIRNh0238MdTv6o6fDsNlqMN+ruvY1vMr+ONl5PRlQVOe0jgraNR805Dv76kZFNc5NVlgBYKpqTW
krOClo+ETcm6UyLEkF7Xv5qC9HiiMCuy+E25l7YvjoP9bSUQksS70nizHbjIwZjnm3QZXcblxtiN
S3sRMihvSV8D8+j7/AhFHKmybTEQcbjMizEfnKl+UF06RF1pp7tK2Dgbqn7YLTb8qjPAtHsJ7Vfj
RLKr8PvL2k5GaCzjV6dauvu6qR9tV863WACSTU/Gyc4Hulu9DATXPDk9L0tReTRd5CsyjZphlZ3r
bJppR6ZtmPO2CnEGvhm1LQ4BjqWtJf0dhooo15w0NjN3ONq5c8qB4XeEgfJbzuUR0bRzKTrjqFmy
PSzIEAovaY4WLlz0DA6wvC8vHmVB+MPN4KDmJGE7TsxoIriOXDjURa1laxEDHimJ/HCFX44HN/P8
bRk1kGR7gHctCqb2W1IE/qZqdHGcKm4DShoJeK2ylwVA/JRpU3JU5EGyFPaP3MrqhT2HRb+2/mnI
JTwRfglibOlHZy0vuOnu0qnz97yp6o1wjHkbmFrsL5UK3bb1QhSfkXKd9mm1hhNjdDtNxdnz5zei
xLADN84UtWpB4GtNzl72k0+FF1ba2blt3BzLinMqcRHGfa4TOiqJOKNyEeFW49y0WvmYVq2Fd2Mx
6CtKHwUQrLO2wcZ0s3vRKlQLtfUjv3ZreK0BBXtSVNCRnwmSqEGQ1NC7u08e8I9iZ/LSdRS/fANw
lO8JSntMs3zqUkJeOnUel6kj5aBpTogOMju/I6d+m6kW/U6VvuglKXxektSfyOMh8T4cMkhgfVJr
fiU9EVf7+yFTOIVrJXVNDqOdadSsUDGfB3I3XxPTfbPBkVbbWBGHNiRTFzRhBb3nnmosCYzBVGI0
zI/9jkLmrHX+BTNw9jVxtRQ3yRvUOKbEh4tUqsSqj9FLlhg+R4wvvhxJvkdkXfnOxtWoa5CYjkk8
bfttq3vy1gLgbuf8jKktDU0XPC1hHw/74ZLm7l2RGvphAU4dSkEcgk+ocNF3CNTs+zZwQCOrBxRx
CpPS4qGo9e/Q9dkHW7NultWDGEp7HFPOk/TUcRzaB05/EGwBotNM/+IaX48WXok6pQ8B7+gDoZXZ
fh34Z8xB/AQQjVWfASQQmq5WB9vIPA64rcn1Ifq/CA2jf0wW8z5IG/Nc2f4r6eMD7s1ZHaD6zsy6
d1kQYAhKs3v96uH24IszdMERsTUDplrnzZcCjKKpndA1F5B+koQJmzAfhUEbeJbq+FMFltaFfAa9
z450NdRxpn1KU37kZHGquNhvkWh713Xk95uj9ewGloCjuFl25iCx8a9dE3nDxAsj2bn48HgyqfX4
9vcnw3Q+PhrYcUydXh4aqKg/eae01ZsFqKk2ZdyuHWfmZOGvahI2UXvdmITW44PCne7NCT3vPVbx
hqfYB1aLbZJqIyjHKBc2S63LDt7LYXogp/Nudjx9O7R0YtrBzjd63Mg09uyNYFn2S+EJBi4wsqlD
MSQxSW7MUe5aLXsJVNtE5qCT4G+uFu7FiXvfd46zmNrDis9j41gkvJENuS9lWWH3aBhipubWddv4
YGmuHjZXFWE7UfegSlkfIJHarTesz7xuloNdtRwyJUq24Zsa5D5R85uU2OF7uzp7htndFgk5CkWh
eYdibok3MonY1ipEmL47tqTBILga3VYe0qGghDpbHgJjvV/6YLqydwxDGiJEQgyteKxHl8AFHPSJ
pXlP5Eieh85DneOqLi55mVRYf+5Id93rpnVEpiSQu1yDUkFoD4033bdOMOKBbOptgKM4BOdEnVRo
0LyWdVe1GRCc3oAn+cztDd7emuak5FiRiQH4dh2wEfn31CseezIBsEzrN5YgY1h1zi7FP89uakMW
2MWBShkQs2z4tozLj8yqqg3enRstGaZ98uA3Ex4NM+vwZpwzPa0vFtk0t0u5hOIqpXFAwSMjQw41
9HxgfwbyNlJqyiwUT4Fick6buokqGv+YqA1Jaqf7vSibZFek4iyu7o4gp6fexbEx2rjf+msihpsB
4I9vQ0mMCjoeewcfaKwNbasFfzFTRVaNZZM4kX3NEh+Rv1riIr/MVZ/dBtTLRe4aTFte4tMjRW7H
pibaizf1aWogMeRcZjdB+40fwmZHls6+aOQB5RF3aQfez+9on4W10l6o4FY6b96urnhxgyhJLPto
Um1/BVxtwiRiYw6WsLNVfrbwHZWFjLl16D1c3Pyg21osUWRFmtaVYLTJRZhGFWtBzx6YFDohquQR
5rP5UlIpe1Ckf/t6bh3Myr3JkrKijc9+aRMDxmWeGLZzAok9P99B1qID9CElei+p2KaQ2SmiokKI
OrJTkWEzT3ADJK59zRQxLm3A1zKuhB84Xn6oiGOMR9V+h6SrwkAE/R73WZliB+nIkKTSzcWQhGSy
rrN/ha5fAl++pc76qoR3ELOiyq1ef2C2YtY008ch+KbM/GYysubZseZHrzDro11hQa+HwTwKzM4G
QwwbxVmiCR01ixg8EY7mzAuBef/v59nHQR4uHoiQvSrAdPFe+lTpjtTNkUTmbDEF2wov2sYl3bG3
MjI0KxBqMPVP5FZ/cAGSUUNaGFmrXFN/73HBVzLrI89oXBe4keskQfCMxoq8QifGZ7KvSozAM333
hLcXP7UGTXG+RkD12H5BKJfXPiXHwHDgbFribUjZ3Qzk+4Quo99Gz7Sds+ByLRBrB/XzQFyELCiZ
tun2S5afulk6mzRJH30iFMrOjOdxRBc/585Gl9p3MTJNXKdqq3rG35p+ssheZ5bfN0s+Ogpmj0Wa
3qr3Qiyc1eVA+Icko4alCQ3fjrk17AMN3f1NKjxSkHT5SeH8H/SbxGXSG2YQM46x6H1C22C5STIE
g4hXfzL3VdrR5KD8TXpCTU03nlM+axoUHFmd2zHQNxN2/k3mqWIzBOgZwTl2mJFe+TMqXnWcV2ot
4ASwrqEctKMxSL/oI+yKts8SdzeN0w2jzbTp6imsVxQ3KGKA5h9ryqevjasUnoetbL71lafHSiYX
ILuVnBH+STQPzw78rD8wZmOT/iZXFY+lt3Cq1KCDOkbrDjKWPkGWxCa9M4vkMqEJ3TV16aNut0ld
FQY9A3QYmi4hD6qcJtgD0rE7BoaYxxw/w9hG/fzI2qHHab5yLFraSkvGd4zX2Sdqqj88X6SVEvUW
XN1kBJf9PqaU0tYb9KUiLupxvwbVTSKDPDa88cdiF000yOWTH/sPF7Rd8mdBLmh1wNL7+wUrfdVB
rDvOVbOObLH0EMrqlRj1JQLbasz59e8HyB+AIfxagC206V5Na7+KJv4DBRhNprMN1zIWJGpv/MlH
IqK+JO1qxZjPkK+onID6hVTUa6I2MrtPTrCPgyA1MPyHecyH93wPRfTBUHL2T5Jk624+2IuekBxP
AWXiRnLMH8yMET9vSQVBzv0JIv+Hh9n2vWuLMN82EbDXUfE/H73X+4GNfZaxXtT5xs1CY261Ax//
NTCFfqCmdqs66+3vX/hHwRyf8Qq8/Lru/6GZ/1w0TY3BwZchY6wL19mPqa5zeyP6+1U+NpYw5gce
Ik30h0Bh7/E+2xzSWbe5jzyMchH5eD1iYyD/iRuawH8jOKTsIkS+TFeiz7258jBp3aIHq827RQno
CPezOq8/fHR0mNfMVDSD8ETvMEhegeNoj5mMpQP4J2UB08qT9PdPbn5cO/mzderTdA+xp/sea9Sw
cqHxqGTsduJsD8k/+HehWcyRUqreGB/N/rZem0cjTRyI+uJudad0Z1SWFZc201nSiZRjTWxwXITL
kmQ3xhp2UyOfksExQvRCJGolySd7yR8e+ytiqRtoqAhI+LVL/+eusGXSi2nQRDxwl0vsaZucgngO
QiKMEMhgQas/i338w4PnopxidLjSUp797u7PlpK6o0KKWCNKiPiWr3adUzg7u495FevNm19QQIyu
4DOjqOm9/7CY9KhfuppjcbLzSnu3gjGm4Q0VNGxIlGVIH9GzaEiuar+Nh2tvyIoPbTaZeZcFJiar
s2/9PK6H3g3eoOMRAy2SfmgnEzcFW0KsLAZxTGnNqVurl3GV10VKF8+qYijBuMV+QEMFxQV2fhiL
YNjKMT3R1pNciD0lkZ4lSzP0N26OMDVGnsmcCuKJBBHQi/JEC6NHQ6Yht3YvZZTRiBJ1vllsCBdq
v1QkjzL3HLTGUHcd5ukH9UzIjxeNKU10FOAMmzUpOUcgDGLH5Z082asDZJg5cZJ45kbTfYCqWScW
iQjaTTtKB2zGpuco8c2npP5OCk/BOz/1Y3JylpAAjfakEdFGcZL5o5n1115Z+8orxEVLO28PAwrZ
6loPE732Z30wvbNtBducAqPYGCzaMs1mO7VFettRo4urJts3JYEOaIvEsbMpI0ia9TZldz7Ifk12
lv2jM1iNYXOMqJxFG+qFse7l/9g7s+a4kSxL/5W0fEc29qWts8wm9p1kiKRIvcBIkYRjXx3br58P
zOxpMZRGTc3zPFSVqSgxIhCA+/V7z/lOh5Rfk9doCvNzhuV+CQxC2eYM4xVaibAa/Jlnx3dmiw8y
wxo8i6z2Brh2sVXVdOPF1bD0GGBbhXvtoQulJR4vkZgm7+rhMh7OkkbrSbW6m14nOjHwxqVbFeop
6fp25vnkpk+2eQblHJvtEu+PSMc50p1H3eX45RUqpWht3zeqnNcIgZaVu0/BcmnBuCQRuV+Uaa3v
HEHkCO2aoj0Hmr8NkG4so5plyUH7PtM57WooybYFWpxVjMcirtNiHvccalSdAZk52kjPOCyiYJD9
JuvUVViG48bXXI/n19miQQRaUhnrsEpBNFtKvnF8e24QqnRS42GpCcVAeyTzLQsWSkMVjWUB8KUm
zNpiZDBvdZHzdAzKXdqKLeVAvHM7B1oP9DYlODoQ9khhsGmGiUM9HR7F4PlbI+neIsvX924kw2sm
UB5yCEQ2cYp8ebxTIoytcY0QSR8J5gkqcS9owd4o+rGN7WRZ0FpcKmGpfNW/lBz69n6EGibmZFsr
4zUMtnbR2VqJsR/5CD2uhygpFWTm5Jeb3bCFD7XqOtvf2l/Q0lA79GG7JhVoDnbVPBBdUa4zJFu6
WUAD0/rvPUXtbgi08Ggk2cK3p/wBByRb1GbarEztkmliVy310OTu9gsq12DWqMJ/xDe61TuvvZKe
DwwtIY7JdRg1E0NUzysrsVYxAjb6PAJPU1qTJVwGZ55hNF/UE/M+iY9Trz4LDbEnEurak3Z+HcZz
mTN6lvQuNk2lLiBX+KjRevL8Qk9Cf4jYKEZOGKiYxpu0sv1lowEZInargjVpe7wn80AiQHjEIW1G
ltiGU7C8j+V6YmSb6+pXJcVP0AEmazR7Teo4vEMe7vuPhUyVjG3vdU65iqTc4MiEaIF+MIiy6IuM
xFxa1UrBVffdZwrljGjWREcPFQ/1WlWWYVgrXwbVqk+xZsPVTLp8RTIC2S/xs93VhLQXFmFDPSgv
J0C1PY7tuPOhLK0M9EVsI819SdNIJ+QVd6ysIAw09rIKH0AInsyIxhgn9KcyaL59vtFfVm/Th/YY
9BDhbNhgoS4+dGjEwDItWa6y20GyWYi058mh9UcGO1FjYacUc2CV1a8qK2PaGH88A/LC+B0s/ods
O8QUFxtnnMIASIyiJM2pfegqDja4yVOWm+FBczHCJj4aqN7O1i1BXGWtl+tkym3NuxZN5uiePd//
ErBzIVsCtq7WGbVgGp7DIPZpRze0JwLErnGGdhqqhrtqinpl2N885KU7+tZw/NThYEqjgb4n8Fd1
nbnMMh1cnhV4s0wkzt7QEHDZHdOGWHEgfNmkg4SNIw6FcYcEHXc8ORvAfV9jQz94iK/vYezunNZ+
Ap/fnnLb6w9WZ66bivVDwptPJAG9AaTolaI4zrzuvXOR2sbRadOz9NV+w9R9XaOoYAvFR8gzE+/C
YlyrVQnZD3Xvtvaht7KTxCxx3VLpBTFCvvccqZxkIaxHCwR68CpMpBce3fjM4Owe6um1XvlfWzs/
DxYp6kWpc5YESl7xBZzNNtcR/OoMqaZuFPflwaejhOppl5FpGDpNvZWWIld5IXLUQLuc1CSncGbe
WNHKpRkbCdIKCFfo0TGuB5TSc8ssEO31RbcWkHqX2iC/oliy577XMCI3uysjhVfrIT2B5CgtBE/u
24A4jh4iwEElHzg8Fzd9zMerElkdUS9DuFSFzlZ3nGJ8tjGJE4tWMe/I8VVJC6Tm7CCY+5m7/fwB
+SnwkjsU3gPdIfgYKjauizqrJEk4khhLV0mUD3BDKpBNpukuAlXZhmaMQb6ItLlN+8Uqdb6zZt4F
YtxFQURjWt18/m6sy7r8/d1Q/5MbTGkOG+XjIiVKq/JMqy1XyGjKWRuCkRn1V8/XXpwo3CkZsEq7
BKNtFJpgjbQDiNTuVdB6Enl7/dRO3yxu/Up5iP3qe4xLsik6ID3COoNoXAZJJdY0Sq+ztPhKixud
rqYgs2IHSKLy1RXjQyN0tPROvo8b+DaOwWLmmITkVPGDGuZPsciMufrVLoWJT5J0R7UOHyyaj5Ai
sP6U2OhTSRR3s0315kV1zRdRR7fuKOo5CWe7WOOp/fyaXcomLi/ZVML/cCpIW79B7cMS109gOeSV
NT2+OLhGWv74+Sv91AZ4fynXdlQLz9g0H/n4UmTvcDzLsnIlAuc71NF54ztcnqm52touPWi6sRBL
laVswbZ2WHM/fwOXp5Hp9eGrTUR9Tq4YHT++fg1s2BvDoFwhJObYQcU+FTZPqWLcYJvgfkHZ1/jB
rU0izuevPH2yi+UcSTwGR9o8TIXe79sfLjJh4CV7V5WvIO5z+qvVLcgCbCigMT5/Ie0fPqMJREY1
PI56Lke9j58RLkFFKlaZr9K0vCqr4U7Po8fcAhanhjaUBaOZl0Up1xgKlRkKumY6H/ljDhjNO3FE
WZQDyVAJ/Nh9VlvXDjrDabkdftHf1f/himAxxd/KcdTFo3HxpBZQ3rjvcLbaTn2tE9lmYoZYeFG1
cbOpDjLV6gDHf6Zh2mDSTPpmggrQSqmGCTR+7BV32JIKtlQ5evFRntGdjcjz4w7wHXggQ7+pAux2
dRT0W3hMpqkt/80rzVhP5T/Q3emOQ4i4uJurLCmCxmNIAmxJWzZ28hJk09qf27s+CNMFmSYoA0Rq
Xo8EA127kaDXPOXQirVuPaUxZLUgLe2N7gj9CsmsBqMJwW7f/vKeuDwLT+90ysfFtwFbULvs7RIq
W6p0EluQPGgZaiufqYNlrjT87vNw2btxd93HFbwN+RXBwJaK2l6DdceCxcEUzRB7VJrZ2owUvt72
d59fx8uGzV9vjjYkHQnARJcPZQH+ovEp30lMgDZDgQ3ivG9/1YG8rKfevyhKuSkKGQPp5ZeFdzKK
wSuxTU9FjNvLl8EXpC2k/nUdi9fGUtYFIquAjbwzJ51L2Z8//5w/rX7TW9AsVnzbdnXK6Is7XgvB
g7ImyhW2WqbrktO254LaLXxIDmadUHQ412GDBCxzOaT0PlO5X7yFy+1xegu0Qkx6sPTtfpJkRakd
FFU3ypUzGDfmUJMbnE8YiS7YVzV68BGxL1ONMVwkQ+TMkGtaayv96hjDr8R6P3XQ3t+KpxkgomzO
epf9GbUjxlbHxLTKQhSa0HiIf4zxw9FwT9d9ozzrHmk4NZmzqoYgX4RGdQC9g3Q4uIlMO1xqRf4K
mHGdCfJG8wT9/dQBkKQ1rquyXDaj0lLROr+MF/+na2jQWbWxyFtczWkB/mEpZ5adhqUVcSeR87kV
DDuIlm2XpcBTkI35sdSYW3ce5wQp9hF6Nss4KgH32uff5T88NnyTiAssOvmefrl+opJWIEWZzQpd
xwZaFJwRZfX/8hKEVmj2e3k3VQ4/fFLpQInKVFpoUdI+x6Y/a2rz6vOXmO75H/dF7gJuRWSCKuMu
3bp0dneKU1pa7VYry0yPbhjVGDz0Q+an26qvl63dHizR/2Ivnt72xWtC/IRyoNomq8HlXhw7TsDW
QxUgYzDIef4SkedjhEyiHSxfn3++f/iW2Bso4oHSesilppvph0tYVEqMZpvIhKjP3pQSxYST/rtm
fHZ5mLHcBFNFY1MSfnwNq1NEmFKDrmwyqtGlRKsUvPKMSjxYqHLwjp9/pJ+/Ml6O3URzdduCJXdx
VwgtqQE9KaSyxu4TncR9WOHfUAycZoSVgtAlNVkj8vHzV2We8NPXplkMROm3kyzDVHja5H64lKUa
eSktkWJFrDMIXz8aDl1mloueGFLNTpDOj90hDRjedw6Y/NZzlwaSfHQI6NmZPohNNDjqeoxpaWFT
3eVYQWetdDBVl92ZWRSVf5jE+yrQT5ibwSLhXF3WqCc3QY7owNSVW40eRDaqDkSfzFuofqNeVV4y
btugesEIUF1Jx59XgEroynr5KSKvCv32MUQUsbY6GcxTNJQ3eaAR5aHcKbFv34x9jnlS8c89AMkF
0+Vukdt09IKA4BqZC1CixZe4HYaV1BqQuCjsehm5W0WtZroS6AszUPwb3xFy1wxYki31Ngn0Zc43
uFA6AyRW5YuDxFrgpaZ6dPNQO3qSrvsoevt5tJQXA/MPeAoKQ99N1pWAU1H7DoTzUjFWbcPrhJp4
QE3PpLRzr+JUJcLNqzAs1S7xfaoIMJbiyA4QxgVB188V3t+s6lTsJg04Nj1RykUyigkIbcE5muw3
04G0nlylOm6NtO12kadoa07aGdGIC28aDLoTWho41wn8N8Ppp9Y0FzY1a5xmGB0qvhtbsDukNXE1
Bga6hF7eqsCKRtgoKrNqnIkaTNQUrIm5D9xXn0tIAEC/FkyNw3lIOOmc0g3+Ql02u6yL5iAtuABR
iWVaF/e9Sd92NDw483ErNpW+ijMn5+IRYK67zQ1nmVUFxGHl58hyFNygMyA7WIRtrtvQteMXY2IU
TPE29DO6TaN6W4bT8WbAO9BpbnbSilK5koqJ7dvWHxCJcNlcXLJG1kLWxvE9yLUQcTLX7rWQsUAv
cR0qE4UdbvXS0dP8lLj+KQ5IVqqtxDiASEvVbA1WgWZ0pC8cE5mS2rg5wab8cqQP1zA0m03gmcTA
wLA9gnGoNobbbsrauh3HRjkbABcY6sdf8Ytqc6J49IVmZTe5sIxVwXk0a43gWk1WJabrOQwQ9dph
37U7oP8eWpdl1vlMPzhUImKNyjlPc4cxSy+3kNLkNZbOb7GHbcYU6ZYuoYYOZ0qVDRpARRAwRsmw
oxv1vROar58vIZcnDtZJXEfoVN93b+1SDZgJBvBZaxUr1y785SgtbaaW7bMruTM/f6V/WKoIKpiU
FPBKqL0vVmSepyqPXV4pSMo36RoKA266x3ZWdLNHFe6fVH4lhP15o5k4OtMeYJqW9hMEJnb8tozo
Xq2MJkkWSdCdy2Z6Tmp0HN4EdScBu8IhO0dZDFwAHQV+boaMA8R6uh7bTP/VjPTnbVYHEc5JlNA/
0GDOxdYHr8Yr4eykK83FROsN/nNRnyQ5JNWQX39+vf/hpej5UDZztKEVdbmjd36aGcKnB8m6/uAM
5A61xsYksoBn/OHzl9LfG1ofywcOq2yjFmBYVXfci/qvcOyiZg8IV/WE7gjz4i4KBpyXVhpMAT5o
yrRqlgVOsVHtbiGsRl11WUdfB2h+5dvPppExASdGhZToBN9T8S3HWrqBLwtRshsgd7ZltffM+JvV
Jc2ONJhukUzgrlidGJOhu0pKRIzCzkai6CcZYEhHVG1LZcGG9a1gSuMaNfQ/ARQRfndNi6t5ww74
Mgwknsc22FFFXEOmmDyeQOUC3hPD/YUGjAHDSvmox8gUOlGMi65DRBgrzFcyRV1ljTlTK+s5LvJg
hQv5Gn5iMsNXCzxRfYS8/DJwrmBt1rpVqtY7BUMHsAj/pnDyiEbXLLHtZtX0kT6LMdjiEBevMrKv
ECobRAoV3mE0rE2JILlrxcpqbZvYCBwjbpzaK7Uk5SUQclWKyFyKAtKOJ+JqPoFcElnH28btsAQk
xYaUieLYhZm1LQPnQEYJKTq0RZZW6xKuxd2ID+xejyFAqXZCsKJIVU46qbNIRWKj9u4ey8LWVzVS
wz0ZkPY2rRgSsfZ/dfqSfmZMVpkbLCe7+V2BYJoTffEyaIG+yYSfzO2IvkUKGTlXz1EXRBssV9pM
FphYvDiPdlQoCI1oeUHByTaKZn5vWHsPZon37lFrSuXWyVnJtVY/WXaBd1ptj5lh8wiVhnIScrh1
A1zUvmPrC+EsBt0KGGvjRrDOONPrbZgbLyhG5b6wHWSjBMNvjD49JwFulKju3YNeDViRNZenRb/V
C5hNQYWeynCcco1afQcKBuymwOzdDpGJbD/HNPlMLFOzctLipqH+2et1t60Vhoel64dUNTHKofzK
ZQK2oIgY6HuX5irWUaQjY6puwmGVIuDr4mCRYabaGplyhio6MWcPyJ/EoTPhvNQjtXHs0K1hxyIG
j2MfF9CGGzvyaGgyhaoNJ8IYvXUO7Wipyuw2bIhOA+ZEQWTIco7bj6ew1SgCwvKNFRERbgKLFFDb
KiBCayHCbMtpSq7rSt+MWlDixMAppShkLJDUxD4egfxTKuoMvppj2Y1vvtS+enmZnvJK5ZgFDxpE
CVEyVvIap+W4DJk1kOZmbDIqp0xPrQPPpzJrsObM67IvSVkBTme6ireWg/K9Hsq7pDasK/S46GIC
YEOfL1F/9XM+LFHk/DE+os2BHQ96v/GxVPYN6P1YfuNVw7l6Hls8ySVUUKhY9jwfwr2As7LpK1Wi
4Q/gFps1IRLghzM1579S61wLi/CiWGzVvE4J8yAznMVMWWmluEaMHc6GSjOOtjVDhvCNJ5yrXCur
cHS/0xwHTlxXG1PRmLa4zgFtQTGLEJlsCyOO5gqXjNIPG6Oeesd+aMu9k4cPTuO+oVh7s6NySVmJ
Vd0AzMCw9Jir5oQIaBhzVWAJoqEmDlrck5Ln7IOStbYrgvRYpNsWsOK6Rwm/H3ssFmn7YtEX2I7G
eKu4gFBSN0MoXyPbDbw3tannipHk+97P803dhzdp5GgzYxjrjWdshaGIUy4f6TbcW3VR33SOAu1K
aY9hHTlzlEFMFnoVt6wSrNJe4gsmo6fXYu/U9wT8oBjSF6hrhqWp1BCvkjC7Cr3n3nvIjOpbRFXm
eMW4tQP9bKmiOamRDivOsPGmpYl7o8M9QRmmzvPCja58Cu9RT9cmZ/GFKZ1T4ov4Khu8AasSx+Q8
qmpqLxwCheKuBzt46lDO5wg/WNaaRdG6UHokbkO7TpoVAyOmeJ5VHwCyeCBwhIvPqiVaSI2npni7
GzI5HgMAKOtMV9eDU5W7VHX9tbKoc6fcmqnQf+EctX4qXwCTI1hA0WA7FvDQyzs2FZk1OhU6m7Gs
SdMqW8JMiPDpWj6akVbPZiP6WYnTd24WkUWlboM7Afftp8qDwfO1Jjc4MWPchFlNLA4KqFWGMZx8
Hc9bVuxnDaplWq5yl+A4ITZDgsHt8zNZw/VZ1NnO6TBpaGbv7VBXeKdoMh1n4S040gfh9QGI4HCW
J+bV2IJwHW23no8yDRe1QTBkO/Ry3sUmQEglg97DsFA4pjYj21Uusry/8mthk+MyQuooDo3JIcGJ
cRcBNmZ1GDgXvq8A//G9/8/gNb/+61Gv//Vf/Pl7XgxVGIjm4o//Wr/mp6f0tf6v6V/9n7/18d/8
a/Hlf93+9pZXvx2/rG4v/+aHf8iv//vlF0/N04c/LLMmbIYb+VoN59daJs37i/BGp7/5f/vD317f
f8vtULz++ft3+krN9NuCMM9+//tH25c/fzc59P/Hj7/+759Nn/TP3+dPQ/qU/batk6fspb78d69P
dfPn74rj/YEwks6PZuPoI06CY0L3+v4jV/vDZBjB7ITpAgMUlTozy6tG/Pm7xr+ihnXYGqjswY9S
zda5/PtH77wFl1+LjJfA29//+x1++Kb+55v7LZPpdR5mTf3n77rzUzFLp8iepMCUzYgML5v1XddG
o9rjv/AmjPrQ+T1KCuxUEqmJbx/KZnwxzKLalGpFrxazLNl36ozkQBIY2xnBrk9SHcDY9v4s0zCs
Bc2wH3P1HoXu2vMYaIrsKSlptzqxuidrcpZ6MK8JGy5hb7ZsVHpxIzVS44x+M+CMTYxubohqp0bO
qWyLF7P40sREZ/J/68NU5LG+JYDM58rVpGPeG1Z5TBJE0vHUX4ZzwFvnME4YSsp2Md6XIAXAcuzj
sD+POSwwpoKEi3X4LyqctFrFnFtLhvsC+RY1aXPW3Y4toiihWI/7LEOqr7WLNnuxyuTM6CLG8kRg
OcKMg5cq867xGsp/fi84vk0OYVc32vvQFk9wdRBEKVeeQ4JZCv6PUymwvWzVKckOTz3RSf1ZOlUM
Hm3c+zVqjz55MhBhEGJSr+iGnaZXrxMJx2jcd1Z1GPy7IfpWIywW2bgPRo7sjjzrRnGwtPsU3rub
M4DrfNRj473qPQ6Nt2/t/h6qICVU+KSU5qbV2nPOdbFG9V4TEp5a5y7oAqzKtt+Tu/ZEotEKLcjG
NgvItiJ8qujuOXq2mS4MBKsNhodNlHPi4/rEuXUKQFjkOjkrToYNRqC7aIGCZU8Rfdb3W6mc0kv5
7Uza9rre7yVM/dLdTn+0a7kIevskYtyqo3UqkasRIp0bM6t7CcV4so3wyVGMTcAnnP7ByG3Rt091
5p2kaZ84v99nCo5zVZ6rjMd17M5wI8kJi8hvtSE3Y54NYzFXcu9bHCZPrYwIekjUb7oVbmU9qLOq
LtYxCH2cctHbUJD7GFgnPNDLuB5m071dDfWKkO+9GbsnJcJZlY2PdCyXDBoOzJgeBRI3S02ehqC/
d7jw09dI/+Nku2+WTSCgSujhDKbm7SDOmd//9TGUYe9oR9Xuj9OXM2jmKRLqXiWHdSAmc3q5vgA0
KqM3PefW8FHe9S3BjFMCVVEcUg3HguJGT1nKIyMLqKgEgXfhU8JnVFPg23W37o1m8pnw5/bsKPaJ
idR9gmCia3Hm9+Nx+nKnL0kZBi56z31hPI+KB3rGPmXRtbRNazbYeycoFEy2GSxZeyU9e6OOxun9
OeS06c9Mtae45mMpyVNPACEl69iulSi619otpKQ3N0SKmOfzwFVvepebqi7NX2zo7w7HDyUopkhW
SiDUHgdl7VI4JbrEypNQTFkc/TnO46eglneCbgShMG9erN6zpdzbun5fKljAvXwjFGszpMmbT9Cn
XcVPSgdDOnafAzqxoJC5VvFb6rX6vK55ICMOM4ng1vSS4cHygXG3Y0fusnelhvpOTVAAoap+m14c
lv628qod55K3qlbvGb7fg3BbtG13dqr0zZgOOl66zafFcloj+rnjuzZBOtqhwYS/GHocrCNnnQan
MHrU5kXJyQicFh1rWrry0v7i4j+K7IaAuHE/LV5VorxWLVzAipTsYaocwqcsblimwvBtem47a7wq
9XuyjYk7Z4FqFKJhJc+sht6tBtNXx905DY3NdLBAYr35YWP8e9v5cZtxp4Lq8vvBHMvgAC6ygTj7
4xHBEeBM6ylgcNoeGqbUc89tz76t3rh2tUXIEs86Fqock37i3eWusXUHh65lS/wld+60oXTK8JxI
cxlNi78VAn8CwoIRunooQ/8pMZeVXn3tzP4MG6GfdU24SvqehCZuhojRt63cTt+/3aIkVDXvO+Eb
y4K93Us54fF7nJx9Ck01sc3pm6VUK7Q382TQXqfvCJ3bfcQvwka8GtX4a571+Lat+2m9BEP6ZHvo
uT0ec5G+wdVrZ+/PvBlYYDDao9LcjbL98v4XfAtVLA1H/MpAmigfgFPWAK+auFv/9Vsg9DQ2kEH0
pByqQMrwpKtF+OYm4ZvPf96/11zV10FGHIsDYLZsz/+/oBumgs6i+vmkoJPPTz+WcdPf/u8yzvyD
agsIvGf8WMGZf3jYDTC+IB6dyjuac39XcLrxB/4DlwE2XgF441Pf7n8qOGZZyCPQsOEa4H/+rQpu
amz++GjxCthPbNOBe4ILxZ1+/sOgquq7fsgNsshMByKxYklufN+kfxdCjGs4d7b1FD9QQUwrZdHO
h4xYoIgTycGLSu0kuqK/70lKnTWp3X3vyd+0SQ7ehsKEzmdsSnqDYbJ3XIiiP1zcf1gU3hflj+8c
lgPhWmDMmSuzMnx85/RGohpsTbBO2dk8eNJIqj2cdE1xCAfLXQw1KmtHU9t1XKTIpQLbB714qoIx
I9oJlgYffNt7tEPc1HmMvStD0GmnGfW9KFR+EgfZEkj5tepF472JXqey44dcTxgV1H66fP85QIt2
ObjdFyso3XnXcdr//FP+pDxS+YzYUQj1shk/U2F//JRlkmdjgJVwVU5vqhxAfReGRub2WNF2UBBV
ykIyPkmcta0GFchEEkE7t/6eDCEYB42+a0U259YxirMT4jEYMxLo6G1lS5XmpTqdKF3iRTkzBVWw
GUoXDSR3wucf4yeDCx/D5f4iZ8vD5cKU/uPHwLdmp+OguKt2ckbQuoEqSkgAIyaZzwK3JVnIIlJW
byBdqXo7HEd5nVcT0N9Q4C81WbUi260gR8U86F5g3OkpedB5Hiww7w+3MFUE+xsc+zJtKVvo89HZ
FeoBsAisbb39WpRDyTiKxBQ0NVSsg3Ii2ahBxuG2xHDRRJx0+0OjN6dhijPj/3TFsPP07rohkmkZ
WVAfAA8hQ44aSMFdU39TOhAGruFGRzcb7wwaztJpikdD7Iah4sWqcfvOBUtRC9YTlAdP7vDQ0bZl
mkFSrw/8WTyKQhKbWiOHtfvxIAEOmCjvFPtVmsmThqv6lORg1lyIPBOv3jilSvTFdOsG8I9eLMwG
MjUUlpNe0IL5/Gt7D1n78Rnj4IncDSEWdRHNOfviGQuzNGB3a1tAlwRuBGoAwsdHCTT4FiFzCJmR
lDlHXVk34W1j19aeK7wO6XEtNUQGK5n3m/dbzYrrZWj47RbPGW1HQuwLcDCfv1nsgtxEP75bC5XE
dBqeVGM65dxFmaA5OQhDJaX3NK1lI6vDWm2LYW8UERz6gihSCPjKBstouTbK7lmSHHk95OEmVrNN
bFn9DtOQQ4b2YB0jLb0fNAoGEaXakvjMfBYqst5kyjcSQ9q5MEKI5Jz4Du8P5mDrj2h4lAW+UebZ
PqFQpoHiuvWafeTUYM4TA9m3H5E0pDj5Vh/6+zgeeaKBudi1707EaBXSuyeWBZauZVyh69aJSlvw
auGa0z0ERlIARhi6+8EZ5U4ahLiXarjmcdiHnup9QUY8H3paUFVg7qx8LJepV0tIzNojkMAWbZKZ
z61ByEMeKPcGFPJFV1gNmGF43kWvz3NH1Avdr8vrXAX5ESBq3Qmwv/TC0mPgdHcRcTLvj59dmTs7
0q19hnlzX/d2P2/TMlq3RHIDC/NRNerc9bFGBJUjw4fBRKr3vmPYsmCMVMUcQsR9mpFYlVaWvq8y
A1pS1YRrt4+8Xa3EONXenzTdg1OWBg5w3JKJhSUUc5da1dnt/OZo9QJWsCeCufQi1nV8NMvIN4dN
N+KxZnTKY6Vm2dINNVhzWUi7u012ZKDfDcLor4F5BkXh3rQDfOsmHV5UDn1QZZ2byui/O0bF8ZRc
vC7kymtJMewqmTyEFirISjulBOjMlHYCsCrKFCjumrgccg0SNWAdczAfp7OLU0PGAOxZkyRFmuHQ
4adTXOKd3ncZiSvFGhv9TrEeOhfEq2dGB7h4ax5Hf4+p/eTG5rAriSUjnYNLHdGvXmdmFm5bNbl7
X7hys6330KGu9NQk5FsU4QPwi3OgFw461YoBBcRodHxdSNMRr45Xtxs+S3uwG82YpXleXVdm8uxV
ORizcMyhtioxR7XwIcmAOUqiXdbkkTULtYeLqZOwHpvjyRi0KShN4f6b1oaUGdk0XRuQpmvRwi+b
Op07Db6Fz5/yd7PqxUNOlYJDz5g82vrU9vqxYBmEG8e9bKO1MQzdBpCmuVZ730DGM9w6gz/ceCAU
By/fklfD3Y7hxJKinMOGtWhM0Lh+37gzgnjXWs8xgOk0T6FodwHTsxkUYGeZeKSSTsFNFs6RhW5J
Zxdqg73k3IYxjTbpVSZFftTi7AsdjUUl/XptsnxuRodYL/X6/a7u4d38YhfVf2o842aaPDakDSPR
Yln++NltvENk1PsAQJTsoOeCjCN2+BU0NJV9YteAd9lxOIoNondSx9fW7aARVhA31x0OTzx5hnMT
GpjfVMivM+n25gLDN09bCs5ZBpqJx7IsHkdH/1r1anqY8PK/OMtZk/Lpw/eHCpECFperSTYRc4GP
n8FITaDaaRatEz9v2NWkWOrDRjeJjU6V4luSltep7uDDDBFEV9LrryDGI+y4ygfBYFCPv5stLh4Y
0XgERZWufSHv4snjaWhD99cSYhTMqI2+3camtY1FpG4QiT1UmhSzworfNBTms0HKhypK1b3XRc+y
RQ851vQMnc6atlr3iKoDlpGx9zj/r97rVyVSvwWyh9GnE5KY1cNCMd1ggZcy3lYqcWa0OqJ5M9gt
5SChHJVc2/UA6FVhBYDHeYxc6WPRuWeGu/j8qfiJ4YSYgGcCLT1qCvrF+sVGPVBDBE7cizUd4nJR
RiHsebMn2476cR1JYmdTv7uuFW24lpqypvnW3nroX6JcKc89ssy02lcasfNawqBNL3vo7kNUbhB/
xHuPjhh66tpJANAP1Rnb/KI3NPPeKuQVHVU4x123LlLze+tnnFQTxAVq5u8bLdTWIHigQE5FZ5Co
zVbgSWSzYpkfxRfDi7slrWUxF07jYCvPFjXOVPCU2VoBxztvk+DcdGW06hudnGnh6MvWUN8+v3jv
mOGPt6RFMcEUkjDYiWpx4bSwu76QfQAc06UY32d9/02JsbBGtQsnT6MyazR9917pxPg/wQIpNcjd
2Lth1GJu0ZoZW5juSzUv+18oZX7yMaKOUR0mTSpCEcJ9L00odPFbMmVYtDvFRfyeWzC+yQdsWuNV
SeUBUwg4TIM5FyeefsmouET2NsOekl+X5rVt5s6xyKO9YMOcjcV4B/DX3fXebRPo5Y3mB98EOPOZ
OoYnZeyspWXWxUpiBcoZZCLPxGtX6rJd4tKA6WKqp170Jht2ROAF6SaAezHo+VT0n38jP/Fd+NjI
rDkCT2QZdK8Xt7MmjaKB+aqt2rL4UjRJs2beBvdTNzh2yjVTqmEb4cBIpdwTM2juEt8gOirQ7vpZ
VSF3LhrfW7tGCaY3KbK1EyPd6sr0exkWB98xnrQQe7haqJJCEH+rGJurjugbg7YRKAr72Df5JsB6
B48wbPdoGOi7Usq8Fyiel8LuSg2YeHFzC7BsVYtgj4nb24Rwx6XFTHSaTGZoDkBkoUj434Sd147c
Sptln4gAvblN77OyrEo3hFQl0ZNBEwyST9+L1AAz8zfQfSPo4EiqNGTwM3uv3RMYc7RD5ynIymor
hd2TBTwmTPIcBjEdZVsrNGj/mqof0QhIaugYjLLUnVsAKIqkAWAU2Dtp94sZb3lGZb0aEEPtXYdA
wFEQFzSWxv/CXVmESP/fbcHogXsicGYPAuyVWTj2/4wGyHPRLEXLuNORLeyYFNxTMnnK0DqGkSKN
QCAi8XDoYy9j4B4W4sxMaadYn3hx0F9KCNfR1sldazMVrHoV/NKz31T3MpOvoHaMLSRZ2ilB2eE0
rQamMvPctdHarwG5xZDmvegKrYKCxSlZ4k9aC43SoGWrWVSatoIhUA0vca+FZ8/F91NTQVa2YOHs
kuNcu4SMkBs8xu1dVghuxzK+mhJ4PljNeqdFLenF8/ai6vXkPJj5Psoc6/i/XMj/rSXhM8RC4Zo4
Kehs/zNoksAPiGeOCUsmkQG2bXzUlsyOkQ4eE/3QttInOKuN+x6m7HcgYjO3CGP7iKIk7LRzWSTh
JquzYG/WGBIHsyPLxh/o+MhUXrV6+5J5yXSElo9qOBPAOArMjW3Pili0WGnrxDW3I9kNKw+wByJh
Z9pmAnJ4kGjuqo7AlGo96UH4zEIqxwqGXBo+CxketGh8TDbQxQqxw8YAiub7Ffx++aVEvnPzQF2n
iMegGDQg2SQbHe124A/TdGhB+UbPyPer5KeMWJ/835e21IqWzuzRZtTEEz/Zuhl/J6ynz//5o7e4
VP+z1PCokpnn2xYkG0zR/1FqKJN05I7ibOcYKNKiStgwCMIMH+vkbpBjJbQFGRqFNrz5MY9Novfs
TWD11dowy2DOiCzXvfL0YxUEw5PGGOokTDO8NTpqoCmUMYRAGh/gb8PT4MmISPlCP9Zh4F+A6snQ
hblmi+dcsXVLuuYRIcDaEw5TcGYSHCAHdFKJtFuGuROTgDHYZNhN92aCBgW7KY+/YQC5zlVOPz1V
OOa7mromKn8HRCNfquZsO4V2tgnWWZEiDZx5skq5qWzvsrwmlq7ZuikHoHy9Np10o7rSNHTPbete
09QIdzl8e6bDzLRHtyEttEYWy3avwWxqfgX15D39e2+MyLc8nnyynBBzmU3e7MsyBFo7Ypb2Kn/t
0uA8hdSPWI4BlkG9Yr2KdrRspuHcskU6LJ8otp17FanskogUnGdzxnDKaAUg+bmEBFHWo7oAwNTn
27KsJ/G5/K7y5LRdenVWtpvl41URQrHMs6OrHpOK1+UMgvq4F4dhqj+X9+il+lYNZJkoNYUHM7Rm
7R8dkJqi5h7qobdf/qF+rF6V5be3XnOtow7EmdZ03KIoxrXvgayPeqvku05YWjMk2vliIOY2JMqZ
qcnZjIefusCNNUzpZnkqQt+Yzg2GVG3Etq51OelwOjN7Qj6Cf19KZFnpiSA9Z0dOh/EqOlGcvE43
d3rLZptivT1HeAe1NHHWVJzWRsQinZOlMpQmEVPY+fKqQveuTHwutLaq9I1nEmhJGDTKLRnNIX7E
my2m+i8RH6lDQmyr/MvgV39xds7KestbN23OVINWjVLC5tEzJHjrXfPeoeHZo9Z/eGXrbWihLoAU
8nUV6elRc0pzV/plhUiLTOTl1SfGKbKn5gL9l3HcfJt0uNpWRUtBGAbBL8tOEuSEyD2NhMSK+eor
6dFa5pUnr7YIvZkTV+x6FsKPTE2WgcakdyDhO6gmQToApySbVYAhht04oIaCqRCID77GG288uxc8
G8jYGp4QsxkwMQYSzWKOFjl/oW3L4ZWZBUyPMsu5A/p8o4XFi+xCd8szb9ig4C+3lijCnS1VetZk
mZ51TxZbIzFZ4IJ0+5uXWFU4pa62Rt3TIv3BsO8GeyLX3vlyNbiNOR59QsI3fq8Dq/Hdl1pr6ovL
A2/5uvysaZlZeJ9DlprPguxfgw3oBq07QJdK3nUrOSeY01/G7JDP1/1yNUr6jB2OC6RQNXogJn4A
PvWBp9xoHlIjia8dKZHLfSL0PNwYaWscq6g7WLHZYhO3bjhAtINRA6OrG2Ljhmz8ocdxe17uakMX
3ZVpDEf8/L1Z08iFrmyMa1m7H3PbQF/l9zHpRYSrLX+k7L17J13jkbW/cWf0sbBe8sItOaxs7mmZ
/akn/g02WHBOyECpCqCd7jQeYsslY8V0T4WiAXfyyt5C+qTx6yRRECinrNrmypGaCf46/HBCJKmV
T2E1UyX2RZwRX0VrsS8chgr1AALeY0u3j9IE3UmWbVxLxi/S0j47w5968iuL6gAcIjs4PgIxt0Lj
r7ni7HZMWISPSFC6TJyBv5qdsecyjE4ip+APaFl3AdHpdC8gZaj/idoEmVMHDNXi2q4eURb8AuP5
FilVnb2JvW7h5/ZTAw3Tt8lK0ZU4BTWLytJLfuZ6P10dATyB3EnND8efCpb6xiLIhey+/mCwEV9J
WOlk2HQjiTxDdKikyfULKhzQll1tXUv8MBDDPXqrJzA0qFPasCG/MZL501vOnJCO1YKxRHgOHf/h
SUbAOfbfc5E4PvktEONsqV/sabovpauOGOIIROBtqC1qqBHpYgXEl6z71nwYI8Zpi1s7QjWGOyYe
+0c0OM9ENIVBiqLU7IvNNKkC7YurZySciZfc1IxXr3HRkNmJ9VjGB6Qha6intefGH3L4p46/tcO8
vVupHiDyy8tiLXta4JLArlWXIIBf/ppMc+PFSO6DP8SXmAi1FTPQYA+r9+dAqtu/F6XbUbBNSzR9
VjidzMitt8gINi3twr7xK+8wAqpYBV3N8DRn5LccAHGhWKpmat0k/avuJyWqa2Dm87CxcOI7nArt
SEBQShSQWZ50FgjLX3N1L99IzEOPJDqYuJG0bjwCitJ2/eSObxLXiRHpB75YCiRLuyfM/g6Dlukb
suwRhprd3so1YlC7PrzZk+IhZhK4YVG48wo942DWBHaItCDuUgzWFcbXvze5HIKONfxNfa3BB6Nr
z5CUstWkv4nUas9TPW2iiNGOZzTd3qvo8w0sB8dSGyvCJXX94oEPfKJ2jq7svg72MA03vayJ12Mm
tfxTSIx+DwoZbETS3aomK3CUSGYTE/T5vy/RIIoTtMABnWN9SJD7M7JeEU/A7HAS323BOHuoPIQ/
QcvrNhF3uzT5a13vHdI7C3XwzV4eLaIdWVCTqdhTnlSjIo8Sx8K2Uvm+JmPuKYCpOXQ9nqtBiY0P
KYZ8KLs/DAy2tlM9dqTJMbhPCwukmG69UZd2N0+UP109PCUWs5ZaNDZdR1sxfM1qjh+crBA2Q9IP
XIHy61C0lfM+psXL8saE0f+QsT48NZ4Ev6ooq4qsfZMarLVFPoXSGQ3V0IhNDDIVKCufrOgg82vA
ocCRhRHWL96pkcmPRFEs1LX3XZrWe2EXn3ppJTiQ+Ct5hVENU1FzVD0UdJlq0fNAgEX3Uuim8aoG
j6I8L7NdmhlU5vpEQQAK3qqdDQy6Y0pY5tEgOYckIM5G9NPjLYh5FdCKfsQku+45Af8mMRUlh16z
LmpsElTR3lNL7VakhHFUnlIAEjgEGHu6QIWDHzbTnFGo+BSVpbazxMTDKO5/t2X5VWXearB77Z3I
Kubu0cpmnPUR+FlJxIHsVpNjB5chGdeR3orN1BnVBwOP7VAMPzgV5UekWnM1hoW6N1kG+LSR7t5N
e/9QROkxt73xGji/ZO3J1VD38jkhSdD0iETogIptROQU69Gv7JOFT27fO7m2Vf1h9Nr+1barbt9k
7Y/Kdjj+4J9ectKH1phL5hRWMkYipllrl3zCvWdyEnU9o+ismoad5tD0DJqXXtMCzVrS/phV/mTy
eruqomVxcbesuDGIDPar4leVDveSoSjLomy6gO6hwezugZ+6PwmRWGdViPylcwdSit/JjGroNsNk
V1fcVB25aDxHh/LI5MTfVS11URx8uyHawSRmqTkw9jxExAYlad9DjIqTZ12zARbVJ7PcM2qrngw1
7Nlnp1cRSwKlAkwsgbKeAxmUL1SlMwjYhFqdlc9d49x7TTaXVuif/476ZJSHzBjSdQxq9hbAyK9E
lVAkJn8aWwdhGktAudgX1qC/4701tKta7zDeTm7xZcHJlW4SXBgBnwo2DEdT4AeI4ti7RMo+RVkh
jxXem/3yXxHhUMu9RFJdZKQ1cqkd4UN32y1II9FTkqu94RSCqduGPm4IL8Erh4LcPFSaImOa/pXh
uL8NwgnHDlfRusR4vVeklKw41bQevitwimk2Jn1GdRFclON8+9bPsM2rq57TBEHgRfk0Q/uYGRAG
WXPPDnPkycQZzuChlOssSwV3YVBtst5W27jG0pBzQm5KUttOYyZLBgT5Ns6nu+JeOou0XqmqMM+o
Yu6M8jCqK8Zpdd5AV4N3d+Oh7x+U0/5eTskxze78f3HSB677zMNzqrBg0GfjL66RF+nMhvPIczdY
s4JNIq0TUpv2WOM+PlpFqZEUE2Yb3wN93mVxTPhGtJvmWdDyJ3pGBEcY4sEFyo99ZDYoPnMa1LUk
rodsJuDcTVHsMrTwB2IJmrUXd3LvmImx9ZCaHWDGZPhiiAtJYjN7c9yC7ztt/rLfZ65aot0gh9qB
LtzJX7VViY0xj0aWa8nzc209gdln3lgDrzd4Sjvc4YnbnXFzGbuEKzjEdoa5uZ02KUFikSjTj8mv
PyIMzpyRhcZjnP9y+G7QB7bXULMnQP+SYF5fwBxnfyUMvXlBHIw8isy1ocvf846RBY2LvffdeDta
hXMKtPS99dtya6ZJuO5HEe7Zv3D+OL23J8ABJiVWSbTwVpkfM5HiJOv9+FJo6p1h6l5gcjr6gbqr
IExetJSwnkB8LjnP+pCrde4KloZ2HO2RGLK8tRFxxN9LqQRNX7cHxMdBuJNCvTfpkNyittzbdZXu
sgqfdmS5wWGq3GtkSp7mk3VnLhcNtvdjyBmiAwZG4fXezd+klUzvxItZN4rrn8zy2UhQ/CxHu02G
OJlcrnXgHroErDM2sH+sY22cm6FxXhAmH5Z6pEtQAOh+8Aerhr4T83UUqjK+pWy7KWVdyFqt+ToW
vvEaZSR/V9Iv7vilSQX2i6cQ58S/4i2122ltu6W6I6v9Q8AkkkPXDJE4pL8R+b8tjy/K5/ocae6j
9vXg3BCsvGqm+/I6tNS8RGQn7KwZY7bqXMiY+oHNYXipxuEwtTXjkHmP5GMemlz62I4u9NTbUKjE
XOwjezo2WQcEjup+6SOXQboQ7iyegDjpjoa1jUJF+TlPNRYl3rLTVzousYAYkCc76n87AIkcUoq1
wYuOcWOY5399Uy1I+szqb8BWFmNHPtAha+UpndKdZFuzDz1hrwufD9ifppPmJtMVAMcWF6CxsdpC
begGMCsnxOLNzbZmIpcjutQFAJcMu3yq/Y2qSYzRJjs8TzLdmWltnrJ8wlth5h+qBcKlhbn5muY2
QQ2B8eY7E7IWZkoYkEc/tk6VBtAdItB8vOT30PP2XvM1NSIkmc0+FCNDVps6JrOJKA2tEr4UcJPG
FHRJJi+5NiGPl3RuqAE+o6H8HW1twhSf7FDJm2ES76Rnk/FqdtrfMelZCiPyWCH3RLHuTvYNUdVT
EkbhvhXReC400pFcFYh2b+LXPYXJSHZ8OD0vVSRb5/3IiHWUPBPNWnSrXrUdmZQE/0Si+6uMRB2k
RgTV2OkuJYulb7DY4d2UWH7wbxOCXI9PA4b8ZYWSNDa2nz4/VmSPaRHKRpExwvS7CYJP73C6ZJ2z
6scLTSkzBa08Flrrvg7zh+r72U+jFNOdefJx9MhYDCykBrW0WjwFCTrjvKqu3tT+KAIQ6svxyc9d
bDOedXdQ0NLqMByYBiL3WIrgbNHjJ6KvTjik5QUl89V32u9Wr72X3LO5h4LqNDgqu7NPoJotiDlN
GnInvAwVWQNDlBtSBHsh5jk4CYmv2uB+a8gRHDNqT/X4auUsGhpqEAyM66nZRRkD9aEgyVT2o8VZ
P1gH2RnE/Uh3BxXK3AhzFhQ58TcRouldBJzo/6f3IYyFXOSg2psKI1fP2SvYoaysaEQ/UfHID6Iu
vxstEASMtQilm/Zel9W3FnXtRdcRpSrFSNLXWQfGxKWM1URCYTuu7Y7cH+ET8OcKGwGYzuG21AMV
N+wWrAHTB43YPkxMGtOhrqCDGxgYYT1wnodmQAM7bYHZoaQzh5tPq9or0R80J2WMZ6fQ/hAhuNI8
qo4WzZrVOW4516WTNuxBz+UACpPqtOzNux7wqF9XN1ytcROUdxBIGB2bGIYuouUte2XwkuQ+IqqY
fiml7yOvf3it2ewzcN7rMOx1FH+pv3FD/5c1UDcnHICPWlIzJ0J8dVEIBYtEy7ehl08hhL3NkL6W
ljCu8Bx+VYAJfWli+i+KW81e8Glpx0ydJFtk35/4O4N9oVu31JXvhHggPxmtcs/8LERqQujF8vSw
ZoFI7ouHAhNyHLyGhbNmPZVRZ+/N1igOOOfAx4c7+sBTnKnmoLrP3lBUC7H1MsTen3Iyx42s6mY3
KQXWt2aI1Rqafuux465R7SwfY47xYR6o2oIZ8KJEKs0xe1YNrm7XO9tB3b0tCizNzZu1cMtyVU2g
ms3ciiji0XLmANkfjmHPSDWP9iIL2zdhmxRyLjkZi+Zk+YlZYDELmvU61DRzuCnOzGZXW71zDtDD
RWP9VEJXh6eR7MLcov1ipZB7xVHU5cnMyvYk4umtIcryNkdMlhNZ24Pyt75liq0loWmwyhCPf/vW
j8g1xV60+C0nQXuE1YRJLrBavyLeVA4+FDXuV67MYDNlw09iQO5eBlWakYqzo+BlnCLnjU5XPSpz
Z7CDWTlZ/UgKZAY9xpTSUmfLIGseDqax79rhNdLjEp+5QXp06szO2/iflsALxMAQC/xuLKCR4+c/
VqSKbIbSfGCtb/ZubWF2WqRKNd3UTrPwj4uUI73tCIdItZi2mx6HPQVJTulgr8x0fLc4xt5RRn0Y
Fq/N5efjyX6vK/XgbHg044h2J3WGtb7ovfLOudJwpBtphuHWM7uHAqaiiBHbe5biUKEFaeoo3aID
cdY5e+sqmG8D4kkZjjvphUTmB2N5ubV1bwbT/Qk7Q7s7tJ6kNePOWfAcmhZR6jVGfLANFd+JkAmw
GTFyS2FpXhzq42EyAlDwibcaKSu3VZU6+8l07y6AG2DKPiW7l6NjD8Zn/mnjbKtZFjFfUs18+6Xz
jdjqeMADwZ1CgNnbJArn1hThNigM9cT9+osRLBKURjDRmmgKYz8+l7pJfh+Dlo2aWJygD3jqmi46
GZF2rhhZHzCGs6ppapfqDM4Bsbzpwe4ocxzThq4VWOnOLlW86jWV7ZrEf/jzWN+fVcmO6tLV0lgs
v3iir65u4bxoPYlpXuuj1vKmcpsW0UVCqT7/0RMRHGON0Yc3GOE5B4eZr3pDIL1x+B3KIqbYnLzt
jy6p5ZHJV7Abym97Hsoa8s0xRHEr6uKQJ2R1iA0hTfHzGJHpOs/ICuJm57dIvk25NpHCnVRlPzc0
YDMfCCaDoxrmg2Z27wv5LbqYdtqy8nucBdna14AKZHlS7CqTM3VA1LtKasM5g3B9Y3ci9tZsTrci
unufk2WD+Jc9Y4Y5zuODuY4hGPAWDsKeWK724CEFN92RbjhG7BYdBhdSgkfEyMiei5k55NZEpgDy
DaPaFpoz16s54g6qA4jYgNqCLn5uNqjSfmckqJLXJVeuUQV3WRAkMI/7jqGvZntCDAJ23CkvV2gO
K/PqheawoTByNmgA5EqxDt6WwQvvJ9pWjte+GumYY6AjyW6ip3p1zNA+daX+h4HDTnP75EeT9yMR
S6RQVebseQ1MZ8WDH75BQDmYFB14dhedoUNTg1KY1zMp880QnbNh+f5l1L1+zPBtrP0QkkxeJ5Bs
M1LgBj92rsV3wmgQWHHOLaDgZuCphhibWvU+NCSaQCQtjCc0g+uH8rXuU/Ik52lj2+oVYkr/O+76
10H4GnCfTgKh8cIt6x8S97D6hGwp9sszJ7Pz7hhZDbsJ9Uoseka6Mpljk2v+u1hIAUdn6PgFeCC+
5cLJzji5PbIp7e8qU+Fekp+K9La6JcJL7lpCY+UZNP6zDiwiZXpD9jW771ij0gyhAHPHJNum9NW1
wKlmI1QlC8vhpvatrZN46iT18jHg2z7SI9yLpNWvbirajdGHh+XeZqDfb2rsyjunK+XKLgMkAp77
Ztf6iWxFdVrOGb2q7lmnVadysLvr8lBrbQ+geVM9k6zG7r6IwOP3dKb85tQm/pGGt31ErQZtMZCn
oCKHu/eH+kBA0t+mN6e9ZiV3FgufokGcEUmNFbkR+TyNPA9oX9NuhYsvpssAB3RWAd+HOLu9U3QH
bSDuoAIxeW60/tZUfXiOUu9boffAN4fqrygcwe5wgoCkw8ZASds+TQVQEYHgnMvGTXe4srDlxC0a
YTf2d0Or/2jtsdvrUP7WkUpHNqXZX1H78T4mhxnjfkcrUqfX5dKYAOT7ajLOhJ+yU6U1vzW1f9bC
yTgtfVTvMj9RtbeJAmmcgYx8G2bBjsGJos0yXU0nQI3ogr68Wjjn2DaeGMZPF+rizThvdDCgbJdT
uHYoIfOuzfeGPRAEO/8sWXf2pXRZkMaJEV0dxcnsheSkZKn/1YogPFEvEMt5X7YstRO+apOpTgy0
cKbjsMYkmLVMm8CfE9kU42R3EVIP4L+S5idahWHHMeWdRwKMmLYzqiHIr2S3tTETzWOq7BCDlHf1
PZTtPYXXve5h8ZxFaxVrG9hJpAjbNekhKCi4+JWHLDCPaoKt3ezAdwPMvdbfIYai57S6dyPkFrat
i4Fo/hwJtL2+GTE2ROGwY+DV77Kkt9gMjxXpL0gIXX75lLY8xHZbnxu7vtd57V5EXlSkxVYBg3v3
ZXAa40Xjal6PxKW0whpfaperKRm2HmcKmYbyw3Xj7xwxxgqBZr+zHe1AhiPzTCs/t5HzvhRhyyVr
WtOM4efFuYe4KKtzHxM+1fiINF2eactBASi+2JVmclZG9aOM+GRKkW2iLCe7cKzaYzB5rwJN+hZv
ykdN6XlzELRsqjT867FgIe4Q4tggog9luusWEydCK2PntUGw6ZEe65Wr422ZnI2Qkq2Aq5m7iYMc
vdS2NHOSAe24OjGk4nydlXumLF7Iy2a35JTjs0AjuO7rIJifK+gCtQS8eWuqlRanv+KiJfR17EoE
SrG5D0oCI9FUfgVNLO79AE0DRv1x0T4bk4ny1kNeXqTqtFyLnJz9qZjq1aJWDpLoUgjO1yTw/yRu
35NOjsIRaVVaBd09dqLLJGIAtvaPavL0m/OzGbG+AqNZ4zOgIbXC8KpStz4sshMVzbTSIiEFbHKc
syQE6ZbYwKWU8I+AV/Ljco9USXL0ao3QZ+ZCm+V7q+BY89bFmY0s6ROFOOBNd36znBkVjO7WNn9i
QgQcYjFwsYPiqZsQuIZoKrjZkmFt4g29QavZV076GoeWdU3nX+DbrIXK2wvm3ejWeGdkbT8iVpjP
pAfKS59LZ90TJJa9NIn5siggcj/GyoPyLRIRu1idCadLKqtEPrvTx+66aBzCzh2vjfOx9APKf83j
YraV0CEsPQNDglksVQAaabdDHWALvsSuk55Dxe8naZB+OVtcJEP+W6WrV7Pu7bcmqt9ozeut30Xx
QQ5YUnBDmqtII8kSNA5/gce/y7OSx6A9FIQdR/obxUh9CO0ovHSzdrouxo8mHTEYM6xJgsw6ybH7
GYjEeM2wZwEOz4jKlrB/Hcu+UPqqjRkMcPgMniaZ6z5lod3cfNklaBvzXT4T91rjL9ie8lqb2Fo7
F7CoHzBwqE3j0qbalrQs8VzqhKwbbvSIO+ticp6+9QIAD1i76tokBMANGlrXMGrOSdG81alqj9D8
tuO85chSllPUZUPxd0DR9LQ86ByX2VNkZc9mEj2yLimu5qDeceyJdWRN3cX/gpfuPSADrZx2Fw7K
2kqLLLxwein1Jt9FpkP5NWu66pxsDJisCBvdQ+CS6Nb3yFqi3rkIFsnaqNVvpRP6h5RZmwqnr2UV
z+CGqy2R584KUKrq5Tahzvy2m6/Gb1lu+OK9iUkTdPrZLUASN1R5+5Rxrqy6aQoYC/BKa9RPxVSw
Z0NH8lQztT4CfEHapAL76Jl6vqIL+mG3minXhdZZGzOX/dqaV1ViKJqTZo5X8MsvpBYgSZnaBKS1
sWIBCP1m0qsnW7NB8cx9cSLbq4z9X5kfN6xvCadx9GnNLRcSz+NfCzm1u2nyWI7bFB5BP9JiZ8iy
PHZxa5ZILVRtY358W39CklH3TmvHTxN0toL7I/RC+4uJj5G90EzMqWweE+527J+sPCJqW1aYblTP
MIr2/5oN0THViCwtssJbG5rlXRWqUJzAvUlhwTO81oS7LmtEH85cs/s8n7cjtfEmi0CzgEpmBuTP
90eSGBdnlbpt+YQ+qCgPTmPVF9JqnQ+ZDGLl9I5+yXXktBrh7h92z6dfI/T7Hns3fma6BGcy2TBR
D6/QQuvNWDr2VnYlBZdJL4tjMdplTjquQi2rbqYDPDyEwL8nhmpnlBAy2poT1An7Zy2Au2YraXya
9fRdB4pjHvmL4Wjox1pprAxWIKAf/fYb+w5wxjGuboToAETJ5SUiDXpt89NXIcgXZkeueVz+fjOy
yIjLNLgP8ppEPdoNPf+SOiIO0UfGp1ND0WzzlwJh0iWX+hkjQbCbIEEeoyF+npE9u0gtGjsTtWXp
7KweUuQyCY20nu0vS63+HamJ+9CDzAM5NQGymF9cbKhP5Y7xcbkO4oymvaz9/CgCsDmG79SH0Yqv
ut6a186Wxp3Aq7iKzwRvyBdCMcPjrJWOZKZh7quntSTp56hGuK+KoDOFhQNv7R/eCSRtDQtJN2Ob
3KA89nE3XtyklGQvIh/ANrbG5B4flnnu1NIABtaXqZphzcO4/qyl+tvTdz1ZKfVzmzvmzu0Yo1Cz
orSUBsB0BMJru0wJLa4rBk9oDK8hJA00db9JiGzAlYzRpZw0xjtZnW8iZjTrgYHFy5QzSsk0K9qW
MSy73sjOSGh/KCjBb4oQ5Km3t6NXeneXqeHIRv65z6yHmQquPCwHpHikMEXiwsVHNgarXLM1jizj
TqiQezfmQxAWH3g5dg0RC7VSPnn5RTaDd22aHmwVHBHSV8xm0xDHfQyIQutFQ1ZGLOA4q9eQAeSt
6wvymXsWKE1VHQnVVA8vYXE5spYtBnWpC5ABMDizO2GFGzdO2kvGzOifFq9moHI0mI+JHIUUQUKA
pNyZE5paYX5jUTWSdrLMZYKR1e+/ZcDEqmfbWHp2Cd+W3YGilYAoiM+vR1rw7yInj5TdmKjtNTTq
L2MiwDcSlv6OlxjCQUzwfOu7b8vPahqAhE4YZQT9DXSJsqimCxURxe2ijCMMV9sR0G6cuQ/aFcO+
aVu4FQljfX4flWJ6M9K5gwHl+rV54gMvtB5J7+V37dvxNSaMjfvM8vSXiNL5J0EOYNvPHrb3spfS
cUjak8ekzIIL0dIcRI7bGIgLmIA6SXLTw0I+WWHA2c9RbiHbfNUK49AGzETLhuWEh3lvGXQrX3Kk
Rql2tlgNvHsNizhv5OhuFUdoaFIk2Ca+suGgSV8eGs1984zsn7wA7wYih7lFdbXwMJqpd3VqWsGi
99Ah+8wpI6drb5HgimwtzuQIYMU6n30AZDsHH/jpClW8Bq73VHmQfiKqgu3Q4EXqZkjKGBsmwBPk
l0t9QsoLnb2N5LqWnY+yeyJNa/6FcfB3PYTTPcmMF73C9KsNuIJhHLFrdayrJYOthSj9qDNRXbPC
De6eH3KbzlpEb8ie42wbD07xZXTpmyBemFjV7tiSPLWOGos7OQz+BLa0XsJKnXPGCq9FME9AOcBh
M6yUGY1PKZYZVAbSvg0MDhKmOSIVbKCbcz17XaG1tQff/0zL9ssngfzSie5nMfsZkSfMaaBDzfuY
ivYUzz15iijMRqNbCTITs7FnVdB/Cly129gyu6PrTAnUoZx4nj79WnY2vVENN0uGcBJrqzy0lY+k
gMiPyn5oKkDyi3AO9h2ycemLb43j4eLGrCUg9PycHGE8jMj68vs/U6LHv4O4PaVztdR1NEETKT6f
8J7309wURmFScummOQsWWM+KydOYBseyUt8spsejSiCCKEfXTrkkVFcYzEyynmPNbpiMLQMKUeTu
xVXuX9RaHK9sihH8JNNsQkrY8WjVVuFYuzSzChMBVLmtypCjIT4MMA73iwpxkW5Kuzjn6CfxUEI6
zzR0YqFwqsei4Zz9AVVHbhM3/aVS7a73DeMau1H7MDF8VUmEUMlHKERGZ7fLZCz2DGjTjZoVF4OL
jifKZAvziMcYX9EjT/eVldGQxn7+mNSpmGXETUzR1dfyB0eoiRH1v9g7r+W4sWzb/sr9AVTAY+M1
gfSZZNKK0guCpER47/H1Z2yo+nZ13WOiX2+ch+oOSTRImI2115pzTGIe9quMEpNuuoHXCsRH74Yz
MlygoOvCEILN3eRIj890KkpEWQ6UJnkjxrJbClKB30OQ20YF9ATQBkpHrNvFQxhewf5UfjtExAeG
jC2wS+ZAmzdiVtIDvGbLR+gkfuvIwd0fHPcX6yGbY5COR8Tywu8rFD8Ir1owxfG10adhh/LQ/GGY
bFqy+aAkYXAoRPQTFTEO9cEQt3kgQTHtEijimRJfzYo4rEyL2ienNn+FnfoBnzG50yNVf2Gg/uGq
c3InQrIDO+dh7gF2Lp24L0yUuXo3Kk9O9Lk+fuZdM+DszWz9Q3Wa8s4ghYQuK7UHrih1GxXTS2el
xYGmorHJ9Dq5VU5N4GjneqjCv6xpSnFmtE+jYlOGRI9qIelDUlDfJnj1kXEZd0NxWZ9MHRGknAWL
k9Cy87r4KNyJdleYYLcBM63f56DjMhdH7Ao7nB7WKXlGKY6twsFGho54MzAM9QenR1+xHuhi3zOC
QCyvfG+0Nj7kiB12iaY3J1ftaQwqPRp2eWER7A+XQI4sk5Y9TkK0WBApP4p0eg227aSPj40SL3er
EHytOsxMpnCtbqk+psJWN6luHvqhM04ku1dIELFgmzSrT/WUoPSWn3segetAguhJGSDEs8MAWUy9
78qpPtHr35Uk2Cllf9RLp7rUduDcGhHQNpiV74UFdbQkNWNf0km6shVaNpWZDFszNbVzSYCPpxuU
E4B9aw8HGIspjef7ZUreShFmd4wPQceqw3TRcW2XcKHW1+rkKh/qNDf7ifSKa2/OqDzki6qdqBjj
jDYnTFjzXFjDY0qhe7d+DG3sl73GVg69NZPwsOyTxxp28yZAR78t7M2YF/0ujRzjMi5qxovBibaJ
GJxdQASZHxatfRvQTspyIF9UZELL6JO9gEsoH8+lTm5VUjvtIVV681ZiVoln5WfcpvnbGMCy7OIN
cRPVU1y7sb9MMl3D0FFPGK5ylyZu76FLOA6d5qAw0V70dC7vY7asqjOH96W8DPaHYOh0S01iNbUG
Xca4PCGcQvWq4pq0XP2qAfyS/42mgyK2s6xHXtzNgztCtDBHK+EJsODVLV0NPoUmSJ1H18l+Cls9
uZE9MLh2fWElA8kk8nLfL4Jc6zE9FUxnFSUyXprhmBTFvK/H7AU1NTM7gWkiSALt2paEvkxVY2Ek
WYJjSKPFjswruvhuV1psBqt0LI5ZvFyypMsuxe+uBzag5c3J0VhVwcMSCOU5ryP+yVjoDwNIEeqX
pRs9WV4I8qQ2M0R9V6AhhWswXHk8SH8ZodIWbkaFijTca40+fxZqfRlJoNnYiB+PeRWrd01cvrZ9
gIFaS59dd06uaZbYXpSyl2GaUN2ZQNdGA/OPyyRujxYFiD2Tv51jJw8pLoXnKnqhWg7ObWLGfzo1
XHe37gwQ7rU+Wtz4GWxC6/2+F7UII6SVhNF24Ds8VFH0yJvS8ZI0vWtz4t1UFoDfxWGPrWCntPjY
C40XUwh54NiUOTtRZhOKPc17dcgpnsa5eShAp/z+DSPC/32ZIKFQXYWkJw09zbpcOh3v4vWeHxug
/iFLlseAhjCFxEj3SBO2aTb+SJqxetRyiCBgUi5raSQCIa6ZPmbHgChKLx4xcY1qYl0L4Pr72M3H
fTzgbmG380JCmb1ja6IwsMzFHoyaa3mtLV00aWzc0n62IQ6G1pWYRR8VW3+gwO38Iau/zZlQLy5D
rrUAWxcy43uEaWrj5nN8choqG7mBt1tamQVKH2Q/6l0hhegAThRSOZTkogbfEzsXYK1QXKsysXrd
xOEsUeEtG8tDLMo3C7WZbbcdCcEXsSiIXQBQt7Z9tNTgouVW90T9cKWpAhgPI4iq0HiJEaAx5HNV
BnRVuQ+bqzFNkP9sK0NBTDs5nJR76MbKllZKCoXl1OXa+1qq5l15Sgi3BvwKNrVX75KBppHRkZc+
a3opx4RveeZgYYnawUNix4NYzMbNKl8LXse+0CPmHlbxbE5Oh863Ip42N8QGI0h7hED3UwvMHg48
IaYC0xSM9UcUSjQvnQrCamb8Msc8u41Ml+JaJVbZaPd2ZWfBpsUZFisTsvqxLXYWCo49pMFrZLjL
3aDXvR/hmB0xrIHehc/YtPgcpvA57fT0wVZODNbuujjNPxUEJcRYLdG562Y2PeT5orMrWAPi8H6q
lXajBubXPFb2Re0IlZiIXzanaBvXtAZURFCOk02nJulAwlXu9zEnYWwu5ksUpPVvNMGfFNU/cUx/
o7b+7Y//f0JcbRyd/zXzyy9zhB2f/8L9kt/xJ/fL1v7QEdcCpKeFQQiMdCD+iW/ln0xy/fgrCyGi
tIf+X/iXZv1hg7cgX0wQ/sCLj+/6B/zL+gMruCmTGiyBzd8S/w78y3L+7pB0NZQdKDX5cZC3SRr8
V4svm06ccLZsPRHkO5XqucrQoEOthDGIXrtm+pKcMnrhIeA9LAdnQ4GpE2neCnaOlG/FUdfmfagC
VWCuqiXvytScMLYebIgogKu2RkqsQNLtqI4RDycni3ZozaJWm29Rnl7VeZRTuB0pwAcr4jVaq2cH
Y/M8z2cdo0wPzWpwJwmFOdmaSte33Qo4DfL/5TGbud+Hb4HegsDi5Wg+TJhbpdoCcNod9FtqWJp/
RX822LvbsXazbF6xzNB1uyUFwQSD/jm4HJIDa9pqqOIWbA3qOS5bAs9vsVC9PG+3uqpCQyYYGWGf
JlXa/JdonvwuJJE7eUbk0ZQqhdpCBA3fbVgTaV9sSNx5b2h3I7SePidAjL/Co7U1MJxu5NdEYty7
2nJeZhqvSuy7+kcVWQfgU2esDrsAn05uZV99MZ8jSAtiugzJtNcJuhI5tT0fT52z68hwRl4BGDMn
XjsnhcPNdkUxPAdcRRzA+9D8fXx6z4dWxJ3N2S51aLsIIkc7vaZxt62XZ9y9G1vp/CTkQifTZ6dI
rEmLEqBGf655OdPBquHaLs1Wgild9kPxoHozEGx5g8iP2xCnkjhfFooleapx0OyExf0VTftc0w/I
czyVW4NR+U6eAdk4XM8gbd6QWpiM9aDmasFtrQC6NVlLt1P1Qmj68srKA41mzhAfX15BeQp0QIby
skkOrg0UVl4IeYFa1aEc5QRDqFVr9TY12UnewvKiOQanMewoYk4tut3MHvfyw9IX9OSXrT+m7zBu
tyim2x1uGeL4zIO8oWnFbGOwkEJ5HXDmVXjR5JfJi6I1DS28zwEGrwUdTH5eScsslHrrkHaMqPBO
nrJxdu4ahc8vPR9BvYuzBse66ocKhkC2A0N6LYlMz0OV8c8H3WuCelQoGTJR6F0e2sQDo9UNo9N2
J2+39ZPn8z4NpjPVx5XN+KZtIR+LzkeEsy9acm6AQEREJ0socMpemSRibL1kl8PEYjju4IjXMZ4z
M/B/yK8tSYKVt4m8ts30gRg+QK0gz7kE+VYFSbncKXmi3gq+El+5r3ILCiM+tfC+nMy6MjX3oqy7
WW27IyTkZJvWej3kSdZczRvKhrdVvXO5lm7cbM0qvSYNb1B5hGKA955vXbd/NhzzIBHMnT7uaUbi
IcoQ+s1I1qC79cN5m8UddPvoXZ6WOGZQydWUBzVWnMCZdyzvzpqDktdBXj3HOmV6wwp1yUD82Jw4
ewa47MQneWLkBw6mbpdHyUl+TC1vtrNu38mTXGjpKajg2IvpHMltfPxLfpKEX0hY4VkeIRnU26HJ
3ulm3xTXOCjO/GrNDV1EHkM9PkUKOUfho8SsSqZy1mZfaJofqvBZUpTJb39e3HqTc9EHHmv5nTlX
TykVfLXNtuecada3Dhs54SJ3NTefYs1nhfx5+VTJMyFvENTMO/nT18vCk8ZolJyv9Fq1Kq0vOiPk
kmXE5DG43TssNoI16FRV3d50d0kSHnFB+BLvC7t5U6G8WkT6jl78nId3uUXeWBufciO5hjyJ+A+2
5sRRAX00ww95py5V56c818jHaHs9zSPh6SVxZMAVM5pxOEAKHlGT24IkDH+i6Mw5r63K8bC6GdzA
KsfMHMZJs7PGc4Vc/pQ5yUkIzgQLinxZoFjGfMUZCRHQB7PXsUbqbX7NuGyRXMBNAJRLemom5pwZ
zEQ8CNUDFLEd+VAHnXVAUeBK83C7UX6SB7PI+1JCUQ2elq7xI+Nh4G6RXyah2FXEG4j/l79Ap7u0
dO02t+5nM98zX8HOBZI7w0eE/1r+lAZrdy3xzzzoOjNzWAhX+bFVazlHg/lWZ8NzmeVXjT0QsteN
/L5cLpiB/TYoE11M5l6cDjMEDlywphIUFIXxGeI0Fy5Ul/M8OW+1RoosfDZ5hlL3UIn5YDcGMc31
ei61yT50sK7lxwR/4yk47KYB0lN0ilPjoIr0RCW5k3ea/LO8HJU2PZvs/YYEUGJ5WKbpuW3mmzbQ
A5/A7FIjhE1xBVC3xOlJ2MlVnmGyaPbN1D2brCjy02cqus0k3ZbsQ4p+3ssDoBO4c6p0R5Is7i/W
kWB8XE9ubh3c/DQkHeOa5Crv26COT6HOG4O38pAu+Jq+a+lCUDAgNVYIyqqDIjAT9cF2cpebrmRX
ofWPtAT/t7TFpwrO1oaP+D+XtsX/efxV9R9Z/PlXuK383n8UueIPWqLUorpLBMBfIwoc/Q+SCYAE
2JBaCfUV5Nz+M6LA5bsgG2mAO8CB8fP+UeM6f1jYDODO8E1CUy3r36lxNdv5e5quLYljKvhd8E4O
lN2/YUAUo7XiocZl62h9fVSL9NWNg1NkdsOFn1bTloWN5uZFs2lt09yDlyNXplB5mqwSmUw6beHA
4TNKW/NxgX5R6reWvqPqku+BTcLmsaoPEbO8BzTawFdi+ow5e/KqCnyrh6k1t+mXBe9n32iLhTOk
J1YDTIFtDWzKO0PZl0PXH/rMeugn1GEKaO3ToDFzWxJzU+VqR9JRNl7hWWJd7KptMFBwRYigNraL
smqc7XmTz4z9AtimG9BHCu0kfnY8tNAsNSq1vhugXid1c9DC6EN1g4H8IJfPoKr8vkAJvGoSh6Um
ds/WByIU+qo4dSpCnL4R351KoTXmim/2pEi1ouFu7XJ2t5WFrTouTbSO2DySGXssRrDRX39qPQxA
PCRo3kbRp0ajzStoxFKZVy+tZn7wEpxuRDV8cztadOFwb7V44qLWueVupBxTFSpn+qI4YfsjnCHZ
1tqPMOPVp8TVspUXcdGgiKVacB+6OMEzUNjFOLEJbphDZg5e4mr5rs2NAjsJC5TEFjqtghx1VK+V
LS2bqv5tXPCLurHuoVQQvmMz7Ul1y/EK1ImbLO1R5SphsotKVvF6GWklLjS3GJi6dAsJnGZnVBJ0
aWSmcmntJdwHZXIsTGgzEZwqb3boXvX9o1X3DQrZ8ORWzg2aee4x0XI8x8VN636j+obbTld5nc/o
RZ8cAq06rUYusqzL+rliWLZFWCUveH9eaNkcih6OOYMtOP5ZjSswHUjHIRHSWydsSyE+DKS011aJ
L6XBUJ9ch+mkEVebAiY37GTc6IVlHFcCEj1mJtYZkRejHNmRIgpqDKHTb+pdSsVYz695JHtlif4U
WOh4W3t+a7Lq6nRJeV7FXy0cGN80R7y6IT2yKbzQ0IIjPdCty5sBkNYY3BchSXKWyyBIjDOop87d
Lgsz+rmFctEzkZFvCIgdaQqtIje+kyQEhqywGypN7tT1BE0a7AWXZtxUmxWnmA8u9PRLTxlq2oYK
NMQormNW3foaQxqe4UuB/ntjcU1RuvHV2L7jCMXvrFpsfPvX9Yy1enXuXSu4X89kHyOML5DI4xd0
833kSGI+rDxP2S0tlI1UVX4Wto7mXKNdyAZ7O9ZMod2wbA5RD1aRJLPY77XFJZO1e5x0snrxPH6l
fWYeJ9u5B/LxS4HmTN+4Kc9RLDM5wbyq+NN+P5Qha5VHK/mzzEpupKEBgcd914bBJ46jDh3EMW+X
iJ1OgrWE7v1lWJKt0Q6oVhCQ+/E0utvQKvdOPNV7+W+aajob4iORvPe0/lcbW+ASnRqMyJWNRYm2
U8iUKgn6BzIFCIOKtMHLC7M9CsCrvohRDgaRvQHrEO8tctbZfZbj5XV15mlK9qSGpbNdzyYhchLM
kLAnVFsCDhvnKc64PxqmKHnUEpKAX3+LldkLdWJrp7Q5hMTQzp04dfJOtkXF4qGmj0o4KhuFW6hz
eLZ/g4FUvD1rA7UY9oNDatVKYCDEU/MwL/izjGkxBlIn1vWgiBCM2lKGuD4e9tweu1n8VNyw9tul
/THyuaDtVO2N/B1BkJpTnxZneWwKsD1pMQmIIfMtU9N7pmoF+h2ktnqWfF9vB6Zo7EnC+gyxEAUN
uCX6x+E2xau2Hqtju1/slH+th7uk2ktXkgEWWy6FoiUN97qj8WhydWy7JMi0SXjf0I5mbzlNobVd
b/h5kM92ltx6amfKVJZJlv1oq7R5t7HN3KU+/VIG7PeRa8egP+7dfLhDyOJui6Jq+akTHAt5WrUO
05Zpz4+uwvRrvW51zDazYAqvY32JZ1DvbjQd8tJ+7Jc4OkZ2flXl7zfK6BJbHWDiAgjvCgZCi85s
0Xldz0SBdJSQGbrYUEkMjBL+YhM1LA/CYceOPa9J/RS307bD37HRTH1huB/Dn5373bp2KOPM6RvK
Y5K7ISDc6tBmSsbaS872OFbGzomyc5lLP/ekTzAmSrqsIwLEfJpP4aQvQGEI+62Mctg27rDjrsBi
QuL5fW0r70mPdmC9txQz2Wgl4/Cu1ZBzK6EGrwOvJQoT8mwVFMm4Q0MF8cv6wUSOccUuWQ8QNSz+
LFBKJKSWToaKU5I2FJWosqm1HicNPVkmMvMerk+0jdS5wRwdWvs8N3HuMLJpTJMwTYYEaG9r1GKh
F8FtIMmZWHtDcLiVmjcAE3RcAoyyWCkpGlgm2FcnYm+MRBP3pn4/19gJuz7pt+xjGrDI6JqYWWLK
HtqMJ8X9kWVDsXUp1n2jMc9dhWzHVam9gTgQzygM8ictdu91CFI8r1e8L/GGcEw6EwEdGNHCVXKc
TeCl2kUzDyGzbT1t63u3xRuawPakjyV8Ukd+BEX2TV/41maJvsagHTcI1A/cIKhSpehqao9VMqi7
TsU6yhJU+FpB9QHt/RjCIPPNIdv0KLSAjxpHJwh/LnXN8B7aiK9rlrHR5j5gZ70rcxX8Tt3TjZog
qWRmsdOybFuN7A0yK/jEU1l5C1O2neRZlQqZSf0io7e75kAo/W2x0ASUdQitYkQNJFkOONCRnFlx
dU70cEeHkPplRJpRiuJVMBaPScjzQ4vKIKwcbjQLyEUaXUeTBJyIrMwK4c+eZl0D+oTkQCZGjrgk
AbIVx2r2gGAJiJevuEG+B9L5VLk9b6c5Aj3CLgs88c6ACOc1gRk85WO5STNAITYryKPNyhsoxUOO
/uxg67pzzMWlmErzJdEJ2Ivq9LOFCEQ9sbzCvtUfCtt9kj2cNI0oCyzd3kM8u0Qghrx+Ad5iiijZ
rH802vCQ182xn/L6vP6NK+/wJDZIJi3zY8Jc2FMViMm8gF/xH9tIYVlRwZCxriFtR87A4KFLHsFB
EaQQ7ZZmmmAp02tCabkxOpJHYkAFpaxQTEgWjTP8CueK81DxDp9Cnp+ww7dk5mApJuN+alk3kgaB
OHNTl3Uaf4swWanchoSv1rAxXvCNouNC1LJyU6NfyqBG3DKGvYFKJujCqC0d2ewjLJFHWNUceaIq
T5J0JBaT3xA/tjr5gUlV58RnTthEUKhQjShePGszXqzhc/0rstPdxUQ/XnXJFmH9nmzK+BI34CWC
iM5mw3do8mEMyftq5XIxuAk4gulHBHSK3s2IxM78wYAGrbiCBdbJHtyA07fWxCiW3QoVuBoN2Lby
eVP3BEwVFdiD9UqkSjbtdD19s6VWShR4GlTzFlpOdFmC9lCFSu4tvWNv3VQhnqMu8t2sxxvTQA7J
JL2mvhnNs0LQGZEWlsfkgRGgJYgykx8XRwWfWYPHGFHT5DUU+IVcWzzbg/xtofJm59WA7eA28ebf
GEzmUE/T6yl529D3ToNXx52mx6TTXolpnvGW2DCVNI45ROK9Gd0ejL1Isa+kCjlRS/XTIqfoMMMJ
8hx99oIwKjyt01tcW04OS5HM9dRQj8iO8Bt3NSKftWyp7aHfZCjnfRRRpjeTmbtY0yNokDBOoGWs
8ptVi8ijGDOXoG5FeZKAX7fG51G4tlfVlFXEjdMl6b6nXfNmUwmfl85+WnUgWkjGVM92SDXHmoQv
0pFiIeqDWo3bAImJ52aUTwHSanUCeuWIkdzWiJKSpvGjYvAGFuEcb9ndMNUeZT3fjCPdUbnpChkG
Vpks0aloyPTw15tGJGCkFkRzkGiYWcgVOR/Jjgui5uDIzVSo6DemLNMhUaoL7rUZIF31NBSWvTU0
C7N5xfLEFADeH2ojtSIYXusWPw65rSMiUYFrHFMgSgwVUsMjc3Ukl6w95C4P3myPzbYZpy3bh/Js
lxFEpZvh6C2RetNPvOsUtrrTbbSONXKy0uoEQv8HdyPjZSxTJ6NKuu3KBukXo2XfkgIkrpCg5x2y
VUxHJp09AHMRm7q7fK7vDD1sDqsqkflq85DijVim3PI0O+uu9ri09J8DD2+WuHT19FaU/c1CmbA1
MMX5Aai+TTrwyHHLORc1699LjHM7UUDsYKbz1EEbQOPejlQlOdrDiQdPlB1o9/geH9lI37DgQ0/a
CaWL4rWOQGot382GNSs7parDDbEjXsG01m/G9jmEEHIc2/qHzDHYAy/vN5VLup/TkcdksadS2XVv
sjlvdoT1xnu9mo5LH/BVUjY56N3DnEFFDFFxbc05/FiXGiTCV5rv3Wl1aHVAFjgFlrJpSuydC3B5
qGDvtUaarWE74yELzb2TD9E2j5bbulqSf43JTVJ+isE+ipzrqCMYGCjeeSUMMhCVBjHiV6R1C9sT
fbD8hom5rxh04TONaUOjUsKq4/c56ZodW7aB/j5ygyYpS5/8eXZ4A3qGHPjpmT0AFKoFSVYYL6dU
UfxiiftDacQYkQfy7WJHe1UNUiHUZEFo6Wq3YVaoZQU/NasoW7BACozfbHiciSWp/xpQx1Bj1ObO
xR/acJ+uNytySoHzVWqRh3Az9Ybw1o3m+mz1mfQQI5TzLFZ/UhyQRMj7nbzy7lEc1YTHTJdV7Kwq
11Jx0EVH80cUy0LRtU5WBn0i0SYBHavY4bdrNuu7Y1A4QATIPJYhwrn514J/yU90Io1Fkl27TiT4
Mu1601QJBeus7XgJgNhh8Fb07MuWxcxhf/YY46IHY8nciyHK2NeHY6Epb0GjcUC2wAMojzWiTUnD
ptxNDW/kxOi3xD2q+6R+gpn9BaiGvOFueeuW6srmhNENHU4k+49Jok9AB0NjnzdUehkWgEACxl3a
CaVo0CKpyD/kSt4MIvXS3vyqsvEuqS3iz5Dz7JcKX4tLeZ6iYwNw3w37CqpGLDeuiS020sd/kOXy
tg65Banqh8gp6bk0ftDo21V+mg/97Dcpzq+kXnjfOs0DQW9cp8J8bk2aKIlFt6xtLO5+pVW8QNxj
DGXceUrzkvpdvo3X1a03Zk/ViB8OS7YfiHNhDvAOsABFk3jBGxHykcUoC/342MEaXVfJGO2UTiQ3
OFjr58KOpii4PCh2DxqqSn99sALCpiyy1ryRcprzBecIURv4y5b8ZCkhLwJ/XVHxgd0PfADvd5Xj
JHgU2sDvXQju61857Z0CUH+zUJXuUliijAVlHctTSkoiGwT6IvQiBgIvDM0j6+2Is5Yas/rAGsUN
37L4pZ1tkTNfdpQ64/t6SsqWLh9DDy3gSQ9L1/SZdUtim+pHmg15uDKfQlQDvrwdUIF8jixJfHt/
SGZWYjeL9oZgS7iuFFDq3vUZVIc23dY+C68B1jY6igJtoxcNxbexQjDugMboWZzoeKBem9qkPChR
6dWW/Q4DGpnU2IE+7YyP9VljS2b6PP88VkBileCo0kvTKuPTdeuvZW5fuElRhod0Sib1kwSQkOGD
oLsnjXB6jsSzGd5NvZw3mVrBTU6/T7QDYt5OyOe/+gjrENP97USyuJMTimURNu2RfQ7raOcgsPeV
FOwG1C1koHUtQFGxySuK5hgH41vKQDMAoSCywm+C4iUaDxLQ0LnF67QUMlWk+tLtZh9GrD+8ekpz
PCmT9jDlg4Te0RvJ6XYWeHLB+GUHrSSf0s266i5S2he2VFckOMqdnWijp3YW0GrZxszamPYQrOCd
q1sZXdwg2hipCT6rwcObawvKyhrlVcZztGRx47PUfO/6PObRTXjhk/CqaYpPfhZ9LfpBRLwc1Zh5
ITyc+E5UzXbMk4NmzQZExe6nrsU8BcxVIiIXI819pONHuzd5cRbltTLSAxZtZl7ZNQhcVmjQSmLs
35s5fyLl65DEB3PgwxuQoDwjZZtDZ4JRc+rNFgoCp2w95vXjth7cJ5zyplfFdksrp/M6k6hUPRNy
AxPvlPG5wxGH/kv9HDMIdnjduWHJdyNVp3MbZwMrfNenL4AXa4MsIKN5sEg4xyWInSCGYKuKX0ke
QbmoxHezjr+crEGN0etM6ZdDadFHHK0dv+MhKarbyGB20pZv6bBQcSuAWruQjgFlXlNjMp21TwI3
Lo1izttYTX6INiaQZajvyoZMl8iKD6HG+D5S7oqQz2UWIMzChCfMPukRBixLEsywSX+wkd1GLmu/
RSTMaB8CUTyGc4YfXe0QfS53JsUDxnibqgX7KyD0IBnBTsan3hm+E1+9X2r7gafzVaurlzpSR7Je
x9c7dixbO+p+5ZXykEei3A51MW0qp7zWtpUznEXBOrxMBYWa0/Mv9dSfOs09DNH4Cy0MbbymprsR
R94SfGtqdfCprpNNWeClJCfyiw7ZWY+MNy0WaD8x70w1N2UPMt8Vpb5x1eqBMvMhjMcXO3Q+K5Ib
2Kaf2O9eNc7ZWB1gZtZW8mjUJJ3AAPRthR7EmHV3ndvSu4pKH/aYQ9OUohtCkq+b5k1H6Zm07c8+
1PdxmT1XZOY26ngflJZGHcTdUKDMN3Ksn3OWnMmEucVyvaVBRpby3HljwK044IcsKA7RI5oLA93e
8Q2jTWg7mPekFDjHIcHXIwd8RNj4S1i7R9DsUmqBbzQfMaZE+Wug1R/G2Ca7Dm8ITkAKFzYX7RAS
lB6PF8/l/XCvI4o9Ft3yyftt2FVB9Wyp+PuTO/JOUI7oTrJPc6PjXOBuhF7ZGsnkd1G4HLOhWS5j
HO2StrcoW1OxsZoKHm60bJrYJDoimCVi4w3vJ9Qo0aFt7NgMmLgiPZOXgTdie9u4tb0LbfGODwK8
xlQ/AP26Z7NvsZIYlIiiugBSASYI12k/klziTYNb+D0WVgFqg/7xprLDH+qkWZfG0Nk34/OQ4Sjb
4k7PepjYJr9vMlNqsGpAld1CzxKTn9vGxp4NTKSF9Y2m445Vk6SlHhCeLvDuGYN7r5J0mAczwOGn
bMloWkUV7CAjMl+1XJzJn3mqGjPcVkOCRxPokl9X0btQl/SyhMqeucBDyNV6wWWn3FxhHYuJCI1I
5NEZveePOAnZrmZuce4mLlCrQJYXyhspW+nJakeaLTFeZe7dXjSP6x+0yZm2GF7HrTv3T1qqM6BQ
OIAI3fi3ZoAGp4YgzjqBkVwLwJ8J5Z344o4s1/5gLA79wZoqnTi8W8k4Os9nc9+6HWUdsZL3SRt/
h+r24jjS5RG430yAomBwQoAuDSDQXynpXbwDg5YfE91HUw5wn5haFmlBmogz8fYh7Ls3PiP2v9wA
5Plc2lq8BYYAiNVmZyw/JJ4FkiyuMwugWipdlDKdoLo0LF+bqpuSO1AHddfYj0htvUXr3jFWQI8c
CF+mCiW1DcZgjsCnZCqAap49gy2WFioQQyHsZIitJb6nCfF9YJFcHR6K9HnqMR2PTAXNNFuvcKlo
ra3dR1KR2yjaEt2L1IREh3Vqs06weEBcpBjLY5UWzEz6FHMZg7GZ3XkXA/lcC3AtoUYLhb1tldY9
hHKGRF4WBjPDG9BAQ8QBv6/J3z3mbMeM46j1mJFnrB7co6KxeGPNhK39ZpHTTNd8ukRer9MbmWDo
7ZBJHAO2WyvVL9BybmzRv2FQd7L5edHK98VmHzFYSwJxi6SfOkARIH4Q5DJS+g7SdE65jjkxRfUU
fQJ2D/6HgBnj/50JGwyemVfTVWR2veba/yXbxK2LegxjdpBrmz6Xb+ygUH4tU0onFsNf3jjPhZva
vxsSEEBY6sZqpLPFLbkWj03IqGxtDs5MSavW3DqQmGzgLFie4cB2JCHj8kcfacu7dWTeW2f0XzJ2
mu6Psp7ZLagKL8c+fAE9pXh/Gdb/J/Gomkxn+Wt6i61ZOlhf03I0y3Rs628ROu0sbHb8Rr1dd751
0x87G7dJoxlMJMZfvZynmAptiLEFkQFfhEpDdnbJKqgZ2iZj+pgP1lOrZ1I+shwV4rD/+0O0/h5n
hrVbdenruppmI2nVpTr1LxchH5hBzbYOZ1SOHaHJ6zjHburSqzBxgezJN3HIvtwLiFveDbbDLrRh
KpP0hvu67gVKFg/68uEpDGPYZZJ6TXAjZzZWv0rmV3fiWaUrdUhEBTrgJ1t1roBS/7BV+2TN9pGa
hyGJXoeSAd3Q7IERJSQgcMzy1HOs+d0E53nOxyDyNdTnZwcwaWRZRzzm5f0Sf65TtNnlGRO1ED6u
X9U/WyNLvEm8IMoCQL6QoOmssGflNHtmlCa/Q6L+V3vt8tT+1wKVffOreP/5/ldVivyGf6hStD8M
x3EF8FF0zSicufn+Kb0WKoO19bbTSPzi0fmHLEX/w0KpQmoMQG3LQLT9T1mK9oeLuAURiYslGTWJ
/W/JUv6+AJF2YJiuRSee/+Vo/iZKEaNIM+B6ia+S3tcjGl0o99BcSu2v1NEFCcpjtGC2++wwPfrL
ifrPFgck6f+yOMjfbsFUJjGOXGFD/C3xTCvVYlisIvGljlr+WqmTDBT6kQYj25S9HzJtqfMSQ7OV
KkGpL461j//+MP6+RMmjsG2VE40SSCPa8F+ffyKrLPJipoShGnpaRF253NP8B3tn1hu3krTpv9Lo
ex5wX4CvB5gq1l6l3ZasG8Lywn3f+evnCXmMz5bdx9NzN8BcnGPLkopkMjMyMuJdsnFXWckrSLsE
e/n3l/zFNVqu6dDItUHf8/DeG8R7VWl2PA10mAQDKWhvgXiDeNgIYJ0i/VoAvYLvBBgejLh61uc6
Kck8kafqgfSBXcZx5KikRxQ89oNyYwwfrQ7QuGAdGCh3QQALTG56j5I5HEwwvAXoab4DAmP19w+D
TNNv3qPHWzQoe5KOGfKef4igbmF25QS3xw8gcQnWGgscmEmYs3xClWYvbzeEgKSD0Rd0e6oBiuwg
19ZgWu2XRtXWDcgWHC1WAl8XiOhM3VjQ1B79wZT+vaCsWx5aKwH88WrMGbsaAPpUexed/AWsp1xX
HlT+EwSnfOSiBOC+1bXAhxHR2ApM04bUCU5QM5qV2byM6DjMQ/760yOkGTemYD7eZZhYCXo7ADPr
Zp/Cvga+zvQIFeC4YM/lnmQ0EW49CWQ3AVkjIHIz7rfyCuX7ckOOcIh5f4D4BYf9CvXnRQgWWBC+
Zg6fAEw60vwf5V4FBd9wj8pw04JuF0R7RMYmyyIGd5tl3srg/U0zS4E3jcXcnSAmmQZFD2AevK3W
vajg5F+Br9yfgJDBAB0FxiprWX5axlkGQvCLQ9P5lk0+X3P++wY4FbB3jAya14BV7kkagH8KzHVy
QPby0fbs+BElObCpmYmsfEprBdDTXEOn/Iaof4UKA5AUWLb8Ha1bP/JuDHE505kjgOApDQtkXO+s
qxbxVXlAoCtbAZzLLcrMkGncB/o+hJkAoIUbBHUv80LGnczsFYEssQmcv99V427i9YEPl0GbEnOf
VOZep4pNzcXvMRAVlKwKgF+e83XQTNVfqiuNTvPfr4df7KplcXueaqi2ozuE1jeOdT3belba2CXJ
1BNKgYQ2WcwC8Bc2RcOwKhRlZoadgaE5uxLgsrwYnV6ZgIVN80WCHf5IFNf+ZKitSdb1Y1b27Q6B
q+sOJtWEv58X7IzUMK11wo8KwtsN+2/UEV6AxjYwa7B/eT+FMDOYKrynymv+NEi/ibomgcyG+GMy
Vs6bmFHNRWVZdHReb0EihMS2llpvftcEL4LU740beb1z/CKr8fu2UC43FWKecD7kJZLZcVDYl2g0
eul7mUYOIuQJwjsoHhBSBen792/XZO99O3am7aikiiS04Ebfjh0Kfg2ShNw4hBe0nGxuRWhFEpZ0
6DxR0KA9SN+529oUBASsL5FDYyZSqZBgJ8HBYq0uLGOhGLxOXCjKMgJovAgzBIOcvaxZQYLrQLxl
HVcWuahhr2Uda/BMDeMDVfRTqllXEMr3eFNsJHSGwH/wg5ia9BKONwL0/vsB+CWlZ/L8NABv9q7I
WQZL89i1hXckUUumd0M4kK1F3mSq95R8YD9A3kEnEY87yB8yo2A/yIsjAgsKOy3yyx9u7Tfz2mRG
M3GEsmaakur/sBEtHH9tN0y/beUSzoU2ga3dumIiy4sSgovwBOQ20M06Cvr77+/hN3sht2B6rke1
w3Jfl94PtxBGI6ziKU58mQtyWVnsBTEfJ+ujECda2D2msfzBotWyJU15s6Ylg6OlSmsQvp/M2x8u
HCPOklUuIFYly44eQTYyqcdDIecwwplqNgBVzdlR6E+Zo57qst9KslMStG0oNzIpJfhYbEdC5nDS
5MicNarsOObaTT5v9AWHOV61pCxCTRFGkwNinr0tX16ExyA8KWFDyBbspfPOY+eTYWgadiEmRQDp
VLYUmZQTCkxCebPMl3CazrkH1h8iErSmlMD9yh1ih5NgrusepVEE6MQhCvaOMK/aJL8oJIpzTaoW
ot4sioGEMqZVneo3QGNOAv4XioOMt9AL5ObcIDnKI0hodTy4OeEnYU3FybwTco2s2Vk39pL9Iju0
FU6A2fGrpKCJMJWI38OAnqpFYT/85FTdGgfNhqXrzB36gjA52Lhk1UveIlyArIB+RxCrlLu+zrZD
a+1rflzYL6LB8J19IhE/r3sAWeqNpDoKCOXBT3a9GW5d80NYgwZSsVFmtvaIjVSgOF8kL7Z5BtTA
9yarbWa6KyQJQpfqU0CFGXVxIqBkV4z/605JNCx0bW0JX6qCk8ZzShoiKyUTRgN/x/CdmuS3u9ZB
cTr4gkH+eN26HFSck40K7CqkQbFAryQvaOGVSYBjQL6/LUlzJDMyHcQ+mFcV23rWMc+YW/Rd1x6G
MN9mhtwsjHvq2TC3uLokRsIVk1wPRNu+BAQ/F2CaqBuH4b1cQEhd5kx0UaCD8WDyPheIPSmbhFrO
O0m3qiAGEHFlPteJtpG3JmlnArLNRTwTVUDEEwUxB/qJvc/mwyRKy2hNxvgQw6GS2Ymh9lG4ozIi
cn+SnEwUy4SSlZDvAdjKwM87PWkU+YVMAVkWQoOTP1Fc28mjDPjpGLgdCHsvVtWVmQL8g6o1K/Op
t2ZqDbzDECyYcA7J/1Cwwz6Ry8JHtcAiLp+W2tpn8KiEI+VCM4wgsMpVzCzf1C0YFWg3MU2aJbaQ
7FkkdTwPdKiMHm5ospwqh1nHn/KQCtAaeTiZ9rLJSuYpK0HeMTzMu467lQksiYA+pBBy8HRiYprD
Tjh6cQKnCST2QhSRfFceHJY77icv8jwsZsmAXzmRDIusWKHzMTVkEVs2quLTWviZwtwrggGFxgbD
ZBJNYTqRtMVOv5tBOZcgZdgwmAWvTDYidjphNmzASBqHB8kHUHM9CmHOGj/hFkaDhiMOEUCyyZ5n
0PAZkA91knE3T8lFTpLy98FIjujXiOTuRJ2vIqec5ugij5vbzg6wq+PMJ484IdTT0uoJlsnRDIjb
wQusMjkTyudiPHLC6+KymP2mm54T5rBc0jX1PeWWbWM2247jnOvk/ujLd4QQF8NAlhgoIUk+VtJs
M9p4OPAKoUwyU8mj5f4luakhsLrwj16z8dR+6ihXIia9tuzwKD8jQySJb43VGbATG25XyoQzAhcQ
VLsVypJNfiTPKOcBiQByFpBLhYsHDJQDtvkykfZJ3iDflkUqV5btUdJsOXxIri7sPTe0QP9czQm8
VrhUciQQTxODIwyfgoorhDxOYnyKjI+cIkjG2asoc6Pq4O7lc2VDkHkth9HX3BKqYoQikF1Dl2NA
hHA4wEmtteSSeCg/NO9oq+4klM/MOM2qN3GkQjUBY2bCR+UgpqUfyRcjm6mdDr6kU3J4YNOjThCM
HXjx/UhNjX+Q4ZXFyn4lMUTOBSZLW845yLWq+Ar03XSS9yNhOWCUZHAHHbeMYL6J7O4ubQ65je0w
4y7c674xUBNHSDBibXLifCUFztc61Os2jFd6eXYxCQeGKsUEY0mOkq51mUmqdl9OCUl3fBRWrkya
1xMQL03ev7y81tl93zuylEMRAUFejtAlJSeUwy2WkwgzwyskvslQyM/IIMutZMuwW19U3rqcomWv
RwTHFxKhimYT/4RHxUa8OJx49A89DEUJIHJWkUgnV5DjEoDZtdukRxn/ovtUz/M6gV4nFDuZyq+J
0/+vH2oWqdq/LyBuKSB+ipTLRyAzBVL8X34sJb7+7vdaovoXUg0a1WoKRp7QAH6sJVJlh1rmcqSj
fi4m6d9rieZfuLJTS8SQREcCwvihlmj+ZcA6ovSIlIPFdmr8R7XEXxJQzVYpdEqZUze44JtzgWd1
mdJnQeHjfrt6dvYx3G89Q3dxei5nohx7XznMfzhHyu3/nPZyVYqrpBTUEuVk8nPai8VKrikK/gi2
99jP7xz9TiuIDjj/ROlzBHaLqY+0olG8q0AiQ+Eplc/48FXICmxoSwToMOsI+MfmlzZ/hwySF99j
v2IGe1pRtbOf24feRUGofldP8woOhRt9sLX4D/XA14PJT8m7PIWmaZ4qf3Im//kp0JSbo9EDlV7A
QCqqp9lDMtjVtop6TokIgaZu+xZDGrofFW4l1vIeHN16gnhkEdDAgNUAqyvvgxN0exvpMQU74qH3
4BpXGAxh7VLgNQO1/0VPPqLniB7GhOa1dcoMkCNoFSuIDEYNTbfs4wwqOAru0hfgeUDpHlGPQ9/C
xBxl3Pwwz2++Pd4/ij6/KeOia//1z1+OSvLQru0wBQ2MjdQ3jZcYndIQCi49acDacVzQ1KTxG86b
3Pk6xihcB85aCa0/HOB1mYdvxpoRVl3DcC2V8+CbGRNZUxzgg1dQmyIxjOlqkjB6ezMoDx7pCJ3I
rdIf89zZdzWmQTWio7W2UWAntZ5C/gqo2/s89g9FD/7ljDbwOqdFbl/pDj309qO1uFDCi/+Lec5d
s7rpUKFx/raR1qAcvCA9gg9IukVBfIMmtB9kh8nl/G1/RVIdIgl1xOi2nXAwQgEpMNdK/GiUTyaH
gkb9OFDP0WxS6JuYHaifQWa865B3NDYRqCj6xeuSrr2iUOi0c79tHhzjISZNUCoM0pvgDzNe+83L
11SdvqDjSHPwbZFs6KJpcvDGxeNGB8fQoHbQgR8y/RGaZVFaKw85MTdN951uH3CrPPcmedPnqXjU
atxk9G1jqfsFp59yGv9whNd+E8l+urc3E3Ms7bFX24WJqT8sEVyDRtksqgb5wwVzBDi2uXSp66tD
9Ie3rP3Sj9F4h/89Ko7c2Q+H+JZvRkHIWzZ4BxALgAFibaeCMgMUkFKlhtmQj8C+DfSm7T9Vdn4p
n7y5utzdD1eHw4cFQsvV0yreeC3H7vxGL+7VxgDq/zEdBqj8JhgVvH+QZc216A83oMvS+2VpGjS9
PLgwhuu9CYNd20a5WjHwRgfKoIUQ61KnCSRBJNUDU1DmKFx1K7BNfhXkvqFQT8aEo3OeIYeAVQUS
eK2xOrg/3yHjNuInmAkwFqB/oBADJkgHRfr3YUz7zRakCcHctWwqvvprZeaHYRt6SIgKfCo/yRIO
y96WVs3ugqG1X7TiYrtgEKFvUEfd524Pc/MZ1i2Sp8AFiSd/uBcZobcjiCObblGYhN30Wr384V56
LGYyVEgLP66NLfgGvx/fQXRyGhS47Xg90QRKnhSqowiK+cF1MEV/Wti/C6+eidSU6xgGXl1vprDh
dcUYzgWTiBUbpDZW0FgnBM1VNESHajmDlLlpovQem9RLEeRnJToujQKaAcZ2EEkdZosO3ac/jMvv
prYHFIENFkg59cmfp3atFGk1IjkNF4LmUzQemi466FUDGgR9mKbeVlp50pGvC1hwY1Hfmon9hxLd
bxf3D/fw2jf44d2EAwcRZ2BksPE9Vkh964wKJOPHNiz2w9xfGzYKuPCh+vRBKYY/RbVv3dw3k4MM
CYEE9hHdJRn8eRACytShN4SFX02eX3CmxQTQzMMVDbCzMhknO9K2Q5OvS7Pb5TMi4Gnux0u4DSfj
XGMk0+fGxXOyD/GobYPmPp7Mg9mAK9ZhKmF4jzG9UDxDGBwkT7b3BcDExkYnH2TDFo3G129ZCV5l
ce53M+jkRTsXCfRZuCjubPoeYR+XxD3WE9OY+VYaYs+q7BVsqvoQ/gtp3rpBa0ulFdUP6V5zs/3g
xJx+MBiqXfxcqHW5xtFcohsgU4fSwS8h07dyrXpA2htaQh2KMFZwnvp8X2EYBPNnG1dEHDPYNNiP
qlAy4XlsparRqfm+zaOV7d4jcLkR+RgnoPQQK3tkiFd5lvtQJyiz4RXd7jyVnMvUtoCX72LbpOql
bDpHP1mU9W039Wfly2AimIsDgqbl+wQdVlPDUjfcljPuT5bhy1hhwat1j2r6GQ2/fT4mtzYwGJOP
Vxb7EI7qVq10jvk55cV8HYzkhvrz1BnYEMYrbeG96M+UGxB9FzOsM9p+yMyvcU7xYbLghYFKdfg4
TygNPy9QO/NU2yZzvnf0dz0gWOTK/CB5rjW6n+ZCuQo70qwDgQ5pl1P12MGgnXW0quD7R2zbKVW1
CXKmmp/CJcQ0cASlN6AnnUAbM/28xP1kzj8E48VTSSRyJF+ctZc8zuNBC+urtDT9bizWHjE6QHzT
rmrUA9Culzb3jONWkEPs4l6I7T2KjzKqyC7TCYnh/ABotPTViD3EkK8HSNwcc1dF/hnD5T3eKe+r
qaPpW15Sw/owlrh16cJ0DrdTOp0uFbr8gYqBpNYCdadxrsI2IhNZ0GEq0UbP7adJDVf9Yu+A5KyN
TxaaOs4mip60Puah74IYVYaUOoFBs0lt1qg/rjKKaJYWopswHPNe24YoNwykgro7UuC50ppiHcxM
bzyWBjTxk5XjwCfOReqGia1MmHjfeOmNbT+4Om721b0XAo5tc3r9bIUxegcpYFKpwiHxjZRuocKy
OUQlmr1shg7AzHK+KZaFhnHLwD3U8P0npkpDjh3VkFjxQURuch+i5ZCjwdMvKx3NBce+a8Yny8EF
xBM8H5U6VFXThjMDheECMloEhHby0DLVx01XYJRIlthFycbqtG0XlqvESVY1ZjuDsayc4qlGB3fZ
we7GRAG6ZuutG0vfoIvlqMUazyPY0cK2ede68KNRIc6mYLuUEOuHjw0GUDaswnVZ6RuzwUoFBFaD
gUcRWaiMfeT8ux5i9LYd0vAaLc75xso28iZDJkuQHStWoegYoHrr17wfvUX7qx4pOxVrZyk3aqIz
zTH0mRh5x/d6c5NGxjYYw62GAzJQ5BWMg1WtHNr0cyMO2vxCpkPzdD9XEIGN5TPp8syoBi7YTuOZ
+QDN6V0HnqDEKbBG1KjQw5WhNYiAOH4f0akOr9UOw0XGOth1eNLpGMQVHblAVfp98ElDcC8jv4w0
YweKY+8BWx64Mazujjn63GHI12mJ53RC47CkTd5vvSFBqBjCCtr4sc34TcfRdAAb8KjGhOKL5qvh
sjbmr2qKvkNPUxCx4oGIpnQLJLZ0b4EQVdsjPOxduOi0VEyqjaXvqCoTTMW0hc4d8aPt2nW3NOsM
nZkS/0mLPBTbRSC9A2pd4xrX8LWVUk5sh02KroYJjLxwL1HpHAr631lfrJT4auhV5Jge2hDWZXMX
m++t4N4BiKZFOFLQ2MzcYhVNqo9s7U5D3iWDAwzg/t0CTnxECNyir+lt49zdF5pzLhPIR1uliW+m
Rdlak7VDLQcTtHxXwj8fI4SMWTVuU15gBW2KaeSzqgPEqRpjr3zW9tOib82wOJiV5mNpVbvxpmgB
4zKgdgUwBI2Vce5PtNn2Vl1t8O2CZpqD2iZY1dmuC5VNkqn7LEOkXYWDU0kVsFxRabUC5ggM1Hp6
FwaPW9zBxoqn39Qw81tsKO3l3RxGa9vID91Y+gOF2x6Fey+HPKk/qPpuwDgRvwR/NtNNEVebFvoO
7t8rhHm2ZTttOZqsvfTWqEI2JLxNQ1z6DJT9tMe8BYOR9juEdPZhoez1MvOXuNnFoQvZTj9i2rnX
Ft9sZz8Z9G2ln2tCUauwQfcdgBL1HpPTVcsktpfpXkFjQ6fZPti+kQWbJWKPzrRTpAaH2DhZjQMb
Qd3CwTwpVrAfRuPYNOalFfGKMdtJ5IJee8B3YSvbMMWnYzYYvqk8thkMSzY02ZWphJ8wVSLWkd+n
1smFPVeU2gn39A9FYPmYox0aLd3XsXkcnWanaNxUTm1HNTDoanZG3O2qsIZiwm6jc+NkFhoZgfxb
WEODZcdQuXOJkaVr+DDKEAWAG7OQ/3DK5Wz5+ut9eEBD6txyqUTXtrIRFap+snuV2njuy4ZTOtpJ
JUpklNldMNXUmd2NZEskUXB4ferHbrGr68cc2Pwou1S13GPKsjcttidd2Ut2Mw74vynnzjUuRaad
6+euUvZzrm37kghvIG7eUXau4ScbQEc6dYsa/6Yadd8e2AJdZeN6Fwo027KyDqJWjAT4ddbhZTk4
132nXGtNsAnjZ7UiISLRwo16h/Cpah90XcOOPvXLPt27FYNuprdzwul6BH6aRrf2aJzk61gz6NVT
Yje9B11DbMM7WHUGJcw6Rk276nX1BOGJxNG4OA07c1MdUaZKemVjzQGY1Ok5hYanKUjIhdFhUIPr
afocVuZtXTgbOP8uOpdNZJyMRDsHQ7d7LftwT5IkaW69U3vzFGTzYzcggzzhDNTeK/qyWUg80vK9
mcEXUywAs/mt9NBsCx0Hrd25qB/ZzNto0U+BV2GHaV0NrftQuuVDaGXnuTMuTeA+YIeyJ6vc6rWJ
NJ9B8UMkkugSzcF+AjKesFxn+hFYfZypqK452J0Hc7gPG+2RIka00hBRXDVFQ1oIf4fqRE1+qgbB
Q12muLHVd1Qs4C/1xoWJFyPnsi4D73UDtqlwhRppS8uY1496QixIen2VDV8gwXla0h9rE616SqUH
o6JpodMHjoxs2FE/u3RjouynfHT8zIIpj9asDRGOGteJpsOdPWAaHXJxLAfKY6wGX42KHFRRHzkN
HuLKpiGpwCMPrqGZfuH8fQKj9KnTvLMeTtuEMmLaTFdtPD1rdnvXptN9RmYG3h13n8l8Usp0q0fX
yaJu4ln9VCjL8xg1d6apPHkOc5pwgKXCtsjHc1nN912BqbRBXs6WIWxkCAXLGK7b2TxTCfxkBAUQ
ENt938GNZ7c7V46BK/30PHNxuNvDc61q9wFjCeIMYaSviRHeOLhwmd3JcZdnPVEfM82+GuLqTq3r
d2HGwquMc+nqRyd5ScwZXtN8b6icXRz9yLEbCiS64y3sExMdLiNPb6OgeK+qvEmnfzKa5d5u8IUY
i/TDrH4wK0DyxBsxUCVAZealpO0k65O+614b7juWIeMKTIs41HD6aFT8mNNbFKQ28HDZ3DlJMaE6
3UAl3DmqIVaETfyckXB5DwlvR3Nx7CrjQ8U09QIUd5uGzT9cHifVPM0uNV+beWwYp1xRL25s0NJR
LzUAizLAxY9YLQ9XYtWAscy1Bza2HOzDwIrtJfcTNx1KIBaTBf7MhoLO2hbTo2gzwsed8smf8dxh
IOtj68ZrB5EFT3m0A4HcbrX62USvJbNDVCebE74sOyTh8lu7yz9MNE5pry5xsdfQdMU7goIU0mS0
66OXGNF7s/s6hP16nJCvQPwpCIF9rhkitpqZ+Fht4QXejlW6lxASzHG2aouWLZvlP0MFQcJ80ikG
M7T5Mw43BwmAmEzs5Eo26j06Z0MJUhH2c0A1UgNpR9Ufq3DbPfUOm51hHIFZbozAOErozvMBsVo/
i/STm1sIwHBGSKzDkFJX41ghJyjZhCR5ngtEjOSQxp9Ar0ETkOAlmY+f21b20UbRL0ve73q8/GQ7
hJYMxKulCV74Xt3s9MW8oAL3gHbvqhsDxFbCg5I2OwtymT5UGyqpW0vZ4Ie6rVSMzEoPa7saMBCn
LLZnz7g1EAkudTr40C7xckN7JNnXXbtL7WIb4ahgtcSrCst2B89VR9kHqnlltLp/HGr9OPYVUlqk
xpa6Dan5u0a4ZW9daXW6V5arsfwqB1fZQUP0qZq82wFqPg+cqVyRF0UH3uFLfrnhdApeD9U0yOcl
p06OeXCV/GxSt1WlPOhxc9dMkLFLpD6CB28pbrOZrk4pHrbunV1bxwXesVl2O8F2rxAHOejOAHIn
KCFHVWjspcHZLvYupNaoeie3ZDGhnIaNmR3E1NIPeWKv8piqL9nWpOPYZvAnx/ietj9HZNh+vGp8
ETPalSWnZIShkSLdhnW8rVsKhFqwiVEKk1crBQlEYmBHotrRcILMvp0wLWaTHOnLqlgnEuuaYO+B
l5KfCeF7gtY/6G6zG9G8sR3joqTKSsWXsjAbFJWMY9hRqKZCIM2ZkI1E45BQhu1ORllLtdNccILt
u92cn0zIS+aMD1obXKeZca50tm5b2ffwlLriHfWVA5TnU1PraEWR5VjGpbaoZTosXU+HZGofxhdm
GCnSJtRhktjGJa9IZRoyBdYKqPaTk7oHY+YtSU2HD7ID7cR22ENWZ7k7iXIzp9ltYs3PMou0Iefl
WQdoAfh0G2dHQbwUkktc+zrmft3Xyk1ehXFH8wASyY/aWE6TwWL4HhyoNL3uqmUlQxhzvJPVlPCm
UPLhoI66VNHsIgpHCpgkJtqqox4k2wk+C3hYwdeyWA1YSkrW6nghh33quSxwDQ3EJqAoxMoLI+M4
dzkVIP31M14zWeoeA2e8LLiqlvxsRupWFqJ4sRaIA8MSOqCh8yz/xvJAlsw8OhAJDecG9yEiFF7Y
+B14OZI/DXfGleQOZRzasAHUpB9lLnFsZ/tAo4unMe3qfWExt6Qkh+cziSDW37vXyuR/1Pa+xJ8a
LB2/dv8lv/aJTbIhXHb/479++sq//58P//haNv+43G8f3v7kT7+IJcL/vr7/sfv40xebosOf/Lb/
0sx3X7BF/naR8EspP/l/+s1/fHn9lIe5+vKvfxJqi04+LYzL4ufeNfXFf9/3vpQ0Bb80zcful1/6
3vDW/6IVoKmIpnq6+jN5RsfSQNOJRK4JCte26CR8b3jbf7k6pBtaZIRMTXcp9bZsB9G//qnZf9kO
VXE0XR2DTrj2n5FnxFLhp2K760HfMYTK4UGEVz0pOv9Q0G1txHgWfJf8IWiu6SL79VRvKliUSgQ8
l5jdVdF2sj1SBRWG7HuUHOlomLssclcdmPnqWjDWGTvMPO8dVFeq+RGe2r4Z2+u8BL8GhbTNqtNY
t6cKpSNjsVeW/rJk83pw2kOZlJehMAB81lcDzVslcw8OAcpMh00Mt76AgJ5w1J8/A3/btYmx1drp
cW4RHef0vHQ5oI8PnUv64baHWG8O0VKcg6A/KSrcjQXxJKQc9n3srMCspICX1cm66Pl4E4X6JlOc
lUuW4oZ3RRLeV074tXIukYIAlz6HTxVaH1RgEn5KUU66NZxmtC6VoYP/F66s8DRz9i8BcC7m0a6W
q7onkiVoWCPN1XKQ0Jdji+nNou9VPO9wFbKL1tdnAIm41KlKdNBGA5Pf05ig46GPVwMu1GIaOwzl
KV0+y1GnsodVU+GxZAxIOVDYUvNz1I5XU+u8S3PlMeaYU5BMTUV2i/7FvTcpDxBo30VuiGDJAiTA
uY4Zzjat9kpqXNJh/ISLyW0nJW+KXs7onU3nq4ukrx3yFHVyG2fps4XCXoAwxMrQnwzOEr2WraYY
56W0u1Ym765RkltUOgUk91Ev8tsZo73CjY841qwt4iqt3J09xHcTVFykfeIPigLDt27fO5HyYNY4
HOXzmYri/X8eh3ZfyquP+Zf2bXD5fzoM6SrL8t+HoRtCYVf+4y7+VP4Yh15/63scwu4EoD/hQn+N
GhJsvpP4nL/gbxF+aLmpjgpV77/jkPuXBRLdJB+zVdApAtf5HoccMDkmTSi636qwz5z/CHijmW/i
EAxW0wH/YsAHdIEAvenbFvEQDlnS5tTvnFUyM0PoDSNAeixc5I7r+qCRH1hldS9dAY7tnIXmaw3e
jzKbm7YNAQXXByOr9jB4D/gvlavQTL7YfXCu+7tcPFACEG/szxSBVnrVHgLX2Q5Df5xLG3AjytS4
N9vOsA5x90CsYmc2Ksy2bd9W50gl3oX0XZzNnJY3JoIikWHuypFSKWoRC5oMeJrvKwCYbY3X3YII
Ad7RISB23ZKidnlj6yn2jpwYNOB56DxBGcQRUkMUDPxj5F45vbkbi/Im0r0bcwxu0ni87paL3bnS
5TmPUfKghNnN4NqHIiU7AAbLMXyrjZvctKj9YTiYZbifg5AlOPf9tPNu7R5mEnA9HZheh8oRkTct
bpqMirMy7MoMq4RqPw7l/TTjNqM7WwMIZYFzbT4hMKp3R17+uch7MvFx6ynjtXk3RtNVj8IIytX4
vQyXpByOfVx9yydYgmzSN9+6eT+Caoy34AW60K7+iqwB8qXRlv55UxorUwN5FeebOT5YvEp9ylaL
RT2/N7YAaDdBFfqW2uENjKlF6K4j9JLa6k5X2/XAvWcGFrQaPHN+HIkFHGCIfvVn3b0NNGLl3K5j
CCYt+lj4GIBrd/wCZdAOLbUfVuFvnkNu88deJc5CBveParrFPm+zVf+0ty5jpHQ50O/NgLAUh0OL
TTYDY1M8T6F9HoFeLMg4rP7+om/xB28vKr3tHzb03puWGPWwcFN31V1vPk1Aemqp1LjwE/7+Ur+A
TORaPCH9ZYkFv3BVut7A1ryLsVVWa9z36G8G48HTcZ4HM1dbqJVnSvK1rp5sXXn5+2vrvyQulmt5
huYBDNTBLFhvntOOKrVcqlyBEKEcSaajTD2m5abD6Oy135tlp6UCahZSjIsprnOetmpvPTT9u6bV
Nr2XXDchqHylfsj1l7Luz1F8GyvNOXenm7+/11/QFYyT5VkelCNXkyzrDZ7ALhFwq5JYoZhRnifa
BDCZd0mi3y6W+xDhGb7KmnuCEsK37slpvSdtdj/V3alrvAd1Sv8wdL+/HZfNwIM5revOm6GLLdRl
liII/Bp/aQixLYJM8Us0gV6bmye6T3gz9dsgc66x6PSzLP/aVpzkwvxs9clXTtzf9u1/u94Rg30L
pWKEPM+GaySsJ/wN3mAbjGJSzMUM4k3c0auv31dWfZXlFNMMtGI7/R3qqV9pxT6UFnpydop6PPSI
1LZuOWa1KOpVBlTc6qk0xK32ET24Mknfm0by1Ygzjqscn0PcQ1fq4j60rnkLRIdT17C2Wo84bGZf
xsRYy9G107KXKLEetNC5dbG+dCvrpTSgEuTnOrZu4V5vvfDFVeyrpn8uBuW92lLCKPDOGZZbhGUG
bnHOaGJG9YtltGgbaxedDqMVFVe9bZ8bJ3splOhrnlQHT6s/ZFU0wx5BtbNq0EAz7jVd+2zJ7gAZ
ya/b5slayvMcGLeLkWLcvgDt5FnROLpKA/v1WcrGuu1L9G770bw1nfBdb99OU3YO0QhatTMybX17
QmLoKsps9ED6FdLpV72ZfpVbH7sANSOerNXwAkppkxP+aY3bPaWrXP/cjh5IC+1WJB60gn0u4vWU
9QtOJiu7dK6c1toh5/gy4KwMfqHgf1nwYVz0i+KBfYpbg/JVYNEnMm/dOt3Vmo3V70wlcnCdg9vU
j647oR/fD+sYL8wltR7sxLvtouhFmbunAKbehpFYJQlIULNB+DxumRUVaI+5ATxllEgQsaDwep0Q
3jYvWhp+LjV2TC39GtccUHRnZwLfR/DFfRgX5zCl5m2fWye9qq/TOQYcyIaZdnTL9GXfDd0zij1A
JcKz01Wo9+JP2M/xmkJpRfWk7zazEtKboHQWm2G2KUGwjkO6LihVBAv6tXP3USk7HfaUfVUbZAiL
ZX9QA0pysImQCvZw6ZZ7dRHeHsp613VIjM0d/WW4O+fc+RCaFmq7EaeEdDBWfU9doB7r63DyzSh8
p2OLsCrq/MXOnKtpcK/KOT8btXON8xG6ltNq1jENB6brl7hoKE50mGvvOhdZ2Kxl4sRNtxbPW4cZ
rLM0UoMOE1CadpVG1I/D2jNWi5asaXrDdUGBxVRsysEOSpKUvMkfIRvzksd8OnvOeJhQ/lmhLXRb
pfnrqhjHTyT9n/nEVVmyXpz2qULgdlUZ3sMw9mQn8x3FfN4gbPs1wuzPsNdXuHHtZU0FWFwnnUM7
30wZfPS0VqLs13vBJksof3XZ7KO+Pq0Q5nzppzsvaJ+GylRgoPDUZrvwkTIRVYAVlcLZaTKJqcgj
jr7hHe0h/dgZ9Qd8rjN/bkWj5j5EjHfjtIRAibUzmdwYZi+zGX7NPYtekdvfaY5yI2usLrKvbuxc
kUsfsjF/GS3q65URramXMgmczwG6Sqv/xd15LTdurWn7VvYNwIUcTplJkZQoqSVKJyipu7WQMxbC
1f/P0oz/cct73LVPp8pVtpUAInzxDciw+Dye2V7T2e6GxVGd41TwllnSWQqjeLWLjBHl9NNJrAvp
4lFGwbn1gb741HKEDr1Wc3uuBMQvJFZCxLYWVpPcBVF3pe7jSc6UQvD4gpIlunHqp0FPf7MFa7My
4bQIcVH2YVruSfP8e6dwKspMN/qvU2vC7N2S1i1g2ZtQhOMCNSk4Zb13nLP+qmJKmPNVxf7yOrDk
bXaebetS19kH4lO4hoPaibz95wVX/tdLrRn2CBEedKKDBv6m6AdOf7iU4/wGsYa0UbCHrpjnaY9O
70C38va6i52gVrxrAVPrevqmz9w+VVKHlbsfQ+6ZlXt3iIOlYX5IxcCQklCvJ+lH4I6nvnE1rqbR
IXaFbuKc3AtPDQq5Gn4y1TuPl9yosZ8fvutB38GjtkxeW10uB0rpSsxyOTGEVDemtLzjmJxTlWkq
M+CN9bkiXnypyuYwzjl1cMPEgRNSD7DuxEzrDZJJCSRkYvFQGtyw3q2vcNkgKQEf0Zz4w3Dah6Dp
TqzwlpE+P6msipb+MsmKc63ZF7V6H32XzKOhtO7l5KA4MA9JEux8/EjbIK7QyDQuNYJ+bWLcytA+
x5KroCUgYOoqPxZd/h7b4ePMyALJ2seqORRecqP39TWs+Bl1uRI9W1vI2JUgmSZpRYvUrJd988je
55EZ8BUf4XYh4MkRY8HP5TjrMJGBdsOfbtxzNBgn/U39V60Hj1WPrHdxSoxz0KaCYpzYJKP8e12f
+86+qGs3EmDVJ/Uldsi9c1E3OsZPklqiOyX9jR9dqx7ykKPfGDBvDKmuqgobvovKcXdFdWxEKFKA
Ai+CszFZ+MtzhqYr3gPBJZo8fkGP8/dwTpmgkhlhJ9laddW0wVybkrfJPPpRuJSJBal1qE3AXtaP
Op8OoatmHQVZAHdMiNPOg2z7p7JtO9o+Xs0J3cfeDW5hFN1kzDoiLcZRnHzcJc1Vx+ensIyLwO9Z
WoYLHMl/bOJaqTIo0X/tsUdObQappb5hifIDB/JX/VuCaVHrGw+e7T2iSX+d+zdvjG9U6lbllhi6
FBlQgL+MvFSiT3Lzopa+6udrRCUcX1wq9AIL7I5HF8MwT9UV7gMp/afakSdFex0K+5Je6iYlQ/Lr
dck51w4PaBaMd3Vyzhl8NYIHtdLtejm3Z9WromeF2qotiPIJNVFZG/cIPy1ybCIRfUTgtKcQhAsH
NhYm1kbXajh8NqKPcQtYDl30gn2E2HqA09ZyYdPkLIzKfLUF94cWf2UP2oODmOxKQj/0BR6GdvTu
aIguY1G9AJOxdkzjOmS8arLK3lV1niTaz3T2bsyAR5Sf/gz9AYDAXOfmuC9GQcpUZX0ueaAc3VjH
eZSiKwfARBuOzAbBxMy4WHARxsi+BBVp0veWNlKRaiDQeNG7tPprOWiXRFwwgkm4AlQhnssViFT5
6EecnJXb5xkOXnGyPOYQBlXnZz7SKuK05j+OcfAIAfYjQNAjK4rjFJNtakCS2mheQmzoWWtTpiZq
6vheqKwbVdwWjTsS5ixBEvGKdXJL+uclGaf0A8DbuRNhtsDxcDEosWEHhUMgYepjNun3ufB+tu0Q
o+BFnVuyNFnkSA9j4DEsagMAnN8wh9UBloUJSa9xuwtsvw99CEFo2ewLK3sPZAwVFDSEU/yi8zj+
yILw5zgam2LwnwTFGZiwrZ8lH1VDMYCqMpScAPiG55doRyM1449s6sxLhhgkLAw3W5tMLWpWuY3V
rd1evGcDAheZvR3HYMs794YJdrHQTV7lEPrvuq0uswDQxFI9owwJQFGEkwNm0QRs6twasXEX45MD
4gWf+tDL1p+PrNFxIhkLQCvTZtjLeb1xkgvSffmUjOu6GtpVhOpNK5VLec3P2pFzL9D1HhrUw9HJ
++E1trbyCsRaHSNGkjNGk7uCYoJ7VkN9ILZZo73lSBZt9Phop3QUlp8DmS2cq2n0W+FRwWYhvAm8
fJwg2jV5c43i5L3Tv7ltczZHi4GOzronY33WzezTRQkOKGfqbIdttbFC5+JAR1g7WIQhcAkCtZwB
O9qqwMF5MU543IMJTf9KdFzaQGwb1zi4beBvXBHemKNpLZK4AiLJGxsbhnPjauwPy9lGoVoHysF4
pCOqFZJXPDYYGyXNwcCxiS0Wjxyg0nGhwyyuS/tgQepZGa6HQUSX3Ni5dSknJHtrlQ5D1thT71Jy
jWGJ8rRYo7/Ps8JGeGWYiLA2oW6xlWvPfpbrK18W9xqemwewRzNgOffBaZw3eH/pyjbydmWE2aMU
bDlbWWGBGYaHzMXMzNfhbpaZ5OtjXW3GGvlrExndZVNHgOY1f9waEFV1FmwJHL2V3TsvSHtOe3hD
OAbb9DQMtk74CbxPKFcusMF6C1qyHXa9rC7b/E427s7rqWytbPn5nZmSAYcaZhOpvc5aPurnl5mH
Rkuz2U7Acoq6u03YXvJg8s7FMvtGpfmYusbFAmm3yAonRuEJsUuWxtK+uGhULJue2OXDrfdKUFO9
17cgpe23EVGPhXCZ5LH3i9FzX6RC5VgZXqbCRV2AhgEFzHZ1DI0B5Xaju5qu/9MpARzk2FWF0kXC
G+8N1b7VFI8LtyIjo6yggxmmzrNoaDvWu6YX3layuX52b8ygLjzIZ76wGkYiSDiGLzQoJ5T++VS5
/Bic7DOUKTFTow+uaVoc1SFyH+xGl7wrQEHaUIl04mjP3bWl7pfSP4RGe20dTkNlA/XE1Fb83Ok7
z0neVWmrmeY2y8qDrxrNdrhVzYUaV0y5YP9DNJ95NmcVBvoi+hhR2pYYUH02r4PQyqWFKPtiEOHS
6eB1aEXyjrj5EwsHlBaB7EW76pKX0aqt6x9u5G+t6BKX+fdY05YA/TZTUqGeXm07JrQSJzsffFCE
iK4vTTbSmHt1/iMoVqAcxQFjO3vRMoQrdELi8NpX5p2BAGECGdELk13Z4VgRK+l0a1946U06aQzn
ZpJOO0a0Mm2+nXUk11uJQLPUCbQxmZbNsAgCquuUa9THtDngFS6d5pHPQYJrIMPr4Rn0K7gMvb6X
/bDq9ewbM2GC4/QcAyavdWSh8R4lg3Cnw/whL8SxL+Rbb7g7x9i0In8mse7NVD4AzH9mrvA4RuHB
so4D4XeJ2CKnmCC01us/IsnEramdpTlQqKJe3q3LZNlX1fei4tFne4Nlj/boS1KJybAUe9QQFn55
14TReyZ5B1KR33mNdxDVuDIG2q+ehDdVChpDnkyb+CMBnrjIwnHn1f1D1eu7z2dQR1AC4FBzndz0
XUwh8N5GhXpqDLMKL6E09k3wM57E028ma1/XBszVIAtbFnpUvLRgzX+ddloo+brFCJ+tGlD16PUB
AoL2qAYAdST3YddRkNtob6Gp1OyGuDGXcwyqKxnpcTQ9/83s9W8DXxcXTtOExgwh0PU889ezKSuP
1jb2tZVr0jXLLEfowHD3XvQinOQZZe+CzWD68ZtrgI3nlzkzh4V+yKIYT06b9cOvhzUhgnb4ysHg
VBG9VNLLLFLisxlRCH/O97KJ9OqgmkzD8mmi2Sm1aCYk1JBwg/dqFISuPnxVsrgM/bNGLzKFihPD
K+wM3VX1P30in2v+iqGGb58d4UDfptrD3JQnw32frPQ9BZGkBkrNGDzmXnOVhb+fYszGo/bKIvqS
SlJd7uXA14N9XdEZ4Q0DAY5IYNXXfrYvqjEefRU16PtFRemuumFLFY+q5O9VDClDeZU0Hm5DQw4d
Kp2DWzVBgGFyVgW1kvXXWHrM1DBqLtYH9dUufrQMI2hpeVNzEK2tlNeCesgLkTnJgIuP9XUC8Iud
ArI64WNZlFemndeZbjG3fJQ/1nUav5txfe00/SL5m6BCttB0Hgd2IfZ8cM3q2jJqg6EXED9Aa/Lr
7UwuBpWzDWNKZU/tLUaEjEE/f3x2OAQ9lOnw+E1VGhIoMyPIj6pYt24S8roIKUMAGICg6wQsBPsy
CQKJpgPU8lh4ZMFtYJj5tsL/R+hkSq2jYkCzPMCGmISiT9Tlk6s9a253lIG4hEV5MDtuYZw0T3Bu
blKZtQDP0veGxckkyZRC+6kaUItPqiZFoqyusL4Wtct8pGSEVWRQEewYmKLDBw18iX3iexK0zxHx
/zcvFXiJvz/f7AZ1Bw18iP4gKX59vsepaHvmk9RynrxNSmMF5q3DdBkrRy1y1rtE6LfarKHtXh9g
zhxK6Cg907ycPGYwvJtxVn5vYmCeQAJN+CeFT9FQoiMMRlpj0mHTPyd2hJqMfj+02vbzjuWt95yi
3aueb7MXR99JbrscAXWIGlN9LPp6A6nVTW4NFyNIuLRzC449S6BY47iI2JMWk8Nefd5LCj6DMkO1
mmrZD3RzFXb6dy2eMB1vHvQg2ffCgXeJUq4G6A5gVgDPoKFkCJdNqd/0k1hhr1Yu6hEQs8YcEIRR
YfaYns6bBGFhry+ZsLhHPQ03pilxMe2Rm0MrXJ0PAC8ri997gemdBytgcFdKLb9yokPaazdRS4ui
xnGlz6QVBsZNkl9Tm2eR+pQqsgSoOrYHb/Tv1JuAWNveoqeyCgaqLOiUlzRGdQy44hD0B0uCxD5n
lBh1FL9Lw3mos2kTh0WywGyIcBEOG1EFp7ZLbxvynp7Dq+pseEAdRvAk1PkgLOdBYPY3uUit2CSr
GjxBMNk/A73a1TYsiGY6SW0hEvyRxmxpoPzOYAi5g4ySabSPkyGOaaJBxrROvWYePgPufwR3+j8K
MyBz/O8wg4fuXzdx17X/eit+/Ov8U8btr2gDfvlPtIES/w1s0/cMXliPfPUn1sD8A0IvKyczsJX8
h/rWn5gn7w/b8JAkZGMa2Igp/AXz5P2hBzZLxj+1Qfz/BGuA3sDf4gkQKoO6ge0hTdPXeDJJUZsj
FHXWseadMCGgDNCL8lf2GZXGUKanTUEfI4HR5tbfQI02COPzP4F9X8JIMGIw4dSSOj7XerDxnIHq
2ll0CPV4L6oiBSYE5awEjHusQm0ptGqRRFtpu8Ri1DmQCMe2DjIQbVYsQcA/2sMZkPlKjx9FjmBc
/lG+hS1C2BWuafj7TamzrrwXQ0fqVVuG+MToMl+LEO6E7qwmoKYm0qlWbUB8enbOg/mQVi4zY+a6
PkAJkWPymC4AnBqM1Z4lkNfmXs/f8QRcydZEfwjK6oyKkPfI6mslIsHooN77qdgCSVub6bQCPkIj
inADCOmpFis3dSGUMCpqgSSOQBx40cwaGDKXLe9tNAn59AbtLKishDJ3joYF9khUXkP53jiv4ZST
fY4NRxcngzGTKVEquvYgzP1+2XevMrrt3Po+xQjaFvJGQAAteuxgMeVtshSLSDT9E3gyzhsaaS2U
ls7G8B6l+AxL3NwHjEt9roGCGpD9jKxy2cjm1tBnuoVkiZAjpfxw47fY5GD9u5CM5YsA0+3JEvfh
2DIMsBZTSWGMRa3R3tR9dTuP8f3cNbdJWqUw+YqV34p7BVlT16CU/b42s2MThicvZ6be3Laj2AqY
Lwoa7tGamL2z9GQLoSx4UJd0InNN3jGp7OO9Otk575bT2N8AtNiQInfCDe5bL31Vp1HJeasufRGZ
22l4SQZ760batrMmFu5ckYA7VgfHysoQSXtFSOm2n62DgS+Mbi0THUA6n3pK5nOJ4XgPqhS+/zFF
zBHM/xGR7pPl4ksLcnm2bj3oR3afvCZOv1YwthT3bTsk2wbdTcqwI2IUMfrT1otCmlmc0WC6MVMn
o2ToxkUs4GEfjogv1izh5nGr1wkKKEBWChC62keMs5Bwza2X4BIehTsfYHTCNOakrLGGjj6o+RF3
cqnnYP3DFTdlX+rxqZj1XT7nj2mNRppbLn1y3pS8aOnNQBVi+q9d7WzyLML37htGBPgzvQJK7EA+
8OAJ+5SQg3rpPLim3DsSNm+499vgppuDey2ku9fpH82dO7d76uvTGHs8RKGLs9x87VukHd18kZQW
Zx1wOsjV8D6F9KFG8y3TaHrhb5T4Qzn2szUaK/WltBQ3bgE9q5g5L2PVpo+RAKYYXXv9p9GVzP7F
UscgvcNbbCRb2/3P2Uz3tWNSXURL/HSUaj7yZZgZC5OShdKRRWNjPTeIAE7VuBgx7kyidGHgHDRc
ugQm2YecoUUwRo+/O5Daxm5ZV3B0WlDkJOiY/oO1dag/F9UpQ1HOR9ywtx7L6IT/dY7McdiV2xyT
91z/Zg33kXkLwGMb2D9rPHCpOKwkPXVNtBqifjtQAbalsUy4DxIj0WidZulexhNOezXlTXFwFFGN
QFU348KbkZjJLhA8Fq587SPCktntwuldR9isVRso/d1FIMNM0n3SYO4qITXSnOMzcxXjfKPMqfHd
WGJBsMU9tDLQ8hzH9eACyJaIUE94o0T9jn5/3RCw8TDGNTNkezkvjCxHi1biIsJRqvwkLWvHUIJl
ZrBp1eYeNr3SkTP8dFeF9TqX3XqIETrMr3qPKyc1I2qCG/Vrpd0chT7fSPwEM+cdzMdvEEOGrXq1
XzBDCstiA3gn2QHy/dpCmgIchBWPvE9JvnMGzE8a7ZudMx/Li7uYaag2ROvRhM/HzS3A2xrY5foF
PNYSDVFg/7HNjmoCo9qgbcnXKwQ6Oks7mnaxCBux8Xy2la59ivV+qWmvlVmvLP9+isRTHCsTzHmb
SZLZ7C4zdP2qlEDek7ywYe4ZUwlmdhqel6OBtVCNkK/vLGeds0iITkSQwRZbE4Z1BNC8nvvbOnaX
Qhf3tCwbS+csfPeUzP0GG0Foxe7SKIJDKR5So79ReaMaNPB6wZrRN+8kJ6jW1R4UQWPrE+gm3HV0
rIoSYmHPcq0j8JUofMa6wPWoOsj8WrvipCwIc4vk5d9j7YZ8gob1pXaZco3uM9nkwYk8fFTBNgQH
0qKGajTZTgWytiVgtQRtj2DXxoeCP66CXYdz/CjTJxPXHiyl0a05uLp2me3oPtGHszF73xAR37YD
qIiexWqU72SfXsiqR+F3gNKI5+Om7OBvV9lON4kPTKrQWjkIGJUtdAhDlncJWGkf/RBFIhlkR4bc
5DbCkgra7EeH3EJXOdxOls3agtlVAfEpK++6qrxriXwGSgfw386CeP6fF7zPcRpXP3/Eb/+3gLVK
GfofK95j/z1++6XOVb/yZ52r/+FTyvLQgqH3WSRRaf5Z6Rp/gHJC1s0A2KorebD/qXTtP8A42YoM
4JhUtQoM9Seq1voD7WPdCEy07AJcCv5DVO2XYIKIHeJ4JudA1nIR+Pm1cR7MzvWGBKGheXBwAAb/
mVxLeQ/nES0htpsOcpgGVeis/6Zn/1phfz2w6uj/AkIMUbUAGKgOHNzaTL46ooD2Db7n8i+3498g
LF1TjdT+Gi85UhDAYeATEi3559cjJaMTs6XjSL2SkXP8e82kl7fEUwWXsjOpmywlGaQ9VFVxRyS7
990eeABZKitYfBXHyuj2mkaJPugTFPzsI3Q/FTvYlTDxpI6WHju/KrivJ5i9mIi19tqhuzcyHWFM
iUD6hDlaf+uwEi207GiOyaGFmSOaGd1c7amW0bXA59EaYzDxr1jL5mwQkGTb+qZ4rooZglby0ngU
YxVSsNDMBrpk0cozNlBHLTFPbBOOEvWTQEnEhO1N6WlPadDfjCZFHARNJa6eBChEp1RcIZ6jlE5N
Tzwegnt3aI8TGIaI6i2x7ENfZhfFDJ4yWpS4R7SWgI467tlpZwzaw2PizUytXYQIxENLeI2aYNUI
KEsFYjEmVhVT+v5z7Yn5kNUaORNDIDYckJT0FkKTH9yn8CAV4yrE7N5tJFwS73KFBZC5qGjoKxQ/
dwOzrkjJSiEQ5oxMqlOxwyvETtaaEurXRtSNGDZVEeBv/1GlHZViEleu/Qqxn3wtqUGzHIrrCP7v
1Bn2xpsVE4TA7ZqnvMh2qSleBj3dbdE3WSOlvRkH1CO8h4lFQ0KVWuf1bVCjKFOWR0W4txm4DLN/
lD6s0zDF9Pah/rT5FIsC4YI5dG+SmnowfWOx/ZFa0YuGdVta7VsbCgSygui7HIXHLj6OsBLTjkVg
HQpHO8bCOaRcO7ZCActBj4l4C3sCPONSXakSnY6SxDdUxHmkLmqKaFIqML2bSYe6ifd4b2JHrZd3
oQ3X2R9XEaZvWQxhAwd5IEj7bZS4MFJHtqbDehDRNjBvRqAChYULmdiVPG0jqS7L3IMu7YWTj2e9
HDZ24u0yTaznOl52sKSHLFeIjgv/ZtmE9Wc7neGab3QMqyoc2gMor5W3iDNYu7Bg8umsftMOnaV6
bsEL3ZQWuTancikRNijC44yBqDbJdQYfP0KtqddV44bCBG+G0bW36pFL6uZtCNxdm0N6hIVvsuuo
O/tAzt6N40MfktcMiZFYdHGCmT6G25MPi2ogwaKUFiWAiwbU7UJ753eP3TxePSPBCyR+kRYzY725
zfv8Vf1oB79f8XKngksaHMtZKWZHj1LO6Jbw8mk5L53YOh7CHUZ8r/XObkidg0lWlbFD8+E9sE4+
ejidhcOEjzHz8/zsVsYdJYQvb9Sb59TRWnH1MapaBz5LP2epiEWtERxTgT9nOS5HW9IZ47c9Z7uS
82CTv+vUhzerrcXeVlGkimFDHbxElnGdxOJUt9b3z3uLtdpGFU9mhcVKpK/0TCC60C+rURwyTGrq
pNmz7Lw0WrbTULrOoFiCwQAjKLaj6+zUZ5owN9fi9rbDwBOtrjWkJeQE8FQGQpKFLb687T6lDvGS
4jg0aKhDgi79b4MZb/z6zkfZBkW6SN6q3jMrCa/oUIVctxKt/VgML17+UAkEIuyR9TQlc8LTHA8X
mqzVGCYvucmb3YTet7bVnruS4jGUaxfDbBU+q658a73iNja9U9FYJzvwfni6ONSVuK9yxXjq9nZe
3gktfCaxolHDwxSDrB/8sy9op24EpatTJ0erz7a1CXHT1VeifnESQgfjEC3NbmBCookEv3bk3414
1NPg3iHkWwPdER7vOB6G0YcfIeNpRh+RftRgG8+NfG9cWAhFCPgvtw91Gq1borpeVC92e44IIWr4
2MYD7ySPfwVnMKwxdO6WGbogjoDPLNxdHQZHPWxvQTp8VngS3jON8VHVv1E3QSZPoNdn1iY1ftgl
jPZ+RIRCO0ZE5lnBh3uujo9CkMGnkXXw0CXtXoGTs4wnMOpvjHg+6zFVcjq8d14LZlTiGGRvuBgP
swdJfdCP9SYftZ0YkNXOUXxuNPS50PMqMYOuQ0SyCC+eeQo6GyRddlfFw1krpq16KuNbZroXVdFm
Wrqj+z/3Q3HnFT89C/HRCL2TkvTjDQul452b1YMMoMTNXIcqwdtTu2iB/9A60XH2s3uzScColXd9
4pycbnpnVZw3W1m175o2ndPB/1YidrZofhpB/+AWPLrckz57rRv7VIuzb5vbOWqREAGaE1S3xuSc
INyzm6fPYa8sgq3Mqr0vMyRhQD443Tvy9K96qvncNdAz1Ug2Q0QjbcdzBnKPJH4zttkuHOfthE2z
T5iKocEHd0FbvsWIKHhxejcyHUpDf9Nwpycd9rX0vzkeU7I4WvvdfNOEP3Eu/EEF8CNw4n001luj
yKkkjJfCWRV9s58baLvZm47BAebaW8UnrC3nkLTWTtUmNSj0svHuBw/xWCwAphyFpkcIfgspmhXC
DZhiOYteMBhDgr0vowOrjm0AGiOxiW7pvB1DerhZMpRnFxRh4TfHrxE6PU1b72Gwv/UJoIRK4YlS
v3qhpMkmsbFvRQIvhgJK5lAvcSROv6v7wLLh1sQRV76FtOdgVSmWKaj/o2H6/9HeQrkw/u+9xWOP
m83nKH35BnGv/de+zRis/zpTV3/iv3sNj4YCszzWYIYSxmR2/f97Dc/8w8YwBTKO70IYtl2+9d9T
dROvPZoTpEg9RzUASnP3v3sNvmX4Jm+mida2gT/fJ1f7fxhaMLD/dwbH1xU0UtkOBbiDbQwzfJiE
v5bho94kmWx5jjzHTPEAK7YiA5dlWvVDj6UpAsXpK4OpJ9ce9wjytkLcWI5AXNtEXQd2Q1p5+79c
zX/XGnxpDNQZYSZj26ZNi4BW8q9nhKjn1JkeWkUB+EK3k/7K1+STN9H3gMv/jWuP/bUN+a+j0cv5
6IWC0FQN0V8anjrQsCEbDD4/qB60hNiuC2ESaIJt0raIqLJN68YOWWqEIW3EriNhX2KJIa0/jE/2
kFNbOjYO2dHjpAVMpcPV3NjonlEMyzaNYK3lH3PLHLGeNvUEbIPZjGY9tw4KGy4hzQP+vMwt5vRe
CGOvaL5rPTImjsWkaAJZlWH6YML+deSKTuRWREAhEqv8DdPpa9/3X5eBHS0gBBYrn5vcv1wGU2Yy
ljU4TXSY5SIRHkBtPfloOjywu9/0fl8nZZ/HQvDQQbfWscFdfLnkUdjVcuSRCwsEYhCxSidLW+SR
YKTXIkw5jN//+YlSlpW/9Joc0dUhu1nMZT1F5//1iE0KodDROaIeV6eg1XaUn3etnNJN1oaPTKzZ
oIoVMA80gJSjjT3jLRdlt1VuxyCb5Qn/vlOuA013YgRSh/u6OUWi3Ixi3PnZut0x36uX6t345xP/
G7n264kTH/76dA5tMEls5MUGAP458oenXIt/UEmC/AuLaIFSAlwAc1/C6kxq6BeRrNQITeF7Gasb
w+/s5f79Camg5BsAd3zzy5UM67zUQQiJjRTlI4ECiUK5iGvtgPDSj4Jcn3ngTpppfGLKu8n76Yju
0JaO877ptcd/vjruv7utFirugcvDhN/Vl5MppzGG9IuyjYtHvWdqYAmiY1AYp6nO9LVny+cxtlm9
g8MgbcYBg8VNSgMOOry7orN96r3wPuyO6KZ2qKgtZZ6967p97QBvmB0vfohiS5cNw94K8ofSQzwS
VQ/25UsjAF9cT090RRg/AbcDKMdrPGdgNp3mx9i6Z1Yq74AFH3WtuxpmKcGIpa++la1F7597L/0A
CQ9zuLsve/NVK9wnM9BANlHRsLBEt4t7HrC7mHxKBjY2VjIojkrxXLm6xwI9+ug9+eQ2zraLnKvf
K2w2cRsE5++EsdVV/OugRj2DOEVblonkhQX96ddnsA77eNYzELPxlL/2SJsAd5ifTBPEkjR53BRs
u9O16TdRwvjKJf48LmQXWzeQt8Cs79fjen1vtQmRAazfKpmbb73CbuJeALjF29F6HiRqW1FeII6Y
LP75yfr00fvymT3iIJsEB80OQ/9ybBnPVV3YcQTCz8luWjzk+gTlLUWucZq5XqB0eHKyPtsbTr/z
2kcP34NjOL5NfdAuQ3SE0G2qahgu5bFqAdRVTTotLLs654m5SpDUs8bbbFyN8wx6OCGHZAlNjNbm
9dJP9VuqOMwZjaFbYw6TiDZdT11TrgI5PWGExFcLgEn//JEN6+9vk2LkehQdgetyz9X3/5ICorYZ
TBpfKkoDHVTEjB51+9Tb0mbubkCjQYyoa+jSyYWWYrz2evgutW3tkyvM2dnb7GI1F7Zf3DQPBvWD
5b1XIcKZ/VjBNkjzu8Z2trWevX7CLgHZbGb+b5FhBVl4zc6yxHudeud86Ma95Xsw7MZdh2nQ1lSS
/Mhi7iIQLUGH5olXmpup0Q6arT9pLRw9JjKu15/02WxR60ovCKAf6iH+0XgB660QJ7wOzQ+sZMLv
AWrs67RrsXXXoHyB1F0ZQfziROybmZtsncL7yGxmkkMKKjOAzQf8KLqpBm6oTEAIjDo6fAxq7gHE
nTMBNiiG6LPIKvuxnad1aDvjnrKNFV5RpvCF5kOia2/WmLhr5JFkMIXL2YNNGU38am5aO1Ob/U3R
oy1isFNzIiK4vPPa7LXPQxTcwjsTT26ROpBxzAPNcFiVGwvUQieDeVncR62VrsYqCzbjSFKIAiZR
BZqoI+9L43qPTcVEYbJG4NYkOA3qfSJJaTVLfYdOxAOfvbDBuC4cSLg5MbxP6M1d5mFYF3/v0vRm
cgBAt6n+nroh+vx+xGoov8+79F1NCpzUpjkHByB9jMld6/LPT6bKcb++ixS5YD54EUGLUhL/+lza
uh1mTKJYRLsJmGLBNNyto2pplek7IeKahR9hgvKLqlf+0yMTdtDXQcmHYsWwv2RfFHi4aROrdKeF
W9QUF6vvj03Nc9B6qNza0EI9e2sMZIp/PrD599gH05NYC1HecUDbfBmO81U26mYbwJH5ZBQjiyv7
8AOM3NlrSnvjGBFgiIyaQ+9PtlNf+o6FcK7kwqNRLu0ZmVGt/WaW9rrqZlic9d0Av9Y056d/PtO/
3xxOFEdS2zPQ1sUd5NebU6EfVwZyDljemu+8WTcKgpnFxUOjpWsFeXTJiuNvbZ//Hqt+PeyXWKXP
WSGbZArWURBiTdwygLGi7M43GvmbW+Hofy9XORbdFv446m58zX/QBscWjcQAe1T21k33ojn3ztQu
7GLawCfYx+Bm+0TlwdkgEiQvAcrPzjBuwNyl68jgnQtrgaEPkLxRYzIgCuMlznLU7svnCOucASTh
nKFQlkkwmbpDOnAbFpLMI6VJiJiAJm8tYTyJHtV0BPNeZq2VULDQzhSBVy7nREdOo5lvzTqel8ID
0urCb5aN8VAHPkP5DEbsKNBRQvqkQ1WC+ZiobEbw/WkW/sbrrf0Yldm+74o7IWskG+uLmfVYJmuI
cQext/X6j9Q1nRvUBwqMMLeJgw9ZMgcveh3oGNAY5sLP0OVXNUx6F06pDXgBelXgEaQduKdlBFhJ
2vkPaAtxgxwTPd4A9QX0InaViADqkY2abrCBLwG5pWD5w4Qz4kIWt/pU+0s/alMuTgOOam7dFW5W
+0wfwL1lBYLzk/7JMovtBfsJhi6A3pumeM1tCq/JQuFdFM//j70zW47byLr1q/xx7uHAmEDe1swi
i6RYFCXyBkFqwDwPCeDpz5e0/bdEyVL4XHaciO5ot22qQBSQuXPvtb6VZ/NDOfEtNFGdwi6GVOaC
pQnR00uVvoxx9tkVW6MXQCaUduGcclfW+xhN1XpxhzUC6fAoOX5VKeg5xJH1uogatsrWhX4j1d0Y
h7dzyBo+1thnFk+fpDo0z+BaLtsKTT49N6HCmvU93YGTrBdol4UXvXTRrLC1pYDSjctxzrkxQ/I1
C7Zmkn9MsKlyQ1I6uClDY2kcvYV9K1TuKe751VptfOym+RDmDB6mwDzKzrnVOs6gVidQrk8FObhB
0p2bQWDHWeybut7KCv3MQ9J57Yrp0S3KJECm8j7WsIVahHwFnZkBwDQg+4+7oWEr9DE+Qp5ubkuJ
Oc0tXjpFG0zGUOuc4Mk2rGKVTHwRnV0T81Nwfgdm008RlnqEbZVxF9X1bcAfi0h2eBnoYftZtu+n
xSVxHtA3gPg5797zLzwVU0ULdOLOONdZL8U16Uc4ECePUsMdipUvm4NhoMMrrWFYjUtx08csy1IR
34ccSO9vfRrmiK6h3CaledMhWwDefXStiAhTXorV4A/vBYa+oWX7S3qA03HM6hE0xbgq6uyizuKT
BihAjMZXahVPqeE+5J48hniDVloerv2eFGonkjuo/I3jaGAbtDCvRB7b8FQ6hDaV2edIJF9r9Ef7
GkNrpLB9BPgcY8a3mLtZRlJqKTF+Ka3pE1y+DZUgIGScYJPHqbiN+y8NLn6/wyTod2yAbuNd2DO6
szEWu6AOAHEHJjJmlEYF5qh2MThLR9BpctU8i/4Uq+ZjquvJYaFQM9SErmo27ux+QUvnciPIjMZn
Nzx6DBLUaFskY6ClnNPwFKbqFBrp586576wAu0yUvlQEoo6xTgBUOWFZuQn/sYGzHGzSyPvcd2SA
aYLCq8N8yin8DMVnqwE9e6g+pzmEYrc26S3Ne0bcEH/Gh9pFex/5iHOI4oBfuuG9WHUdRknXFDuz
0Qh/Dmz20p8GeSuc5VwMylxZ3q0vxmgtDIYA7k1acv51PRNZldPSybLbehf70W08a34rFIUWG7j3
0cr5bvy4PyJsvjC88mx0/j1ajofer06OjbPR9E+QOyDXdltDaBdYA1fSwC+XAkotqyXZZ4t3aSDt
WVeNu+b8Mq6pnU+YsjJ2IbXNR8RJeao29VDeFgbj5yBbHEjojNCCmz5VXym/OzyA9kNvh8+aneDk
fr5OnjnCc9G4Bba0DG+dfD5yHw9NFjxWVh9x+HnPyFPuVNTjLOyTs9dU2Dh5dbwlvcYLyx1rZHMc
NLWIHJmNWcuHuohOo4+bCeif6HknAqD5ZNDqmYW2iLHIvrhLTkZ4GBF3BC2rs5EXyHE74lGeFwtN
umDonPkafd7eeDiO/RaOE11xJEnByg5YKBjcnScZ6lDeCDNbfj1XXMKcX06V/ywGdApWEl8GRkN2
A5PsLt4zKATODL7jwBHfWxee2M1OzpUZxXMHOcHy07Ww2wAMO6+la/EWGh6SGmrv1onc1UTCcnb2
8zjbSfcTFugFcy1mGbyye9wi6OeWQ1VVZ2BDG9fTZXvCGZWX/Sme/F0ti2Nd1NdmPRkrD0tbpLBQ
RF7zcbLKcxcxpzbz4dGe5XlQ7ldZG18S8tVETwKbA5bTzqrj4Fmkmk3JS9mqlwgnY7cMh3FaPtPT
/+zgNVoJj1GWZ7QXUOn5zYYcdrPgDBjeg5UBcSRZeohRPqT9+2aseC5ptMo0vSN+7HnIuGlBn794
9YgtyCwzqj5a/2VAW24GkhUikft1MfcDU9LD6mnTjAYM5wlO/M731VwZOotnWK1kGj1h4Al2U2ne
5Zn5UGWcCpb8uSfg4VNuQ01NYn8vrOdsDqeLwvc/0AMtbDgbPjeZZlqyWsBHWKJtVmnAtwl18pnm
3EPcxMS36Nfq1fGoEJZk2cj/6zCyFWD9TcDt2BVGXkxkm5VB0eq1SC+7j0sjvuQWllvZgDCA2EST
lmWuqEd45/wtz+GG5c5y5ZbjYxLj/vP1426l5bmUgj+5Wc8jVpSkv54AQAb+9ARiYztrs6Bmr1Wq
OseBdjuEd/5cP/363v6gXefe0s4m8g/wFR39twmVbuXgLy8ruS1mCrzuazVR1JcODwgM/Y0JF2Rl
T5x+qR3WE/ybMGpv/dTFmZuy2I0wCVzT/5hisVibjnqYypRmM7AXZbnX7eLcptCQwyB+Zyc4JscB
foAxm9tf/xLOT84lNh+Dyh8Wlm4TfP+AEJ8V9GMRy21jiot4rK7agkWtQIQzkqzVAV3Ain6b9/68
LpBf2+2tHQkQfNTAoqQUS7NURx8/h4B1Vkuf3+o+QaaWCzuO9rqr7WOHWw8YMW2zOntVcwZBcEyK
ZjM6BsNZyt5f/0av2Vvfny4Je3Ms/A5COPz3TaeniSXuF/qL22WWBEaV5hllzXXlwSTJOLYfBosM
nvjjEsBFWyZ7q5/tDUF5D7MHpwIRFitjUTlrBtJpmll7gZbXSUAQ/vo63Z/ceW2twPjgApAV5puD
Vog8eaQ9gQO/ogGkcWRdrZ9u/YZx4oMGQNQMpsqtD+k6ZkvyI2qEcDCuc8+7pysO8yRghBKaOK0h
tuddeda9TN9iDTILukt8QSumlF9s1bzrnXBtx9PJlNV5rMYTPV+iSodI41wqPAfroMtCKMtUaxxU
/JnXTxXyaKQ4BBeuSBb5b96fn5zCMIvCq2Qu5NMatL9/8jpO2o0Zev7Wo2YnuoaBO/04W2fOYLvK
r359u39yrHXInrGZQ0HQJPX2+0/zFd+prHgqkqi+bRYWloWOnojXpl08s0v467mVyNdZmv79B/OC
OSZDCurHt6o4t7fbJJGLz5kNr6MsM3CvRfqQjtnRnYL3EcTdpcByhU+x+E3D9Wd32GPSGGDbYLL4
doFavNQAPNb723HCKKhBNC0ssWWg5zgRJYGP5jeryQ+ZdCyJzLXo7kBLYsr52gX5puNYxWkDN6nz
t3nD9lhK/mpE+JTkhIa6Kn5cXKxiOpjhdbUfcglirLh9veH/aoz93+kJ0xPjf55ivz//zwPn7KT8
6fha/+zfUln3D0/oNQfhK5mKr6PBv6WyHpNtz+VRcQT1jB5F/z2+tgJMYbpn4upoShtT2f+Ory1f
g7B1ax1rGMNvYf+bAbZe975dv+EPEuRLX8YVgcPVvOmUGahoVVTaGE6ycWcnCNqC8DfP6dsX4+1H
vBkz0fZARKz4CCYdp6CKQXxsEriKY0XnN1a/mfm9Hbf8+WlgMkxujcQY/v3S0xtjRnlvhsBOxLos
byq3uKpQ52QxkBJgsjDgvvneb/+8V99CW7UM+odbaAlpuegMwJe8bXNKUisac4E3GIzjpbeqzPyy
YhqREW/RhPO+KZH0O6gEEaO5ccZuPF/3s3uYI+egb/Y8kh+Htco0xPnXV/bTC2OvY/2lC8rU8ftb
YaWuhVJtCjdVbNxpj1SscJKhuIr0d92yHObT9a8/8nX4/PZ5ws34v5/5Zp917QjzKhQe7ve4BQGI
a+3Zj5CszRst+a17RJklbKcBcxRqO2+Sv9l6fvZAf3sBvFPfjmH6gJW3bfilaxzAKTD02M0Ov/kl
9Y17+0u+Tm+ZFdJUf/uMpf48Usf0fONhdbuYeOgC96DB61l6zZDpQhTuaRTDZdena9mj20NI55f7
31yF/k3eXgWkfOQGpi1QuLx5dZkGDXi623CDurpXyyab5g1geAh/yIBLXHFNDJiOrgMKKU/yAGAO
nx+aIngfd/3Nry/G0a/VDxcDxlpj9W3zBwIESTjkGo9FuHHUJYkQ2hx5kCQLZvDhABLC0EG86pNo
aQbvgXJsYBGucBkRFekepZbkN9NmiabrwE6OQYyqHaFi2eC7QSKZ8s6aKRCcGnOKBqKNy841SGdk
5JIm23GYN7/+bX4Y0+tFhFc54BgHaMN6C+Vu2roUblyFm57UYVZvhBV0PBENu1jPUXjs67hCtksN
juaEQN0T4J3DLB9jLJG/vpS3lZS+EnwR7PO2dFwh3lRSxKjzAqsy3JCnZE74yZHgyra4rSvEwRhB
HfSp8W+e7x9EPX9+qE5iwJPMNvTmyXKiwKKplfISm/evWvWAd1klx6YUVPFqVywOwYsfLRyOZoqC
b0QXivYV0c6VXtG0zlzOeJ5meTVogegQ7fTLr8NlDLxWkx+9ExlyYnlTLfBkk/XsiLMz4zOYp32Q
RvRN84OsG+Siy0Ys80ZzhbTNVssqvWXYcl2zF//mhSJC/icPMYd3E0cLR3iQJvzzbwqqJQ6CzOh9
uREhAbUuCiJ5XHJie5wnexovc2S443Ir0CjlyHoHb8bECKkDs2s5D7tkGi4o9kmfLa7Qy2vJtixS
PBl416rkcaJzmBNUWzPZVNNNw4MN+3ddz+NOi8kXfKw+rWKahmDei0Ppj7u8dVizxWEB9TgTsqNd
tzqpysc2mdcwMYZmZROLNuEinhx8DOiRteXC4/vSN9yEhtOlA5hVCJz4HRTRn7EP29JMj1rPPTXe
oSUM1612IBAOsVTXTmxcY6smELi50RJqEwaaeIzu27i+RMi6Y5ZFtFNPwjvwUfRt0wxeGoF6hl9D
OANIDfT9UQEkddyGvA0VTpHcmfdwTbb60gS2h0FFewVvF7jDegAUaoOA7OM1a3Yv8sdm7i/J9dqn
dnehHGPXYU3TbjpUsEdOkEeNhwoxhar51nTsg77zPe1/LcLXZjtUHMeJznbOSNsmPaJBVM8o8ELH
1OBAJ4vzBLT8FETzfhTxnvM47F8mNV2OszO6n9vqmQ0MBzCdTMMnjZB0NRuAa+YGDwX6eB0F4eOA
DoGDuPdN3e0KgWJ1IXWjJpgjjd+1ZX4bkRLud8x+8CxoAzPByjdBYFwI1isxET3n3wYoW7WQvIqS
LY1enmnnEBpyI+33noOFhJQ17YujcsNWLXE9bCYSKAeCW/fEDGXg70bWSL1eVuJrzLerNyH9jTf5
DUpI1PRbt3nCHHSfx+0BNySN/FQ/BiT8xEc9ztIyeKPF6J2zHi/TIcVhjIsBmkVq3ptMH/RCTJxS
QS1DsIhSl3li7NoSWTYfV+HNjpbuRvKnaU80lNSNK1FIB+cMzmfhMwvjw/Dy7pccM4Qgw507MUbc
KTYDTZ0Drs6UqrwARsxjfCW8HrDuQmPkZLXDRY//xajo1KZgHCWKfFtepaU4aAPo6E+vjnYjMSGc
e5etWgd5vIeZuQXqdYhAdbp4nvJOMXcuDuCM99oKNnwtOrVTBilyKVlvPbEEFGKFsUtJs81GfExn
/Xe8ke+br2TqBqRL4S4IuC2eeK/dhoQ8Itwx/MtC5buAJntMKZsWsPp9zv9sE/WAYYjkUho4Fx2G
IpPdsNQOkQXUV88DOi6HLlsLYHNNcbSi5fWnHDCpFuGeJt/FwpeovajJPG/8GoO6K9aesujQ8ftj
BqW5GGJ2rYld0Xc04BmrXOwTRGtFWHtKRa2Fzj7I2S6dBXHksq4FqwwzA91EyjLMvaRlazeSZQ+7
ylRYW7k4/qs98vqZ1ZjFhOQ57T3KPdwOiLWVqxDJZwczol+SGrtppKDF3TnG9BK1ZcqyebbMPfqO
Yxt95TR0zOZloxAAqAlzEA8zuLOjx2KkCtQsJqlghPVyJXnMLmtHZ51z5wL5NV2ef/s+sIZ1ZaVH
D9tIxLera4gsyjCfJ4/YJVYuhpiEFqYbXiLnW41FcdBm+j6b9/Ra+J1w+XmPv96Pf7ZFoJcjqMHU
0oa3RRfNGZEHvS3xDrc3PoaAqJz2g2f/Zgv+oVOot2AZwKhibP6aev/9VpSGbl43oOOJ0/OOBRQN
2DmoUZD343zVa5u2/5qQlVGVHUYi+jQZtQqJMeKpqCByUHpqe8rSoZGfyLTDE2Z64QdnzJ4i675n
mhzW7Q1pWSLoP/hA8QA6ggf7bSn1swJGO7qplAOOZG974r2TxmURBnITJSn4gRttFeoYkDC5vqeO
OGWI95XnEt3qHCf+1yDiMyofLTG8LI6NOIMXP8XkBLaZ89tvqqufFnq4KO3XItqC0PL9bba9XOVO
TsrTrFgtjP6iQ67rlsvL1IPMwJ60yGFLn2vtBx1A2uZZG1sa3z2UwLf/H56sby7lzWltGpncdD6X
4jnTtd9E4FnxLKSM1379OT8LkPBR42gpom/xhL2p7sa8SQy7dyTm2PwRPu4Jcty2al2izzGVAQPQ
7105hlvfn18BGgWjzswmBaq9caWx09uGDNtX0Hcr5VVU3VTNiFiVJQInzq+v9meZDdRiGlpD05+/
eHNbRDS3uY98ZDNUvNK46rSLrjPYYN7zza1mN15VRMnrxx/u3MYfeFaW7J1eFAvqjV9fjb41b045
OijIQy6LH4G29/ePi5H6TswoX24K62nq4q22K+pTjOZ/5OXvOgs/Ob9jinYg9VhuwF+8/bTa9ass
b+TGTi+KwdkKLX4Mg01t40qqKWv63zSJaVT+7BdkWaEKZm3z3mIFc9FORQ+wdVO7VCRsigOvagA9
IYEWT6huihtIQYbVYBf9r+imhtZXa8tuVHvHUGUHzVzpsnxdHJm1H2dHbWeXx4M4MG/OqWvyKyXj
TQoZ1on7iwyL1YSfaEmmXV2Z+wElXKNwiTUIc5z1xI8X07il5NoTW3IKBJ5gIffLS0R0TV0Y5wlH
Wtp0+KBSshXkVZI5pyD2jn1LtII2oYIz6AqqVWxXBVQUf/RI1zZJDczAIw+XAw7joI/vWH/MvLlq
83WF3iMjXZPHq5+o50E8oGY+9OyNAUpKJxi2ig/V/Qu9oet3QlfgA38PYNulXuHqnKNCGZ0MJo7g
Za2hv9Fwg5EzwExqmgbyBJzk9JtHIAs7f3tjUFMZNeniMoMQjKmRmpd9r6vWumZGsnUVQfXFdrhF
vXqMYqCivKsObRyXRADjBWPMTUOZpG1MXrLssxSPNnmt4KwutJVU189Wo8Ao7fpx3JYjji+K+Ng0
7jTxyINa1KvoaOD86snede3+UoQHr04v9XYzt+4xtJ+SJrzTeAx4DZlxiTcWDym3u5JXXc8WMgZX
Thpd5NMJQ9lGe7F6UoysISLXnEhhWkI1HTEc06RZ3M9+eqCdxlTx9XSyD5eeMKNxF4/PRnYW+biL
OKNA9V77ID66Xl7NPjLRNj4q8I76mxj75sYsojs5T+so39U1pwX+gASraFlc6j6TI8/eQItgck6q
e3I87fnkgfKjvSw4SmTM0fk64vElVfWuCO7bkZ018dau5FRhQgqk7tHQotzvjoX4JMon/pNSaHkA
moayJj0BZWM/74c831gMqBm9ddRU5B1bCBcS1itICZ+0K12AiuqMaSMj/33I6TiUHCTK+VpfpmTv
dTOKIPya+gWIJLm+CwVoi0FUTNdecdOJe2eortKWI173JCxm+aq41X1UTc6wPbUHonhUxXhRz/HR
IT9V9y5wib5bZjRzFW0ZWi6Vl70racPobq/XE/eanjRLpTUxybZ8DfxRQ4NUIEFot3Ln7JG63512
nUHGL81C/dyKCUzjq8d/3Ol3ThcghewuZh+0CNWGaxY4cxRtkZ74VeKlsDL3gbuyOdNpi3eKR14j
R0RBfxbZiokuza+4zQZfV8IXxPHIaim01f0cXy9m/+fE4p8tW3rH+G4RJ9KN6bw2YUhbcmD9fhHH
MgWOb/Y4aUXGWZ9aCnfa2O5A6qqx04+arjeSLDr7PlfszntNNWgdeffrvUTrbt9eBj1/QdPdsVnf
33RKK7MxW9PBHg6Wc9tx1glRZYQ8oXPxO8eQY/+wcelOJbxYxmL0k1jdv/+doc0YZWlEpNlihzIW
CV8JSTxg+/iumAnlFbjtm2fdUesIlzc8QAFsMrGjfZCfFQfPwetvmia+mytAiCMrl2MfTXk/Afka
Y7XT1kxjUi8CD8UsB0JySUC3AnU5Lc065eOK4b1TpU8zGY/0A42rNEuOau7IsW3RU/WHPkDKrk9i
Po2DuublwnuucT4TZs7AVnsl0FvRLUa7h6AcNI0/Q5BQLiGcRXbQyZcMqo8Veb9VRkuCVkTnE8Q4
Rncdr2fRqmspFqTwdNorBUygVyu7M59k5m9UdjZi41DlSC4ShGxd4S/rIY4+pAFmdyGW69KaSQxi
gU4KwELiasqya9ODZ4aZfSpZ28nhcltxQqdy33k71JfvDALz+rYowWUjgO6tT8LxyNDlfTGyXVcc
+45HvqStYYd3GmukT3BTjU0XPoUidGpCS0cK4BJtdHcj52SaWMG5H6snuwDmwaFbpMtBsKDDS8By
1b8YbfxlngQw44C20XzuDQn/k54UC4hBi66LjDuv755h1qLGLw7GGJ4rQSXuNAMqLeOqyKIPvYMJ
9pWpcUjjLl6pJvwcNuOW1emoHlTN6TlJj2FQ3vZeSHwnO7xuJ2AxuFX0vhyuQzfu8HLdNSSAswfh
/9pWxPkZtjxnXAY963eEusNXgPVNHHPWNrt5BitOtygnLEG/hR22Fad0D/BKaL/ax5mmlyOoTMni
nKLHwWNjqeNjnapd1gJZYgfxa/+9pRjI9wOIkvIqltO6z6y1W4PD1B8l00NUwL0r3WNOyxHmN1ef
H/ReImM4BN60CYNoJToQZwMHdF0EzMY73QMRvnzQvLk849fv8itffTZjE1xAkq5S9ktjuStU8GLw
8iKsfhki42ElG0wHyhX3GpCBkWEdBV9DDGWlVHtNbehqni3Nl/OR8c3J+96J1mGOrjUAp8ARufXu
88A9p+YV0jUI48O1k5N1yuLYoL2Ku1ckYcr2pA98Xtve1Gb/gg3hMlYDqWEoPsrko0h0RFCHxEQW
z0lmrgS0hXrO3/W9/9A42dqYkkNnB3covB7R7G7xfT/Otu1wG/17ERS3LuSIUqgdiUu6v6R7A4qH
OOyCzxMGiNf2Edu5PUXIkjK292grILgNEA4GpeCWsLxW9EexuXbC31eWc5TDk0jkVp+u5uqmNfoX
7ZInhuDoFKhNKaX1v8XE8KhP9fQ9r7rOxpch2lP0SZcpCewMpOo3WOIeUDtTuljHuLh1gpS2ACh7
6OzGjO5O98ejsnxGy7hLCwdogUf1iiBGH97SRf3mAPeTNTZAesA8l4MB3E59Ev6me9zTwC7mzvQ3
aJkpjFGvUh7pnmjnlle6nfTr/cPSa/b3G4jOVuRE6DhAPTlif/95ZoJXwSEyZjOmvL92huAwOmlI
iil0YWXs9HsrqsNs2L87Nv+4d0FwkkA0OdkzJnmr+pkRaQnhKn9Tw/pf5obAElqINM11Fwfh3Z4u
KeL07Mkxn2MvveJUeZXABkuIJdGdooi21evd+Fc6hP9SO73W6vyzEGFVlYQRffmO1KV/4m/5QfAH
IgLM2ZzzURGYqAX+l9SFxoBRHcM65od/Gev/cs9b9h8OpQk6Ws65KBr5ob/M8/wTvOUW2gO8zpwQ
/5X44HWg8u0jjGZMW/ch0RK1yyn3zcBlmmyU8YtDaFtvPwjRf56N8Wgv4qR9xXnbfc1kZmtk+Seb
fMJymTA7jOfC1rY3bVoxJPaAcKb0zwngkstdTz9jZbYx/HMqkm/u6+2fl/XdoN97+8ZxuS5qWm6M
yVXD0P3+jWNuETKGLSx4t5Qcrc7Qs0J/PYwy4XiVnMgskGUfwGVZrmhcrqnmgEw5ZNpFVqXzXOKt
mWFx7VHM6oSYfaBpt7U54JuWy01rNzY1EJhCNq0tm8FNY5/MiTZmEC42ArOwWYPzINUkaHflkhL9
kxI6ndnAmbpok8d6KZyvMNEyPSKJCRsTZ6/uQ5MTubg8NMYwrhpmQzgM8mFntJwgJIhU8oDW+fDF
lhZmCAcZr+BGxhC/VzxTUDScGcCH9+QPPTkPyv6A5O9+UaTVRFV2G1WglTCrH7JWq+fTbgLw2u4m
A5l9lPcA7if/0PHvZE6/yzMIwqLGLlD1+2I09fG5gfPtngszbtZ1zBaMONKd26tlKpJN4iPdlXkD
uWCJvwozvTUt6OH4I1xArTWHCNUYByWmGvOWsFb55EbrztlIc/k05NGXArv3igiqjJSh1dTaDMP5
Yjll0waQJFnsuyw4DuZj2aTMFMUT69p5Xkif8m6jCPrNqExSj0Swrbvuk52YCfMCoi+WtL2q2/Gg
wmiXN84n00MmHS+YWLLoSwYsP2jxdMRmUyDttKK1zC5mM01WowOxZY7vRqiJSjkDIq2v4MUqIMCg
xMnvFcbg4DsjAnBy8+sY36HsACdP8TiywHMcZaCeQ7paZz5R4mNQt6BkVfTn6v6vltL/TkmXbmf9
80q6HtrnT8/fJ4nrn/jPSipYQFEDSLQ0QLzZb/8Wcsk/CDtGB4KSyvf+I+JiFZWOyfzcRHv5p4zg
72XU+gNcBvunlmO69DWdfyPisuXbLrteSG0mErbJZWDr0K3Eb2qPcqJHJELf3uiwxDwje1Qsdxxq
CIGYdbSsWKfhnROpfBWV/j1cCUaWzT7D55M++nOyb2sMIgrf/jyB8khdTk5aDI7Za1i6dQxkkeCc
pV2rrN7EQfRcD2FL35jhC6B9Anwo+RbtxpmzWWLgVuhnyWYi+hlhYjqjEJ+FWmeBuNVRcWZKVoXQ
/86UfbY79RT4G6h4+WB+rdoPdPwfJtTY+ITTXWvhBPOdrN72H8aOjDrD3SX4+Q4JsOVUyh2nq/d5
i4MdeMW0nR2IuqBzL5ks0CEm3iKZ2nqTaj/QsGRPS1yd4TrLNSolliGL1lzThAWje5aB+pAO43Q9
1TGrMACVNfEL5MhI5pZdRCtIVvXeE8cyyeutCUF9w6Jfd48RAV37Ims+1g0otabIedHzoNmFXoQ7
SoIydx2GyfQ5iYu7rLxp3NsmrCYlF9QUimiuBJ3O1HdoYYx0w7Gh2XZ+zfKWniPiHla9j4N/Mpv+
sorse89+bq0TduzxgmSYcddV1WbOU7FqMett0lE9za61zluy2Kwy/LQsOgBnbslTZHqyGBh/s9h8
EESNcCbGlDa1AaP2ekX+0Yq0quvOTpedA9RtbaBrKUjUxM82nFy1PEAAdHe9x5c+5fthim5qUV0M
YfpZD0SCoD7XY3gsQly0wYznpNZPnR0cvZwdrC4x46TeEw3tK6cbQMthEHS83WldE/axieRUkG0y
0SOMLxm7M8613xnUzfnInLjzLMaFbOhJ030c0eZvk7RsQCsC0SKhvbfvJUe5FdJmdzP1OEkiFtXE
J7oiKb9i1+ecg58H+1ZfGffol67D0YGD3IeHUpZPpmRZl8+KL36ltPPRc4fTzEgM0e6ngnjgmsQp
7HzJgTBhAI5kaPGd8KD10HDJjH5JKVamTNv4Y7g2POkPVVvdNrRH0nj4WNO5S0tNG7G9a21IWVwc
aw0dRW1BBT9WYN0XOysxH+xmPM2dv6vQ2VR9/87p0KA7GSEsQDfSkRCVEdpdq7LPvkFPKrZ5uwIf
ekZX8hjN4kIz+FI8P+Vy6hOUUh5SlKRa3kktPkEIdi/7pcWmmjwRUMlmS3KLjIKL1rBqehRNsC/6
xtwkk/FcJc4aEECPt59Xpu26dZ9Gl2lXPOlYEKi85zlBJVImmKa6YD34mxGb2uR/MUT1RNjxvJ5q
+1MVY2q1l8tEuVdxNr4bmY0veH1Bv+3mzP8IWukQ0ButanjvNbpsbWNKGp7mqllA/ZHe7gTqohrE
x9SAiKB4fP2kOSc9iXx1um0Z1a3VhznPrN8Vez+p9ThWafGXx1HGezvqcUYXOFFf2kBBnbVpRcdl
DghQSaMv0xwTvB3i6cuuSDsAm2lNf069/tUW/N96mmF//Oc9+PyclP3/gOLvn/tk6L4/1fCTf+/F
9h+o6vD1AyWyJIO4b041zh9gOCTDKJ8hvYvy+j/7sf+HZwsqeBT6JnLsgH/0935MCAffMuBy2FmI
tdHav6GA/YoK9noQ+PZco0+/0uSMjOzWQ9z9ZnJHu7Uu7JkwajMlponYGXxH72LiRWnBXiTz1h3u
bKNGsjB8GEj6XaLhvLj5Nl+qQ0umGbRtelg0JjvSIt6NtsRCuE7In7Si5sJuZ8ZRaFlC91UXRZ/n
vraHu4F5FyInBjLLehqmK3KLnkhC2wV+Tqr75bB4a/ZRRk4jaePGF+ZwW+prRk3j3VL4O1knGzkz
HhrZeWWxm9ggK8K9O5XDbRk2rtGhkDHOZcggKkgoojss6zhHCWxqnWo/ONGlQyjt0mN3EfhDBxoQ
kIHMCL92urznvPI1rbpjqcR7ogKvR6JnRbLcaDOlk2ygqB0N0e1dP9mWtvpTnvr/36f/o31y//w6
rQijHN9gvPmBv94ij4eeNg6mRWpaXYMygvhPRStcwBR/v0P6BfurN2DIP9CeaZKRfsJd4D78iX+9
RgQf/kHvxxZSKz1gf/Nz/+I9woTwXY8LPQbyZqKF8fxp2PUPvKxAja2t8FZsR3zmEbo0P6BnHsYh
JUkZJba6NxjPmUc/VxjcTQA3y6atLHd+8ebefYmiOvSfepKrGbFIg3gKkCxziuKv7MW0JjTMeept
QbSy6nhVzLrOBjb3VHqIkAzTKleQqibjukHzIwFx1ITVeq3jNWCJ0tZv1l7kBu07Jt7t5zomi+oQ
ji0Y4C24UNdvCfOIxmJnhkvkP8V+EcpD7c4JXWbX7BKacxweostgwQy9mw0DdY+EH+NuOs7b5doU
oaoPRJSNzSF3eumAuojCtr2KnagT70M/s8B5EnDulzbSxsgzP7t5bxBk0xeese6HKSzt67kWBFr3
UIAJEzFVQVRFZ8NJYp2pvBnzf4y33t0QKx7Mwyno3Vjc+jOSyApwFMcNEtzo0STdpwTjHNC9yB86
ad/SZzQUVmbVmxbz9darS62hzOs9gvmF9HOn7eRtUJlWi1B6sOVlS/GNrJQocebhKV/2ysJXT8J5
zxrO5G/hzCxIQBkAdmV+R+mNQc/oHpxsHruNPYQR6XfOgIIsC9MM116+dNVFaWU2cxnSRiIyVLrG
mJaDqRrbWwWwE2iw82erJmp3zixOcRI23ZWqZdmw7mTespCPOssXGTfhwSLqgZpjHhirxr6kgI0Q
/1NvKEs3PtwicFHOlnGaAigwOUNkjt2hYVQqhDoCZhjSLfDWfTQ4lv7ZObzJhoB/hjM6JVA+s6i0
I+J4KgarNmPGbOwJa65kOxTk3pXTfddkEKXDSYcd2dE4UFYB30cIhD9QNh+MEAv5BYe6yFyXgj/z
YiJV18Dtyvhpr4zR7irNkg3mhNyz0HYJinBi0AX50WE1x3nt4nMn4CcrzSx5hGACpqgYGofxsTTT
+X6sGg4CIUVWfChqgOWXSxXGH6pkaGiVzLVfbKdqJqVUlKJ9bApUfat6tMYnT6WSpOJpsog3EYl7
Gr25HFZeFxqPtRvZyZbz9Ex8iiwF4zjMqquihDdw2Xr9hBnZdeyREMKEYYbMcpiNCojHY9mOS7zn
yI1lqPAl+Uat0VWc5oxpfolRNjFLy8uFMnrOJ2ufD0P4tITGXL3zCVV+P9dD1D7HS/J/KTuz3biR
bku/SqPveRAcg7zom5yUkybLg+wbwpYlzmRwDvLp+6Pr/DhW2i11AYVCFWSLmUEyhr3X+lZjnIPC
6Ol/9EN3pSYZDtw7X/tXpR7j51Ql2QfC40lrkqHX4RWGxSPpqpsOdGjpjt9nwf4aTonncr9dr8c2
CXbdfLENO6T9pgumkqLgHq3HcHaDnQIAQPnbm3zmEiKGm13fTtzeUhAyKd3lgGIM0zyc0zAov7dO
jY80yHUgaVBoT26ACUOT0p2YVv4s5K1obI4cusMzuck92farUWViPMPbi/xVXOjIXodF4HdXfTzO
+c4Z4vynG4HQXkdYCvCSw6OnSid0R7il0caU21RmrGZhtt99WCuoLWLL04d88tFNVtQYk80wOGaI
OqJPmxfkrZDQvWGuaTJ40jeotXLgWaPxBQNWRJHbfqrrLkWfXMYBZVlBwt86gCwGjb3Ek7wOxsiV
6Hxi4CN2whRKZIlTz4gEyP3Zz5Eo0Zy2IROHxcsbruJslJhT2bAZm9kKaZmmZDp7W5lOodgbrgDB
blCqLTlYxuSP07GeYiJj8hCMdeUYD21peV8CKnQmfMEWvIb0Ju8lNLNOkfrMAX35ml50m2VhFh84
7sLlmHSQGQcEIS3M+iTkHqpxSptdk3qTOoZEO8xbINtdsLMNI+NYmlaDBvXKoRHyw1D+6K2IN3DI
iha5QwKSmLa39MMjVYyhAuuQ0txN2rwqVkZTFMl5NoQfk/E1OvWN1+VFvXWlmf+spx5WB3l/lnFk
0AlBb5Pa04g7aOceuynDmUJlkQfvFNHgNtASWz791zlIFOwG3TQHR5QlE6xn1rhDrVolyJ56VKKJ
Itcb8H40vkQBmtrVYHUD+0o50cacMSkNGxqrZrI1gdhExGbYcrgKJc1qJpaSSLEaPpDeZGGtb3Uy
Wx8jr602Q9NUt0VlDvSXwyTdBr3BubP1tNgqs7D79RA2DvyZUg/iqSLqJ100ZYjr4Wu36bOGiQG+
w1HRz2oQFC609ItxP6s5WudBlGQsIVbHtrhh5YSqLc3NNDVpfJ2A4SCs0Yyn8qNQJZN1JERcomUI
RmLfx4VvoAoQcWs9DrGzbeKEIXWpJCRnjqcMbEe5oj3rzg/755xPlH1SpSXUyQ1Gs103tu6KB0P1
hX92pF1A1mB4J4omzEr0HXpXf8ySMW++TwxdQtBEUKtNE+uYqODBGu+pGMbTje2EFdJspYZ8bUGf
o//luAparqRkcwutV3TH0SzM58YrRpQAkxcFWx2XbX3VBWbVg7WFnT5fW8IJ4vHByUDI5Tezk0hx
l6SSuCCn0iFb9N6maFDWCeuPIh6s3CoYMRShgz5oTtTaZ3/NLOUUB6NhUdrKWEm5SYu+LB/Q/BnU
3LKhsZtNGQv7e9okOYbtcRBwmrqyEvewSHoFubixQ2h9ruxoVoxaX7OQUkDD41hm10baiBQcvV+8
oD9CrxUWrn4gdddwTn5egRpsrDLzdk1lGCaavJrjRluVgIsgCkkaHLoqqYaEk+QVtQ2czWsds4Mh
QwOt5KesKoLuukN5ZSHVUV3+oR4i+SXOqjJ80G6rs12SW2Ru5eDck8cyihFyzVGWkodMjp6zFl1V
1pyHUgNFeldq5PeQeFTebpOGisQ5DQqiTmMn1MBuvc5fdZEFfi2f3L4grlOM/vghKib2Cy3bOevJ
V3VKZNbgUTdbxXNYggNjNdPXSnKjH8jklpzhyoo6XmaxpWZLKFvyE+sKNhm/NvHb28jwlU8xdOjn
z/GMIvyltKOcmbKritbf1bNdNo/N6OgXcwwBisH4Y8pr57rxbiqF5eRDOzokQLe5opY1uHks1w7/
cgDsdE2zRYFvpqdxbp3+Kk/b5JGne16RETrkq7TmoLmOTQdefil0lj85nSjUNrSp0SCAqJ1u61dK
hNZqbkVvPlqSiLJdmZvavPOnavnyfZnTxsqbrs5vFBF47jZUcqRPpafMpMRmueQRtz1M2bztMnlF
Ra4LT0YxOeFPz5m9Gg5Y4ADoGMMSVI2zwMP8CAHz58DU1rQ30fqF23ZMshw2H0i/4DB3uu8eZeP3
JKtETgIEEjpjv01Hitg7zbpY5PBtIll/Hilz+nz6sqPcw95SSO9zVUiqlGzn85nMilz0D6Kt+Yuq
T7JTzD2d953pErSSQjeLDpnXATWbwhqWZTstzJFh9KwUr5FlfxkN/gIaTdKH8YD4BdHwojODdS4B
FmEcnO0i/6c49a+Os9fJU1O11Uv3Zi7VrXouH7rm+bm7/q4u/+RyvSdW7gaXSEd947+vv/nefX/1
PwhKk26675+b6cMz96n7z5Fu+ZP/vz/8X8+/fsvHST3/n//9BKqlW35blFTl70We5QD4/z7OruMk
f9XpXv74f0pCHo55mA8UvcEoWuZCM/7vwyxtmf8iJQnrPQBMmxMlf+s/h1nc9PyEKCWEG8RqCCo1
/znLut5/8WcDfPEWyIyld/5vzrKvxdzUgwRuNNenayw5VuPbfd2hkWlkufUo+30yxd6XuA+VDwZX
lPMqD6YKQWzsfq7YyyGWLJv6vSzp5bf/T0GKRj4X5ss4sIkk+9ZFBfB7f8jRqZvmuhkPYWCTcxLG
FiLryHkw41Ze/XZL/tYmf105Xa5lU5PzKR9wcOdsfvFNWxdYuJq7/kDnNXZvOKzHdzMViHrThh6s
MTF56ccK3UF/TEPOoBiKaqdfKVGQ1/T2Z+HG/v61l7vmCr4wgnbf5EZe1OHSUYiZ59BHaVeSham9
nF1FGeDkwIKcK+pNb19v+X2vh5miB2cZNKTQfdCXvh7moI9VQG9nOHQxTZggFEgsEbs/M8w2ey8p
2LSyl3j7ohcckF8DvsSdQUWiTL1USV5fNetyL6mLbD6MCPrJ7pClfmEFZvONgDKHqeer5NDYU3rX
WwCadgKw+bfebapuFxOOWv8zO/0/Bbbeoly9GAUfLonr8cRhH76kP7de183s4/SBMqvrr4cqSW6a
zighdIVE9MiN3fgU7w1qI6eGY5t/00lT9atsdLLp3iGK+cbXsd08TKUPJS4pRueRZtJYfkULbeB6
6hdIj/KH8Eft1GF2l1jTjOnPUsldbviAVghD1AH9mWnIaXy5zMNEGvXJht07GnSo2+4dyJ66Wzf1
nHCoGt263bhTEuTrmD6F5OThINUexrIgijM224SVIAt+xv1U5Vd2XsWPfWWhPR0Q1r24yjY+sakp
CTyd931e3zpy+lBVRos23OyyvYHDiK12N0TWbRrn1kjckR/je4R5/I2A8OTBLNIUsKhrptXO7xMx
3NZIRvAUU6CzDqDDRLZlcxl+xCSzILOthvUtKF3hPLz9MF08wcyfDpikpXq30OmtS7vWZM1SFf2S
fWUVxsp31LBmP4VpMCAm3jPi/tBkMnqHHnBx0WXGWOTYCyRlQdosdfnfZ6euhrsKf1UfXLOxP9Ot
Zp/a+uEGfSXoNqnt46xq/53H9HJC5qIuviLUTSSB0IlfPtRvLfNxZtOTZZ2guwSCdochD4hZSDA1
sdh26G4jsQgkZ3MGS0htxXl6e6D/nJGBrsDLQo9NdROFzOvLz1E8D1M4icNghMOxGPqYuCwTCuDU
heu3L7UUay9fSA6ODDE5JdR7f+U7/PZVDc/JnImd1sFSPnoqC/r7jZP77acpZzI+WHZaHWvm7Roo
FnFZVhKVIQE8cUWTrVK+pE8Bb2/79qf62/hLCskmkwDr0qWxyy4AN3N0mg+u7dPqnFSw13mOSjNJ
evs56CI6zzZbNH9bZ1b4/PbFLxAHv+ZMtJM86/g46fhergw1C+ISOTMf0HhjhWu7uVpWYpmwwzPn
gn64MZawCtUYvhSdm7drxzfC5XCWpJ9qM6Qha8V9S8Ss28MycbAuGktiYiVXqg79r7Z2/ee6sKFI
pq1ZI3qv1EKksgZJ49go2BN2iaFzwn1tjsOdk5no3JNo6MDUhIQMztSfV301RyM6cI//NmXNkSDs
jDDc9o3FSayE2ugRIGHl28IqffCjhshIS54SD7X62NXrqi+CT0PigeCMe1w677xCf3uw5NI1YyDZ
Q0P7ev0Q05qWmrTb/hD0IvFPdpwFAbm1rOkd6K1u2+k0ECs70EygFJ6cbBsNbY6svNd6+GiU5nwI
xWD9ePvmvhbD/HNv4Y65aGJQstCieP2pRkpWs08l4DC28xCvhEl7qx32ifLRo2KV6siZqc3vrTtW
71z5QpP7z6V9PxC/VI2m9C/eah2rqchiOcB0NN29S43r50CiLTdIoBJb13oosbdZk+ve5CrFxLPs
pEwyuxw73L89Chc+T/glwpHgo6jRE85iE1L0ehhUDoON1RY3TlqfzQk8deN9cMKF5SpIUbP1SPko
aDddFsTrzlUf2zS8ERRbcDVeIZVeIgraA1aZfQd8pLSsclWmnJeiegGEHqdIILLo3psWgot54Z+P
zTJGa4rWO17r1x/bsYy8y0Or2FPZP6RZfwa69JDDFFqnkpJR3OETGpP8m9GomBIGReAACmbttMe8
okpr12yeQ889kiG/8bJuP4+mxsYg5o1fZj6u8Oocm/PedKN9kJfXhDSdSMT4MQX2J+SdgCQwIQdu
AW2G0EOZnEZvhJ/jiiMg3luvNHZjQdF9iomOzH2PPoRFtZSSnVw1iBck9sZSFVgNrDu3ibM1FYwK
+z1xxlVjnLLcLNbasl9iyss3CgvFRs6RsyGV7HO9NIbILHqwHOTwo38vFM58Cq3B2Ur0rbLFF/aR
9ZUztuaVldLpom/7UgTZner9eRVHqLXsycKHWUK76D7AS97HFLn2XdDWfHnEX3gCJ+whfrVr9fij
CcJz3Exfa8tf03r+areKZAh3Z7X6RIrkdeTUuywsris7vjVCKvyCrLeiDm6b2r1PhPkorfTKz6N3
HtyL15dtAE8uO2jeXA4RCOlfPwCD6XWulVThoSH7nbJ1YC+xCLPYGkaQ3Nmdrrcx1MFDzEtITw6r
3NsvzsXK/Ov6xBXQtmcBIHj34gFsMcGa9HDyox/KI12f4M7uwYcCtYq//OsrsQHB+MP2HR3D5UlJ
F8UMRzgN91mR1F9KwZq8KQwdfCBEElT1v76YhZ6GpiyuMy558bVkNraChsx00JPVSAgAyayv6dqn
T6othq9vX+zPgxc9G+YISfrLEsBwcQ/TkFovFV4f/qFnldiyAoy6wqRc3o+eqtGWvQeIXWbW3w4d
y13jH3h4XJXG9dLL/n07J9KOqJnSDw9U4vTOrMMHO2uyz7oJgGI3XYamDQHe29/yL9fEd7HkS6CG
XxIuXl9TpXYy+HM4HaoSLOio0mnnjCo5Vb0IbjuFjrfgVrzz0Fwe95ZvytiycaLZTdf+ctGt3AqF
emggJJk9a11T3FnjpENlEYutzaZtI11VXHWD664mk/1HMBOPMkVV+fHtb3+5+v/xQS4WGKdunXly
mvyQ6RBXXR4UkCm0YjJEEbWyJm0Ah5nn267IqRXToaeOjy7xk6sj2DCQa94L4blcOpaRQXDr0O/A
7+BcLh2txucb+aU+GGYiv6Vjr6atzbbnExsQs7oa58a+8zIiUNYV2kF7+/Z4LHf7jyfQ9F0qPPg5
iQF6/TR4jpEK3QfBAWq1uLKocvwsyjh/5836yzPHk74gI8lPZ5K82Ny0ARNxFzT5sYUZvpaNUx2T
OqHOEOsfbV8uUZZh/h6E4QJH4v261bhIYHh4FKm9Jbn997dLTUQ+1C0lhjrjmV/NS7hFX6XZ1Ziq
8YlKf/vVwdDGyosSkwlFEgdmqkofqzoJvnuDEel1jKw43dGAHvRCS/f9RWZKQLowguy6sEZdUPZ3
q2lVt4b7SPOw/WnlfKG2dzy09VVrE4qK//9ToCbvZlaBtfNFD4uKJlKEk9EaDQx3Oj7WMkM1H41G
lG09Ym4Vn9e3f1RtKNZ2KeqX3BcGO3niYXGmGOOqGFpiW3PQ73kUYcZANIAbfC5/JjyjdzUEqqcq
8Aq5IQ4bFEbEWoSmZPqi6XIfHVG3nyc+CT55U+WrefSrTaV0su1tytlJ2nhfk0Dhb1FjcxLFNK3t
VghSR7qUNpFHF7RsRHK2KAZsdBUjjwIJhRkiTh47MpxWM6G+HxsynM5OloR3ZtuWNELduGAXMgXx
yTRD40tcD83epXPc7CXlnXLbFIONTyXtzg5tns9eVI9nu3LSO8Os0I4y/C2bFW+46uzZP4UZhXzP
lf65r5zsuQq7Fyrs8pY6jDh5RT2fsgYP4+SjyHScAr971ehviUzCU94pH1sjP95KUUpa3sz7Zzfr
IQAoY0ZF2xbzcXCbDp1MmF4NVFLAHGXztzZtS/KAfOtcdjMkfI4w801CAQcWv5ZXy/NEdzXxD0JV
gLKo+hDq6I1df41/DKRAqeynnsbvtHIXHJmV0siu3BF5xNsv9gXh85+nn1IK2xJWakqJF/M8xzRf
y7aIjxVhycYGLmH67KS+cxPB/TuFRNScWhFWN1mpREx4eJ8/cBYvtmHv9fdlpKG0VXmFVt6Z+o8N
5bfkLoscZ3FlkqjQRcF7VqW/Lb8sDii08HUxJy4//+3AD0nBEpo6+KEdkRRGhFOerQBzt4NAB2GT
au/fHqG/bJkcTtMOu3a0k1z29fWYjtOwU31wGArf39f9XJPX3UREeVbTO7PsH8caJvnltOkQp8c6
T7X/9bUMo7dUJmEc1DS6bvrEs/aWpepdUAX2ttJWfurD2uGFCABLuXVyTFyidUb2HV8baiTryaiy
TwVdyINZVsuqzcHfgN23Y3rqtl5D4jfaADk9zUUgYK7Edb3r2eW+M2QUofmgF+uFg/0DjRs3iCX9
Yk513Cnl/NrnR8cb7fPAcQfxeuJs7QJbQtzL5qH2mGZbs7OILkiST044S6AXvoqvqnkGw5+746ZI
dLIuzdTejp2MNkIM2S2bHpcmaZ2f0MDOezYA5bcgadOjnS8a5gy6op/k0YnAbALzlP08aBnsattL
T01GlSJpHXmOqxL44iAmwmNEvRs7l6yQYq4ANTTVjtO93Fm9DNQGSk17DKyQjrjlkwLnFbyBxTww
XUcR0fZuzZrYDiOs/Xpwj7TunB+paghK8ZCwYu0tuE+utUWW5Z3x+A1rmpYOSJVgCXcq0ukhttL0
JhY5mbKzqXYzXXwSyeeivRODNxwyU2owFFN8mPNJqqumcs2NQezHKkb5sJmsKTpXZdKBrUsossI+
2w1irHZFrLLzQA8GI9xk8pfN4ZjH5QupCc9UvNq9VONznCTVSYcN4N6mEGdMZN2KyR6LsWhwenBw
Q8tEd7dvSR03OM4QaUHfnMXF2NY60KsoJJfd0BzK8NTNuwIAydq1h24vHV1uJ6NJtmmE3sfOs/Yu
xT1wI6rcAW8YNmtXaAv2iKyPkzJhqHW9cO8Ja0tuIKi1G5K6nW2eZY61ccD23LgNZpSVGLRApjj1
gtH0ZYOcyvPWWvaOWuV5UoPcgijgpdLci0qzCXMGuPcJS8WNNNx2Hc2FKAAqTePVALzC2tSR6x71
6CFeKiD3NEs92BBaMOhDEO2mWfiPMkphWCrM98gkIgwVAgAKoS/zAlK0JxOb4xTCTh2lv3t77vnL
XMdhhmMNrT/aDr8m79/munbI3Mw1qOR1AWSSIpFq5cYwA/IweARv3by3GCznpMvX1mbPjzYTxL24
ZNvPTpyHJovvHmBrB8BPGf4IdChFHCM7dQ1y6Cx6z0XGkiYVugNmzBlDEbgXnjNNWuNqZpzG95pA
f34sn5OdRUuFEi8u1Is1ipVn1FZaGRhyevVRGU4KahSnzZeYuXRbBHb0UA62tSCL89tcmMatO3rV
XSrq8edUZ6Hzzm35cy8O7s20Fp+cRMd76Ugbk7IO7doW0BwRV9Dsk+uBBO117qInMas83Qp2I1t+
gfFO/eC9K18sfhOaYRA2aX7s5rHdhlrO95NlzycPmcIJ5B6vUWbE4EoAM7z9KF6W/9gm86UXajvd
DIe68sWUXgvHVrVukoPrtNRLiPOi6GfAGvniZnFpkX2cwoLuUqoqazfJoBowcbtUaPPIeKe/8Oc5
4dVHsS6ehygk7Yxp1cD6O4JHa4G4WnQ+ZxGTzDkiYVTlu63fP09AABBMGpE0VuASXBIQKhsiaUes
69GxR+WtRuRWP9FZZw9vD/Ofu43lMr+2GjSq6N+83gGUBVAgevnZgQMI0arOqEtjbQRjLvYJ5eT3
skP+eld5qah04w6mkXxxPcMx+iRM/eyoq8w5zqYIDyoOEoTE9bC2BjR2OCVGDybuaN8GIwm/geQs
8vaX/nO3wJf+nw9xySbu+x4KLESJo18a7FBGM8Vv5bRim02cZ2tJJJ92BcSV1KblWjvvNZH+Muim
ECYTHxmiaCku3qoRkWkq4i49mCAnVq6284PKZ2CcWZK8s8X7y6XQ/S+mq1/V60vrVVe1vTf1VX50
w9C/r0Kv3LIZlNtJT2b0zrD+ZTvJpEmvk4If2n8yA14/TFYTYAglSudQ0MhBfGHMXbYuGxuzTsuu
DRelqwZj10398ORnlSRUKp6FdSWZ0chKo+F/lznEVmKgtFpjXTdpo1YyF/ooSxk6Z0yP49EW4fRk
pdr9jDkAm6FEclbvytiLuzO4vXT+9yPIxh8RIsd1FoRfQVW/rYkjfF5FRyA+cEDJqCZisDVae3r0
okq8M4B/mW1/H7/LeT7OWl26ic4OKBq1s55dKsxjCu7fT6b6ak448zazAiHW+fU7E/1fppvfL33Z
bBHTaFZjPgKpQ7Krts2UgFsKbQsx6b9+90hhM/Fx2SbVpV92r9+GMxNWiYiIinSRqGKHCjrfWnoe
N2aMUavFHLiRwBEOxlBXOwOV9NXbl//LVM5ygprZgZBBRfVi/gnwN4ea/dqh6cv7UlPtWGWNzXnZ
iqKbpNCpRNsNi+Dtq/7lxi6HOYqbv+rTl8iwoZH0ZuZymfVq71viNdazrHJ7ZdUNstwF81d32ruK
3CLavH3lX3XT11ssgkio5LGCOL8e4tfvJDA0p3JrS+wJCaq6VUU6Z/a1QOKZgWQoaMFkTUoWdWIG
jUFHsca2RuktWZKu8w6yI83P5hBGufo49m7w3bSUfheBc6FyWpZ6PH7LPtCigw2D5/VnRIQ9caTK
2QDGJfriVqsD60QMDWeYuD8FKKpcWy5YVF8QhT12m3IS4Tsbjl9X+X2kSFxArEGdnTl5mcKWm/jb
k0n8exyPMPwPio3Es4UW9vMct/AaSXRdFI590j0HRIXSeY7wIDlDTeod4ha/B9kmByjXYAbXw4B8
bd17XXuTdLSjieF1u29xVQvrJq7itt0nXSnwGpuFR5hn6rbNOrYn/4laHj0rkt/EDxuR/C3uym7i
ODNQRAu8nLNFzTnl0OOnOgdtEXxxFL6UDd3q+N9JSBbdCuAl4vdYMtA6iIudVxFHjUG7fT5ott6b
VI9khRp5flW6MiVIouUeRAA03n5Ql7Xh9eg7zAo0iSj9e8K6PMGPeV8GCanwZBg39jrSuPobN8u5
57mxmcxYXL99vcuFkS/JHl9SFaDSwhK5TBS/3W3Yfa5JSjhf0pDmaojM4RpsHHptUVjvvP2X243l
UhyokJNRZeaCF+MZsQDGogP2XyQic3dxikBrF1kVRQoOY+EDioqQ+p9H9mnpu/Cpc8c07HfG99fO
6nKAlzAG+lZ8CJIVX3/h0eVlnwipP+hewO3UpTns7Xoy2XDVpkKTIdjyrLMZKjO48gCvRmnJrtwS
vq4yIOiT/yGlOldtqHHqu7dvxuXqwwhZaNuIvmMzxABdTABR62inrD3zUEdlgtiPuthEQXbwH9++
DpK4v10KGyTHO2bD5da/Hoa0MOZ0aVQecD5jKjHGhS3XN/lImp36NEAJvnK6ctyEYYE3f5i9tTKN
ZAumnIq4mjkLF51Joi42OBUG41rgHNxSu9ZXPG9QRmfLuZ1xXl2ZfvqBGi/stjmpY4RCtb/z7Tq4
iiNHPqaxpLxAQ0U+Gr1h7auIQAyVjcVpEK7/Bf1mAjNbNDtaJDXECuT2pjFau27wfnQRucA9CcHb
xMYdQ3yBm4CBpx05TON85we5xN3ZzHcofoJDhe57B8JtuI+ccdrbQeWfJlIYjpr85PvBth9DVn7a
AWnt74vaKm99mH+bIJ0w2nU2QDLqNM25DrG+bDLTrbdDOxnrChTdj4Ya+y6YGkw4kedtxt6xPnWz
4JAUI0Xf1JVDpHZvLsDSSXyl3BM9mVYWrmQGVw0mf6N5BCV2bnvWxDSycThMk6wqvE9DeaUnKXes
4dRBrHH8WFdBgNnNjBStViMeVjhgglWfggCiJGDJb6XKnY9z0pOWEc4hJXg7nFcq7P1tTHTYKqA6
ua0cWd4ntjaONaKsH4Osg1NEGX/XB7H+4BRJft3H5j4kI/wKSpG+LfJC78keCT7Y9qJKL6JmFYQe
0q8krKrdAPYIvUBtlxvsL82u9WNeltIpQEba09EIgscS0+Wz1JZ5a9gBORYwibp6J90Z30uXmz+L
MJY/Rrq6h1a7zw2VBARTzueyjLoXACbuDS+O+BzLpicVoPSvI+VmVJ+GqH/ikTgObLNe6LHXn1uB
SWtTG0S0u+48fi4TV30KbQfhA+3iVVE7d56LYWtJNcr6VZInBJNi8vRuxMARkCBe72UKQ06BGQZF
iqNzAcSDrkPkmD/ddpKrKE3dbeMPw9dmLIMt+3389/TiV0isJMRdEktNFcgNUXoJOfKAZSBb3Bpe
nT0W7CxGTPWt/D6a3Udp2RM59Ik/wNqST5Vfs5WvB8phm5G6DJY9zEzRYNH29YhscEJod3WUTyfi
YOFITBoCoWxKYl908NVrJgj+BCk5mxJNMIScLhEfSzyhxG3Ylhq2nRwgQGWIjHZzRlimMwZ8N9Iu
VmU9TYc6bL7wfMe7MnR3+ZSl62poxBXyqvJoycj6lDpRd+S9Sg+eKr/6HaQcq7TPLmkoawLScCQF
8gaw5Kd04gZBWT+aQxGdJ8XnHNuq/lIgZWKTWX0PQ8WRTyneOOGTZSxMRXBzX3lXeBv6T+PS66ee
MZsIfBUI4MQ0m89xl4TnKm2wIkPUqd3N5LZnXLTGF7NmrJDDN2u4V9YPNtAzu0pkEIYI0PZQBB9W
Vt5GAfY53lWrMtUGaP33MFDpo++GQ7gqDa/BSyej6TEIIxsTj5tiFcIfnG/J8siuaeZ466FFbL9O
Zyw4+KrHO8+CUckQpnmz4tdkmiqon58SgsTveAJHWGjsEcp8bNfWZNdf/UaigOwwpxYtHk28aOm9
XXXeXjsjIR8DpQbpVtkJyo8DhraCt7pEEltmMj3F4/ikwzje2wrHbzFVzbfGFemmHORCdpXj90GY
GiUfgOwEE/yuh8RDQDSDX2iZ59hQ2TqtUR0Hu4Gy8G0ega71+6bctA0GYTZ8ej0kC5vTnBsNA7TP
IeT3MfFJo1OZd6YK4agYrqpvCEQ1b4zecUOifqp2j/C02Yb+4KJAUp9HEX5juAri2r3+uzH28wmk
bLZK+7rdBlEltz1KvQOJTRn4PVfvIFD539Fmj0d0ZF8Ls4q+TEhsNwMiomaVUvAm+IPIFOa2bD2a
9sgeIdHmlR/M1SozMn2eUpnfdYbAUeUU1tqDr3twAqKD+gJrHg/+QGxJx1zu0FDH6lje2FZ57ZQR
3HOjhPXdFUAlNDqnfMCB24UNhA0GZezbs46NZCMju1k8xrsoHYNVw7cgY9ymYJ2a4S5lut+Kye02
2oqyPUcRELCjalZRVjtXiNDVLcUtaFbRhAcqcklthtFMWGxfm5vYLZsrRCXuVnsLQjaZR3BCYX1w
M7tayR7H4ArTtb91UlNeF3QWVvjjwGovSCujpKXJ0nTX20WyzioXFlSZ642SVfKSWwVdl96vzyPC
7k0bOXfIGO7l0AwsTVy6iGW/7QAGw7Sz52+imOd1w5J8k0V18M3WltxovyG+3rA+dzhSiPNpwwNI
PoQghm53Xc+dmLopxG0MUITj6nnM3e+zsr6JSb544MK2tmx+etDuV9ocJH7m8ah94FbrrmvKH40E
t0gb4WvtDdnWxWaygZz0dSqAZQ1G8OSGbnbdKte+96D8rugDubvBLnZW5Ff7dgqqUyWNl4I1/EaP
3QskqfZkS7YxtHqqq9qknGbk8TdW6fCb1ft2i2+zGRjEKgfQDoisj3x3G1OA3LDB6eh0uAr6uk/S
PMQE3k9PbYMhu0czg94k0gV2R/ex87s7ZHAtUhn3Y1pjJZty2LJFWhKjo4dhI0Vh3uRZ/qEImZ3D
wol20ILlqXNkcYDLFJ20mj4u1ubVRJGd9o/F2Nrk+khy0B+JDZaHGrv2vaVtBHFmHEJRwe6STS4m
64k4HoLeP7jW8KFU9ZdUEfdMFC95TGEhKRv5KEbM5jSNFeU0dq48aCjlb42UOJ0m7vGGjgN4ZN7y
DUsiX9M1HgfaXdsyyO8p7nvbKRHNJjbzaS3zytzCriw2euRVEOpsSuOxShS0s6JYlprmfq7n9kRW
fLDtXCAvItX2DxNAzbo1kRk3qfsdozk6yN61r1SP1bhVLC6lIAYhxkp6YJIVu0yJJ/JYeGekd6r/
L2dnshypsm3bL8KM0oFuBFGqllJSZnawnRV15dT+9W+Q7zVSSKaw8zrnNvbdGxGA+/K15hzTN44E
3RPczP4o2WGvyt75mg2KN81If2td+dsXHAmNah5IBDOHB2kwRxxLRn1YW+H7W1+MfjZ+6g0gp9pL
G2KAcGf0qHxOTV4foZcYO9YvsutDJRgrptqx1hLq+mpZF3r3pcZPzo7J8VQIXHpQOoGKpTk8aNFb
J5QBr61eRzetV30XjN0PZjw2+9icftiC6LG28lvO7HbCM1HWbU9I1badQ+Iv2FCWXyIOOHZ+6+2y
BbPfwtQtp9/1yNLCIho/GXp0aBMbpn3W7BvaMmeJ2IkNW8HIa2pCEBn2W516KkLFvzIC8UnbEQYY
TINZatkmkeWtr4wvIw2HDbQFAG5aygdktgdlIg9VfgUN08f8knrJqbKt5X1o5m2jc7InQGCfYyHf
momX76qCFTMew+RK07m00c7yKnFAfBqdX8Gf6O0taJ4ftZU0G0sM0X2YFcNW2Ggpc83UHzNOvPx3
NTLuVP9Ua5a7MWEyUHPw31DV8FRl5IBYZDxhtp1wg9B4bqvRuqK2J01iZH+qtPpbijhj0xsU/Wpa
Uu9FbhP87HnnNInZDk24GEk98x+KKou3gQ8KSq353WN0feILCbddkz4XEIxvbUAUPxvPJYNOxQ+6
X7+CViIwvPeuGDdaW6eCVGr0piSUpLx3cWpuAZSglFd1iKm8e+za0NvKEd5ag9YiKGr3apyqm3Hq
60CMdP2DSGvFTnUNmQkQZelcAGsdHI2wsmrqgRhq3pPt5hoAQ+UiGIA22BYkS/cDZ++0SNpbHHvc
aJtEJ/pNv0Vk/u7Q9m7E7JJxLuoIa3YoF4t/8x2ByawHRthbr1jJz+StTDvmuH8KjOobt6jNZhOm
jSTSpKG3qIElcPwSDjbeeeNJamZ5zLC+Qn1womZbmj0MjijL0mAp6zaTlhrBWM+ECAlQdZ2sfXtf
jlaycXTQrTyGjGAWjst/rKzDcNVyjTCL+uuocL9OdXsjE6e6yRUc7kYHqYujOw28XvXccAnrJO/t
WwKbSmg18spObIb7HNKOjsGREzVxdc1RLNurOPa2HsOwU5Pke1cND7E28GmBgQm8tgv3Vev8BJH1
2KDa3syl84rjtrh1be2XKlNm4Al0Skw5xxk2ZJH2RIWE9o3sZ4X2yIkYPgtY8VWmmQjG+IvGwsFN
gWEsoM9+ToxZXct0hIGZdw+e2YtdRessYHzKrl9CkG/A5m4NW6mza3dPmqaeM6O4paPLZd0sfWqJ
bSPLjR4+YSyhAUVQ5g+28jXef+NV1vIw5/34X+OOzk2uR/EVX4+9mxC9isCFpg6vMGSA7vOnVZEi
IIE+4aabO5eUvRoiZyOag8hNbydcnp49WLAKrNw4SNPR7grfmTBrUH/xsKuD53WvYZjocOOVu9c6
KmfVGiGFIHDfMi9I2az8K5PikNopYs3JqKcipSXHytN7FAiGfYVw6obRTnFHBMe9jM3sS6lZ8m6w
GywjqBahxDCa55hDUUTJN7nVS2EbVtCRe+nX6OMay+hvkwppSi3EMwTagdlIOAZ5hlAtT5fi0w+R
woV5QiSdHnuUXagh0qnxt15c9Lf41by90sIvNqAVYDDgvxtZE50KXvMEh4glfTHqGxYHmBqk50GE
zneINRBVan7KNpm83YBM+UF1oG46mEabqE2jbZcpfxtPzdEcsz9Fv8RYiSGw2fuCPGK9skwJnLS2
4B5T+VGSuZw0aKgGocm4fiCufQcZcdqp2JZAK3sV6NogT2ZOvlQk0u9YosI9h5JrObDZuDOlU6am
eK9X4nvapBW8CbZfT0BXgU+DB94rnYCeBLAPu/lD1rS+QaSVbCuvfSj6Ij7aLGOOK0mO08LrUuAO
iTLnqsmSP5nScl43q7nVmSAFcyk6mCXqzP5Ne18DnzqFIOsdqyEUl7bPxkEEHVBdtNu59x9NdNxM
/stAb5W+UX74QwO0wd8XG4FJyRONtbPnqvqusSXReXjudkbp3Ea0Q2gI53Rt/bwLKjdmvRdThFsx
5dsUZr5XI3AHh7OdJ+ihWFW2kJ3xdWZtR7pLj7ihw6t417jldWU53cFuSvLLmnwvzRlVsjSuerIi
NlbbvsZ2el3GyQursXcNeRX+0kwBDxLnoVbyFS828hkzztjPuM2eTM/tXOtUqeWdqmuWWGn6myn0
H8NMgMmOpm/FRBbqPFrUNwtzBrxGds4iXTtZBYTWruy1Y1FaDsgwYPyVcJJdRcoFWpaG90b+GOTs
BqRB9Rtqa2iy0nho+6g+xLb2ADUqPkAMZM6aWuMpw5LwiNeLAeAwGicqao6h0LqeAbGozZTKh4nt
+LWn5XNqnNl56AZewx6DKn2qAhsXrcGr1tOokvpzSxDcvupqsQU4JreaCWkvbWGXsAVoLelJ2XJS
splB5pa6du2mCxLT/x6T/bgNVYWFpe/ajdUTfIFkZzHEOMt7L8rDMGqPpR/hI4SRVbCIP1Nm3Gta
+XNKoZgApd7ykn3pfVg+WeP98KKQA7uIv5V6+QNIe77tkcgGOaSnZYmtzsYElyws4K/Q1brRHQ7n
okr7s6wHvpm2L7ZRXT33PTtTp0/tjhTn+DhWhf5kwQPcokgiiNXQ5K7uY38felSpcx3q197Irmow
PugkRKMirG+m0Y8OuTlX9Oo7xK2jes27SbuxB7c9Ql+mrItZ3eYlEUROQEgoCBceqBqIX/Kt+zw2
n2zA2fNsi8Cap//KuPwGFsnf4Cf6biQGcNbc+lE4NjhejvAbZ9CKLSdzmmFZTffAmXx6hEN7amKz
vYkSjVNCZpI96f+na+0ArqM4hrT+rCJKjoOao510pl+DqL52MkvY1rqHoV6aj2PXB0pLxaNRzNo+
kWZxYH5Gk8214YUOTrjVZXtPEFN9yCUqaWEPQDNIuwn7kYD0Lr1HqOUDDHf0Hdwd60nM+deMEQ5u
o/qXOWJ/oXVRPcxNPNz1SfnVdoHc6t5wZ9K+RPrMIKqHqOhlFIllTK4o3lL/4KbGAzAl4kLNst3o
TXXbE0zTzssfZYOPHGhf8/2lrylWpz6Bl57wcLZtIl58TVxFTvnMFvKLDtetplFUNIhAjpx0yk1k
uLjJBqc/uRMqRIXf/wxmPaOLYbxmnvHNa6S9qfuWVVcUtQY/pvAOUynH58htkzu2mgZsMummU2ub
Ww8HAwpmM901/ejfy84mtciLeYZIz0gvTvd9OZsnocJ6m0iVXKOjvB3dSe30DhHhYnYzU60LtJID
NibigERa+PJFukelbwSTX/5IkZAGo6CWCw1KQ32YE6rB9FHGrdhkTSsDI1PXmt3ZP3Mf7e7QGfEB
zo7cD0UWbgsAQRwMMBSwAqcQpqcnr2zG8xznOTA770cGnmYzV9qh8guO1/VdqooXwTx7k4qmvuWU
ct1VyW9/JkUutrSR+rxtdmlatwfNVgjr+2rm39UfumT+M8VUFehvqQwKDtZW1k/HphPwuB1igzSE
q8GwxJIDAPgCmgXZHfhvCfmEgHQNAejUuKDk0yU+oKKMpXVNmHCMTK8nY8Apv1uQRji4Id6cLKog
3CU1G1dG+0eVQIEKdR+F/sMIjOoGjiAs37loTtwpP8HS5ZfkhfMdhXdaUxuAWqyv/pTMmwHicVD2
1ncEkfJA2ettfQdCaVWZ5hEvuNoVaQe92ou/qpLNESHE9Di7UcPxzepBDGZ05LA0n/xmmK8ZBc+3
ZmTMLKR2vXU89J1J5iZ7XwtfWH7+c6PM3BL69OwkTnIAj/OMbRcTKL/MxitKFzumz1rcDGn1ZZ7b
JNDkNF7bYixg/HUnrSywL1gCIbmvvmrGpG6VwLuHAZpg5F78R13yZFRNSJWtk3KDiGrneoMWFJzO
NrBzCKpIh/YOHHxF0oGqWdNG45yY7sS2OhysTED/GfFXitZF1guDYKo8d5vU47XbzE0gGSGL2rpt
Yi3HJqGmvTamRbsx05xUtSSNX7N+oKPmeJ1342bTtB1RVmz0uTV5BEQoPbU0Wq86LaqPZSnDrcy6
+Eu1sLU4weZPRRIypEkE5gUvmbaVLsujcnixkMUgTpUMglPg5kc69+EdJDW2HEz/3EZTN1gWcuL5
fIfuG2gwSVfUSu/YB5cY2QGy26gPx0gyhdpVSEZ/p5ld3phC2S80uXT+f8bmpvIBGLmJvI2d6rUx
5vp1Hky63QpyJn5ruGb4wmA7kHE+mclj6De/GQrq29gdMZomCO9tS7MCgLPkSgx+GqGCQis0nVPY
S4eJQDNQb4X1M9Jr++vIV7aPYJh9VTRqoKPHAyPuAZzPj0TaN7aLYITjYHxFmlZ7tUC/CHwiwMrX
3PC10mLpYhWZ1MNkx9qVHJX5GA4RYjODmd8R4h61eD/l3zswGueIHgK87nn4MkK4vY1JD9nllagC
5JExOSFEdnKcr4gFIabSTurhW4IQPyiaqT/jcAmPfhrLHW7kfl9kfXZmlVG7qPBokhfaHwMqxUYD
2xboZhIfQhuB7aZwhnofVdQ0Y61lO0b5SJQWK2QcN8l1Bp/yCxGVHf2LOLqKqZxP/Wjl1xNbVeFr
JppszbqinG13maL+CCGw3OfhkBxoQlmohGfc7FGMidSoBH4bGxmhR6+oFgU7sVehp/ed5FwODnoQ
oHpf4JP1dKBsfKZ01L+5Ex3isG9P6E7n4ygJ1YwThpG51vzGNW/tPHvQtrmu0XSwSmObhOKLUeE2
tgpa5BSnv+wa+uGQY7epEYNshYysQDNr/ag01zxkojXw04K1K90kP/sTXre4k4IgLF5YGyTbBlNM
t6djYB5RyVc4EbT8hCBZnXS69VvbArGuKWMKROSyZE0Gr4hfW1vC95JblMukdhT2CETVEKeEKctL
0YNGpPNHX0QDTLqJPQwvHf/iQZ8NkJiunxyU3gBItUadV3xx2zq5+RKZWhEM9Nc4/3TLD++X93Zr
aoxGc+ifw8iiXKh044/eT6qhZgNvoqfUprccF3Z7b5qDfowGSO1Gpk9X/qBSlNVNRgSL12+0psRq
YS7VXegAWabDuwNNGB0JaxDXHTi6baxZ8QVxwAc6BBv/oecLqoZFk/h2Hh2PpHBPMtdPpJ/ge84A
tjMoouUPR9bS7EtOibXUhkk77huk3ciB8MOv8RWwKms6BYNxaptkOPOxoDaJS/oYYdhsNMa792zJ
ZAIINnSdYxP2gUv8pLUEiz/BdXBr8BhNg+bWyuAyVRUfghFZJwyG+n6ktX9EdqVu7clHOLMEkTdz
N1zQQX2gwUA8An4KPAY4c7KW3sg9xOB1qutT+zS51nBTSlOesiFGWI75g2lFLb3ihx1GScI6EacT
MvuivmTGfid+5c591JUCEj5/AhKjt39E1eHoa02DXo5MuXSF2r/YVZY7cw5KNWvvO2y0DAzEE/Nk
dLg9RavYSXQG4YWf450KAiUIGk0UMEJf1BQrMYgsXC2awaSySc5WxSph1gBKOdj9uSC4WCyUb1Qn
y4Vgs/DAHROj5SL7+UdmE+qx247gi09D2rKEms7PhjPhSxP1xNxOxr1rTtXZhNZ3R6b5D86rHP9y
75IK7t0rx1+BPcih17/4GtzV0wcd4pEjhRjCyX3M/HJqGRjVPwyAw9gn+RC0QrvkG/vgmliRAKX5
9IOICV1+mX/uXMSjE9t65LNbJAyzFsaBN6fjoclmJI8K8ieREfYllc/7BwufwnB0il8TGctfOeA/
V80dmfqRTicoyeYqvlEue+eukDlx3ly8dY9QrZsnbcxbC8NrKxVSK7uxT0UF1vYA5rZ8ijxOnq7U
yit2InJUP38j3q13yBGRPBum4YDPQe319mfh1JIBnpzEaYqhm/J2UOki/LiJGHt++fxS7755/MPg
yiz+Dz4Cz1295KObup5MNHHyU9gHNpXaZigqkmQMqGr7ufWIGR7ozemTNG79kKr88+uvnwUSd89Y
Ms6B1P2Ver+91QHxK8hpYCRh09HLynCqLryuJrqgUP7oOggnF8QDSyv2+bfXCRNO3EpN4TGtmC9y
xEB1rcIGecnn9/Nu/XKwyZuLLBDz8qISX63cScJokQFAcUaiMTz0nSaBPBXu1mxlvjfbfgwcZs4c
dIlRoWpZ2jYcEv4//ghWLvRiy4eMOf3t3UaD3xHEVpH04EkGtJXb9ldgcMN0X5DIA19KzFm5lW3u
0SgeEHQzN7NxNttdbVwQSprr3XT5QYB76UvmHx4KeyUiZHke+tIwF5MGS7h6bjyru5IT2nd7zis4
hOXPHhHd9VyZ5LtYehQkeAw5aerZq62emPAnOQeB8kjTKvAzmkM2vFii+NJLIA5jWWj/XYiXPxWF
JUb+BXngrm2lYBGtvJ/t/ByWtnvrY+0z/CzbmXZefLe9ishruL5bUoemLeGoJLQPMG9NHSealvAP
vIyvtWg795bbIFFD0u698GCXRfjdX2jitGVj5GC33ipGVifmMCI/jyH5Wq2V7xuZcxCMx/zHHGna
EQ5pQhdo+BOamfa1sYnYonwWN/i8L1kZ3pv0l5/LFtQnsCZZT5dl7J911Mk7p2bjzc99I0mtbVyC
NTiw1OTV6LQwn+y2Mpot1NX5GRryRM3isG5u7cj3SXXvW8IU4Bhfw2EfkhM8O+lh99eiP0mkCYYu
eZv9gvaReHtZ1hwGktBCUcHpu3iexgSirJtF+a+4s/MXEVfpbdbm8mebCvhp6cRKtgkT2tXAnePo
x+ePYb0+L+/JX7QJxRnhE87qG9cMHyun7hOeotvgbowFD1hM805lhnah9P3olcSMuphTEFzzGb39
jYt+lhFm3OKcm1F/0sk62DY+bLqSbxrJOcPHz29tvR/8vTXcVOyKlF/4D95ezws9OQ3YXc9hSpvL
d2V6hknvMw7S+k2egfSOc9e5wvFsPfTwsC6sXBdud/0F+h6pzbhps3PYcryVQxQGtT+JfYYdaDOR
d3Dhdj++Hgdkw6DidNbVJtIJttjR9o55bmp3BhDGTUJb84zzqeV7tswL9/fhm4N++/9db+2SS40C
gjXoxSMMY3xTdsdXxQcaV1+hus8XXtOPb467Wlh8MGNWe/vcylj1MvaOoJcZxhCAdMxT2MFZ6uQk
oJIz+fm78/7mkGNRTYBtsBYb5qp0b8kYMGg9h6dJb9DMQTE26k1aU8cGMkI+8/nVPthpMW2xxdoO
/8vZcPVpkKtix8wsvKNZef4jp5Xa2NIh1swt/iP5PTQd/0HPiv438rv0YbLM+7JNLlEd30Np4A39
+1csD+GfRRA2ea71hvQX6hkNbKIFvs2pz2jTwJcX5Ul1QoqcgPykG5nIFoXEJOK7tiyMUzcM/f/H
I1gsGubf5ekdmnUWULRVT9R7LrVu1xujzZtNUKEVCe+CF+Sjp/3vpVZvlxcPLI0IpY9K5sz80N7u
5zwhX4UG3eHzR/3+ReY39vB+uyDuCA8y3/7GdmeYNFwJriplZv622lS9hDmsfQtL1s/WrezuwrKw
PpfwHlOUGhzLdIpGWsNvL5izuyNaZjsto8Ii5DDJdohh+28MFpdRNBN5mPjR8+d3ufxgb/d2zOQc
finDaXRAs3p7UddGJ2gmNjKEOUMaPY12MFQIprcMONtnhWoQLpwb71j12wvf0kfPkhMAp0+KcYYC
qy8XMrvC6lGXZ6QH5lXpcPAiIMvYe95gHD+/yw+eJXuLR28F5t5iKnl7lxYmxagZpX2c9LDpDwhT
PJSuJqZl9rR4af/6tfKD//2irLo2IkRkF9hZ3l60idsS6Q7BQZQx1Wstht8O4IdNw9j/5PjzvP/8
ch88STSBNA+ghtBRWb8+btr0qBdEjFVDVfgyAfCa2CEPRmn0QeZXqAWsmDyAEZP651f+4EFiyafj
TfNE8P2tPso4JnFSd5V3FJNybkqmPTvdIzMlNCAwfn6pv3vj6n3lfcGBjmGG8bG7WvnMSQAl5Eh6
HMeSaES3Cw/Q1wgiTpGPmMQNnOxMEnqVWSWpb9m8H7SKLmo3/2lnowrCSsnbz/+kD353SAlYgdjs
eNBrUlni2kPPICM7id44kOtg7Wq3RH+W0xuqjYGUoqiZfjAK3H1+3Q+WC64LOHPxLxKKu1qfMn8c
eiYL2hG7rhb0HunOPrEmSJObO2u0sQRA4/j8kh/tOxxRlq1dpziEn/z2le77hOyX2QlPbjdZt2w4
VfoValaypV/JUUQN6dERE/mpY54+TcwRdxQf3X4YfOPCx2Uvn+zqRbCWdp3DvfMTrE+bYYvjCRVq
dJ4a2x9R4CLc9lDtPJmIk/1dQ9oFqjC85Ie5CK1f85TDnu5cVC9EceTRnzYx1bdeD6f8nHTe8L0e
6mY8MoirUiRZjnooJhWVaGG9EJhpMU0nL6+Tl7mN62pv1WZIke+HU7/NGy/kSQN9/tHRS7qrzWHE
Lpg4xMyk7hiBIq/d+Y/uN/Diwl6fiLyQBsbaLpGYkBqZ+Q+Ut8jv3KlM/6vQUH8ZNKt2t6Jym/jC
t/rBSmiTEEAHZGky4/R9+wTjVhsgj9rZqUktZLZIVMaHNstwdTmeThpJUWZDf+EL+WB94FFhtLOx
EZrw8t9eMyskTpQKXXtT4htqhyIhGHgW9TnKi/TSe/HBa8FAnoY9cFwC/Ja/5Z/KqPV6NKyeWtps
tJzR3XnaU07xe4nguizeb18/9kvaiHwMi/p43cKakgn2btHOp5wpV7MNu64t9sKENXuhDHn/4wHj
AveH+ZOmlW6vHhihfvj6nbw6MUkTR4Aj2F2wlWwcGFHPn3/e71cUOqJ0gi0LAgKb0mqX1LXZ1zvh
8kn1DvbeFmfAgVNbiOKeydKvAfqPvREERF3Yud6/kyibPXzYxB9CiFqfv5xGGpD9des0hH0/032P
oRWpfshYO2dlk/LXNVN5oST4oJJ/e9XV9hzndQ3YAEc7KMD+7A2ztUNVkKH6VGCiVOjeaCPqotgh
yCe04umZZrV94Rf3lgXz7WsE3NKlz2+YUDcAqrx9XbvMI0U5yYqzG1pGFiDeD+WRibb44mVzN2Jy
aeARtk3DpK0oI/N7lZA1hmTNJghtFsQfHbK47R+7kBb2tmJY4NGm70loHvFVoWonN2zYjt4of4rU
gUbttXjKu17vxkD4kfPHxeARSObBgZBLhDWhwznOyrFprIAJmDwXdt2/ZmVBIqNn59eJqMQfEWbZ
j06m2rwhg0bpZ8/LjF8gyNxDViKD3Myq95/sZGYhJIcAJBPH3RqlViNS476aXS/d1eTXkFGZFzH2
gdFv/tPnDBFhnoRGsqEpUT4q5IyIbmbdGrEDNESJEDRbhDtzxhm6I3FpOVDKcP4WJxm1QDepaTqK
TDOAbqHRYLY7zkWPSgQNN+mCpTnsI82iyWAYKWbfKJcnSt1uQoqU695No4fiVzqODMmdRowvjHz0
P8TGefURCLRwTq7ZON9xcFlYWdK4zEhlK8Uvq5lgk8l4JklMDBZwZs8L48f//cukTuY8jYuJUeTq
XU37opWlMaVnv5vLa5xcELcg3wSz1c7XTecWh2kYswtAzPcrD8uyg42EHj225LU7GuRhVMZkuJxi
fWjOoxFlQTzV/l2eRs6FVfujS+H7/Ztbs9AnViuPnFWq0wVyTrGoanR+resCfyFZsOwhB1+qIZcl
c/3RsUEwcGKR8951XGvfy7ACFcnZa6ci+uoxeNH3TqUqMsZiTOABlBPeNm3qzce5nfpi31EsVBvC
u3t1YXn/YM2lqcqhhImv7UJbeLsAWEsiAUYqdQKyq1u37ZyglilaJW+yOB32gvdNPLqdk50/f6M+
Wv4oVxEU+iYtcrEupLWpUBqmyvCUTIO/y8KhDpjFmdjo7EWN3/32Gi0+SRfIyURv4a7qGNt//jcs
97Z6Dix7CBnp5TGMW5Nss85QUTNn/WnOBBw9ZM4Wolh0Ie6FN/mDDWbhmsDyWGZvDFbf/siYHqjO
sjE+d6ZKybsiLzfbOGhAiPiLjzjrtOzCY33f0fRpHgDMEBTJnDtXhbIzDu2IozY62y5y5jY8u4nu
X+lpJa4U/vT55OnS3ZUG/pHPf9MPb/WfCy///J/6x09r7DuVlZ67wdXUuUZpbyDhE/a9lYWiukpL
qNsXrvnBczR1DrrUApSVvFNvr2lNodeEIknOUtjjT3KCXXfbS+nL3ef3ZqyWCQ/OAXs2bwpTa2Z3
f//5Pzc3e25iQEXxjxHc/8cssWMgUGYVxGFYfqF0uMUf3W5T7IVosyHDzo0Jv7Fzp0M9RoscbjrV
tWWgNBHNhaPR+z/NYDpicgzjZMQcdbWCuYbqge532QkFIOTF0STAIk7DmHl2z6DgAiNj9XrxQ3A1
FGv82ssUcz2RoVlluMjE3ZNB4AZ8pirfamE8H4XqEW4l/szJ2Ff0eNn5tEi7xIpdHXn/Xp4cxoVZ
sbj09FVNKjB8uOGopWfarGz24Sw2TZcAMo7LQBui4TglgjoEn9O3z9+Aj35ly6RdBP6EDcld/vk/
L4BIqjG0yRM8hxSJAU17/Ztj5B1qvbR/+PxS6wXy703+e61VaQZzhNwjZi5nOTDFKpRfbEEBZYdm
GMVxTuS4HUgD3PS+MW/bAR+ViUzm0h/xwQ2zPNLPYSrPEqavtofSJiXNzKDATbkWHuqCbKWuG3VE
4aDzI2UNsBlGnYVEFdfxEq77N5Y1iQxnK4f+VyHS9FkMfn7nlMal6TYyKH7ufxbw5SdCL0DEkL+M
Wd9Vr70+lzMw2vjsNrm8mlxTPxBmjU0kxXQTKq/HLMKvxYAVWGhSVXiRhb5Y51JizH0k87JGBBE3
qfszdhtzU9pJAWVO0qqCtnPlWJWB/T2bzjFibybHy5hWw+zSZUWKla2uTz6BhGdmoTjYld9A8Mh/
ER6MgsPpxMa1KiSoLEc7fCYpZHR4usKs1bm0yETHf1THt81ohbswq+KHDqre3gDiCTIVtg1m+qHE
h6rZ/SbNUfSidM0jKi7NDsJM+zYji9losT3Te66ipwJIKypsm4ZTkqI+9jMcwSj5t2g7Rv7MSrzY
0QjpoEyzK6smOCNNupcS9EKQOh4FMkLjB7vz00BH8nOb0ro7plHsovvELtSEWCtK2ZLn5lZx0Bjg
SBTRdi9mXb5WJl1wP549Ik0nY0tmjDqmGBcYgtY4HXIRJd8STVnXmJ2JzvZYIgazLx9NIlTT3VCw
XkUcObbaoOX3TUofZSoWcRlEZRABrgYlXBvra2e0vF3rFkA/8sn7Tx+UE/iF0K7aDK1mrLk9tg4i
91TVFNhbbQb7AylPZs+6NDAhuZcEaX61Ig00QJo4uQJsk1hQKmoMIHVcna0swiWrfAeL1fz7f/+a
kdURJOCyXC4wo7crhy/dAo4s2fSUYXqNhK4eogAgy/iSSysReCYSTNRGOT8akoeKqD0lOB0cemHs
Pv9TVhXf8tE4C9eeGTbDVYqSt38JDiJsBnaiY6/Np2/1XwC4jeTmJZtMYqwHtyQwHZ/opbVztUv/
ve6yZKP6gpiN3O7tdZlnuW1stIhL9TBjjDGj5TvHXpq3FzanD3YHykrSJh3XcUgqWJUDOIdHn7zv
+Qh8S+3LbmrPqVWVoGjIcf1ixrXBMcbDekCP7sKh/oPlcpFRoNiEvkNls6p++tSKrFyQzCQs9vox
VirBl7zwsFGEXLjNv6X5avXjYksnGrkLoQGrHxQ4fOL6lpqPid9Yv5wquU+rPgtSvPo48Sb+J85J
jG69x2rKn4au32EJOs36dCqJRe/BD5sNLmYn3MdknG9EVO8GW7tRPVzkUeE3tq6L2T0CBLk28uIp
NOe7ZHKe/A6LfF7c+Oh7JvVNNfiTVX6tq2yHT3QDR+mulO7Zxs9q519wa+2tqb8uCoxc6MLtCHJj
TbBMq1kdndDw1sj6vdlMMFD+i6zyhBQ8cKCMeF19p+ZyY+KDpLcQ0GXgkFnfyLnfmSV+OmwtGIVs
9xsa8Wz/+Teyjv9YXlYOZ3yuvD4U0ebqQcoawdQCAz1aozlvGKMw6pwTByI35uQqg1Hkxrb/ZCZN
FJRUY3vIR/m+qojAuFDcLldaPWXyIGgxL8gqg/bY289G1pBD9KIKj93sJj89joqKVIpokpsc6K/a
CdzLZfD57a+uydLAoIqeIoGtDqNmf1VMhry2RMa3zsmHefBsT/r43FIJqGDuWjZ/vxqaS4TL1ar0
95KItvC+oZ9ARraqdmLl0AV3M3HqvNnCqqUvuIm8YPnO8rNAOU4Q/KV6/v01KeipG/QF4IkWdfUB
yTFzO5lnxinVZHTuxrjSA2aUsHshU5TzxgN7jwvdmEfnwul3Vbhwt2+vvHqocEPrXi8rYxG/Wnsz
zuOrYugSXvCyfaQZBby0iWlmKb/cEYlwKaXooxtHAqr7SAN1g57O23cqw77YdHVjnfSYJZAKO91Z
5cjnOCbdd+kY01Xi4RT+/KVarY1/79mkhwTGDcUl3fi3F/UURZOLo/CkdGKvNLxOz2jh8nu/M62v
n1/q/fuLzpVPxqfjzzF4jdGVuUraQbbWSUh3elh2im3pT0SyTYl2StK0OHx+vdXW9vfWkDBzX6TD
kt2yqpJVzXkrJ9ATjIYeyk0Lsb8MUkyA5YULffTe8AOaS6IlavX1HlrS/GxZcvQTsmRgYHk7P9Ql
px97tv0HfDtA/hcfrissckpSt7vw2n5wnwgRPLYcrI68PqsPRlOZAF3pGicsoXiEoYRNyNRDgW31
8x/0gxfUgK6OIpvHSKmy2sLLtHdZg1r7ZKW+Oe6jhAUZxUvN9KYqnHSXaH0tggR8ySURxAe3iPiB
Uaq/6M5YGN6+pUrZfSqIquVR2kOOHTwvfpqDXXz7/AY/usz/VR+jJWS5W62wZtSQ9CCldcro4IDx
hTE2H+vJQxj1+YXefwoCJT8guKUUYva1fJX/nFiZ7DBRqUxxsqXTYaXHYQtmhov626xE0reZvcnI
g//9olRfaJRIaVqMFW8vKkhiA4hYuafJMZsrZCXyS073HnWUO2SP2khwyoUrvltcOKFajon2BoAj
frXVFatibrW8CtNzXIpU5wzneA/A1tBXCH2qXz6/vXdf4XIxTwgT8f7fNMq3t+dXjbTypM7OJnao
nofnKmsn7BK+Q+ZhK44ar3/ywH+94oobH3DQj//jRJM5P24RXlF+XRbTtZg/RArlEHdEeh683muK
+fb/cHYey7FbSbt9IkTAmymA8o5FFu0EcQ4NgA2z4d3T/6s0ap1WtOLeWYc6pCKLMLkzv1wLGbZm
b1l5iv7lsf1fVyofxcuKeuievtX+rIT0qtfi0mvz/Vxq6QcH+yEJptKT5f/rLc/n8GpgEHcfniKr
/fuXWnSqK5UWsECjJh6tYJwi4CoUv1s44oqp+S41Nm3/9x/yn66aO9SXaSOXJGtHf/9M2Riz2WZT
tk+42y9dPrpv+aw7YMbtO+3k/+PDdD5EZdRG//D+Rf/HnVh5IyuCXUk1kxI6WlVdkn7Q2kgAgIlF
/vrfH/ZPl6jjWRY7PLwueOn+/cPsoVnIwenZXqqAT4ooEk8mGI0VEEFGin3jrjqbeR9jxWbv9nb0
Ly+K++32H0UrT25+SZ0Bxz2zzS/7xxdb6m3izSDC95MX94eu5ASUxpHcKLEjz2ozjn6meckqpo21
+t+/+H+9OWhI0pbkb8rlCsf7j3M27sU0YnNY7iuPLBsL5U2/nZ1aU2nvN3UejiDX8oO92NW/1Bz/
9ME8YekNUqQz4r/////x52WVL7URK+d7It15mHW0afK6NTZz5s5+3gJzxrM5/cs19ec55f5F0wFD
SM8mFbGrP1vfmTIM7YL/ay9cO93Re4CCRL3jm1Vydes0unVpd9XN0txM7pg+4t12j+VgPvzvL/2/
XjL8FOQvCX8RVuQhrP/9dyfIsaix1RR7oAkCTysi2WfM3/Y1oZIpAwfrzb/NGf7h6+bNaf1lIvyr
pvz7R7pNz3xuRA2T6lH31Zr3eZkKi2fU0mm7JEDRyIH9W5P9nz7UIvGEksDkhfrnchwZNrDw0VDs
PTp+WMul65Mq7vZojKqQjV9r59rtv5lW/uEBbBIudmDju/yPP3vt+SjcLsVou28UA7LbDGvsLqGu
+tv//iMaf3Wv/7hrLZfxFO82pmKs0vz9Oy2H1LDqkY4zQRwVtp82TYR5Fb7UHNsuE++KY7eNcszv
aBbYYWEOFZR6S+TrnHY82Cnw/Ws5ReaPi8F2CvRp5BuKI/M9V63owOIE4SdVQ98Njkn7iG2rf+gR
G2xmbqxxNTQs1Ztu1R8iGFpNkE6d+eMN2JR9CE9tQb5KkjJopd2/GGNqPIy9Fm3BWCh7Rh3KtWW1
9dE1F/aUcUg4eUBepMVv0TbrvgUX6S9abj20TV0esI1rwTQN+Rwu5EJ+T6wOPbvsrwP6qfh0GtxJ
/t2VKUIM6Oa3um7rzZwYNGu7DhRsB6JF3UiNqF871MbvyWCW6yvUOLXPxBi+LwrzcQUURIJ0EQu3
ZDQCOIQj59x9xUpBk6YfZ7SJjXDHd7eIxOzr0Em/7MFssUKDHM/91spQa7kI7Jcyt8LEsZPnpY+i
w8DrPiSKOIbSq5s1eRqAb1HUiSu4fvepH+P2CxcZUPGpLroby1nztWtmC2K0pXiQHXXm6TTrtXbH
odye/UJSiofc4+J7ZnYGfIIhZZjUXfxQZk3x7tICWet6rwSTygxqlWQdGWHKm9sIUQT+0+CkWFCd
JbU3LmEy4U+ALGQw2XlBbrkf4DdTYry4JNeeJBjXXW9X9a0jzr5zmrp/MLwqeisQu9LtAWomzHyA
so2AdSZkFVAyOnuLp9eD5Ny6saGi7ZVU63cxxMUSH4RrtuAKtOqXTsOvuKb0KLgl+zLr1hhymhvI
UOjRMorGzFd1rGt+TzC9DZMm4u8RLVO6KRwZHd0esF44zwDjakhy17IttGsylp1c9eWw3OEaoDVx
j7jFazsaAA7Q7qb5Klft9kgMHTblZDSdt2NlCY7CIJZR+lZldsCkLe+SsIlGTBVXo2PHZGWMZBwA
GanTpk6z/KNmnvWoLP14JEqc75mZwK4pq/bLMqblESDIcDQSLUaKDXw6BdE6gWxUTIvpgpWOydVj
n8IMUAo4YBrchpU7fRnsXdxrUxu2ilNAsUy1g1EnlkMOpq/aVcVRejUPUSmObKN3EPuE3e4NA7cO
lsrqIzGXhJUYZ9gOXPmv0FR5n9ldlLi+WyXd2Swd7eoV5IwDzGjqyWoa+REnlZ4/MqqtiDk3ghEG
Gt3ieWwBDyZW4gkoNVAHgXGgEzQXMWpBbBuQbPL7VmSS6WMR1jxNrFulu2jbSiCkTmgxmU+eMG8R
GihqtQ6cLBl/Gi3yQm2SoxkkQC5w1o3q8rQUtXGbPZf3cTd4QYy5we+rbBIB7DZxcCqrN/xaju2a
9QSmVSkLPqAtcfn6Ax3PwCVJt9cKCNZD6s6rxEwWLkKOm+rg5s9p5XRAziydWpgk5o1liPhRU1Na
ZFCFta1iAI3ypwKJD5EVE/5CUbwnpdThyiNX3bcJsHE6W6hUam2YOR1BGONCGn6VkZte+CAsB/OU
ACJBbCePUZQ0H3E0yzjgwbc8E2SCUOngv2DtI2ub7VzE8aFxtHkLEpAsQx/3c3HtZwsaOrwQ8+iU
k7bz8BaedLgLe1dT5MEz++o5zgZjR3XR7SwLF3xrePlbNFXVKgUN8+QwHLrYkePCetbtbayNarpR
+nLZJpEj1lGvaOvSwLuJ6crWf/UFRJpRMd+q3gELbGSAwpdRDAZUUsM5ek2Xbu8qs9NQ1uXaGusZ
psOMwrSbytFPU8O8UWcAxE4ENkKQZ3ky+QKsxwHJfBABMTcg2jugNnxVOizs0hvX4YdViMQ1p8gM
MlH9sC3hPLihLNBGBVFfkFhEmgXEiG1fZ6uIGopMuWT3hdSeQjA0m84+pF2Kq5Wi4TLBTN7mY5Oe
4dk4+y4pozd4GrwUerrX3Bactwh4q6MTdFZeE5cRqRu66ciwW+TwVWwKshzShare6skxDwvBtlBz
h+jUq1q50QxoQcmgWZsWDvG1cbsCG+3YHQmTw4x0cvu5Q3p/URdpX9kjJLsMolj/nRtqv1WdCsQ+
k7IX1gWFzdmBVWwoJwp7pnEv3NtSN9OmoLG7nSBdUPF5cRlYpcGxn2NQ8i/l9j9UftQKKmd9CgbO
+n+c2iLKAM8VRb6PnTwNI7XU9zOThspXtNaB42+k/7bm+w812H14RQDBYR+RQ+nfi5QYSInVlGq+
V2ol3UDimldjWddPlnCL3ewO9imX/7p2ZZI647/7R3EET94F6XnXoVLl//1zB0wroJvGfF+ZS5jM
3L7G/D622ufQYA9WnHw3WtVp6IZnjf1YVnpeFI2XpS73SpZcsS8Hoz6d3CUONF2eykH9phq5yDJ7
7mP2pgtvEzn910gFGOiVzjgk8r69svuYHftolv1OjevXAsLVzFbxBoJ+To2fb0XrvbPrGbDB+xHV
sbFSEyQpkQdkd26Gw4zYoBwHapKyveg5z820vIDpurVGdJyEuhKG98Rc+6DPQofJ3oeGDSm7bYfX
MveubWxR9SVBxb3lK7CKeiFPnADOkYRJoedA0q1w0fWQ5boUbKgbOhP4W0U9FtK5iWr4MhwYdrSz
S8869nm3tRU0AUv141X13ujToGBqBb5G+hyE3yPpVPDhsqtlA1lu9d2MIFat5ydPTPusdd5qb/nG
UPBZK9ld99NcqiapA5Zf7zsnyEnc+MKDI2j76lFL5tUstMOc6RDB4TQx1qe+ceb9Mo0HxpDPi2Ku
e6VdJR24u2wWfZAq3cFQtG3RJkd7ANaIvpSRFmjsfofhkMS84R6xdYSk48E4tURfzLZ4hItygEu0
WtR+4bkw3Sd+DT/VsmH9eF1ONWqeUvNnZ3hsabU1Ul+pYyODzlTetZxha87bbVUY9b636rehexkr
Y8X2xlPFtkcQCRWVQmYT2qdEUe4rRNnH0rnB7AH5KtSHngY6fCCeOHFZhhYub9CCn2i7VqKPFTSM
5WtnleqRU2vuV7GGQXaAy6kP+UsLYH+0FV/jZwWTLQMaCqcqBZbfIdlTonlTxY0I3Ab6eZf+Ygbp
rVwmJqtpNrYz7NuIU8DUQapy1RYzp2NeHQA1ZA60PWjhXVsC6J6z4pm846bKsv1ANYqNuw/ZZNvB
Bljw67TPKfu9GDmgxWq/daevcVj2V0jbx2RUPlJz+GF8/wWTftOq8msGf1JO+YlENjii0nwBnr2i
XfOhlvOud+d9PUGq4xefnEr6wiRRaHhxYMr0tCTyUJhQ++Q471ky2yXjtJ4Tr+RQk50gZYbgh7am
Nu3awbzl9R1ZNO6xJ/hmUT7IMfkq2+zFohLtBuMdgfzDnKursW8+PUWstWZYG2q1Zd8blNmihopQ
r2MCQE/PA9NS1rFHhndgPd5TJlLmRhe62hS4wtk4mhkqfbMWOEJ8tgf4oSTnyezYUK/UxfhEtgpI
bbyb3Haj68Xe6qoguuPr0XILcX/NTCiX3f2gt2dXWW5zP+4iSquucYnkOCOxZDtwew2qDX/luTQ/
FVtcSrV7g9y4j2v9uVa4OS2MAFYFAJEydDO0M5eLhGZJvVd2766l7Wt9+h7RKGRDfIgIS+rF8g7e
btNk89dQcd6BleVpxTdBrAfF9D55dwVN4/wyZ5QQiQqFj4PzN/Kbt94RG69zdko2PNSp3OiiOtO4
KQJ1mW9tToY7TfSL7iTrmRsNA0n9OGfKOQF15RfZXHPN4iswZUjG5WxB986n+uQMHDdr8Vi1zV4v
hw838gKRgU7n/lJcygqtrX2nbG6RrNakw86W7M9Fmt4Ife9ZiX61pL42LOWRRPMaP/x6Eh1bawi2
hnzVLhCtLC+cQMNEHTh9Vf447bSNDGWbdDxjGVe+GrqyobA/j1GyLWYzJM/zkHlYQER7zTpI7nY0
6P4kgcom1oZuSclcudyKSVyqqlkVEVur6rgt4qwIBq076H3+HNl8K261a5cOQrEbY1jmqzdTC1aT
DdeCZ+kpn+UlzTkDxWlv+/zpXMZsAK/UHjqsU2YhvIyD1snHtMhgAWPjjryYGmUyWc2Vj3athgNj
pSpNtjLN3/CXMmhXflOwUbEO2S0Z9EBP+o1utKvZMAKiYsyfy41STGeh6SttajZWbQTmpB9RRmBP
sUwQqHeubXmZ5jkAEY0+RisTFCzDznPqq16CG84EommVXHc8ssNSfabW+FAr1hqg8d7uiuPSx5e4
SQN6jMiNFxX3V1s8VRmSVemZW6erAxm3uyThERKP5TUpx98ayNDE1qQ/4Cz1TVV98SAU9JJLFsV2
a06hqrXHODWuhgYj2vGeEk+OJIhMlXUrjmu43Xpfbwyuwdpe62m3jrTpkZp4q0/xgwofjpfimv0e
PEblZY7Sp6F11p3XXUkxv3hqS4i4/DVzjhTRsi3c4th60XOmlApEP7kuEYVbvTeualfZKG0C0aDb
aolr4ENBvqS6n549pfsYioVliHf2s8j0T3IImsXixyzza5wZ31al8rzSVWjUC/nAbqqevZ59hcpO
3kQhtqlU12penu+PtKYxjo5bbua+Dau7daS/vy6ITAVqFSHvyngXabfFNvbZyB+3VuJ1EvFWTEDk
ycjYjdQfrYabSk2eQNQHHa9xv4PcPRb53fPQrQ29pm4mt+RkLGXUdfUx8kC3l2mVO811sOJDV/BL
wlYzYEK2IFAyfTgBzWD6nO24D0I9ry+RDcO7Yp0yHDt7h31stXj9Ht0snZgeOwlNvsEcnh1hbJoF
t8c4dp/3TEs13NM9WXdKYuOd3ZAHiK1vHCgJ3xTD61LHmT/F0VqLrLOU4IBpFG4TwbDIBtSuacNG
7axtaTup309wTEsIrUEsa3clyq7c8EY6NTI7eZ25AtOcB0ITK6VIKeSBX6sG3eT2pZBZGLXqDwmH
1dR5h6bmJDo2PAkM9SIH993V5ktbmC/ww3nG6+aLNbqXrE63TIshahc7e1aBmEOnFQ0kbUuhuwXj
lSdyllfHPjWe2lKhlZ7yui5dO0yW7gD9dKss+hpr1kYfMRXZgMW7aDVF8UHmgPeB8URm/N3c+/20
wlpOlQwL1rE6PEEjXafu9EI+zkFv3p40nsiAHleTJc+Ed7b84A9VnR0md/lICAyiK3O/h6h6Xuzu
o6YHpVjzzz1xq7ZVB7uz3GmTOoBNVUJNmR+yjnUiJmW+6ylbUxa5n4p+l3dsA2XZDServgXLj84m
+1Tw6iIzR+KSZ2JFKI6NueHNsOfHzE1Gv8qnjwYBmFTcEy8auFzJJuMc6lsGC4OzgSzDHkGpUoZN
dHP8igvGF8PwEJHTDGgiHLrRXc2NsZqtqvcJeFS+tDx6Voa8CuFNx7LmyDy6Rrxmv+Vj7LIzCyDv
WUasR1POhEPeqrjOfQKaTggYL4wnCTg3eWmbjmpPmXZpZL2YRvLZdwkPl3hTG1xLNaBwNj23LfVv
B98cMxcieda/VbN9SNR+XTb9ftAMCFexJDNVJyFhnrAo+2TNnUK0thO/kEJt2nggL0GB34OyzVDB
SOoHe4k9367Ua+mWoC/5a0adTaaNFxHA+0C4SA2WsVnRhPCzYfqUsUKYxnt17s9gDpq7LpsM3/AK
cJtK8lKxu+vbjv4DAmA7R9ZW5SgC35E5sRRKDNrTuRO23SsEdYKLQj4Ai7ziP7g6Gp4n665f0lF2
1H27KtKBP0CX3Zo0Pcm8lUHpAhtx6SFTvHykbf1alRIVmfHQqYXnd/q4NYy/YJPjdeAIAcLfWvVj
DypWOucO3kGFBpA3h8rDWbVoBDWXybMO5WTtZFGfvHF8mST7j2oe2qW7GZrsqFSS43hlhNzwS5Bo
FlwB+aRm1XPLcTaA0BqaNQdV1slvrl4A4UkCXeu25pQ9tCLZccw79MVS76fOeGXPGaGNgyuJRXa8
S+k1agqSw4pxK8viJMZ4L4qaM74s0azlZgg3d5e3tfRrVTu392yNK8y9I0z41Sb6gepWLuKaqDHl
md0fFtX8xX7ijeXHm0FgWRe40hjdEYPLev1iqu6tIzDKYhimlGHRz05hQrMEFRNYdyb0eKfn2tZv
zgQITWrctaWsLd/l0tQq9dRmjRK06hianfOBvW/dm4kTRk66AzR+jGB20KX8leu80PEBfZigy3kF
TluTe6ad48ecPJ+cU94yFT6JObqgY1tXBQznYta8cFysB1uvQoto8VSmd8uWo5xNW8B6L8o3p9Ca
vZ3wuuL1ueIcfZKSMl2K06TDq16a8kfh58tMQWbfIpZo2uDPh1JZKUhgenfZiPKWpdULksxXs4aA
NUvcNTa+GNOgHCTJd9JF04HWSsi+CCf71ZjVLlVcX05jtpau/OkS9aLERrO2uwXYb+8craEObSxl
dPqqh2yoCw63Yl0rAyKAvLqoSe5PjRWHvJch/EuN91BqBmZhXyrBMw95itP2b9Iq1oYmP3KC5L6h
M8mA+bK2M8RvBFceFTCjIWrfz8EdN7gJd4rS7RWVFau4636Nio3NhvBZyKiKP6BO+ryLU/5j8QWb
3QMLsd8iZevNzLem02+Mpl9jJr05C8IpdI1+oznwpZToqV7ik5DqkZh8EdiOehw0PZRWyi+VDa+T
hgebiUxKMolkpX7PDi004wO71ldV4aC60nhqd6I7iXm+GIm+wUUm14lRHAQXx4yDoUvlu2Q/c1Q1
IqU02kAzBniAXzlcXfo4tT9r23zoLWo1A0AmJa6LishSCl8At2ZZhAz5cuaoHhqmSI7gwlcgyfbI
FVd1mnCgbTCylB+CcW3W4P5L2ctkAJQEmq1QcotNRDM29BbUcfgVtmXTneXkHhLbpNKxfQpw0uCZ
F87mssOl+FoaykBvFF+Dw7u1XDiIKG28yyX/LkwEt+nepKJ9EhGnlYhbY0qWax8np3iqLzBSz0nr
BgtNinyJ96o7n3Hcab5Vz2+RVh117GRmZ1C7WGuFULyxNMnWme9X1Oz2R2/J3nPX+mKXdgjyCZ+F
E3tF2KV2yKbFO11bCuAh6OGF59zsuVdWAUflI3OE3/C+HEZm6YZHZmgP6n7J9KtI52GNLwrYbXxc
uKj8QTg3OgOUPtp8gz62ExnlqmQPNpSDQTPTKrG3iq2mKDfXKQ8DWjg/SsyPptcOZCJfiiGaqeJr
5GaGfdCV9NAR8l/dF/0ct9+IKT7iD3qgJ3/Ui/6n7fQuEI75DFbg3BXuXrk7QCfzS6ZRE0w1bSYY
J75RzmetQYLW4CQqnXxr35V+ZZEmJ9lhEDJiUsHaPJ1GJXnTFevbMoffVsvJzJDqiRbptkdstTZG
rggAHmaXrdsESYRbXoWOmmIy3DXuyjBq9CZclPlRoWWFXzfEm9TvjE7ehNCfeBsVod0nYd4iYi7M
6QQg8Wj201o2dbAwTbNBc7CnJT81slFYLJ2XXmh7t3SOvBJ4PHdw8ruoD038Lh8lTW/2ySDTzz3l
RTrqTLgYHNYWp4Y4p+RqprXVloEBUZ4eyZp75pxExuec2DzMhFjpIvmGgsq/ix7M1xPrHZXx2maY
AS3KV20Up23XcyGq+o+NX6bRdV5dShzIaLqkMawY6y6HGqbXVu2oZaNaYXX4zRglED7XPbGmFQKC
rlaTVl6dfFG2eokqcMqiLzV1XuOaG75XkcIIspdUgJW9t2Pje6AIQemj71s6xwwmkg8ly9sgbhCZ
eQsPQBc9XFCpyaqcu9lf+qwIy3sfHMgfKxzjaeLR4+nVfJoazHDmaHP7tVZggfgP8oU6oVSolErb
g3mX9+vIpPHpsV5t54Lvoq7kqsvjw5yOa6O6e0er7pOD32lxtSeRArgwc/dsIqe4n1Fv7HFMK80q
rzx1TD81MGbq3pZBC/NpodfovSrhW1qPpmDY/dVntKyQ8C6P0mGn83bmsYrS+H6fCGSiiVs/N8gg
WruUgZDU3JZhPmJuPCjg6ddxbz86RcslTdehtY0rF8eXPqeHin11s+dooRf6qo+Ko2kOxzySO1vN
8E7OGzVxHpZRuwAPfRmhQvdSv2pduXNl+jwV+atTxEyi6/RN1ayzvtCRkJaybTXCOc54ZqvgNsc8
nOqWAz/XHCXwylXprTNULjvLYdFI36ROdxvpvZWyeXH4XIDcTDsb56SK/jEGIQj5E+eCWL5FlIFd
IzHJVj3qE2YTWC0L9ywMK2SosDIylONWGV0ztT60Wh37DpY2YHtPWv2OQHJiveityHmn0bngc2KO
Q/Nd4sipePTI9dS1/oRA+oLYCjhywiOnbj6LYYGZ581K6LAathJ3TQohuRwdbKsxImOsy4B5zb/D
3kG/yLUnnO9owbHiRhVMb5Nhp0mr1lDf2k6ELJfTz3bGWxLpN6XC4VPr+dEd2kehpKc51VABjAcr
okSVGlqdZFB2ldrts8q9uG79zrJGMJnzI8anW7I46BKcR4/3g4ZM1MusY6mjz0mGFULFndbn2trW
OAZ4yZ7lpOfZpCMpqoJmvmb+qoVF8FaMuypnwieGv0bn8he9fIZhWGxYIXvLR8R5DQ4YO7UNnz/a
X8WAGczGvIrN+ZVh0qYaUnQ4hbl2xoh6L2d5a3IOucc/zQznwejajgVGkP3jWLxUttjpNKZtxdk6
6XiNF/HYVd7OQAKoN95+apjSW9YlVeVTZDY/uMNfCqc6SGmeq2K+FP1EZ94KHW7VkQSQteDubWPE
D1W2ZalxLXL5qsZxWBnDsUO5iCpvO+n9DxwCzl/L9CpUNHy1Y93iSOVci7otri3hi7k/qBiu2759
jnndKOYchxbrmX4pYp3RtcOBk0rZ723me7ZMXyO1IS7DahMuVFwGA4mIqt8k0BhY18J+YTEH1THv
qTKmvqAg96nnRGCWKjgpjEMzp0llSQsK+GRbIkhrTPOs9UwQUpMvY2o/1Bi5B/3KgqZ2hzAzKGbj
HEuYQR6/dDOEUkSrfG641nTzK3PNam/lpbkGAH3QmmUTuxSXkQ6+KQJfzyBnXHkGY+NkuEKaOs0Q
QkxZXxKD/vFQWX6VKZ/gIu4Ny3ivtMoz6skv+mBn1MTBCEXNr+jxDJhp/EHXLxm3raiWnWwXeiHj
IZnhRdyR9CCWKUhrSPfdM9PlOJjjhKW/iu5AIS/zTNncGF8d4iq/bKsd25ZbiuWNAFxJVMe9aQo7
IvwdHdV8jiZG2pO0Hgthb4aSsj61Vo7wngfp/fSG+J0zn6qjYqstCBA8dUYWbqU7rYs+Tb08q1Gs
Bmae3fJJ630vHX5nLCTq2vIxWGBO6aBN0lwniXqS6bAqHP2s1OmrTJPr4iXrYUAZIMy29NUy/3Bb
8dMsy4tt8LbM6VnLiOSNQwlWFtt7QG5R4u39zkgb6nb1m0zLJhrZL0G+ma3KQQ8hET6D7NkUfUJ2
sSWYibvjF/wZDMxVFQgv5XKJWVaBiOhT/z2QQFID3Uah3KkxaAw5Yyav9mXC2k7eVs+aPh9cOz5A
Ll0DGIcka6dKSP/vwwAO5Ltlumf0chm6ah3d6dxD1+6UCeWPmg9f7OAeJ1x3gYcpL13MnaanFxag
h7WomJix7d5PXkiD/JJB5IhL14eztBomY71M2r7RYzcA730ksLbqC7keS2O10Ia0BlREaTIftCrZ
L2xwErndjOYLMc1rrXL+mZutXao+O5TbOS5+N8qwLXR9JUwnGCzvs2H1zDdqh8gRS5aD510IBJ5T
s/9kWv0yKr8qF7VTzUOVL+3AJNzwuTcy37l7AK2WFdXWQGnh8MasMfRJdyMHj5KVG0ufzB8yhdc4
LbdVe5cm382RRX5rIsKco7IWnseUHiel64kTIYITgUNeYuxxUVCxvfJCGmk94DFTIuuV9OeppgqS
FPltNn5xUHh3R/fsNa3vAN5uZLdpPGciNKOYLI8TZ1HQb4sRdEDzizv/ExnibzgVXIMZrlqkoFUO
rmci4qm74h2bzGum2bvCUG689Px+KTZak+NxXR4iZ17zilqT1dmOpfYwMGapEWYnOuGOnpckW4GO
kocG0CwbA53ROljDUDwOxLxa8WlJVJTpSMYi/Z3k7r5fpl9d8VVlTux7mNlVUQYm7SOOI+nLkEvm
JfnZo8SJaL5USxYOVXaw6HqhAzvORnQyxjHUmyZQ234lGfAORrlOUn2NJvvERlRQmfIFHSj7DmPo
mcPKS8GTNDJCTbkYj2y3bNuCSN19R63sIt+SFE1GaW3p2PAid8Zj5HkBjXZjxToR5steHOzRWsM6
9z3sWWhxmQgJ7QQPbMVCdODE/aulVDsoLzudhJqdqk9RPP10KLy8KGMHS/f7+a1E8mq4jubnlbka
Z+08om6R6XJyWAzxWavbqGh1cZSsRyc5jKpzNphLszHt7lyhbPLOe01mfGolZwqzhf/1OyqVM32A
qB1XpFWeMkc7Rsl3OeoHXbA5qHM81Tvl2ivzeeZgyEzsw1KfaUdMD6PBk6ZprYPhZNto2RsovQNs
Qbupqx5ahq0c65jNjG8UkjirKw6nfd29K0LUa3I6rS8T56wLzucMJmI3+5l69yNPy2jPIiwySO/e
8tvPGhLU2WTr0X7IzPaxNhTUOzmPl65E6tKd4eF81xmNkHnY5FbLawvrlVcNn8mi+ngXL07trtlY
ZblYkqd6l3MUNvWwMgbrTYH65k8c2b15SnFC9TenNT9p1NNKm3bD7O5x/j7G+D+konDA6nk2gajv
XqSCvlm69DVUeG21ShkMAvVJd+Uza4NvqR2flqJYJ2b1MLne04K2Thnj7eBmx1Yz1i12pVnC3kz0
U5vEzzDzwXTwpDdYt9bHW08hXld9oFXNxUAJLBIXYyblVm/PF+Khe0yifmzR8abfo9bNU6TKFS2U
FBviex3hYLGa3awjfOncMJPtc7Z0z6qePS6VGxiDs6fxyyikesLPRSMkfmZuMrNe2L93SKZLs12z
Z5Qy8oiCOk62bVw9MSXj8aZmVx6CK2Vk9AzjljtfgbqrLG14hwFi03jVylxuzIRn2LzE+rErm5Ac
6T4h/m42nvWbMKSt0mRKlVUBk8rP2F8/ycil2BypPCJhjQfHqO/xO85GWVLwh6WJzIyP1tp8mOkn
zjmFBs1Nt21/t67zNSv/x9l59MiNdOn6v9z1EKAJusXdpHeVmeVLtSGqJBW9C5JB8+vvw+8uppVq
SJhZNNBAq0UmGYw457zOP1KoriMjt2Ea6pg+iejkVuR3K+0jnex9X3rOjor8o+vsMybMOxfJiCTd
bxV147jNc4clwbTYrOw7FdLi5rMNFdrTvE8f2ixYEm3XLfQmPSR1vpMiXjI+3bpBi8vHiPViYxYr
JCkPWD5f9cLYjlp5cvtuUY+zJgxxNwmFjxl+7U5lP/gDY6KgOzPi3kqvtu5hecEksktwA5/9oCoS
OBq+Vy9aYkhAu4+NNDcFFvrdpC1qx6J8JhgiV6teFQ/uGFJoWGtZtbvSSR8Dh3FzPayQdV7DQmWL
BPytyB251q1+3efs9mWNha0sc5wRsg66b0WMwDG37ereJOTmSaWZv88g4211D7CDJzolK6z9CyxF
NE4/oBruDboaLTRUlP8oNnAII+uVwAiMWVQcfQgMZAnPcl0+ObJjPn1D/tRg8oZ5tXGSEaOujJNB
YJiSqgMzmjsvGvatCU7Ri23Ih5p/14hlSo1kIyUsC8t8lSjLV7qo34ywAdegFGoAD8w4vDRZcdJk
tMCBYpk1LwgsN4UfkL9FRF7rr0lGWLQt8ZpVddVgY0W+eTVtIpTbGtiBcY3TgdlWi6lxtlZs7DNc
bOZCuam6+w4vLMIpIipV6+rUZJOE7z6hYjJg7C9DnNjKNVSis68R89DBaoiYZyLa3qsuekrsLY0P
2FbOitLScE0m+Jo4yZUOb6sBe+zEZ1wLxovJqbbSC43Nuku6U5zbe7MZpqWrXdOa46Umn2yVjTpJ
LMi4cBawFtIuD/g3kfpcGOd05uWlHl2YCwJN/BNBh6lpX3FGuzS2v9eVttD7CVMp1mTpF5vKdepF
ZUL79Y5Qsn7QNFxH6AYdWupKU+ey4EXa8+CZeLh9gPOGn0OxydM7IPBpZVgFHTDdKB5vr3GqPWkm
uez0BlkSH2Fhcw6X+rvmKVYAhfuUtgu/c95yCxwxNKKLSby06qtz6I84UDTXySMNIo/KZe/6O3+S
pO2B1poDvSr9KyFf2wFqjEop1DDrqzzNhxze7RmLDD/Z9mlc2yIXXzJUbrOMG58y2DPS8EceaOKL
WWb+s/ba9MPy5XBnu0SswAkf07c+KiRGdmPg/mx829sJAtXEIgOplO+q8/h3rR9rfVlg13Qmkyy+
cxOy7lZTQRL7UU5QthYuAcsHQ1XmwSBWlxrcso1yG/feAEgoGJJNWVG8YI1DjI7/0/M/rPEa5M42
js2dCIKflY8PRbyqmKlPubd3e2A0O2zpmol4aMf27EyUILITw5IUJA4r9cWU/odTdk/xMAOasj1S
Jd2lbf2iQ1+GU8v4JmrRcI0XAlyXOrlPHB3w6x2DQaA7GZu6GtaJz4edixVy5zNOZ9uaZGH41GvX
Ipp08h8MxroGVh5ta+kbNFndYgyZFI0TMGApl36tfxJ2h+G6iVo65wRL2osRSaijfn/sRPfC3s5Q
p961pHHCkjPLJYmNd6GufQJ5NEuCRvGEgdCBTyvJvpBoQKB12mmCth81xgfVJNaAvz7j/PzDGPVv
tY/lN0iA8og0hO75XQ7qmujZ9yg08nXUEROQAIPa4ZcPuNuW3aIvwuWEzIvTZQ07mLcpNkE+rWaL
QNMPzjgJMNSeGHE3/UkSblhPtEBEWSwQE+IcUW/gfK7wS11BbgVpt2ifxq0Gq4Rm+ikMp7M0rFds
3HZl7hNIH5I5XH0YsXwfC7nOJFmtcfhDwhMGOcZDBR76Aqn9NhiD+2zQnsNWkqjJzhOPrVz3U3Lu
42rRAfHU0vsYCADHW2vvpLRrrvEUedqLJUKqkvCBX7XT4o4McHOBl8KyEcWmnwhPTNrvWTGttdE5
9Qy3OaY52LIrjEiLmUl4iKsa3YSxyPto6xUBJkZJvbaJ6yO47ezb1RaVxLZNtMeh4nwhhPrYl5TW
OSR2pgVqhIagk9A8comcAX5XX2A1rzjhknOIjH+Z0VNHpVqZaUtqtVoZijGbTT3h2M7dWOg/rdCj
2AboLuQn7oPnXGMT5gMgZW5Vg66Dea56L38eaVpTsmqdphILt+VRhNU+s6ACCkjsAgAZj6DnukX7
EHukOZlCHpOpgdGSKhr/QJyhiW6yju1Ho0HLQv+QwPNpJojfWbfEjWhHffvOr3ophhy+B6jkRDqI
5z5lrdwzRb4SorlMXWjJNSTAjDE1Wccx0xsoGEg7Th00BX/y7z0r+JYi6YtDucYMbamc4GeXIRXo
yRhOarnX0+xuUvStFZym8X4UHqxBEvJcfR/2/tHLuzWcZoATpg4em3M+msd0slZEJWdL2CDeaSoZ
6JfufV/JoyPzU2zVC0JJtnkmP0WSPXtVMoJqNHgWhD5Mkxm6iouNmPKVSNJ9DEq0QEC1HQfoKVF4
38w2PnmxhcS0NKz+nvNj0zc1KavxEjsfyuc5VHToESmrS8AEQHl3jVZclfKQDrp8vN6uar21mREs
6IXGKw7JBKAk2nqcMMaguyUS+ywqZ91b+Z0rr0i3nqoyCVkXxStV/EyXgvhUcrS1VLJTaPebqrJh
OHXkLzPoMxFyAKVdfFU9hXpRLxwM1YwBiJBMqBqbGZp9e9lGnEHKyzeVSOhf/UugvZWOuy2DGOoN
bkdRSeytMDfkhz71cGKmFmAr9PU+o49OgMxqkaDe01AbyDHbkl96aXnRcajvcgdz34ZpkFZx7jqc
3kyB+Ed5SyMyDvbgvce+cW912gom46HrIAsG3TppMrXEWP+V8PhNlagdhKPV0IVXUVrr3rQ/6xqC
uQ97sNUob9t6V4ElxFAGB+ubZ8Lnz7Ffgr6MH1TsnhUJcAucpFYS81H0FxdOky2eW+wS+gL/0X1l
jxvZe9uaqQyn8GpAYBPqw7NrYMGKgOUTWGsrFBHAsn6dehPtCjiXTb2g1Lj0w4Too2ZfDMFhlMmq
VtqbSMQjI6iti8Yp8LOtTw1JkNtS8fTtIPoWUTEiQYAa1pW7aKba5ZTBvqpPoDQQZbvvuYRq1yXj
dfTiDRbpq1CUTxm930JJcUx6CQ+mv/PrcqlLecna/GEayAox4q0aPIPNthIAzDqTxifZWe/YYpDj
DQ6imLLoTQ5VOH4y7Ppco9OAvhnAd7fciRcdnv1Kuyaj/TVAGltWWjFAhRrP9Uifji0FWedkweqd
cywrsVWxeywa4wfmnO0ynQmyM5OUINRthpskgw3qIXhcGRgOmKu5yFrs7fXqvkq018JsyRcvDjJp
9jH/DcT2LtPluYv0TUtsLPOFH0lsbTlGly2CIX1Mdn0Mi871K4kHNhht4WVHv/OuJIxCvqX2Ue2h
Fy2555Z6HFX4zU0UQCQBnTI9GBQjlde9F1rdgZdozLBM/7W2xbWISrKIAsbR3TFGapdV3QcSdi6E
zszW+JhDYj4XPV/00IlVXrIuGIl+pvB+ln04+w8labwoSwoCr+Y5zX1I13tPsVHsQzPYOYxzuesn
EJ5P5TBXdxvFKWVQREPIlyjFtdR6ItlULm1NvsVedCys4ZpgScRwjqLcPHWVOiEmofOw8aAEsr8b
Kg+HMGLYF4WhPck2/dbZPhhMeGxMJgOMsx/iWeZiyHuvCZe63d1jEU1LSZJzHsCwiMIA/BqHomIC
8yaVG/IClYorO30XzZS+lmRbQaQeadPJummgGNZmHW2aIXy0eo9GQUVyVZUFxluWGLdBZW8lZFSY
M9Dx668M8HqMsn7RjGTAG7U4RkQyLuqhAYxml6dGPPjSV0u7KWkloXjYqvyBm+2X2z84PiwNuHv8
DveJmNRH6p9TKNKvsujPpMUtkLmt/UbRbYuvpOQTZ5e4BDAG4jKBEwjnTZIgvK6hzAlVHE1T4qUf
h+vGlz+jwqAVzsjP80Kb0FbyDiATrkJujT8zPjt4Ba29tjipoXjGYNVnoOeuW4arnF2Ns9aGdq7q
78mJuNjwiqrSCcHQ+oMInWxbme4RSzkGkN4dGPESvxNKUN5tXjGHEJZKl1abHnrsyRdT226wqT1K
zhgwobPJThagDKWTGpDLFRszxWUq0N/TUBQryFTboeleBoU3n+G/Y6Ww7hvroLKYknKCD1KXzoqg
rh9MQYAKs/CgCudcGtOwlHG5cyoDhn0czFwxeK6y8FH2uegqZ+grnnqUTv42cqu30cpf8LthOF+a
Dwk1blalz6JPVuQxH3iS+yK3cMObHovOFqvKyfVNSkQA1gor1wTbKYUG42lcam0263nkVsv6+a1b
sJIRWCnQ7N5/TMxOLDH6OvtR/mlxhkOzWsd0SalHgJxrfI/y/g4rgE3iJA+KvwWfrm03tRvNlE+9
kfxsI7knXe0uSMeLGzQXJyroQOx7ikHOT5OTFu+lkTj7Lu1+VGr8KvApavr0XIzJQ1/Dphdu9eoC
lmUGAzV8AVYmz5qt6y4CnulgSLf9+IRYhTSEfjMaIUKlks81SvRP6ZR3epzfg1SuiKa+t0LiAtOS
RIRqCxLKBE4/TolLuL0dMH2HTCvC49wBBaN1kTD4a6l/M/2YldR/c5V4djgdvKm/Kyv7w5DaU8DI
Tm+9rwDy13USYKxZ+B0LgP3EhBFfkvNAQHunT/VC97oYzWoCu2+0BfOOisOsePSVPJFs1e9znQUC
actcxGX33Pd1ucb5ZIMuGVlpCTNdQOhr8p8ht7Nu+/ZQFtFWC6qj0zjn1NNOGrScpCZQjDNjb4bl
t3r0Qa2ndGcL816Fbg81AfByqnwQTF19tNwmRmuoE/KSNOKItOTK+8ozNWflfDT6cI28/EObekzm
cJRmhjWUGOZQ7pmSvX+qMSmfUphUrXgLWQaLVnOdVUfrit/UhgTSL0RspyHNfpZJR4JEbT0XhF6S
eUZZoBvXPkTLV6BCturAWjQKxkYFM9KePmlYnwtRPkZ6aa60pr8GlvZjHMVL1g1UQqm9bUEm8bv9
IgxPh3ogXisrXmfMghxZoo6UKLSL+iko4MGP7WPe0OKj4MFoum7XU5SmKKrEsMa22V2wkr6rXF0K
33oL3ULf6SnoEUnqbyLvznXQb/ukfCWIZJ0N6ecckrKwtDbZlHr+0yv8pxTRHZt1vMIp4S6wJAHS
+SGwJSGMxnOnsu9d48IXCPa56tSGSKC1gq7zaFScSQ3cHLCceiM9X+0J4fDW1YC9LPMK2yyKNSkM
yK5liUUc6ojeIz5dJgXjE7eGaBJ7qB9KcTBF+xBH1sroBxeVkLGWQcb2Jb+mntRX5ZrwuBF/e4j7
56R7G9vkCNqMy8ZAA44dthNE3AFmfY60dyJzFzru+PYoHyc3fG28pFlWKRux7NTWJF5dq3y2VzSX
piz4K/tdzDnP7PGlJFd9W0haPVh1O/6fYecF8bh1ECvRe6RfRDwUpGLGkE4ga1ZDa7Kpt29NEx51
FLwA3/KQdORChTYKxumuhWQemOB5ZcRwa4TjmwEFCUP/gdP0YtTLcw7a0Uv1KirqzA79/iIYCoIc
0ztjUFtO/3SVQ7nB+WAdFvXPZGb9uP3GlfE6r6yKFofjmm3N9UAWnKCaoMI06RH65ptdemdMyn/o
9uhRN7uHvAqGlRn69RHS6zrWadkiRAJx6c7TNqJHNcc8Gnn/Sv741WytbWJ1D2mqVkWanZ185JsY
mPxlj24+LLOQ2Xgcr2wH5hMWP1uRAHh4YQMcZ1ChEmNOVJ42J+cVYCj9qzCDTZ1bJysHPwaAYgS3
MWFfgvZ6+zSKHtzQrDaJPjWPcC1MxLBkpUt2npI1z/ferTphnfQy3dEmNxu8vqgEHWxkI8hqWEm3
d2nCyK91E3Kq+JfCpOFrA9wIJwvsPDlm8G6wq61/INDHQc9dYwq8q83Epgi2dtKAURBH6gDbzd9g
ur7QVf+sO/W9yyomzh3kU4/D74nlrUY92ol5Y2Po8e4z+TNb8ymMFG2tWxQ7xIb9wk66gnT49MMb
o6uHkxbDLGiunZgugd8/lJV2wcG4WWqTw7bnH129KiEN9uvChnEyxNM5c8UdE6sFkXbLSOiXMDSO
2JIjfcPLIK6mehmaQ72sIkG/1lDi1M7ZJ1BzoMsa0uhCdCp8cDBiKPGiK3YlRM4hLp4LInawdNzh
Xbg1suGIkOO1aQHECNc5uuYwD7V3tYbaxZbnpgs2upC8ErVVUXotHA+xClShZRQ2SI4m9DWWeYkh
DrC40xdnAgiaevtVSLjFaAeu5UgNaBrIGnI7/Uz8IFlaTucsrYgKVjbRhtydldXSHar4uTFKdMyO
/qican5zsKrGjG9UbpOaSbWqW0BygceFG364Trk3xmynJnDfNOqojlB4tdbaBcJU8EOtsXsw2MdX
WRq+0DBeCrc6xbNRtBFpJ2VnX4AOeJhNKDor5AqKQxZZv9t70cqrCaeRqtjlE0RzTz3g6d5igQte
yM604fzcVkb8WGH4CGos9D3sDL5dvYw2iAI0Rjlg7EFk7tKAH0HJxtKLnGrpFPaJZ7m3pbG10/bJ
a4d2ncMA8ZriUJkjbZF5gsPyA4fHN2tk/m1WqHTSRn+zsoD7ZLMlYn0d5PHTCNdiOcK+SYWxdW06
Wd9wNzn46KTozy3x7kDnjPXm3lGluVC5PECA2KpwHuj1bb/EqvR7WUGZDoJpMxgwZkM9rBaFFrYL
yF39QmN4IlV3V9RkYGaYYqxatKXsvAPsqcmKV9gGFNiqVj9FxZkVg/4tiyh0lmE6jtu+pdJ0hPpm
c/wuSH3adoYLWdjX2BrkJecrKUMOcyaeb0q4j0WEf3LVvU0tFUHvLVOzu4azclaG7RkVabfS+3xt
pOkWov1dReOGlBSsL2leisJDIqQOQTC8WJ27SZm9u6qFimRm39xIu2hJu1Tw4RxzONlD/L0r4lM7
jrsAXSuk+7sxyqH9e/Yh1OfnQWIHuqlpY4b5e5Y0Wz3XTiWIxjaiFICfp551SN+EQxXWwlbJp50Y
u7pAIhuNb8mgVp2v1LpJ9BqT2eRlbIe7QofFKFJsZ0ntpq5xP8jB+xGEJWyybvxpD9Yrpd97aI54
yPTxnZJqFyfGo5oYHw9l/wOsq0PnN3zpg4WGTDzXLtV0j16JMWF1VyOsQUF3HFWEukFDauvOGeW6
pFHJ5wUb9OfGVOtAGa8tNgetXm3DRl2qtByWyagnkFK1AP4IbUtQCXNJ+DNUnXpT2yOEKPWhw/rL
wYZsDu91XQRXPLBZ1IZEPOpqQDw9VJ5aRM9ZZT0RZ/iWYDfODHk7cHdGNtPooipYUnsg/ZiMl8hK
hoWJiBI8aSv67AR6BHQZafQdM3eKKKULrBKGGMN2EsZF2cmpyXW5amB0Mvc/GoH5oPt0ql1jUIWU
zsEv0qdedJRYY/UwNdE2DtzzlPfbKIeCJiuczhsAI3ucliT73CM1OkRqYFDlhkdczreOYb0PZuGu
SQO5pNCk4Z4yoPD77N6rfkYl1BqMQL5ZEepmCSOYltdO/KW0JwYd6U9fFPlKL/WHAFE1uQKCA6qE
INIA+PozbUVxmsuAStNpmJyLjjFucrXoe8Cu4FJ5KbF5ZnwYe/9pLIpX0wGeDNIV5gK7UeeYITEO
lEMH0JHVm6Q6jgzzYDfaYtDF1ZmwTvAZcGd8ecr4HAUe5D7OK8J6txpnVwrjB6kqL0Osf9UBDg+F
OjdJctLy6a3wuivr61Hj6LDr5KST2NYxJ5zQMqR+d20aDttJi85DZ3yve5t32uwMEzC7CL5FNsC7
oU9XCdlmQTrOVxizF9Ct02EcobhBjNYBqLsdCMAhbtgPCZpinAyPbqpAZdJ1UyJqRvS9aHJ/pUnj
u6XCuwCEdug/O7Z7s8zuKCWfXS+/ajEBw7TzwGX+I1Hq+NJVF0dYJNhODKWYStpT9xZkBYVBvgOo
W+G7fw2dn36ZX5Rf7QzMM1f4WALoFcuoRo3s9eq1NI2rpE/JA0TQQ/Eeh+3dHM+OUrOBbAl41TCO
wXnBXoY5klrZviduscZP8SmI1Rbc/Y6ZTTjvgXdVMD5atfVU+2VNEFB91cbxkRp9WMZ1zcuOccaI
0JgKp7riGnEtsv7TA2zURXIJAmOD4wWAtItUKZvabNnDn047cGLZnKzWvbBWTmFlbEP8yI/E3+E1
EPfdph7y55zTwE2rrWU2a8gDy8lN121U/whIo8AyoX90REvtEsofObRYy1N3ysRlHHQOKK46DD1E
9EqdHThj6559iUKYwQFEL6MaTlnUrJyAlZJ7DDIiBw6S/64xntWk+WCJumEYjfZeABVHDpwe58Uw
JDOrzL9TemguQnc6RC2iHQwcPtou3WV2xczXhEydAXOZ6cXrOAHCsV+GAczOPD6ht8CadoQ0gXQk
ho5RTt4HkZEHLJbrRUNlX6th7RvtZ1cxI0JQiUVD2G7zMLq4XnMp2QycsfwKEVSxwlokp0Z/cjr1
ZHH7At5Va6ADba2j15lrmTClCp0UMWi9Q9OOnBGLvKh+lDQB/A0nI2VfqM13uyWgygrv0EWvLSri
RY9+wUtmW4oMDVYrKWST4rOZxxscS5Cnot2QYnsR+m9+H78OmIBnwbRG97fHAwQAHcwnGM+Qqd7A
PY+62x9aj0HEzAoK2c/rbh0C+WUZ5FZ9AEBOrH0Wie+1UWz0TmwZOl5tQD9dGv7S7ucHkKYrvEwP
qUGCgYp2aRKg1rMv0uBwH5tmTTp0COtVbLTIfkiz7hXF3isq8X0kjGqFsv+M/Ghn5O6qdrCMAyVP
TVTqnlAvjR0sVc36zTPmov6CNfym19rPDi+MqCFpw4mnReQqpFYunRU+c3WAsjjXH8wKnUc1MK4f
WTZjjhsKhclUrNyWqateGls/r/Zc+Js/kEAga7jzJtBgXu8S/0dCTqOrx+Bq4V0jDGzC0NC603Ew
9bchF4c49yAkWbsAy6C2hK4bDUeiBWdjoxwWmP3hGLy3iTt3iwijBd2Dd9FTY1WdefARipk5lKsU
zgTcYtjYjQf3zOu5fa09KQvfMMq4ycvPOncdggMLFV9K22GP0tjHsbHv1fo/FMBGH5cVeKlrlvdj
YdLm0rDKRq0CYGJLRucqIbUtcO87K3xsU2urAQYZuH5NqoVBXrLj5GRias9lmW6zwb3GYbEfp57+
WMt/YDFgv/JFRy/BhO7cHJ49itZF2GTGkuyxa12zVF0wGs+v1gbdYZiAr8YVnx4lNSu3UDAT9Dea
QtwP9POsQsCmZB9KHY6iubJ9NOBOhEpd79lB05VT+9+6LHtKxhCYinNNr1OefNAsqA7PZfwmhmqX
GMbKJo4Mk7NroU3boRo/RjXu/VlojMYeOkOLZLvoXmND0FiLpSzEX1wm/8WxFNNDXWDFigUtto+/
utDE9ImZo4v0MMLnWlYWw3Xm9MZjIdkM/uwHeOs7aGM4b7mu7eI7yF9564ScKSeHWTcVh6kSjL50
5dHoGm1aq79YFN+ahf7nQh74v8mvcg3rxnaQEFMQCRNXxVo6LRMnt9liIjKsCkk9UivmQPqEKU2v
1P88RBNPfcw6MdVxXKCcm6epNR0e87qXI25M+29THhT6ahzs4G8e/satedD8E4VwTDI7ibn4LT9P
+g3+VkoF+9buA6ICu4RdVAvhavG92XVQXYYhMF84BMOXuBlNhJNdPoKEWKlzmZJAwUqAsAZF9c/v
2Lh1U/rPjTnOHLSnE7BqzO/m+8dDXITN//0/xn+BMHZBy7Rsr0BB3RWSzpqdxItArKx4GMrDZLuR
T31ey22kx9rAFI2wmiV+3COSadmEh3LKOihmky2Cg2dGZBjiUsJRaXT0kkRg9Pa3P9+0efsR3N70
jbts0/XdNHpevNfGYor2pSQ6rm6ghVVK30n9ZTSn9pV2KgwPrR53SDVAHWH4VArrAup/5DhZDZes
Qhd/FmE1g/JRMZImYbYQaLUkNLZp6/CiUhucn3DhzGZQx5933ywPAi5bBe8Dvnu7+/NPu00Ym/Os
PPHf78O8eR+mlcomjTmk+jqC8A3RfRUW1oeKtWgJo/mLkvxV99DT6j4GRdoAGY45Wre2HNwvsL3O
0FpnHTrH3DP/F3npnvBdfH1NF7Mg/+Y7LUSKcbHsgl2KWSfjU9P2y22Jw+93NyXIbvXnR2H+29K0
+S1sCRg0C+/2LVvCiOLBUvvOchJ16ZlmGWwH+uDfxVko2rOrjSF87CSGrx9IGRkocIYSNebYaain
hV6Es6req1ZwfnH/LyO7iO9VSxb8Gota/7WPaiZrdpBk3jodtQgZYh5ReGYLG3Mj66g3ZNDv7Bhz
o51Pw47xWtf3w7PWu9AMuw6VyOnPP/rftkK8/XXPs2zBYT3vyf/4HPMA6JE5QrpnJQdIUmhku1Nm
2K2/RLmnT5e+q6jUGWjW9bMZ+3iC/vkGbiO15gWIdbLPrkgziIfzjXG0lyeMu8MaOwovnrwtyaZq
j0lV/oqfpnWvekR2sFChuGGJWHcYZ1lpx/Q2F69jqWNWCie98pdOyAQxsKa59zBiNUciONAX+ED5
ap2MvmClRQX46Z/v/t82hv9eMuxovz4+Dowp9IbA3UU5zpmzaxPDLSBShv1Y5kGs/fPljNnz7Z+e
cPPX+s/XNW/7/3hdKOFKraz6+FDrmXtSPj0cqlNZxBkpWlO2xl5Ako3u+vWbXLex6v9ycv7bEc2n
6HsuGXjIE+dP6B/XpyPBqsS2k4Pd9RUMahnDxx9Rsv0tsvTf1iV2e8K05nOSD+TXCw0VdN+8sDsK
xVQVhyiKbUjJIHPvlN5IeltPH+4ThFsfER/z9i+PeTYRvH3M2LPPqxJ3f8+9ea2S700aA377LDF3
N7F6TnBOxBJj+ndY5IoKHHZJotsvBhzERTqCVARl2q8GGiCcMHrv5c939G+Pg42JVFqSeSwSMW4e
R4w1dNi0RPk6bbjWYlUfy3qCUGEY0dIH5FjLdoTxgHXnX974bSqgi3G8rZuYutuMz+b4xV8vLWrs
jaH2lXvfil5yW1ewG21QXTxzz5bCLbOHa7+A9Wzd2TCNF65Or/DnX//bxnxzCzeLwe4E7IAuw6Ap
zwL8LvxQILeqXCZ3dpVMy7gPYCED2gx/C2z9vY7i0qbLCWkijp2DAn799UmEVK3W+fWDZpUvg9N9
QqnRF/ZAsww1GqNLA5dfHMiwLoEr/9AmkwFYX1hLX/bO3w7EW/PL+V1YpC/oZOdire7cvAtVZrY/
eWLcY9fq3WdAuBujSQj285k0163T/i3x6/Y74HpYWEPs5jN0DPfm1w8BSgFNTnJfJ13+HGFusa4s
r1sorZ0lW2P1l8PgX36fyxLHati3jd9jbYQyrCg2yPdK+lzB7MEHlz+s3Yl+juuenRH/vLB+286E
8cv1br5zOy6H3E1DWP/QHYy1jp1ysTOzhDnZny9088M8QU9jE/EyR8SZWOjP//0f+2YKcpRHUyR2
U5hVPZV14T3bVthNzOuNulpYUv0t8OVmy2DJ4pHss1/M/QZ91U01w+QUnebsq9PpSHxAR6t96OQk
D45IcXMFp2vsWhQ59oRJ359/7e1XM1+b6DAMWn3SkPh2bq5doAwwvShxd2Q8QyoJB4FyzsY8Jl3h
79h2i85vakhebklXMoQJ4ApZnMYGYj/p7rE8O4aZvv/5pm6O6v+8grmS5I4sR8D+/vUVkJ2ejSQi
Woh5W/3DDlMMavyu3owoVv9SVN3sV///UhbljEVtrbvezbIaowF390hau8l38s3gM6E0jdBBnBE+
RHXUb5pkGP6ywn6/piFs/HTpZllpujMfaf9YYXY9MH9rnHGHM0F18lpLPhWgz09JgR88khykUvGI
jObPD/X2dOCnGsI1iRhxBTbKlCe/XjYJvQ7yKPmbTeYYx75xUJvGujmaK/KONAw/yrxHxyZkRpRd
Cng52kUZX7VA69Z/vpXf3y/Hok+zq1PA49N7s1dZbpFndonRccMk4+cI5vxKdGr2mo9x+5ewkb9d
6mYpOQXklgjG467PsM5EkeKf1RyGU/nYCv7lCf++c7AbugxEDH4SH9PNe81xCLcyUU87RkvCgi9k
Na9eKUATyG//NsgsGDd/fpD/ckUKWToCniZzH31eaf9YSYQZVAyZxbSjTSpxHuvL2ShYu9cdHQ2U
UcOs/PMFf9upWDdsinMCBAmI1Ja/XpDDJxs6G5ZRyEwOOEzrua6RuPGIEG/Uv4JWIkNoNK1Jloqh
RP8/XTm+z/7IhcHoCS6/DYYvhZc6vZ9ghmc12rkLVFwva6vTPzAn0f/ycH/7TP9zLcHHYgN58QR/
/a096bpZP2LX0I0tbsSB1M2dFpT9iYwqlzFh6T3OqSd/uervrxQBns7LNKkgSQK8ecJdI70WFme3
c/QUor2qehDtuI+fme5ZAuKKy/D2zy/1334optXUKIQzmL+VDtAoxwZIJp/NqLNH3W2KTQnQvO4m
D7JkPLxjAF3/5WfeLCRS8UigJ7aEDYmqjbHlrw8XW8ogCavA2ftsf5vc0eQJOUfCGFgwng2wrIpH
0OEB0kP8l5/7+6VpiwzDZKTnWLQNN5WZFtZg4dHg7qt86h6qsUC/5RCJTqiwPiHcyP8fZWe22ziS
dd0nIsAhGCRvRc2yZMt22k7fEM6JDM5zkHz6f7GvuhIfqvGjgAKqgbYkDhEnztl77V6S/1GAD75F
I+DX/1Glr4/Nfx9YBNnwJmm/wiKBiP1+XbH+650VawpDMkuw1Av9iDiIPpY6d3+4s/FI24wkO681
gf2O9RnAz/8qkv9aDrns//zw9dr814c3tA+xaLnwEDRsic1kAF3ekARiAAODu5D8j9/698PsmqyF
kN85CXmuawd/vUIsAwXGGbpsGP/NB0X/4oXqvUGkaBtGtiVjhX7Avz/Mf/1Cn4+ExE5PyKao8ulS
/PULW88h/z2NT/aMFGNBN333DaQsJuy5y79/1F938j8fRQtc0GyybZsi6p8fNceuK8jQU+dg5rXa
RS4+86W3xSuCHoZB9tItzj3XToOEpbei713qlvb//8NsUUF4a1cIF6T713eIRBKX6SjcE5Ni+776
CCMCeLVqQeelQ7oHmNi9LGWBBmWJSUX4H5fg/3iXLPJjJA1sMo9QRfzzEvixNAqoe+6pt9NebM2l
yM2wcNknwpQr99yZU+GcAfUa065LJvvp3+/AXzf7P48zey7aJg673IS/uPuBV3VdPmfuSZB19RVL
U82hG1etj86mXobtv3/aX+vkfz4NE/66cnHCJmTgnz82SYEHuz5YybZY8qNm8v9AugMitNgUuyqZ
3usMVc6/f+Z6Af9eLQgVsMw1c5LzyPqG/dcL68eqsOMucnH/eni8Jzw0KWImtLu7f/+g/+vHSc8l
xI+Ay3VJ/ucH5W0VR5J0o5PbjQTWly7iQ5sx76MumN1WU2O94n/LPv79U/96hf5zSdlZobCt2zqr
4T8/lbzmoChGk/VoVG+JmZohv43jOkpsFLFN/dp2pdrqCv+Cakrvf9xQVv31nv11fSkk7HWGZSEa
9/7ah9KWPKeJ08EJpHO3nzprOI4jlktlFunPYGAPCStzyFxwhs38alhxcQfqSUJP6frjhlE5+mpk
2PEW60mAN8hZXjsaTugvSi+7pAzb402l0Lc4zPwRPiXmZV5bfkNqA4drovwta5V7NTukNJ6qcY7I
MT94aQdDbDKRHbTa0xusOfObMSKlCicZCXTHlYYVFGA7LJX7LeoF90wAexVh6jSZ3vm2gURDjjiw
VA11jvO4wfh1/GEu7fwUo/NAh1TKiSmnhAa3XywDiedoEq666RnmtbvaIiYccWhQ6D2CWlRbdYMz
/oiBXGG0wtaNnVvEuHg6uLrBJiBXF0WuiqeLnTHIYlYnjWM7zEjLsOWrc7HYqdrVORRYKAmGfAe9
AMWksmb3IZlo6IRo/MAh6tjA5R17gyanZyUud207zltpJxOU5Sw6DonW+b5IYd4DndAYqsaIUI+p
T7r00LgSjkscpMvNcsCfGKXOHhYQ+PKQc7ZFDjlEctiLoVNffe80L4rZznmWY2aH1ZRwGRPPbb8x
jsOn5IPKQdnJS4dYb7GL17FETTznfkTr2p6iEMl//zM1EhQcreqRFxl5f1vcSL4WY5E/MvoARt/4
hfnLWkWp2ehWX8SOiXsMPkRhRvPsk1s5rNbDCH+kLU2BBZojyyZBNx4uORb/jIdowwjF2Itam2+W
jdeLYxush5qog53t9VwHe+z7HYcbb+dCdYl2BKWVzxOPCLC+xCzBuQ0WJ0rbUV23SerG8I9FOhVU
duSDRF2VEvXENF1PQ7NZGke8d5b0wd7K6LESrR068eozmhR6Jj0iSNhwzLEPJYJYECaZePJgRhWH
Iuq9F2Is5QHDg/HhmotxGdMmq2nxk3u27c2gQq0qFIJ7vqudHHVQp5i+TFf9ZN0p7IPb4VS8zXlE
/EO79rP2fSyjchMLJz0pUFq/ea6YNVhm9ujpzF82Tp56HxVSAbXpUQZ+OOXKj7DxBdOxcSPB2zPm
04liszdxQmkN9jFx/MWBLOGVbxIovrMx60Eh8Gt9O5ynGPBA4pBMUBn4ktVcj3cxR8Fn5oziZ+ln
CAfgIA2/DBEV3Cm7GHOOeNCkAgHgMFiJB4yCenTHXfvbzkW/hHlWotXTnSiIjIjtd8vuxiPBqupm
4C6/k+2AWnyqZbmfTKP6nqlIbDtEh3eVSgg13VxZJHARB95bWUtTeaVA18S5riCBbdBR6W4pOWHK
ovBN4dytNhy019WjaZjLXS8DJuuln9V8hAUPW6zsGiTJfZTdu45wLtsxOgLRTLfDhjakCCNSbXar
ZjSlLrfi7J3AasjYtBbt7jz5MvvI09QoEcR088n3innjMNE9Q+pZtc0xi1fTA8WDzDyKM2wo6+BX
JNkkXuZBIzEwdivAV05SGEe3LrDoNK5Ge2st8YHhV37MLAHLCSqxdY7gHf+OEfmBS0apA+DSDp5N
3JT7YnQBROPoylxkhg4yttabTgXk/BPhOL+LPocPNpjpjxT7EHJGlQUAZwqyybxIbo3GrPZ1YCJ6
JB8PnH1hvC22di70bfCjYee7mJOXHC1LVW+OJK7Aiaz07uuhOfp11iC3S9HUz1IKVrggMVZ7cAPX
SvA/hElVAl4g/WibJ3H/7gaxdxhxDodlbBtHkOKoYFkxHwgvy7cVvuJjWg4t0D4PY0IXCfrRtZ7T
F9EZ8cmxUbRV83hEDps8JHBPjib7cxSiioUfBQGaJUGJ4mAzDEUWIZxu00P1uKkBQHRgNM29mjAB
KA+pQNpl9a6AjLeBIb/sPCjqULRY4ZQNT20AtrniJM3QcWO0VkZvTMYDa7SetjODlo1yZRkqb6zB
oiCp87sleInq0rnX5Mg+sDRGJ5MIimNr5Pwnpt2fpNpN+zGIzIOrpb76OWizTTOZzAdhwx6sonW/
IJixIjVprUOFOPfERgvWHM7uxrRrc9cpbH4r3/fTygfvlR4683fliJVO5Ns3fNCg+nPNr3EGlyVv
5h/Yb5bxDAo73hQrzqaUfXfLzYXbZBH95ef49diTPWxprn6NB9M6p1UqPwkmDGw4EfWKIEqaEiVS
ZwILrIe1qjTjZ5PZw4FsoekE6kEekQ/cjCJNQuxt0QESg29vtGmDMy96YxtE0n+ZaTLmIW9tjm3G
m9ksUwxurLtJ8NuEL3bWJnk5gGiwI9pL87nkAdPTXlvGdojabksfJ/qGLh5YDBoMGex02/Ci8X9I
DLw7UfAFcdPmtbfwoqU21NpIWtZHGqMeRRroiDBDT3hAsG0dY39JbktfEC3UYxsOQddCUcMOgdAa
6xj7X1wmu8yTCo3NIvHnBc373KA/9xJVvfRSWmgo2Fk4T0TYRIc2LhlfivbQDuSfebOnfy429XGi
pPe7zj1UVVWgsINlrh26CbryrKmuBni3PWR8EHiOpzt7b5RF8EQ9bwHwcCCiLl3vHeo5b0JNiIbi
kmbD6nnhQulpSV8Ht8PKgb9C3s2k67LtYo6LwLGcWg945uhkk9aVbg0f0bgy3fwEvw47qpP+QZuc
IkONl29W2bLVattDk++uPtVkIPWiBOwdYBF9G80G4si4NESZKPaE0ZoMsCkUO7qdiBCxHexuM4/l
0Z4ggSxTi3Uirfxkk6HPD3Modnclq+SbNUBPbqoIMGYKAtIr64YWe9ru3aEgC1Nn3VeQ1d8zL5jD
RpMXbnhT9svL+jUoIF/SM4N1FNSyhu+kUbjbi1/1p8VZ8yv9YCC8BV3xN7t0qf/sqItYXpEbgbOt
EMIPtnGLZ2fpQt9LSa1oIKKA91w5E0SJWnHjvWhi4FCf49F8Z4mykq1UeP66ZkHERyOHOG+KCtIE
YX23GyPBHZKZLIEo5Az3eclK+0inj8rRLPs2LIlt3CdF1iXbzhZuEdaSwc2OoIO8OYnCM85LX7fb
LHfFL2QT5nEil3mXuLC8nLkn09utAzTsGUYpZ7HwX87k/aCgm0+LsgvIhdRrwiNaghAogq44LmBb
LAB7awkaYiEt48y3JWhkyIxmZyt4wpul6u70657zvv+BBzZ6aefuiaGLejPiSJPssogc7q4qwU21
mEzqYljqnR6qeW8RKPdEDsRrPbf6Z0IuAuIFxq/kutHrBeCSINsF56bQy+qVqGogOp5nOBolAJgC
y22MFR2AZrLVAl4S41FEmVHdwsCa48m5UuWn7KbYfybSTkTFbGvU186pcPslZXEp4J7hsZLZI2s+
21+VeQfHbBB4gu9Gn/QctPE1aK0XB8nJxp7BK0MYyNj/1Rduy6OwcSrT+HmWxHBucK6zV1Qz6TMt
kaQY8GCDcZCxrB4EwcwDPJn90yycl2mNbvN5rss+PuLM/pb71hPPXXqIR1j0a29QVx7HbedjqDEp
E4t0572/TxkcoEA5vy2B7dYy8IARiGZPU/cwjITAUOlS6qTizcpMsLHwQbAXdbi6hIwwgXV29RjZ
SRGWLhZ2c/WbZqmfHixG5yyEYAANqENmsIBDI4fxIlrru7NalckXPNTR+AGh+Q8HWZIjgnRXGtUp
Z7E6NQrJhVMlV51qPJoCIFzVE7PijIdOTV85jui91s4TTqbMwz4EHQUN3tKcCgPL3uRMFuGeKOdX
Q583OOAXRjxlTOasWI3buZh+Qhd6pTB6oZR7IhkXPFKc7JbRh6jXQVZcvO8UZBfKBebuSGsORHB5
BFIYJKLUjnudeGP3TqHSxzkIRBh3SbfpKqcOs3q+yQhN0YTu2hiSm99ML6leKGPs/EUAF3IX2krO
rNXWJ78SkgenPjPzEzY/+HJ6ar+D6SDliU9kTQAyJ633GsgcAbUHrUZej4Bb1nhU6O40MZVZaRE6
kx8qWr6WJP2MXNwJVt4cFmQPT9rIgeNNqT5mpLUctJiv6UCMalsTJUXa5467xBSN1hvODuou1RTt
JpDVm4nIu5wgnSculQUxEy/of4wwsrDKS22VKGVIKTEbROmLjVfF8Cv54ImcTUaArJBWcPbNsb1Y
IJkp1k2HWq+6xKn4w1zgjMtLXnpFAmadIPE1+licsyqoftCfjF7cDmxqJfPsSO8k2E1Ym0qj/F1Y
LMDVqEEk+x7D8rTeeUXB+9mTEM1PhB1qRgEWkPLNQuLlxNVW2+UfC4uIa/IcdlFwGmpNvkGfbhI2
9PNg+499swCwnIqHpGJB0z2pFAXivR3RRgbBLav5zDZe/WVkey1tcSFG+Nx1WJRE+b1fJeq9TQxB
ZLJxQyXN3g0ssW8tzmdukv9NOORIw/l5jXX8MxPFV+d5UBRbPoqj6R2L8LO2O7o3o9y1hWVvlrJ5
iAcPoHoNVjdy4BJjuMDaE5u4cVKTr+gxxpEZkeV1I+7YNPIjAQrPUdOvKJruXc1GdOi7pQY/hYIk
1lV+6+PqukD9LfKFv6ed39Bi24PM0bYMmJREmXjHyai/GZJzAk3K9lARb4L+mpQGbAZkFpoL2OvI
fyeaEoaFQ8TPaLkfGjk3EU/1DJlCLJ917GNWThLCWmsOwsKRO2Cijzqr8Ed4F4rQrdMFdxRVoI+r
7Bfu6M8uIhNCjNgfqDDNTdFG5h4TZvuoYMU/FhZbPfy+9BTU9Xj0OHogDiz7R0fWxbdeaGuTGlV8
aqQ1/CpJZAynoAXXKyHN7KShThPOIXdDqu5nW1Cw9lRRUvWHpSAHOijVaglsMH6nv8SyWO9O5bdh
03u45I16PtKEOujMwpOufnDU6k9WPO1awz5lNqJZkc+o1OEAtL11n6r15sXJHUx3ECZAGvaGgPwr
tfOVqv5u9K2zCeLsGYl08cvIml+15pLCYSdrs6/BDQXs8NJLwXSX7n2OcOyYyzejWQjSMtJDnfNg
Gni5DViNONq/w+59aDpwih5JzrQJlpoJLVAbi4o5JPhgYYvk3IADcAJEGiCiozZJoPrUSXMwmuIN
R/Kja/QA0oqt51Eh0K/5U1ZTSgCoVhYag/HNN7yLVUx4tTWAOhmcjGS6AdLmA+foR506Z9yXEPXm
IUXGwgtpxLg98/Rp7Jp0l4AWQ7cEHwT5wAF+CZXjoA9pX1+RildHbSVvA8+7yfIDRgjjLTkPZ9tv
3C1MnJfKN57Kyj0uLnkuDLzDpipesxRQp8EzUpZZtJkJOq6b4IOpwXbCZrVKzT+rKHtimnQo6vrg
yektVxF+ofHK2vUDv9mWAv2MNAnWDoGCnn7PMgBJijnljFtI+Mvz6HtHl8l/KAS7sWKopRgf8CZ5
l0IXb5mjYfNkKDlzdRmFeFKJ8dP2Gusmpu5QWoHat0169Yb4YLn1WdgV+CBZhQSe6lvidQ92svwx
FRAmw6FknqP6hlz4T4Ezmh/3Cu3RBT9GGjKzmnTrKUKbkvW5bYPlUhtAGdua6yqgpFdB/T7YvRH2
wbJzlPqkY4zQw7+rCtN/jCE1zTiiaiE+YeOuWcfxtVT9VTYEKMiifm55mjZxAPJe0bvzgBbI0bjk
irbLGJCgDWhpj/vmR+9jmSzdGagEsSh9RYvGmSkPWho5BG9tbeye20Tnz6ThEE2gSPy0MHjbU3Cr
vPYoRq64IqHe7TlqFB9F79+7PLqOUfO2OGC8RFs9zTQvMyO6ZE3y1ETyai7jGbPIG3Gjr02X35aI
/o47fhtmXD+tiQlyoLmjmvQdDc55sOb3qqnfOEaZlAuCUGy1/Fpm95xOuIE9cI29k9yzIcBznJCu
R9io6zdvyAPW5sBJWzIlTkD8sOJ4P+sIB3Kf3xvbeYtoH5gmAljbdw+5WT9XWLU3i10xtfK+8GrS
pEvM3+zBr9ICaDlA+EydZEtmDtuSbb8NRXtkpfvRjWBfHByMoTHZexZUDNlN9EnaBtnq/ojbrHLR
txnuL7spX9O02KWR/JZwDvBTXGaI8VdnXM2aknRB2LkInsQg8gfSII4xvLTBgdoUk1WM6/mxs/3P
yIQ3wnZcfvez6CEq6i2T4iOFPmWMZs32gijsfO/boIzbomL/0gSzfosqav/Ipxhwx3g3dnDKI+Ih
2hhsdO8m0cXikMUWEPeX2q6+qYIsA12OAXtk/hDULDeTBxnWa5tzPPcfmWG/QKt8rYqF9GAsXKDa
/GDv9dP3YiQeZ/YyIpyKVzXrk10v3VOVzslhijFIJfKxV8RRyQkTpuYxscx+2reCTkNgkPsZm++S
YkjyrUDPBadF9vekCTgdKWveF4Pz0RslXmx8/xvS2Cm0PIVJ0W64VnXbr+KhNDTytngehYRRUuRb
ARVkn4BrJzCGnbLiYcKJ+RB5xDPqweQIYY4J0VQ92rIhfgDBQNqllKGrmh7dVf2bvowdqtIFVgCw
AG91Je1T57rDtgIy/oRsaP5oPdc40KSFLAL9fQfju72RqgVjG2k1zx88C5RsT+Ni3OOoIrQPwd52
UW5+jF0PLovtaGNNfMM6WEeV2MZaZ/RIsvrF0I56GlHy4zAs8mCzoLKfQhI68EubhQt9vaiuo9FK
YED28kqobgqIqQx2chbQEjrT/uYM8N9nCdmH5i+Btw7BRKE3Dz/qJCsBwve0q4IZAxHkWNFFzxgg
b+aUqKfF4j1rcKJRT0q9XMmiiV+RpkMr9+c9h7a7zssrW920pZm256Rx80lN2klRlQdzjTSJxbBb
fLPZumbNCTL16LvRlt0qUpoPaRftaSf+oguIn5LIwrDKonVmmpMehqsLRdZAhKbGGOnYuBpqVd5I
RgU6TeLzZvW0iKi/cMyeKE7Me47PZFf3xCtO1vexIzaljuit6uxopcn7ZNMy8K2IAUZKl32ujVtG
a3HrtvIzdeu7nLLH1F7cvSd8lum1GqrNK+0XBgyCs0lLU3/+ssr03XDgV+Wp/eQvsABpc2Bbts62
Yz0wJwUYAO6orumFlYNxnTNe7mL2zTAXZH+2/rJNyVPIqvnBpJNJygju11GB2TXgWAnCOpvoxkQV
04T73CwwRxVxmF0ADEa63aEdq+zSzwxSCGUiqwFjkBsKgDEhmmuaNDFod5ETdONkPumOifXDy9uX
VRNkkQGwhwZbAsMqtgZH3LYwXimU/8x2/w0DFHG4HkFDfdmERe48uvGydwl58DMyEVt98+wcbNEU
Pfg0YZ0V9Y61u6JdSR8mau5tKeFE2hU7tPNc0NTeLk0RXNG8HZjRPgg6KluToMhdY042Kw0/Frzb
1lYRKTd4XCtzN8csyMzMTrkh6UoQLpgr/XsuvFtUoOaqx8vQ2pr29Uzu30BKQaukccFaw9mMYsfZ
ti0ZNUNV1PtemNXDkpvpU+P4bJam/ByIi/kYrJp1OXacZ9XjN0prgsgniHi3VjAYqa1oeqfeWlD5
DPwlt+6vc1tC3u+BPw6zyHdVZxp7k8brNqm5cQR7OSsn9cVLOVYWVR+H0xT/pKHE2o7g+2BK/dxk
LbU0uaR0u+P3BNv5FmDvjV0/CTVgX6z3PHWR390d+ki0a6DNzjZ7xaa1hHycBk1+y7AWya3Rb0ca
odxnGttINxHQD5QKSQ+qwKOlsSUSQxzsiYdrqPNttoC/1TZkZyxhYm+OrvF9aRecX1bFcyKAU8tF
urscQsIZkhvmb3dJP3p3Wq45DNvzoHhES0EDpfEcMh6zyQIY4ZKsygTjWnEafrEbaEo5ZfnOsjnA
LpGXB7tuaNwvMqbSXZsTwUb38w0M/x94fz8aryWry8vNrTKKdpeSPLSZcjYqw8vjgz8Cm680Fv5q
lGpPXOwnowhG4YXBmTaoO7IvfR1wwnE4TjUeVNaZQd3k01Rz6vJFxVm+i7rMY1s03sZkaG9FlajX
oZqMFzm06lX44OkQcpj7xiQsjAZFAk4IxzFC28EKbbeYD6WUHK6Zhu9E5q+nX+I6o5liy2lz2JG5
63/EY9Ydx9gFsxbQWx5U5RCiR4BNXHrf+6AToE7pjLnYJrdxD8O+67zh5k6euwJ5sx26IzawkZHt
5Jk/ozEjsxhozbmRZk+nmqn1LMs3e1WHEl1f7SNZ0TVNFifaM3a+dDTT4XAlTr4doYhq2BLpeBWR
6e0sL7A3deE4h8li3Y4jmzyerC8OyWz8JmxMnNAPcsKTLr1/JdOnJHY5Qcj4e28K77Fgyr2xmFXR
74CNHHjkN9rLcDCILJCOseyxSh5H2jXM2KAyur63be0ZMCR6jLfOkF1JkkiPeV4CQBmNkjJGXyqr
Oyd56hMFJ/e94T5Ikg92s+h2PXCgjaUTpvht/+hBvS668maV/GnJVFeuAW1DuctZnfdagR0iT4Fu
hgqWrW9WZ13Dq87NkbgYqBfQ72A0cU09XW+d0Sm2hRO1m74jN9kdR9CywcIjqR3Kn55ZipyGD6YW
WJXr4MdC7ljTuj8XmbxldjXtPDleTZk+tBEUY1K5Hwii/qU6p93k/UTIAMTyODGTbeCoHnZEfGKX
yciy57CVQBoWTbJ2WvKHiiwR161ORlMRkpfS6DQmhiKz7E9JLi5R3ec7Vox70TiX1sUmsYJ3MMvs
ORLw3MzrwwOud9NZ6Wnl4oZOlEzU/aLdl7ZJDno73elpNj/tZXxSZuzuVB8xEGz7343FVJrLjvf1
l0leQhd0RzNR+6Sn/g8WATWi5gBZPCcQouk9JGZo9fYuU/Gn6vNnyosXF7Y0/XRW0RZaprPw3Uy4
/F5d6HDQ7QMnO+9D6MhjjZGEFVvUtsrLCQ/wyIlp9Urol+kZPu20jav6bnnFU96XgMTq1xLuoI6C
Y9em11wwsU3M5jYgvduIujylvXyPIncnoD+ZIkgw4vfkPnptFWZl8aEs55eZ6ZPB8d4tWGJzhBFI
KPyr09Gd7jzjwxPpGy2NU5RBEu5k9cTMEZti2nxa03DLZbbzYB0sZvsjcByxbwePDDoDNkfMOSnv
wOtwmEJ6kPjmvm5Au0EkX8LCJjSNB/8aU1rsBMkVm0EauMm69pL71TvehXHnCQ4k63yiLOqnQhu4
ptuwJ8cHzlq3T/vhmSgOuWGPvPex9SYcrnSePiPiemrS4g+EOE0LA4BjBwR+zvqH1KdKI2KGG+qR
XiZMuMylYC9IyvJrjJtTaYMhcuE6OJHX7krfyneF7D6d1vlC5cMzmZEf14/gqiriHjaZtk9NUzyM
Zc5QlqzaqgAgknR+fyrWhKbWr8JCB3A1F7TUGgT/Jm6HG37zLegftilH98du5Dwq3emtZ82JtW+F
FsfdTS6bB7IJzlbSvdZW+orWNpTEssW8glYT7Osug6EPuJxhaLV3WnHlSFshrSl34wR5HwwR6cKQ
AH3QOa20HjInf5jbxT7HPbTmyArwYPq3yUruRMEcqXb3+ehwvl8TCzCmwqHnz9kQr2adP3Yp/0HV
+BuTB20oeKX5tILb8OA6VXuu6CqhjAM3s14f13lUSj0W9P9ZveQ+AqZn+OVXkecXzgL0DkbCaNr6
GjCy2zRWdKd/9NU0IBALCMszRYoxvdLi+tFN1pc3F4/NegLM0uQIL2cfMdVlMhZ8WzS5h6W9xlqS
ORt91bOThB01z9CXj1EprVVztGwHP36PBwLzGkiiqeNcMC4haPLtrRMZP/Ooew8ci8KKpkasKO9z
NVwTfreeWJ2W1mYq1k8mtNj+o0UfWPnDH0Cr7HhDW91mb4522rWYGHtrXHxibYOiuScuSpWkBcBj
ZYcMn3YndUsaRhU8zFX9GPRx8eiN7XuTebx0EklAoIdTwoAlMPwnZ+E8hhv+F5Odi4mIwY71b1ON
pNpmAJ0zd9/W09GTRKR0lRnOSt4Tuz+5kJnxZiVvdtPuF0MvtMwS4K/4bbdD7y/n0h2/GG/RW1hj
PkfrAxDdyNFibg5Nz4jJ7qL5lXcE74RvPLfxQOk9FxjPUiZ8zvCzruK9Xh/qGhGSO5ffgi74LJXd
AF4hqiLtbJTsUSL3s8cxWpJEZsrhj9nVb53K9tEK8XBK7zoV+i2JvXevSlFsSNr6s2Gss4mE0zEX
novH8di5NA1bIt6LRxJuaOs35XeJ0D0cRfaMJgNwifkr8OYbqvArptyVYuW/QQImpxgcTVgaCFtc
3SAtib6Zbs/d7f0X3ILjxobXw/MdwHKhm3rzOAwwoydIL09f3Vo++FNj06ADjBNkqLkUw7y+n393
bvuAIvN3I21AXl3xpnx9CHDk2BvXHQ9DVV7MJuZeotDBYD9YXyDWP2VKXdT5CBZauqgbLBdk+DA1
imzyV3MOAaLXJ9nw/R3wppkzvw+N9SU4ReO7QX+RmRyFlfWZFSC7pahD+jXfnZEXooKfsalbluPM
yMudYaYJifTkUiQjTVc2nQsWhLMlupO10Lfp8voEp+mXE8dPuFdU2BoDUJsmgMEZFLtssn+ngrZ8
Pq71AKBglmWiAB3To0UnziZUZ9WD3SMwBC2w96JmAP19812A4PNTZmoJhCq4HUiHooipIipNuJ0z
FQhIc8UcnKKCuIEvI6hunPo+rWr4aRvxB6YfbGKBD0/GgrvTYP6jZgGNMRAJLVT5mUOQJhcNycGg
ObMJ9GhpXxwLCNjS1XSxBxsbR+SeZcuDWkmIrF0xvas8ca+kEB7Y8NeoE/7lt8OV5gwYV/ePDMaz
zOawiIs/vYU2cM5Si8CCniQK/xSQahUS+3Yk3fL7oHJiVxBX5M705TKp2KXACxATXXmJaI+p5Lm3
HLmJneHEOekKPemXP6u3Kah6qJEOObPGV79ocgnaiC6IPOLezaAtD/22gs0TkEArOtIVLOJuiEk7
LT60YW92t8Ucr+41dnMaMA8SO+pujNNPThcXJEQnwyuvZTov26pjciJpq5jD/DqhgMA6X5xNo90p
GSDLSDDhmQORqKUlLbp9WbqtG/28mOy5nEXUgTb7nnP9T7abY2AlZVg0NF3ilnBdwRwas9e1rcVr
bsHMTV2ywGnXP9eswGdkImwWDDM3VU9/oRAciwwmxrRDzKsNT/PRSc373I3dkVIKumv6om0i1ztn
PpusHaepmQ/s93/qlUrRKuICG5KF2HEeZ+YsmyaYsCHb72LOYeLTYiOP5ODMzudEOt+o8mcIvvCb
+jgg4dLdBKP/QhCrOldZydvETmqapt4pqrzQotJLs+w5L9Uf9sidX+dvYF/hhPfel87o/5elDps6
CbZ4Ty8pf2bTs9lpyyi3bNM/7Mqsw2FERjQzTBEMdsOlXj4Zxxc7CTrwWU4MfNVS3HIIHNgeiz8E
SEZbi1uO7Cyg6QKa0uR4zxn9mR4KDbcB8Ztlcv5k66HBquinTe9NK8tDLshs6NYvPXOuR8cq9uvk
fJuyyRbQkbVUdyONUEhJHTppQeoTkL6sZQxmtO9l3bJoRhFp1h6xRDRhNqM7/qlrE1irevIH52mx
k6tIB4sw8pJI9In+lzUzcXSj78XkVfgNkJZ4XnbL0CrCxnX/VIvzHJFydR50AoaYeSbLK5M7G9kY
rye/KRFoAqC/xk55Ai14mZfk0/YHl/XIo7vVOM068/4WRR5BzIY9PjQTSpo1dBXWj4HEbipJvwZM
KCJ6SCKY0KL6IWQ2uE5+eqxr+LszzUPaLwQ+CKK2Fnc+1IhHzhZJ8aF03QupOf+Ps/PajRzJtugX
EWAwgu41faZ8Sir3QkhV1fTeBMmvv4s9wEUpS5Awg0GPa3QxSQYjztlnmzMJRmvGIP66IDcmnLyv
fHIne8RVTtrOvVW1P6U0bmslDhxd/mFJjx0rqCF6bG+TTBB9GbKZmKW7dy30Mwz6doVSdzjq9uyQ
yDpT1k+TLowUgPzeweYs6zbNYtpEGMF3K0gC7HiJvSIWuV3nI/Zp7aT27EnimIwFGEBbghUYrHnZ
R3vkD2CAE9lVY3MSs7kVff/EuImQQTKGppSfXfV3cerWi5eefxNVxvxg1fNDbRO9aNbBHuHAfRVh
E6AW0mju/Kygsh5S+OSrSEfP5F2TNwsAFNfwYSPnqRjkFuOq6Chx3sBQtT12WLPTdk0/5yCi2yK8
Pcl/uECe5LX35wjjOUpa8ajb/kQVhxdyora1y6yK7PlMCf5kdV3W/WNf42QQG4cuNu4KIe6aWVMU
Db+sOXe22BHTEcofA1HpOGyRRkZVyKFNndPvCBaG/ZOBDPVsTF0x3jNceMh6eAQ9jmkrXPbhVLib
iuqXXLnm1srx3S+q6VSW4p9GWLcN9PiNR+rOouj1O31bDIwHWCP1qmR5x36EYqj0D1EKWBUzopEj
Dmcoi+kSloEhWwdW8bjuYupc9VdI1SkgHOLXiBa4MyZcVAfZ70PJ4FB47s7JLbmh3CC5JXoJzORG
xPB16CtgJ/q/Gg88sdQwLRjX7iM6p3UF1PacumSCdLW174Aheqw8Vs4cvgZVeV2oWq8dv4OyhiMz
bfTOFOm86uAow8u/hmttb+F78f8UI5TK5toPQ/0SYltyGBOYTkagxHHCDWqt2nLba/efoqnuUrO+
wVrz0NvmCYUnHOpBfbc0jl6oLatdK0UGvacArWzr6g4jDNT2svrBXBGbWpILbNztpkY+ppx0N9Zo
/APx7dHy2weRxtc6QaFfZJU4G2N+7+nuC6RPVqBPnagIGd1g3fBSyuae7M9kCwZw0k6wnypxFaQ8
RaedkqtKRs/wAIdVGA7ZdrByzSTf2JBPFZNFy8fCULaAHRz+zhUBhVZmKpjHLcsOrea60Ka3rWcq
mjBrfrsDAcJzt6QZBCp+7QKbYHa7Lg9ZY13nAEgQ5KCa5BMOn4ZcQ/+4t6sRmZ5L2JKh9m1gbX0M
2Cgr7CVhl4O1kJQ8VVjuAYlJTND192TOGQsQdpcYJizCCbY2U/N0LwJ4ILClrzHhSdZ12i4ADoaB
JK9G677zn2DH+yuRCoIcib9cDU41rxORC+z96Lz9gNIe7sxKG95TqeIXqyt3dcI/Ug7DM4khZP3l
LrEnaorhdxBnSJINs1VP3Wkpbk2BmsJQRBAD17FUdsE0uqcWN8MD3RDiLhZXiDIQLgKJQK6Z3xUG
53Zv6bNVQ73R4zgRXooXMZbcKwzgSbHDQxvv4nOBqyFPNSDoY2DCyRBp3ZJcs3IMeV17KcaYBuWg
mKvfY5yeh8L47WsYvWWKGoFQmW6XU2JWUvxTwYBJI/1dm92rbrJnpEHRaoLDNYcmpDPxSp4U7Z3l
/4SdhxvnWGDE3u18gwcrqunHkM8S1mmBxbeHaW3iu0zO4SWSGsVrHWh7V4Govs+qoW2Ky1+x7T1J
d/zGFIbFxzRx6Cmdo5Gt3DanHzLIjoOMQfui6sUitgHdUB/+mmE1rOwlF3iQ1cGe6pd6SI5Q+b+r
uP4VS/vU++VNaznYiGPhGWJkO0zWfgZCW87JAwIY+v+pev4370YG8lnFRMG3uTavgy7ah753QnaM
Jasuj7E0zlIGm64jV23yASW9ofwZTOkr/tEg4gpq0aB3jmGevd45oFY7DozhV7kNflE37kH4Caw+
Y9P2TJWgVP5KWp/k2SLZEQ+LMLRPqk08Jq9xmltE3Hr5dYZOZdWqlAmpxFBEZVgq4ldJtWrkAyM0
uBq4uGYwa+NxP9TVbRzQTiLM3PkD5o8yJyFpgAAwm/SXBgyFCVLZeqgYL1fZLw3wNgflIxpCyBkY
9wkaA38Mv8d1eep8qhrmvyRU+NOd1adfQX/WhkP9Vo1Jvx476BmD7+VrXOEIXx/2YhZAK80Ia210
jkUnDyxUvQ58zLEKjEgD59QY3p1Pd75yJqx22cQZ4joLPO+tTRFU61bhOmHX9VVTtVvHggwtlny5
pEpO7QI9pg2EI1xQblRm0pC7ECnmbCJTetqoKL+RtnFD7Y1RiAIOBtzYFxMTgV6FHB5iSpotQCse
cSgZVlk2xCc6Q/3Tikdy7qw0fOr8cMBlOMXW3LfOTTuSQDc2FJbB6A9slZwXhleJYz2AGc9dk96M
RqPvm0b46TqKuS9fkWw9qrFf11nu7irHJ6TFHAKGrqhlWBdm9StplLuLRI6DLMblPzG5cm+yOs/P
wPCwlPLwMQOGONDVNMy3rWaPMxmR7AzVjoHtJ3ssxsazn8bpNZw0YoE1Tm0cTRbOl5PoidobS2lu
Q1XT3Js9m/kMJR2jP9RRzOGSTdSAcoWMOo+22+hncNFoQ8qr/OoOQXLCLQFSZgNVL7Ks+jv2JPlR
991wbGNaidpqO9zHiJYYs8C+EoMmKoaXX0LbzDHhdSdCEXDaGG2iiJZQQlJ0IECFDDmrBG/otMl3
0yBRezUdJt92W/8k78cE3xe9hU+xDJj3utF9miEHjK1OrZGmEClQw9umwXLQkknO7TUfL6zHaMHO
CI6DqECiRU3xsuuCUd2QM/vqFwYZOhFwSlaQ4zFaYX0Ldx+crHV+eKrodrMfSCLdRAuhVIbpDs+j
bq0wqy7X5WCPB6KWX22/UCej1vmVqeuOddWO7VorouColdEptGVX7Jt2Ipyy42cEcrGSThlNVMDc
R0DJhlIdY1q2NczH+FMfMwYyW8V5uJEIyg5AR/k+yePUBICVDG7mFl1HW3f3HpQFamm/xmm+UucU
VQteGXa4pjVsgdSJLSRYkuzLuYbsoDHf4fRAub+yGbJtQgU/D/hJnfXctlf1ODcPyJKJO1boDOus
DG+NmUFOGkQEEmTRIiHJMkgldgYPuCy72ykJ5lt3GH+NpEpeu5KUC1gW1HxRNjN1tIE1LdXcazvU
dyrFkTGpA0JiwMgXnXdIg2WQ6pn/O7A6VQFtI3bUZt9tjVl4JxNMFCvNsmQ3HMZXI6uW8BDQTeUj
RCtUT0K6nmd3hxja+z7YCUzwvoA0bXiMgc0saX4bqdM8S4aQu6hPH92KGcRiUHE9V3XwOHEPmyqL
+Xo/lpFeuti46NotD7AD3x4Hv7NLGWelqGOyqHZwpkvnGvSZmDeLyQMF7ijL9g6Sw3A9WcIk0bjp
D+xm7RNVnf/FSpryRtMDiE9+0jvSZETRpqsgyAtPyAtpMtYRRk7kpH+sy3G+qtNaxVtsm9RRxd0c
fiJkfe/+JZiQZ7vCsRTv+a2OtnJgfrRl4R3JTJW8aRVG39qwhkqVuUNp/5jjqH7oXUP/grzhMQ5u
mdcUQ+LhvxtWS9iXnzqfPIEL8f/yTvjssTgwbanwpbXe/qaCMPHObnsCYy0TVBhb9YeqE0uYWdJS
RqB5KT8z3fP+/UP/1PPajKRNgQ0a5Fh3MWF7e9HRWoJ1cNc/6VqUWzsOp71vkR1KS9Ae3ckcN4ab
zPsSY9zfTG6GDRjF9wRf16cGNtFRzUz3pCYLOc3ZRO1U+GcrwQJp3ToF/EfpwA4sZ9+7bcqmvUvx
4kIf7GQ38H7iR3z+s8c8StUB3FSjaUjBjRUpophIiq1up+kKPNmnnnBx4s+nH0maATANwa1tAqPH
qj8pHOg3fcM8fY6TbpObnVw3bM4rjib1fS6RBImmscgOIaNENJxBYzcFxwam34EOz6ChqnnT/RjD
HJdTBGiKH+d2yF1wnrAxOA3cvHouWbvr0MVkPbQiVomFKu33bJPiMdgd0Y4L39zqEYWJyqZDmSr3
FGCZSjiXC/leqxYCjtTP9DPFc0Arz54c4Ueuac5OYHRMZapo4XvY8BM3ZoJ1LsFcoDva9h7dYZlh
SnDe28hIq2cdYAKBN+fIdh2bJJLo6RgGRf1slIm46Sc8hU0/pNSrGmL3AlLRDmaZkdFtBv+EOMAT
3myIQz65wVnWXr0DU4ZMmvNRnt1Bzv9oMHo6Usu6USnivwZ4dCZ5JgLsNcKSCB4nf0SeUD/2phVd
0QuML5Mmdp0xaP9FJ51+Zewdn1jq1a6UbXaSNUsjcFIO3ajJV07MqZKhmNxoBLnw+gheNZGsP0KY
huak44AGqAiGvcpjc49chgMuh0h571YW1F+ZZLDjCQ/oZRpeu4Y97sRQeHu7U9Epjdv+jI4oXfN9
D5vYJl/AF+LojRFjRSdHUjm6wZ74E1xpMgIYsCY9KiqSNXQT8hvFVLxWNPvQI3nmNR6wa1fRFHt5
nTEc7iq4WJ67qmLG4RL/8zWZeenZD1q4uxVl/QEU5ncv4eyLnC2e/Rd6JHoseM66ug+7ocYc2PB+
SsNGkAwDOu/XdtVrICw1PBs6mUAvDP8hc30IM6J0F5aYV2/TKGA3KFV9YtKBL6FRD7egvsFWdM3L
ZDb+AeNexH+A0kdYE4xFPcJiZ7SzR5WNJrLOVK8GNy/u+AyHvdf2i5umSQYR6YSHofaKu0zm4x3S
dIdbXqbGfBHl3TDacltAMdi1cMSASwJOuDgA+/Vbm1LWgidbhiAYsWF2v4ehTtZpqOcvBhXIGkpy
uxEZVUhJqsWpFNFL67U/kWj28CfJArTHCtRFM+ZzRTDfS7wPb5n0/oRv+QXQpNhPYRQfOVX7XU8c
xK5jI4BRsOQXGfUUn6BTI1KgZgNQMOH2Y6e8kRXWy31QdFvH1D8qu2jPYYbbPky6xlindk3GEQTZ
KxUwPDYQcW/LGnZvqik0aUcpKgU7XdQTpjaHaAfwECKqjKoorF5IxxniVeoRF9gy/ibYOOqvk8CH
z9wUSAA6C1UDOPIzY1KokD0tcGdIApaSKbj1k0S/OvTnI6pqz9gaQ9duBjEh60sIgPUQ5UOdjtAp
oWCn8Gzi+9HQdrFS+KYijmkl6Ebr7WD//QbDSu5VDqYrfKvfFJX82niBeJ0hZN9FeRyQ2maKK8db
Qh6HxP2GZBCRUZh904reKYGmuomgEq+iLO13oSHsG6caADtC2cGNmfO99mMYqAi4KWP4Qwz0dtsJ
hes5KKvkbhbgD2HdpFurjVCbFykpwi0Um9PgjuLcU1KfCgi8qBdo9vyylLsigGyVxvATbTsG34Tm
ssEmSW7IZwctb+sHVNEBsWuhhTI0OmMrj47NMIzuXECjRmftlb+8ZJDn3mV1EiBTIaQmHwqHD6BB
z5BMTJbPUASe+wM6JpHWUe9fh93cbfpUkZ3p4WNWwLpFBUnlTOqq2NoFvUPRYlJemnEEIzbEUCCa
LeDopD/lcdTs+tFPdjn49wbBWIw4iUFKOwfqauxZJGqO2hM4A3QmP1BbxxnnnaGBlE3ZxYc8s+Sh
6kmpMdLJPBGLW95MsoQvLASMfBLrj00HZj8P7XyQudD8z/GVz3l5RywrJJLtvrKbYpWMvveV+VhD
svdEUbgEtntZZj4qjTxMldW8ielbzkXvwWisJaNr7IcPDvrZdTLbzaP04B5jTJWuY9DmaWUlukT/
xBx7XbFVH2TndevZl8MO94Z6p8vYBREpEVQ5MdI6UlD1oqRaPJB8h2nGtGRx2ibECUdtcujcpKrB
wjBsnlsbJRaTnZngWdf6B+tU+seItBhJYHK5FmnU7dypa56HJHEWsq2z9m2j2NVEFOIf2fikSCvz
+yQm8a0ZwHKKWD9CsCmuCc75whKH6Bqm3ZOHXOFoVkYGNDo6940oym2g5oww0QmwomYIh+m19yAg
i1/H5FucVS7ab10hGMAVMSC+9GGGVkL7h8EOq2pLZgUjNm2S74Vr+yY0gpSjlZ2qL1v3VDqy+JaN
ifXNta2lXZEB+nB31NF97OroqxMvo+qeUYjWnOgpXKdNg43dlrCjBlqlb7eAWWNAYgrqY5XJaSMs
bzx6YniKVFTfoDNUiI5YPR6H7NU4FwNjWCw0BqchuCvk1kbq84OWPmHWgYZ1hn9IuKpx5b/yutn6
pUZkYb05FMBx9bgPy0J9xRhf7aQwo13SO9FeEekMswOYW/qQZpMq1UykRzg9RL8nVAx15HsbhwCb
tYduHZZG3zxgmZA+UxyKeyNh0IKUGZyoD+Fx+KEP7ALAySnfb/3MEJC/5uoqAVY8dmhyj1Fr6ns/
cqhSNLTVcfYG9tbaWnVua61xfnTPkSG9HTnCxqFNAzQ/VsvIFUrv1oT2tkyYlmku+0xLjMKdHsPi
xsgr415LAFrY8WBbIyRzRy7OFCSkH/PYUVcudqwkGGKu7GBqcEzMgZRBkpnXhQgbZA6ZdZ12Fi5E
S5Jt0+f5MXUjUP2R8qcaHOZyACGPzmTz0/ygvK9xOdp6Xl/v47GbN3ZHaSet+WtnAVcZFuYUYIul
s02m3FxD+OzulFbhlmre2KatDUlhFj5E+tg6MXV0NjCvs20zp9mePQC+R6WI4KqBXUnIAYQ0M/UQ
1DkhUHVZPQ7ECG4zXAB2tVQcKyBJ65ro5rVVmNMG0nAIOlgOz6juxFVeR6CMBQD3uoPOd5dkBWHw
IxJd1yu8aoULIrDqkqwyNKn8NgykXyVJBhCRZI5GYBMMO00awAn6LUhsT1pyOsZMlIPQoM9W85Ye
SW9KIduzRblxk2aWd68rHV2xEcA25RuAFdoC+9XM5dF+hi+whyiwcPcIbmDauZRV7TNoI5zNyc+D
fVPOM6R/uCJ4stuHHDDwFNnGcHSrGDnDxFiP/E9wZOCVmQ1n7q0nNELhHWt62BO+jY01pj532p28
E6ir2BYmGjim2SRJkZidbL0yCr8SH04/5Zj2PurUMtov5DWKBrKnx8LcZlZU7noHRwRz9tDsjn2K
fwsmHuxPSbDnsUw3MSSdO7vHVMYNXQ75uTW3vln439lQg3mDcwIxQ4RxHXVpNdumCjI0TWEK02cm
jo55E+MWio7IhsyLDYJzEMbsnY08A4qQ+bzNTd9/Tq2ldwgz1iCpPte1srwrkBr2LTXN3jGaBly0
bEeDHEUzuxyPEaCp0HzSbf8kMLOP1sonkRT2bntKUxxVhgG83WlS4wAjM8OqRetNlnb2nhSS7GY2
ZrkpJyTDne07UMRQPPcidx5He4hOOoDkA0IV79IKMlAXFF/6FoMRSirvysuwIZxg6Ozs0Az26Zwk
1GQu+XVD3v4DS7Q/ediqb50hMskMA8LniLozqsg7MF/oXxyI8YAok9pBhkbPNAewdzHlNlBmdO1h
qhsshdL2d5n7zt7ru4CwPZhGeelEW82WsXENvjKJ2cOLHkt8k5adzO/K+YkD2nqqjWj4qnNO+Gzo
9T0cauMuchXWA7NJNziYxX03xyQggk3unbJyb4xuyp/DgdDLCRN49qE8oK0LEvLFnAoRISwzXZIc
OaWAUKj97+qi7EpoEUl0zCGY35eQO7YxgYSr2MEEg6EjbWMQDldVUlUb0dIrlrIoftI+IWDDdeax
EZDnooGxeawIZ/Zjogtx7VR7DTK+TJjwrSDL7VsKLDIf3MKHHRzhLDz7cNLttHc/MTe7BGMWVMBy
LVIfsfn18ed4iwoYDTYg5fIJJg7DRJM0q28eaZdM/7t8/MSx7S9Lsf9czDHxM8N+0Lp0t+1Lb8yq
gnIeh+loJh6boi73e3VDyp55TNomZrLLVBVGP/yeRPPqekjcLx9DYpfOasuvwEkUJzfbctGAXDir
0Up0ouLYPjHOSA6qRHBOBTDXajs2Zbn3pgbAPmjVsQYk+eQRvPe4bUdY/MW//2WhbZg17HAY6qfS
9JyfKbsL26yylzjwGE7G/3I1UEqbobFUnnuBtEVkzTcyskgemHrzHsJ/uUsMK7xKjdZ+/PihXprk
8VA53lyLLmTxjPsXhvvDjc820wJH6s6gWMlJIR8Qc1XUfwoLldSpy1cDpRZDCItFv/v4ypc+gMuV
bWtZUKR/QGq/8B6UU0XqUZLqQxsgAw7nYYAhbBrGr48vI5aHdYGfeRgNwrgCt2R0f3EdT+LX6TZ9
fDKGUD1MSTFsw9KikzPcnE4ORNkq++9ZhGNSVs3eNohrFwqM/Ofj3/HOCnIt6Qk6AJMfIy9sLYs5
SLUDz/jUh/FwSocxeDIpKjb5qBgFfnytS5xyebT/sfDExZOvRb7dHFQfcJQx0znYoKLM6Rz7qxpq
Z1/Ycf/Qz8r9xDPznRwfBU4iXNLE+DiACN9ecFgS2bQ9ZZwjMU5OcGt3fRnlUNGj+yxG2RBqv92k
wOsbCzOi1axV8gI7ptslvtGy7zfFHh7+DI8StPLjh/HuOvOoUZkH0en4y8P6Y4WHIsJhxhvCo2sk
lnG0cfRwd51XoAT4+ELvfUqkdvAEAOJshGlvL9RrRwD/cBgPvSWHK40LI2Y1Xi6/dIXKEK72UfgF
28jxE8fJ91aWA5FFLpe1LHHxtvG6o+GfIfgFQzVf899gGTl6OtRRLj8BwC/NUZeF9eelLkD5YM4b
aBQyOtWdGq8ivqPlOIzxGmI4bw3RHQnSJloCS35iav/eV+ziO2aZSxwLbqUX5x0qPCvJYjc5Ofbi
JKaFxTwJRjBJqswQQ5UPW+FE+R5+3LjvCXZHEYfFxiCC7hP/dW95nhcbistrskyHhBhbXgLy/TSP
UT3RcmLpOX/zjZApvw8OS3Nhq5giMarIHB4dYIlNS3XbPpSYI7r3ESA7Ee1eM1HFB9KkHWK6J9ex
DRB9GlRh/jSspn0ISoB+pNf9wghRC26thAx8eIHFSOoXo18UFzhMHBVN0xPGwONDxLiigDwTmAPU
wTB4FcUUogJy5+JboC00xeT0jsnGbBtFOPfgUL/1fUcAlCwUufCx85TixJatkLrCG8KlJ4AKq1Pf
3IfzpCuma7CgMFGomBu481DFTNbUgAZcJKWzjmSbu9S4thyPLSKn1ynOnvIgdl8DA1+SzeBkGW65
ow6vnS4rHvVkWKAWevHWMzLEn9wP5PPNaM+ZXGVFjWKrxU0Ar1QXgT+UuJz84GG6DjwsEZgFefkJ
/yD3NZtdwn9bJPn548gopPniAsXdlBiHBvjXxg6tRJ4O167pqXJvJaXfoAbEh2fnxnY33SWuPvsz
HkVdSUP38XYg3tt48PBl0TLCkqzLt/uBHQ1Vnhc1Jo+JoftNgPAxhtmsZ+OsGdtDxZwrODsNooHi
7I5B5d23Np5v54nYShMnLTN9tMccW7UM6c2wI6od38ZPfqT192L2lowVHHldsiLc5e//sTsCnlpe
VFLbViz2lRv0UAga9Nw6Dr8oJ2XYYvDiZY/jBkZkI46F/nAzuGn6zfOhJH2yhV5uZQzYXHp0h3+R
XGFaF7/GbGScVXnkHyUWsr/RKkOWq4PiOtfq+8c3br1jk8tHjEGvEhyA2La/vfGO3GHOKd87zmUM
6oN8MYDf1DcoZtlP9Tl1csYYeYcdH5OfKPxZWHPxDwP9OroFFCVdK64Z+/AdNd2zn0P3XMHtsIA3
fFXDn2crfSyjyruiePYOWdYmn0SKXB7yPCuPYpP6hQfmcMy/vQF4ASoYRMuzGrS4c8wc9wGmZGx+
VOdL8ul//2486m5s9Ymdd/4ayM4Ik02srOht/0N8nMd+H9XYaa37wP758dv5q+P4dyFgoExFqgRn
98W3U2OcoFx/9I6EqydnGD/BijT0Ft+HKN2StTxrkE82NCWr6ArNJXirxQTyk19xudMvjxjHc3oO
lgrl8eVyVCCAPZ5ex0JZKcbFnngeHDRsThM6B2kRfO/QkO+csdb380Id8VCJrAyc+LCBRf/BX/+D
Yzc6Dgbj0keH9NemUkcOPgV97B+9une+URV4d+R4ItIn++uQ5VG97Ubrs+DQf2/0zyOPB+HznSwd
EPlff2UbeJGDE9AUAhdaaaFWo+i9nYMI46tM5vmhjfP+N0A0XYSd1fGVOePFsw2ziWB7NTZ3uDDK
5qDrMb4Oa998iJnMA76W0jnTyYkfdhSGL1EKTo05gDCfyN3I811TOGz+RUwe1cM4pYE8NpWdZptR
4yTz1c8mRPd5GGfNOmRpkl7cVBB8pnCKfjAEGm485eMzJkwwa/jMlj5Gpmx+VMQsM32F5EcUOFEx
zk1F9ru7wb3VDXYqdusbIq2xLKP1BpVjCa6I/46mVeX11bDqI5r+U1sVDLgq8sju+zTszlPjonpx
YLHkqwLWn3poFXSWkx4ShtJIqNAzJ3AQkRaOdXwbGEHzq5dz4WycrrGGz5btO1ubT7ULFm8To0LL
8XZnCDvRI+40/KNgLzj4YwwTWKBGDaMZxmcrgvvGF9lNM8ViNwS+sQ2YFn0SbvXOTs7lqYZNnzgm
sOu3v8Eoct6ZhvzlpUw91rXNtIxk0XgcT2HRknH/8af63nbOAUZ3Z9n/Ossvn/Kf55iIamyH8+Co
I6e/IhRE/baaKsI+GIHQunMDb9sbNt9ur1KHR1FLM1/LuWfoBpt4vq8kGO7KifB0OHR2bg3rkNjL
b7YxyXAdToMTrExwKlRAk9vtNa/xs9Tcy9p6+cZ4Vq4tIeZibXzRPhRNk8vc6vxjE1rjhF27G35L
fW9AIFAXul5TkinMWZrS+QFbCDebj5/gu5fHoRprXcJoyKp6+wC9bqpagrP8o9XEsNkFp2FMPCjw
mQZ2zXBMQSeXbcNeqU+ufNk3KU5fyCAOmY7Ks+xLVg22KFEQ1p5/7EQ2Q1cPI1Q1yivba91GDiFh
BioQXIYlfLSP7/ndKy8tE6kpwoLb8/ae/XGueZzkFDcwPK541+USe4vivZH91gkG9dBJFOYfX/Tv
c3vpkAUHKP9BNtrFlyHq0euLvA2OyraRQEaD6z1Q9uIKEXn5Rqvik2Drv18sxQ2bATlH0MnI/Xl7
k/jrpZ2Cf49VTDC8GEPp/MS3t/4yY7VhYpNJoiW6P+3/sCAlep/c7N/bgGcp0mw9ym4XjvnFZ1nh
NjYmCWtYkbgMcUKHZzRK/skt4+C/rIf47ikXoKexeKlSLr+fFv7zKDBAg21LUnmVRnaE76ivvFXi
jPm5Gxv5SSd4eXPLFQEWbCh6gvQM96ICg8RCMzz12ak1lzGjHfvFTww8yYka8c/571bNf65lE9HB
lg7WcvEWnTisYjaGJYkrMNM1evEBVb5XPfjM6JB5KWX8t+/u4pKXeAa8TBFAX85ODA2GelO6VcJ2
YBfsgUWbftLgv/cscXA20X2BXbH9vV2lvmzqvJ7JOzWszr0tiwC1V5YGeGCr+df/8iihgzkehyT1
88WlRkPFuVuOhxAfpCdkpdG3xsKTBjy2fhlF3N9+fL2/qIz/eZD/f8HLj0BGE1mdosng10CTrvQg
tg6w1CHFznuPxV++d+eS1h4DCHxx8eDaGFYJPSOK/V0LH+vx499zuetd/pyLzodoh7pjBucdYnsZ
ZJfEbz3Fapw6hiGd/dxotgs05oH7Wfz68mD/rCL/vTDUUY+wHBL7LjsWhP9ZCpfMOiTQaVYhYyUa
SixpnXI35QHSFyvmsjA3Szj4dDw4pZliquftx/f/3lIDqATEp7uAT3lx/0kW5vXgSQ+vBcu8ioVf
r5MMjVg5VM4nR9v7l4LA69kAj3/tEE2J2j4klOAAAB6uW6b3h8RDrGZI5X+CwV4eKzxc2kEgWLJL
LZ896e2qzsrZawLYFyd3YX+Es8Sp0cWDGBJNf22lrfXJU3z3er5tE4y+HGL2Rbkyg7EYTptnTPOK
yWEoKWJEc5nZv2Belrx64cRw7OMX987ChQBEs05hSWDf5S36swGnc6r5jnLX3RVh6279IAy/phB2
VgOWvtDxRPzJRd9ZtOC53KEpbbaly0Xboa1PnajMTov7p4dDMifZOqFt7dEOjRzgLXUR1WJhwK3R
tTf0G3DX4bNe9L17B6RhwfL1OPJy/3fZIcJINAFUXREenDTM78MUgMJLEb76DcmxxPUEn5QO771j
LkgYFcURH+zy9/8sqpmqxPHguwffGvTBqH2ULk5n7bArtnba85LXj1+wWhbNxQ4BrkoZCPTDelYX
p0BiMI0tMTw6JT4yMug76JNXdhBbVyP8f7zRfc++kwKsbJUUefedYrHH0aZNnjvXhmQCFhp/DeFU
QheIcXxZDWWsJOYPBoTLsR+wvQt0552nIB3PgqeM9RQ5i1BBPaQkMSBkBz8KOEhb2O1E8Y+2m9E1
llNnAlHq7LuUDjlV9dD4twoZ92msBElJIa/jKhntINnY8OEMbHlc5yqGJxSv7dGRcGicqrsejND7
ZIN57w39uSwuvsKa4dZEL7oweCdc3wNiOHaUJUvtPuQ/NfDjJ5/9e+sQUj9oIZsNIN1FQafhUPSx
ys0Ds+dgbYS+dxNbRvXMOYXBadXPxzLz3E8Krb+/QRu6OA6UpE4z6r5UHgA6CG3ZqPgzO71Oymje
VORU7OJRWteLTvcqt0b3qQpg3DQuCQMfr8p3plu2jQUYpSWG3OzjF58BfMqA6gp+bD+kL56kIdTo
wjZUM86Niz5xC3UQMkVjZ5uijpt1xrh10xawGIVZ3osYqlvHioezMbuf7E5/v/+3P20p/v/4Qlnc
GP+Z2jiCwelfs65wYMKvMTpWkJS/VIHltJuPn8a/D/vtNwo665k2R9byUC7LwmVlqFFbARywBHfA
hDGB2IOTxARCODDZ9gQnYacLyGF6m4BOmpCUJt/HWd3doh/FgiHmtD2Hsxh3eZgRVYl0Ves9Iod8
CVTKyye3luJrm0zObZISA85HJWy9x0wwfeEIgMiomRO+Bj2C4/WYmuUVPkfYZZkSD3d4XYidllBy
nBxkHc6fBcb+hU1S8S99m+/TTwEfXx5DfQd1rRoCffQJFh52JmbwW/gqkL5lXhbR0TCqpmGwWZWA
UkM3m5uuCCR02Qba68cvQ7zz/vktQPMuR//S/7x9/27rhqJE03hMe1nv89nFqXHG8NdSUBN6P2qe
l1xmPJqIwMh7PL4Tni9ORwOJGKb/K7EJaco9ZPZ+6mGPRe+/+/gXvvMDF7x4iTQE1BDmxX7htTms
uc5MT7g7/h9n57UjN7Jt2y8iQG9e05tyKiP3QshU0wZdMOi+/gxq3wcVs1AJXaDRwt7daCbJYJi1
5hwzQtFuIVte+VOfv+KeUI/IheWVk8S80bkYnwGVcYtgaBbsxSfhjTH+kK7AaVDlsANsnr122yT0
Aa7MSu/NCy5FNkJAqYdj25vv/a+PrxLgg0Wh58fJMBUQOc/UkpOjY8otI6l+hFLaDQFSCB8fazH5
L0GN02zTDqiIgP1XNnSheiJJM23mpY1lz12JKa28K6/gcspmvP71MxcPhNDOGECBYr8bVzo8s8B9
qiJ0+J6T4kJoXdANYEf+sf43fyTsGzBL8YfuO4tn4+kpaZ1FHR1DQ6dNyIbunELIuicgxL/ywi83
2Y7L6HctdvRzrX5xqXjorJb+G5kywrXOflwVa81325+NiOSVU/i7l0LrYug4sijjLDbZdtfXHE5U
frSUq987KeYbJKJYA6rgWs39z+ZqOY7Zd1FFZVPDjS1O/IBKCLthM3wgy8Fu5wwMces2mYFRZxhE
QZyBkT3qDV2Jc4K5lmQAOaph5Qk98xBZR0G/HrpxJ0NFJgLJRd53SxVlv44FHtpVUHcYSetCBRx8
S6G7ZxNQKPFDjtUoxLDKcU/l1NKxJKJePZcwVJ99qLnm/8fgJLqHA8RcemTAvP2GbNECw5MIkc0U
SXTeOCBKLauflccYB8ImwV1J7/PjSem9L4Iuik1zh80Ef769KOpZJ6udOD5mDoLkQykj+Ur8Txrv
EzKZCvzLWud9neqyNK/scN+7MjVxpDK82dnW+PbKfWAhrfTS/IgwAICnWZsbAArpwQNCtNFU629k
oMqHj293/gAWI8mbK6x8H+jn0AO9vajXm4Xh8TKPQnjN14IsPZ33b48EDiTW2ioQBX18wfn5XVyQ
bwSl3ixNXBZzsFMNTtYY2Yl3qmDZUvOET6qVIP+xkfwHbwJvTGb2qKQLT335+OIXm0XLgZqBRRUG
ostbXtyttEh50NPRP46idVe+05rrzjf7XYT77a7qhwdfFhwXc2/Y50McHT6++sUMwdV5ygxog5R1
lqC3zzqpQkygtWHTrFJZR+6d6lGQu+6XvnfNx4+vdTGYuJbP0fRPU85kQ/72Wo3S/TSPc/0I/nZG
AuGr32SjTyxjUZef+lS2+5IO15WrvnOHBt1HA8wzs7vjzL/qr1XP86Q2qs72jnhk83abVw1Ji7jw
02aFNagvVx/f5MVY4tiNemV+l/zBh/P2cj7NIiesE16nrdxpM3ZR+EoPJsCBYU7dd08vCWcIEy2k
AOuR2HHlCPzOaGLvYnGnnk61I1hcXhM0DXUKHMfS6LynoceIxsQJNQKW6qfUjvvzYLnJnmwY1McW
co6P7/5S92Q5rKD4XzAdUxz1F6O56GWEvjvUjlPQuAeCQe+r1pd33mgNG9tMRvBZjrVpjfjZ0JWx
8loLSy/YoO3Hv+NiU8XPoDMVGLY9N4KNxVDTYrOK6A5Zx5odOXUWlQ3PTlF0+48vczFTcRnqScg1
0Z3QuVzsFnXyp8bUwWLe1ymup6mpXiEYAnUqc6elYQki/+MLXtZmLaLz7Pkkg5iarfTi+ULLc3UL
1P8RtZbSqA4MFiYOEXuroqn9/NTyk8QhIRcQttgYJCfDVaO51uHDQVasYJ6Tdhdm9pVRf3nImH+X
x4Omn0n35k+/86+vbE5AjybM2McYXsPByPFsOBOxWQObWRPF/Dpld4D/GS2Y1TcGLcrRuzL23vnQ
mUlZlSmU8/ktVaSGFXuEpRLM4LfIOtcVEI5xn+apNZy6Ar3Jlb3VO0OM1icDYH4ZnGoXQ0wFRUkW
XeodaQTEgLXw2X8buzQIrzzad75oqgmuyUc1DzR9HoN/PdmhYSdiEGJ5JPKj/E2kC5lSYYK1yqRP
jYISPy7422PXVB36AqoaH4+4d27TR4aKcH/GGrCLfHv5cpqNK8TZn/DOhxJUqgseR00ova/c5zvf
kk9TykdkzQTGYf3thVyD1GCNyvQR05u8iduiOOCK+hSkGcEgsk+PH9/XeyOWpjWTJI0V/jIWK583
unYeB1F64rxk/aIB6n2BIGv9x69oT0pLyHrXIy+sDsKxMe0D9CWTWwLG+vXxD5ln5DebD3qdbK/Y
W5kAEwJzURIzoxLzTYoSwK4Jj5wm29zYWhBsnJnGKybZPTokyV3ZYr3zrQTU8UiMgNqBBHgxjURT
kDjUQfJTYIbaDth1fKfpAAPWVS60x49v8ELr4HCH1L/pWHN79HTnIfbXCLai3o4NiS3RrAVMKmi5
pwZQ+2Nl5X0EB8hPvtuVSO7on/UYxDLjWTaRTDe5g9EYTM4YPSU6LvM1jdHomHbwS7ZDWOPHg/FA
wl9Wey9iCjHjNdCPuyvtMDgmF28o4LyMBH52HiA2WPx+z+7yqg1EilC6dEHuEd9udP/xP46YdvdN
Pyhm47rbkOH6FBKg47etsZrkRJC7QfyGa9xwJtlnQbkdjXZvFNreFNM318Da3gQga8O4pSw4nhV4
mJVf+yfUqazfmDSBRKDRCrep0RwqjSwj0WDQS2Sz77x+Gzb6k5/DOoOYADkrHJ8IQztg7oN4NCVn
U3VHMfIwB+PoQpgIcrUlovCBWctfTbAhGhm8yLA697UDfw+CUkQlxmgGIgmpclnkyBMOfkQL/Cua
IW7TGB1MJW6mUvzHM4dCFj+KoXypKzXe8d/4xDCgzi0qfsL0eZrcT74Ptx9DdhZRz1k1nXVSRfDA
xqk6jCkp2QW5XUY+6nQFFDVHG3STV7+aif9SmOTXB4JY9iYJvqazRCyue8ChCmaEKYytZ2ACA/Cy
zofwsy+dcwqHaDLsx9qpD4QQENPpRcHeHiCOBUQ2edXwZOG2OPTeAH1OgBxe54JAmlzW4XOjibuG
BIogIyE20NOXNKMVFSSSRIdwpw8Ogd/FyQgmTmD1ORD6MSa1YJPGeE7ZXT3WhUZ/YTxDV7knNccH
eag/DwacrgHGeNuMXwkB30UxG89O7FHR3ilPhzY/PgRldXSEIGnSyHbkth+CUe0nL4HuBWrTdokq
7iYJBW2ovzSu3BEyHa7M2CNXEOhhFVWnSPPXaLwJbokswvhMBEK5pt9EsfVTj7qN3lbuXZ+KnVNx
S7HvrLWx4yRJWQtW+VqX8UtbVtkhsMA3D9ENgeOHwhTnnFBJiFloBPv0R5gyZCyj+zVlQH5hDYtj
EnPwVGZ5F9WEswWkXYUm0Ht0307nbnqtuKO2SyCL+wM4920CCcLsBgAdjbVNOtdbeVPc7hsnOqBA
IKDBxWQsmnOH2cIYzc9d5lWbrnHXPSFjkkxgF9yjIyhni6r5bA6QBCkb3/SVv2aPtLMxWwLeib70
qjyHif2YhkS8Eu5wTIT9ldCT30h29kb0uQ6nx6IA7hmHn+waf54grmAktVEeVW7/MJ14F/b2Nmrh
5dVVcAeOEG6bCXK+8IZ7ULVrChC/9YnsRIJ81ooAUXuMD0OkoBzEMU53lRMmYt40ueo2/hgACpA7
H0IDFsdN4zYlEU6GTozHiK69jTbFiAIzpkm4m4U8fmdC5/C2E3TRpsuP9kD6Z/lJutaRf3FjBd1D
lEx7Pa/+yyYy43oM+Vlfv3Zjc9A79TwB0nc6gp+m6kcLT8VPJnLjrRd6cd9tAnP5yh+zyX2ib/4T
1uDGjd2zJfWvaUamYxETFtVCzmjbvRdAvtTqT25Ey7sdrF1Zd0Sh6FunTY5tZ64roAqTkf+kXNpv
2EC86lO9ywc1bfVQHAkUORdl+YDIZl9O9Y9SWjdDY2J6V5TwpNwBJDBWcCS+dvS89xrOwHM4TPeo
Lb/DUvM2YdE8jJl23yX2g6DcsRn0GrqghLttqRdAnl/7LvtGX6vYUPFf9xBIiHz51APpQMi86cix
dazxGSoDiDXR4JumnNmbt25KJMigYlyb7tkd8YXWfvrsJvDuQ1j0hj/xgoqemRtVOdmJzCDJ2Kx0
PMy5JsiUIeykQ2Abxmg9ABN8mdzk1MTS2HKGftByD/RBsU/J/+qYYPrc/mXI8oZeYIk7WrzCCTmZ
VXPiWM87qNe2ntyju/8xddFTWskz4a8x5pD6nAbqIdH8UxzUex/KIFNlfWg985feBk82ZE9HJ06w
AgtvQ9pe4aw4ZwYRirJ4TDO4JyERbEROdH63kxkf8VQMJ5y8KzCAL10/HVyfAOjOowXeuv29rk37
ui2/wDrNMWzEEaiH8BwZyc6N4bOW4t7IytvQlQ9mJD+RVE+ytjook1gG3bodU/tXG3j7QMlDmAfr
tvG2JUg3VL+bIXHXkQ4Kxuy9tWHV3xsyWakEkmrNq1J4Wb0ee6rM9Ef00Mdy1D8TCOveE+QB40Q/
+EP4FGs8j7x7HsbgF6frbQZ/D/vtNyS196UzftK9+g7Zwg8M37e5MF4aZe7tOBlXMGmIlLB64kya
cmejMQe7zK4uL74U7pzqgc8kgLiy0nKH4T/skxFmRq69loScYcSPPpX1tMMgtzYSGEyNbhLjqcxs
5RDyjvKSiEFja7UNnYs0/d1G5uxX3jhQ9FZVB12VgNO7AopL7LpnI3QOqlGnhtQHpwell0RHPyx2
6JO2VpecVTw7/plbI0IGObt/TjSGnaP1rMo6Sn2VrNmjGHNQmNhiiHmi1vfEvL0PxHDoVX8KQ7pq
zlRvojQ4D7rbbnwHz2emKGqFcp8JdbY0orYs0swm4zPI6m9+a1UrpggYp6b/IyY9tKzg94ztowzK
l7xyP4vYum3JnRpzpvLRsc4FQVWQLpiLJQyjqm85WdbaTjXaCdPII/WfO7AkXzG73o/2MKzswvrW
z0ka/SztaAXQHA9GbijhEmMP2bUq3Yd0cpqaRSAKv/rKOwvl3dfs66LI3laRuneKYTt0pSAC3aJj
LshrdLzPpjZtgQdVG2D92PgtkozyjeZ2tNUodq3qSMeBXZAz1IlTQ4M57Pph5wkSj3T+fdlyUp62
mW+S2VM9NPjgS4ZwaotfgT7dSIAVq9DCDS/14X5ymJFTc12W9b0XNd8DTztCON5MFo7yKv6ERAg/
t+w3SQCpEqb0D6Tc51qHaJFMmcbHQmIKKTiRpt0E2nAuCd2bU+XB2XfFwUMbcz+RP93kRnFESkuZ
03/Sx/zsAeWMbUZtwrditOHXMTXolIER1pt+PXrNOhn0O8W8ZWvhXZEPGzeyCJnOUH/zUqbesNdd
bT4rWf42Mx0VT/6U4bYPx3Id2+atku25NvxncGY3NZg2Fc14bq1du5VFdFwYnWw7+R2SjKtEt84t
g64tMDQwwrtWVDeJnzwpNm+pl3w22B80CJIoRYMQ0dN6JH5AkN7Q/WvzxJr34vRP5vIwda7FwcUg
K75H8OsepZf7J+httGtTIqz7qU6vXOqykodexHRNwzTpSQfLVmAQ4RuptJGNQKSh/0/Ihn7NYpe+
OIFij7nhVttJwHBCrVtfufTlmZBL07rHyIF727QXd9nBT0KU1OTHUPPUjn1o9GNQfrzTKhlsOEnC
LVFje+Wgc9mctdBTUwTnEWPTt9zFidhOUskoi7OjMNrkSWsQCTRzBE09ShMmF/l6GQh6tPkY8bop
1klLyJ8GwwBWJUxSk6MKTQoulx3aVbnWUse+0qS7rEXwAym2IGBFjXxhwSYLiFy2+ciOwKH1d0on
x+Amakhgv1Lb+dMYe3sop6Snz9Jc6hFUURdHPlD8AJRqTzuw7o7lTa1X0wtpwfXNWFgJ5PyUbaEC
r0L6cxOkN16bJb+cvMop1KPMTzZuRTNub5WacUdKcIu9sova+oDXlSizgPC9F/DBCWsl3b/HkvSW
YAe3C+tdO5ZbYNPqps6C5lbDbMSaUzvsqzgMVez4IHBlBw/izVlCIr+h6tW1D8Cjg7PepincMqZp
/Uo19Z1aCWaFgBaQgezdZv58e4I3hqiezFGLSdtMIeXKrp2b9XoErrkQx9SD8wtoULufMAreTy2c
X5WzHfm4jvDO94jqBGGbMUtb6M2//RGiaAo/jmquV2jJ3q3KftwwPacQ7/kB8RE8DCmXNS2b5Kbo
Emv18eUv61P4QjDQ2ngebIu+1NvL27rkBB6o9MTx1bv3qml4oesGfTqrXnwQjlee+TtjHRE6pScq
DhTSl2U/ksphbPmldrBGiIRr7X+9UKUK/YoQ873HOmNPqSr7aFyd5WNNpxo7jRufyHwN1lVVW4cA
2tI0PsKkX3mjmRLcUKdPHz/NywIUOj2KfLT6KbgE3qKs2KqmT7sO52TpTmrbc1ZftRXA6SiEufjx
pd6ZTAO8zzQEbIq1SB/evrjADDieZzI7VWoAW0dZJsVKxFoPtrGO2+wsUTJcaQy80wfh1dG6pCwe
zG7axVwqHS0L83DKUQaW9WNvRZS3wJj+yhQB4gJ0EexldOVM5CU7OoKlbB33dTPGd4LI9Wtj9513
HNCNQmuLQRZxxeIdy6RnE9a7PUtZq+4bu9H3UjXucz2Ku9iwB8yB1nAQDOorH807o5h2NdZCdC0Y
u5bfLNLEuGHdLGBGlpw3mdnAdZbMqde02ovx5OM0QDICMIMuKnWcZV+ka2O7FI2DfSyR9YGo5LYn
MdtwCDpPomvkhMXj5GJMhVSqkbfyjigfvx1RIz0hkCepdkTaLOxd1w7GfSfG8X70s+jJzxoNWFzZ
e9W+Hqyx33w8npdji8uz+jED0t1iZLE2vL181oc+Kcl2f3A7V2w7vy0lQJ8U0j9Bjvjndfc40h66
lTV+9cpR+S63GvldoER7+PinLF7v//slWE2ZEVEbLnsgmkEspDMZ/aEfK5toS1dXp76qAFR+fJ0/
XYa/1uP/XYja+EwigVexFNrmtjW15izqrcg56ke8OW2SkW02lA+9oBClaeZWTM6G9ti97aW31CQH
Klf1AezvCWC+tmti4+tYiB9lngc3SmU/P/6Fl0PCoXiPbxD5ACLzP+/srxp3VGoy5jn1B9LmE1Js
G4PTtjKM6Xsr6jTZkb9oEQkyWVGLMT2qrqyNl8PfpTs0G6sxULJMz//8r8tzJE/zyvIDVNV+cWzD
MAUdP7kvfZFeQ1ssptP5VaDcmzcCwEnmLu/bS9VTOWZ22/qHcTAG/PZR4H5OTCCve9g8c6MvR/O4
7sYgyq5Mqu+MNq5LPQ91O+K85abMSxOBMZZwsSgHZTFjFSQVq0Ijnunjl/mnb/t2uOEZpnU8C5kQ
yC6Hm0qBp5muHx5M0BEJAbua+SoGDdMUjUfK63FVDjDEUC3exV0c46AqLOtet2QwkXLDkndIB9eP
iawu/P5Kh3+5GeMFoCpwAubVmdZwsWAnsSxzAFLZyUChclQmJ1OiYOd4jrAmMrWLV7NEaQ07mBMp
NG5gNqQffvyE5inmzQOaxU+sp8y3vBJ2DW8HgaFPA1hlahgQ9IcNvvFhbXocI7EnohhsEnsOphVb
DYDHJgrbf5+AQXv5nMxYWSzU/ovdQykJWLJN6R9SgiHJFnND6xxYEqLlpKY9oXfBWYnY35Sz5/7j
O19sA326k0hlwE+gxoKTsVSw9mTolByUPLQNdbb3B4tw96D7UqeRT/NsMg4fX+7ybc/Xo/nLkuPN
nsTF54YcH2nvhDCReM1WkhAC31n1NAuk6w9kR6u8+y7a2wmOq2pfAEJ2/u7KT7iYXDiAAmz1OVux
6ADYePuy48mbImEk9qGWqq7WBVUSdHtlS52BiSb+JHy9u7FEYtzzugDf0Q2Qv3WnmD4n0KhfgzjL
PsV95j0IArh2ZmHpV97JYmJg5cFKNDs+kFOCe1vinGRXxxqwKlrx7eB/TydfFwezaeF4f/wkFg9i
vs5s2gTNhT4V/eaiVRuYtSWp/2F5LurheyVGl92/iKgWkzb/8vG1/vR9//rE/lyMq+noOWgQu0td
GFRGFWsx1GeJTipbq2HM7/qhIizG2GixVL8SZRC2E7pW8BIol7qZzNqf8Jx6IujSvso2eTeWv7oe
liPw2WB8JbITAnFEmN6j5kTBo5FjLFtRnSS9cwrk9PjxHbz3tFix568FgQLygbfDxiMVZHRiiuUJ
QvefKfDMmGTMqf8aiti9Rs1arL9/nhbadoQDNLVtb9mjzQ22uGyB/eOQR12J40pCMgjdHlAcIJRf
RuZCiqm11OggHlTqSmHivVvlWMxbwq/MCrX4QkI/TWAHcJqJ3Si7TR2Pq1AJgZVPF+JKmeZysCNb
ANLDgOfogtbm7WOllachxDHto9EO5BFMoxxWDcWFa0/0ohzEQRfKHpo91hrsj8uDYVAYZREMhXv0
MlLc9i1mewqa2hh2mwaq67A26sj+3EZl1RB0UJtr35Q5BN3e056HNHH91ZBYFtyZsEHAKwbTI9ld
wBhDXj/JKwvS5fufdwQ4t5maWReXkKua8Ru6xBAeXZdqN6JUoLypRv+v6bVdR0o2zRji7mEzTVcm
H1Y7nvibL5USkUfUBqKV+cTuzUvGX5svYkCzPrXIaNYyPbyLW3ixEhYRQiuJQTYJBH1WWlXZ7yav
HbKtjbgyV2gyJAmNrQu3txgtE+uIUfxO49T9pvVs3TZ2pEh0teCHExmjI9Nc26Te/HD7zr9PfWoD
nKM0qVbkakTZhjdIdIQv4t7faboS6VnzWuOO4xa5nVKj3wgmyA4JuskJvFrbGezWLmmz59QzkRTn
uk8uLcyUkL5+W6HFJhDabTGkhOVxMOPOPE2R1qaf9NIiXjW1Go+EMd3oHqgn0phsgsnaUrCFQk0u
vPlKSxkwEaLu+ptpqLE4UCMi7YklmpACYmFCwrzNEhAa3aqdrqSpbYfUtsa9I8uKsg696uw2m/AO
3tdQrb+gkNVfrUoYt4UjvWAtndr7VTYxHYFiaCWlbMClG41JAPJ7FqoGs6yYyvUYleq5GWkz0Kf1
a1DUlmftK6GmcyZiGnqT040SMlmanDpy6cqt1Q/mvZ72YlhT68JlR8e6oSSuYt4ovKHxPw24Wbmx
q5Zb0UPL/M1vEedssDk9K/h5N2rqsv/a0YRqXIAQfBgtI3wdQr0iaYAUznQ9uSn8N/IxZb6VdZZx
UshN8aWMu+a20Ow2Xbt4NegilQObKDvV4tusyIaM8Au/zHc4hnJt1jT6hFLoRf6kGYIGY2kFZBla
PraJlWMX8NszmdbxBg9LJ6H8oKhCftAFJ51QIPIA2kj+ci1EOMQAWv3Xf5v8Z3uvO8+FLJmcSOx5
Fvvrm5CGr5gn7eRUJK3+0PPaD0hA1a0/hv6VD3CxI8N/zzZ0PnWh/kNIvdwhFVYnkGiBIA99o/U2
gmyGG9n2lbetmyp/aVt57dj7R8S7+OJRThmzyNSaWVyLOdjOxhgDOu5WLRZS33Qpts/CUYa5Cosw
cYBEO+MZZRUt+mRIxKuXtMkLjjNk1VU/hSvfHsJzkyBagh7XuOEO8HuItCit6q8DRPF/bCewLtp/
liXOTTivlovjgBbWNSsETGMP3de0SlKa2MutxRjUN2mvT7/HJjWfPx4BiyMCryVAbs1xna0j6sXl
OoX41sh9FxOk4jC8qVC4rYHE6qtKb5OtWZny6OIvfQ1DJz+OGMGvlDXnAbZ8RRSeoNFC2EATuiiS
uJwNMY5Qo2EP4NrHAVFMtAM5Tjzjx/d5Yati/GEhdDhZz90inPNvh3quJremVx0ei1zr/RX6Cw6n
GlO/+haH5hCAv8kJWOMkZmAR9vOCNC/P7/yVm6GI2frU0L85ud+R4G4jml+NnYrgMgGzKa781He+
FOpW1PJwerK+mItfWkxO1JigL0+Fkg6CiRL2R90P8ZOQTLDHxBDFtVywdy5Jrw6xssHL4Bktv5Qq
7LqwmKKTxqpNglokb5Q0pk9VbjerKrDCK4WQy1HHrIIUmeV4rp0vHU9BAePTmGhdEsyGzlyvrBtv
Mpp7cmy/Nm6pVh4RMTPDHjGyMyabK2NhURyZ56J5X0ah2eRD46+3YwHlCBJpNM/HIGq6Ux2n+bpq
02ldFEFCLkk+HlrOqvu4IBUiLVULsC/Wd0SeF1CqfYK38zBDEkcItSDWKADolyTpFbfL5XaFLhrT
JL8OXeZF0Q6xx1QNmHxPVDLI2ska+26Kw3IPQsy+8hFePo55g0qRkjIBiuylfWgcTDD0Y5meJqBl
8PK98TRNRIvPOxRIhKW3GuNIv1YmutgLMshnKAs+rWCuUiwOHkKpThciIBwzimpvFaa+1axV2ZBT
YFXd+Kw66X1JsqKGYaR6mLCE87j9imByzlkW/XW/mPw7p64zbSVtvUpgJgz976GyArJzXACdq1LT
BPz8Ud5FiLYFuR6m/uwnNWhku1XTHMkZd3denJLpQ1Wsq0gqTxBgJY1VQCTNEEqtWpX4j6X0k1tO
3WVGIZcI+TYpwAq3Wq19JvMUKVesixSuKgj7bpWFeOf3DmTzgqQnKA9bjohFsxpTlwunQ1bWu1CR
Uo58SQt+MJGkD2hsmysD6PKbRgOrex6Vn3n5W9rRIqHs0ktldEr6QT+1vphOgqQeAmoLb5drhffP
3zSWrBlTzCyuI3KZf89fewlS43srdvGU5EOeotNy4j3Z2MaW4JPgkLfgI0dUJWfL6YYtBen485WP
ei6xvF1K2F3A8JhZJZhbluUF3EVR31dBdNKrgfoHWkaXJAfRJnR7E3161Dhim5y581oRXFKO8aaq
+ayO8URi15XT3ztjG58JOyv2OlQ0ll+UitwCgXSRnFLLZpNbheIeW7m7dmtHUoUk0kPGJYAgJ0m2
Hz+Gd6YNpBfz+QrJOAqMxVvoiPiUYVbGpArI7hQOiuKDy/Z5X6XDNQTR5eLNMYqy61xp5hiqLwot
TZ6CzPC4lq672YPbGuWPKuqjK6f2i6v4Ov1krgFOlurW0gHAt5jFSQ8YmRROGE5VUaDVjQd3vDJ+
l+VkNiD8TsbQrLZHzhEs1t2K8lRgCxbBKpXkE3WJEd+YdUECMCNOJdjf8vHWJ3V3Du0qp88E91l0
9ov8i94IsAAzzqSnotrCJfjHl0oJeUZj4MSnAcwB8u2n1SXB6E85zkffH/Snubu2YxQnLzLS4t3H
l/pD5HvzGf25Fq1zk/oFj2ExLcfeMNg50MMTsizjNbWc8GSkKRFRfVM6LHhJ465yFSCnc4WWCiK+
lXsOAxH/NNnM/RSWmk5upzLyKVovf6gsLYrWQdJqCKQqM4YQ4BHLmndT99TncFnWJKeoV9+Csrgz
sOB9EQX1TRTPvY7xzKJmwqFIuSdDVjXqZceB4/fxLV9sRtArYBkIaFkQRnwBAfclxbhqVNnJIr5Y
EoWTl+1qpFiUrUUIJZpqbtSQh4lc5nMQd9avKc+qx3/7DfNBDJyBjiOQ10s7+u0bro1EH0Vmaocq
r0E+KN0ZNiBYXMpgQ/2sE649I6WiLS9MfO96FKlXNp0XljVGP1tNNp0syxzSllSeBOv2REs6PRE+
7m910b7GsVN+huJ83+Z1gLOG6HNTs91ZbC93qWl+gbrhbrrkKsvw8kvEdm8z1tmq81ooq759GhVi
WKdIdCYWP0i/TZHrPqO/Bd9lG6H3GmNe3KeeHoLdyTV8qVWo2V+SOozOPfadU9/23SrKmvQfJ3Uk
yTOfg7byTHa8MMb25E+hZWqK04jGhBi5yTpVohabYLTkNmib7uCXTbgpEu/4r4NjPhuxoMzIA4bH
4nGAOKmtsWW7OhrM7UgXc5IPraw23QcN7/xdJG0Zr6U9ju68aYnzm8KJoK19/CuMi4mYtzJj8pnq
WVyYIN6+FRDr9dTbXnwKy7594W/Wk+H1lPBklLu/ISOhSg+MobvviPv8IabGP+Y+yRsFVtPf8Rga
/7l5Zn+jLqNfEzAsV7351QBOoQcIwnj++/KnmW5e9ay3AxBcPl54cOt8stI7O8n9KyvsxXP4czEs
ynyus49yqZYQxjhJOEjxUUemd0iZ+XJyGREt4x7m2DytBwBHG13phPxUQ/7Dlu2Xplc+IUYI6G22
jhtIGe2V17N8BHOEAkh4ZIEzN5Kl4u0jcADwRr0+JKfacspNH1vloU88xF+e2V8Tqsz/rTdrBNdi
RaaNA3Jvdj2+vZYo4kibgonknhqAcgvg5bawtWzV5mPwVDjW88cj7w/WY3E9W2cvw/JPpYBa5dvr
FblXNbVDPIBbgVFe+yrLfs8EYFLVMSZo1GehIa502eFskgpjB5U5QZB3F47Orzx1x2QdEXsm1w35
1s9Zi2h2y/ZcpajgMYmtZddRmfNaaEIr5UjtHEyIAggc9TDvUuYdv8bNMNb71JxpKqxBk9yVre0A
DY+6UQAChlC3MuLJyVeVV8fVFp1+fz9gnYhXfpT0L9NAxOLKdafiO/Z2SAHsVh2BNjkt2ThM4VAg
XA+b5mxzE/w/diPDHVYV8SMKEyDwJUeLowyKTgNBlpXeTsDwRaFkiXaT9IVZrinkERzsT3Xvcld6
8+CNvXh0Acgl24mK7tXGw+V+m9MpoAA3mMkE1FXevpSwSx3ZmxGOV5x0LuJ61/pR6ZoUa72IszmQ
L8qT1ZD7gQJEkVXdPhUiB0YzNHF9ZYT8OcwsRsi8fDJLmvR1LupI4Sj1IB0C9zhZudmcjMlGyG75
x4zGX7PRDVHeJcQdFHvVCwtPQT7W9RYJTGPtfNfnRELWKPaursav+xOgbGd81tpO++40fTXswi4Z
zZWlt4P+00g8YClgmNKB5D2S3xhZ2XHirX+mAcMUwEvOrTtt8Pts61DmJLA4h7+zbk1lPHlEXiQH
Kwr05BPBYwVOe/xlOtQcZsoNWbdxuLbDzHC+S/KDsh2txfgXMUPkcWeFQ36ykVQ00N1sdO4T27aS
na0lTrXRzRJHWjDQ5twMBuX5/+ivEqS5+vhLXIqaOLDPnERaSBTRZjvuYp9SAXtxNYJzjyPn8psx
wkkBxFkd3Kl7DglbO0x2isHCKLAUDqW6Jf1Dw/PYXRt9lzMQwl8WYuAjpo1ixno7+MiCyackGbVj
yS899Hw7h8Q8lJPKN9iExMPHt31ZIOFqxiy95IDJ+jv/87+OtuRXEAs/+Nqxm9pyHSoyUFvpyi3H
HrnLE6feSgKnP77m5RFyvmaApn32WV8c5AjdU8IINdpVXZTt9Hj2T1RW8YCR1dyOntFt8bih5+i1
a4vpu3dLjZSyLHwg3vbbu8017q0ArHI0+ZiI5si9lRBRvC3TnjzXaep5xKANPr7dy80FpSBImCTx
sANmVXl7Uccdgybqm+gU57ZGEjAxAD7pw+Z0beQs7g5dDjrtGWtCPAn1CndxaC3BgvvCJS+wCpLw
JReF2FIaTZ56mXo73SS6VZTl1bPl4vb+d1U+F76Zuea5lCXnbpg5EHmIOAqr+obiM5MHygziCKz0
+zBISmxVPt8wqa6F3dgYcrNmbVLdWkVTkxzjLnJ3RYAG9ePHvvyg5x/Gc0clBhv2/zg7rx1JkW4L
PxES3txC+rLdVdXuBlU7IAi85+nPR52bSSpVqf410kit0XQkEGbH2stw+1g7kTjtOBnoesWJaIlP
Wkla5KYjhBKn+GHQjZ2ihPkQhHqKUEVV0ieF9OAZTqxS02O8tsxWi/rttxDExy8B+mQbX20uzWAq
OfVvfNRSMR0KsoPuSgsOTdcO3WGouJtdefgLX4XxFqo8F36TzsD5pAO/cIeJHu0BHnqTH+3WTv/U
C0Lkxxx40V6oiHC3Q5hlySM1tktQ5DTsJ9MltJhOY/wyDkP210Dk/q1udZFvrvy+1RH79kLY3qBl
YCfPBrTad2K8PzNNiZNTGOkyiG03O0zSHHyr6xcMi65hbhNpO8Fu84uqA5Oe0Ap+/CNWdeXbb1gW
JBv+4sm7tuas45YzC1YAagYlO6iy0O8WgG2XJZ55pYS9sDTZ7pwFtFziCddVfIg2bCaEOjzMIwJo
6qviro+X3PaJIGnLbKl9ulZe6bqt9tnl+bg0cG2Ap8vtTl1jK6RZOOiDWGJRnn2RSW0Go5O4gW7P
lZ+qSkdGQOFsy3owrmx5F+iyC5xDAwSSGrjW+sqtGqFWdTXWIEJBDbnV9HKmwUAhPNJxn4wbGadq
HYh2avODQnrsEFQklqW7oZuGH3FIBN7OmzIk4rOe5HBte/6rX6N3MRcBHv8rbXVX0KnqZXzFIvLC
UqWJstwziBt4n0IFmjvBhIuiE2bU4T5qzcemMOQuz3DfEhp5ph9PwuUj/Ke8e/tIuE8DpLJ/Qh3R
zxeqltckubtIimjBYE9MK4v6gjDFqC+dX8oSo5FLslJCCCCHPCMz7ePhLzwt/iO4Py77EnGLq3U4
1IqXe5FFIG4fy12hpbpJWnbaHuxBRNvYG+prd0z1wrLjhol2jhHfvCDPnzjCanLp04mTVfbNT6N0
3fveHrJfsTlr39EVRc/aXOonQ9TeQS90d2vq7bgtvbrcleVUHcJKoyNiGa1Zbd3Go22pDqqxMTKR
CT8lo+b3QKOH+cNVldxgytgqw5bPKsrSDCAaLl7pbHx3tTlHu8TrgZFrFNm/O1LWfvXYGxdbxSx1
9TTqYzygjzB64hcW8WGM2G9KQkKgo9SlfYjlsnE/JmjYe72Z7sWUa3tNb1CKYnLbHr2iHk7DiKlw
4BpD9A1ORXJEQeTdRXo+fm/V2PoUDU36pZxjSf1B/Q5NAnU66Vd9hcMAarcXp6o64uFs4nFpm7lb
2cbpN+z3zVtTm+iWmgl+zJu5KZsvg4qwK8gMiac5Xb3xNHuWfLCQkb0kuWk8zo6T/qgBkkj2WczH
SZlTD7JHfhikSqU/jcDCOQnKVlUSbLZgVLauHgwvdoMsGcMfOnmBt0K40UMeJaBBttY8JA24GnKK
ame7Xf8yYvDVBW1TuIhzOxlusIgXr3j5pzEaACI9fxtTHW1Nu212lWiS0c/wXJ1vdPgjk5/Q/oju
CcjDibHh6+l9lX+edTw/rmzHF05HDIqh6dFHAl9ZY5LlyPaTz6qHw2dXc/0RKlJhrw+x0P54eV2a
6wBK1NWY3SyC0fO5Pnc5ggAjwtVzxCdsS8Q7ZkLl3DUuAbWRa18Z7j1ZF88zMH54aA6QEdm75+Pp
jWJ66C9SUn3KZDxwAcyLk652EjuSPPSczci17VubWYt/E+017bNdOrGD06oLBPu/PDtnHicfWMU6
lLebI/qc3PoOhK0rP5TZjP/UczmL/YxB5XRlsAsHrMWuDQuCFQzdZ7WPhVWkjUWrUGTbwt1adYhF
gGiMrTZbNSBGIYIuyewr0+jC1106vChzqbUgF6yqOq8YlFgObXxyIoM00crDfxnVwcYkZf3Kl12d
5TzQ4v8DLKEtqTAA+ucflsAUNWVvik6doaSQWeyn0JHDq61ota/NhEPKRDuMdoEI5uOvuHqxbwOb
IOdAj6jl3t1eQqE4FkVLdIqw5oDSSFS1qYzKfk7LatcT0XrI3e5a/bB6sf8/6HInpV0FqXXd6rNU
KmL6CdGpMBHx+uNUzMADC7HSKRT8mD9+RG19JL2Nh+AZrEd/UzSt3m4/CRd24BweK0zTw52Fhsa5
sazOSh4rIJkvpTZrQFoR6wht+mzagS7bLsfQBcAQat5kCDJ5o5C8PegX+SadZM1XGrXhy4SN9e9e
J/cdT1md+JShqiZ/BAv7q46ldTTsysQFAtykwiNIdU8anOVn02aL39AYGMRmINiefElH7aNAMSXQ
Hm3/bNjM5hzeJb3SN5vEyOY/VRFrt5ZeFuDo/ezg5DwnabvxtNoxfZuoenGjNbq4a4Q+vmYtZpzB
pI1GtO2KUol9zc6Jp+xEjGzEbbTa9PUptx9bCCUPFcZ2vuS8hhKo5LGH6Linh5QXExTHjELq+8I5
qLa5ptJ8h3XSc7t2tfE71/8qPCaGan+e1dGbN/NQaU92pKpLPFhqY/lezHb2M4q6UG6oKPVn7stV
sQFcsh+aYsAOhbNk1A7TpHbfCfUZGdYSdbEXtjDFUTEyq9nGoiuxtCBAFa5pjF4VUNQNH6qiN7+l
Ugxf8Lts3dswac1sR0pmofp9nudfZD245lHEEZ10Qw3dV5hTyicXuK3FT8Eacd3ptemT5KFVfyw4
X7dwJrX0kGlNTLGmzyVQrOzN9AW7jNLy69RygTQgsH63Y+tKu3hVqy2zFFU8jDZ2d96YsbrTlZMo
ZlnnWFtCKd9TmznP0H2Kk4WPwravm/jblXWx/IX/qU3fBqT5gDcsznBQ6FYD1jmqxlSih0V6bd8b
Y5Ich6F+Vr2pvQmz4m/XptpR97Ie83aHJnbSbpvEvZajud6BqAWXsHUXmsNiDrBOE5g0G+fGKGOX
5cq+15zy18hkwcyDXmaF6HEP7e2a4fF6u2VMncIAJ1NuLwy+Ok5UG8lJ7XQZ/f+owBMr71q2IafI
H+mbdI+tPoff0hFfJ9/pNOcKJrcenO9sIVsgcAflAhyEZXf8DyZHQadbfUd8AkEpYb0nGCZvb2I9
Lu68JkZtRAexeG3Qt/3Wsa6/Zvd4YZbxvploIHS6DgB+PjqOWh3kakRueE+KL7MRx9/kXMQs6xIq
LYGMTXLlxrWuWpZ5hkrZYIKhTEPVt6paaA4URkTe4YkWsb0hPqYhILsgHiCxlI0DeX5rGPsZFhfF
ClTltLhGobz0zDwpRw1wBHYLqzfe0LoG3QUFnUpN2ahzTsNHx+EvgGdnPwgjLK5Iwi8NCAfuzW6S
QnR9wEG2zObOnaKTpcd/md1aAOZQ3Mqqcv107vvDv69kTCsWywroLKynBY75z5Ti86lOK7CN0fV8
gOdbq9WEQ5Sr/KgLXb+tsk7J9rkylLZf5AouEk6a5crWrObxXtNq+xqX5+Lzc9td3jiLbA1yZ+h2
Va0uo5ONAeFOiaoBUxjjuybw0NFGuxNXqphVwf82wxDecxIBckMaWz0/kttK73RSw+2mbOlxqB2Q
C3BqYm2vvOkVsPU2EsUSWVnGm0xyNZKDvhazA4+pRDp7vK2lG36v1HQs/KjT5TFuW2/ekaMp/uKK
RNBJZBB/7pejKvIr1en7dwzhBzkIUAa23jAfzr/5ZMGdw8UyWXy3ZhFYGF/nKFHs/k8mZgcBXVhV
1zrpF7Yu5GKgwdAsIKCuF1IdmVQXIubqONKz3XiWgqFX6ekYe4atoj4MrAng1ih6IS2vvma6/P6J
oRFRI6NV45G1tWFOTV9lIP+TS4Cb/21bmphks2FE1uQw4iG4/w+rClPchYOIuszGYfT8DWuKSmY7
Mb8nL9e7hxR8HCuvHMEVuY4Y1mTY1FWzBcmTLIKg0kdqCPyTyYlvsms/5cK0wyiIE4s9lOm1Btyy
nmgMTOSj01DUk4RCUcff84ZomImd/lvXWtqnPm/GT30xzjndOFyc/MKyiB3+eP4vk+qsZKBtRaMS
KQRXIgpq/fyVAPCpugSig99SG0FKWx9PuML51NSYXXw81LuvvQy1OCDzpZd8ndXdOu/KWiWWIzsh
PIoPaiWHk+vkzVaasjp2nTJeecfv9pC38dhEQHHBDtbjDXjhtNR48oSbonytuRJ8sqIiv/IC362g
ZRSehi4B3Wf8gc9foGMMMq5KfDumeiw+4cwfBgAldN87rns0Qd0Nqk+avUiYdh+/z/fcpGVooEAK
TKAKWHLnQ+d5Hc3RKLITeUg5IqIJOC3x6p0ZEdM8qSmgcd2rYOSFehjUjMJr1ge4ydBRg6aL4PAB
PlzZxFbw6MJc5DdBp/cwFQAsXW1iWYTvbTMk2Sl1Q20fhrFJE9g17zQLpZTiIm0adlVRbdzm77+/
DW7biAZoIYEFr4vfKskQsuA8fYpEgzklHkoHnRyRnQynHxXecv4MpSrIlAGd1twlWynoLPo67sKP
xCSmO03HU/Pj33ThZSxCD2CkRVtA+PH5B2ot9tCqyeWpRrH2KW618RGTsP4lFNl3RHM/FE9F6Ece
HMawk3blS1xY2Q4EaLo1cJE53FaDm7Iu7UQ46UlOmnubt/0MU0619nodXnvOt+7PahdZuN0L3Xfp
mK0JGDXZhHabDMyoKnQsIpVHhdD6qcOdkJv5zkRJuUstuM3ZYMcOx3mV6S8WKqM20KHAHxvsh7dR
7hV7+P9VAClxBAVCqFr5cNT1g+eJPt3omcCV0dbawIzd8qeWjV4NBinTA7RAZ1fMTfOijZ19m2Ul
vaiPv+X6VsPEdpYMHqoSlXp7XQEuopsUdaE8lUrb3gz86assszby7VF9UcfCCSCdDVe2zHcEr2VU
JNFL0BABztjEnM8gu6MQH7wwPfUjtA/0T8lOi2zMQknd2vI5QSZQS6AeiMpyp1i2OE5q0v/W4SYt
1w77XiWkiN6Ro1+ZXRe2Pd4E5HZ6o2SvrM+NrPHSvm2N5JRa7fAg3ZhmSxcbvlUNywZkJtssA//I
hPrPyQHLO4FVDpsddyYX87rzdzIaldbVFrTgzqEeI71y2OnK8NfRKyByKzHJYWJ5D00b32TYnfb/
nPzO+YVxiwuoB+mIqXA+vhwMJc7h9hxt3N+VH23ols0vDBbC46zG09PH0+79KuYdL37o/LPk7a0G
o4vaq3Up3KOaSuDvXtanWMFAQE0b58vHQ72f4W9aBQw94VVyrzLOn4teM04tVuQeK5kMOzs0rceG
bvQuL8P6tSirdodI5BoOfGGGA49A3MOvAnnCO7KvYsxwR4g7OXqNkMQeqmRJirGgFDFtv0GL+auG
ZvQSjZV+Ehqdtb6MUixvZXc/VyaZsxDmFg/y8sqN7/2Lp9DiRXDXQ1nAznb+NlrLppVV0VZ0W+xi
Y3qZnJxDmd/bmMxfa/+/f/Wmjr8f1xCOTQCj1WBJOo/S7lSHGaTNr4ZXFXtVt+Bcp3raP5WOHj6m
up1fw4ovPCNsc8sCKsIWBibl+TOS46dOpj47xy5PnQ1aT/tzX2G23LVZfmX7fH8U8oSQo8gOwhqT
u8b5UAl5H1oHv+HoWY2Jt7WeB1nmmrs5rJv7PERqWrtZ+hjVbrWZcfy4spG+rwWRllLmsmMBDrGB
nw9PNJMua8w5j0rt1cdBT7RHOk12deXa+n5XXGg1lGJUPtyV17SBsSzaslVr7zhzmwRpJ2DlRx13
7l/DbhDtJlC6X7Uh1V8tMXDH+Xj9Lgf6+SHM4LQdGBnUgBjd82fU6sYZDHvwjk5T3TlFn+xK8iMP
Kaa3u3q4Fln6HgRatl6cLjkVcddkzPPhvMqrSqfUeNZsaNmPEMuFhPmQ1YsMx+xTsihS79UYjWxv
YOL8VffCa5ShS0+MGmcp7yk/1HW3bmpEMeiTzk8gxPebkO5ne9L6b5UT1sGcl9dW6YXlsnxcaEpM
JiDW1WFszuzDsjcI71k4qH5u6NPPTjTe05ChUfj4Y16YsPDbKabxPFxo1Kt9nxDaIsunXmFpesqt
haXAoxmV/RUkb/0CIThRznCaIXDADWfNBXPMUqlH5gf8cdlzghrtdzi/ISERXXTnTDK+yiZYQ9Rv
IyItpyKFtknj83zWRLZTWNCY5yP9IueWhEwDF7g+an5Xo+0G+BlUt9Kd233u6j9Np29wU7AJcwuV
5PDxC15vSMsPWRxA7OVuz79X09eMe1AVd4hOVRlHQTEq49aaEypWUXXFVzBVjXyEKduVcfN1qJpx
8/Hw6+/L8CDGDEt7EOx4fTktiKQYI11gCMCZ+imGi+T6eLgr1xRFF74wyU8AS3xiKvS10YzUgKET
ElOOo9KNgZJ12cHKY8VPhn6Joy+vaWnXJxnPtdgP2wtbkzvPmp+KnmIGQiqnY94q00+IMvk2Uqsv
SkYfcgKBC6Jq8v7xqH4bk7bekg4PprK+c5KCk7ldiZdZm0Z0q6u8/qaWinIqwYF3H3+29Qb//0Oh
ZwTq59a/vgU4jSydzkvtI9EcyV1mRsqNkdgiClQa5w91pvW6P5GOg2dlp9fXNqD3LxeK2EJHXLwx
abSuTjFrdOzeVPXuGEp3vMtnYW7axjBwl9NidK19gim91ZRXDrX3UwhYAx8x2E4AclSh50tWb0pR
jjm2TN6c9TA9Omk9VgQgD1Nl/1DGCkvbj1/ypQEhBdgqlRBXn7W6p5AGOpWELA4AA3c7Gl356pWV
+NI4Qhx6UdRXauz3WwFCKr4ovCrTwqFt9YAY3mRdMjvdcaAA3w/UEPeFOX9TXbg9ePK3CVIMiKmb
FKcZv8DR5VrH7P2sWuA3qmD8wihTjOWF/Aft1wWAJfwx+1jL7HcjVGdrIOUZjEIIFLOduqvcuN5g
nWZfsQa8NDBkAU5vXCDZjFZP3pVV1xkxsD42S5J4GCfK+1PmKMWrUcMGCrwQ6RuqstR9tjFRvvah
32+CbzcbXAWosRc23flzTxOLtsMy5Sj0zH2UQoPVO0/6lZ3+wnSCFsgEhpwA43l9lM79DLI7as6x
n9w88QVe/aSreDXmPh3pHk8RLZV/pOlxM+Vj/ufFrr4omhtcj3psRCBLEjfbA6zLm9EiRCmgBdxM
D9XiNfXxsrk0jWFCUkMutsWU2edvE4o8YU2x6WBhNTaPzYR5P35NFTEIwC+Yhzhc7bJRw/y0JnLo
2GD/9vXjX/CuJuSxoQLidc1Fhvm0pjNldth2IwfvcS6M5CBDjRDLWGpPlu7We7c140cWkgKTLNWC
SoINaoRJbD/+EW8JpP+tg9/ePfxIuO3wD6DYn78H9mQHPiACnLzNJWki3mA/WY0lJoTDdtEjTGrR
X5mxosd+mHn2QVdrGIIKXR8/yapR2ypa0/myjNsnY9C1XZzP5MmU6vzdkUqZBshv9X1defpTNifV
Zzk6QvUbQ7F+pkKqu24sJTkQblnBnNKyoAdfx/evUyOiDJ0R0TJDR58V3Fx+N6TVkVk0M038udTk
UZkVokLorSnbyDGLncQZiGxkB/+RTdpCsX3Qopj8E+5z08YuMKDYuXLMnocYm8fGKQlos42u2Fq9
IR/UdrFw0mZ3drDxUkmFEmWqpkGaEoCFzclo/B5CImD8uUgW56EwMsYgorl/yoTEQdCzanxJE8PX
hp4UsSQdHqdWU7Yw/qrdJEr7MY1IOFJaddpXZECdpirPv8qu1PdJoZjfMne0drGeyEDtW/2ubooY
nxoOqzbIW68iI0i5ZndwaQpyUnFv55rJ8bG28YF2hR2W0mlcpaMQj468qo9SLcwds5bn97imTGUX
IipANDubobkb2zj+N33uQhJeDPdQf2L6SlTfCkpB2MFNkH7b0dP+6jJz7lU565sinEYfULTezdlE
vpu45nd7icYNKLdQIVh7Jqr586mfjkZJDVkoRD8qaN/xstt6aoq50GiSe1Qs1LoSenZUad+awUg2
MsIGpBv755ZKbpcrkwzwMZv2dpiENxMlXBA2TR1gL/C/UPFQcHGFRPlCo3u1WRWWYuiNl+B7g3/B
1ushajnSal70NBS7jzeE1bXt7WNwvjIbbGA7oJzzl0IAfCNR+kSnUSgCPYWYlV+COMNNJKsrt7bl
r/rP1vM21GK/6TASD7Wu6o0u9cama6sjNkIdbr6jod0RhTn5hqS7ZttYuXz8bKuK8G1A/E2Ap0Cn
0WitTlBYXU2Mf55yFKCERMHFykZWJl7OSjLuIcTNx4hQmiuz+9JTIr7jndo4nECVPX+hSt1rltf2
zjHC1XFHqdY+O1baBhq89C2KiupKfX/hIfGgWkbiigq5abWhgzEAfuNreOSQL7OgmzPT8qNKhXCG
UUB8dPQ40zZpmRjllVvaejdZ3i+Y/7KT0DemIF1NU0NLkDLQkj06gN31Zpjt5uck6qlero0ErZmt
Sp3qJGmT3+LRV4abIm8guA1ullwzEr4wj/ktVJ+0/NAArMvUUh+iqFZJ6C2jonI3iA50uevreej8
yeZMulKFr2pDHl2jK4wJE0/ukVm7mlpLKtA85ujEwtBI/NapdWpvs9mhsHf8lJPOJ4RMHksnK66c
4JceFD4A4y+sOfaz1fyKG9eSppscMUTUj61L3hJ+KOKgeVJ8/ef140AIBkuGNbbAvedDDVjue3SG
Ia4utGo8kmbxResJj9qHAxrDjbB6jke9UPMrc/rCM+LxQqVGQAh2CuuLJEwSshxiIz0qtpxP7Tji
EQzf5FNIJMEVGuLbfWm1K/EyUZZB/+dA9FZVvi2IvQwXO6QhQcVBkzTF6FG9r9LC3eCTVH3Gkj19
zSV5V41003ulhdHa16RRKk7tPn78xlc1/7Kili8L4oLIjTpx9XFH0s+ydqRNGxdkUW9MrUMjZJoI
KK5YiV1Yu6xYE+QDysGSRbN6bEsZs1JQJh2EAcF06HYs0OJ31heVDy5q3kDa7LbEqHImS115yBFG
7f/1WSF3cHWmSwU3GnXX+exqs6bFBMmeD10Nx4FWZbg0NzH6vUbdv/hS8ZcGLFxEhOter+iTuiWt
0D00ipH8FKM0/4JoXSOBXZqz5DkDjC/9kHcxEoRo5mRmwJw34J+Z9Pui0Akg6lJHt7mdXSvk329A
7HO4LNGGwaQbXOn87Vk95qWGV8AOomxs2fANZ9pllVVHh2LMp++wkoaXxKz1X2ZjWNdarxcOnQU4
W0we4KDhfXc++iSGQaT5SNoznnQbSENYBymVcR8qwOlC1TBs5qbzz3sukBJkIARezFf8LM4Hlfy1
WWuV6SmTnIf73A7th6KbxZ+WXpRJBKpsPrVqZiwpuGNdXSkm3srD842C+Qq7EQYa+z0N1vPhG5ZR
g7/QdEjjEqf4ttfH/Uzn60FpS8dYfMzSbYi7DTmGqvlil3V0n1Yj3mql57P1KIGRpQkSqTq906fS
UXyi5U3rynV+va4Xxh7gOzRfKi36Zet17bZ0xgg0iU6O2oWbqJHZbkRu8RjLKtl3SlecOCzaQHap
2HI6zr7UalrDHy/t1Vp4+xFcdoGQ6WpRea2XtihaaxrbiOnBmeiJMP7i4MQSwNaK/hGkWZ7X4pQi
uYC1R2F5/lWqMMl4/5jIx7ktHpsWax2ltE3CfJ1+l1KB1Y063OiJU17Zqi89I11uvFU4oei6rzZQ
dJ9uoY90ePo4U7FFLFvLPHmmgXctRgtZuvn4lZLFtz6qltdKl4HjEL0/XKJ1AQ0ERIi5nXhHvbWH
blNpjtxzASUi0EOIfdLirusCtQ3HfZ6l6qZTJvXbaIz6xhXm7NshqlMlwfm66p3cLwZNOzSdOviq
m2KxKs3kpRBuEjhWpu2x0oruI/rgt33i1k/tXJUnD1HEJwg7kLZpSxO0HaK1Xq7rxd+GsPHKL2VX
/NbCMkVXMZvYDRG6GfWKsQ0r4LI51cudZdfiew+17wGtWmkEaBXKbhNnZtYExKwi3HZFj/VKHSqB
ouch7lplMjzlgxbelzlnrx+2afjagwzcN1XMvbwTyxWiD8uyD0oW8ASDqolvSNCJ75Jqxl29D9s7
gb3/oZuTpWPtmpVPCC58tMRGEzHVCjrHZN5i/+3tR8uVz3Nj/hFxmN4k4TgFqt4qia/o43Rj4h3z
hPf2EFicU2AoWRJIJSyXP+Y7B5PaXVKp8Q7n7vRe2KTT0S4DtsNZseM6Tthf4vwxUOgd63Ruf6Ue
WuF8TuuNh4Wx344WG2ePH4mCi8XvRS30Zcod6xMcbuO1Ej22dnNqf2ocq9ySSj3sRRLLQCPC5Dc2
eaVyEHDxDpzX/VMXKuImsYvxV6M6/ZFQ1JqUzLku/ppVozzgQ6I9F4SG+nWbubcxBIanMKzGYJAu
4eey/dMXlrPpIpdQzr4n/LO3vX1YNEWQg0vc5nT5bszJcG57vdQK/BvrbCPKEofNNh0DwxkINR0x
HPEyI3rAtacAxyEQLUlauenzbnzCgrN8IAXYuDcNoXyNzXAOmhwNpYwLLd+HCf50DSfpc69q3Vdl
LAeSPtPqcZYy3tXg3n7T61UwKll2yr3uuUn06Gg6Qz35UMmqDRLnOKhJd9qZSSY+IZu1Nt2Y9ptx
nN1NguWQ3zddfQ+9bdwZeSge8cTWFCI9y7gK6tGuHtKp1rZFXcttyt+zcUKoDXg84xOaePbnGC1S
5A9phtSTCuZI05n7M36m2xqn0heNW+7j1LADOXDD/TjrYwhfGjHOE83GG0tLki8on/LfVoYFmD0S
7VJgV78nlCcKRFLg5zthLpe2pHr7rhY5+zi0qpe8mI2XyBG1b5EteR/xeh9pfWjf+z4qfSJBxClX
xz6Dp5zPwYCNBf1BTNLr3AsJMyVmVwypF+SdM78CcmpY3cNE0oZMPc4oWwOReYqfOY2nBg6uCcVd
ZRIbPwrrqzk3KuJkcllwlQiaJntMG7rICumavlQor0iedQ4sgRQgqSkPY6gAKS34li3pfIvCegqb
+EeqajIoMjfGZmh2d1ZZ7OgBPpXkCfvV0jnJMMbc9pnS385hFx0Wi+UNuHcENJm7J3ruvHWJ/fqW
nc/7gfLLvE8M0ZKf2bfdZ88dzO99WMXG0RSN+3lycuUlQXrxKzWKMdmSGGk8Y3akDUGnxvo99gio
ssYJwDrQvN7dTpljHcn7MklJx46oItN4jiscqBOyyCMXRulmqus22rltzB2oT+1I+ryumkRbJfk9
0Fm/E+b0mk1g2GpttbtZ8NKUKKy3WeeVdzFWs6Zf8Gu0R1VMxIoTCzHcFTks5tvRHj31N16CHlYC
ejUYd8IosC/1ewUusjh2EXKlnB9ilfZ2kE704FWa+mCpMfwBtY2nV7PE0H/yQKfY5+gft0vK4iYy
dWwymgrSjGUqWwiPROYZ6KrvIslBs82HwUIO5qXdXoz1FDh65Pzy4rJ77mBiwwPv5PNgltaftu6b
T4UoTLo+VcHvlbYI3FrOu3nSDL/mXHyMa2k9F45d7qQTjk+JrlW71iu7rYzd4tR7U09BZFSwjifs
dhMzp4Q0NfFLDr0MoNcAlbYDl+faWdw87T6E3AekZ/iZomC0jSe8H9F+V7BwEpLDcOoTvyJAaTNn
Ur11ozjDvpd26INN8OjsZ2ZXfBdpax8HJW9OfW3XJ2LWDNTpfXpwBa2OstLb55jQtQxXhFLuTH1U
YK3l1WlKIkLgROks8OgIIKjjp/eQ6lPzEnbKvdvpGVnWthYR+6wJpHgqJgTHuZXeT2VQ0jRI3Jji
EKnAfmHmPlhp5v3Ax8I4oTy0/Dhl9YmUFJkNJsXlyRyiJEDPAnCeevLObfP0zvJC/VBGhvFVEMnw
RRvpf7LvdSHOxkZDLRqpc3Fc8lO/CKHPx7Kwuq3daA0W2Xr+OHN+PdcuZw4xIspNXTjOKcYq5CUi
5/gAu8x9aTprUWL1Y3oQKY5YsEU7BA9Wg+mFL0fFve29OEFK2Cl7q5bTZ03RTJ9f0B3HnO6qELng
SIiK5zJ2rU2TF8POQrYMiJiLr4nXKFtUXtwWgE5PuLi7h5FEzmlL0EC814cQ4BFwod7paTMlfthh
MAI3Vri70ku9TQ2I9mBok/Ipbkwo2rHVTq8eG7HqS75lskwO7VtMQs4xtYY897U8al6iMMz2Tjzq
2LalstyFrNrbGakpioUsOxilZBlAANcAjm4VmesPdRgjGCrK3g+nCv1mVISLR4Z9lBnBFbwMgmjD
4hkLaOVBSN1+SbLJAPap1K8xsNeuNqfmLsGV9HPTEl3nlkXxuYUb/7XE+yvw8iy863uWadmZWGer
qEi0rBW3da1YO8DL4TN89ehzJOWvaEjnB4PIxM9uyJ7VTIO5G2ANPVllWX+bZm26Az0liyKtrCeh
F/PeLDyd4zNVfxa2M7M1JiUN2649qNpkHJUJ+6BNmDq5ezAqzMimKdd3XsSlpGs8O8BeGU5hLtw7
qwtdDNniZS0NxH5N0+B3A2FcI5SpOxJ58+e0k3+x2RCBlxTeQemBNc0ozTczt6ZnlDKYz0qn3eop
oCcZu/BThkjZV66TPWbqhLbbCOMtsmGc7/IkC1J1aODg5tkfT5fFdsy68ghuYe5ao4WPXbbyNaS0
8bVMyi3ZJ7qv5xE9ntkqvk6dnYLUVGbma1Y9ntxmiPbo7CjwBuwYHuIRuL7SOXAqajsajYZ9YxT6
nzR1hsPgqMrBKi1rb5KudmOrtfYDS3WD4o1M8wrbwkps0qodjpjRVjsNkvOpwJvpYBq18lACamBs
mg+tbe+Jj3PMDcWi/cNpnxXjj4v5T9lLc1tUZLP3A8wLu5mx286l0SCK49QjAryVQ7bRU7moqSvE
avS0lc+9rcV0jjJvZ6HQ9gclmrdtmTXb0Kys29DtncDsHOdXLxx5p9ZtG2S1Hj1GfRii1Lbqzrfg
IxzVrKvoydfpLYENDoSvUNwXJEnvRrtxbvq8JUV+Mp36j8nZSDEx5fmjrvXzr9mw52cmsP3ijrK4
sRTEkzMO6/cpLsA63u1V8h07UXEr9bJ5hQlUHBMrr36mFjsj4Xj21G3aXMfbpSpoz/lmrCVfvEIV
iT/Vls2PJGxzOuickbfcBjhgzRAWm99lHnxlqO822+kY3TV2P0g/1dxka6c6V8nSSr9DMZu/6bq0
Ftm0+uX/ODqP5UiRLQw/ERF4s8WUl2+1zIZoqXvwLiEzgae/n+5uJsZWFWSe81uj6FTKzeh8Tz7+
VbYbxz2YaLxr9Be1d4oGI3zYDL0Q+W4v3R2WgyDjr3CDuX3xWXSQsZHMi3Pr903mL6K/WUFtPwSb
QW0v+canjaCrD6MiN1EUjf+xCdq7D2geqkeLq+/Fz3P5EIrdywbDdk7CFOJumrV1maS1XENj5TiT
oDevTWGM9/Uu9i9HTl4VixkV69QawbEo9Yr1V67zt1MG6gknEN0G1cpnMMVK8kgfBWMRL3oWj7sz
9Ffaisw7YpptM5GbpT+3eW7KeER5+4uGjiljqDeTSo3mY0EzDZsJgYUNadyJZYz940icyS+yuo1j
vjX2BwnSZqLmRa1xqfMta8Bf7iQF2LedJZ4cdNv9Uxbip9pGLW/tNLD3EfymKYwfMSetjfh0ooq6
+t4bbZuPwQGPchZMfNg2BOgmBH/qkKWW1Vro+5WH+NSN0w7vWvS3XY/Bv9Zs9TM6+egZ94M+iKCt
3sAhFQZ6X9O+aNnKiet6kgehOu/OGgL9ZOV00xF3FnHGeJtn/V5qmGkHZ+SvH8MvB48fCeJYOKF9
ekAEtQEEuf/pm1IRCNZUKYz3fPWHvX4yZOHditDun0xXVqfNUOqrlAUyEzugo91yc17zIooMDh+z
PZPmu4gk5GL5bdtTdOpFwAMBTXx05ZxfMNrohzIkBBQXPyGHU1msIq2suvusLMhOBhc1Efgkey+I
qfz2MkvA8Z00ksANu4duyShYakJS0cx3SUnkKBANXcf/7aGLycHotv37pyzwjGrA9igraGeW03bh
wbemMryE3kq5IZhJWmw6COLJV9WN+qco7oNcPaC8GM9LtGxvhVk0b4Y/6bNh+iUTmT3mx23fiqwA
xbgBz26cH52dTWHfpoNcqYKl4Q4eq7L/NqW9pv5qi2/RD92V7tLoV1nN7Vn65ZLa5Y4cfmy5P7yu
PrYYtB+wDpZZ52x/yTZYPZKNhOL688nptLf1sZgj6wCKBiNrBfnJavXOFrp0P1attRAJv3n0TXeo
7/5gCUOCwZ7xaheZ1W79QbR+FJutez/OVDaNdkC1VLd+S8Kxk3zqHQ5c057+kb9aXL25t+Z4Njrz
3cmd/sgh6175DIJbj4L6fZ9FlpfD9rUrp78TcF/kfGKdp4+OZ9jw3Ezk4ivKkSTka+l8g4YI6P3C
SC1mrNSSm58GdHGl+Q+wMVN1kMx7+LSymB/1HvbXYWMaHqLeebWU8WWRpvhkN9P4q+/M5rch7PCX
ovfye8cmmDSKNangwyaWW8q46KryrS5KorU7ZR6tJZqvBT6LIvbMbc8CltrUCsq9SkhPrXjpp4D+
HPIyINzM95ZcyHO9BPUn7LZ1Ukyevy0dic9gDuRzYfjj3dT6HYe3N+u4H9rl1TWCnpSd3WoIfjfM
m6EM76kyDfdzkKRdIMUP0npDVM5k7so7N7eXIe681WKD1IQ1qbVN3IGJwNK8Ba1u5E/ARltnyHqR
cVGMfiw9R39z/G6Hepns627v7q/eRQZjOD+s3brN9tOU9/yNpIjcD6RdpA6rSjpTx5FJf9tuw+ro
8qTlJDi87erdLAlbApLOb13O3k8y3+8a9Xw8EIp+dNaI6DWl3luCWjK6okiBLoePsfdeTOwxiT3P
N5dJNp48/RYCPVE+5RJTLFFsN57hpytOk4OQGE63un5kveNqaazP1pYmPiMaYJCyXMJmuJ/3/qlo
i+9OEoLONBZQcBWHwnq26bAl4mtPGG3GZJ9W0owK2pddaXtpGTZTGgSlzgwe7C4fw5iCiCO6TpnY
enMS0bZ3zkZzitSqz7Tv7Sx7FpmjxIjEU81J3DlGz36/P1TeLuOoDj9Dxr0TVF50WEknOEZ7eyAw
6qUdujq1g7JkEQw4k3ZxhUV5cazptaqd33WhrNRD65AoZIwpB+aJ7pcP2Yv/yhFuo+manvuC0mBu
l19FxHet+38uHW6pb8gr+PdpXOn19HOZNO7exAF6nCwovNdF0PWGR2WJK7MHQtnL+QDX8U3iiQOU
oL5H0dyPTtPGaml+FFr2sastM+bltGOtm/fIL1RCG3CbOTXFeA0H0XGSpUw3Z/zYhvaVQZca3Yl/
QaijBArqvG6w4mV+q0LzP79Y86SkIYFzuPktBpKhmSm3o7QMJkXL0kdd1n+bamSzg9SObRVQLeTX
D4uxWyQlm37aSA+1rg1c1ch+iYNxCxOv7c9TZ7o0EKgvNRd3k08/mBRNeKpmzqpATU1cuk4QW9U8
3KI1eg9CYwHso2JcDLgR4wAXyFevm+1E4wIylK0Z/xHk1RN1PMpT5fOax0G/uE4Cn6leB0RQP1ri
5uBPkDXEJdv+U5VTHVs2/ZDluiVZZhjna2jr9QwjLtw4kr5z3VGWPYhaL3UMqbkcFcVGl1CGZlqH
Je16VqcSle/mzStr9tuxD9pHIies9MeJl2q/nv6SKcdkNnjrW7RN+trv0d7HkV/Nv7YiWE4ji9mt
lMuP2KqVL8qoGpVg5FkebOnmiaORrsdgvQu1EVFvXHZb2p9+66jruiGO4sEno8gIfJlYVm2dtU9V
jGtOxokMsvKox0WkVsTPRUlilzXT5P9SdLreVx0JepMKt3upuPioSW3SBZQ2k55en2RREY87OdFz
EG5El2kCKtAmM+rK0fzwlpILVhEpTdzO3sZrbrt/i9oMs9kwKBfZZHkOVWUnaMYukCo6NfrGYMCy
nhiEvpAT3jXhcBryoDm71sxakV8dasvQzfeAlUYf973zMZUE+xko6+IltJ6dhX6UgE7Z2NHuf4ER
/lNu7d9cD8gJdpz0uU1+1H5Ns13ov1eeBoboSQxpOG+TbtBHZ7MQzgnAs3FxX4vS8MiU7N+2FYna
7oft2cmbj1Vt64GCROtuJxU/trHCxHlZWweX72iTBqhzuF9MdyqPVKn9MFV+EZO4+5CHLevGMn4E
S/C3DAWKf+2+mlP5JDrGUaMEr6/mWBf5SQX7qZ69s7dMJBbUJyg8PnCjn0OLt6QL7dSwHCMe6v5F
zYgFreVlqWj5XlqRCKO6W9zoTqviiZ5MFEGD/9hx6CG46lUaTXo2OZEjOmeLimvYHMqDqeTfpp3e
6RsBLTYmnxVV/Ors5WNhWaG2sTzQDTKnEakzadmIIDNaZsRwgOIw6Hc9yEja5PG1FkPa9G/aNN50
mNKkrM3nfXTKI7mmv23BVDtY26EMWvtQ8i4TCT86TCcm7aR37J/BPZIy9xayWnzYbZ8/SjG56S6i
IHYj6T4VcvKziKIWIJvQT8Z8+eV2pTj08MR3xkyh+Nr1z7ltlrE3qCVezOjAbfO5LPnbgJokmZD1
xGooHpigH+3N6mJjX49tAPjY5GyDVQ3/MHuAfLOgvADJIvvEvvTr3yoQ7l2JYOaV1S1MsBGbZ7gX
jxD1Zf01+NtwXQZpXNto8V6ArZBjbbrY4nLZcg9kOxhfmKOASXLs+SBYxWF2LWKYo2k+TXIDIlkr
kq88DJ559K/wK4pg0GIndD5bx93eLggIZdw4Lb1oPyMRwS3bmx32EUpbwnfsH293R8gB1l0cb+ZG
R2dXEWPpKoK7LRbCOFDdvaaWIp0n4+phYo/LGbO049+1Pv9CY+ib1POa9piX3XjxJvt9XozxtJmO
PND/ieO2YZ4LKhB/1J7mwfI1/JAO73Zvpr10GCLiaw2oKiLvz1Y3vsz7/q9fhs/WW4+LEeTP9iy7
THbOeG16q0gbGiRiJ6TOR+VIz/OtfbCB1uDQ9LNvOEsCKVtcJ7+6Kmspk9pmr4SN/QOCWLxGgrLC
PkQ0CNUDS7SWALvki+ynwug/ei2cq2q3NRn89h+m1+JooTY/aSwTKfqTHyRDbYlHtO5VqBIM1Bfy
0PDzkrmrX5oiCNNZew0KTlOmeIn0Kw0H0+sWlMvBM8biuCyqA+MtYeVIYUpaELFsWwKV9BwGT8BQ
QUJ4AQjNMJ22Of+cxqK4Vtr/tVG/kO5lRYuQ33N0MOg9q82Wt2iYnY9W2V6yt+Wf3B4Fg5lH1cA6
1+k6ALJbJISnlpp+BLtuEobtdA0U2U9LEUH+6V+WZ8D8qf6hbPlIfln/VN5a/yhmnY6jvVHGwac+
76ItMsBBzsPF/6tm278FhDbESHUnCDSn/RVBmXKmdWVSBWv0ay+C/9Z5+mfPoLthActp2ev8AHv6
2XidcfiBQwz2kpNA9nNwJVG+MwcvWxWZTWiPzNSojDs7WMNTy6qa1Jv1Uoe9k+yjLW4y8m+2I8yU
bLQ1rQomcHuiWaKdoV39uerOo/w5HisKEufBJtPQg7ikoir1fakzdOCAekrZ2WhtIiFzcYo7AvIP
lt55GRxadxct72Uzvdddk99bZVsddGu/tjQy0LkbyYxlq0oXHxIrpO4pW6gCyIJm/4Q3ZYuTYj3y
NTh8ZXZ9nIJgPjbbkh+coURuv/hX3oUtsfLeet1nTx/WUUYx65x5XcKmpIdtHtqMYG2T79GDIlrb
6AZ/M5/wFA5/jUGwqlfdHaU++BjJtz7BliAkHhv/uAGCZXQBtyclojAu5tJIfF3doF67UxUOfyMZ
kGZJMDHo/c90S+lZXBa1yuagGeHB6ADxJ2c9eUTgpq6YrxNRPycjWOTdEEbv0eqbCT+aSotwm+PA
HOZjZYzPRs1PGsMyCOLs6InsgwHuqO7LEwpMcfYJqy85PPwipCOWB3mwfPKMCr09Bn5THUfHLvkv
+X1CGe14Jo7ul89rcDTC9h9JaW3ikdiVuF3Rnqy8G7O66er/Iq/rL6QVlqdxGeu0LNCw+7vNaWWx
4y8elxZe/fVSrN52r5X7IW17PRQ/j75EBpKWe2O1rJEI3TjyfOQ79XKq87C6WbMNcGcOxVE17CAy
CptL5S77k95Ced3nlnDvzjJfu66GbG3H/lA5YD1u4/eHNRTk+EkKlw6WnMW52votcwdnecSXzzxu
+iJdcm+MjakIrzQ2flvTXhREAw/TK6DiWCUVFW6JJ3aCD21IbMJBKifdIZtTNXoSRAuYtbepwgYY
2zPXMIDvJrN67MPQQIvAgDZaej4ERAX9x3ncfmxrYya71YqHMKiHM6qRFZxuXI4dO+2ZLbs/F1Pt
vFab6360LZGUQ+Hnx9GENYrDlXR9wzBc+AzFMdALrpLA9jN/MtoUeKA5BOGKQYfw/owMPb5S6YLv
1rv/AJvL8zSq/Kw4ANK6ccrkx29DDiMPielG6xnXEYzl1tdJTbYUaq1u4HaWdQ42oKl99Dao7HLo
zrm1BTGx1mvamt6UVGZDsqMGJQuhq55KVrpUeIE6Fg4PMvkpPb0jhUs8kXoE5BNxrdY5q4xQnDbG
hiPtbe4FbFCkncACsZjWlFC6PqWUddwrgcUIOTynhT1uCrjMYq5l8L6w3Q5Pe6/ymBUAFEJYRRQ7
hv45lyELzi3g5IndqDzJmheEOzNKy8UXp1IxphdEJXPU+sWdMKjimcK1uZZo0FMthbhfxplTOSDD
frJq8wuopUx28nU4X9wuLZ19Szou4GNEmc7zDsubarVVWbDY8kJLwnqRO03NVV1OJ11iViWfrb5u
OWdzXLRBkFgjNw63Lj4KigLhxEMrVqWyslnKjdpw9nhzL1oYn8aNiYsQEUe6YNkfVx2vUz09kh7U
Zm3VKjCOqesePSQcLwKx1WF06+hKbzzjol7MBdqKVE7AedQxzizLGx4Qjz/S8wmUtK5T7EavXCHj
b7Ss/dmbPHlbh31/3FpPvImynA425+N9vyuWUzlN32sj3eNKoNx7PSOZyJGoXscuUhdb6vrZFm3z
bfpPxuKzqptRPz0WUecxLGzdlrWRnK7LuPlvnpcXT/lKjSiXl41CAenJZzCEzBfNBkUh1c9u7zpd
Qta2eLB333wjcqPLAntvHuzaDxDFBtYTG0vD0hBO1deg254Q3cU9TVtZ3w3k2JAns6rHaWvkPRt2
cGWfqMt0dScgFR/C/mECQPqsO3u+jL3LWhdKP+1gODIvZyyMTVyjbw2m2DMvJOQVwlf75lHhGsu5
Li5NZ+0PwvXm/6ig9p/pF2SmaNYqvF8MO//toY5msSSepYx15LGGyzAfbqAw6o+Zj5FicLPGj6Wa
p4tnr85n6yNjqVyAeDWY+yNdSO0vX+5mOs1VeZrctU/pV5APjrlsBMEi+op7gVQ25mvszkIZxjMI
X/+naxXf+OaNFAOPSP41htH7dunUvaUa/RCJuvjQ5lz/9mQ3XFaak29qrpp/s4/3AZCqoCk6YkCz
4skw0DHQrm7fxGQsDybYJAValvEQEvgeK17vLzE724MT9psfW8qpn/O+hwdYy/XJ6ff2VPYEmmve
nKwzLf+uk9p+ppXHe0Gn4LA1zgtcrNzvCXsGM4efTwHklzMNPflZjy7+m7yFMdojNX70o8djETGo
swpUUt1ov+gvBsPY737380tPkcqLORvqbUD4lCy474HoxHIEF7ZeJmVB8azVJNhYB/+jNcfyEGql
n4XaNb8pIobDrlziEIIwAmZsqz8RNMRtGr3larHTGqtm2EXMeoRfHc/RGHZAErX3bDu5eHO4EV+Z
Q9p//JjjiTat+cnmtiC+lojXlfTJYrrhP3QftyhYLhxj+Ao7p2LtpC6AZOClHNIAN96BH746FeMP
JT8sqnzpwaiywZQbr/Iop+3IY0wzfeTS4aej4MliyPg2ctXfmFjyntHR5hAoAboJsSguVtuKj3kz
h2tUddXrtAVVRmZck7WD2zxxRTFAB70/vIT9yNLkBd7yPFDheZWtb/xpHXv7qqYBT0FANGwfjtz2
jWsctsDFajtG9VXZDpdPvaOlHLzgn9l0+m6sPLThzWw9C67ePqWUCB7TXtYPaU40XZV+cHNtUT72
gD1XxBYOLqOqdpnndfhV+J194RBssib44TWF6bTPa9gjcMJqwARXRZ/04Q7XzbaKO2f1rXhEo/+n
aVwnK4qR393K6xdZT/r3NjXk6JPI+ODYRR2BpoX9W+Rs5lcjjYUlZKLzeDTX/VLM8/JukehyHAKk
CNsmv+px1u+bb+UnQ9dLQWBq4/x2loXrWqIsysFYSk71Ob8Ky6NMzO786mhKz/fjyZ05LQQxfrG5
VW7qlSsJgg0pN0dzVsUdJXHD9454yANMo9AysQtnO3YupgJ2W0JiZ6mji4UjtI5dfqmUalLgu8q3
11M9hGGKSXhNLKcsUsRz7b2328ObR3Bu6kfKfl0Kr85KhrZ32a7suXm1/aHtdfvYFJI5TZjM876v
Q7bQx/Z32BFCAplYLZOp3d8ipzOebCQq7z6K2cu6oGBJegM/oRvkxmOu7DLD2lEctOWokxPQpADU
ZZ4i0v3vFczMyZrr6a6OoiLJ8wXjAmzhZ1c70xNVZPKPQSsnC4BjXnZmt7S32VS7LVcpNZVbarLa
nmRgVrcQXI4LnwVedou4r5YV017uRpyGQl4ruyz+dNOk0lHPmmlr7A4yGMNrwLB6GPqwuIVcE6kI
m5CfxnLajA2SndsfPXVpQ9M5zGLu70KFTY9xP4xOdTF7WWA2/rdbG/vjFNrjox+44i5w8/aRFsvi
GsDkMBC2Ld87kQLvO2b0IwVY0aELt56i2bVQpMxO1nScmbfPqLK3Z3P3YQHypYfG8UFKHr25aS5r
28GYcDA8L8j4YG+cRR9XA+AbRktBA7V9CeQfrS/z6Bl35dyou8WiRM+j4mFMQGNo9ou0+IxKvbEE
zQKqKBgC5CW9yZFmh9Z2a3ejvgsgYrIRoALTSiEel20N5xhxJI+/Oz0GgX5frUo/Wn0UHf2uBzVT
Rvjb7Fz7DZGcfysQ71+dsOxrLKD99pVX/nTl80apBjSjTZCWIV6YPnwZ8FE/+rUfLYliDjliDNTX
3JL6zzCty71czeF1xNrygrJhv1SqgfIn9sVOTWMTR8YEvK7LEN43I+oPxFTFzQ1AA1wtAuoStWlz
O9YQyp7pRBluKvtszAayN+IOMsPTCGEM0ZtsB9UwJ3nreF9uWS93G67O540qpMuAQWKAT+jdQzEw
t9bNEOVQ7MvwLPn54xG8BlQAB2rKlram5mqDiqjWevp5WV/XvenvOg9pC/KyZY1Dqs/u9Wzs13yy
i7sdjeaLT9B0FHt7XnyD7pjwmM7o/vcTkJuExaTqTA8M4tlaB+JkWI1xGzr3B6ZvdtIEiqYb/9SQ
l0CjnXFbJRGfOOubf1EYztfKMMd40riPaq+IUq6PCVYOSJXWECtcE3+rjZNAWHESS+k/zrZ2OXS4
HB4RatMZWIoujMNmJQrOnLvvaF3qP2S3wwJQcuL9N3kI5gEBkMzjv6XNMW60av4jHnN43oPeuc7u
tt5wE8ojqJ18CmovZFIDPlnuAy8PP4J8sdJx49IGWK4F1EjHyNAtwyGAS21S05btq0uwKW6NrtnO
1WRtlxXn2LtNUuSf3DSw/UwRT/c07ZEELNbd31yWUw2Qq+VbQzQh8JZEzAk+V6rL4gerTMaGbrQE
D39p3c2OWTspI2ixHRpBDP15nkfKMeymrq45HHN+s1En/A30OP70xtgz2UQ/2rRk7tpcptIkA+Bq
kzU4XzD3betVj9havnJ725BkuQ0PVNr43hwcJtif8nHfnPXZX2layYIS/OGZ6jOjyODIkUgjNhb7
gZLu7Zf21epiqMVLFA8jftos3GGZM3cjGjvphRbtYW/3UKaVy5aEHjeYinNhhjDhfY29EGJ2auik
9NiE40EA/nITFIbz6npL9+XOTW8cCy9Szt0WTIEkB5AkOjIRkU7deFenitWvyH+tvAzuabFn4ZBM
XRG7ImU9rJCNy1bcwfojOIAoIFyXzUv0mUKDBJaGdV9c6ynYPzXn3nzTDtjojyQD/U4ptda3YRyp
Niw2Y1wzeDN2KZJQbH5p4hUeR8tfS5A2Vscj2yWNCUu113MCmIJCC+J1aWNG19J6HdWPGbsrZdOe
wrbpxyvcs7dDbvdNd8WbAm3oAzLvvHwYPejPyeWcgAVpfXUJhesT8ZOHd9UR6tMD2SQKFnS2w/ZU
KzXmD7MOKZpaOpPgCijYyYp12TY1/bCWxdbYG3WeVcx6TmbQEgm1yTON9d2RSHFGibQi1jQMUcra
UDL8Sm6neM6RPgZHx9ICeoIR4t6kcFb8Z24labkIG0Gz4m1CFZk12hJRMqqBe8jzaE7KLKPBrEBy
hy/idt8hkOB2hXkhkGx3YocytX+oPds93sjLtA7Qhj3SsX4GF9nyuXLQRwQkF/ilU352NGqUrNc5
Cngmpzqims9D/m8iuiGGu4ebzmRUgvhi1XKMxKxbrrnF95Cy7lvra5aJerYOddl0H6IQCAhyZJ1N
n8xVPQ6voVINLbFyIk6RHiVqQvi/sApip29By2IXMAvSuM4hF7w7pZ7e51aTNuPYaMV/bqbRguud
QYJzgvdvfaHt33Ls3Cjba2MIyIJcuvJYAd3McKl9YJ7IYuvVzx3KcFyBHnHgDvP2n7YNUXOet9pE
rL18NjaHS5zbQ+vGluUP05MpEd5nQ+jW1r0N3++u5/WHItWJHWy0z/1ohTYPic7kLc5uJr1Zu1jY
vWDkEYq7cu2HhNVUFSkxW4N9DFYcNjFp6uGYYOp33nJBU8qhHaNo4c5YBF+dv/hWFkUjCnAvrwHe
I7pc9tMC+3mN2qkrD9Jfnf5F7+ZmnuiXbkJYn1z61xJhq0z9MR+B0VmZSVCKmaMaw4gJ99xNFObz
HFQH4j2lynQdNfmh3waM8OWsje3dFnvun8O1D5HU2eHg5aj1Kwgok68v+D3sPTixp3PyAXuULXmK
zzyYkt0bg/wvVVXstE6Xo48waSQ26QcPcueCpI6mX7B/toIIcQUI60QJyZVIizASiawXUfnJhnSn
rvC05EXIu2/1YwZ3yeqOUcGNEK9NFvSZYdnjX7PZQTAiHcZuNeyEpJHUY5w9dIj76wqO2jCijGLI
NP9I+bzslrDOoZMDe6CgqfxDvefGu7EP6398Z/b0HhBvikzXKVrZcSqOng97rXbnCe3bWL5R5DLP
d7tfl35mU+BT858qHWQkhlF313beFTmzZF64/IADqPK/xt+WLVGBKIf7bXDU/rEQZsIC55C5fqCj
YJiB1myHuwjgCBK6RiF1LH1l6W9n1yR1xDMrLSXvS4RD4kIDuVY3w2wqhaYjhxM089pKbdMQzYVs
CAaAxOrBNb82fr5feNi77TyVeoiQqBApTQ9J7oR/c/DFOGTYMz+JQghezXpBj4n+rDKzws23/rjM
sv+DRh3vbu6XpDpPhuV3ePQi071YejTgbBp22Wzi66XgonW9+nMhjbbL6mUfokeGK9iJ5sc/kxhG
iHVx7PyJLozZmErz3zaUdpvq1dMeSQ8Db/sKlmLBbFKxGwcCMBmhjdfZJ8funOCqqxZU1dQEq1x8
8Pb+qIt2eKgCoxTHdqp/wt1mNJVYi/DCZ8OAUuYwOXr1EWf8uFqiqFcEQVa593fcfYXESVeSKMiG
tAy5w5vddozHTcp0s04fo1MM3pHOGwrHJle7X+jVxiZFI1QPJ5vjZPzo1tnD4aft3u5fu9ZyVRra
027ew3AITTtbFJW3aK/96eY0Oe6F1goa+dKJyDdeQFI5YMXYjF8VyQYjMth8qJ/AexDHLgT+ofmb
JykSZ1nZgtmTcA058+zeTyJav4uwd1uNArinKhQtK3+SOqSHuVQOUbByjHw1txdsUKtMPeluW1b7
PxsL0d1DlZSl0at7G8VqTqcbdX5k4xiOd3EcW7dPbR3MPlp5Z/jWXmTr2DagNbIaBAvx7QTFTrgM
+yBP6eoHd9FEveJBU9uGcnkSQYi0lSLoa4iJLDz4gSGhSxoIwgQzm11hnWykPCOjZIyBPMJ1kWmr
Hfa0k8ANA2GnP30IXWQilUO8mHLOmw28gLTqTM2uqolr3X/EJ0hvmY7MgodmgiyvsnAbl+pK/3KD
UqYnP+qxtLx8e5ojm0eTJjcFQVuJLzH0JBMjCmdVEohEnUR11VSkemlH9eG0QzmnTq/6Ncupn5iJ
C5rnNVGRaY3ZQKLP+mnMaJRTZTFDZ3PXuNPBlNXI4D84/kB4lzKQjnnN+F+5+e5v2QJfpMMc+h3G
TeGHaRM4q8oig1C7eOg8fCFApxynsNa0sq1osFWC8xCxYWTsXvO3BcI0/vlzUVdfsLai5m8FotFP
vdGxxm9go4IG1HGu9jtFNNp+5MWZnafWq4DMo3EHFRXobptDu+zlv9C2cQZUas4banE2cDbIWBcu
Rg1afC1TIRQEb15Ab2A2jSh8pnX7XMt82C8BRey/nFBbH3PR5cGpLZwxP5j/l8TqyIjefClDldaM
MJizkJB/1dQclpyl/bLeYQLKraSHEqOnWjAJHVVnFqQVdX0OOUC43I+woNP5lUQTglL30TT+R9F5
LLfNdUv0iVCFHKaIzEkUFSYoSZaQc8bTe3F2b/1f2ZZIHJzdvbp3+Mr8ZNTbJAvFd3jzXv5cqD23
PGb/zNisUlcIO9b0YmbAdooveV5izkRCdxd0wFIjNKaXjv1z31OhGf94JXcvpkqJEedRMiy2TqZg
O7O06bC2HWBqmSws+2tgk2vYaV16H7IufwxxMs+uJGcry6i66LkXQdWiv3CF7bZ1FuMxDJTrtGlz
YtIaK6UuLDgoHylTma8wmRce8x2f15I1//hnJC8ZhX6D3XfarPIKzklJLAsv2mVqQxhuSk3cKutD
9lpNClhzOc9t4hgYkGC+MMyAtoWAazLMrSra9FmyF8syucxuFYuArscX6+k4qGETJMxTQC4Jb7/Q
1I+Z0TPR006W4EwCCIWuZS3rZ1WwCdPWtSa6VGNaoEBFka7g5gz9d56G+RvyuVme4aThRFZLRpUQ
JbXfaSDdazCopfiPXqzo0ZvG/K9q4bB2wPXKWepD3TdjueOuttQLX1VVeKSN3gdN34g79n6xiIy9
W2LnMvAKkU+gNGy3RbtagTCoUCFzPgiXVcvrG0Rf7iKTizKotKR7ZQWlsVoCvJvID+jP6tD6uTRJ
W+R70uxa3v7LQqvyVHUS/M5U6y/+LwfTFb/CT5vVVg1+teF8lrkPoGnt1/moGYPHSjT7afW2y7XP
dZtZzF2EL5BreykrwPsHR/gmovEdHCs+ayTqCiaNfJIP8TjvxOU4RtUpXMJNR+OYaKUvKw3qCY8Z
5YzvGgidZj30oQ4ou7CcuMcXXPcdfX/sEnI1QrfV9E9Tsy1CmN81tZ/MDNXYXG3v63r2kfXZoW5i
v87PcwKT0Zk4s5VjVUqAk/CeahdVgGlNAC71ZouF81OFVENi/v7W9BFlUfxhDvlLpluPNMz83py3
zfTeKtzyssUzB+GMDfqShqMftetjzbMrX30vyRa3z+eEhFzuzaHxNsI6tTX49XrJcyD/2vCFDtF2
bDb63L8MsYBdnTqF8GtaJZ5PCLSbOjJyqbBYwB2sD0o6Ig3dWWf4ympi0XG4kxv11lvzg/Txt8Kt
GRSbHTSD5C36Zwl2O1bxpZ+/Mq4vKVhM3/4LlVer19nEphSHUQz5m3pnNTKnTgcEoMaPh9cOEdgQ
jlVV2onEgD5VQuWsHS/OdSTvq28Xq7iV8BD21E+OuPZ85DIsdVW4LWgMiiFbVhd7iAwHVP7A8Jxy
lV6Z4giqzD4L6wr10qqK3aUnwh0udJZNnTmzh2EbylfFAnmJ9aj05NnielXGd0mCsMzYITXljoU3
YmiobvmGwz7QYY3JkUJoe6ZRfVtqzP9r2ZI+QvWtxBt9NXxUCFw0VjOI6wfkK5G0BuUYThK9sMoT
cImnYuaZACYzHG2a/HzZhCpcQyFc5Cn97jqTfIyibK3n7+HJTdK47rYDqe/nugEJpKKHf5qMFzF+
1waQ3Geot0w+51bbJaWxh+O4lOp0q63zrH1W8q6a/02kuBX6XaIVKkx2Q3FLbnpsuA3skm4kNkzw
g4wWH/cykOSPUM179iycpDq9mMOKAmVsmJWH4aC2e1KmYfRZ8ufwbX/lZEW8Nd1K4WU20iDW9QSG
+ZSifd9vpe+Yt1lnNSS2678x3a8oCwox3xIrvvQbK4iSQ3ZfKBuHGFPkqw6qJ7S/QvYlhB+KHrTh
ORb9mv9d4/IKW7CcMbdz6yWPgHEBsXM71W0xtYEKCtGjbgmapJr3dR5g/6zKtsFGK75X2UmFg9Bc
VH3Tdk4TerJEqz3rFC+U4doLb5noxttCUs6VdYT80sPfFSjMYOkowuxHxeaSzu7TR7U8tPqyzI91
dQZ686ITz4Al2Zy8eupJmj9rGzL6UDFveX2u8geGTdsdqPkiKuYln4TluwYUyeEzoHGm4bzX1D/T
uCQR/rwouTS0uUlNVv2olQLjnocTRyo588aF7EtXexruOoImab4nWlP5nHyKtsmSCIVd4+9NTgMN
hWWZACD8EKIR6916VstguSZAOfFVlYFzVNVrrJjw8QRJzXk6+kwwrEboWXQsJJ/asSv6f3imtiDB
PiRGD5ZwiyOMl1AVQaKzI2WIu7rhJ6V98lJyKY2qNmj5j62GXS5heIvbZ3l96BGfP83aQxI+q5WY
XJTwIOebSvlBC0QTmhna63f28ZD/Hlw1IbC6NKE9keLlCPquZ+ktptIQ/f3QCv9qQ/fW5NRlGnGI
yJUFPRhR3YwQf4ginSr3Z6p3Y5XiRiFMICdHT0RxznmepVoLmqb0JTH6VycjGVWRCscW850dlAYe
aKyTiw+38ZyTipL2hvlDfNMNY8DT0PDwGX2uuLdprA+alPpdJTtF2QbVIF16CbAn1rdiIj+ggp6X
cgfZzx14qSIC4fjxm+9DwjSdMy+9m6xQghK4RxQQ0fF6ETlQXrYSj6I+ImeBOsfjoc+5mZGAkMq3
BIluFrmbpparcmvktepL/eCwIsJR1cGfMVLX4Yes8lYXf5vpN24vSRE5dS6O64bdZVQuhIvEy5W3
QoY/v+Z8Z1tCGmz1Aos2/DZmo/J17uIQ2KQaZQnMayb6r4m5Zl4Uir+WO7N5I9J5s1C5NsdLJHg4
Buza4DyO2k3U1lrzSYFf9ycqPZ5InUardqzDtWxPpbHW814Yc0h+rYHABYJKVTH/IetZV1uJ/rLY
I5PXKUEc0Tn7x1o0ltRy5IVqRuR3smgN4ONkWY8TRyN5tNqENLJGWEyjEVdOzAZaUyGpwgpwFg/c
V0JXkzTyatdcvl0vicrC5mE95j1fbtabOgZOMuQSUk1TfUmDfCeEvSknCBlrNV5Li9JNEj1lU+du
mktUKAi0EnIP48Jc2Aw8olOsjQRoBj4zFSPHVmOGaMqMCmNfOJR5e5FJ+CmzlA3VZoc8EpsfwaIC
ug/Vfyy+gj6ak0MlmzfM1H1asopbjx6zad1o6RedmqIV0lLEuMyubpzBZBSagJyiUSQ4INwjYdi1
c38VYNc1QRKYK1nq1MteJ+rvfVb37grI5RjKE8mZM9taKBysVvVABSHDsgL9Jirdp5lknxpQlp2U
xNwqXdoWcIhcmKWDZvbfray7cU21wrAMO6N4rngddUgytnk69Kd129Ki4aIkeEdW9HVI4tdcVt81
bGMCHvREmmZzIGyQ2TkkkM23a4f09zt0FdOneYRtZ1PNJMVOqBSPxMg5gtjrSf97u8U+5fNPm5uI
SYVG8VIqqgtLQLXEqNrtYvJcohXsoB+YiOv4VAgYIGp7TmLlq9ZEr5cMNpGPm6qRNwN+l53U7SWU
+k8xpYeINEQlHWJd2XBz/YyrwccehUYefiLWJiqC4RmD+UbbAyhWCbp/QyD41OSMsYt0tarapTF5
sWidhyp55yl2JuIkckpTBOsQI2N1VbO3wfFJoc5nREM2BC79NsotXoSfVj5uxiVEe9FuwETOSmbi
6QD29FMwd4nolIOY8CHMe1knRTQnlbPwIUDjMt/rrql3CIWXVBPPavuDEH4AY3emKQ7o7PCMcjnp
Vfgls3h5aenUxedyKln7lfhe4vzWNi3zODtgZLVrxFtx2erGe9qPIDDA4sonZCWSVrq6lCdTxym5
bVh4iJ1uv/wV8uTUQHHQKzfOuKe/7hBu9FjpEkA5H6fwndiYb2ayo+mzn073kcReY4y7jB+Utm2C
WW4pbFTjkmWtH7LvihXRBIFyiOgYtYAOyZ0umzTj+Hj8HktmqLp1yi5AwHOW6maO3x15WFIcwto4
QvkeSb4hZw6+BNUnfgQiAs9RDsdFf6+5w9GU48jVPrLey9jw42hT0F86c4UcpcwxC46OLohLehWU
Dy3cNM9UYHhBWnaeiStFfw/H0RnGnZqAx+ZHXRB3FRkHoVUvFKhASW2tbAnUaX5fCXqFwnouJd3l
5qlZXLGK9aVCZk6nN81oTwPaAPSiQ6zM0wmnRqNKtmncNAbEGOnE58/Zf4hcPMIyvi36QgtrYjNv
EcnnDym0ezdTWdKDnCtlQCm32zbSrjJCaDruxjVlEek9l/8VxCUlLEJa/USZncnfVfuZoHIsr0J5
inQ3Z1ikR70hSjFhRAqV5S3ksPTUfJo07tQUnA+5V5Pziod7Wx9oTDpabMWep6v87Idlrp3qkyxv
WSXwRYzoLZXBAnPlalTVLkvrE1P+SIULffC+ER+zFuM5ZcDI3zHYje6RVJvF/DGGjdWBOlbWr04d
TBifZ4l8TDfRO6s6Sm3aBhe7bj3XFSYoa3I18tRFDWcIOVEW+3g0d4P0pnCDBsPyaIfwMhErMDvF
EFHYYpY+eK3o9OvGqg+g+pitJRGf2C2si65sO+mS9B/ReorSxm0Wah8ijQXiq3Fra7Zfg4iJIN/U
WoYxbSDYQzqD3ClSPFh44vq921n1Ngy/m+TVQKHMWbs34SKoXxMuUmfgLsxwCNlOMwubyx/FSEN+
1dd/U/XRrteyZrbgZU9JcwH9+5ZmBxngYn6h+Ys+IHdMfYxDsQli+SU29hHSZs91+FGiKMccmqyJ
u8GuzNKA2OW2vUcXiFl5Reml5KElaowOXbHXRi/KmL3QKg8z9SdGTneTW79PxpH/yVRimwhV3J/X
bmdlW3y1WNynoHTRwSCckaTnIr2ULb+N+J86v/XJX/roJmciYCS76ZOce1e6f7jyvbZniPdNXQGK
dJ+LQ6drl10F1RunRxGRng+y1V+k77En3OmBS9nPUDn7wJJzrctb2hJMpd3Nsz2rbwWfzfJTKkdU
jrxBZQzCaJMW3mx+TOuOrsRUoDzqyPMrCoGg87HxMYNnvDbyQ8b07vAFyRJ6csobO1C1i5wFCxri
6tBOYHGx1N8qeQ+gafLSUTn164/chHA3adNiIAh3RfLF/nVbbANB3Bj9JxWYRfGA6LL7zMlTB8jQ
AxCZW8I54uIt8WtYf6bTL/KDWA1Ia8eZA4S14py3ZFRGXQhqrpt1fREHT5J2MamPTll9pHQnzv5C
cLkkmOvfegnmlJLTh8YVOBkl6n8W/r6/ErFZyy5lvm1Uy9GzrwieoysnG6dnb82CPUtHKfTydk9o
gLvks+aAHfAt8Of0JS2yy7TSWocZKNLg2iGck27LFh5iobr11eFoJfmhHDba8qkxXVXjUQA+W/pz
UmsOnJxHTr2oKJUh75mIezG5EdHN+xiC+GwY13z419W9LxpZYHBnXeIT/BaEto/67MI/IBQccuWt
swz+sEs/jWBRg2OlvA4WZN/pGM+7pjmKd3X6eyLNZJU+rNDjztLMJ5qf+nx1eiKXLfaC3Ip+TmZj
LvrXmt4HNX03Ij9vNYCryOty1UXRcxTmZn4T9qyk7kDpjTGuXln+SSO/4RJvZNzkSn1UirtuLIFA
i8hEl6JS/UIGB/KSeiZMiFnEHj6Ba9TMkWD2QnuQ1a1h1bY4IyjRWiaBelLER0jkKxZXnBIW23fk
UdJTnlSowHFyriSsRq0ITC1yeI0hMlXeEq2HpGz9aQlbTjfhL+WDFhuI8/IjUs27knyS77IBrvZW
P/h9jOu+TI5ZGpsFoDTkWg/2zm/aVRZ1Y0rlNpH4Zleqm+UHCcGMlHmfvgnWe1iw1mVWNt3zrgRu
tbbTbzbQlzz1fjwvLywEIN9OtVTHE9zqnbMwiMah6lbNTW9MTmRml0jew4hxukBBiC+QWPSDEDqN
aycRLHcxv1r1HjF0YwXyDwPPJRvHoERm/dkDn0FchLTXVFvSOLuY1KliPNsyzUAbCz+UbnkS817o
MUxZak3yBz4HI5ZXeiPv1Ja3XKHz66f2PrKOLAFT45MlbXsKg/CZ+LPOtDXNqGOW5mIFOmWZ26ba
2auQ22KRM5nvWJVmr2kwWpvIaNwiWq+CeZXE9UuFT+jWo2Gdw/gWKdTgzAvHzTbpdsTVuXp/Tsl7
Mb1WlU+b4spFXJZP1vRLXSvpmtnWBtNeBByy8C4t7xIywjpkO7GpXiui+etsfcD9A8v/ttpfpE02
SbZ6VYNMsHxVjTcKeDqlyWczYlCQeFcSjJ6Z6RoOz4G5QaUILUonb1pDGw3RVXpiBuqbPE52NyKH
ECUdodk7UORmP1VfWfG2oOQW4lmQNxF3kaw6R0g5z/A3TRh2O9Ddni/b1AwvNQ/nM5sZEnYQay4i
gPR9ObhmwTg1EAoAhApnM2j1R8dmhEbhLDUbLyHd2HFZ7H9wmbfKbN4jQ7M16zyqLJeEPzeXhqZ4
+nbwv8TlNUQIq7hzLtxiyiwLiiR0G3RimmMcXFJXGQY/L1qPicKpRdWhVqXkW9Ray9VAPdWz5tbm
wHWcFIZ4N4Rvs+hhT7h8mEQjS1QBIWUX9fW5yUEoLtVynymfotfYVcYsmJVlG6Eps1sC9VMPkuXS
CyhGH6nKX8f+pih+k9pDDdu/6hV9QKyrF2T+JnlfUAqIm7WR5oc130yuLl0/uWu2Y6RyKZGgnkra
VPixTcjQTYSh3dIFsimN8Vi1bx1JwWQLiUz6gxOKeUF8jpbIgUPsdDPGGGMkHRp2CaE1JqxfutQG
zR5oYpXyXcsfhbq1qPOaok9zOrTJlgMD25dA/sx//hz/QUmxxYjbs80izmeu+QZX8KoTLrQ+byr+
mqweWNmQvVMxpttl3+17ozvKpXGNqGitZf01TjQZMaJLHTEmbQO3c53L3jWExFdiVHGDgCztEIbd
ZcqF3CVMoFmhMjOJDO2iunXOeGYocmqjsZ/mgVnLWH/jPtosQ/RChu8DLLZBCjHeo2fYBPyBNP8a
BvOi0+w2qYGgFbu5QhCVCjVgUamX6K0Xr9otKgtfJ9gutTpnPzlmZImr1THqi4NKhkN9S3RyklLV
4HY2y056RsLWhpyUAl0lkIkjscjjOPQiq7uJV5PZpqIlQ2OxDbY82KKIvyDIekpNlnmuY6vbEMni
6w/27Rlt+1llT1G+WxGIJr9KxT8JFW2Q5ns6l5vnnB0u4i6do0tXp1eReFXFanSbfiw2q5p4RCbD
WyfDf1gAKiPKDxSriqevX9M0uaopbR7UN3paM0AETFIwttmlpc3AlxC8TYPBQ1WsS5EjLMtmfWU7
MDBkoeAK6QVREGKV7PB7yBVQTsGWTHYWW+W2i8dHjG7mqZQUu0BYqq8tFfJBxePV5pzfw9oUXi10
myiS710HBdIo5muZkMqarVsiTV9DWX7lDTRfFKbnKssfScjtoBe7i9ZwjodKtRvC/LskkFUtXHsr
iVwlT7BMaWmvMrtZ9YeZKn9aT+laOnzTC0SoPpH/mnw9a21lkeRmJMqbH4mhtRVQLSjo4i0uf2uo
R1U7va4Lbkshy98RqpezxNMruKUvriYhj/GtDosTDM5vqhrqbpw5nHSKkVgqzQIfGRM5MdQGhDj9
rWkyFcnBglnf2CH6L6ySy2pY21k2dpTanEAAXVoW/9Hecw7HBHi3v3JRb9GW68o2JiQ9MCwINlEF
9htNH9pi35ShRqsOFhQAp+5AAdHcRkumNYjBOK9vdWN9q09/OF/QSVBIimYTt3Pm0/z2MkuoA2Kj
oc/SadENw65G5WXTCzESI4tZIhMyAxNGs5WyPwlaMgXxtO7Xoj4ZqYLh+UQI+iTbwgPQ52F2r8bK
yRQrcOeztluoDfMki2JGCjHe0pU9K5Pp1bVxoiJnKwvWA8Zvqwt8USyMipSvaCRLJCMp7jaT+j1t
07cuQrxn181HEs8byuJO68SpVUtPy0R710sTFiwjR8EIrR+0RaYWU/Yo5/2TQA7HmcAsVIaXZ53i
SFoUQIon9mhxF8rS8o8+wS3l+gFs+F+ZqpdaHe7gG8zw0XyVKqJjVCOhAOhEETuyrlZ5pLsZ/1I+
L9Bm3szLnIf7HsmmR2fqaKvMzo6QyK9ZTzMfHZuRA5KFItrNX0mnPqKlvAtq+Mq62G7XpMNeXdeP
sG93Y9QHZiH7+jNRHK9PwT8M5MT8HFWztsvnjr+W2hirJjeraf44tnvy9V5bpD/UJR7iCcAJCy2l
Mc6S66+qnvGbVPGvQVVz0giJT84B+DQ9tlDKBOYyapJser/e8LYZY7vpwPvtgT/9m6bCl1EOt24h
l9uz6/RN6NSMiytPhhJ1/hpL72Ur7WADtKOZDYRoQDGcTq9e+Xc6paSg+SfoCkNILFUp73SMvS56
s49X4bVr1lcs9AvAfeWGyxrMMxRlCVZpR9X8lpfdRTJW7jScz6SEf3sGFtYzib4SzdtaonaupBCY
GQIFgiaC3u6S5JqkPZRYH27BLd7BjEReL/INp5Tule5CTP8wTfLrIuu+nlNfS9FsbUR7PR2/s47b
NW2seN/Dazvr7sBlhephqONZ3EsqO7cMFpfEFM9S4dO6msE/XxAcSSw3c9XT58tlC07cSy1rL7MJ
U9eFfw2bc/iv+eH7kX/FwjxBmJcS632hTLqdmChOyM2Gx6K8G0vDSxfUBXFn7u7qs2U2JJvCW6G+
Ssa8UXjRVEnNvEMkexnl1RGs8diN2ssgw2C0I92vIC+JU6rCvovgcQt1tBU93hPXIokifK8RX/lG
ti6TZcr+Eja1m6bRneDdO1Ud7+w4eh8kXiwTnqfQGfD+xbQbYmSZTNtoUeZCe9SYTgLvlKR2F2oT
HVXoL3JRvw3582Tq1V1fLWcYesIAVqCqPMhhxk/CjlNW20f3EDUe58v6aUcQEDn7MntuOHP9VUTJ
XTCNXdmbR30OuStKvYnaxUdYjMpvsYwfvKfQtVEqMWp6XzEY5SPDG+v2W0LL6KOSxEWxXfBPK03c
gpS+KH262Cww2JtNvfir8EN9E5ID4XAJDwY1Dj2YZTfztitT4piHkG6JdL7KDOkd+z4HYsYpr15B
E4jvd9tWKDamTktkE6LmUfeRqA7hJWqWRTcu611IsFBLlJ+56VI/jBf3KR5SamhHKfPrgB6fUKyq
DD9A2b5QxyGlLDntH6V1Spryqi8WV2bjV6heaby3Iy7RyRp6tWH4pAychCqnOf8J4X9XhkthlPnC
ARDlAnD1H1iwmyRtMGf4JSXPT1QSw9Fm/PwjVNWJIMObhaNiRnQuNeYx0di5TtFYg4+cvtaCgtoH
+xT0KrVayhDd9PWZJhoC3pSTo4P2GmLhSlyOIzQWVrvUNkVrEFg3Kda2c9vu29I3m57X5epT3ulS
S4jUgoMm36mF5qX5IRj/qDhze0u5pKvyogiIvLrsR6seGEPD5jPr2zAl12jYWq8WOILdpRxIUxHA
tZ77W/gH65zIeUT7kKG9KsXfWhl2r3wgrl/N6SGXZLxXhpOBYxB1Fjje7/WOY65pwKcVLzbzt3Ty
6eKifXBBZucFnaKcdrMtp+j5eNe0fzkLYshySTkXKMLsWZ2bolXkY8c9JXaNBd9R/pPWv5o2IYR0
WJpF/5rFk54OTjm8V5Vkr/rrmtJn+SkovlBieBb1YWpmAscy1WRsa9GpX+CxZ5EgcjPY2vQyDNJe
bBmHuQJQc+0IIgJk0sALd0eKUxFFND802uPI9C2G1UlSE7iKkitkU+6sMn7LC4pCGsUAuMzXryVf
YDWT86pCAUfWg/6H7wThWhzaPY22LzkLl5Kou46KvOtlXrL4rmJ56s0IrztxlhTztDfUg0C6l8Uv
P2nNsgJ1Q9OabuquzDshHwiuWm4VoViqBU3k82cxf8Ziyr41qib0f6HhDwOnXZwFNez70BHqTihS
iHM3of2mq9j/ESKnqhrtI9E2MaG367PRU+4t6HvwzwC8OhgGTk0+tGoq/GKq3BEqkHcmi3zQu6Ls
akTxKZzhxqTUTcbxXz9Q07gq+NSGdolyxVU7NaDKYUf4k4LcK2WrwGEUWFsrhSplUCXDljCMV4pI
DctkvlazeJxLFUjRPPOcbiMzYRdaFl6h+Z+qlVPll4R6K7b7XNhi8hUhOoTpzYRCwGkB+vrlE9SZ
i4b8SLTsNCXGq7rc6/QlK75D9bMkZ9AjI02IPXEJDjRlh2pEGCykY5bxvEjDF3dPnxF3L87HOHss
VOEXOOL2lNebsGx3ik6PYXNuzceS32RKSOviIo6Ku0Q6g28WSPgsGTxCbOobrdKuGsYEY2U+Hq32
h9eJm8YWPJ5ySNKfaH5rh/4+1OLVap8XyZAatNd2TPaZdMkteDXRKL+Q+s+Usy5xvDFXDWteBK8V
lh3X9BsNRlgkZDOMPHP1sPaJvnDh+SKwrE3fIg4kbw2vUcpPtgogGMcb2OaAuYoyjPiWGtUmU9Aq
V535N4MJ76muNQVcNMBmsu9UfqGXZLDriaQ992TQXmdwuHjlIvFK4Nsili9J8Vuuw2acStQWJEd9
vq69TLHATzpxpKuTm2seO0gCSOXf0civCyBAPcQusaAI7TeOWBIxT5s+5rIBVDFiwUjim4FEAbdq
C/VfyoIn0jqjIno4YAh3nYeqAoqEokRPP+w8lS6Dg2lKHIvSYwBx/UDlHBTtLtG2ad65Zbzr4y+r
39P4wlsJawrNO592Zlp6MhZZWzwMyqdkS/IMFXxCSgPq5xvpC98z5kpJ+H2EFVKZLUK+/Enk8Gpz
qHjwpgEGoFSdhhqTYgbzqPGtdMgMGpSkDyx8/qC3VJAZh419Wr2mlMt3ltraNMq/sVLG5vaCeasz
7kM/5mm7G/rQDU3SSIkoO2xy9Ct9Vh1WKh6jBWRMlTcCo42a7mqNXYXdy5K9pMTEhPwaY/WHX3p7
Ts2r3tV+Ov5apXYQRbRf9VVt300JIjSYaHphxqX4yKMFDQGR5I9JNc+i84vQP3lSlSR8yOHikl3b
rtYPKUF+mUbzYQnZc2v7rs510cu4nlcFkhYhiXs5Uo9QVeK4mwta6MpmOK0mgTqtb7Zh9TwGFjfJ
pCCVm3+yhmNpvEz5Xzsde5mAHil2uhDr73Ap7LjHyoj3veIN/NiswPhBIy5pTPyUoVIy3oBWNzKi
aA7xJWc2ZoBkUCJhT90a8YitmLtcT6ZoT1gWgpXWYDb+RGWg914WA+2W0q5NKk5mrijn+X0EZ1s3
67yZpl8qhuxS9fJoP9d3BirE7s74HjNXwmGRfNM44UaaSK+po3WHXv0cyyAGc1v89sp0ZFPBaE/q
V9d8C4pD0dM4cgxxDNdOEflk33Nao4Wgy+7afKLkED9wuFtIlpr6YipbkNclIhLhpOEubY+tgvh9
HSZ/Gre69i3POxN3a/Rr6as3oVDJXJiIw+aLGkmnKj3TCTdi20TlPjEJgUYUU3zUwFj4ZAQiWpk8
sN+3KY/0n764VvlBK/FaBJSazupFSA+GQIOdG/Yog5Lslwws426pt2xS4A3li0pAF/Vk+swnUktz
wwXsiI6dHI0cx1y4DKSZfgGDKgBLizDzmn9WuGuEjwJ5+qqlE03/p7l2hdFReBLT9poWryrMiwGh
spMaNHpKp+48Vfi5aIctT9QrBllbz9tIPqLohutB5VwYvCI9U5tJc0IynMXnIgHJqZevkOBCfeZ7
6AgMoMJHLB/0+ZuAGqUxmCqzRzrBk/W/vkGZ53BBoWy1oKaKHrmoF5snU7stazg1frDhDjpnq3Kz
13tWJq6Zt+TTOc+kayy8iLTcJvqr1b3JHI90S1NYJHuI7LQB1Kw+HijXGos/S/lsVV+e32rpPeIr
b1qwAETlqU/ba+2l0DyVKlEpqCAp1ltD+aKyYbGaJO9QbkY9C7SE98iIkKfceFvfiJRbK4/gocg/
JRZkcFz2N+Qged5zc2K07qRTgxeA8F1sxCGo94VORn6ry+zMGLwZEhVdnkL3mizIrmoBQkg9OWm9
1fhl90cdQ4oPx4C3JMYdLNS809mAwdC6IgpEnl7N2afIMra8dsYu3iXyyYgPFD3WFmSpH9ExlDlL
R5h7Y5SHpT3KFf0iz2yxS2uUET+wETW6XriNDWwipIMj9ZfhWC92RgIxvffqUUs+JvnF5PmutioF
MQuW4o9O6yIn2kLD5sTn4KT9HYJAKr1OtXP1qEuPuP8zvhQAfgKtpk5H9T8iyTHwYXYvKj9Vjui/
doO3pXgIwJiGcuQRjOi7jcHRclPwvcmvaNhbvszCiOxkLT8cmlwXpsHJMbeSX8m8x/ia7Y2gepLd
5c9JdPPiu5NvaRVo5uFZScHxNCKEoNNsTHk//ufoPHabR9Io+kQEWIzFrSiJypItWba8IZx+5pz5
9H3Ui8EM0NO2FVj1hXvPjTm0dwimUXQv/1+XQkdgo4SIfmmOB9u/mN2B9TL3Kuc9ALadGmBJ3Vf6
Kv9HsY0BVG/2pU3pCgXcS6G4YfauvTLa0iCJeh9k6EvHg2BYkfoMs3Y1lAcEd9NKiX+akogDz5Gr
IPKy6tVuTxrEY+SWQGkDt3sir/F+ED3qyJcy2xrD+zSshPrILMSLK7wT4ROUxDAHxRKlANcurk9/
p2ev1XwQknhY5G5HTvZk3uf2RyFfNO0glF3Vr2Zjk5r8RsSwh7F54ZHOEMSKc5ezYVqV1tpkvFS6
U34EwtGJNdUQqFYz2uYKoCgg18cwoq5eFKzRNIT5JxpRfbroA1MudlqLGlQfqtqewtQ1WV60LOAW
pnxXSFMFyzdu/G5jaZ6vk/FDKMUCcyZ6femGnYsIjy06F21toFqFm7H1yYYCbjLu4naF6F7PGIJ6
kCrIyIBMST236tPN8HyK6EXxvCEj4uzImZ38Q6f29Jm4dTWvGSvNiPoAx9QH3xpX1F6IUj4C4zi1
5Kz8U4FBUtiQEbo0GMXRjxN59pHrJ815lTa33dYfj6r+o5M+yPbdBSIZ817AncW6IDxFS/CVJNmp
Nd5awK8zPD011A8QazftPO9Bf7lmvE3bTQNc0Udt37KITFRzmQr9FGvdl9V0G78gniBSX3V1Ivkm
WzEiPBYtCT94nQ9DKV+pjJ5HTvlrZNB1LVHu7FDUHlQM9v6St0cN5rempat3xPCvK5T1YKjYZvSm
dIcnP9ivw6cPY6A4w2Ymw95LR3+d6RMS1WI7oUxxnjvKMV6M0vyVFGMxVeYU53Rzx96J1jaoofrc
VBL8dknQ0ovVYofAi6JDMIrH37C7VBm5ENkCjlqovD8HHKNcGk9eAUkd6zjdgdhVlKszMeMEh5tw
RSpvjr4X0YfBJ4toGd0suolqi4hf1V0sx1y6B1keVeNXD492/Wsob3lFU54vWy6Z6V8w/o35N4II
2PKzskDpiV6k4P2l36HE3Y2DW7vzipHox5OfMSyRfEFtNnI6ibWP7CvYRLeafWnsInVWvxmj8HWC
CG9GVxS8fv4SwkAwz/M9Iu+6WWuZC4x1KNGwralvfHhAvGH5qkVd9oMDy+xc64iSFhxpsShX1iOf
XAb6Fm6gf+o++raRPaMRfJMMioSLnqy29zWjyHv/wveOH4e4qv70beruF4pPJgc5mAHY6tXhWQ7Y
8DGW5Zuytopt0O5pKdhLRNjt9wG812CjoEPaj8GGYkgw3PN02p94G6IomfnY190fhwISDJKpuiUF
hwmbstoqBG889d+QGdRjfEV2B9uFEnN6zf6hZLOZrxbwhvi2M8paYGbiaY1vyq9/VPMlPLhhV9IL
KlcKGQ3FxyE+0B/NXPYNopYFHKoILv4iOI2fJEF44D4kLwme6DYQzFEIfLuU46mruYWx1W/k9/hI
70hrLRf19VeD2CxfxN6wg1IIVjD/zFBPhy5gB9p86zht07eO12x/DeGR2C9aFtbP07xJI47DTY4w
h80KiQEnzGXhNr2AiQI83SKa/4j/tPqA9SHKt3qBP5ZF+HrC++6QWbdMtY3YEcRmbojKiu+RQsPk
scVl/mQWl9FzLsClNcrlb8wkPd7vNyHXLRpapqg6PRbjmdexW7MXL7gFUOdWUGNg322j0dXOyc1a
8n45785G+4d5uPqHS2GegTTu2jPyaMRCA7bWCwUCwltxzT99ypR4ReWwzb8Duurf8IrMwYCzcQx+
EcaEzIf4Q8alRFjHevGCaGNSL3DeMPOWC//sAFj/GU82p20Kn2TBxQbdnO5U19/rXWu5M8W4vUfD
oSFdgYkjFtMNJ0JvXuI9skOB4o7RQrjVkgVqQ7zpCIwGWKXQAw58eRsTzNnNLlcyutcR1rh9mL7M
3SkbFvO9/ua/AmRO9d0cXUrq8q4NXnOBF5GtNaTdljc0+55Vu5sY54JVlEvsUMAgmLK4WDw5r68G
0jevXWcnZ8PiGnEwD4iiLDC6oQ/aW6vWC4HPwXdZNaALhoX90Xzbf2wVWXxf8UVVSOa5t2BkI7Qh
UkagX9/E1Vv/AkZQFGsGY0Dow2TlcB6/smuPprPzkzpfyWvSnxNoI9mCTAHML0BQXSZH/7jhKavy
FZvf3N5ROVSfDKCd71S4GYPzYIdflZHkYv7A86QE/6poXU47ZV3dx2e7iPR/YezH0Qv6S2eiR3fD
TZauo+bY8NOCrXVifzg5ERKIfYHGdFv8RgryNDdBbHrjhpa36Jbvs1/to/4mARB3gPZj4WRAqP42
iHXIo75lgNxgtQCLxwqBhLzZolF2ySZd2uIJOPCGeG9mHxVkaGPi1DLXqgIEGO4Ktlu3xtcWyX+q
Bi7JPEmdfZnFdpCHomlWqHjlFPAo3plFceSe8nCtM2QCeex0vyWX4YCcnlSF2v7sTZ1R2jeGIWo7
D6MuyLV76bMHZHzLRHthJYc4IWYrZoLWbu0ci/vFjm4sCMv8mBPwNvJl/9Gbk17yCenFKY2TZZ15
pn9Q5JX/YTd/ai0XAEWhCX4Z+QFYzNJqHapLmjYebkF7smQIkGs7Ua/pv0D+P2r4jrjsi5UszXcH
yGpbym9j/JeGvzlqFEW/mgbggOzLJDoq9gxxUtrbrK+BpyqsK5+Qd6Y/xg5S5REsAHXNT7dBkoKf
gZMTUR2tQ58wEs6e1Vd1Nzq4I/kfqke4VrccoXIr/4H8ISAy8ZJWXzo+tAe8LwONZP8DhhvCoO+F
Nc0sdXe8l1jzZrRPE71T79zTBiasbO+ltYzOKa+fNudQZTfCeNmmP0tOGMDtW4g6a8DjkDLjhvbT
6Bt13Iw1Zi9UFoqgU/Se5EqSRQIdQv50YvVUc6fyjw1UhenIKUY/Z1/6fGfMUFsB/nbqJqdNhRCH
AD0lyrG+xf18Gp8M66b8CEV6IA6wp5HRzOJaK/EqK4jmM5D6QvkTrIZ1g0G+k61S6zOFHhwgd+8h
wc4NPzWK11K8GOOhVZV7o1G1DtEx0jTXN/awG1gCNBvgLDTv2d7X+GL3s9hihl+O/YyZtsWaAwVm
iAEpSx4r4r98xG1cct2hZaBJTB4lY3pMLGM3t8pr1dQo7ThqcI4sKz9G5K6WHf+u9TBwUzoltRsb
dwtM4SLU2TBSoiDq8nDWq5B95k/4Kk9WtLntew3k9Wye9KJYhei27La6xnR0haK6E4wGo5cb2RJu
ABwThhWzKtRPoEVUrD8hKzsU5jXnrWadu+nb4CZRYtR0oOdsFX0eHlYVG5hN5E7HmJcJKaUOGw29
o/62h+zDDPR1HuYbIX67ml+rGBba5+G3kRQvsULZ1DrvQfywAgroMtqUg3VUHLQbfKHKeN45g5Gu
Qke5FVFzI3fnDgTaDXDkYlvhIWNVWihcpD7kiLDFGNYKHP8ppmOk5XmlYpyFxyN/EdUzvXxqEyNx
rIsISwcPmtp4dVbvAqfCwQtqJNH3LWB0VUFkx3NZtyain4lBW/5LRAyOH2a60l8PXeTKmIU7bTvc
1gscBgNcUHUDurCtydHgJM0wMDjAU/p5JxW5k3O8U/XxzdDA8fnGsfWbraOnG8suN86oQZUUpzFv
ljO8Z5Jx8ZUhjsH1AF/2A0HhEvQjpQP3fFndZ39aj4lgq0QXjsSUJYuAwjTRddn61SKQC1ZKIlu6
NufQtNlP0B/T5D116sXQvQYZApwyOYDQg6XNDBuKOLtcbTgVBtVUZLAzQ08YRYbCSRmMnqkLBOy6
DuPAoN8Jw/hslqHYJmDmF5PW3zO/XabMlB11fOk7nIj1SAEGYH9s0M9h2OgAQvBTnfMzdUVDdC/l
PdP+OAXWTWAvk5CdasYq+B2zjCvbfKd32YbF+wJG5XuEUkcnYSUp6F6mUzC9VNpLHCgQExENzlbH
syxYR+IQJ5DvhIqC6q4swGOfHOaKcQWzG4tB15k0yoTg8LSUxEKMDRmbElbSIqvQuWOUJ8CSfKmF
aALP7ut3f8x2qpj25dMpYAZMlwdHw5FlSZxU+VuXOz9EpWyjNPHS9NPi9Tam8HQe1TRnymKtFbxO
QypAkZPQ0qooe3KUPd1zbtaKQxkRJmeOFomsTfkTCcXBZTt7ehCZLvyOz4xpjIdxVlvXybC1M+MV
LkhDq7Azyj2YApNWUEKTGDDlKcyz2qDHXqPsnazDFzgjFu9/m9h6aXTSZttu1VAyKiBr/bpBfSFX
IdD6hdQ4mTrypYH/VjuftkpG9lFEyjZtjKPRRkc/yI4D77d994P2yFaOKTfCKF4lu5NzGxs3W+vu
UBbfxpjQbPsrjZgLlSmXmFw8XRozyQM5bxmbSgsrJblFP22dvTqz825k/l8RDuuyQh+C5H2HlvUC
6xz0UXkT4PNqoDE2oEOBFrnSUJfPjasKfVV11mli7ovCnCoCDRx2MXp1JJfiV2VSPvooZ8wfoC31
QKPNpsVk/KhkNrpaZ1+aNxq+lV/yhLYTuFHRY9zsTfjmBjtEK2ecXy81NMOEbJ2HKfM0G0L7YAAy
CA+BRrVHEs+ysTKvt8LrACcGecTdyuItIb+/CZ1bPJHdyMem9MysG6ZrMJ0/ckduejm/1ijkUxuN
MMZX4r7OGlvPmulyQwDIFBbXXGDxhVOkTGR/hFelHH/4muxSQZ+Vw2FrXpRmaKmTk7OiAFRl4SJh
ohWYgqdwUWM1EOw/JYfGNN5ISFt1iEL9wpu0iEG1tibBlVpcp9RyOGsU3ACYxZzhBK/Eq6TiJRh+
xtZfdAUlfUIUioGzjVouvEdYEc1i30UPq2NJmj0cbI9WeczGL1WexuFbyQ7EBvNEiU2K2QZQsJfT
OaPR25SSoQa7FCSOrsFqS/bFOuytXWy8g7+aQmK1tAI/Cm81OicawABpPJyqRRgoNOecFITyIoej
TOJGjCT+dQwJPleONN8thgncb7u0qDfcfsuqvJhZucQ5uMyHCfGcj/UdvXai7i0mOwnchkRLvuMO
CXrZGS9wUJ8PxGoAqmiZjjeF+jIw24WeSABuZfRK3iPEV6z2i4Iaa4QAFM5QBkY8dSXVt8iw2Ub1
QcdhBkrrZNrNMqzKk8p7Ejuo7DkRWXcsHMaJWA4RhSSvxD0sTbDNo5O/FAguTOcpNokB84/rSI32
z3LR/01A9rDNGLq8W5D4CWgtmWEH/OHy3cSOvqNk21caIUPavOrD56RdY0nP1ZuwWuJKtaYjWuTV
wDosmSZSy1BUkhdkEVAUqru0Y6YqbGfXMBGxmmGLCgHovboLMSEOhbamKMfCM1Ht9c3fc3fIOmVZ
OcfI5gRjrZNb7KKL9JpOyl4XxbGtnPekiu/zMG3Hvl3WIj6XDMj7eDhazP1MFehNB4sUs3Yyp2+2
kN99RGku2zcJwkajjRjQaaZ6uJd2+RKU2StZWFubeakVD7vUT7b5yKUVtm6iteYyQ5jQaJYX+5yD
sqL6buQW2cmuactlwrKMvwIQuU1AyZJc2zuY3n0cpcjA+01E6KLK+TLl3TZkZYuh4gBYAJ6WfbG0
4WECfMEhOhxZUTzlYn7iPyylRD2cpHur11jxBNmO6FIqraS7ZzFabPyNFRj7GuUhsD8E84/gOVIv
m7+SKs9hnPb/ymPCfxBu+tB3g1ZsIRmAyWSAl0DSRXFhxdpuftIr5uKa2j9Nw2eagCygdQraLxU9
f9L9zgFP78wXBBEFrrvJedT0i8/s5ali416gCwX1HN6ap9VvBl8DaAcxz5r8aJy1MB1aZn8s4rWR
YT+TY9JE+LFMgazS60iK8ofxq+nKBRpBL2yJsOIdNNpwqxDZ7cq+IRc7o7VBN+VUFJDGST6lCRdU
d+5UlQ/fZ+wmAWXiMIz0bdZYS6P8S8R3xkRHYDQB5cBBmhBKY2mQVbEhMHDpQ3MnLf7CsKeiYZwo
l5ZZG4uKsXgKLP8rq1W+/GPkXMre+plFWL6laLXuU1KKlxrdziUqssnVp35cV9PUnDIiFZdUIQaK
rQGhaDUYp8a02Uj2dvAufRtlu905nzqwOCYVM1hvgTpssDTSB/iGwYJ5alEUjKOITkJkvYkYjJ1Z
lzaR3ygWX7OCN6IG/L8dy+i9l7TvMFxoaNMo8LRGO5t4n1eZNVubFMDrKVaM/hO5F8v8tmaCHs/a
UWuZC+l+ke/6kGvBbpyAFtagbQ/Gnulvsx8LRI/m/JKHwT20iCabausdcLRY8d5wsejEVaDWdSDn
a93bAM8YaTjkq9VckPlmJpq1EqQLXe2Z08FpmvSQTqa+HqzyGZpuS8hEIWBGpF7TsbLV+1zGn5rF
eTa2jXnrp3Fekkdm7fSRJLOsMTZGGlDT0UiumQX7LFHsie1Dz1Xt6BGTOL3WA6xPvnUISdk6RXAS
SX5BHmkEhMPE4+QfVHv8ie1KFwvxJKnKOHjveotFuDLndGoMhnowXtxpTWtuHGIRF03bWZiGqnLl
i2xwdYCImOcBg+XhaHmki2YcqLqwbnbi4zM0rY6pXK7iPCrHf6bFmlCBOurVEK7O+NAVnHnCBulK
xhCG9O4KCAjRVKbUzC0QoDpeHYh+pyQBJ6xiJB6CwfINPnV6qecEdztSa6aRqWH4F4fEZrecG98z
ImcEUTL6+ObSJlumds2TUviA1GrnLfHxz1fsxFdJFfEexH1FxTJiu2p0SV6CCSgobdr6RWjDXCFN
w2yt+7I4OWMU9Wuj5S5GgItZZKIcwkjcc9L4YiXmkVkQn/6O12WsfYo+7pngi1+AsxeCsWtyNa2S
KPpu2oQBkIShRqDDPuiQA0RIgh9J0/MLS/5FuubyUfl6AuS+rYjUa3W+cGG6yVQLlHen90TW4EOZ
y2m4cgAwHwmy6sxXeSDAqYeVA4Jz0ajtBxbyaiHJ4VqpsmwPE75e1lkWU0FVo+wOS0RrtV6fW+6+
ld889XN1/GOkof0dxwKOhmqV14ljHiUr7X05RcVOhxcPilJTtvkAdivtCcjtIZgiIOtVD4w7k1lY
ltPDaZPmliuRuSckCr4XtyQvcNI5/UZss2Rw6J5SmuO+S5B0mmOa/cisSc/EaPt7JPtY7I1mitcI
NZCnE83z8AOTwWMF+vTDUfiSmINsGCBGBXI5qWESmrG4RDgd3rO2EusuYj89dT3G5CLhip4MumuR
8FLVevgcfWyiM+jeNysMA1cSc7wnq9tTJvOIr/bQ6aPuydl+tlJB9hNpCibwqPkcYnooK+qnRaQ7
kEAC/r9pODl8G1AN0Iot/KBOFm3d56cJ9uNiiLvHqEcHC1AsJ0qHYobcxgOcLJzvEQusDEsAdmiI
Yd1w6RqbZ4dDEZeWkv/rJjY0hBXguJOdeeyJ1N7yAeyAdO4T5lBaRTSlZV/hxgMJDt4sPHpDDM26
L2FPPPXk5IheEap8Bqn6M5bWVS/t++Cnx3rugHmraeAZjAZ+szLKXgpgqxjr+fOnbEDW0viOSwaf
5eqOfkuIQV/acH0XEBlDt0RVsvRz7eFHzgBxgQ4gC0Trll320AP7w4dwk9pFiB3THBGvPdMzAEss
/DpnQq0PfLy9bJRFaHWeE3aISKvYOmtZKI+5xLFu58OrrU4KODnEX73Ahy47qqchQRWTENbELxsX
lWDX2unRA4zxPzIHMqatNRvzsJhpz41g7QhAJYYJJo4afnZJIngakNhoWrq9IhO2Xjd4WlbVFNvH
ymErxZOiukRChRuzbWFB2f17K/rG60NKi564xn0VFV/wJBoSBHMw/jCgMb+nX7FG0FbdNuiwcr41
jcpHm6p8yA5pTjUMOas+9FWg4k/LKxQV9hkc2rwfDYU7C/afp/eTCWLHxOQ7FH/zMLcLjuwrXn7T
m4cuPYwDY/0ZjseGeREJ1TRrwhfVUkyz9tXbucMdOkLWCQOfqf4M4seHChERceMS2y6Wc48KNZFm
zjwqtBhepZXyHU/6t57Lad0n3dGfzWuWzquysG4Zkv9LhcloI9QeC73pDKvZbJHhznLDQlHu0LVx
DQfhhnwlHlbotEy4TQdoi67d0tovSASQxWFqxZcmwhW2jILZrgMCM+i/OgKtF4UGxiNo89eSmZtO
97CgiOupnDTQSWYLN01FaqMS0b1tc5bD+jP2JwgCvqDwBtxeSekT0mHDBPTHd+ho9KE4KJryqxr1
DcNIi6yOjA6GK/lazYKX0OQw8McRaXggH36DNXEew469IqIjSNsBYWcS9hhRiaiNzAs+DRjT4gng
YM2KZ2lcWAZAQEikn+pAeLAC/UKaTKUQaeaAZuqIzkGgsYWUfHFK6loj6y5kb8iFJQjua2X71aDU
X7bt+GY7arABxZS5UNZiXNNIadkRI0maMH8XMZ52Qop+kLI7oJV8AjrKalzC89/jHmbwBZECDWdc
1KfUfPr/wgFMntlHC/Th56SYSPkQ7cUxaf8RTTFWGqx31eqpicqRo8f+V2LVcNMsMz2uoRpidXtL
dDBZ2WSrLvpOfPh9wOMj0WqhY0fhH8NoKp9nwzQkuFpKI/7tSOlGhEGqjlLNxQaH0bMvTb7VWcu+
1Ln5jFrOXbPAKQCnPdrkctgTw8dJV+YIoCWfRd9ntG6lcYjZJ+8HG5QOItu3iF1+YAmFjqRSzgpg
Fb5D9hMHPMbxXpnlalblJR77vzoa73ptM+LIWS5GxYlySmebPb+alvI58FC6iRj/aaF5ILPvkMPe
jnLxhzpSvYWNgnCoRGxkdKw6ORO+iz4XXkquA0QLsh0thjPuxK/+V5aaQgeNmyBTzBc9DneWyvje
V55ugfZl7gsevywgurIkbMuIY5jfLTEp03i2a0RPQ9eyPbfmh17THqtIn9mAOi8dlmoQ7GbNunmk
+Z8mlGiazYjaGD9Ni1VSSBxwT/AVI0kqkEEeZjD1KDGROah6f85jciIS1CbkrbzbGE43fa/+plX4
we9XUYWD6ewqa6uY2t3ym5JFi6OtDEt5R+OQHo0Rvbw+2U9c0axzhcJd6DlewKHEb8EQ0O+MryFm
/8gPro7a8dI46SNjdMhfNOnbzcop7kQ2JhvDSJJV5s/TTkKjeDGayrw4cTedzYSGrlLHHSR58KH2
P6G3JAdU8GigLbD4gcfU/llWTtyKKOqlLieWKm2XwXWNWhpb3z8qspQ7Wl573aiIbAdjaF3t6SZE
hIkpfQ6H/GQpPZXB06Rn9iX2QG3XkQeoW+V7Hjpo0Mz8EeppsBZpW686m3USeKP0xRmick9C2ORS
S7lkxdFwcHabNjt6vsnm2pr4/Lo8YoPdUHyWYfKpWs64DFOtXEYFa9eccECpNpCiVNUm/EkCFkvC
Z/EafJjU8ZWi/k4NG1XYJayTshG+yzPciDs6t700DNZZcdJsiLJIylq+fPb4Dp3uYGl8+xAAt07B
dSb30VRtcdhMqzaczk1S7ATdpKHHbK45mqLMOrRtfbOwUDTy7ujd1zQr5wDxSD/qiAvHizlPXmoS
wTsV+Cnm+LOPZlbXhdfY+emJBx5MUiXqhBLLmEqvEfChtBhiyPg/T+c8FPNbz+3PH0Kxg24akhJl
fzZV6z4OP/Uw2UEcvAXNucSS3KhrYpuWQdXgpBJu1+5G5ASzSTJvyEYQAEOjraaRmbto/yQiOV19
GUFxFP4vaWawDV/7CdkbszyYHmC8VyL7jYH4OTaYr/qRl9ekzfc5oYyG/YDq5PrCuqg9Rcb4xzbv
NIT/Rp0F91QuqS+9LmtcxS726KqPjnZs2R3ncq0wORNB5lHhspq3D0WHT+YOoQe5IY6jpdl+Z7pX
lh5V4SnM7uz9YyP41MyfzvhqyfZL9U/YpC7AfMby5K0pyXsMFk3p6M+HcUmC27dghuKz7Jly+1LT
Degpfcuq6XV3JK060Tdlc69NwgF9dZ2worUQ/4zIxtXu4qR7jeYuRQ5JahC9efo2glUxKuOUw1Mq
Mv1A7etmGJtaLNvw49zKgnTBo8DZt8XUuxhRQYYD1SkIS7Wi7VQhFonOM8UmoQtV6N59xGvjnrQD
fhApxnIbalus00+c/Dkwr5O4JTynalljMVeeLw2dSbkrwX7MyUmpkJoAJ4ruRWfTlcVMjb+bzkcy
2h14zJkZwsvW55VvGZ5fCVd/TupNA6PmE3WL2I8Cr7JxiMCxmZG7czcHEOIg5bsVelSi4tgjIIdS
/ux5VQscJp7sr4mzm0m8l9lv4jCrLEO+IuDSxiuBaLxmuj2KoYQJL7h6jESPJ8o/xyinNQKABQ7c
ZGewvM78r2G+Y6baQ3NiWI7YzygfBeGbNbuLPg22BiFXM50Z+qaMj+esp/5aGap16TQQ6r5HMiID
Ithihnu2tWvzs9+c7YGBUGIvJMvEmPdcS71Ivdj+Pu0GFhG3YTrCPkb+c/U53zUn4JUP25IDyM4+
54TXYsq9VYC/JOpbeYf7vEzqk1KCU0LfouY/ZJO7BNguYshhRtHuZ5X7x/xSSqopK107xEWMUjnO
xsWBrTAXD1gqnby21KfJhJ1/+oa9vk4LlHTGP9WnX2d02QMO758yPPg9FKD7OWFhmTGcApZomVxU
7Pt960GYNXqYxNP5AtrdzZnEsoxDOrfg/6kmlF/Imz8UEadCZWulAdvLnm6SRW+H67iNP9q6RLPY
fyZ246a2WI3qmgRuE5UaHB2hN56M+GoTSaEBtTA71FM02VE07Obpd+zuur0rdQawgXUcnjMQ4hCF
Bc2sZh/N+Zs0wbo3ug0bCM4epOTWD/TtS5thFuNzUqzfbLyRXcAS+Wpo1MrzS9ajGTAecA8X2CCW
Q9+9EkdlqmAbeWhIuPrQOJeqmJdRZN5cbbvhJLEQCvuv1u1NrSZoSTsEWbhtaoQXhXJiYrBUma3O
iHZRV5AFzRZqQGtn7CppkNAHH1jQHfkcisVBqMYqCJtFLEaPuIotlHi4ItOSmMFFz4gwQhwhUmVv
tO8hboZh/DdidZRNeMffvG50BSs454bxlmRb27gOQP7tgHDrumEKarILCpZFD24C/QT5J6gZKAmp
ygYWJgjFqbGKmqFobL/0LRyP4hg1Vxu4WSkvbTl4cEkXgWRwqQCfK5iqId+1pt9umOCZIJcS0Zsa
kWE9hyimfLwX9SLzH90g3HBkPkhrqanVOjGYXNjBDmcxYYBgSkplC2D5NbU7DCDOFhMvowiCOHTL
zc2PSMuOqvLkTFLpNKiemh+T35+yaVLUD9+pN20FhYrDLw7+2NxvdJgEidZsW/utBj+W1OlhHm6E
mZHo/YewQwguqHxTMcUwarThF8PZNPZVo8nMcIIODOiYeQbmFhCFHx+Sfu/Dy9T3xMx0xpZ4+gRB
kHFus98hfqjaJUBO5FC0mseqxzXDXA0xboblCzhQ9DL6f2V0NYPfsSEzsF7mNFvGJz5PJ0BLx/ic
Wb89fU8a4iD9K8UmWxEUconjx6ShwX7TzUPIMFqf+CbupMQDwmFnj/9sEglnlg2rrjh11cGBkwUl
zbih99GTXSk3gm2kvM7j+zDcIh9ZDx81OckOsD24RK9t8NG1H9ieF0F17Yb+pstT4f+h2CEsYTFN
MEhotGhH8KUZEH3ZlDqnnITF6bu3+FHvdAR6psAm8VgATNWt9H+f4KwSwVsMgD3ZVtMyQVE89FRZ
FMSVItkz5qcOH103eaUwOUco+kKUAtNnOdw1QSRr9ho1y5F44CreACvmHxMUYm3y/LuZmEeeGwCs
PR0NBSzF6bDTJTEsfHKYNJRe7GSgLE1n3EzsnTnAumclSkIp33Ca8G2QrSaBahXJ6d6JUT+/pP6f
gBMN13hQt0a7qeXbUGNFWlbPUQtOsItiXzS5RpE1lhu+Y2oLUAJr0bRTCV5x0jdD+bHTLxWRjb9q
sWoy88aU1SZcRfSKFVOiZDip6i1FQJTIG8myS4EfRCtQVjLnUaurI+51kWxKGNRq9mEA803OggJk
2lAQ5txWUXCIRvTU6d5kPT23XpT8aGLTjX+hDbgn4yeB0xWh/ugRrGUxAVgVx0hVRsvCoaM2y2o7
VCi+wYzszZytbdIXGydEG1lEdbEshwT0NFLXJHC2FLkJ7hRIZ3Z3HQOGPb4KeP9/5EZkkntMqE2A
YjVq1aVB9nDEgDKNo0ujpCsmb14rz1qPOgFFoeiHmi20AZIA9QZwSHrB5cjEmQ8YXb+xM5Arxf5n
aDteaSPErqmXTbhAMiYzLkZkg/mvRTRLq7JTSlwIjQlXEDOMKs8DfbY0r3TwzAR+Amt+ieWw7lOx
Cnx1r5jIVEJrE0XpTqWXcWzjMk/hsR975MrIDmhdlpr8MecHkRqMVIId0LhbhmZKiMmzGtUjUHDT
s/J0BerdosdK1kdr4ocZnU4rGKYELdG2+1tNzfYqlDAZ7TUNskA+LwEFuhxKoKIbNytWqmou5GwR
7hOuh7l4ccIvAgz4pX/VoJ5k/WujFPaZV+hNLOEFSry50x7G2gdQG5ekW8bO+auKJSESzUdCdSa7
d3N2kCHO51G33spYHDDQLrSu+FJVtqqmQ84YIn5lUEh2TnjbjKH+CAlQV7VuaavszobHyKNda9Wa
NuvmQDthyrSsRhtWLznzQ+F7qaGRIDi7GcC6SPd8eFlpdqd2IlylZ4heb7KR1GP8FGX1lmnl2s9x
JiEN0yAA4EVgN0HJqTfnwa9OTWGdTFZpKpeThbaZGdhrG11jhf8IWsz67T+Ozmu3cWSLol9EgGQV
06tEKssKDrL9Qthumzlnfv0szsMFBhcz3bZEVp2w99p8h97yWtjtH8nsIBqmO0CDg16W3swF5RfW
1tCrXRkMIwsf8RCxeSQCyq3U94DPbbIrV43rg5z+SHYj7WNdZu2t4y0JDP1XRe0JKhoQYKK5EHZc
MCcrFREckh6v06AiaU8dVo6igD8i/a1pmKBk8O6gXVYrrpqCJVAbnUoUnJlD001PivgK6QyDqiTm
LCuH55B9uIy1tS4FG+qUxKXWI++G9Gm/Jw+wcusp2Nad/hgRN6pM5hAooGNGCGtTQ3TKh4b7F+Xl
wQxiqjlsOEHwmi7jBUdxF0Ysd9SOD3Ad9eaTDeRKhnh0eoIYJH0tsRfEIRFkdyRCa1WTJWLW5lMN
8HJ80gxe0AzYibkJ/T8jwTAwv1pKvUGisQkZO2SAJC1/fo6gcBRtt1MRa9niLjlQeoqvGjZu5teu
Gd2nvtvpDfnAbfaO55URMbUS2KCpYT3AqQe8nUU88aA/tvPl+PVTgpga/PNAW98i4KY4t6EmcmZ4
SzVfDw0V2xuJy9jq2IZw1FApjQz4av67wAdfzQOd26onYmof8V5GEYAnJLuRgRmECPes3YLqW0el
+lBL24vx7lWgK4gfWudDsBEI2Mm50XdOkbY8/wgibMiaPgLfynoSFcC/Ce1FWPvnyJSnsE2pfUFQ
IWwhdYHkg48WwSh4DwHIXYUh4ZaiOBZOeifP6tpP9q5IAHxoPgOL8pY2DIPDesqwfevqSteJIrBh
7816gTDoL4n41ttRb9kPF//SkKzAW1XA8eMQd8qUYC1KqaSBRGvdfQpzp5CsZfNtgBc4sEnwpJVD
1miOp1D+jd1xQJU/sqtMLwZuZnRKzFLhq4c7Eb42CmTsAS9UdG7lS1I+ywbbybK+2tWsU200e3X0
7gzhtVffy/w3FMtCrjtnJvLpojlnhXmZ7Ai8vedzw8Z1cDInLKINYQvpReensVN1CxDVY2KINS95
mgLp2fZh6v50C/fG9JlLZGGauOc903fT3iZE4ODYSBZGWjAdhJzOWaRAQov5NZfEguBfrTR3jSRD
mD+ysfY9C7uVFSJxqNCWXPL62Ie30rfd2pGcVhSvha3ETHQR6ib/siz6ALTghVgkDUb5iBk+dSV5
G4rgljjGFpjcHukLV7L1oXf1ushIWk8FmaJo6VpSTN5JCoJMpWElHY9xUnqdWR/Mksjy5Gg2B18l
Imdu71UEUZLZjNrtA5NbVGW+aY5Ik6GzFnV1M4eJvgWYMp7qbFR4p3Fdt+hftZuPIS4v45NfQPGI
/A9f+BdNxZ5p++5Yi72t5pusne/wH9BWxhvE2dsRJ6hJ3+Q0PkiRQ9t11Cpow1N0oMGzrRJ23ryz
PkNNwFfImxwhOJnD146hcyrx1pEoR5aGl5ZfFlCAgdI/sC4dZWXqKyC3LkXz6H2vB8BvPAZYxz5r
lpFbv0KW6acfRXcx00fDByctenN7Y8efg/OegTPUoA0qaweCTtk8Se3Sw8UtLaTOxkuiv5JmB9Xw
vUwUNpSPicKo6fikDLz9iPWpvIppHU9fToQJ/bueDk6nr9mmIb32puJzbC4RFBKrIKT4GjQBwlPg
W3s9PQf+rdKuhL7hE4TIjBUHvUKELHdWHrF98a17gzGh0ZjXddItfcRZ1kXjzaz70MUuTtaKS2wN
iV30lX2yDtHGgQQHC2kAk2GxzKS7IzLM5yce5gfeo/WIERHZZdnuRmRXjvwL+lfau57RMSgS8FGo
9+w/IMu9zdKDukd8mJnpKepvgHiJ945i/tYSIhMcUFWvFFpsAU6QiouhYVefcx8rJB+MaR/8qATP
SWkXBz5wWyjWeNfeugXyjaI6OTbKj09sV4DMYUWwKl/3T17eDOXaJGc20Kt63M9qgTYWcAcUQkb5
q8SAKWfABabjY9gmxjtpeVSog6vBEATJKuwD7N3IvBvTATyJXCyg8Xoa+01HyHx/DSabRD8OJlCH
aI7XLSmvwVKvgeXNLdNtG2R0LPMd6y0PTXehbpkzfzWQ2j7cFBSJgfMNMVjYLgLSrL7IwROi87oR
gta6mpUmW2H3NciILuOvZc/3ZwEOovW3+gXbpOdP4azj4WyJEnurHHbrbjwvACidwu3cku8Mhheg
+i5s8+jeGCC9WH6Gf1pg2Ra2oSH6l1vRBIUPdSTiyzEOtl1kIWwQvwbe0WxcHLX9cxfcUvwfpfkt
Yxa1RASYDMiKXt0H6Y9qwyIca4KKYzdUfIKKsn0TNHtC21CrdfuZez2XExp04lUoLnDFojlhrlPz
7mLD4pvIyu6ogkrKxUEuY8VcXhMCvBIDY3D+Go0OvpqCaI5xk/GdsfBf1neeghUDu966LkYy9mYW
EqxL0XP7IBhNzL8NKo6IuqjnkVf6z6b4aNL4q0/qbSLPvfGwJfE+ES43cTX01lWmXQovsSRqt81/
OxV/TP6nQph0CEECyXSlxFmziLxb4HbFhMlNLtGBGhjA1A1GyYKv573kqHQovHBHhUvqO/OJYfyH
A2AK2Zs41tnKX0lcB7SA0wTIr8JzP0kcEI/UBiTEbssXZxVpbjf/k8zWK3sp1Pnli3sqajAfQJQC
cjRyFIJQEIfUa1kazNh/sgcXX9E0x7YZ4PaFx2AJHF1mbeJfx9CKDDGuXs5gqvysNN7IRj9OAPAm
uQaIivDqBqpnZchHkxm3urTZ7dyEfBlrFtosKYbkpTW/BwR9dRGeS2rSiLPDl5gIATtNwz/T/NXK
t7j9pVJMESUNhByUKol5zjUJudvKpU/66MTfYCknwRZzLJ5NIhJMrF+CfEY/ogqvv0yEYSWeAjYg
ZfbcQzX0FccFMOzn1mYyEfqj3nDCsxH/JAEwg8WlN52s+pYpPyXbg8DYZlTiLTXG4AUmOAHUWZYA
GJ94anHrOV9LCsSWarT7qPT8gGznZe4vpXIlguLBZb9C4EEVipEI+kbLz5C+hZmKpmZJd8lw+qnv
8eRz4zClVZ+b6BO92mqWFlqa75Fs95rhnA1+Jiw9p2FfEZHv4TP72nXDGexf6rA3eKjOk8TooWPu
VqhjQSDn8+xFMW2yDSWG+GiDWYyO3c2ZqusUD+iOB/R+A2N6sYppO8qRkSKFwKK1jIM3TKYetlyb
SciUXTqE8E5+zWx0fBI6ABazqg7wpqcYZ9eJHXInsjZPtc8a0y0hDbfcfynJZLRZZWr8Gcj56jHd
2qSqIGRjrL3vDL7cbNO2GIZGpiEEXU3DH2A0BsFfoej+hrbeKIq+NwKWDhOzEXTlNTp3dNdrrfwd
Asb0zqdVvincKFzlh1GeBCJSid03k/tB/3DSjzSEs2VbzTro2hOCd/Ygp3Z+7/Xf2qZRWj4H4hso
BdfZhLm/uNfc2DUGoJhEp1SWXiN8/rVi+eq91NIvxZyejNbflEPvNYFYleLN0OsHWZ2rcra2ZIBR
XKMiJbpMm+IHazFWDKOHvH5jFONlJpvGoCqy4jdtnE9W/zGq849fY8ZqVNgAv4n1UXefYASPevCt
BLyx4ZGdoFLebQUjo/FK6jDImtGrMX8VKDSLmYzrwjyP4i2tiZwr7gFjCMXx93FWeRLYVsMCRI3k
poGXGVN3lv1unIYPlVfCUG1Q8f8CR3gEPSM4+M4YYjlpQ70ZumVwEOJvedK19qOLWldOhTcaMKuC
YK0rnVsNS4KwwZfH6qmX25ICgl00CRq8IjCJz125qzAKoGE4ogBANIrqA1xtPOMpir5nthAZls7Y
Dp4stJJVDLzNeJEMmIJl80ogOop3C5tdTWPXNPlnVCnwL9hXwfRFj0jt0ZgYAMS2WoYIZgFTOxzw
D+BNyON/TgMqYdQueqy8Q9/aKRE7P9MJr5OIFwkaoW39P2C+XuJv4QjTz0HQhK9S1dpuUXmClXQo
M+KZkTwvYi/HJ9OBy0tLlclpi7cAdH+zRnbMLjR/5Pq8seVnNj2ruMpJrt1q9iez433PZqVon1Ss
myk9fsZngnpaYaOs7Nh/7wXkUz0MHnOevClkxweZRjocFaeSe9OiE0pfWueuRSgAWFeH7Udd/Cuw
SozlsB+ao0XMHd0fIijyAEroTDUu4rAQDG3NIwF7u1zTAUab+xniRpa1+xRvRVbaP0UTYz5pX0Ql
xk0y0GFX4cwtUDg3rUl3qA4xOzMxEG3zfwVCUZ/0pLSlT07on2KRbawU4gBdIfB+FsQDakVWMSyN
iTXlkxzPouOE1SodR+lc/aqFfnUqXCk9ODpa3+pkLoi8POOyDYEfjNY2I8YKYRvukuoxyeLY97PO
id3Gu05NBFE5OdZpCxdu3QMNZjN/QWzoRVZJREf4FKgOk+boX5tNZ7tY1mjkz2lq8RIN2SEqwTNl
SOgK9UlYo4UIWf1L5jLcVSyK9Do+hlGBeDvwYY75Lz1GUE4OC59R+Keipnadvt4Ecj6QdUNshXMm
5BdJGRq4Zgw44cV0jNoWUnPtH5Fm/Ew2Vj/diVGpN/8SBXl4AbfT1ItvRJufjckdak9Q59OqQ9ZH
89azWA4dRoOQZxCFzN0bmRnXtCYvMPcF3V/pZmFxNOHkuCMpnRjduG5yspiK/MoigGu6UlB9jjis
Bu5f2m65UxS2H35G2lI8XoNsYKqYIyUZKrp+I2NAjZMl1qD71solbqguBTXghntYcXMteik19quN
3l7aEb42vPcGVZEkHyKxTBRJ2VlK8ZgATBIUOJLVNW3aztoPotsPyniYVPVPrcefOdIvhFleMtM+
SsiIKcMJzSeDtvbf646gwc4+CsEdI9UWob92SerxI6rFs0S4BqgZD1ytIoFN0NAgX/er6CzV8kUa
xNdL3i+HPDie/3xBHjAymUjaM80vcuVdvzc8eyjBBJKwKrjimpGDhhk/epeQxmdIk99cUMFX0cz6
Oi8Maq/2NExMR0sn2Wk9GTXxZLw5SlAxHtY3JWZnVH3gXBQ3JUN5VUn9iOHnPYpjTK+gXnkPScIr
RovwCf/kgDw06I1FPqHTz61yq8IycJxm19n2F1lZ5AxKjOzVAdyygxidmNs6e9OYdaZaJOAD2tdG
49qQLJqU3GGdn2YIGwXnlaHSQ0Dk0GyLWKdm0eSVLDLVzn+MZuoV0XPFS43mtEbA1b8jZXjVyNnW
EucCkW1TCntTqZA9ooW/SGKAmh0sdfgQOfOthZUA3NFugoPOVp8+HNWe4+VBC44jccv/ezhwvbEJ
9yOSgDnSyJWF+j6zJwXvyy1tjEgw6qaUbls6X/7i5iuYTMPobDw9yw9IpcjzwTYzIdjLJnmMQlRU
7IPJ+Cg9QNrQlBBuRE3wlwsqb71iQiWdc6iW/4ppxK7jUPPgq8RH1ufXaGCBaC9dTpU7v1JPf0LE
Cgj334la3pO5fG4M5L4NE0ToTz/9lI3ebHUXHWKr6J6q1tlasY0NR4IYzelFSOZtLAAUZs9yGKy9
1O1skxcm8Wk+/RfofVkhAs4SB5M0hIeRiY7Os4Hz13YYgPCKIc3WvUwQVCLwN6JBhqzlv5eznfP8
JV4VagAApo3vgEFQzdfGct4ydT7qfJ9jSIdjNVm1d5h7UNOCcQyymWs9/TRI0daQZzqmceoUldgK
YjGiNvOkTH8trfrDkwPOYIZcFJk0cFZZb/ElhcQTVbeqrb8UJ9rqdfYPqfBjVGnDuU++4rrbiLnH
iik+FV29jOFyqWTZ0mgNZ8Zxl3Lm9ldz5WF3ZMd1gfI0OFxQhZH/OXV5cyaUuRPzOVcpcxUa2fC8
3EX8b9MO6iYw/bdhRhNNqg6yvWcdHiQgz+kXlsoyqAU53dWCTBo+nZkEHXo7Fv0118cmkmnrTqqj
r9sYkHbfc5cKaYOv8q03dKRkQNtG8WFUeI4azQw2Mhl+rByL/zgZMAtyVs1BZO8NScsdj+BKcj1U
8Qoa/NHRmx1H35E6vJG2JSECJce6tTydcapWCKQpToF4HrBrjVZp5hxiRGzY462cIf3ZaEEAmOsk
lii8Db7fkaiCCWmYBkmqgg73ANdREANRaboXUokqBM88Wn5GWSGWjKNJx50d0R8bbWLCfo7DHcme
YjV1HZPA4tT2/uiFEdKIHCkVcETLFUwBB6X4VqoR0CVV36iupDazdELHgcMET986MDnM54qhNjOJ
xPByNfqHEgvhOgM6SFtMJlYWIQUoyg4588hRwfyZsMf3HQMZELdrph3KtoKq3Jt4LDxD+IikshQZ
JZUcJfqBVpmIAdVvIhsZfTL3G02LmUdqre78NrOgW8VaEl8LnIGeZinxdDAYmMEVLVMIsaM9Dm+m
03ECBJGTGT9JkqT5FreFqbDzKKV/5AeeLovk+SmLq2/VZGNn5wi7Rxtrvmop1kYdcU1MRX3vZN9q
3kCi0KHslRfNJAoQhEErPss411/GgjD6MhfRb5Ya+hfVQHYNx77fqrKFtN8hP01DuCJNQ3cpEL2E
MR9SJzo6cpMRRa60cqPHpGHxOv5FM0O2Ul9e38GwOWkFEHeNV7yP4+GE9e6Y2VV8MfMGMo3GIRE1
JRMIVkTYukE9+k7CiDkNHH4ktndtrxpsgzXT0zFQPql59GP4MCDKRCyQXJK+FUvxAfMRmumk3N+J
CbUMfVOBrbvLvvJEEes8zXDWOkO7HXNdHjt/7Na2RT2pRyG7tabv8085I8vNhWLBBkKQNA2kSRYx
In2h8S3Y5KCvx9Fs73Amiq9KiuDkW+YCZdQADmNl2nfSQM1txCTBRX4F5E/t3zRB+EAv7p3ebdWO
AyIMMM/jllEsn3mhIV/mMb8oRsQUPdKOmFFfAUOtW9nibKBTHaCo6EP1PNvaiexbSUAmKUTRCO+k
piMtEpsPvUs3YdY/0qSik1cUkLT+sSSypAFD1xAeLDkH3al23psY0oLCEnfxz3BLzYDY4qdI87ft
tAAPSqaAc+gArIHBlOnjPsdAH9TxR7sAFsbBbTX7ucIYojXTR85H7A4LpQk5PkZBPPIi5AjhqlzF
pbbWUqYj5pxetKh/+AqU8C6ODr1OumZA/gQoR4t+DExkBva267E/1YKlgCg50dnc3Wx93OhacfFH
AUQJ8S27JnPfFOoDbwqlS0hLJ9r51BsVcmaDsUGuToeEH2W0jJPu54fGDL7ZpU5sy7Jr0Ao27wUG
ypqaZ8gzjDeV3M1ERKWZ8mwgb85NhUyIAeZIkQP8mksvLOWLo/T7KZ5eGbNvfYvln7RcYolhaPRM
fizjW1jZDlPLtTbTnyYR5CYQXJ9E5oloCaQKlGrS3PcNeWd1ScJHeohE8yLaeJ+k1VEUGCBjlmuK
itI3TNpbRrjswFzFiJio21DAEC7MvXVuYwTYbfprthnt4bwbx3bLUY4mPrnJSvHaath1VfqcD/is
ICeUoMCcmY0nMsiUYVnGCGvtONZLK2S7cnBtsLEJWdnELGYAgOoGJNbE6PvNbLDcM9QY2FFk1Ptg
jM8BcCaKKPhY5BMwEeb3ZnxiuTn2+SSfTsiGcQtIeLD4Mns1uTgNe2vckJBtVNQYkV9imY0H7LnQ
CDrT3Cf8C8SEOl6JnVAieyT1kQFBEn/GXfUdt9NzPzgzMPWcCjdi/D1CCfQEXuXEFwuLUVaHzFQZ
EDr0yY4CNpgQHGKGGNjIxMwPHGCf1ggdtGKQsg4bKuFEpzScdf+zzcz4UJUKNPLSYcEZMH6VlgTC
7ZOXU83MfvruUbf8RCiouJGmIXWZ7P50na24tSmtPcBzLB64DGhcGVOqCZBmjqovPPnkoMCzMFDI
2k4HlMbG8SR6dVzg1S9jNJwtUY9ro4hQVZWhARajZO+xjMaZyDHt+axNgmIMk1aP2zg12k07mvdJ
I7DHqfyN3dc6I1eTnDXrOpNdllQGYG6aHj3FRKuTAYKSLgr0fTTZF6Mfd6QoHbpZPdRZhiEvX+Kx
p6Mdpb+j7Oa11SIB5/8moYNwMDZiOxZGtwoxHWuw4R3rx07U6tkQVIdF2e1jo/Q0AoDAKaSAJWDM
14bFeRSQiYxgrLOmb8Wcbs00nhDuhGgmmPA1jFnYDiJp7sPhQ9MTBNnxU81vea0CI34y4LqUISk4
YthrZIOy1RZLbp5usyMolXVvyFdR8flYTVm6aqZBxKcBaobop0oYvYKd94IsvDPiMphZUx/OUXxN
au7ZdmBLMKRG480U5Ixfmc7FIUIh30DQF9ecRUONfGYwXuIpe+tEC5mLA7nWnANRDL9JTyplg8/T
b/gb4/g319IPXBBPdaMd54pyK6oyBHMTTr9Ob/FRxpNX1B0BHOnSg+/JwbhbnC2LegXGBLyXLRQI
c1nU/uNvezcy+1m0DDRwgRuq8ytYi5G4te5C1JWG86SP5PdoLV9Qi4l3VVjaduqLSzQ2+0RVjoBl
1IMzTr9SGLuONTFZiuQqNKo3NPG2tvCATUq6bZZJrJJCPmc4jLH/156j5zbRXxIYh60R7pGOuljv
0ZjFfwzqUPpaL2FC7pZCBAzChXMTjJ/a2PlUweFNNxCsmbA8uwpbuQa4N8gFW/p21+sFRp7i5EBj
oZHg4+E9DlqQVKa113tlCx7li/CfjwS1L2ZxKGU+tAcx9riuoBfOSJYs3fhW9eZRLOTAit0cAYsf
YMS3c1puRsthL18C65mDr1oS6MFiAZz4Z4uqYrbUvdNBZpNtv8UKUTPuDflRgRO3uYD6zJyLEqxj
tlxTBu0YxcLuctCY5n7/FFOT+616yGuEFFWFMQ5Fi3/N5qlifBebO2wwDNBxVAFJ8aEWLxIrVE4M
iHlH12alvloklGQsJEwIC32ebPtMYXRsyItpGYYXOMGvSgXJ3H7btkseVHjKZL0bMfGoyFcDx3xe
Rh7GrP5OgYaBMflrq18zCo991N3LMb2qI1gjzUbXy6e0UdHXqnP6YUTONkfzSrWIXBdebghmN4JG
9RsSGNozPNIr9DFDtS9YSTgmkNSZ2im1Nzla3hJ3jJw459X8pVfRi+ZyV5JvOTfJmxn7L7Np+MAW
nCdeIQDVZAsifZWhekmZWbPTFJcqU+lqadNTRnRR3XwRT7tAKbyBTmBIs4/CQp4tACPwvF3TzjhU
o/wIGgI4ZgaQ6RSRIcpGPy+/lKmxGJorMFmcQxELsLl+eAoLVhwy2SQx5TGbUwbg6O6UVSN/c/CY
BprC8kXpUO+CBegxamrys0+H5yqcnnNlvNPl8lAUxotR2Zta6m9WTPCYgpdi4G6uO9OdR+EpPbaT
1m9f9c54aWxx8OW0eDWJihEec/Yfm9NPqFDVJUm6WNIsB7lVoI57LZ22KhEMNiFniLPQTjf71JZ4
WGBEF1xPZeKclbQ5lI3hYpM6hNBaqqw7AFo6jfRwI7rAdkmcTyb+VIfAShLM0atMETo19gAg4MlW
YTFva5yugbObDZpQqzTPTsehNyqNm7KJUTXINzkKPVMBHlto+8BnzV3ZrmH7d5OkF2+K0KKnRuma
iCkGzThpMZXwxF0TZfNO8j60xMaNqfWmhwCsZtTl5B0B2XKxD7l4bejXjLUZVB/YCddcutveaO5L
EKwV/MbJAys7TqNm3RlfGpN0PhTPR4GuBRzDOnNdhOW1VbpDqYJqCfqH0bS3nu2bilEhhzJTFCNY
JroI5tCHjqG4DSZ7iAaesRS7HkEABIi0+yFmhD6oP3j7NgG8zswJOKbyXV8Wnq4xtxmvEcosnznP
DBNoBgBeKwuG2tw6NRL8OgC/joqhJmuAefVoR5WXW+ovoyXaVvxWGHyVQ6TDphuT6Bcn36Myc0mu
nq54XZJ+NJkSeEUSvfkxhtYxZGDLuJgZ08CG2hLOXS0aUL+YSccKNnJICpKTD19DnofXjCxVJa64
HyaCHfA9oi3FhDrWM+EGzldl1btGHb18nj4ymzVXwx/BQoqfc0h1TMh+dQ5jda+k+r0voRwMU4Em
lmpHWNzbhYIcI6yU6o4/G9oDA2+CKYMw/Jz6BCZ6xigZPo0rlojqUkG/qRQ4lvyYYUuYk5hSSuWm
Gf61SOct5q6LxO+zAlthYfdCY5pAqVXGfDz1EbiZAq1dGtX5DujT3nHgb5FaLhoEqIpatvQ8gBhR
+5d2sc06c69hbVjXsKfHHEei1ieXmuduoyksiHrcza6WdtGBXvwvC9FO+F0ebJshUXbMGVHtWelP
3Pc3Rn3UjAmT6EqoPXlHkYlAu293QQp2a/Z7KsYsIWCwN/YlKh+3wGS+Mnm2Vrpgd43lpWJsXNqU
G4zwq4TkpwEbAqVxQzG9lBTI20KCfpJ2R5UrcPSIcp+pZ4XmNXtrq3MgtrPlY7Bm9Zi9klW/quhC
Cgr8oWPDvjBunyYGmNSUC6ioQ5A+xX8Va3gQMT4UR7/+qcMjGC+Muj8d8VVNBZKLO9u4wwEDKHB1
mptANEVGnWtj8Wq17wSr6zDe9eYWgvVj4FOae6s5AMDppwdRZGV5IbmLHnTC6Zd+jsMG1OMs2WWd
Q4M7sCRj8VKqCKbfE91Lw59eOaOMqMD2Ei1hl09B/aqkyz/tlOGVCDFDA45e8zRhHHkAykpLSl7r
ZOF3SIOQ3yUs3VRFiQlLrboUzyyyUEeoKeJoVyEjBXIj1MKAgh/BkyfCaywYgDBNwNAuNFQ1q+k2
HXGnJJznr2RAymmfgWOFSmLsyOcI0m3FprDe9KbHJ9/tjQI5rlfVpyHcxf/4D1symKbtjGfRXJfl
Kzv/aTHG45ndGSVB4ZvWOsbqIcCNa+2GU4Szw6EXWGd/4DpBCho0R4rbhC7cXwrdnuxTEDVGcbLM
fYotNd4SU8KuIcw/llQBBbtDfB5q4s9fKC9jQvqcf2b8YnRIkJ/MFlJ79ARvSbJ5Z+1EMlD6LC+C
CAoqUwQxhkslxyIbXodOcvsVMBmI+y66BkAi5u+GTEJWEfomRUCju8QW4SLi17dq6rkTZF0LToI+
3k2i7xJmZLRAjXOZom9Nbplmd/lK9F6YjWQDe5V5juvP9k0+a+ElVG/Erw9XNlbjq5muec25YOqd
gl4+4to6hajM2Bhl3ozJbYTvsIFImxnvIxkAyHWYFtQZSNUHXK00OVXzub0KzA5wX6pHwpnR/ybm
Mz7pdVviOhc1eh+2NvylL131meV3zbyoFjvt6GfsUM6VZz/m6HWtCAUL5aOXj+6sMLBbG5NHmpPG
7hCvXHQHT/Uwi7P8GaAoIqDWUSWsKzzRIOAmWsJHjls7BBu+Th6sm+bAze6DulXLn+kNNxVXQpah
+GMhhQWdUZbbvrSP2iExFmD0Sv7rzibXWLFGKWXwXO/zfsc6BVSK2rt8e1BycZazRRBo8za8jepf
A54UO9XoNhZuS3JCNnDGcHfOYBoRnxKpDN4GD2vN7ePR1zf5RkG66o4/znuBIYLmWZ4RBoFDZm7r
/LMuvCP97/IevglIImjQtohpNWfV3X3ULJ+smCqoqpgTWxf9PtZ+x96KK9RloDWqz16ar3NjxvuM
3NmtiWYbRQDgsufku0r25m/+wOdlZ5f4abnZOQdRp/BHEkNH0vtf8wp1XdpbaED5X0iyMlcBAasv
fFlIsJrWLd+QBHfNAYcYW7RnwtyZZQ0WFzOP82FA4fWmIFOZXUb9cei1qPCQm1hILQH7bhRCIL8d
tD4IWXhFLni8FJj9qHUHLwbDPGCORIt3DL8IGzFN0F8uiQbU2XLapM8KU4sHuBlQSoQyN4rLFJPA
xirYMN1l9gp9Dk0Ns621zeofBNst9N3oVGPYVI888ErzFYUH2uQ6BLK/Dk8sDwtPousHhl0cKrKi
q8/pNvY7IyIUxFtY7d2adTiCXx4PSiVV2YXkz0uk67TnR1QxFC4xmEqqJlg8SCxgbc0rtJCfzkcQ
bpYcBMAgCUnFLkyo5g7cHknFBPHKQ5u9YLQzr3fczOOJm19kwbvNU8a8ExfNptVdfPSmupnCtUmi
UY6D4sF8RDyU17bgVzjABDMslJHEA1NDnIDBgwt5Sh0Gvlu1uTTDSU9uxrQtf+CAYmkrYDahWC4O
OlEFJjJS1DSr9NQvf7NenggjLWFfgTla2aCpl8dDGV5IImE7wEsfHMdvSfq8v0YRbcTYg9AlrZQT
aiVUlH3s5j+5fpSf8MmSZJeaG42nJ1xjLUfGGH1Xszu/86eD+RsxL0Ze+8O8Bthe/YoOrTH2hb2Z
Ee1/k3SYjusZEsjBqHaOfEJvxPSAvzHhYZmW4puSniHiyWx28gSeuaR0f+TvWKuwRaLjldxIXDXV
iWJjsbA0+7C/yJanQ5D9IrdjTxxw9R1B6DRRzgHVtD37Zr3wohjiCbQpqfLIrodPS/lXoIltOV64
uU+A8DKJiWzBIqMyYOUXGx6jNeva/bEfAqSOjESmf4O+17DH1/4fRJWt0d0URLRL+fVU0rDV+Ahw
lD2yamd9kAPmEUyYLYGtq57MO/UsqheNV1il97qK8mo/BHJd9nGap4bceci6bjnqaqJkeKyyBWbM
WHLbDVv/QpLdklRT7FpwNai9fQSRPPo31d+Z0A4jmqCPxv6YzFM2HpTsUBlemZ4mmkUD+RHP9JeG
M9Q68PnEn6zJcDZhTQKFRgw026eKmf4/DUcMLVBE0GSxUYh7K+U1QIvKk16qd4Oct/Gei/2oeWG3
yqYDo5ynKNpFzPaF/NI4Lo3+asbHKXpSuLna6bsRxNB3L60tGCctgQYeeTmW74mEDKtjfh4OS3bE
sxA/FewWZW2w98EFmq20d4aN2Zv6SgVh8nrCUT4Hfwk2LMjo7YGHofwD91IGZ/mPkVjOQBCf/kIz
WKmYCai2mFK9SvRQ/0g2qoaNDA8MWcmWwGu7rIPo1yf2I6uS8X7m1vfh4fwpMNObS+BsrGf/qSET
9z+OzmO5cSsKol+EKuSwJQECzJmitEGJ0gg5Z3y9D720a+yRSOC9G7pPl7voo2hWkK0KFrEnyzwE
ykLtUJwueAgwcLTAWZpt2bp5dZ7XENUTdS3PxySzlfSO81BsLz3smEfirxuTJ9KF5qaUGFlXwrYn
hgoBE+jLzAlezLamNba/nCL23k0r6SHpW50tQrx9t1myFxWPDpYyiJDfaAaBscwxTEwrImJmHi/N
rbp90m3YOJjaPpd2Rb1tPjGFqUjG4BSwZwjArC9BA7Tyoxi+RPOKwD9sNxNFb/slP2ef6ym5ytam
1OiItnHHI3rtYcmEj7p/NE9+Fq38MaCGiH/ZqVffRzdQNDbdQ+1oXOUrxMvJAvcmE1iWevM90PbY
Qhn4t6w+5FuBtfCIGpUCyfjG8aJ8G/7FIAnnqJFfJ3yU3QaYn1yv5d2c2nEL72IPAlb4TVN+6H+N
seLxeIP3BCxyVJKBvBHnPSSKhSIf1HdK8HwZwZuXH2p0zhAFmdDgN32yVzhgW36F7Lswj5F5rw8T
PBqOGoUqi5+Nn7rDqMIOcgKUQ4Tg8PL/VbO+RAyoars83VbtuhTqhfQw310F8+VdbvywAuRmIUFy
jHemvDPUDY7DqCiQhcP13dT9XuJwoNFPAH7Wx45lfb5iYswMfjJXCNPlbgX8OOKR0T+L6jnqm5HA
kNgh+RSpIhgIRb7hR0q5jXp0fBLkQjcf73m4pG6CL1H29luPIN9MVrXRIwAgYNgWMi0gA9MqhMqg
/uLcJhSAZSe3Ex6JOvH67946UDFjkULTPmC0ndEhwpux0Y9mqHwtLAFHPcJkbEvqqdC2MmhLhOLM
KoLmp2wzL5I3BbL4ae6fIdY+OV6PwdaasV8xe2+fBZOR6RijSeu+2Tgzf61Zp6xwGL/ZbNImlj2E
nnhZIkU+SXW7KK1l+cAvTL2M7pNVCNjwL8N4AezuabPajcZsRaw4B5K99u5BiJq45qjqlF9DPpQl
on875V9Sqsg7SvCGdU7x3YQnFVI/URXGtEmRpyAkYKD9sB6GsayRjBZc0l505cHqcd7CyOF2kQk4
pnaP+q82eLHWBHakHyyKwdm6GtJtLA+4obR/BvgHDFFrTqt+BgYn7tQ/FrMFPSDEcExDrNZ5lXR6
xzZz00sVr+Ad4zpgz8tFI0VuzhuObHa8VrkLJot6THorrlcjZ5nAqFmAYvMHqnWY+RtOhNoaXHI/
hXHGjyzjVGh3EoETpOfIu4nEjbeLx53LB3ZqYjsQZFEcantpoi6Tv6ltZcOlWoHBFDxz4W8WVyD5
Se0lZqW4US3I8VGKD6rPb0DECgPE8TgGP4BGiA5opEdnXSx/p1PsI1mnxzZiQm9vMnZfH8imX9zF
8EHcPafi3agSp5GkZVPeqAMVY1tNB1jaCQJmaXq9h2RxBM8biNY7SpR08ILp5IXdplLTRW0JbVAg
H/jPAmvO5ESirUirLLKpC4U7+VsLate3WiAYKNJY1rnTZx/fOKDUEKjjhCiOp6RbFP4+879IVUVs
Yxl22hx6BZQR27PnwI3LswfbSaM0A6VS7QV1M/3INXywbSJsRmoO4lYDGwCEeaWJmNvDyD2J7EG7
qsoy4gMWX9haCROe6vOYeAV2okCCjGOXmS0CH7+R32WOHyIjZVHaNbJNaR5EFyYuffAUpQPJHb1y
JEShkWhz8y/mVIyvwesgyGeor3cYe8XUQwe66JjFOs0HIyS5sTAlAZ/N7aSLQJxSiHdHkaxvBPuM
RBu7zD9GZptFzThVCSlMJ6rw/Rh5qkRgDZrSuf1ryAzM+n35xiJeWW9f0XQcyvo0Cp5R3qSsI1yJ
wKTBHQa2SV25SvLPOvRqqhZSY12pbxcDWNu3jnkgPl2YQViUiDo49HPFWFa8KpVRLfOq3aUEGJrN
TQPAZdXfsjVzX0Blz7YNgg/U0/lZ9b9yPzoqUu4FkmKXzCdN6OwL3azOU0xK93RN1G9DM+33Elos
BVQn6V5v8ZO/7cpIgswaY+Cv5mM+n97F5EVvt4MEvlI6qRgkIyynYEpboHx4VmY8/0GOI016GHX3
FwBvS6ejKn1X44G4YKOlL5jXQp+tU8oei3WudSg6LzCwaZKQM8h2KWJ3jsQ/IZx5y/yfNOtcItkd
i3w5uUwu5XQsFfi7vkGOU4FQUbIZgy105UOv1KPaDbcJXOSiieuXnnasjaczNleeeVrtsusQ/NYs
oMQq++3Dcp3kYUrzrX3EUUKIWZjSPRDpK+n6lxhoD3BOtKPJY0RMj+JGdZtSXs9wZXoTOXToc5qD
MWrrXWq+PfThgy0mAUwDRtpJVj8VQTwJhb/qxjbZqt0oLpWuYArCqK0qyx+xm49dB+zGMomHGgZF
XrG0kx8dNMY0btH4E0TEMiAPyUPuKSHPk9l475RgnzoSP0uySJA+pXK4BUJ3EoZ+JSBm1+oMnkjj
DmgqAsb1YrvteIq1F5oYgrghDLCp+hnCfSaWvHaJg6Wp4paEMVVlq6mGD7zJochiEcEEnNb5YmTY
nmaJF72F5Tu93XB3ARJxfFTLk3gODdt/BZK4694iXVgILG8ZnzbrUiUa8UjsiiQxxoQBMS8Hsp2m
9jseNWeGxyDDMLLr/Ltjs4J3UDvl4kEYrkZ/14XPQTimgpsnpNGc2d1X+jE0t2nvdOig3mwcj2aj
LO7zdCqmyxyvori05+bW+OsEOfoIhjz7Ju4J0dJGxjBG3idsueKS0AcWer8uJAt+PetVRAykKLFI
EZJTRDuWiCtoJ4jSng1j7ZHk1m3GmlU7Kto2V9e8xx1V8fsXc0e2TEoEav86Wde6u6Rx7+XqtWaM
NrpKtdKnbWN+N+3HLDggZyKBL3cLzDsSndgUwTL8w0xPQeCFHQPcf8NOQw+OlEv8sVD5mmsRFhnX
ZjMAI1vN/dLiny1l55O3asRrvbIztJ7QoVfVNzl9V1aY4YKQ5q/qD/TLpXyyAwIere+r0hUGVz0j
tGQAs4YD9Kfvxc141DfDRRMX9O1fcbwkd32FsXrcFA/Yi+m6XUUf01m7lmtpxxzxBFTL7j6pm3iP
9U/SeZ7+rdjiTTCX1QtloD2BpyC70k62YGRfyZ71zhVWzwdx7664BSLuFH9oimxqFqQVx+FhKEuZ
AniJlqj5CxsnpLgjaykjL9Uu/pidMNedMS0ukUt8Qf0k5NK6RHtJ3WcgCuJt/9IZ+63Mn/hb2WPs
Ww52fslsMhQc410tQhI8t46y7+zoVF7Sr2FLn7jCMuDEV/+WeMoWsdSme+B8EY4mE89NtWcWfFd/
K1uZ8IpwKc6XZMcjYSO4tc0FY6HdtJd2oPKWZBVFCxLkGRS7KtFS4zZ/RQB4bsyXzRsbHNDyDCSC
V/aqbW7Zq3AyfusnkZ/tWvwH55jjUVtivl/j+LlqHjOkj/iMLQ4L9aG1AQuuynJD7YVVz/AI/Zr8
Kz8mhZL/Tdm7zRhtoIg8qUcwks1KO1P+kaGSg/yHU/cT3IwvtqBLjPn38GraTX4kzmiTrYHB/QW3
aFpNT3lVu7xkq2IvrksHSnhW3hhuMqL1j9Vp2A0rc2FSUugrazP8jntm3JBLORfcdl98RujhURlu
h9AhdCznpl3oq2JDmrfNG9oty0N1wmhx0iFnVEuElWtjS5yJ5tQ74UpNxtdaLJOldHijJX74tLX3
+NW/mk+u+V27N3/KwwwYihSSBSl3tnWPDxIbSOYHC599jKPtCZI8Cl9MFTQC4UhhOTOkZO7y9hzv
ahjbDkNnwB1oT2Y+Khc3pNPuFBt1ZmhjW1xaq+6eeTNxz27+UdmMG3HNFjtiSnW6hMP0mKmrGYpS
gtvNIbqQweNQXD6qH53hx4oJ2gcZjT/zs/BEd3DCT/1v+m6W1Z5VBFuvcis8hH3g6F/jkRGMM31F
TuSFPzB93dlGdLaiNJc21VrfpvtiW2EWWvCBbGBtbYxD4WWPfp3aXL4uxRS/6ZK0Hpd2i9Fc/OId
PRCGY8fnObYRa8tewBW9C26SU6PtXJKmvUaEzHad7cq/kQ/cSX+7C/mXjsyAtPqen+MOeBZLyy/T
/jGPiovg03ur0JzZsc7KQ169I2FQD13R5DPkWFS0qUtsjepau4Rr84zKb36y+Ib39lSeyjU48JhW
Fwzx4HQVLyL90oNmqawUW9rybiBa3cSHZF0740KzEQkgPlrlq/AK4csjwtIJ7fCPiovdIpu8jeAG
t+yWPviLLuLG5GDSVulKO01u41Ueb/O+fBq7fM24Y99+Wr8c5kwRJ2NJtPWq/GUAb9fXcV1es6V5
CxyAGlCkEUDTsd3NNeH0f+/EgmXkWA55atGC0m3FsAijkMsrDPH1UB+rS+T4NpUiVTZSRoQQnT38
DCfL6T3DAUvzW3gYpJ7ljQeLGXK3GE8SY7pduk4O2IRW2gtU0pZxouevEUohy14w+dSdzgne+1mv
qZaJN7xt0usZew3PsYR3ez/KjuDwObEIRe73TL/qxSm/auRw2oFLrUE8HCPC8oT9ZdiFnk7784sp
JSa71OZ55qanUmVH9GXwx8GZhI6ab8t1Ua3eU6tN/9H0e6N/kCzGhJdhu39j1hFtxm30r3DxZH8F
e9y7QJEvFM+mLR4Zy9Nq8Qc/01e7VdeGsai3vse3xVh3L5wZD9M4k3+BEp3dwnLwUo8fXfsnDytZ
ZrGN8Rjl11mkeXlh4DUiZ+TzOLD2OADP5EO/zqvIq1zBKRlDUuxv9bW/JvQicMkN41oB19J40Ifm
DU725pHILpeD8eQ6pWMbwYCg99JsdnfdveNFExxEULLqqBtxg6eeZAxkWxxDpNhhKA6Ywa77rXbh
Wcu3wVpC37VCtyECS6K/Y5D0x8cJbSIIHWhNm9zp/wlMi3tvYEwsLVOXqfFbr2RPdmaPFcOyRejA
03rxkC+52Bb9y1qmDLK/i5sJ/XkzPpqTsSE9MbKQviyTi9I45bqmCUZEtMxgoep73XDILj/ihEey
y5En31DMe9ChAXtX+/cIkNuD9bC6bBsbSkjIw8vw1pGvCgEhCxZwq9lDs5zcGSszGKVWdoNvDkUG
3s/iUJ7Ga/OlE37Bt2Q6Mn9GWKgMdfby2t8J2IkQsL/yD2kbXwfGxsuB90Hm1V9jqPikxe76JaZ9
66/7pWnE7S4ztm091EmM320uhoY0D5fGN0JSgwV/jXbIrRTPkFZj7KSu9g5LOHDI8chs6nN/4Mpg
friW7faLdok3dbyWJ4u9xbcmsQRbyFQU3feQLiYHFWp6yh7qJghWKBtiJJqYhB/h+y+9ECmVqRtw
o7SvzNYW+bEg9mA/3Islyrm7ryy0Q34Mj/qpuWd7dm6sFbM7+y7kL2Plcp4y5hNP0c5Ibfq+S3sZ
nWDJ5Cp0VZe5zSfylXW1QxWME8gVV+h/NHvyslPOknlprXnEV9CQ0ZOuoFX347J0RzcRbfGj2+Kz
nN5F04JEEyqCe7rp1sWtP9Pq3jquQ6JFufgekvPBTXOZV+VOOYbsjVYSx+bsDdSOy4THYma5IhMn
vyh/rQ+ALH64mZBlnbOLAcqJZPXEbs5c8lB+jowBFy1Fx0Q49DJiyBIs6XtdZqbzjtOZ2dAPxdpS
8MCl+i6rZ+6VYk8c9fvqVpg03KlvHIY6HHmCy/uw0VzzB3bX7h3iglfvNh7MX/xn6LYmaI074xK+
OBw0RyVXaJFswVLb7TZdgUtBR0OV+wW3cKVsaL9kk5oDQh/L91PpZraKFNnjQZjvjAYg88AUZHNG
yMgtWhOY5NFLRza2TM7jrUW1siwUh4lAxgwdeMjCIglsUW1FF1PBipswdIVTe8fzjk4NAQXGBtCC
Ehv1BZB66SN4lxwcZWsczJ5EhvHeR3e+SDj5iHTL7lB3FoPN/79z4dScgf9/T++rsz7i49xCF0IT
SY0B0WzBQwihi89oNXocIBk5Me+kW/oGtqsMo/wfUm5QTkrSuvmNnvnsqi9APwKHwpy+fEaGbywn
21CEv9lZnPjfsn5Ptux/DeJfDYc5pkHFzoy+3lqdEyJAEdka2P3ojsaOwTWQ3p5b9SMN11D52SKy
cIo6xHZ2zIF0H1idePWBaXGbu4QFT88ZOi5r+Mzu/6S/gvf5higRdgokAowOJScvDdny7QsgQpsQ
pfA0M9Xm1ZDYHr1zebtkSRrRhTxe/UnZWcU7IpLJ3OiIST0j/+c66r996m/c7U+gylG5GVnE47E3
lCsufZWgVbifhvkUm3WEQDqkn1dSKutswwNdM1ib/GLT4StSJMiLGdekTEaXOa7rmjkV+yutNBZM
z/NLaO2ZjRQDs2osHCxQgAxpo7Qki1ULDkN+8QeXf0yjV5//oJOfiNjM/6SQarKwsQqV8t5Q8dAt
+E8nhLGV8oBHiUV1F6enqDk04yGazsX8ZLazTHMvEv4SDZGZA95V6GEhC65ZcUGxZ0MSziKn+rAa
3ObsIjRirglZ08yVxkZbmsqfue3uPSSCrLn6DIbVAKFBCidEytwEylZF9mYn/L0VLpU1XYNRh1Em
LTIYZT0rRHRqjFPVZ5jigphPMjVR4w017RZenfbQsxAkHMgtxPpTJCxvYSVjiKcm1RleYRBRBnSO
mhX/TKKxKcTyy1Kqr3lmYFdbGXollIeZRGY25qNtKDYbRWxd+T02RSETyGQFTCa5qyZZ5BPz08bC
UdX0s4ZOApGJJZQHpQGiOCXoNMVO+RUNuF/GqAgr8KcXkEnLZpRdOFK8pFEnHAjMVP5ShT8dp+Uh
hzuaVeOvIAJJFCLcBKH/NMvmIxcJXxbae+8Ty9pomElDuYB0IkGiyPpdTFpoSVpSpKBw1bQavWKk
fxsZK9/CHNwChddiVGegT1PLRWeiclCGzOmgtvhhaHzrNVsxcUo6myyz3K56/eoTqgHKpOdOwD2m
tZRkHS6QCUum2mgvYWjeE1AJ0SfRQtFwSvnsMfETYTpsRFE4xzq3FO44r5swbtXzhOLE5zo2/Xgz
o3MdC5OASvOcqOkrk5mG+Iny1ZMPKcTtWSun7QyqSI8Dhn+ajxBUn0akkpwBBZ63Qxrq5dbUQ9B4
fUP0dcTayrI2CRFqfm2+Yry+EgEqo9T/U5XhI5F6aM4iw9xYuALk31gNk5kMAMwb9zMiMXq/fz1y
64DlU4DeI50ruI3MscOvRsMwPAMRbkVpPWp/JR9TE/31ARx5LnSheyMnmPlr16JNycwNOKPaY6hy
YxZAOFMuXB6qmM1Y0mrMXk6TRv+uS4tUVtZD9KUEZCNVpddbPaTNz468sUh7iYTEtKPlDaOGsBU8
A8SvaKbJYNcZiCdF+MpMrsJW2IjwepLGQhbpY3qv8An8xiZjAiwRE5uOpGGzVb05stjJNL5KnPCT
bALTMnkvYZ9oBq9H4aLDJog9gnBII9YVDjZGKC86bSO7/Da9TKwnEUai9GcCzBQHGZgFBltFY2nU
s93HRO4ZwTJNPD34V6Yc4bHAKVxdk2mk5DlklelN87aQVhLb71JEicTMoFzHeDJEdseB/1FzpMhs
UWK2J0LGDEv7Bkp0r/w3gM4CcOdXf4oZ8yHMeA/konLLqjsaCRSZKlKKJRLmZ5XGbEXMI2fbvhkn
r56E/UAMPda3eJcJ1VHRBbuV223cNEtJC6/yiGiUyzIg3SzLwuekyQ9UkUgnxo9S6r6wD3N0U1uk
5kdb4eDO/w+VYtvAHcC4+5yq5BYPIBjA0m5zLFJNLpI4jX963CYTRERz7VOT+OAH/U6jKNrm9QGa
sJrfZojhVp+uVOifqIn04HeiJxLepwSa0zS0vg2z+jZ4ATvjJ8AmpEF/ILTvEKmQtqhskC0St7WX
fN7/PiGgjwIyrA5pdar4AVLtWhOEieKfphiAraqdcE5lLcIVVtqJ8DniKwKHin1mrSd8h+ylZ3U+
9W+eLoTbmeKYIG9GsFgkSXFZlKGxNATSnvuKiDymYgUdcix5lYEiRfcCHfse5EUt39f48eg58u4B
Lm5VlAqUnrVPc+Mrv35mbXVEB6K+l2hEUtZtc0eC8U9a4CnmFCgebxpSTduWjP0yQH+YjB0nMNV5
fRAR6UXEZ0vSZ8zV2tbcvRmjNus9tw3upfK+Fi9ggYRYsavsS2E1QCWW3fsGWgUtLqNBvWfjehR7
tBQVKerUz/2nFmL5bu8iWwODtOpO5IkN16TbsEsE3Xmc6DLy3UDXpjCK5vWVQ1aimUKozKfEPSeg
SJaUTcbqKtUfcYJEg7MlGf7JOvhk7fhezJaoTd8J5NiF6XWDislEynClvSVYRASKW8HovmSwocKQ
LRWJQiKFQc2+Y7zm4SYdi5tE3KJvyV48ICwo+FoU1iX4/zcFfKom/paYHjIKk8MfEXCuEZ8HSoZR
69Hb7wVmUJAXmIWvFbo6o6iPDQTGMcgxwIGBZNE4Fqepj/EKveTZlZDFCcFnpAAtbA9mC7ei28Np
dcQKtpj5TMfAxpgALkPjvZsYWCXVjO2Z/DIRW5xaCeAHGKqW752J3zttTZpoP68rgxuHZWJ3zeL6
NEzoUDGElEH4ZaqUT4L+IasdnrUScYUW7RPqx76T8cLhlzoQbcdpJMANfMv6A/xlid0OEkv+fIDC
Iwe7oqThwaqMNjeKt8VobspkeEiy9Qk6wI0yc15YGbbpImOkEiIfy6NHoubQzrBjgu1mKYnJw4sT
H/bysxqIb9AMApFDLy2nHUiOq5pPP11UvlRNWUs5ZzNs7gVMx61R9qI9WO2tNnCuYWVTg+ojTOrX
4NNOylq0EqkvCwAmLd3CPHwlqB7eTNachAlyEkhqEPPG0chHLBkfge1AxFGfgAqQT3uzUAZh2r20
kLHKkIlr3ERIcXeEhCGBeVuCdOCGkgJb84cOqFbo6eoIID20Ikyzh37OeXtfWvhXK+o+Zr1b4pi3
Rg3XK2UYjP22/ARIizStsgEX0BfbA5cIZ1bOQ+THJAt4BilGqfkzg6QSlduYIhZtOa3oOCp0H3gf
24vKBxispnaDXAN3B7HAJF203ao0z3N31ZVL5P8LieHiQgOeybJVw5y/Zl4L7ncMMPojzAIJKLHR
Yd23UXkv3/naANY2ieUSIO8jP2LsFR8r3MDaU7TQHrkA+hYNFdxISYtadD7C4OAzBaPl9zlVF0uD
+Dabh1g9BkycqZjkEW70cWKPNFsfMIl8BSwR4cjvWPlhvBUBYILMov5YdhPozxMpa1Qpdl8iS940
/i63XJIW8FAU7BrR2o63nEM3Zx2pbrKnnm3A3A/lLrHg0C5Drv/5Veu/c7nJAbHS1a8qxocoJGSG
x99oC9pwQ8diyI8RxqC2FKqVqh0TdgLsE3RXBSZjgrPizdJ1V+D3DALbVH4j6PpoTCWXpaHakXuQ
OEm385UdQd+OIW+14k4UwaItCBawtqrwUauXZMLk70kt4UVbQLJD8yczxM0zQh1RvoQ6yle4STmP
DwsXWFQWt3E7w05L3kBa612t+nw32lIat73whenyzV6eVgMfIgfmhBZXGzzERzN1ZUXRw4ouZHXA
IV7+VAg16ShnuoTCo5FpYKqlfmbnxVFidZDsotCTaZ4y8k0JX8TbjbHmuwFcWDN3tToMt6pNcLGN
YWwx1IcmVZe0TOyUhfHfEFL6+4cowJP8rkgQ3xBtq/MswOUYV8HsZPItg8a6bfgxKNTp7cChLNDn
KWuUhjzT3cSbx8ivcYTxMGhbY9iK2htPChKZqiZ7KGvxL/4CbeKfUQGrIZobOGFrdRPu52eEOuiA
ncdKcE8d8HRMB7g9MhNqVBXIICsvmT2AO7qHi6qih2YEn8FXYvbLx8OPrbrzCalx4iJy7DaIsSkt
Ddv8yzb5B6YOokVR8UEAiJ2+vAwvzU50JHKO0Xit9ODnQQOE2JTTQaaK+MI7bUYu0VZYGMwAa8Ki
+c0Rvdh0srrLH2GQZvIxMnkFnzmvG+hl+KbxCJH6tKgt1y+XmeDgZiCybp+SHIBHvFlOn8GpO0g/
9dH8BcvOIvke7fl2hHOB2DA/Et521v/KDtI089/wHwImgqZ2aDIRR8xHsB7tOjsrXLMutiPLkdzx
Cf9Ws6WTBLOSGcUOyTcj4WlGMv/Fznuu1z3VTp5+CcIxM201c8rO0TSXsNQZET+Z9H8DIQTiZ55s
ZHmXFpSBC0PcvKlVlMuLcS/jY1ta7GuIBc5gzbmszgN7RkLAPIWh8Rep2uUnosFWcEhTRiFkLd7y
gdEGiC4J3xnhhODFqwVRTwG4yBWHbJB5xAjCG99wmr4BpJu3s/1Qw3VEXeoUz1BwomSXB/tWW9XJ
Js5dQTjV4pF4c4YRCSeT7yLVgvrVsvuFnvEYP98VCiu7dA2iT6YnESkcCbo+YK5G21mQcGC65pei
XRQOxYM4oU4hABWkoGN5JE5TUMaESrj6Xxi4vCcsUCDYsowIT9qViORgSeCDKz3fwu8f9j/mv/4l
7YR1aTNDSnFaM0RnoBQ8k2P055/puZo/qn0TLb5KbsWSFMzCZeANmYOveogXzT+Em3RqxPthFNTX
yqZ9KYRpQ/GLV760zBQEuhwj6EsEEFw/3YMTM9lorBheFeULGeuXmRo6sQEdrevP6h+3o8b4/hV+
E6XpIqo6h/cMQv9f6IXnatX8duICSS8s9ZN48Y+AaCHiHlBPMKSrPidPWZvI9xziG8Vz7OUE7y75
aQwnW0eUxdjFAofWSDsP6/zef5tbssaYiFsoPRYIATlXCJ0huXp86cdmHexxGFC6mqTh8b8/SHxu
exZ11kU5mffwTS1kHyCdEwyly8BTPP4DFDDVe2hKBiNRoRSzNGKufFSeEN4eTFb42+ed5M0XBHbm
R3Gr99m/gavL1TBCML2HLfoDm++eb1uHFs/DYUx88Ctg4ZZDYh8WrcNH8TXeA1fYS/vhpVt2/MU3
Kl2tGzxvvVjDBdjxqvqnZkVdEW2J5ztThYTf7YV+ytKX3cfI/JUjYb6nbD0nzD2O6vkISZVtcje4
W2nceQB4FtW9uhlp1TBR4Fx2KLlTDlCbd7T/QYnGnIE8DfiDPstNTyXRYGOehminzUtiEFfpxjj5
Xsf6qtrUt/KY7fndt2wMGg4OdK5Hns4YckaxwITDKYoeFVX3kdjzdfQKH5hg39JT/5NljozyezPt
oiMrBGEZbpvZbn5AiUHu37ff+ktACMp18Umi0+yVL0bKyLiUeiW5+ffwxF0cIjGunOJc/74hzRsL
txm2k9P4NgUuEGBH+5SMMyjZ/j78LVfGoT2aJyEBeLVkG9ZMKxJZeeSZmwMGnA1biG4KVRqzqt/h
lXBwcdQybye64h6i1V90ZNsSie2jZHOx00iwbxYRYFpzw+yUaavOmLF0KVSVyQ6KC3qsMr9l7weH
EceinC5tQpvoQaiwScAlQamadlBposFcKEz9wZNhwe+kc9ova7w1IVFYvYKs2rUsD4FvYl303i3r
nyFasaEIqpWIAuFO7PUiVDmKN4l5z8p/kOv8csQ3AVRrhWJnNl2AMXYf/UCrjauVNvB1pzbx52/3
GpMYFrmJreFO6g56+K9/q1Ugl34F81oNj28icC8gpnvrpl292WsEfOcoSimtGJ9bN7G/KtIdArua
7f3U7dKnlHNGcBiG+wbONgS5fp3pxwiXQMetOdaXqospR2yJoTUTsoXaac7YiYyacKuxC2J/M6lI
i/+g97pGVdm4sceCLVRP6cgot0xOuGUDFnuyRFRRh5EOhQhrwPTiCyXV0F41PqA/IOHcC9al7uJD
R6Sf1N4l5QZyLmE2mueMP5hNtLg6FLoywQ/RaTh98AOYJR+3htjYmTLYBWkVQ426eKLLVir8CFK5
7P7RlhmpO9HN1a5WYeVeR61L/ND4QaQAd25AtYaaG2OOw1Q7epkFYrCnKXlCAwPdkSenZpD5zjHg
HdC/Re2WY2T23Y5KvDmpsYdkKhW50bNrd+5fie5RiI+iE7HCYuvWjlD4SDdiERHs/WprcRmb9a6Q
ztKM1JSF3xu4hgdPVzg9C2DsyLUjVl4gyclpDSeOvtz/nUl+CNXMHvhFsYtzVrKYIgWcmOdN1nwq
kNK11C6j2QEN77YmfbiRe6JFnhNZnCn6hbZ8BfWmZG7bHQT1pECEQOZb57b/8/Zd/EzZitneD35U
YObc1tqartCX3OZr3OEHgviNUQ5pRpGhKXHbs3VDYO8zO3tPTFwFUXVkC+t6JZLI8mB1zQtX/QlP
4hXyc443C4KBeaVKTb8s3ealn1hW0TCeED1ituEHj9chjx3T3H+84mxzriOZo3d6FUAqzCaxLZEL
8zZqLYJ9s0vP3Sa+BzjyKOO21FLIwKp163YeI8ZIIVAbzPi6mXABQ3RAUWE8xg/sJ9lauCgMxPH6
3APZtr4CLInn977cK12q8PEgepqtnvEe9sKCKw2MBb5KV98UW3XDogXbgtNprkiwzaFb+c/eRac5
Apu6BltWXYgUcypInA1vnS97g5lCIN+yggIFuQkexQd6peRV4vbRg8X4DxUBRn/JBtBDl+EvGBgl
0VI8ZztEZs0Pe7vsU2UzcmofvZvu37llSNYY0ZgL0tJ8B5UYAt2ObcLWPLQ/PXzPg+morix6qLob
XL+L+E74BdcGcU8N1/535WK0xyB0ZNbMurTGjT4tyxO6mnXJ5fLgjJt51s8kaoJxitGhu7oDBRSB
F1fSpvHyHZyE5sXzYLjqVf/J9m+DJCS4DuGG/KL9i9WVtc9zZ3gyCmgX+ln5JJ3hwnO/4kSPekxX
eB7e6xz0e5uCuYoj73s3QnG3CNDdwk+3hyeceyTBrr81CzvdCbv4Nu2DzubJKpx2XPp3Sv5zCbri
2B78VXCCFUkjuW4OJsyNZXVV9wn3/6s8RGiel9GZ9WCy0zZkyGGwxLd47IE4fJL2AYVoxapK8Co2
8wv5j2042YNr30Z8c45PUrvtryIB9stuhxlRuCf7/z+ET5nOmtJj/hjX4bHDY+i0m/CHURTrc/Wc
ehMj8GWzmQeAp8sG6wajkuRE9dneNeKFwElT8txjZQuyA+K1UmJScDuT1fIqvOPjjP/15/TwH0dn
0tW4rkbRX+S13Fuakj4hgdDDxAsorjvZllvZ/vVv501qcqm6QGzpa87ZR+3R5zImgCzW8BqO89Wr
g8feJ/iPUU9KaRhABawbcRHLsiswh+d4GbLkM4RnYxr/3kaREAtn5xXTa+Ofs/jaaWub3b64YdsY
0B9m8dal54jq4t6CVyUShOQeyEKUe2J4cwFCzvXBxco9QuPoKR2nkQXqmFDoQ8U1XnsRbvQmErWN
NVKKgnYWOlq9VSkX61372NBCAcu6LT9DsdGMHtFxpEeDnxLaLp7CyFFsBD7DnCAPHrp829qIbe8z
HgyzMZDp0BSVH2m9T4LLoCI8CRyQtFUdoSPr4SkSO9e/5oiz0nI70vot+ADkA01kUW4yuqOA6209
V8m20G91y+hXH9vuaFs0RydoUF53SIeN3b1iv9fuKmA+BxfF4nHSa9FY+OMBMO+L7IhlwARMsp9s
H1wDmRQPo3oQmsiS8ZI2x8lmUHGcQ0x6ILBX7isCa6rum3TVWQHsaAHW0zv6p3I61Dd42jVD14WI
EZh5PNEuRQcr2oFj3Oj4eAt+6RIUxTuk1QAHiHSdWQHQ6zKj7Sp2BYhzcVGvQFaoeFctWwz1WwJG
oXZ+xDNjzC1FJI0URj4GDy4FkiQ88x6Js1/cXC3LLQebbbyQl26BqnwXJN+Jc8XU07BsLUtCM04+
BbzcTUwcENowJTHtj8rvLQ9PIPYqr7li2tfgHIx5LVDQEUZRhNvM3kviXUVO1sE+AoG7HSTjIMdD
XeoV7r9BziRF9OtMAPqtUn9X3DIO2CZAQrcQx5TU7nVzJj9jNSCxjiVrnan02K9kBLjeVr5++ts6
YbCOHZf1DHzbDJyB04T8oH7znaneJde0638Hs+if1gKln1iJ/KeIHfiRcd0ejOGtyI0sHmu3Iyyj
8F+Tds4O40AsdRQl4AvCLkYty7J3zvVfPs8+pvYxAAblJyCnZyrzKEhIAWv8AKOXLusPInLinT2R
ANbWc4OtCUboLSJcblOiGJ67iQVkplvn31QOLXm+A8F1DgXiYPvj1k0aJDAZFi5V2ETMRYN46fsZ
w30NSsRpsv5xKmvOu9IaEuaZPZEQjuv691FpEnOXRairwYrLw9jUQPCXOoUwLxHaeBHtVzzxLAS9
R05tZs8L23iO/8FdrLeydG7TrRqSG0PACOu1GtKPIh9L8hVN99bnrU3POEdi6xHQtomMEg95E5SQ
k1SEbdwHEd9F4ivrFLdM5Gv7kJUkGaZhxiBPVw5RsCLoqEVVVeTi1A81M7Kgdh/asEewBOCYMS3T
Ku5RwZDJnbJrHkv1qDxCQkLHs+pVAu+OrVfn74kqZwMwJFiaJ5J8TAaPfsqd6tkuRyYHhoFcMuCh
7W/oSLfo54OWKRSnYH4FlDxlXGojgIqyrF+GKYtoyBx6qblgtEHcQXNKe8/mmxqq+sNVBfjboOjw
yXv+iFqwmp9qR6Pwt0EGM6iuql8r4ZFEXDCl/AP2jbo0BVbX7GpfRj/ZNKvHxPS4bmYNCdrNC2oS
bUuq6znKn/tQ0WZpj3gPIB5289UG1s0U6Uf7Dqq8rG2qBEdLigbl0Z/wB86Toi85d5vG4HCMhwMo
FIFTnTXUW5c0FoNHBSzPFQNm3wWfY6nC8DxXXfa6JMQ/qqn4F9vmd25YniZ+7z2TBsV0vq3ztVcP
T146uqclFoOFn1I35ZqUHIO2POe0qIrwRvEjFfWz8lmvLQ5pvW3eA2aYLH5WysO8tvez6zTdMSOQ
4B6yJKdVnoNNpf0pZgYIbq02QgiuUt9j+Jd27KngGrqPVqDja1Vr5n3N0sxPKU/yprN7UkJ7nMjx
AhiJfS3AQcNqERT1O58dGxkbpPVBWUBOmB57WzJL43Unqvwx1TImEVSBf6rmhHi98afx2ajAD2Tt
Wst+q4sF1Rcom4nIsxc7gx5bxBDiefxbICu3pMKgsy/j3GUPbQLMIaqNZOJeEOnhhhXp0DNTh6Tz
lnNTz+oWo01sDomO9xZcZExh8uZBN1NxGm0+eTmH3o/pnOrHiRPy4p2QqRuGFJJ5G33TU0ul9oQN
cT2GI7LlwSIYzuageCSQPblEtjJnk0fOsYSBj7kUE56fdWZnxU2HHpPXzQuEOeqQXLguFOPJa63h
QsRe/yI6r0a3krnRSUozoLuf8RTCwUL5Qq0au4SsMbkLANWAkCL5DWidF2uXYaAff8wO0CR7chhA
RPTUTlQIEsfC29eQkfSDSgGeAi/21SHjb+UacBBkJDFSM5JkxWz2kFESxNEeOtbyAHRz9ST7bHqG
HtdJLseBB6hFQKLrmoJhyG9WHZ26h5HccFR7ZFdHblc/9bpOLvaCdiZmM7ye2KA9cQM4u3EA+w67
l3SRYXQOo5uhuwJH6x9VmJltUoz+udKT/z35LvJNGeGrNkuyqcrZ/OTtzFNdp3HE3LodkeF5grqz
jpan0VvaczjMEGXnCo1UERS0VYOzF30nBDINdCBB05WXRtWAy+cEfoNWN6OZKbGsOlarzqWZmDDh
pgQnAzQy35cNUr3FwHfMfJ/IBG1DD8v85LOsZ8aok/uRTireFAR5bWZ7RsUSj9h3VZo1mIQRzo+e
DyljhBfRtx0cvsRNjhydDBKrGdrSXdMnBa7oJYcDZY0UiRKIRezeogQL7aExTOVjnVqatiUrzVMT
JCjXjM/J2SuiHk1BjBmXBIVgy8h2nGOBxC6tM1jfJDaAWtSM6xplPXh6DNnZk4PuFT0yBBQk85So
v7bP6mILZMvs07CE+VGT4xboOr1adoimNyQ5LvLjiVanh/3CFZKAvppq/x2m0Q1LEwqmQX2up407
psV5ClOJqkax6p2kDk9UuRqzc60eqGHYXnakCY9uwD4kLGChJWPAIrIwLgsd6qXhcXZsFUGQ77qd
TLt+2ykb12AJGaAciXlcwXaHOBDN7CrvADjR5VkF2JsxzWmVof6iji4spDVZGyIRjN1mZzyst0ML
6AtpQw2YgGlMjs7qPm4TpGsmSXamGPWuaSHzEiJgcUrNyP3ciRWqLHgrE4XFyOgF7zkSloxRWynS
s4DovCmNhzVgTLr7ahywjNedvoeAzau5kMZLrrmxv1UdP8HfKl69OPJ/CW/vP4C+pwfbgtOfBtTf
CSXBLnbQHjX2wN/1BEtDGaQ4+BWBCHj44EvfOR1AuLuCtKr0rq3dBmLrkL62eRVgfElNc3Jamb65
cfKfQQd1K83wJyrFVzeS9VmSmc/eD2ZrF3mGTj1kgTKT6qNw7IeMyZLkJx+yapvkebZzSJvZ5pFg
Qpy3kLlce5SvRDPJY+u1XyLo5T3posneH9Px3g8zfFiDZFnCRCRM4tesWQRjFyFJIO09gZltKtEW
jMZx187U3pSOUvKbrvt5vPd0Pv5zO97VVeMoYmwm9CB/iKzyjdTRV54GzXowBnSaPQZ00xwvFy9b
ZL2PYSHhBCzIo+xHtj42uKQ8xdHV02D4a9ReXHTUHiwIXTyKw6DL+3jxuq2va/uxrmHPsdzL1M6V
xFAuCQReJRQLz3IieWIVt467y1OWnm6XigMjtsgn5M1BvJkEajx0U4CJRiMpr/NyeJjQIN2FmqRI
Hm9zBTbsXhu3H3ZRUuXHaDSMMnJDK9Kmy6vWuuTFKHODecvMyMIRdg51Tw6sLDLyMfJ4Y/uB3ITQ
xoH+udZ9LIGRVHmc7rsgEo95xUIM+lW9nYBKb/nsbxuEov9ywmkAjpEE+yVjUOKKwLDFqazT4sOs
COeaX/wchr+EUdVvvqrhY1WT/5+fN96FiK5yh2pHfXUTEyHlJ+OZC9rdOR1AK6GKca1NWx6l6dRu
6Uz/EqoZ0XE69asADCo6p0me7cgpjqXfFSdHs1SNBsPYhlTyjuJ7WrZp4kIpxp75Hhp8ejHxdCse
j/F5ccx3ExhMTvbg/MBszY+hFzjHoL21OT4/F5i46McKmAc2rkAquoRuQqS27DZJS+JS4wKaaS3w
GF7hN2sTuCHZM82tFXCJn0bXuMprywEjZuIHjg9EKDkaZeyuqCFyUhinvLBe7cmTaNc69T4WxAwW
jrBOk1tU1wUi4IoUi+cEUcypt9N043lFsi/myDrZRLhuu9mlpW5U6L8PMk0/iHadXhQitZ0lRPST
ZjM54YmM97yScGk9zUc1Tqhw+6mc91LP8R9MR+chbG9LblkNgISa4iiQxW7naIyYsGu6fcYCL1Ub
kB3oeoaVgzv4PMnNNHGtsMmfq5wLPdWj/yOTPHyoloDXPGU3Tp4nnS+WRutB1m1HbFMJA3ApBZJV
1GC2tdA8htBewaF07HnsJFUsGtvWeqoCwPxIMYpo00kmgehozGka3Bn0bXBDT3oTWgr8yjJo+lPa
oEvNgyw+hlb3NqezPpskm2j7oyWCtZ2Oh0qBUEtT8JW245stLHeXFEtFGTWb6pei7Yi2koi7at8m
wyMJYmY3thmo9KGZxJVEsxkORfVvrFprY6JF/Csqlexs0KKnNjXOkZnJcxhb6skagmk/qpo22OFG
v2a9LH9MXvRMSiWaKk3D2jDF7f/atE8R7EaCSXxXZx9tlMNeoBH+5mwBPmLH1SWmC3vn0VnWER8p
JgffoCzzb7YZvxyPhFDq+5zEgHVPk/LhqTo6TXXGKp/CfkbUq8EYyRmfqh5vaxHh3EZ7A9UTe48w
fGyCJn9JabkGnsVt0GcpzmcnfolzfBGWH/tk77r6YXEs9zANZXLxtWRdldstECMboseULKd4cZhn
EdoJpiMv34VvLwH7T3t6Svt6+ggFbUroLfXONDjfBv8GVJk9hzmbn7wvYUgCzkjUOihsVnHaYj2W
OcggY5dJW9P5W8BrGJNE6OxbvyY0zLHTvyTOSArLOjBAXtv/x8fu0WxBrWpaj/VfNChmL02B410y
hG6Is1ilIiA9NfQThGhV8+F3VrHP7cUnhDvhutTB8ms51fzSNaxIK08DMQ/q5VqFcPvxWfdjgEDV
BiQzLSPr0LAG2uXE3fysSjc66kG6j1ycF1cH03+iKOOzgJnLbHy20fBStnjzwOp/KhCGb6kN1Jbh
FpGimYNRHu24euIZ6xDIL3+TQuwFyBej6kIWiLukmCSQz97XmZyfQlGygrSrlNQbYB3jEEfneMz8
j3Iy1Sk3TnqO7NHZ57VGppmXt3ACKoNgLWaSWw0Z9ZtoiNqT7Q0cAj2qT6/mJ2yDuf0UU5MDa71J
iIM4xqHsAfLlRGZsMMMAYeJvicj9Hc2QvHBihu+yD+TD0CdAfG6S7aobmzeKrGDXNSMOPhkFkhAi
v371hJ9dbA+R1pAmkEqrtN2adki3TWEve+kFmGlg8+p6bY0aBJPIVf0hTKeRH1XeN+c5A5dGu4em
wBvSKMwVwCUYK/cOFy76X8zfPp7ddPH/VTSCq1mRFJhPJjy0c4xLr2p/i6QW62FqwBEmvfmxfMJJ
i5wan+MXWloHQCjWgqdaLmw+Q8RJXc/i2dUz9XWkTuCq5V9op8GrJd3hFIu2xeACFYO8L1Iu+ZRh
4YRM1mzH8u6VTEoMr2qC0HGjhAL17ll6eUSw6V7+5kXgnRhBRAdyHTC2CklyRvcwyvS5DMY/L2v/
2YvDo0FOm24LA00P3cxSowqVLE3DItmVvb2qo2E7tdyPkSJKEsz1nT0meMa8LZX6SsG8mrzivVwi
FvY2aXFQKAlTReLB2bQV9vJC2gOFRDvdh+0MIkcP18oavmuJ0qUOt1GCs3BJvWutBqhzhtqCMqrZ
jCYnAMt0xSZkSeMwV/O7+BISKd8VxUtAKMDK69ENzVX80GfVb+wiauVBHILl2SXsJnQ4zCwBkcY+
KljFfITTvZXO96AVoNT5e8LFNjEGjqBF8BlYVILiIELS1nO8mK67daLmgG/hJU6yQy8ZjmnnfQjx
nS7yYF0mpIqJBQHD65BROsQ9IJZwxS6znHOxDFw95n6MkHp2rBxmRTx7gVxqDnqaIFZcKUTEeHyM
dfnUlFgWZ1ZvrNh8lsmad9QbvGvf+/vKbk6Wwi0YtYzWJWRPZBPRjlcayxDIE3KGLuHE8e6l7snW
y2vhB2gK81UcBj+oE3c0NSu59M/1rUUTbK0i7CTpvB0Q/foY2JjYbJkjDN9RKlawgA+Mvqhgb7qQ
2Dz0uAY81T+U6XCkCXx2vPYvDJLHAmGBrbCQT+rJXZIEd2mMPdTHiiu/TNrhLsjxGPVAUR37Ybkt
0OSfl97QeM1hUCNYo8e893ZkNeJZZry6dUFWJemws1AxafjFyHpdZt8jDFJvDI/hRCKS/0o+T2o/
gpHssGxYYX+2UeTJcDlEHjtNsjrGF8YVMDV83gC5ntBMLB9O8N7ZP2FFFBESxSOUGqu878UG0gXM
zP1A+vq47EP6ijHaYB5hyUX2JXYRh0lDOf1N7b8Wplp0VdUrwEhLngTBDQQbpwm0UV98taiJfHRM
feN9piyL7UpCQlnuVA80kkBNu1h2khzZ0v7KBGGZn27OBDq8LiVksbVt7/tkQ37RXai+KaBRiT1o
58VlPZAzgVYbLFWu/VQT5EHtSvqd/q3Bmma/jf4OFy6I6SHXGCwsXlvtINqAD/xTuGyuRs3WON8v
dvnpQhaliN8MbYzs29/lyO4SvL2MvalJCGVbBYbJgGRhNZX/WVm/YVNqJ/AsUY8zpjnKYLh3YiSC
rI3rz5TU9AxmGVtV81QDRqH6cd456O8ywnn1pCmeWQMAqpsCsoWaH9cx5xbP/JSgKjQMIpdoF6Lq
ZuCVu0jNzM3R1gz7rKQGvm040Lj6ySWdwL79AP/eYcNZOyAYxxhVxu0+Uzcq9bdAtxFbrKR9/yFP
fyODtwjlg3i4oS1uUQC9uXHjYeFTbSXVt7e4xwoMSML2VtTxzi0Lb2cPDRtwuaUk4VVO9pxKJQcR
A8yurf6Wxr/MGbgf/ETnhI8zCIdDBnk4FOY7g7UQ5+46tlhuIrOLhoz1akasKO9wFGM5IMsrZYhR
cA0xrqZ9HrjmYhBxPukOMmZsgEAGU+w04+Jxg2Mpq0PkmoukhDeLty5tFODRQI1fzh8edqxJCCbV
7plYw8/Fcc8yEydp44jtlvEwSLPtU4YGM3/bTb5K6fA9FMEnnfHjckP8cZMiUGLaPSDYX1Ggexuh
Q/+UkA0PN0m8kfGObi3oQe5QPmMG9z/TDjRRoXwakoWD0mks7KBsNMDELhqzpYqXE7nFt1kx3Xa6
inucsqICa52FZzcSXJWh++I7N3VoOCKo4n4cAy+6s+a4RWgWnMK+Y3kdtBejiBFMRnE3jtRcpV/u
exGxZW5axJSEGdyihzj2JiBqmQIBIpoFem/4Pdv5XtCwVB4G6DS4WlOy07NhC8XcKJu8m1fotcFK
KAzHaxoFDGZTCbOT7ikeRXpIqgZCen+Na5hvbf8xGlC4UzG/VZF39nR/jEkVpPmEv+/FfcftEWw4
mX5rJ3+QiXjs5/RpkN1pDAiaYiay7wAFZz07ONvzHt3cOuSy2KQ061QM+8BqLswa7r0ISVVGUjPp
m1HdIO3UGDB1nPzEMFUNpB/byz+VX74ko/eWE6xxN1X9LrT13uuxK8XTPvSze1Lb1szW1iHJI7Zf
fRrKC57T+tEHUjhjONAFfqKwUntSjQ/RCOiWOmplUGw20bguvPk8jqjLMQj1PDvcJxLBaSFAAnIp
yTHeety7io1nflOzuBGaJPIoGZuQn6xepgR3c62fU7IRqQHCAzuAveCxurPG5UcsNb8t76V2mYvH
hH7biVcxiQ2YIcZrdyIjhbaXN9or9T+0OgisvWTL7mVLkubLMugjjfl10QICH6Jkn5F2iCszByUc
usHzZIf3RYAzxCEyUssLCcQ7b8wPYw4Fq63vuwAhgU53ZQlQjgqD/uoQltWhK4jYqeDNdMst4fdG
DOhiFl3tayoZx86oaZqF4bF2v8YsOlP5bRmcfTOTXinP/aWC2ofd/BqrZC8lK04mQJtOqR+P4yvw
mrWMnWObokuIWcR04Nup62sAu157A+4O/Z+QxXMAhm+KbWTfy1W7fKHgmidKk6T1emOIdToWPuhN
yRSRW00/uAKNaMpoRVT1bzaTDWiN7bODho1GKF2Ps3ejctb7QaUfVoDTJbfl0Q0Q+RHePRGRddcJ
Sm1lb6gIN9QqJ8syB5WQGFzxpBTkvNHxf7sWAUrk3B2IEaTmcUhrL5or4TkURDZ6ARjarNUOTpT8
KIOxCh8ad1lZr+uk/Kfy5UKH+lpGw5PuYvzXFpQygxMiytA7pwwolCYRjdC4fVo4d7p7lDOG18TA
DvL860JBr4MaWgMHmed+BM7831JVj6pA4Usqxr7OqwnsZPvjjret0uwdSdA9iq59DfLYP+sW8ofP
9m+VBkxE2oEhahKnemc4SfiFzJvC5jPyGCZh7GOQ0A05fWR7cuV07jN/XXvISqLZ3TdzRlUixB8J
XorQKw5/FmRIO3BkdBlJfq3zEPT2uDFLcCnSnM6W/fl0a30D+1NKOFEygcGcBVxvkXvT8HsRbMf6
5ESK/Z8216lkYG5n1nFoavQeDlCjBGGpgKrd5ex9W0wDuQ/dPi6tnVw4kJva3bjQf8gpOmcMKDh9
uuSJXsb5McvAldnx41YFi9QIbgo8oyLJRiZf+kGN4Use2TssqSwdRvPNhO9hciQescRK17Q+3N2Z
7leVnb9j6105GeQq4s/nRG6CSP+EvH5h4m7JYP3IkXb5tnkSeH9WqTeprWYEBPbU9OdQ4r/PMUwH
Pf9aHjF4waTBjl7wqi7TSdjIR/3m9nHOwdlYN2uzwbqVgnIw+fTe5ra1LsPscVKAqor0TPvx65fZ
h+PPxWqs0QM3VPqFTyAN/2X08t/Srf6bulYyAh5/e9E9egE+BELh+H35gowHTUF7g3O75mGMCXCd
cYGTRwl2CRUtxTXMg6V9ZnJwnjtj3ZURI6AbArSaDe6YZbkGno3Qv/8edNjvmWk5/IXxQSk0H8Xs
sV2f97EBtOYz6YoT9Il6uEwTt7jvZJ8VtEXLQrPhN2ce2IekcN7qooGc7VoXJ1kcOp3lTM5i9WP1
iNVIbDiwL1qDb9vWyDLbViA4CZfT6GLK7AK5AMAbd8VkH3vXOTlYEm1AwTTdL54FtCrmCHdb9OBZ
LUYcwOVPaSU//MJQo6LkbOVyb1lqH+Mj7UIck5Qyc1DsbCtB29zOf0ykNl6wbP1MONzSt1HslDPt
sXxsQn5xpfQ9Nlhe1BL+I6X0oav9w5iCfwpTKiEV3czcM46BWgBNoHcGKwKIpEgHd21NrBdbJ//W
Di2x5djiQS6MJtiH4jYovuNRA3Lr/Gfi008RfLpVS4VTTGYXEXvADBm26nzDlrvdWxAh61z88bUi
Yqbtbnz/JsCL4WFkYJy6ikL87qOItktmj2fe+midCNRoeZdu8haHRgthFaSicky2CUIEx93Stae6
6g4+28JmiAHgFNapdMFmBrL8U3H4aDG93fV+/Jkj7iHZ+TFe+lfrdhTVc/9OBvJBIOLgiXtgwcBR
ILM3DJvAOmyZXYmU+MXYBm8JW3s3Io4ve7JGC5gi5CXWC5E6pbxOqTzGrfnw++qnvXnZe3rXSncn
lv+PC0RV6G3Tva28Y0apGmi23a7G+mNf4kL9sI05dT3znZa5BdzBNAPt18XtOkPAXNT4N9v5gcPs
5sN3IBn76ppwgN+FGM6cJLm35c1K2CDy0e5rK8WznEgwIyjARZm39IgqtaWxNvSISuu97PpT29jv
uQl+VZcdrBhm5Jy/qxLij7A4oEv318Y2pbFZ9iK4WCSrshLe98YcYzXtoyH8wjm+aWvrS4dd/RD2
UYFCp08+OgdMswPN9S6PbitlWFMTMRfFsCl7B54i0Zq5i5oauocMGak3lb9l+oS+sR9wMWJlS0f5
E47tP0v6MxF4fO9hA5CdlpQ1FbI4SAH+ygo8YI+M3weBhlgs/qZjlx2p5kXL4JXSB4pMb+jz2wke
kEJTR1LBnUc+oS+rkyiHE9si5y4lrhRCwFPdhhcRLg+qRbxoyuS3RFXYTjaEODCcuK40ZQHSB9oe
HEFsXE8S06xTJq8B6kBb4DjM3Q/hU8Or9GaqcZhcSfTZhvlXHljrJieWiDyBLPTYJLVP+QDfnki/
sucEz7FI4k92vhPcmSpP0LyKlTeQPdOKSx2U38QlfdVOtGPU+OubCGSj+Kpy5zIvw2ahiMk0eiyR
XkQAuLTVV89qXr3krRAuEFNsS8L5yQbI7jO321A/9+TBRfYcEbU17e2uP9rSnDQ6vhpgYUx0teV7
h7psrqG6+cawY/rYrpeJKcLYPGXWfJUIfFriDFCTbEhgWeWgZWZ0SaPs1i69XMuDk3rZlrZ0x7SN
FzW9uLb+7FVwT/TobsGzmWifcDnr1HbzO+PVj2jCKVbQ09IIosawiBcz6dmrfQwrCvpMFl1sQhFj
omk6On+dtKtlwpJoNde8nTxEotahaIvvOYt/O48VcJaBnAjlXT70bwvY7LKq9+NIEeyMtMSVxhjU
mJPlOWf6Phwho7ziYDYrgym3bDXr3sAnLNB+Lm75F3VyP0zuWRn76Gdocm24ZGlyMFTprDVe4hF/
eYUwZJVhYBi77tHhzCjd9HXG+TTZlCXytmkPbc7LEOuJ7UTEgbS4cBxAQN3NRKfZZh1YE21QCPHz
8XRPztxsCW7OdhKWfqUKGNcYfTxdvOXMcOyAinDiQUFmhM/RKCJN+yjl15CnT6xl8oPqvW7n9eJs
BzCwmlA1HznfvYcNypBUdgoHKH6zjaFCL8lhyfk20wa1fYApRo+cSMVU+Si6afylE/xxQ2RH5YPt
rzJS3r3+MGhEwYRzKoYU1u13bj3T75EskdjjsY/8u9bV94vXYMlEeQS7N0jInpD1pvVtepqUuc//
JUW+Xz1HPX5s5ehT5FBH9nnxbRGP408jLrAItk/kgcPt6BsCkrIL7ql2qJ7Hjn7Nf0KZxwhsQF41
zBTcTAcPfpZ/emgjsqwAsIH1IoYsgxGWhlxTTi3dfJ6tdkegDyoIrhTJvTaZ/msYzCvZJ/uUfq4Y
zSFkIGFmL37OIrVXy/w3NQb3oWDOkveSsU+NBLTvkbXfdPX2/DoJt2WkHL47IgWbMSb3qHIuQTV5
lyZiW59jWWY57oBQmgGeLImFEDh/zVvkmGXjHlWDgUk4+Djn6Guog4sXjftsru8VphQhinsuXfj2
OSiWDIZLki7/0lyWKwK+gouZQOjxDhzJls82qsK9V0lrn0xQB/tA3bs2UB23UpcFKRVYh11is+dl
qHhX+wy9mPh1ofryexKYO+EcJxU8cc8/hBlDzAqVwNZqpXXMhSJiWMJY7J3yjWWfPqR++EgqkssO
Hse7r/tzTmQPYZS7oVg+U/Q/HMSYG9zW7dbSwyymJjltA8taSTsE29S3AO/DJ93O61vAve9JeDad
s/Ea/O2a+Wk6BZey99+lM7xKTLsJq4NthqyyQ9lIpvaJYo+icKTUalt/n0bIpqMhhbftoGCHtIq5
fMZbQBvdtiTcDiV9YU1GmLZPQlbNF9KXtRPguCLbeeX2Wj2yLgl3cDwOMebhCAfQLJsrN8YX9drn
5CTUAPK54quFFZWHRooRLwnraIdoTM52VqIBf3gsunEcZWQ9eclV1QlSR0uLbaqVxouMhm0UTIzD
ya5X7Auo0+anrujNqcnCZtu67Xvh4esqrBQnDpJ3kqf/GnoMcEFkCtWFIlK3It/J0DjHjSZ2NauZ
JgHg2E4IkwElYzZSW3S1G7tDDTAAcY6i56ah5izGOtinnXxrQxxqqUQzAjPh4M32phnzv6Jjx9Il
BnBwefUVWwRKH2wS+Fm1+5wjD6NHaNa6gSHjeyOHocYxHM68wGWX85tGNnpNTMw/TejkErVXURCD
kxeHxRtfhY0ZrFHud9ujpSiqLYJDPLa+9RoV0XsN1m0oycsQdf/qBvoAZ2Re+605urq7paqXCvhJ
X61DT58jOTzWA9uaKcShXhSU4m0bvEyFeRFBQmqTClO4os69CJllRa4NFzIK9bpcxFe5cO7NNYf3
2InnzA6fKyvfWWwbsoRZB+0pvZuZ91Uk0Ggb1LrTEH9woG1S5ux4McgkbvlJEa30V2U7D6kZLyGz
L6KkvPthsHtClsrpRAskAdZ0EYm61Xcl3EPrMrb3uRT4abxLJTGhVwRHyNbb8H9tDyyi3TOKp+9A
Th+J60K+jpcdoe/RJmJHvHZSKuVlvA/x/JCLbTNE0gYdKMfQYbFGi7JTQ5bn3XeW9n8cnddypMgW
Rb+IiAQyMa9lKG/kzQshtSS893z9LObtRtyeVqsKMo/Ze23Xm635b47ei8m9p2BiImtkoTIzwXeI
hkXrwlBEKbEfYo6PcOyOirFBXbHkzDFbF5nzXs6YouMg/tApQUUYOVzx/TNd4l6lILWnBtScq+Zt
sni+wnAIbplqkp2tCQBuMzTHLHRMcBjyNMN0diCiUyKIG2XXbua4BVdOViFTGDZsKKwpSOIdtAjO
OpI/isTaurkFSKLIsnUhkdbGGc4VppSU6gGS2VB/SzX5rDfdS/3/oF0PXscpOjm+fGn02N2JqD7E
CexJ/zwXsDwZHQRuPG1orZs/B9y6zMunPsWQ6EqTKVpzrUwH9hCq8lXqcrC6tvZr2z12YRJ9/Lpk
nM1Ov4kRpgXIFy9BZFEz+Ex5xlz3QXLLlnWZYSFX5j9wO9afpjR+W76IleH7n2UBxs/FRhhZ165L
wHVjOqxV/KYVeotUAgxbttATCfbbJdb8RaTtczzaPBxcWKHLtz4WH3aOmUWFeJPr5T4dpM2RSrRA
GDLTkiwI1BwcwyVF3M8Q2mGjm/onVQX7sM73jRt+li1LGda89yEckejrAwtDTULMNs6lE7xl7OJ2
mYa6vUoKRo529dI7uUP+QqRv22nYV8tJZyMrzQeIhojr1qVyUfYanrA1iFUI0QPZ7IzQXowTnUE6
XMhUIK/n/cQXGycJWJkJtl3TPPXtcIkwpqgiezJzje85e2mb6ZbbNpF/OcbFKGZHD8N8lZLJDatQ
P7ZyIioeJpQPf2VU73GqbvlC/3GwYdQw/4qqv3Omn0oJ/cMkEipwBpS9ePHsydwnhRM8TLoECiyf
E7IV+a6hI6r56JDjk9BbBQ5WRz3MT32X2V5Vp96s8zeJ+0QSpJZ9a9oE/psdtIFGe1OkkGak4RKL
4YyPCSLGbiq2k9kQGeYDSU165IF150drUsf/xU71iozsm08dTVayT2JgBSCuEzd4iTu7ZRmDsK5k
guFnbw0hIu1AuF9pv0ysjPD0SLlfeoUuGXdxHR+0sUk5jMxrl4gHo+BXzDuDIoPjjwEsEmFmiwkK
WRAL1lQmGwMkzGPO/GzTt9aj3vwP8Sa3cILNUJRQTikeKA/2ihziPKB4Yox0d/SJLpFGztHTYwj0
21IzPjhj5yOeCQP1xtDjHf1cApJL25B6TK6Na+ZrBN4IyAYs8njLFAghhFieJenKHBlv/JE/PDfh
95zVgELZUgUgLpph2DamWNsu25gaXoNu155bDr95+tMAXpCG7ZV9fag0UKZtcG8Zzkun3jgdb/AM
oUK6d6prLKhCUqjxuLaohUirEKeO9VE0tQffxJU3RP27naTXbkKlmFN3MN8IdlUw/1VB70nk6L0R
EPFIjGhcBV+9HuL4rvJ0G2tkOFQ9I5OyYwxZpSXnGYtKG9Ex1ywMxZ+85p2tchzbsoEyWesQ9Hu8
vUXXbHPHJj4MD2gHNcPv3UtR1Z+avoyhQv1o2FSYSX2RBgM4U8AvdiQzLr3SodGo5jhG/nU2tBdZ
8jpPziYfmdxmoAjskdTmkeW6/Vn1pyggCbZLsxKfowTecTQhDgz5QxtNG9RQ9YBDurvQg2MBo7oF
y9r3X/o0lj9lWDj/UOtIkkEHzRvQ9jFlqbvfFHHcI3JXGtvATwJy31QBcxZ/CYC21OmfUmQ222Tw
tdcmL6bv1Ikx94pMa86Zr4nPGM3ASY3zeBg51a5GH7UvozECN56baq2VGTyR3jQwf+oCz5UsepKb
W73Y6pEPHVphBXeF7x+gJHFnhJhyC8V+yEkBZ/RR391nLDjbuEZj3rn5n1Ay2bLMnLD2tuG/vFD4
ywoUhk2XQWdudeJZwu6tyYDfauM2cnCSxCEBljmp2GupuSDh+hoD1VQU976hVgi6Gt0UtDdDg28y
MGpm+B+M7ls0xu8t8rlz7NSYsbWJ5hSfDFtN+Bns+qI9H4jF4plPu0Elzj0WIkfummA6dfMsYF/E
pNkW+JTSJco5j6CGFBl1k6Eg4QUEYHPGlDAN47JF/1ExUnP4D1eZSxCgVSuTh3CoCFYkjqfrFJNM
lvo0bvoiHQjTaMvn86uUM9/FoJvh2TKXv7vTXDpqqH924sLWL7QA6qfQomRat8M8XQPJVYqYGqYP
hZADV48RghUvpEuh0S8igCP/tu0EkgXxoXFKZz514qQxrq2WFUprU5nUTEHKjoG47ngNude7JGfk
L+NZfJQjdQQzj+I6Zfpj1JjtNmntWzSUnway+LQ3D25rX3tQnX3HaD4p7H84d3D3SKZe5RweEFA+
+xmxCgEGidEc7kXWFx7dCayPmiS7CCt252Q43OWHQjIwiVJn/Zzd6SL+TQ67FFXDyDdLUq1VElwj
NR78CO5mZzyls/80y/jTjTuK4HYfBulT5CDeI+A88fS239d9yAWdb7llop1AYRoKw6M/Opf442qn
fM0dOCK2czESYld6to3TUNxmBJ7oat8z07gLPf+1EEBhNKoeZFvRZ1Wc985TNTN6j3Xj1U8k0irj
WueghhKDImGI2A803QO7uPmtcJuDGTlodAz/pUHrRkAVHGrAHZHbAIqfzGmbU6BtfOk+aJrm7+zS
fhp0dqr0da9JMG77xngbeoJgouYpp4xadSaeZ5Fy4scB+XERktmzYobExcQef47w5USlY6BL6MtV
4qMiGfJH7pGVz7pGJ925VgXiE4PVrrG8YYUfM4TFqJP3lKCD2tpkfdVlxhctz1rSudS42hoF7E/g
iG+OEmfZ5hpeSMRp2EGuNfoHzaxB6IiIzZguuqdEdRChwvhFAzsyInQX7P/oU2NMqDZ6O0wEm3Tm
ydQjHf0tmUtZ142vSWIzeW8kaHndONpBYe/4TPaJ2/+RWlydK7t9HIhzZOzYbNB4QVKoPZic+1IS
T4D5bBPDlpS5xmwoBgGm8Ui5UctUpT9EhrNJS/khhvCKHpVyI7cObZL2V5Sna5yDLktjojOXDi4X
aO0Clx+Y9nLTmIxDg9i+4rVDXK7l4U4U8e8UcBKE7QCuq8Pz2prB2pnhZqQ4EOyJkqhADzZY4lN2
9V8nqbU58epTr/t/k5J3J2ACgg8SI+a8GO/NzNwoUcLlBW0x9/I9svhbzfyinB5/fFCsonbcaK4O
9sPQ310dJYlloGUmmyWz+XHEtrY6h38avHSqpUkZDmGKQcoNL/6iKAW8uvVTcN5VYj20ceSZY7Fl
Gv8xlCMEoQo/9GBVtBVNORwp/rc9QvI5xeIgJC67ghmZJjRrXwW5YBbTiifd11AxFXl3Mxre+lQs
dgi9ucYcXBW7gSGb1yGPKZkpK6qoraiNtUG2jCraJ6UAXziIvyRPQccchSXMWhfJuUZiVerBt4qn
c+6XbM50L45MGKAfDrSN1txXfvdbOFW8NtkcFAxtubnvKbZT3i9Qge53grClFXdjhpFOltacxxeJ
6tSRnwUlVRwAnHIdQCtqCbcEvQIOnBUlMbjvE0ZAROCHXOKSh/A3OdUNTdiWsmjbtjASfGsVW7rX
2n+tRtyh8a8u5bNEQxRbX+xglkM3sCAByGNeWh4sxGsxYD6GMaLZaI2NEY4pohi2gJ1PfgexaBgj
uA1gcY+w5IFPTTmoazWe2wwIlgTnwFNUFhwHHSFUZnsO6pCNfrWJQqa02DpD2AIMxVziPE1XP1eI
mPzhyyajj4pjZVAIhxaQWf5Y0ftf9pRzi+JUV1idWxR9LgJZo6o3tey3U6mTKyC/B41y3+UOFea2
L+p7A5qAp9XL8HIkVbvq42ytjBoA8CO/M7vgTYHRHNFX0/0YwLUwPS4ycq+CloXFZ2U7wgvzDSp3
6FDgKekSUL2jPxJHKyEWqbcOjbWLnGd2YezDJs/OFQOccZvC/W5fbMUGo3ypFFp/AzHJvMHMRrF8
EXn5Ek7rqOYxNYgqAiHDat1lJGAcsxD7QXBDzJuisTYAaiD8UHwHAM62Nkrmcn6uhs+S8C6Ja32a
Uanz41DnemaqkW+qvfmqeAugFgULd4ZTK2isNdhDz6cOYN25I3obnT32TLAVbap7jvuBTW6/JHJb
hfZllWeIwxqXx8QOLJDWVaIIS6CDzLg7U2lA9YViyOKhQBBK/hOkNrU2s/ZmayQoVS+SxEF2SgVZ
ssHMJzon17wV0DetL27nXWZf1XSYnJMOVc5E2Wp10LYyshX3NqZml8zgeLhWWXKI65mdBkOY8NCa
n/oMNGXODvHcnZpJMDpBV/Xus3hRZC/ZR61j9L5x0W0k03PK2wkjxMLCYJTHFgqo81zPVwe6h01c
dwq3FTmKVV2rWqwrdqFy+HDj1zLvuH7WcfmiY/Sw2SmTWmnvZhAbifieYETx+C1wIiADAalAboWD
4ZFTRvTL5pIYsr7eNYuVlVwv/VWXOQToUwAWUxYPBVQm1A5t/pOS2McXli7PsA+yDN70X68/hlSc
JugzWKxr9pB19+yHtDmAsWptEfcCO+f06yqYkr8IuVbotVZzNrDEXhAV+c6Bal6D3jLgF2HXw7kf
rPNRp8brbpYtHtxSXca+O/Vjdwqj35nmoYnnzRhBxOIywulGEm5wjxDuafgbcBPv+vRxtEgqjFnm
q2sQ8BTR2KFh4BlHYkdkaeJ0jFxxMwOAU+IhgifMq5zK3xi8wiTPEiKzMOptiY7Cpe0zJntXDgHE
s+nR7dxDo3G5N49BGZGmBWM1YuUJTjgj/llLtc98dPdl9kS9fqlbQDrMqlv4FGHPHvU1jX/KQEfJ
rySxwTHFmem+Tg4QLyRBu9bipgL5jPS0PbCiOs7B8D6U2W/WyC1OaCCywcX2gWGOz1NEVBmmJw0N
G1KSyzz8T0eM/JJJPCQYRpHBBBjM+qUYWY3lbxHpK7NhDqUP6ykMv+vG9LQw+Q2G4ixNgNF8JLRB
K/R2F2GBakfuMo/DfYyZfqhqjZ6eAchvbw7nKnqrm19tlqcEpcSIbncVKGJNxX5EV5eFwWkyna1V
s3eMfioNPdqAd9bMroFDEExEoeI2304bngaguT2jGLOLf+Z48iThyE72qbctxLFkY7UHN+33GuQI
JRYxM2QoQ391Yf21/SclzGkO3b1JiRHGJelk/tbAgMyvxb9CLIpNi6I3NLHBPpRavDXixwmkmM30
ux6w43S/JYttI7e8Uv2M6jvl+pecEGq+M+p8hHpcBo9pKHZjcaEi4eJgT+28dAi20/49z66YxUaT
ONFN3noVc2ce/qthXqwUvQXE2l570ADWyHZezckCcR1PDMXhWRSr2fmb6xdR3JL0qw7xOpJGZ0ab
cAR/+5CxbyAkqKZsTSH2WwylCuaTbnh2oFZHUAbhb5TPM0wnx2WLiwzZtLZYy9ZJddEheGcRYeUl
EmOfxFx91wnWT44L3gvCboDcGEQE3F1EfM56xM+xkjUDPr+L4XXDl6SxQvu+r5yU9X3FrsI8KIrP
mep6jRcB3jy4i5BK2x2gBLL9ofJ2gh8HQHfXPgiafxqFFfoVmxJdfcXBVxZ95Skj3ahcKebUeQyc
ZVe4Zx82caOWZFeoHlNPjTWiFWrUrcKPi66kZLHj8lUn2M7A5QVAXMiEbevP1gd2IpKdTNwHvWZd
GMb1v5Bkk8lKbouNm3eoUtMG8xeuOBYSlOEFvIhV2Ub72EFJxia9xlM9QwYoINmEs/tomp4df7On
g96Z3ctSeKAQtg5zDOn2x4UxLfQPffwLCYMx8V8jzXXGQwDKpTKPmGA3M7pOvCMcRbzyPQRnktCY
oXlNhkS519e+6LwBDYQEnaDhBigZ8un+WxDAt5YucY24qejdsKXobEWpVuO3zmL7kdWA0Pp6T2ol
0zXTJ2jMitgrlfzpErlLaxks9LP5yXYnGsj4Q/Zk7KIdMUYaTMPJ1iHponxb23D8lcL/qdEeVXwC
SvwjAxGu1HNmvqQd6m/ACVp4TSxzlfn9YcxuZXWao1eXgywES5M7EOUSGKlUXtjfm35cMSfMJ7qS
596AVW0AauNbpitZjwyS7JgRHcxSt7YuoHiyFsgdTAD8qS3Z8/Via9Tbz76GOuCaRKMIfHek4yb+
ZWibW5N91Ihn5rI566RJj8FTWcQvmTZ4yMTB7u0cbjrsul5cJfiUiGmQGmJRZmvRHrsQ+1zTS1T4
ozGR7yVKEOHuNMWW0cm2nCUx4ETjqzSiAqZVHz41cBXMIHvKrezS4uSzGX5ZIn5yuntjkHucg6PE
f4Qe8OKj/8E2di7Fe+dATg6Mh7KrL7F4Hs0fkyK8qd5qgZvWuTfxO0Y2xqPbtDzJNrp3hBurWNvp
Uu1UiymSFiIikDBZ0oyUdu4DAgH5LibSgrVYvusFb03c/PObyGOyRxZA6r4MqINp8HegTADsU0cG
zEoItDBxaefXcn6aERn1Y3HTCGBrKn2bOX2+8hmT9X240aN70L3l/h9ivNY45YJktZgYTSxmvd14
lP2bHuzDLG6mfIIDw2s/HKKi3QpU8r2l7YHTezLTd9KeNj1LDrQOBakk5xaFeu34b1OseWIWB8UU
s6h+p+oLBc42wWzWGNOxTgRbi/c2eLKz81LuBojq5oEIXkIM0W9qvODwMqVEL99GpyygPathvda8
dDONinSp+5D8QSZZSagMZfAPAfyGzRI+yxgxK5P34XHskYoxhsvMc0sSlVQ/0/wPiv5B9iQ7Ie1o
w9eGVJIU8aTNKsPCSBDN7AWbhjseeEIjavoH9P92zT+ZTKDuYkMgypcAHSfaJXZ3iy04sWNaHMzg
aYaGVvPdTRUVnHgpQVRl4qsl1A+ni/0wMwc0GVp6usPy+zdLwI+2r8IG3DR9GuLWjxenCw4MHfkT
gHfzW5TZl6F5AFlPgbaq4Wd36eNc8W6a0C+heNvoR1EgJyMTxQHn0UFnVcJRYGP8sr9I0pyN5BBq
GHISDB/2iGlYrnK9etaLCI9Z62HqWtfILyxxJSMZR23t3ANxSbB5kozUvPOq+4pvZqvZrxbvmxhZ
/RAbpp2d+LOoPxo6LKOEdcXVV3Ve13yLxmM/CYUmDELuKIot/0opUPZvdDYtowiUkDAFJqTAJzRv
gjUn+lcI2fxvRjYumwucXBXIeQdNhevjTcM1WNkleO3W05CcMgg8thbRRBgsx+aRMd46BHppMwXu
NdKMMmufY3TAS46NkObGT+4CgoUu7k2wqLVDlEihl1h0G6DiVfNNz1qH96q846HcViR6C2hWwit4
nUr+Yit/DtQNQRqc3gaqFJd5MCxPwUk5aBXgKvHnpXYmQkIZJ1nCJ56k1/P8oqiNed/iqznChDES
L9e2M2N3SGJDjjL05DdPbXLsiy3eC5WfLVTNiJRAKj/SjWzaaTeKbGc2D2wKZPal89mEqNoHfqxE
4CV1MrhRsU4sXwgjXjeUuNrwmhbXpKY+avsNsvlDnC0xr+wQjC9/pgWRMxvSt7HNPbc6ztCFZ4Yr
YU6+n42/ZiCp1+UX5MNLc3TkXPIqRddfkgZ2IvSFFd7e5ZHIU5fzsFh3iGBDlIwkCuh2/5uGJyEK
r2e5PKGuTxOoArgPQLbpDiEgycjyPzZJEwjOlXosi0NLxk4dwe/N5UObZVjJSGuixE6B2PvyIFC4
jCqDazTdda3DX9siAx0vwbRJFruBwIPz1Y7uAQuyZ3Bhk1oZae5G+XyhfgBweAaP1T0DFdpqEXpn
6XCx28OVenplKi54cqvEvgkU6+rnqXpHacVeclVBThVq3IQmjmzgByk4cmFi7MGNJIjzwaDAPV2v
h3H+tImunTLSmtiC+LF7i9Ql8V/+BwC1sNDnigBjuTXKN3NGj0Dt69unjMm8EfDZjt01pkfPJTSc
W17eALUYBN2Qaoma8GgRQ+DiT41x9bBA3SEd3DB05BE8K5D7oAVUb10oCiDnphcG/CQsJTdDPcoA
ONkMLG+UPmBU18vzjvgLA4HX6NVB9R3MGh/QEf2DAKpTjxnBVSjDsCBAYY8HXjJ1sSwVbrBUuIzi
g7Plpgzd06q5jnm0pKIM9bVONTKwkvQXAtBH5Mf9Nltio8MM5Z2GGnINXABZxMB4DeEKnlqTYzaU
C3ZePLeVuo8DGKTSJxHFhRfYsNixmxDtHDKSFm+r3oodQtll1++cxOh/4OImM5KNSpuau86MjkoG
hxh1g9uRJQqTBviiS9ydCLMboj1euOjY2d1OugPlpFy4tHN7G+eJN6nGeerWE5R/C/llH82nWKVY
ObKKVECjzLddpn0y2NkXignvtEgBJov8sMCm0CRqXFhs/VthYjErM0xdoFyYphn+IVt6Ss04Gbo6
hsb0pU1MvmxCtDtTftl4W5HHUXIxRMu4sDGEjNhN0hLIqnE0Ck6sLNmE8quH0Kz3/sZEylzQ2+IL
Ily0NO8sKm9G4b6PY8DOBtlNaooQKXoIXVdD/jsvi+xh+ucwp8SooCZvcId/DFRfXcf59sOpRVeE
QNNZPF4zOroEaec6cJkoIza44kq40erp3zwMpJ2npIUFdfNZdRZ0DGxmbkWW5oDQxOkSMs5ad6mK
8BrUKDHYIaczBPJENhshtdcKFjzLmaiyL0Uo/rEe3TV0sTYKqFwa4FhKb4ii58rSuCQwcRBzInWm
NLhfRl8dQlTjpg0dArVs7NyEBtEwd15GQr7QpOPJQHcI/CcUhE1rFFtzcFWZPHX9PcKxIEte2MUe
pPeCww75fDtWT6OPKh+rlM0ORfsJydHWrHTPkP2rrQXkTjBlKEWdRzB5BuO9duc4JszCeGNbPJnO
QCqc3b77vu318OIQRRssH5HmwmC0SYMw4xhB9HTvlf1owNkPM3XRUvpi5t1h+oLV4jAkkCK0nkoR
yaw5XmmpNlHdnAz1LGBroPIkQYGIBRQvEQ08Dj0qEZNFFA2X+5lUxSGV4a6YyleFNS/lShyXpXoj
D4B5sKoxVAeCGdP+NY29HUqcRqlPZliIGtbYZIsb1h2Z7jyRpEQl2G2MINonhLrQGlKxDOeOl7ao
mNlYW41vwzHs7dS89u1jG7xAE3BxJdMW+vlNjacpuhvNpQYmnYKXKphUElU0WVD4WdqyYvVgM+wq
ZOYJ+hydQeOYDcz74dCjZ45h21qQpBXDrV5+ldAwqlcdVZxvNVuUPttqSC8zxWKqfS/cRweFST2c
YibgLNhXRgYGHwVjkw+7iagX+v9TWX8NWru1/C+r4VjAqAvHbY4oDmMfOPJeZwxDcgTNECqKDhJf
iJohU9PnzPBYkqHZLUYPnFd5wbtae1GdEG8DZLRd5kaLpB8zVtNiIgrpfhjk5pqn++4juCWe3Tl8
S0V7y3ANLW90PuNXXBBATn7gSTzUonvOMU0rtsGZPeyRq5+c6aeEAd5Xf8jlVxbE2rmE81IRV8ou
uMERnXRQjpC86iXHkBi3JMaso5yXxtjrqO0rw34o3cWwMpd3We2m9nuK3qoBh3frXLUIY+PN4VGL
GgvZtjyP3WcS3UL41wgyV7Fqtm7Q8sNGT7f6fRYLYMjtRmHvM1mAAJLBcNCtO+W+Bs2SiCdzk0+Z
gtJyhp/aJPd5LBqgv0FwkrLcBa35O8QpCklxju3otSlJFE2xJyY+Z1tldPOmG7PdaEhmzJUO54LC
sZgolzhLmaMNR9AbT21pXUrUDSFDrRj8utuleznGfzZsTA5y+zH1x7sDbS7wW2MdYpXQkBmhcRaX
sNJxZ5oaZ4DYClzlIXNZkRbsjfrtrGCrhRPh2IufwjybqsQmrX25EFiYCVH6RFElwF2kJ3CRVE5R
tGPDRLWd5MdEY+FrIIVdQdqAtJx2Fyy6am0loscsBQlLihJ2MGkV7iiP/XK1OgZ6/KTUfgJ92Mu2
Jek+2QJAclDusoaJqvANM+N36csFB/JpGYuMb7bfUoic6153fEKwoIQotpSA2nzOPwN7LslgNaLS
1mFoPeGi2Ku8/qwUxExz4s+kwbM1IiTK/L8yGI51p1Bfc+YOpPpEwbRvQL53ufmqsuBWhXg4feu7
NVtcacVLUvRfYPPGQ9f6pNyK6laUXxpD3UINfOWIG/GMWrz9DM4KWPGDccsTUst0AMnBdJ2n7KlA
6KNS8ttLw7PLcN2M42PAl4+JcePHFJHCAdBbLvx7HU2bbsY7NkFe2JZeKbkzU/3BcJoOKw8T/DRE
eZBW+aeRQh9o5KkeiRCIw+GxZCCFCCi4Kct8jrTopMMaMoP80lflMvZjyQaLQjBWL3zcOrFxbzsL
54e2ZWl31ILiryVPwXWCneBFj1FRMrZnnBf6bMZ5lLV1h/qcFR1ASTsjtrvCSGlV2Mad7He2uq8S
7GeUDESw+XMJ1B0mc8VKqWujD2FCmq45od34XnUuS810HrdKT6ESqOGh6hH7i5YAoyw2q4NmdF6W
TKwmu+ItNLnd4torcLSuC7GYpxQ03HIp6NO2+0CahvAPAesOZtm5Glz8ssm3r4G8D9F4zQlBrGY9
25c0ov2SZbMLNCILNF/eJx9wrr+EH5Fd6M0TXBfbJCaxqG5Nr4+0bcbE34rmswkpxCtL32C0xYsO
eWnSNLpAyZSY5y5uz3mdfU4yPOCdZw8zvLssE/2geUsTUtQ1RIH4mo4qi3v2Ay5nk7arbRI//QCn
fOeYf5Yyb5FZ39EkyDf+gkc75QwYsvJRH4F6hVg2mbeCFzYzPSUHAaNzXyXb3Ojzfa/X32RAXtIy
+zHC8mQExsXUJ7lJXT3ZOSg34zZ7wx9zbG17mdot137/h/zNCyzjwxo1pAfWuWjZ1Iyl7+HZ97DO
bWZ2rpajTmOpn8YaTrFWXLNZ/Ynefmh6/9gY1YdjUP1qYWMAgKfNGgbtjbNj59QDgKnw6MMllyJ7
rZ2GBwCy4GxHVxFFX2Y2MSS1NjqxF1psHfq02aWCSZ/tI5tU8fvU8wmmuUTZ7pggKIPqhx01ruFl
66Lfa72rr3YVXdzO2tnC+AQskmFDij/RIB3HoNxoUl+gz6vex2ATvDg9kZouItGqiHfofjZNn+wj
wM5ugeifeNSimj5QVW0y3381zCUuwTkSs4mTWjItiH3WCRlzGb/WNmFonAngewIfaayt2t1kJQk1
HSchgN87usELSZPsW6jz+hLQQlzM+9Slfyt0qPMUC2acnBo3HcDFZ49j014nSOiatRjZcqi8btN4
xYhmDl9UxhEs/uwWX0XJqhBPA0Y3TRBpoMPeBqqIutbiRC4t8PoBeOZ0epxGsDFddCrL+Ckq4ssU
Nke7t5epLswVi+2OPbnXMJQvIBTIP+/0pyzsr52Api7ltpDhvrMtqo9yrbvRpRYEFQ2BYBcCE4uS
NPpUdo20iKsvihk9miV6wWrS0SokWF1m/doO5SX1o3SDnRDUkmtS8htOtEEaSgCIKafjbGs/WufU
oBna++Da/DMM+GuYp+I+4nMoqrOM6HWNmSSQHpM+6uOnWg2v5kD+RAHdeI0M8Avf3AVu4MWK2yUl
tPuWOqvWtJlfE6t6z1lfFyE5GABGHiIZIZHRN23Jxj41rFPnFvpW51SF+IYwfnRiJJJx8k8oskGU
OWyDEp9WIrKL1nboI9lqoSrALCFzZWyBw9EOVO8DGjIm2izqtOlfUNrHiPyFfWRNNftdM/GGdMlF
pZuIc+sF1Wq1rZkHoOBJGHaLL2CzxBiooH1B3d+v0Yzze+Da2egFe6qpIwmrqHGVadp7mNWcQNN8
LhvEprxiqxwW3Rr/HaeKGdY73oWXqKRu0hk5sNZIbqMc79VI7VUotOaW2R9EHeIa0/YcfAfHqR9m
n8g5h7UuYKclOIeP62AlWIQSRI5blWLXrjEheh1EEG6A9lRPJIOb40ZHR762JnWstSTYNnMsNpie
lsCZ4HH07Yhopo4ZKKsnE1nGFqUlBB/eNWXVyHldYlva9jmMbGpyGy4BzVkcDIAOlHo0yEhWGu1Y
w/p51WbBrh1Yh+NqoZC0KL8CfkYYMAvVfabBpOWaKzGwHI+K4UUNaKD5ie+qZlOHWGLnCxKtwm6a
WB814hIHGYlWsZBPsxkSbrTMrRgY+Xc02VQw0W9Nj5g4Jkjk8sI9QHp5BJLQnBuYBMACc36aEeep
V7havmAJ3+O5afkF8zcnZCUWSYKhXWPOdpY/YqENXLhYg2WsetG/ymLm5u+JYwh69rPU9kMKlk6c
/S7bO3pns1enhfUVzEYWdzH248K5RWO++OiH8jHotZ2MBqBP8/CjR8bXHIIsyeaY84QPRh/Gp5GD
q6nsABYH16pRxpcSScgrqB2O88HmQZQz/x9hCAGyd2Tf8YsS5ssIGYMVHbpBpWd/YwysRYcIx0vF
ri7QWA+4Q9WtuSlowCvKhLonibpg9SG4jlaqz4hN1z9ql0AbO4MHOdbOm+u0L3lhxx5elHNbZEAN
puwNF8JplsNOV/mzrde7NPWfE2t6lvl8DfriscevJOHOQrb9ADN3q5TytIC8a31gwW5rzrayQJX6
FV5N23kIGn/f5oWXi/BpkgsnJUEbGTvXGpdz5lJTwRf3hrHmOOLOq+jzsBr8QU/V1oj6byXp3n7P
1TzMyb6zdJQ2A3P9xDlAtj3lOqAMls9cLmnshdWyJ1msy2Og2fj8XUZ9hNpOfPhuQjLZfxydx3Lc
ShZEvwgRMFVAYdvesNkkm36DICkS3tvC17+Dt5jFjDQS1Q2UuZl5clgSJr1zj4X0wTfGnybKCyYO
8mqWHoZSbo9QQNIfSkW5rDJ2qHvr7AH8UiQzABjPDM2C3dTDLxZcThzWHZLsfzE7DZmS/Jtc00MS
BB/OSHGhahMWYe+3Vc0VvOgL+HOOZeLODcjExgWjzbC6pimskUE9TJqmLpD1NBHaeO559kjKYD+w
AFFOccMg3hasf7mDDaEaCT6EqJaBif9UGbzybVsxoUz35Ps5vyQD/qg8Qu3IuAE62j+g7B6lji5N
NjxZSpLw4mSODLHOI/p8cOQ91iI9izLLDyKj+tMd9AWvbkGnqXmDhbB37eEIzP+hmPVPXeh3jsx8
MliIUOHHgBaLHFhnodeOFRnniuWG86k0xgeTzPA7vN7w1gMHPjRLO4BfI53E8VxynKZceTdZMK+h
Nud3jpXedO4k90WcNuuyRyjqFDSsCCQzmMir7nuxdRmjsOxw55tMJjuGz44zGwQrKe7eB635Epv5
lySJRZa45bpfmb/Y3FEIZHcs25Gx3dQcpJTlbaCWmcwfSegqoYOxH7KO2Z9J22dbNUe/Uu9jZIIo
y/DewmI9uDVXISaZ67ZG2+wt/5a0JJJijCarNJvu6nlckv4ZnlP/w4889hl3Nwn8M1kLHGhe1mZ6
x5GF1JvteA/zsmgZ1j/mUA+V0hBRIp9W+Gbkb4iHJ1Lz58QYn4LCPAdC3jOm/wwn84VDHSsbwa/e
RtGb4ccF5MhXlWYSqWf5PXcUcEBhvcAA+UdS97UpOILkFEmNjfUGvAQdJaT0QwXtX5ExGVuBg4yg
NqXipIfhO/KU3LJJ9QdMzpuRUkre0onWq15vDYhcQ9h7LLbIYuwL7Sq0CAu0dscMfXRwilD5kGyM
roJdJuq7oi7OsQ8EQjIt5XQLZ6PQ4jPndrZtodQw40+4wHCtquuZJIaLk3ZQ+jPIqf3k18nq0Vyj
5L7xcbdBYPxgt3lP+JeDgHmBkHAvoOgZtj0epoKtFjD+bkwYR0a8Qr1md58U2IHixZpTKtrg6uWV
d+9KLsdYgblAPgdBzxJLE0vcPIPBIJhmM/UJjYeee15i9xczU58WjAAkISD90JU2IrCenMJ8rBxB
O4WutgEnbwTL5sFN6aMZzd9Zh0wZTBy6UG8sZL85pH4vdY9eK1BJ9EvG+J2TL8OXZNZXzxO3sV9K
C4zgl8kYs3/yjW7nfqpu3PIZ7FMFZEeoB5aAVVzYxAZrK9zBXOnucFI/TjVi3oRXYstMmtKrJjbO
fcdow1dEV2sGSLvOxpqFTFjt83l+Tnn7Mh/fQ58QFAxdfWV+JYGcQcZKG0xITo7NyXXMbmUald5D
5iZ/4AdviQEzpfDxcXQ8D4Hrkvqws71LR+3CmWELOzZpsx8MePGzNX+p0TsL9SQjjs5F7H4O4L03
itflIKAdcpBaFr4KLKGJzgfZnZYu4AphcgoIJnLEYuRGwBndzWRnibLZOIH6A5oCuzkjDDd5wMai
iJQxKXvz3Inae+6iZsL5xXI74KPhDFqZTDJzzPm2468nE4uKMS7FYQ3CCvFvnqxFCfV/CukEawPv
oV2JO6KE741l5hixm1/0bQJtZPrLFDNbHJ5zHoZ15DDRbXui+zYoE4f3m+BosjZCLqRB5n6k1FGv
wZYeI3ihVJzxoUkMUbzmFHXEodzZ2Jn4GKs1hxgsBrhDNliC5bZrUufU4fLNzPafm0T/TJEtfPpb
E9L3ze/diabfJcxXmphCtXapbBjGrbZYfFPnZs3Yaccq+GdnHGSNbKGkqWCvJhwBYGdJ1Bk4DlS8
CMSCtEg0Ln1CrcBPjKNMsB937ozJzQC6NNFRiH69wJQWfk21o88Zz2CxUKrs6Wn2qUSa5HOigZrY
AW9hAsUOPhnM1OIQC+chauJtNdpPRV/94FU+QYjFK1YVn21r6uXx+0saFJOI5hcq+ebUPxQDxaKR
sopD1aavUzmf/Lp7C53pt+95s1Pp3wD5X/OxpeYojrCyNPNaDv/DETnitXX5TCcE98duJ1FYpxi1
lYQCJBhV7lAr/1o6mfkZuSdTTBRzlDVp3YNafyBijBrNPrwNxuqnYLdfxyj5T3k+3cWZV8DxopkH
nMIPKO5n8o1/4G+++7ENaLhzjrXpwpL2aWpJqos/locoKXZcxrmGdvK+MD0oE35XXWoZNI9RZF7A
YF3zqIHmGTZHdqmNEzcMz/iziQ/dug73ro7jBZD/E9tGsC2Vc/SwP6NnmDzxqv3nc+3UE4ZFt0fl
LyYu7LSCNR1tmvjkllzSmxde+tE+M8bhgG7ybwjoD4fpXx2y0V1wI/6ZUad9VAE91bpvKGhMc3mX
ionV3/OfEhAIJJ9ZgybSSS1gpXvDLeq9I7FzOpb1qrz6UaeaMThF4TDqeDRm9DjKlsSPIfwncOm7
bhAn0B3MxXGVHZbs0sxoe5cHyIM+VkZRQhiMUyYiNnw0AFl23lFoZb3pxvlUA5aorJZXZRgflVFb
DDWrbpciYqzipPyCIR+jZqSYOQmjhuOTMaWvXqRXdaWODofqmTQvKb/gloT1cyznvTT7r1jYX5oy
CNRjyTxf/CRT9IT554m+ireqGM5gLmiCjsy1SoFHJnTt6nnbES5L+WMjE2fPLPd+Hm/qimN+NhAJ
aob4qZc2McUCeIjctmZ9Lia99wJUB3vQTMmJJ/qevDZj+dUNEai1kLvRPKLhgabqk/lVTfYpsCYM
LLH9PkNny51gG+X+Po3n1yRIn7yIbqviWxkYjqV3ntPkqhljjh4dPD281sm9heAeIWHRvuexOdK/
mM3Yf/19yxsaVN2n2fMi2tTQGRwmEQcxytAlVbFFIjQn2kNaxJIUdgj2P+b4RTyLI2d3NFoyo+By
CaCc2DzowCxptu8vZa6vibaZolZvc8xYPGf7QWCvy/xQOS3l5P2nUsmdP6dPFTVVgSdPMja3Hb3p
WVqce2oIOGgcM0o6mtp+S1FhW4qJTKbBVNG2v/H8m8LQRkl79BnrVgndZVT96kWQTjP60dDO9pWy
dmXBtc1W7lNv4RGwqb/URnQN5vAtKvtDzhJd5/QDt4RbK+eUDBzyTfgAyjF3dflnlV8lyNIyTC9j
iv+rrRPeQJ7UbVl6F9+zd0lv/Wg97TzObsrjfltbDd2fAZ033GDb7K9X4lBGKeOsZcT/yk1j1VXi
KcOUVaJPxPOjz+AkqOnx5QEl1vBQt/3OVcOh7KZtW7rkdTVmUrGuR/tFl9OmyodsY/TkNpa6cad7
oYztLY711Yr9lzKMLwEWb5bfe58qbiRfSDUG/JDkpOJqS4XNLYh8oAcLeYM1mdq0jA6DqqN0VPbW
tW/0dEhyqgadaT80EZxaW+6sAfmLHol7w0atManVnqL5O6dIzsaIAoYJc2YTNesgrr9ZY+9nn/FE
O/E5eJ7+S7LpV0ZeBt7LAIOU0IBdxxjtczhIIbzrS4eGcHQIIpKVyPyz54MIqKfykTGyv0uH4WJI
9TlXebMm+/OkctLHNr7DICsfdYnfPqRClMOkYN9EUjEcqBoNhHAvBJ05t/M7j8NXD22AtoYdNyv8
4ZrQI+BI+ncSARfWTHaIDrspT7ZugmcMuvmFCq54YzTgFSoGaV7UX7kyrHqzOvmY+iTiUe/m54RQ
ugryI/zks1PS+QZqyu5BXzhQbKnFIJBT0LCSyGoDiR5bMOGOGDb5qo7Cd+DKbKumazMsN/idAkVe
pLCK8GUzpTahTDBsCOid0FDbfUo2Oqsm1QJyLyWQ/byswjPTy5Xtwp8UmsOLdhSOqunF5qzTWFgp
5/zEBeC6zMsSj5jZ5HtkhNodZ4pTa0AkQvzqHPxfSQ0+mzopc5NMjPHSlv8HB7FuI7IKVCYMfgxM
gUnpsNXYl3Ti+tQwb6kdqqMyTJkGOzkhDnlulqhyYQYEibh74gUc4rvKts7hPPIJU9c8FUeXW8dk
zHd2szSkixdLuy+Ba5+zFrvA7KOjzmWzwTaAjuUM+yGlTBZHAUKmrGmDc8vh4HTNH7Fc8IUFnoTa
ZDe0d/Dc7oZ6uM8lBIieWoi5WeIU6Fuxa1+bzrtFM2JQUM9HhIzDBPabeeGOkQl1Es55SOZiq1wf
jcnOf+FdrHsXcTHRryZ+js6Iwo3AIRM3wO/xG6Gsrr0AbH8878D7XeagffBo+vXE/IUodbBU+Qrn
uydV3BztMXnuVPcLzgrPtxlQUo6TlceJHRzbonumWWrbmf13NnEExxx3S2cAw5PzN0bRh4/T3M3l
nvMd1fNpk29M7bNz0IUeDKfWAS5Zus+NiSLUD++WC+1CtPZLOE93jhNDRvKOS5NY5/XNqqWBAqeg
dWmLRvFjLH4yhybAuDaupuqx2oflR5A6P2EbLZrt0mNYeU9MfIJ1a7V7QnhcOFI4rs784JjFE+i2
77Lkn1UzUtm6A/YZrhA33ysfuzbNd2PhPg3AENAIivAa0vHjOCzHXgyBjQSFEDHZOoqf0EuLb91k
v4bPz5/4xODB9BIZXGTEMmk3hRvt01ZvUWBAaaU3yfDEyLC+TrgPx5wQwl+73IaE37xL5FY30mcz
r29dy2mQO/CjgEDWgY62bQNaeEqGK9WHOhl25BlOrVvf43O+FQI7SsTVFB8LUsG8pTiLuUm1r2BI
cDbGZpnnBYJPtkkBAU6cwtd9AxM3ctYeMlQy1Kc2YpUjnXaYovLklfNTJaz3xBougt80+ci4tfio
+S5L10dYDR6TNL9GRGrmcfycJ+qXellw8RRaYBLwH7mrfoyZ2Jkd/kLdYDroUecTW9zMJRIo27e+
cbdZS26cqkScFwS+nJSDr32ObQdbI9PgKBT3CLuvdlg+OEq+Uw0HEY1u9YkpIJbpNJj2UKJ/stE/
gQZ4sMKIwF19Z9jZy5xwzAuMpxLXrKcRFqb8xND54MrxYSiGp0A2B+iiJ4fWmSpk5cBzM3VUZRhh
ftTjeEwYWPm9zT5B/+Bo36QoMHv0DBO6U18JqlGikxHhmzCbpxZ6R5EbXzRDfVQMHUy6BFxgkcjW
wbL/ozbK9INDy60asgdrDG/pCG+kF/lDVxSbKC3XNa7DpDR/Ox/6rGwdyFtYTrFSwmtka7CYmuFU
dmnA01QFM9PCQ9JBwvXSD4I9BDSHjrcJIwGMtDIZ9w0PTj67d6HlXaJAPzgu2Srp/YWZ/9MjdSC3
y0d3QC+imkFgPEkFpy0ygb5JbxwAxhJiNOije3MM7xABl+brf0Y1PVqYXikbOc89P8E8hpsSp1wd
Tkt14zZKCSZQn4iDO4IJWwV3GX+nCAO0vekRpPW+JhpfKAYjQ7Cf0+kmAgSEoa2OY+dd+kJcQDd+
JehvPvfs0onPhtPepZVvLCU3WErGOzeMDt4AAlVV+yA1nh2TRyak/zYm/QWwZDUya1ylbFIh1xhM
+3QLJQmV6eVWdgYgtFkPMOKDZ3zPcm+FkJDSBQlm1bNLW2N0nLANBHUMIJbNGXuVOhFDjJlY5K+z
h6Lu+3SoYOU3WIKwHGy9IGV4A42qFr2FoEHFwWDMb8inZ10yikpGVLDprhqdnc7022SKNzUlD0x1
NlE83ulm3JoFmC6aFOlrwykMMszTMTd3LnwYa+G2Klr5QKOldAmg34hX2S1zhRh/kQ/Ic1tmEsTm
wChoU+YivkIEqxZsIxT5RMYfoAvKjVa6ueKxCGl6wrjg2PghXbzvZw9uwdrEtv0ww/q4Y0SxhL2m
5ANvrfqxS4zkM+v2L+14NlKyTc4lcwe1CcdEfyiX/JfdKxaPyluiuLnTQteYO2c7CxZ4WRHh90Cv
3BWpkifgY+51ND3zLRRRQJF8YysCcBq8QIiBqgI4gpuKtyCUFtGEQd/cAvWeinJXMtYmSoO9V8ML
5GQ/c3vyybBxP28dRj+NsYa2t67T6ZXcxa7GNxoRrje77qriR4u+7t41ryb20dmpjqZP7HF8z0qk
h36B/mL4EUtDEmRw/rcpgPMz1is/Ro/B9w2Ggh0oWI1ALBcnNlc3LGN++8GFBku2OBArRu+3d3PN
C9sxgcCAkecuOOJ85Q/mqs8Z8/nOhibDa0GfuGtSMljlr0aYnInUnUSWH4cAhDLvcG+MnLvkOXGn
z3wEHtWKh4E3LPReKhWe4hrZbmS9hDBLTeBOd39tOm8L0BDoZ2gRtCEyleoCqquHb9bwg+QY27JP
Zu2nxLeQ+a/wK3cmlBdPOi9Ysjat3/3Olr6rRP4YVuTx5nhLn9aNFrrNMiwj8X+Qfc/kP7zU419l
xofW6gCJTGuruWBfWcuZQomSavTS5zSJUL7CHHbWFCpj0lypYKTPB5J05a5VcoNewqSPhtGq3Dox
wTrp3+HFXCM4YTWb0ott5C+ybuUpGNhQDNNLzsS4d0mi31OAti9DRjlrVZmLwYXoILEFJsgEhjut
L3Y5X4RTn5MYrMCIqZXn0UlulYs92MneBHaAc9KmCQ2iUX7BF9Xvg8g0eXpCrnrIFZjJpvZR4bRj
0J59j3H26wMiAsEzIUDbHPgJYK/GiZY1GBbGLan74Xse8gh5fjiPRXycXaHPTWr3WzybV67xvK3L
R+JGTgJYt3luonr8UmX7ZbfDjz15t6YBPRv1aB06JMKGRdYdxS9jTgJdA8gEy6RRzuWWa5WEnT2v
y57rMKv39gCNKqKAYsnEqWC4IaEcPQkJvFEdzkul3OHeN/zoGTeI8anG0T2Zff5aOzJ9VwaOErbe
8hxlVCrNhQ1I1XYBILLoO2ZSb/Kock9dV/5QZ/VkGxVeEyWzYxJP7gua9i9M7n+ZmfkAPBMol35A
EzItZ21J+J+kVHFiEjyeG47hxyovCsjp5IMQf9xPYxxSRqohHPB5oQuzTSaY4cn7V3oCPV3JibFm
AMQeH8N3GdP8DlfgzL5ZrSHo/UEUd9+4R/CnZ6W669X8k8XTX1ySV1bVS+FQTMXygD1t4jzLq7g3
sO4d8qk3PuY6kgc3rluqtNLuoup2fGwin1Lk3o7XZcPMPrHZGstS4y0L/R/oeYTEYo+7CIcKzTib
ioHMBUNYCpJBrimbh0K13dUByrzOS653UQn2pxqm+EKvS7wPXdhBIj3V5czMoV4AY25h6a9cFb9m
Zclr2jfNXeKPj6MjHOwHaf6nnJHVarIaBEMH5349oMk5IWEJ18LOOSc8+VJiQZnrcIlZ4MMpawt3
xkifJIRjxlNleXb52tgOUcvKmRXDK0HaAGJqd/R/9UhlPlqpldQ77Nw2qXCrfUFncbfULwL+rxuG
xb6fR8Q2Q3Gda6GIZftHK7CqbQFB8ynp7P7o+ZS3MeS9xYmgayIEpcCv8UbW0Us7jx+9TxinC2zr
QZpEBAUoEI6jQ79N/LYnfyb6c5PkgD2sNteXECjxLtLRmTA1jhTYEmDd+/miKtFtsMl+eYbM7rVn
AsWNzORF+TLm8eoSaujst3rhh/dzo9+bOWvg67FcginAmxTM1EESQ+IAGcwXq8VFlplc3bWDQXXy
eYCqCGi3DM5Om9uQ8zPyvL3zDMMXmbMWUN1ySrbdcG6/uiLhyKGZLGgvcJ7VTBoM4ubMgNF/irpF
7PHhc5p0RB2tGWVHTFzqLEN7a3xHy5JJXKJm/NPYWFMosgdAACZ1HxHY2jQFFbXu2FoENoDnN9Z4
M/GT0HWp+u5f4OGGgRxULBHohlC/XT+HHA0PhRFVW2odvwGr+5Sd1NB+Us6/vVd728jO4xVZZ82w
jkujDBUXozhy9l3l5JdKq2inrFbihys/Q7izsOsVFUvzwJIc5RzR/Wa4ujVDwlm28dZMs/DmQ1rc
WhONmLGBW1bRVrDiq92krvRXjdl9uF1x9QsGeIVNLh5ISX/w7NGBiincs5VZ+T61cMUFnk0Gv1ZY
c+IEnnmNChFPAFWHVH52InQOSTvX7/lc9HiVmw/PFTvYHOchz9C/Ut5My78bxvrDcBj3ZyGaYGmQ
Pk5hQR2VRQ9ka+JEGaANrhiuXY0iQdLyyz9vhho+Ai1bIT9b927VP3fYiw5ZlRzxb3E9IowOVAy+
iAr7p3HGUcwg6hfP4XtVN++OoZ65qt4QDOxVyWwHczw4qEHTH26mLsBOEk+js4CA+7D5gbiZM+aL
IfD1C9Og0fMmszmTtsVEa+gAehCqX70TgEwYTRjOTvDngS3ixtvTy2gqMrtNRPhkyNRpEBmFicvx
GUf5qsyb+E7gxF5xFZTfduBA0tEtzICZjh8oWfYWGxVCqtUhP0xvfEqXysFKOtj47P1cEBoqc5yg
ovX/uQbVu4G1bIqKmfysZX3yuxm3SprEJ9fSnywbwcqs+emg1hnvLXsygfZi7UwR4a6qXFN+dEMJ
ea1BgKwVzzbwAf3BBRDxt9AfnVG621AzVokZQ53CiPuH7XDrzZemwowptc+8ZS0maBs6prHWhGK7
nQv1yEzT3IXUbPBECrTLxjmWnpNvjYmNhymVixvM4pRd0mMUYSWgwIgsilKvQzzOB0eII2cwnpJO
32O1qMgqQ6us2hkFrwRj3vYPuJ/uYo7nexzv/aFL8H8qN2x4KoSxC3JOczRfcBZNxhyINicl34yt
HWuGvKNofdx1ra+ADMyhOBZlUN6l4WDvy6n3qMHIsBZUlQbtjSnnmMWEdxPTxuln8Ave5CGxjZH7
2hPsJyMq/QOTtonOMhd5zIcBhf3KK3eeJITWlDmhEpwVu8GXwcmby3kbmgkSsWWePeVT4elPIVmd
COsAbnZrmRt/y3Hxk4fpj5WhmLFGDVuryZ2dVK3ew3HmK6cjHCa/g82VdAbPRty3T4YkeGgz2Mm8
6cElrwLBp0CA63MwYakpxH2mHPlbybw+4n3t1iRWCGqlc77h2koeYhoFniU/O86Vjp+sYP5X9Qmx
Qtyiz+MwR4+uWbMxNctVK+oDk9UClzAEyHhfc9Pi1E+qojZMzuk+HVte7GKs8cbhXUy0+pZ1QUdH
2Ms/R3Q/lp1E+6QN4NVQ5rKiSRmuJ+w1LjeWQnxNsrPjQ1vJCv5rEuNkou2q2WqVMrGz0zE6pS3t
rG6di10F7WuV0PKyJVIRv7hVC5oxkYTqLP81ihzKq4A+2FzjFmOQzoK9kYLIhzdOLQYrCc1mOzOH
hRuzW3B5TN7avoRlXg5E+gq8nYRGP4bapAPc8OTLYCtUaN9kIsylb6W8KuaEBuaqBxo4B/UXNW/c
DOuOyIMb4vuHUL51a6fcAOSkXm0o+5M1+h9uFQxfTgW2XdnuP4mUTPmHvJmhetfgm1ac4F6wJ0sg
ZhA3nSllS8FAfqEElhEaXUKrqSdbjartHEi3GdcurH+thfqcS5Uc+bse+zB+pBUS5Uag+tnE6G9c
Q9udm0UHGum+lWKcNgzAMRLHAkSYRbwo5IbDwcr+4jycjqIIbpKRLbAiRAMBeJ5OLD3eaPkEfgu8
6ZgHE3luBUihgh+Ow9e+H9ruvTAtKGIDQJ8CdAUPybcbj6hMXGBx8gkY83RobLBxv6p5gqoa1yPe
Cgdz6oSST9VbAzXCXtazJHzRvjoxUhuxhCXVoclpXCt9FgavdO8nNvi8IKOiJ2IMZVNHrMZYKLDZ
IHVn/U6n4WPqez8BxaT4EGboxWnASlpb5LNctStFUR+YpJdbLuqgSwW1at0QPEllBQxCaEKcGq9g
Rxup2rH1+N5Z7QO1qpKJnlDHaabBKM1JZNWkAjeNRxAvcyrsxhNnwVIFxraQE7BHp228DxXPjGrz
NLwDEcw7C3jutZRNR/eRepnHWqz01ICVLQpezbBo3tMRcjmy93Sq+OY+bBxKMyIrG18QotB3JSdM
sy/LWylhnVBEiaNpCs+A+QRrUoEw3wTYKp3gDGX1JFHd32as2UAcWq4/8h9xNyrKO/OeBYNyD0FW
LcMS2bKvcppi0kmHsPafzYArYwbw/ghfFrJBRBMmkNniFIn426Qb/HGayRzbTX/DsA3tqDeZhjn5
czpUnD3sEZbPGJiIHFH86ThjsGMggeC0xHTTKvPJYwJUSd0oe/UYxFHPNW60NV64AH5bAQJ6zK4H
VGeZEQwTKZxqCk55kZWko9xrkqU/wuFo4001Q70kQjhqw8bG1R0xFSiritu1ydZlQClb24n0fmCE
fDbKwlGpnxj7NQfhZNOG0ga4sixz9/XYftdZ9JH3OnyMio7WG6u/5En3k0j7uYijP7MpqP2B9hYQ
31n7XU/SJ/5nde6ty8xHMy8pMBryew7ei+OcLwxh6ppjbjky6+URM90dQjmCUF77FB9X8uSG7g8b
T7gnLo5FjsPYJvDhRrTZ9NozSfej+cH2rAvgfYLTIzyMUr5Wg/deeGBvdAZIefQurjfipsb2vOo0
7uzG82gUMAJYbkFWfKURAd4IoSJuavfXHsR45D+CZqqJUmw2ElAGS5WTTOxHI8yGfaGLBgaZSdBe
5hQJmfFyu0V1YeLSVIfA6kB/Z1NZnCAxuEcD6v5BzxVlu8acklwNsHMTlUz3Gp95wphq3RkFqA7b
JuRsTcxmLMINovKnk1VOH2XpfjKz+Itt6hsXPIttR8Z14GQruwXmmmB2YFuzt/9bpWkj3RsSZ4fM
UFjCxC1IJpM/Mof+Pc2JbhLxGrX/qLS6r10iuY3AyIa/459ftqf/gbixVT651LTh1gEiMMTtF0aU
aD01Hf2LzfBYpt4/r6D+w3ZCEmK6rh8Ms0EPtZmsZJW8GUu1Z9xILOIU0x1xaFtPfMtcZGwZHWgt
OkSw+tcDrRsY7xN84bbZr3Vpz7timqZbiCsHmV3Ea8zmTDaU8SiUb+76qS0ph+I9KLP6CxtS+RLP
BV5u/C5MbGgKtcMBDqny62OMjbdeQTaOX820V/CNDXEiqGx9+SncHKlKtnbl6ZdhxNS0suhJ3IRu
Oz0F5EJWRo4ywV0VfdMEpyWEy/I0LRxd2wWM6rpGf5gyasgY1zo3DBz2VpLB2iwMwI0BkJlMBtYS
GG+ogQGLS2zkWAwjXcsHptuPpLcmHOdkt/0Id3aBPrZqStP+nfF73SdjS/IHTi6qXO1AAxSDSPkc
qsAAKk73kO8YBvwRBns/Omz3spfyy7Cqibe5fWg6cjBMM1s0H3fpUmOVaxXeED8pY1aVvpjZp2TL
4JgHjV8HL1R4+pZyGSWSiUM2wsJPhV0x3OpmJiNYFxg0m5DvQ6T28BjSMITimF2ihso+U4fmDW8o
RRmhAbtGl4RJp8R4cnuqnBMrryhvQrHM5qhjKxnqHfoxekbvEWCjTmCN1P/c0r+wdWwXQpHDfUd0
MP+NGNQfTOFmzwzD2JbDwMJSY2fx0SNarGfYB/2r9tND4bRnYXqvXdEBC2zx49piVvvEhEAAs5FP
Lgab0Ep4ONy/uS03ZboZFw57vty7cxd7RCMnaD+yPrbUFvCaUqmaiLve6YM9k3Zrj93tnit+/hRz
e9+MORDKPNAvk6dqTIB0tPD2bpwgdQ+ja+cnWy3LDRFsokolo1wJAnalfPef51LyMpTLkNzC7FP7
WOxTNZ490hDUC2Aiq70kRL4G2ylt8UspqHsHG5tGFAqJYDNbF9mawb6qhXhmPsr7KcRudnAOlmRU
T2ST5sc47j8MO34rDLIWinQJc3oWBaY/xgOFutMuF4wVMkZfqxyoPqKrDcvZ7mmKDQmH2JLdbqyj
eRO2tU1bEqkhwjEJ+Pbwz3BptHA8w7vj9aevIILr6CX+u2LEjMhC/wrjEXVpoQQTS+RvKJ35LQnQ
j/gWcbHpsL/L0EAYihT/pko9BcK59VViMmbKM5LriXGWYciYw+4MnNt+jOfHq87a7r5GS7r4iICj
88H2EIWj76wmeN+E3U9Up9WmDSZ6UNHUHnq3Lu8c5S+ECVGcI8dtD2ZqgjGVGFJSw+oQRBzgWQby
9zCn/b6vayGZdkrzPHZmvlN2TmGwLPSuMnT93JLH3LZMKdZFwTWy6sHvJlj6YkcDRPI7svQVFg2j
z6llmsb8LLLuSAFJk+A/ip072/ZAN0RC2I/V0FugZEpGhW7KAZiEZv8RWE33KAu3XCo4/G3tQMMo
wnJANw+zg1m63rswJGkauzGvZWa0J3y3xWFK2+5YgCYi3jeqdc6RFjcDvrU+lv61iXIF5bH0bkli
9M+eKfJjQBPqHnUk3Dq1q+gQzaIXDpD9nt2YowqueROnQtd379qBTZfimoQlElDuO7V4FERb7oPS
QtUlsnPo63jZeGqMEIyytx31ZYGbURs8N79FGxm7xgVeokNGlIbNxz0tJ1Vy3eohaaZllMWTxiU4
v9OVmLDfkMy0aTzeFE343tUgiVJJ4osfQRyZjoCNKAhGZflMPDEunws/VNtYz6+DWz4kmVFB3pEB
IIKW3kH0MZIeNqOAodBbdES5KUYqrqqOUWBOgFV7eEp1Vm+U0QW4O6HKA8Z80kp+DSNmLsryyDAQ
MoQYNDwOkzpqv/8xY9WuO0ddm4qLyKiqDdTg9LXpDP8x8IgAhd2IAVS1LQsa+NWOofXeMK2FM4qB
hCcfrdRs6+9swNYDxp1RkpWku5C9AwoTQTyCTv0uG2Nj26k22uXcmxfeUAyCJajv2tkub+4g9X1H
+4DEV8OFn5iqAatlcoTzH0dn1hQtskXRX0QEkEDCa82DVjmX+kKon5LMkMz8+l70a8e93WoVSZ59
9l6bukq7uqR+FDxnVGNwO4x88UknCncKj94XQhB4tf9I1uof3pHACX08Pruop7uGDLblvvhDjN8r
JDdmbHugNy1w3WlG3DGC7AU7qGJT2pAXopOWECcc0qp7nekV2wuiSIcwHF+caBaAo+fi2babFFYM
JUH7Uhv/J0rEgTfJsPWqKjozrrkgS4zw3rSxlMVB6m7Srr/WJP7WFauBE16U9BCO/cwLpKcAMSYn
GyI3r6zWLN8aR5OaM2THp49bwDP4xGiOQdfB0HnNvDDc5iYYYVmAnzcSZFi35YYQlQYZGJenN7A9
9nQG6/3YBsJqhdraVpZjPhoDW2y6JOKDnwwA5HhbiF8qZrq3thV/he/zbe3i7jwayaJ3IFL7QdNv
mlTa65q/6E4YIRXBeU5NHWQIBCHV5ns7ktWVKBKZ4BYjLJfrhMBUrYi6CnWs6DPYmAUvQP6tt1ip
jF2G150d8K0EtKp77BvhyvCVebK9FGaXa8ldaPHWbcyWftwEPSoI5Mvo9HeOL7rf3JDqmk+e/9o0
ObRMo7HgqmT00+IMVNi2YOaQsaaEOB4jtY2Q8Hz+sMQbqp6zkJCVt0eqVbAlvQvVd94u03RpGEy4
96pqLCgurTg7mgBYnAZAO8LssXcE6XTqenDAReu+il+w6D6TomPrCZqAyo0s5qMyTJoMtT/fRZXd
rBxX/8Zj9WcHVXRHJ/39RH3AM67Jac1FN9tKkOIAObpDlDaXMCJ47LCb3ZqNg9VpSmMWWLO/tZ1g
olvUJOhrYaTK0Oc2rP/rQzbCwLfYA25mQMyPNP0Zi2ht5TCezPak3ITRoLNPYxu+spaAMJImErMP
jYf8XR7xs3/bDmpD0prpMY7Spyq1vRvDBO7+hV6jnag6tnlvrRoWsFwXg53RALUOqafiPJDhdtb+
N0x+armFsx1ZpdxQhNTekU2zJ3JFik4itfuEeku5JNp00XwEjjAoNzfEOVXyDy5XsuNkvqOk+CfN
pXUI5g7QJPiev8oNf/maMpM69zQcqL010A/v6eyrDhHPGW5M4ltzt89UMhz4u1R7gfxI0ZxbHPiy
Dug/7HDBWflrGQTsSBuOUlxB00ZQxLDJPRgTzQR824HS7Yp6B7+o2htD2G7GagrfRNxRndXjBB9M
3yDX3ZhPiXbIMPAew4Dc5MVDHfQPWRHyEHA8E7AoDrULgsWwsq+2TT4hYGak8DhcWM40m7JwqXWi
o+e1r1zcAn1dnuJJO+c60i6tcfCwMg98PviPX6lcd1/FqKj0+ujTONXdJkcgX2ajdlM3uGN66ofv
XPKB+zLisUwWUG03Kv85EXPJ7Vx8VTgCjnZKHEBnEHAHM+c+aDp7y8uzs+HHJoAtEPHRRBys8G/0
vJK2GTMSO1NhnV36uTZT6MtzOSi2eFFNT3iAfTaphh6yS771Wh4200Ot5loKnbvy7jzkeELf8lBE
7ZPwwh6nZvbhTSQchr6qNgS2nqIgdDZ+wdg6Zdlb5jcAoGX1PTrllwbRxvgVP7iuBrSQobC6C80m
+YE40a19BeK2H+nXclPndwjiP9uADshm7xrXIXwuQO5PRo0eOmuicSC7on0KVBocPHS+ftY049B+
QmHC+M498AXA1YczdP4+xu/Ksg8qSYLiwkaANUWMUIfW4OidA1nxKPA1r6joRecPEPs7GZxTb/HB
s70+lCG2PnOuMABmbXgpdUImS8F8Mes62jVNDE4aSoNRMMbk4tFWNpKrHWOZbcQtxfNvOzh7AQ5h
q8hJx4/0wJHt/UL1xw2JHjLkPtBvLUExNnoPiuJSjcM3OSoAIyCmKXBkS1WU7U/dufxJ2eNgfu6P
eZptXTt4lUXtnELX4b/VI1u2Dk57j0pBJ1wMYffI6s5BO4sRvwnkJpz5NIsxe1Pojh/+FFXsZjH0
S+J167kLHqLWDhimMvsnncVTQDXUC7cL/0YZkNw5PaL8RDfRFudKw5lJdfcgw/vEz5sNOBZqIyLn
jb0Q+UO7CjaMBfgymix4mT1xiwh5rJyI5nJrwEyT1ml+jlum1Dqo+caxg7kzBfbLxOTEtEVX3Dnp
cKWoggsDupLHCY2/0setCOtkrtrfImjro8/CZBekGkieZzJdN8YndooFEwwLAi0Sp00KZy3k+0w4
kphyaFLs22EV6t35LvYjbD8J3C7Pfe1o9jbsZrgIE6kiNGMqe+3uFdrSzU8E6I+AfycT9rybg3C8
89qFogvxYJcWU7ui1+O7t4sH5aaAiUquBLXjDYfc8InT1bi87Rk0L2UTdSxP0kUuxbKf7OYy/KZL
mg0lFwNmDQxw5ciK2+CqvK5r7vsMvvwZyiF/4daKhBGTtUtHfaLVJT41XXyDiPuvNGDkWKbzRC2Q
+cS9g6A+lQp0B0CtsbAmi7aZngLH+5dzo6LHhHfbFNpLP3Pdf1Qjsm7UxaiwCc1T1HjZfN09AtTa
g42Ykh8h/IEZJjFQt9Lc2HIis713W/PZ90i8jIZR1byn9bApfG4R+EWyh9qBNxnNvQARqYEUmQ+p
RscGnbEdhv6mS3UQkfvEIEPX95SJ85gShOvbIt1IIihXL6t/3QnDi7RLb20YAYt+8dOUXOkdk6qO
hkWGm/qvZhvZ8MFd4jkZ83wWSElssIrWaQGMZi7uQvIXOPryh2npHSqMasC1VfUs5lC4aumfs1If
tZfFO+SIXdE3xpbVYL6DujyuVAs0zl5qSv1Mney4AH8Y1xC5UkQFzBe3qSu+AaxscynDB1dWn3qc
MThFaDMnXyZURMaI0FOA2aIek+LoVIAA5rqbD1UQARALxkI/MOSzy2yTnCoKc/geAtXcWxSKY0Z2
9Jd2UNI50YvPWaP1ZhFUYyYhrD1B8tdjKYJtA1Iqy8p241PXw2NWNIeEfM2OLlDuBXkZnBnQ+4Oj
tT5akLpoq8MyXBTWu8kNhwLF4q+LSwWnBp9jbirrbXSm8D1mLbWecoIgrdDZYbAbcWFEpzAxp4Ki
Urj58ig24PJJg51pYz4miY1x1OyiD8Faz4rqFyEXNrmmRVBpsLGjMWnAbgxZI1LuAfwIFdq6SbZI
9+6mVvZFie5dJMVzhs61trF0n4c6IgOXjP5hJA20TWM4eLGTyHPLz7YZ7cCiJ9iFNMypA9ji10Cb
2LByLA6BnZfnymcLXSjedWkXfnQdjTQiNnF+p5Sn5xlVNHwOlq/pPjRZPubk0Vc0/TjXnpITiDba
OthJ+1XOqXuKcYIR9HAvTtMUyDNm+coe7Wyxz+Q61ybPIvbHS2pxgVZtoA65ckrsPuSPLZtdZOsE
YhePDUGvRFxFEQ/naGr8/QjnlP4X+cUDDOsxRL1syQX1objaUh1Q4L/E6D9h0n6SdvRPGwT36tku
kGMB/5gzzW/L4J+1xCDsPPweO2pnVFpb1wFa2tGU4xMD9A/z6rgRU4Jn3xVbClqMo4V5aqvm9mAG
6hIrjh206eTO8NLfma/MzrRLoONF3p0w5uDJSxty7EhOeKHxpg4wyxW80lvn2eKqjJj+MOa4Nkra
TeRkwTVh/c35YKVPzeKSQ27EImORS4+4tNd239LPFIF+6qF43NOMyEtVgc2tNdt4Mh1UJiSvlms+
OpHzkGLx38IecVflEB5HG2SuD2ULyAr70MgTxoGNIE3PfnNn187LnAy30OegaoY5PuKww3YIuZs3
7rivAofvTCi4QdXcOvK22o5B8UyJPX0iGIiXvSvKls37aViuyVUmv/0ylKzJ1YnqvqVojKhtF+HZ
N1nfVnVLqS+WkSC0Xpw2PHvpeCor1v9tRpcBwli2akKMHENE/t+iSyqQPm2DsS9Phu+3a3uor5ix
LLSJac86825AwKKOkdh3M7TPIkid7QAsYV248Xtv6mcvLac7WQfQY2Tzzy4NchKLYRWdM9kXM5Jc
W7V/Zc+GaTJt0ASsjhFnQVGX+LfX7RRQ5BOq8Tp4w74Z4+mujKbHZBIfGARRP0M8BtIDFpgWHY9u
AnA8gjiObNuysnefXK98TaT5pEoM1Rx2MCA7+cw3BnuFrKorszAjBhc19F3cIGBiTUKbA/8MsMHG
anyucVp+Qk29MxDX12k1bce+ZkCtqmEdGqU4dGI6muRmV7HboiliFT6nFaHgccSKiQNpWRiy0I9M
Bkct3muWnPya5c2CarLgR+L1VBvykGqO5wLKwIo5ngYfVOoVO7dFAXSOY+q8pq2GWpdz5dI2vKAY
mNImyFBbvcXMkFUfJSQDxFqbuSFuHsF7IxMQJgv4QrK2mAlIk5PfZ4shSCbix3EtLDO9BiZhuu+d
Ln4s8trrzOGY8UW0r7r6iZ3GuydmvNNzZq4TtzgDuicXNEybNsNqOBfShvCOsSgkDi68MaVdB23I
C4z70Wm+yyy4sBvBUWvpOz0PuAvT8Vr6bX7xStpEaQNhk8bamubIzyHMP8rQulYWaBkx+xzCaX4y
QiCiJD7sLSt+hKuWfCcBGKjnc8f3yPd/R1tfojTmn0TgnnoFvrQX4z6PnIIUSX1wuZrQzkE9h6t/
hExfEtY9lMFbv30r0DatbzarpB5nl9dgB24s1MwawozeKtPBjWdQyJTbmpXDPLyBKbunG/uj8clH
1SPbw8Ua1U+Rd9Be9TpDJ0IE5CaQKwqWHZpGPKoUPdXW227yD1RswNu1ORKbONiSuHzQCvM6tPhT
payXuTbqe6RpKILUn1l8I3kwz740P4uOjGMeDdeYOIPrTaCEMbcRlYSzCj0HG5Bkw4HPYtRdxngY
ww0NvXKvLGp9MDxY9B5wT6vM4VoZ6iMe9Jv2IoiQMZ6AZOz+qqy7edJ69qP5BQjaG0nnO/IG+Qao
3LMxY4rtfbTEuZzcQ275bC7CWBwNt7vo2NtrW30FXcFzKOv2KFRLZ5Vlv0SL/wpjJ9qQjv8QKSnv
MKBrS27lvybnIw9bzl7B8yMuGk5EEMPs7lXT/FQ6vnHOfg02F/W5zJGmYa+ntMg4qL6HWAFd56gn
fMID1CX8ly3cgOS7KFPuzRvTUrhJ6qyjg6SnfzyT5SWJIwPPCzWaij3yMUJ+PtXkmzbEvyiuTtlo
SN1OmLCtC3LZvXa6L3OKn3HA0kLRyW3qefM215G1DUgDrTHibn1fHv3EiR9Kx/ROAu7TnjwOvP6A
rWOBG5iezDTYsytoMJx3DDH2dANg/Gd1MIqs8jg1kbGfYb8fiBt5a2tWqEhIkU6/nPGwQ09hIokK
l17HEtX9Z/YNUojrvWoM84zTbbLx/OCzQrm69oXxWuC/2aSD9a8jPY7VJ3vucA1fA4H/wckBPs6T
894qhBr8sdOtVckbmDAUwDT3gOzD/xOkEaowOYc4Hzf8ttgHFbET9sGcW6mPuq7GoFllpVv+RniM
qLVh0Ter+8SanLPlF/c1+j3f2fZUeYM4+qySmdZocxtavBqyG7s3J84PUw6LKQ7FaZCCzq6lrnD5
CO3Rkuu+NSGAqGbLLpOaRbC43iSfnbb+pluQ/jKlq4e5qtFWWho1Mb6wajbFnWmPu7inDmp06U4b
iEKvjEbB5hhc767yu+aDi9QhaJPqp8k6TYG9Gh97S+Lwc0pxs+eO5iwh51OM832PrTj44MzEF9jo
oXieLSPbwyJgv6VrPEAx9QRFS7DPS5wMIBHEzAg/yw4qCmT/Stcv6GhU2mFJRJ3LHfz1Hp9ZpcW0
y4RPj7zV+rcUEMJ9AymICmDMCIZtPjIyNz9j1SHjpYldfnqjZW/T0foZclNv6tQm81tRp5qNnvPq
qTA9BoNT/eoUeyslEi/UUponjUSyYnief9EPMFyMLG4qFgGQIlxs/DpT3oeb2/KO6z7gW/5O4yac
gHK6dfVD4fFiu4RUyYAIxbOkbXBwiPuqaXqJsjI9S7YId4Yr/Ef83UBfjZIQXGlaMcafKP2yRrYS
qhSw9muQF7ndBVdH8WVf2e6IMMYqHYVQKhNXXtd0v15mk78Ie10OJyZBbqui/5d0Qj4XCeNYP4we
th8qissunnF8kZlK4MKhM7ET6ohsoTZTOssX0wKFhlHMS7gFjxDb9CLkRiK1MeZiDrHiiiqKSvOs
y8US7uQ2Lc3Z9EjZYfTJC0TitmUBVlArmQo6biT73Z1J3Z8qWYc5ZqSBUBVEHx1jwyoV0neskduM
R8Gq/8FeSnN7OdHJWVUHP5dLbs5QECvyzr3Xk4m/MVpK4U3rTzSYLwrH9bECTTvf1VcsKfYqmA3m
9oFswCqvmAYYFWcSnZ3V7TTVjBvGGX+po8yBqxKQ2JUKbFXQxAzuAW4a7t5Toq5NYTCcqnjeOlE2
rnh/l/x5EfsCKGQEl0iqk6nhrf5iQIqMRE5CGrXpnEbsFDhfDBBiRbqaxMT6PQ9eIxl0X9NUcFuJ
ue3NatkJ1/Fpqua3llg/seNj4Qfo9VGALjjrj4K+VtzW9X3p5zcdef4xDFTw0UUWc45DUOCBWls8
dmi+HMGWiv+JhlijSNuQnbdOj1AEmRqg/FDQ6JYGiRHxD1wlhk7XxrQ6ZKuhod2vUeFP43bt04hX
mNIjun7XVjPmBxOuWPeVgcSECjuVMKNlnQ/lvggEQMEOv9hzqyfF5aR+SMHAcbNt803VcQJD9yCq
OdMJMORjsu1baiSLJg3wD2b3QevZG9Ale60iGKyKXDCbfspyIvtS+h7oXg0v3mlhiIrSvTdjB55i
biD3x9fMYf4YKkiP2havtjKxY6tUGbx2KUTBfAeOzWZ9x9W3YR2tbdKA2LXGjpdJ1tzyuGXKbZAm
wQ9UmhmjU6Q9ges1fEoQ/92GRUnrQeZ1vFoT+2zSbygcd8BIkYE903piozO9jDrssDN6370Z3AjY
YIIMGJtYQHYL+WEgQMlG3GGbArDX9DZQFzRys/PuVMOxKHCv1X79XNvolB2fBA9k3hysHgYjMe+B
nDRR3VrgOZkd7G7OwPIw4m8N6CYgrZcxPMM0COQSRoJm7rYUyLNNaYipoQ+oQ8T3xDAV2c9gajYR
4gNCETABH5/htqtqgIFEl+DRh9Wu67IXHbdXADQT5bvEXENmZ8okeIkSiHrsQ24Z/iLaTFWGi3QY
uEI4+Icag20CJ1cF+4vEanKMZuuaGT3RBnxfTUYULm3K79LS9AFJ+VRwzoIHPheZR9lzMvAtc8pm
6UFallLJd8d0vPar6petnrVRNi9VTXuCsqf+OgzZV5plfxiZtp3lcXvC+o2ZNO5mu11DOS7waJmC
ttxqrgmZoW3OX3askwAwrD1DTqhc5oExJSrFzFD7zymjsbMNkhxXYtBg3d3ieJueIa8g4tYid+5R
TGhI4oStbl7S0STlO22AMwqfePMwm7kGI5OZwzu2u4awL7DJBLdSMmAWLPiCJ4GgcCCn2Q3OgpNN
7Nbwna37moOrttSzqTr5YLnxv1GI12psHxhiXF68jotdh1e0XeFer4IMZqz/r41Zd/TSyb4IHODs
abM3UfjDujKs/GxOznJDwwQbLYOi07CsyJBd1jN87Itbu+NbwEXoCBAAJ1fLdI16iZBUhMZ3Yfak
BARZuv1okw0jvFwCZ2OVeSSkEdF6REc0CtRoUAs/UFXCRkiyt6UHS189zc6RXG2y6aAarogIUNEY
4zzFWxm/AxrOvoRNjzfeSpOILi4PH/fBKk8w+MUB7g1Xkm9ORJU92VkBWaGsnU/2YSn1cB2/eEhr
nwgdgGZuycGPYsMQZlQZ/NPIDlcua/0d97UEeHVe3gv+Av+4DVq/UjdyT930vKNeKfpNhTf9DGEQ
PVgjbo3MpZuYvbi792uf/A7SCJXgLKx42gYv2Io0yu5j3IAfLSGWR0Sd+tkdrHbtqJwtryxlQZUJ
drlhZzFfv/r2TOkhoqPe+bTJAx5Wnn4s8qp5mVRQXH0WgfghBuJQblumTyFHzI1PUF9NES/voAZB
oU4Nd1cpG0dTaea0PYSSF06VcLOo2xlUfJdZ9nX2WrxpFX3B9iq3ASvM7Vz3G2she+Z2YJ/AXVBU
PM4A+HPXYG+koXSrtDnNhAxWXWdwFGW+wq4Gu9HtMTxV3eAwyuvo7PNHhDvH9BoOQbRz4ceu2iL+
KPsKNssCY4/yha++DFJeN2ZrlcIsKjpTnmUN2y0eEJSTuOz2wvLvLcI3yInI+bOVMGEU4nWoaE5N
WMaJrO/wHCMAdbonIyXwi8foo5Wn6CRQCIlJz5CfJWOw8kcOOWlwDQA0uKDNcVsMqjrWHgAMsRD7
cssZKI/B5q3/HyW9zP8z8fhv3DJ6BKRPE1+U3qBTUB2XUBcVxyWXZGOhN7IsjUmVzDwErLpVvobc
DiV2Khv6DeIKbbh97IopwMwwsJOTbDQpesc5Hla0s8uZqu8gdoIXyuCKz2JZXBVLNYcc0++pmF78
hv1hV7wl+ZCRZmn587jGErPUP4WJDIAmE5GD5X6dKwOUsMHDIWX2wDH+rr3mlMzEfP1JIRc3PSZ2
O3/2/OJtzitS5nHUbvFSDndBBiBYdjyUltvurVYZ6yDF+sn4pV5tu3sbIvpKURvWo2XduK13vByt
NDplJWEHFpRpfrSMkI15x2C9Z0DPLoG/kLga9IqkLf1dl9qAgbNe34FoGNedwbnNg1l95ljuaZ/l
cBjs/J9TRvBkp+ExJEqHn7X7CkOkpXx2ggfglPEjxcT1ph+Tl6SAI8Z6CWrhEtUdmHEOyhnCvVnz
q/vx4ssvR+RwT/b7CObDWil+VstgD8QYwm68tFimTvYDRpnnOWgpqdGz3lPAHKx60f6WhfGvcGHY
eBI+ZxTzXeMOxDUrC8+hP1Gj1Z1yyT1e5lBgksH+wjWB0Jvln3VMXFCbk72uwvk2jC5WufqFxQ4E
Eif665G+gaDnlK4PvX1xkxbJDKzv1q+NY9l5xs42jBc/xD87+OwuR7HglW073s5BdYmku0CeUzos
bHoYeg7BFn+qa0MnHlX/z6PLEsgimU4vIKsZN0yO5mC/huyu2O4Nb+GYv1AL5fK5sRh20+ovn5v7
OkT38v3sESuIZuikxJMS3n3fTJS4jcxZDnY6iscG+oNwpnbS+rKcoD5M+MZJbqufwioBuFuWB76t
eAMXqPeW3wzErPCIDwEVgHVEsL8KEa14WzBVS6rmJbIUnmbSpqW2PlsZMzWNlHGlf2kocO3jdjth
g4RZHILnsFzj4jrltU1I+Re+Bx5PIKIvgGaHFH/qU/1nTCG8UZbsGHrsAMbmdPTKNDpqGf1lXQ9M
rezghoL/fCyNHqx36CQM/cNwaGuoVvmMjKXiLDn32ZQc4g5dGBApMI2w6qB9wJlct6bkI7CK4EBw
/xRE4bgCSGxzEGsf51f+7tYtFQl1be9Z91no9URdc/0wR25xka38mTXPQN6LhVcQIAPXf37KPIVX
9z0O6wfV2ObdpHKPO1TN3cep8EmvDK/Ha6g7/cntiPC4Z7v/SCvIzwioJAF0luvlUA9bfCLTiap5
7KDMx/TTpsEDUybqOtMq2URLsMSy5ClFfd0VdWlupmIpTUnIOsSLhVY1wa2aosVaiaJLeDu6eDED
kCbQQMTIu+H3Sy9tXPUPydBld4MTP/uSDyPDVnP0zfqjH4qOlatEtQtVth7iILsWnqixbdNNT9za
/KoVDTW2Z3uPsRw/jKLH/1Gzi6rbQ8cpw3aWnxgGHK0dPMqRkGrTlibCmhsMzOg9Ui034nmfRrxk
snaoGciV9xAMikwRdbMH0zDsN4/W8IOHT2CVx9W/YVgYs4Urj32Q/5RUQayhAT9WRPxTHXy7bKe2
XLc4p3OBepxO2GUyf+05+hebJa5PR8Pt7rP6Lk+xSQcjcDKENV0uZUrLXDNOvb3GZ6JQWmc8MzUI
O+BNxhJWnjduxcFqTfmbLYYDin4E+KTPH5Vhex/M1OWmr/V0sMmmPjpj89dWWHSDuq73WkQsElXl
gwykhaDjwmqmRKmM1FFrbqjfjCfNyh29f1NN83jMN28bC+Ndyzg+esL7cthjAgXw56Pku7sdMU9s
Ri/4oqvqp41i+lYkaqXEDYXKVr15OhF3uesPW7db7tcNWVAdieEkWj/+JH23taMW+30w682gq2Ef
ZtO3YgdF2Cyqj0FTyCsbhzP0UtqepBHuuxDpqvGUhdd8kucsNYyVIxjyxRB9+52Lmdcd3rGIP7q1
Lw81D9eeT0wC/CqsUxgprECYx3GRfve9/40Cza5kor8naNryIi2XHZHhvwcIXVdW7+0xNmoIYJ0K
f5WjhosnG7wrw9BuuF17a9q6e64/vYIrMNB9k7PDiAk37IbJvxOtxSPu0bkQ4yBjTjUKj2weDSP9
JuZHBJ+OZFIVNlll27HAYc4ngKAHQbErwfyzsMfHwnBvQVB66dEIPGtp0x5E98CX4BpMwT7Bk0Qh
HKykST07+cI8NvZZkdw5hnoxS3G1Uq/cRNTIDTE0dMvmzOlK46p4b6/yEQgxTPtxmJ+QFJHzsW2q
+M2mTsUrSl5sDrkHH/eqCyZ/CRrAIm8UGsIUwxHwADSEAduQJu+fFoJFBU8dxFiEBm0FT+msPv3Z
PokFdTwjI9Q8+FlLE25h/fNTHkUYBusyg4oNXdebzW2U9A9uFX9aKUkrpV+40rEVK8ZXaqkOY84i
DlMYx3C5nWmWFcBicf86J9c1t2mp3oOu/fqfPYNLjvxZ3yVsNSMgprzYmDvVVzd5DYYOSQwTPp0b
mJeeXRVUDZ/STGFe/Ky8m7Gsb/Bboz3ixFsvltifYgwZOFR/dj3WnBEv2BVGEayG3Fn2TV8RUC4w
DH4iQ1Ku3UyQa93kgd7xa0t/dA8IH0HAXFVVO+5lP2CEEOx639kF/2kvPeQx97l57j4IYO/LVpyq
IP0odP9iF/khZWkh4c8BCYrebGKyqcVQm+fymJvhcej9N7vKQSWbwID6IYOHkSbj1sOze+D1yyWC
C8DKMifjwSrDR4zt19ntfiYK6A5E2xI6y0bO8O6lMaXgcyXPCML+wdW5tXIF6ySIyX+QnaEJEgXb
O41jrlzA5ms2T3t8LtZmcuN6S1I52Q1x9UQijv9R/C3T/JWGrnCHg4pfcOZGWz1EJeEMmqSg76ck
wcqECN1EGfmGshwaA9rJ+4lA59w4oc8Yt67YMxVgWO8TJdK88yEh52L856HUO1lVkU2jpEmi0Jko
g34vD3Nmf8T9/O72kFB6nCGGNH693Ee89Ko/s4rCLUIqHNiOv4lhTfCJY/3Y6ehPJ9FLl0vW5MHN
pEt4vbDlRLi8QXjSVg7d0cmAKyPAarYRJntMhDwy/TNJPqP4IRSRb6aesTi1huc8YbnMX/AZPJrB
E2LuTQqu9cQMwo3gLYo0qTz9FcUEuwlE87OHWEcHbsFrUzVn0+l+qlZ6K5KPf0ZHRMCtk5cx5s3s
dIu9M4YCNnU315rSneuOcD4ZOzdQxfGgELpSKENEEZJ7DO8F1BuutHQiP5bTSBwhx3JiOTZrq2H5
cVLnmTgtgOxm12XLxdktm30cI6iGleNuJ9ZMT2Rr4VwE2btJeDHyS5Qaa14brr6VlnOxHHfneroi
LNZficHexw0zF4xnuvlcNpg1p05iOeQ1w4JyjYl4R9nKo+zqbdD2zD0m/LP2gkXjWZArJevxrmx3
mxn+yXJtLqz1gKbMIafkYperRraGtnll33mZZuOp64qtzXWMfDo/3/hqhHBG+pCXGafxJxmD/smZ
WDJiFGZv0wX88p2xlQYLQKu1QR1aGQnbQp+EVV2mAaHUGc+1AH4yFK8k+Z69Lt+khlMBcdV4WCFz
2HN4oDOw20Ru2pwbK3kKSxuLXz3ynucubHXznV8VYj2k+o7XGT7GkljboC4d9wFDQpyRCwUqieav
WsMQ841wNzQADvK0eojN+EkH9iO7QIRqLE45er8zqCeaFrYS7+bK7vrnMPF/8k7wAaX/qF38Fzft
Rw5coVHigazRtQl4eQQg6t2A8lyDHJmmvE3zu4oJVZYrM46EYu1bKf0UwdmEbcF39OIqjNpZllxI
Gi/GQVYuU2be+0y2e8qwNwP8860k49bM/tWj1pKWr60Kjec5sfy98hq+8uVP1fl0zgaYo2aTPbU9
nYVyznlBij5mEAnjYZ/lyZ83AyTsgmcuajfPk6+mN/2SVNnR4m2vcYDM63kEUWiG5bsoW9xsWv8E
jtt8zTLmGgdqkV8m2me1JQ4CdvmmFmw92ipSF8RUcRRD/wYWbtdneDoai0fVNqOrYC7nvVbDLU/y
lx6R3a0JM/SDWtJY3h09kNGmY/sLpCU4R6J5kkbGylzER40evK5kQBW9khd+N8CQpf6xIxoAkvFX
Tmz1QP7qbd3IX5PcCUmlp8Tl/+yMN3cEv44b6YATZV/25p7i2G/TcAlNZD88G3fjOEPA4rPLESLX
ogweO1Olh7RVW12LvUHAiijT6+yFb3Wtv+Mo8CkNTF+9wbl4VgVNIunuTbOgP7CdzvhN/2KMcngc
bDhudbW1rf51mtNvqIfXkMTC0muDsCfkGVDIf5ydSZPcOLal/0pZrR+tAYIAyWddvQif3WOepQ1N
EZI4zzN/fX+evUlFhkn2eleqzBTdSTpwce8537nN6nmkgk2eYw4yqGXi6wzrwRzSGyns/oUfINkN
3njdiJIz3BzdRp0mKYXVlxyVrwmtEwT+0SEtp+ua/F6v6OmbieFeGGY4Qdp/leC0VxwJvk5K/3R9
6L0+HOVTgHVOC7SA2VIde5ET18U7dVE7ycvSEYtNmbiJhOddwBsbaT+ViL6IFggpFlvA7e3RMkjn
ugIbdGxCmhQRA5Hp2uksRmOx/4WHn18I9M8xAnjXq24HSgeEHBORwMgnXFgKnm3BXDPVK5gC8vSw
NhWVxdYQ2VfJkD51NDkJfgAaBrjjDtz/SsUx0FAbMm5xDJvpW6BIU9RG3M79eIpsdTv1DD2ibg/4
/Pu5FUoyWIfaRJfXo5Vs8nY4UMispczeQqpfHnph4QpHHeLbRGiAx6CgJVmK/kJ4GMREhEnTPoST
hH4/opzo68tk9t/TMqZKUhhv/ddYMaBW84PrEYBnj/4+9JIdb8h0M/ki2ZtGWauwjYMVkM23ZTpr
+5y43uY8jC0IHn3h00pfySzP0fpCLpvdblunPcooCuBxQYaXFFei9F4CWW9bOBIcQyh+OYmuQW6v
Vc9NrYNl7aBW3iDa2IZd8Vxn5VNO5vQq9YsnT9Ce1WV0lD6Eozp5QfKEjCrUcBNoeKX1sp2DEmIO
0SfOXGwxKFebCpYdGJ1rxKLfWl2uppl4UW+2LlXFjy8ZhmvgdPR8XJd7FyNxllgO/Kwn9wEiPzCM
m4AGczcgRs7q6gQsOFsFnlanOg9PzqTpQmbLDofwt7JDDoH2iggIL/se+ulmmNSLncs1E9VgNSIi
u5hJhcLh2ydbt5FP+PZROBU8z867TKWzrwAMoZxPjk5dRFehTzqansGAWHkPSIP/3HKBn9BZhYi1
bN3SX7vAet2YL9DnDEWyvH8Zw2wTzBn7mCGAvvRYqzLd3rESk21xDuBusVKsx0GdFESdC6Mk6KDa
4zh5Rkxj7MjK78kEkdxrv6RxdMAcd1J6AGbuEazUIexFC0WAlS9MCjoVNVtMJPasGT1eKG9m4Uy/
jdHyFM091hIKoYvknHkQSPsUWBIXqfdIdu1had3oMAOH7qbgdUEcA3y6D7ZoKJC4dsRC0Gpep3F+
9Fr5M23Zzovg0BXWS1bWiqRCZLTpGR/TJx4fE2T1NJgb43PShonsm/oeiM3Bt8wr+twTc9k7FzXE
qhiWJ9m6Mwyq5FFC+CioarFvHunyoRKQLtOuolxP6F1UEbkAXodHsEu4mWfrSkr/4HS6XstuoBUe
HRLm+vlMrETkcxCLM42yvPZOqJ6unUr+8G37xinLt27BtR1gLMzz1lmNltmzmV06FeeafHxcgkDu
l7+KewBOS9V/Q6dA2qU3I2HlX4WWi1eezNf6ulbn/BfkrDSTxJqMibs6K3DR5z8CDkljQnOmxftZ
hMnD4JkvAG1QwA7h/ZhEpzGiNvP75slruy2dz/sYPd+m6ZiPoXv9zhvDvBdIrFHqKIvsSciEQYNL
LWknDRBEMmDnPhY7b6lgSqOPsRRCIabfxQWRavtlyC7dijxnn66jy/lzoBfMySG4X4C1k+LCjtDx
wnAf90vi/UBz+lyp9DKw9LFlbEGBhxbIrjgUQgtEFNHFz9WAAnoeie4F40G3usEwg+ibSZRPc1DK
PVHm7yoLmaamDAtHylLkow5mzDUzRQgqxaUv5V3uzW+hrq5JVvhRMb3jzBqvY6TeNgh2Gegr1E1I
vov8O1yJ6mLGY2YK+yHxalKYe5+Qk7MwGghXN8JtpdA7TUN5KRN9KQmCWAqOiDpB0hrXhyohC3hu
hgdK7bvRk/u6cu9CJ4cPRxWRAnEYEwSqKX9rGU5ElnrEYjRx9Nb47iG1o3udDkcXItmOZDdOiEvy
LZQlHyFWJ/SMB+HgQm1CXa8maMqrCdhV6s/Ve+NzoIskLW4aFicEPsNVJEl/yczwJmumsOEZUljn
ldr5TYpwtulPzEl+TEPxAvkKn0U5eFQr0VG1xgVr5FwDLvdWTjz/dLM2OOWus3PS9hGjP1j5lIAF
munWkXFstKJjSTCeRbnUzdNRxyRgRv7JoZfdFTYdX9ILYjiBF9YyPXayu6ERzmrTJnvHKoF0Wt1P
gY6pC9ItTI89rYlnAOLNRWKh0OMM8yUuxbV9hvnL87glidzNotTXFglqH2HbRToY6vbWsronhnM3
lbEue/ecNUDwYtO3b5Baf9Sdg4TJGQisxo8PtGXPezCvhOU/CC+YtkQ4s7nGznXAPFZmzU8pUOT6
5I5fjFV944sZfwyaUO3RBiiS7KpPzqh1APp5fBzb4m3QnreyReUfsJU0yKIitjy94mk/I0vZjr3z
o/fybGv6MtjCbr3LctMgz8VDF2I25OxPXzyG177CPkrGcdBB7qtZfN3qfoiaJ9SD0BzGsCSjpNQI
VOnBMGNYj47m1WUFINJg2dHsLdDOwS5W6N63UyZ3Qe5DrCWaW+XF0cVc70sLRwEBR4ws1qygq8l0
3/vUpJuOAdKWwTGMJXhuu1oEqHZckPuQ3NmpgQNVfzXFznuSc9NX0UMZFNctkcydUju1iC2BCc06
9SfwCuLdVqzk0Si+p5Ipijv4wBz7Zsfx9KY9A8ct90D25cL4BP/wmIQ7t0VCEsl4M9kdbAKclxuB
XnIF6nNcDTGOmnwJwu2oMZrY/M6qkEDGuUn29Pqf4jYlZ3JKtoOwtzRhXktfn0SYrdt5fF5S0kRL
eWeH+ZNvzz/YWJ/8eX5LUxtp6ODo3aKgMUuYoH3gXA5RtvH0X+tvUWxw6fToY5HgBAOFa1I98vOi
Duk6PE8eBqH+5IYVJOUa900K58K2vyQFtDvEPdf40rdZHlDfkcIVpcVlqt0vhUgfPFtER/T+VH1F
dJul6oaZxF3nQIdks9p0bK4Xi2dts8nZBV351eqoSO3oZ2T0VRo57IzDbinyyykVIGowrgABcL8N
GXl8ePlkSdWnsjvky2sSoA6EddyLwUdFZf9oFbv+lCFbOWsHpMmOtnRfg3ncj7K80dlQsbEyPRVk
+eZ53u2hsqzLGiG1xiObNt2jHzQ3qEF3cMkUc6yUKWEKFCei7bXy0MHeyrrfpShdykTcig7ikN2d
+qj8ZrX1rZ40Wk68c0RzkhGIiHjML2k6/yQzaz0EyeXYwY5xTfjQtLK6cBfxJahJAj8HgtJdfc0Q
zS6TeR0SWd0M/LbxLNNK4nBKSY5NG68ZiQqZpPlpMzegl+HqrzZiZb7BhjjAw2BH31tCHFexU6Ur
N61vFjrdaNPYolirTm6udn3UvM29QfxoJKSpvNJ0GTjPhWA32I2m1WDbjxFNObuKNiwg0a4zsK+J
O9AM6RheuLcIvYP1KHDpYlwAKV9napX1BEH0SdCin5kzmsnYhDx/OWbCaARkzZYzEpBdepCBF72Z
utoxol8gjNXD1TwP18jULfJTOWLYvuecnYfPInHE1h/gqla9fScYCR504MG3hN7xWJv4JFr1Zk3q
ZOUzSb4FiIpiZjGOKpBkbt4ws0FHOjeXlFU0bKO1weJn5mWrLXR0yt4x4Hubm+gHkSoJKi9WjgTk
iYdl/mKgrQya9Dkpq+ngN94NzBMy0rlOas/7qJ5pTo/hfZ8KyAZYYCl1yeY17TncGfZ6EkBrCErr
VFjBIZ4WrAaGXCM6ujBQo1vRTPee4x98jyiyrsxOAZX+qlmwpwHFe4lm2ifNYN+nEOizcv7qBctN
3Ntf0Tvvc3xMF2QWJqtZtg9jar1YDk1qp+eJEuML3sbgagzC4E0wskJbDjc17M6prAC80OP1+wYM
5QajLjs/xniGD8hK65JAzUySFDIGb25iGzI5z4YtgxVsCYDwNa79BZ0y2SihfYVyfwtVpFyVZ4I4
XqyJs1nLYKTp2vVQOg8z1Ix1Y5FAhKjaQ/CJyr564DwMyIJb107mjFQ34W6qzBO42q+oIjh7mlec
02+OLH54S4iBlX+9pnJXzRcGszQwiUANKv9+yMKvS45YpSfqzpxf5TLoHgmgePLptJKlRH5U60K3
x8KxThfgUM1UkcbgBNvB6mgl+j9rjwHdHKG18Dk/ei2tz5bRY+illyAaO9zRjFEUj8gW3YT1ojsG
EznwLW2GofAYBlfj0W2ZFSqVscc3P5DdoM0Z2LuWnsNQ5U5YqOtuBC0Pm30ka8mz6rtiYq+bIpms
CaRY16Im8zVIcEbpCrEU2s4NFKxN1pTPRvV0Ud16M5r5u2iHlymfxosCziYl6FlE0MDlrgWLAWIV
uUKmIRCKSVoGqtypdPoplQKQQdxJDK7cns1bOGOcTybO0P0QoBvyYhI1CDBbTRU6kkVkX61IHNoA
2DP8nLnonsc+AtM4FDsa0zelFteO01GQivlGOy4t/5LeryEYghb/VTDaNA9xhtB/5mjU3zq1oi2R
9Lw6RBAm3fgyxwo/+8AIT3XWV9MwSITIuKbLs6ttKAR+fixAuOK79ckjLJxjPYgj8eGbvF6uOB48
DUXEbJ8dE6H2srMxAaBhvStqDXW+BZUZ4vhaMudnNdlHDAAzfYnliqkd0CBXXySF+4LgGrVM5L+G
YXG10NolmgIRkHAva68Jd9DyvyqqmFnmycp04kmWKC8lNkMP6SRZN+ERNst+WoKXtGzpeBGc4Uq6
p96xh8p50Y9BuFZ+uwZNh08rJVAvqMkd6bYUYd8xgM2sqBzRrTzcjKW7a1xcp15HwG2TmYcI+SnD
Rj4PPdmLBR4PtAO68PRRGx4hc+mGbm87iGffqd91Mg/3QUzyb9X7VwgOgUHCvTbiC4b27dxPe89w
1uys4OjXCo4xExn4pgmKBvpfzXIqydRAykSIl16A/cZ9tQ7Q6114WfqjqLx7KxsIquvHq7BVP93O
35J7tSej4dphHtPlmJF7ZqHjUBL83ZPVUcjlmZRdxY2W32XaPjj9MF06NlbcTljVRWNm9djG5XPX
cIf04HHOALZA8VSvOOHfmYamfgo5V7v9d+K4vyxwdnDy28w/kXUJ3mu7YyWKxhQWVqtvoWAffJKe
fBd/u+y9H2HOZD9YiAkFlG/p4GWyhtuYYCL6p4g0pvpAYPUDzb1oXWfyUnnpC4JcZNpz+dWr5QN/
mYJx2H5LiMkIbVIniIQ4jewYsZlvHc1ot3aXGEp9/mL7ww8FghOn5ASoVJ1BMIV+B42Msyk/dbW0
jp1G9oFkrt5MMn0TEaei2YbBkDC9Ri6YHsKZhnk1orUOx5ZBk5e9NHny6trxeO/gq9y2fhzs2xqh
k1vw07MLuszhDKnRHsluPcvDLnN6EftoZM+1quIFQv4teJibMU7pMsX1vBN26HNW7Lx9szjdV6tH
Unjupku3rTneiuwUttyQVsI9BZ38TqWOKz8GsBD7KiSCoW83EKUtOCKV3DUtUJ85kYd+hO5RYl69
ptVZblvFp7WSnu81IV80BAFdhgwItuhbQJLPRf0tcoIIdY94osOtrsBL1DuHNNMJANvy2FXSYi6q
MJ6XubT32awVo3CSMg/kn+TPMunoRy7uW4szDYSLPsIwCzjej+MmQor9Co3aPoHOm/eu3zWvlR7b
u4Znf09waU+epqwfnGEpdoMmqDYZW/xkfnKd0L6ClUbiAOqGB4fR800+FBUhRx4jVdzVnKaB5PJ+
SgsfX4HUKx9u+pKKMptJf/P9Nt8PHKW5Y+4zpqH+3uv7n3B530eQMrvBMdEhSDhJMnSxjvZilVcE
iwWbQnW7QM8/iFZHL5D0L6pWxKpyNiINPHrB2YCbtMISvUAlJx2UXnSts6ceXifi7AInZfNY0V3B
PwPMcQCPt2lcbCkl5BcZs27F3TrN1GvWzuWu63W4IjBjB/eVWeDkyLNGsXbXnWlVsTJx+J20yfaI
4IIYLUfQtLP9AKVL7zT3Q01140VY8aKsUJcOtu5NYEM3kzroDqkuxD1h5tXac1voz4xknsvIX2in
khE8kgZDac9O3VTJcm8lKfCwrHwWgH0uTG58mm6GAxyJTQ3tvug5WKabIVGPARlgpNzRcEXITxSi
amiXdBYyXiU1fKiEGsg3COA0LUCnKd+haDOaaYeJzctjX5iCB/ZxGBsdsooupme8pGNx2VcmedIY
lRGLDFQ8yrpJc4qaqBcSfEX+CsOP7V7UJ2uGbAbmMcJWSuwDIjtehZx+OKfS90aPCCqAY9K17IOr
qWAbToux280zJVyWhkxIuwxOry8P9pwARmj74yBpjdRjGmC2GnZyYKC0NBaqFLN8xVMHBGeIr6EG
kCsk9VugQIVMvlqOitE+9h2RxrsKwsKVyXrcxt5TKmK9dlEu78aAHnxgTYzlinHc5sswXrhhxKF0
cWwqfENqlVc9mVKdBGb2TVW0D1mbf8W4ulyBwXuucDCt7cUFYu/AMsukSJ9UPNXbyeviW6B8YjM2
sC0qHGX7jGbmzo19sMQBrgdHO28aHPXGtcF5qMEJvsMb9HdWCH+/ZUZbg3G4dh0IQS0tNdoBNDUm
iJDs6NzqPiM+POKPKAyOeIxfRd4+lvPy6KryKa31sLOavKZ7m/TkfHLqdwrj04UgkiNMp/u2EfU6
Muradgd5LXtBDlIs8cBbxKC1ZXawGjfdi5Ya0CdpAQc4BWLvzuxc+QgFEbF0gvyxGXeoaoKVzTRn
w7rHvKihrEgDSE9RNIPb7u9zZCMeeQZ5iGbbJLGFyJ5tDx1UTnatgf8QVY9hqKFxS2phDPL9Xav0
PZt2uiElqECfXd/wec/mTCqKZbyvqmyfgW9cqSQ5iKCYKYQY7AWgvE8e+LRVp0HQ+BW9E2MEkiiJ
nm2vnEFttOgC/jjc5YCyNrk6o7b7jFgb07/QPZ2vxqRc9nGZDasqDh6n1iMwVpAAMp+l9EvSnRcb
RoRFjdu/SYg1Zuf01mxyHe69jt9nTwztBnHPGcCTWC8TOxpVvCwvZ9Uw70SwT+FEjNZS3cNLbU5i
wHuCrfyBYF7OxI10Lmh9ENeXK8iDLhZiCi6GbT1LkOG8jehtItEQhSkD3eY4ABlb+VH3A0pvuS/r
sFjVQfIu26HeW75lw2bzumtbOWLV2QXh3zp+UCGQtjAgP9V45fA1c60vmBr1Cc5TureYVZFQZiMA
8uIc8OlIYxmxJH/urQQ5pmfh0mNxacrQfZIzdUwOz3tKzbKi3XyOji3ryyUaSKVMoCfomlEnqzO5
c5TMU/sQowR+dU0jibEXmOuLYr5UUJfWLI/ZpvQhJ4/JYj9hTnHeaO+7r4CFf1acR/ZUZfEB/4I4
yAEmB0rj+qaLCWyCbg7VKLcRhOLyxiKC9HP4koych3aAMdzLgSr0HUjQUKM6tTEBFHVDJICXKg6c
hpfPhDr4ykxQPpoAbx3VqxsNuAg4VKPNkS+qAFiNhjy46v2BKUBqKfTgoSE4bHCtQ7rE7RXzSZ+5
h+/B9Ol9QyS0QxsuMVI9cCwZv0ugk3demPHQbWAMHG4TwHN9a169pmMKOKruW+UlMxPtJn2eBlr7
kei6O6tMzbFeGgdllIvzN5kCzYFfMGHsCsUhPLGz5uha83c7duSBmKkO9NlM+l4LkgqfeDm+lw3U
pIpRPE6Ujhg4EuLdW7+dUC0pv3kdco+/XUkIEMRpY4K1Kmo/1eYjNSswOcc5N9EiUvPacwFBMARl
D4jllQ388DKvOUprECXXXmx+4p/ztlHlEB8gDOcGz+aE2DD4ROdAYhfVRJiA6DLUnutxsfSmjuIf
/VT90NhvD5HyMFN2w3AnW+uKBlt/Fwu6Q6ZgdgVbJt+qlHIWi9l7NUN0iAqf8YvPOCggLGjl18P0
ZSlD9cILB0FTh8tO4ODa00MK9/yIhnDbCaI9KIOp4WFQbxlSNxs5ZnoL2yTYV3lotg6IEzSTih5s
GrS0Xyf9OqMw/4JjJL/CksOp1/JLKCh4Fw7Z6MWHroHdaZo43jcTsRAs8+EZEA5W+NVLG+s0kL16
N3YVwwRYddBMWFKAe3E1IsCiqbqlmWfgvtrzbmSUf6et2lwHvEHXmu7kqgezw4MeT0PVD6dKu9Eb
w3IkaDWiwaxv55ul58K0nDJx7NyBBLhFKMBXSMzOyb70YMtyYdUqe47PXrYUt21pOHzPmurTw2fS
Gc0puyRLCUCiOUxRC9dvDsN3LJfxYVTh00Sg88GQ4XvfRpr/YOHYhFSXWyhmQgVtd7q0xpBKb5jo
bWRlHu14Beh36VBS6rR0S+1klmdt/njKnbq5Odt5Qbph2HM5JrhoqG8Y8hLwZLtNtEndhSittkmR
Evg4MQIn1KeKt5C11tLTsZ8zqlqoycfEi4ervrPvDF7O1TLaFcdfrBAS+DBVCDbmSdjORtsIiyJH
MO6jv4vducPQUSsXinxPDu9Kqnw4wXaKLwLqf9SUumN2VeSockeMNEE127xTlmdORgz2Cagn20ko
qPXzPIOqEImQU08nppqMk0WKa0jyMP4tpPInSe79qlfQ0wUdS0rZxHlh4hnc2p2M6fh0eH4CmiVE
5DrpqqWSYnqCQhrZQi/2DeblYT1k+FgvyCIx3o5TqUNMFmoDfqIt2bpoz6AntvzaEoQVF/jP/UuX
DZ2wRUAZ7amcM9TpE8bTGnejhiQLIalI96bGN8CmWFrdjjJi2v4XGYhdOUKrR5ybAxlayqcaMfkE
s64EcrwekvZHYxUvrR6v4oo1YknJMSlIhibWMpVHYsZZMyJ3qGnfL/Zw9+9//a//87/fp/8Of5S3
ZTbTcfhX0ee3ZVx07X/+rf/9r+r//b+H7//5t3Ed12cm7LnaFkZ4tuvxz9+/3ccswf/5t/wvXhA9
ojtOeM3t9Go+R8ac6Ivogl5gQkL176/m/PNqzIA8hxGl0hx5P1wtSmaAFjk+VpIKBXqNuCTjnpRC
hue/v5D554UcKTT0LV8JIW3x69fqB0TkY6rjY+jIiPATmXjFLlYsrhdyrvvnRkzRw+8v+dmdlDbZ
5ZLGpfS9D5es8x4wdxUnRzYb9FGkVTH0I64VrTn7rfyff0Hj8lYKIXxKHnG+AX97bg79m0zbdgKo
WfsXzjDh4o+pltBq+6seYvv699/O/eSGOuRy2rzpNsNi9ev1chxgoRWXMUN1kiikhQIzpEOOED1+
dENcJG5q+v3vryk/u6XaAL3xlO/6aEN+vSjBV6i9Oys5DhHz4l1ra1DUGAIxuG6MSPULHsvwm434
FIRyemYaoOcOb0JaEad6jO13eo2E8TScMlwEZrjJqVUS79sfPuYnb7VjeAjgCZVjhJa/fsxkmjgz
ySw9km/YbcoxybbM7+gN50w++CG4jP2TYV9L46zRmBAiNiCS9Hwqe9ZtBCRTodc5YL/t7z/YZ8+M
jZCH5iB4dc2H22dDEXGXcEqOMUbCF6ij8WXjT7q66NpqkddRZAp4905MF/b3F/70wXna8V3Hto1D
xfnrHRmQezCt83C4Fiqlx1jRNRfyOOoe6mx9jokHmnZKLcqIEl07xlRB5JiTPysd0YkMKSqNQ+vQ
ysr+Dz8cW5+/9oclTwuJUoLGOkuE/+G2kDrSTSoaomOWGDa62Q/x5Z3pr0zeWO8XZwDoNSbPnFrz
S4lzplsjz4Vdbusp+zaFnbMDHTHcebpBdW2j3cAq6A0VzX7fAk/SWvc2Hafj5KXlS6VnAesR4+0+
kSr8qTBlPIqYgrAzzhkYnHicnzr4lsrIXdHpMxJjar+1OelGNSSjN9s1QECyyXUfYod9JpUz2Q5G
Zbe6xC+SgBFAXwM3BNYOhUrbtdRDg1+IU4che2dH4bdqaZAGWWQnz7PGBtrU9Q0FNVleBkeFQnS/
114E36OqdYrEQhbhQ17W5oYjeoVyoi4PQ+eWz+kCi7Fhovxqijn52rh+9R4L0tWABllXiZOEe1Td
yGLwrwzrfkndrebMuneWwL0cyWbjxKuddVsQXekHy3gUtS3Xnoe5dnRQ46RAQy8XzB+MipTEr21j
fgSXX6X7sEoJhrO65kGA18EvDcIgPEjbDGzcrQB3B4zKrjfYWconFiprb7tnI35j7B/z2CLRFaT0
GqbfQbJTzTjPF9iH0yPeNf21cmpso6AJ4YrDO0HkPaht3beIOjmV3Dltk9whbENmFBiCVnkbnIty
tGGWQC65IvYmePRF1q/HSourrCn4YSsvnCri0uvm2ac1QX8HO/i30SqHVzNXLqw84M1ZW03fBQ7U
kOZxg0GeugeBddafOFYnOwPRY400xt6Ac3B/pnh8902WIy8jG+5BlzZj1mEhaG0AmoRtPHSXKyed
5ody0uP16DSaminOvgDRkyeZQiLAdYsd10q87F5MQ3jb2ikZ8hVIm5VV9GAQOPNyEMmTtjiQHDoi
9wrSDQqA9NjZaWvtRm3nMOex2bJ7F0uH4Ozc2Hbxz10kDQOxC29pkcZY8SAY95DiSeur8NdmqAvi
bWBaas9kuD6KajVa1rgPTOgta9kt4yuN3f4y9gMksTQA0apF9qZDdk3oMNGa9CLNbFZZkHXtpie2
Yqv7Od+6MjOPPVjCG6ttlgP2QO/QD/Xy3hQ2dCprIkUOt2S/DfCv3ASDW27yyT9nSHpgEy7SRsX4
jrrQoooF/EKXy3dS5tUjmTxg5By8m4s+lYU/XuXVHLyVc0uGRkrwRUEM0xXM1GA3u2BpY9SePqR/
m1zzFDYFdMnK5kzi9sxeYpDql62Tsw1ZUT6/tC0y8bQyZ0+zidxViH/u2slDyEfBHGvyiaysP7c+
ev89bxErpnVXbDWLBa9Lnx4YmTt7/LPjdZzq6SUSfCGn1+LLMgIOWeN48q5pZHTvmGHbdOX1AU1p
VU3bGfcM47uUYJzRnn3CpHFQRGkQXlkRw3FememnLevG/GEr/2Qr0sJlj7Rx0XJI/VCu+ABCi7xL
46MdpEm67rBaACb2XmIfeIQzNPIlaZmy/H4b+qR8YAqooFWjZqEp/OGiFEVT10BlONJcVAdtMLoA
zo73rU1O6e8vdf6rPu4p2pYUAHAHXVd+KGztyhpdPGZ8vyX3cBrmxrnNhKJyCRL5WEk//f+4oEEp
Rlnkg4f0zjf8b/WfP0TQgFH4HH09G1DIlX7wsRlTj/n9bnaq6Q9b+mcP0KW4dShyHA+d6K/Xm2TV
MsGOySEkp2KTKvlkE9x+Oeu+oEETIw4906Z+f1M/eX6cEXzHRRWpXB7kr9cUrhgkCfDodQnKuskE
J6y1AiMAgFX1tfnD2/LJIzSuUNr2eIQYJT+WBQXhdB2cRDbTabkS9mwfl4T0FKPgkJL/4b3//tvJ
cxH04Z0xru0wkvZ9ZSgdf/165QS43id+9MgmW32bejvwkGiXmYKmtKivMSPmbB21A6qncpqGnylb
7RuDg+TBZlTOil2H5U1P72X+w30/v6z/+GD8bLT0pZZGn5/L394tAwBJT2VwtmcX027yHGtHAA7G
MLfmZIos6z6KCbQJ87H5+ft74n9yZc9QnXm+TbFsn2/Z364c+QMcCAgh6B/d6rkJs/cJ5trak5MD
g4khXB3hbBPO6G6SZqn/sEh99r2JrfUd25yLV/XhDWiHRrXuMENZmpPvsqavNp/NKoy9ouWyZDgE
2T0ON/mIWO733/uTXxfHHOplQXI2h+MPy0fuRiOkv5Bf1wgAVNKPWTsqBjBvaoOOqISj7FbNH37S
n/y8uJ4mk9JzOPnLD8cW5m59rTIec7eQtrbPhtl+atpu0mdIq9P94aX65CuyBrsOSWO0yW3nw4Jl
EfPYNrWPoHMkxii1RbtmZE+wr6bltOTpvGGw/eX3t1Wef0If3mSX35dStifk+dq/vk8WVgKyIJv0
2Hbaf+ipSqD6WIycATlhJa2DPkIu4rgDHbchoz7OYYEPdGMB/14EgAaPgxBuuaqixXuJFF2ow+8/
4SeLjit9x2Md4JxGK+bXD8gYwS2LHvYuNATD/I1xBTB3JEkjmubGvqJctv60lH9yTc7SzDeE4xjX
dT68bCg7BssxHOXL3sk2yeAr9FEqPvsHyNjz3Kfff8VPXjPkcjx6joLKqI+/6V55ZZlwnDlycFaH
grH2qi4H/D4CLeHvLyU//WrapZsleeTy45Iqe536iV3Ex9TK5X4gh/R6wvC2brqhX3eDMhe1bZNb
HjEU6n1yQYjMK3dpG89oIrGo4OH62U2k5gVnvxSpDn/4EXxyL1zpuoxFsE1KKT48bsbJSlc0UI4+
kIa7vvPBtvvQmVOXwefv78Unr74PD5C2njYccv86ov9tKZ2SDNcYTupjzcNWRHxVDGLJMvrjgfqT
C4G2phnFLuaxj53X9L9dSBC0DP5fpMcMCd+T39QOoWVLRqjf77/QP5sKnoDOx7c5P1yO9favFxol
aLcAmdZxLnCGOYvBuePYG87qabVylqHH1+GupvZ+zimurQUbHMBklJcrwIDIXcqIzD7CQYo/fLCP
D1VLTd1Au9FxUP/y+X79XBCIYqxImDLaaZmv0tA45E4QDjMv2R86TR+3x7+uREipZme0WU0/3AHu
C6dO5tAH4qKAgHYtnp0M0acjULShc0yPJB8Dqhyltx/r3C7/sE19+k3ZnvlpeYKa88PK0aKy0IyI
g72HUt+Fe8GUfTs2ESEbJGwC3/39E//0crxX5wauhwXw/Ob97c1ySsyS9GT8Q9W6PSqmBo9O44PV
0Hb4+D+/FP0/I1GnUVObD3uhlWNVx2+UHcKubxhjYLa/BjnTzey+iZg3v7/aZ8+RF5jXhlWF3K4P
zxFRVEEnoYQOEBWkbWRJTfaxSK+choYctjS2p7SvAKQyHgfsKv+w6Xx2X1mJaQn6gm68+LArLiKi
coNld8hwFJQrPmRiEeiaswpCky7/UNP943d7fmvh0wia4vyvf7SOsQLgZknC/Mhaq69UaJn5HEC7
hJuOBfst/7+cndeO3EjXbJ+IADOT9rZcF6ut1JK6pRtClt57Pv2/qAMcqAyqMB8wGAwwo8miS7N3
xAo0gqjpyrwt98nscyhHPhG8uX2cPYeGQwczLlWKChuKIf0i30AnwKE8ufEVX3omFpswk9uyzJgn
+5OQtJMoL0vfM0slQYfm7W94MaDXp9oEVZkRt25amUfKoUZHq7T9w/V34tJDcYWyl79gQTgn3xYB
YVHrFHbtlbKgzQS7Y+FYzs58l9YjWtDro/0tnf+7M/r7UP7/5UKiPP62er8lMwhpxZ62fAdOGcEc
hnAwILpYEZjzPa0goIRi+lUGCVF3uGKu/4DT7eAyPrtPyubIJfjET8bXaxsnQOGmdBuHktigoXwG
7EcBiloPDctlE9bjK/3vgzp45CzXkdKWp5VfyKyADmrf9zj/adjmQlCscaGhf7K+tA7329HnW/ve
v9vokzvNwqU7BkdnXVd/96j/zGK+VuH18WGGGwH8eJRGg49f1OrG6qF1gH+CGvbnL1ph9WLnm4le
fjNyYkqpJjdxtKkEFuf767fh7OTJzT/6Scu7+M9PmogpSlyZ+F6RJHAg4zZGfh1LsgQRDjnEzhqh
5nYPhjJzABCCni2ITEtWa71yQKk0Qa/eXBlT6O2JmnJ2N37esgs6u2PLm7HskmypTj6FwIp1qbos
9fSq/ekGlr81iB9d0bnBiq4ytBUtoXSaG9KqZLbez6oe367/hmWI059AbYF2nuNYrHgnGzWVIQ7B
0Zh6M/p0GjmQG2wb6J5qrW8WlqOtGRAipoopuzE3X5iG2JsbJmdABDKmffJdhJRPDQzAidc0dKfV
mIZkngFTJGxjfqGvPG11pYEBrMVX2w3Ux+uXfWESciRFc1o2LAyE1B+/GLPC61zXo7av+whKQmcR
ERNl7J/pzd+Y7y7NQAzAMGrhtVB3OR4rEgQ3zwBuCMQZhNfQx4TI6E5boSKJxzGJH2FJdBvSTcQq
zBeKYpFHN2ah0/PC8iEs5wSLNBhnWfyPf8OARgEya5CQ0z3oj8bUNHdzOjv7KlDAlMl2vDHtnt/f
ZdYxHFZ9i3X3dFNuWTKWCRkph6m1k5c5rurHDjLec+GO4fa/PkpbsUO0ILcYShenxQzyaKHc0/I5
ZBjPvHDUfkZU7D4HpWbc+F7PbyJ2D4o1QvA8Lfd0OyEyE0I5RyjPRF79a1KiX3P2KA6kMTpPwuFY
df3Kzj8RSoEmo6ED5iPRT7aFLnvtzK17x4s7XBqYCsyt3o/mi+3rLi67rlhXasC/Py5NDEsrNteH
P58abGVSdVWG5NW19OXn/TN5Rlh85xZUqYeADbIOSgNw87HRHXJ/RNID9XV+aMDCPXXg32481Eu3
mnKvodMMBLx3egRSM7FJkV3lnlP7OJTzqA2SXQo7at6qaMjQo6bgRa5f7/lKTckXKxgVIgvElHPy
nQJ0rkojiQHS9IYq7wbqRh/mMSjoexEivXLMoq+3uugRVl4f+MKNRjhDGdJ2pKv42/GNrmz6Ph1Q
V6/SK0ozigbOHc48E0NGLe9K3Rq2tTCn+6Ef5X//Tk02yK5Ok5D58O8C+s8zFiHAd6erXA9KCgG9
MBE2OSGDP1yQVDfmwQtTAmcLSlQOWoZl73l8lZlFP8gwk8FDiVh5MZ/Y3RiX48bKMCBfv6EXPhyb
LT97n2X3zwM9HoojfGhN6ZR6hfqrXCqiF86uPp4OrHwVoshH8q5JRoIT++7DFf5xfXj7wtvL9p/S
LvUIm+bFyZcjtLkPgQzqEHWcMvFMTcykaLMZQW9cJ/KzsCcQhXgckLvK0f5gmZ3d0Ywc6WtEndH8
yfGAE8VDt8fa4ekvalJ/wgpHZeBk2JL8EHAkUIpfNGiMr6OOGGRbd2pxnpIv/StNIbhvR390sK/m
BBCtQG5AufKBElNNn9Ppo8Tb8aTVU/mjDuvgpyxH/zdAbLBkQs/h6IVdNKILi8m1WOHr1b+xdXN+
Yvye33xC2QluC1PaxBkLeL9H3oC/ma3hx8ScJ8Ju6HW9JbXM/gBoKvXdSGJivI6RzeF9mVqT2KC0
nZwN3USQurQQ6ZNy+vuG5H6oUfyl0LR1cL9kDwIwcXa968xPkTTYClhObL0Cn4zprxKgINb27NYf
LBw4GUBlhUO2KYlfIiGasFDZakZ037AJKbjvhelVWQQCs7CrqVzHigjDG+/dhQ+Z1462GIu8ZaMA
PH7vYqezrGIeowNlQv8RtHXvRTTGd/U8dQcCkGD6yOkLgZXVjc/44sCKkozLJpLdwskLV+FbDktF
XHbHwa55mHDoYJVz4jbd1llRQs/MHf9DBagemMPYGx+vv/DKujB3Osspn3oI2b2sWMdXLuUg66xF
FULzH+d3jLn4M1p6+st5Naz0wgYJ6HQ4EsyM6Ksewhemosz+WZZdNaOWDTNnxblUviUxrPi10csS
D7iLqbXOfqba8FuP4EuuGqnxWSjQUb4ovwcF6JF2asVdjFkD7E7RfQW/RWpFmk+fRVflj1lGyhVm
9GklRLWE0CQFekVTH+5Hx7U8QXTPGpHGzwyA3tYmKWcHvKUCXwAdeayHxktpM5NSTjBokBUCdNz0
pwsmE0iblpCHlvOu40Ke2g9FbvwqZK8eBnvsSbbUtJ3lF4jKYfet8DLwIjYlPfqKJJutg2iVrBYF
EkWRQkZYI9Ia2yFOVqqywMMd6xCNIPX4SELWeagPXgM5d9PEM/WhpFkMxHH7xJmp+cJdztdKT37C
op1AsxA7SoJafa8y5WB71f6wnQcjQFH/2cIx98HqJX68FuVRx5yBhbufP7gxsgCCPLGfkriEXtOK
thIxxKYbSIkkhaC6T3Ee7/xU8zegmDWyLWSzqUb5J2A3sHNmCz4bzkKs7ZbzUXDCvUcbXW1LDGdr
JL0OIWkwnOIEdDebbXJV5qLKSERwycwr+p74zipZpMoJE1s2Jg8yAJG9ogpXrps+aB/G0My3YdJz
HJp18yG3WzDuHSfJuObT7/jjBBCGCSgRilgG9gzE+L6xnasFLAlcxUODoAFu07O71BoG5N3l+HkY
2+ijVZDNxK1PPk5VGT2xgW7v+ol0K+z/xl2lZQlfLEAE10FLHbFwYD/CLAZrEt5jAik31hHEV5Gu
7RqrgOi3RH8QkmOjswmA24bTgNmT8CAYhdpDHc36i9ZCJe4xO2EtLsWLniAbLkLYKLHdLtlFWfIR
9IAFetnWn9xU4uLQbIfUJF0kQDQwmFjgnToeodbCCpl1wGoYl1JP9dhAU8P5OuMBBwzpA5ZJJpvH
MjjxBjlI9p5VFoDkubCpZJYYP0C4h17eIrXGOmEQXkpDBX2SrOD/2foDRU/tO2ZYHkYW9ZJUkTw0
CxCLVFo2ja5Ph7hq28+ZnbnwpvFsReCSsbrguu81Ie5IE7e8ap7cp0y1WGnMVNvOKMLWoR1EngRC
izsE43pEMWhts1zfa8mMqsgAzxfyTeF70YJ9EPRirxEcvQLw2uEodjO+IUlChlGl36qkbsmGdcu3
KbATL40S+Psap3hZR5htWD7757bmDxsZ+kPVEmVC+SHagdagjs7mGwIcWU8bmwFXIkzBP7RBLtM7
HWlwtEJb7OekZw8QX+ss7wHBDp3lFY5uw1C0WbzqcvbyGZAAJGHiIrvA/2wuoXQ2yJF0NTqDjiix
LoEvdDaMSZ0AlnIMiKSZ1Gc3Hr9CWmwJyCZS4d2uOkwwJUzo97DRm48h7Iz7ZlmqRogW8H5iRPN2
zvvDlDls3MAdHppRz9ghEuZCsA0fkZnO380usb83szv+ifUGoY5Ehj1jedwmS6Ry1uvzNpcllHwm
9C85xPedKUMdkBzZNCM1+Q2OrU+VYWrruQQHuioyKXBfgGFEhDnspoSU7yyT7wNu182cEwIVV6I+
1HnJ01dAsPy4C9cBcbnrWWs0IqdJnPllW8TnCumDjCWW5K2vx1+138db7PLzSvau9g1Zj3uH9Kq6
w+yVfFl8754lE/PFdGLnpSHGCgxaYYBShNsXGBYir8B3tiocmU3csdwOmpS/46o3iSTD77xzar3b
q3LCbk9174G4MVKLNKxeom4RBxVo1rfz2DJoZCYbOVYhzr7uW2DUsMeg6B5U43+baAjAMjDyA+99
cVellb8zCM5ZNSa+ysKBVTkpjUtTQYtG0NLu9EqH62iU/ZPWAODW8C4iaWvnZw2b+4uG25GQFhv4
q5XGZMiUc/qegEC5caS5sBF1DMuQNt1IKr3iZF8gkyqqgJkTMKMZ/bou5E8sA9o7U2izyQWMhuv7
gBvDyZOaDpoBTTPyiIglx5ixaZJTdo/cc3jKy06Df21ENwY82+izu6dLpoOPpOJIgfV421FxECXY
tIkPSYK34xBZAiA5bkq1SYA8UmaksFavVQNh4m4euqnfNXVn/7l+1Webr+VHcFy0UPQtAqyTm1zP
ZWRETZYedNFFj6WDoQTTTIzzNjVfU2zSf9qh7NkKjWK8VeA8O1QtY4OjY7PC1SPKOr4BCFOnwYLR
sfT91RcXEQSiGqLsfCJQRqN9jEh51r0WMvAhTS0sKmUR6YA/Ewz3i2ec/L1Uj3+p0NQ+xzBnEJ33
wg1W1+/Q2XvBr7QpLlIA511kf3j8K806GvRqHB1PNSFHh3KI4UqAodr3YaPeE7KK99cHlJeeyXLO
RKemhHUmNyhp0BdNO6eHMegp61VzZaMbnWyQRxFcVNbGgXmVmPEElC5yyG+NLTuxaZseROxgAJnC
X1A+h1EGxrGPyxb0FPUQ6pGgqJ7HQut+M8vjuuUJGOM6ILvsBzAvSfYxuwYUFUz0uBfha2s6g2x0
1yge2MEZj1PkW7dEee5SITiq4nJnUbig51lMBCgCjm8wbrYRG2EoPOK3JUe2uXE4oyFurdh94ZJC
yTmVwxsRvbht8jLWvmpEV+7CEDP2SpSUm6U9iccgmt1pHwwpOfUyn0EJY9XMmIR1WEpz15u8xPDC
X3hg/XtTUNRYp3qV7Tl5zPcDqKc3oY+G/4iHbWgOkcBfl4use3G6yZ+3DjYuhJicKYkycxQhUg2g
oaeEStZHR5MgqAd/gAWfAun4FNn2nK/Zs2MvqzldHCJ40O9zWchPqTsTSqCH/nhADR4X0GZ8n3yE
XsCLmt2OuT30OSVhFpGweNDAAwktG12jvGovnoUqt4L3NBpmuPOuXRNpQBS1CxvUqL84dqw1+yyO
RhgRfVJs4Df1YMbo5hHOUecBSc4D7E7ZZM1CrTHy342osdPqqZx+1bXh06gvUd+uXKPHMD8ZDbec
BbuCVpy0X9DlkakmpqlW62iq4XHmefRLoqMkm2js+l9m4Zb71kymRy13AMc1aMjqvRrs9LXFrQmg
shY6RKS+M8o7XjP3wZrD4VmOYz3emF3PVEWLdoPCHzZNaS/mipPXatDDOs7rRnrjaMr5OYX+MD30
Y4H/TSFS/kpsdU0JvYFpEiPoqpeErgDXB/zC+gneGQukNfc9RDmZuekOh5d4vf6hn81//EIL5TV2
HUGdRy0fxj/1K0dkVSO72fRitsrrdDYxK7ut3I9J4365PtTZEXe5GTS3uCn0zs88Ol02kxbc1BN5
YX661cv+lVNHuNF1TglubNiHSRoP14c0LnzWgoWboiCF0LPPGirOROl3IpKoTtQnzsqNhspctbfq
ZZfu4tKLtWgQULqQy7//5y7CBeAlC13Dy+ESOxhj3fFXgScQG4XTAIa5flVnqwE38t/RTt4ql40/
aSK249EKHgDXBZHAKyzzAeparM3vYbbYKP/zmJR22bfay1bBOJU9+HrJxRcwl9yyH4pdTRSF+xKO
gWt6gLTymmNQEb1fH3O5juNJGUWeg8ASnYVE432y6hEiANkModahHoUPkZ1dF4mBpWmSnWPEzrOS
GeCrEY/X14GQ0VvdgwsPdbnUpf6IxdB2lpfrn4faVthCSmF0HnyRadN0pvEYpOmAWCy5pVi6dKVY
D9kELWsP+8zjoVK/biaih6KD32XxXVm6ygNeHu5kj6slSVpJrk+qPreppu2v3+PzixRIpTB9uTxb
5DonF+kW1EIDuNheZyjOgBCjSIrXjAFyTqzPXXmjznbeUEb5RJ0LwTDPVJfWyXwD9qn1FTGc3jxp
kzoYYwd4ew67r4Me918H8i8/2nZjHyw3tZ5nOVQfDTVbbxy3opdUNcNPJ3b7H9fvwdndZ1qSki2o
5DEvmt7ju98PfVMQQ47CoO3Gr7ZOBoeceR4rnor9FSUAaMLUhndVueONmv6F3iaCFzSuUJqpBpx1
cWWBfBoDaHAA1mOTNZRtU9tfQ+U2/Xvb6to/FeCG176RIQFlZt4+1BwM5I2P+9INMOSyBYeeyGnn
5AZUQAFiXMHlHiQMXNay6igJZXYUTjulRwWB3XVfPcZ16OIvViP9pOsP4GxlWNYFjld4AB066Gfy
rQkDcWpY8WFqIkFN0LZJ6PzRZqMF7V9rxoMV10a1uj7o2Zu/DGrhxeSql6rrScVVzWOpBZQ6DqRI
sJPN4yLbFPrU74fCIPvovw9mYolgNG6wftqOAz1lOIEgx6xiC7czOwXngDREZ2dJwA83ruxsfeDK
MM/okn4YL5Z7cp6aM5APBWK0fSexj24EbqLvsWHULnh6Q/wkJ097uX55F0dkSNbaZX04fYAqDNgi
oxM72Pjltq1dExc+43DrRVztieC4JS+8NB6dGWZnZdBfPfMdwNVLcCaFB7eY8Naxr1sVCYqHWC/a
BwI5o7vr1yeWaeloKeKW/jvgyS2d9GnCvu+HB7YUr6Ek1SFL6TXR5UMO1WgKckBmvMZWR7JU3Jae
yaq0j2zhU/zq/VtihAvfq4vmgpIE8g8DeeDxhLVkvA3IMrR9aaezh382+xRBJ7tzciqaeG/g7/fm
uM4tw0pvvFuXPlUk6NizWC6Wvdzx0LptdJQL+GqqYYzvCbPCuk7c5JSuWWIghMy9nH+TOARX9Poj
uDCwi46U6hWTpSVOG63AXSeOg4XYp618JY6vIPlNT1rAcUWbHIJw3lJevaUr/WvlOXnu3GlXcF3s
uaR+MknAZs9NR4PN62iKcOCuTcjhEYWkL0RzIlHg+EIHSuek+RWzZB3LNbK06dHAd+c+OTm0srED
fKT8Op7XpSIyN0bL4++yZphxw9aOeR8XjtOu7TD61tTUsDdhIak9u2RNOzugLkNFS7MNvXEqzI9h
KkrC7nQDRPLoJ32+BVRZwK4EHG5Qp3GDH5pbc9Iy1FA/9gsp48FVIZyU1IkCqjxAm7/leYphZKCr
sCcsQH+yjFqptQiUg3roL5daQQ3YZb1cULucDZfa5igOfTAUX6uOcj2qd7dP1ynAgec2UcCo/CQI
7/zAFM1KziRG7eWUiTeW+PBDBhispfROrtdq6ON5d/3FuPgxLDJ5nF+LL+Zk72SS6gS3t26pcmrZ
mtNOvHGtqadp1dSwsJxw7w798KGHb/y/vJK8jyQ6L46F0+JgDw5Dt5M28GRC/BgRTbSMsC8nSGh2
SUKFG5KKf+P7u3S1iD8RANA1Xnrjx99fOo52UgYEmooK0ykQXdseVsUk5hCpteV+DJqRGhT8OGRJ
djU2tzQeF1ZNLAKoXhfLF/vGZaL8Z1MM7adPci2GwuuMqIDboo10D10cFSGFAqO8sT+6MNGjwlzK
bovKgq/weLiilQgMC632xsZOdssCtAXF3u5rX5Hyp8Npuf4yLf+/4++dMhBMGlrAi4/wVAtlVfMI
d6cLgWWo9rULhEajCsNP/L+MIxDnc6ZSyKZPrgsTk2ZUUiBtoHv/Ox8BIrWzCn5cv5rzh8XV2NSv
XSYx3lF1fPeC3gBhIKP0sGio72j/Rx9AYLylQyWfr490/louI6GxMl1Lcmo7nSd9U9WE0vEp0FZ7
pGqUR6gYeudjEyFc3xpJS9KbPWX9g576g3Fjd3W+NlC1s1HnIYnGBXZq3iqsdqE+kWjBsdktH6NU
S/pNO89Bu7GgPQERJYrvT8Mk/Xr9si8o1o9HPlmJOfmGtMnrCIRDlm6NMrR3TaN+zR1pV3noZw/o
v+VTFFnfCAD4Mmk6Vn5HNNAcRL8lIK9bp6RaYnBP6huT0/kTWUTTyAeXHa5DDeT42YvZz3AlGQgK
dEBPLqHwngNhzzPjASYC0NZf8UD6YqZPzeP1m3LxabCjBv+CNJVP8njkvgXWC9aRfoULEtrNB1aR
0knMtTFhyFeiTe/yjqTt66Oev+totRfDibU4FOXpllDZQW3opdl6BfbcTzE8kM8DqC6PkNNbpoyL
Q9G0hA7N286ndXyBHI/UIDHh7q1Rb96KVDrhW2olzmtd2L74eP26Lj5HfCrL1hpzy18j2z8TrubA
/kxHU9tPcUs6RxiXn8a+EejRM9v0N91kEtvQoTYy1plVG+F/raAhHELLx44SsS9SypOJqq/dsgO+
WHu9PZC/SYPDqjexmTfljRnxvFa6jCQlU4i5dGNOQUwkGGELAbrmRZ0V7xLJ0uWYEAByA7WPkbfO
Gs5Dv0kr8H0ofZvtXBMBRKR5fWeGmv2hIPx2Jzvnf5DH6hggqY5iJoORc/I6j40Ym1HH0OFSSMw2
rTmQEtjhfiSbcIQAfv1xny94VCoVBgAWeUqkp+55NJNhL0poTawJ5i71HWsbR8LfNmgH9sisu7vr
451/rIsjDRs7xQe21ac1tggebR8S5efVehFyfrL9lR1NYovood6HJdmsMUfH/zxfc3ZgrsbA/bde
utyEf95ps3dgaTCCF/HCeezbAOy7MfslC3m+3g32hyYU2o0J4kKpZTmxOMKwaKHZlNmOR7WyPFGc
iPJDb8/Al8oRsz4MD9QorXohtepb1M3vBEiFWIzCmjdQz2/MycvHcry7+PcXqNMqgKO5jdAzM/Mc
g2jZNUntJlojR/etGzf47xx7NhJhuQitWfbdv3Kzf+4whFfN5W66XoFYZ1HyxJuQT4rVppTPFgmb
q9aZUTpoJeoef+j3th+KnWt08w6CtcDH0NxqNV96s6kbOzh4/k4pJ/t0FpsGIVJNQsUE56p1FY2P
QWa7OYyDTayF/fv1N1tcerUNJhJ2P1R6znrbom2rrp6s6EDfIeYk0FjbaRjYsxqgXYgNQzOl4EPn
ffXWDeawJpCgu4tDS25si5bBiPZlbWlkHg4mS3Tghy32UAKRrv/MC+8E8wpgvcVaQD30pANf2KkK
LbdI8Iul/gHlAwEDiFTDG8MsL/fJC8Ew+J2pvlq0Q042KvMQ+f7slv4eToH13U9MQEMmiT4gb0J2
BiSPeAEHJmIZZeXf13x/t6pS56vmUkBZ5jZcmvT1Tj76mTpqWsC92hNKlK+h/FC+YFv4RG1W+3H9
nl4YCnAM22sa1+yu3ZOLjayy6+j4aGjWSBoanSbfgDMmLXjK41tAhgvPD4OYhJnmUjwFsnI8qxCz
pRdV32ve0lc6gBgFD50ooj1uPMBL14QFH0Yhnl5Mvcvv+OeLJoyogw8Op3AC9o2xkXoiuNl0SN/s
tBTujdH+Kk2O3xfWO8qjaEPgMOK+Ox7OBwI1dTOCWJClWrEmocQYPtOaT17h2TvfYIkChp3iqTK3
bYtABnjxXB/IK7ayTQ2aKdz3yOGeOB1nj5EOI4EuaNyuqQf209bVR6SA6CtG0sgKlG70y42DIHDu
Ftju/K4h6AXfpqgdWYuC4vgyHFQKNGeHyUtD5LI73YjEuJmwX5cLUHS4ZQ0936wxHA1AjIPwUNh5
Hw/XWDP8kczJ0bZlMxFZ0LTLfWr0bbzhv4ZnUDqd/V4EoUw3xHZE8st/ffFBRNNJ4G+895jtj8dH
Np+h1qKTAQnWuXeIWqP9rRN3po+3Sr4X9muMxUK6mBVtdobyeCyO5nliBGRkFnVixzvC9ZxNZOna
lwIFhSeCMdg2OerhlRwVwZxakOQrpRXlq14I9ylGRzRsJSkyLyhOrVvP/XyxWSpCnHkpHuBpOj35
Juw09XKKk0OpiZ4o716QOD9WaM1KkS766Ik6xo1v5sIGAzrP0txmvQWAdOpTqwVBzNoCUmiBEXaf
FVFkj9osGzJnQRWD3XMywNCg+Gwg7IPjfi9zgdRVI+juVu/ywvWzveKNgjJJkfwU+lmWmoP/kkI0
8jWy/WjebtoiGsm6LaqPxHpM/3kbCdLBpSLF6sJqdjpeN/Z9E/BaenPZuA9ZWHwcCRwiGnP8UxS0
BKxxkN+uv+sXbzc+cRixNDCpEJ28gHWUTzWG9MzTQkLA966TLGjucorcbWjqnbbTVZD2W2dU1XPp
Egn/gBkC5YcguevWh39hnlnUY5w+0UuZfHvHHwNpKmkeFqPmhekQvyL8EWtXlESapul/rwBScRRo
sqi2MKmdHuyblEaVmAX+MXxnLjJgZ/gzigYguRtG1XM/++YboYK2tTGIr7i1s/x/2+STlYH6Dmsr
8lxORcbJbe8JkO0GXYsOi09yM4DM2+T5iBofl/Z66TxtOJcVG0H05xa+IYtuCIdLZaG+1rNOPZCv
/c2HRXJXdkW/ixXEaVIU5aoNE+MwVxmYAf48Rpx+OIThkN5TXEy2BHhpmIp76ymKhX8na3KkO9+N
qEA649aN8uR3yYq1jebePzhV4O+7yidDrIJvi4XCf0ypWHOUCvJNWImGeEIiKiZDG14WTNXKnGR7
qFISNMypCD8VoOfuU7+HAD3CtSfE2Pmt8GGvwyzyt3xx065SRrKl15LuY1rd+9kO3vnMdLI69HKL
5nJELeyidy9D50MCKI9EJjU+gTm3UaC4zb0Adn4opRnfh51R5NvZrrOd0Qp2D2GutqPrftfTsnmJ
ClNtIt9J7xuNKBC28w7sa1r1lUZGYZl29pPrR91aCyvScdGc/Ja8/bvIwEUCOBs6c5q0uzid9N2E
QfsjbE2C6BPE3JNpYHJwO2LBaV16TVuPn4h+wm4kiIyRIRDwsTTVDh42eUDQ2k2nmFZE2SwgiDR7
6dzcLtcs+YTBWFZXEdsCB15fRXRn1nDfu1UNI3PVI916HJFc3RchN68OE9ezu1E9TWVnknJeRMsS
EXY/pyGtnurBqDd95KNgFzqobK3py7UKjIkOXyfsV1LKBNhXXfdGt/+ijVygGY3lM8T3kF5FO21N
y6/2XelM+3IY8ILrefNQNFG0ogEd7PwksZ+TGFKG3ps+bo3B3M7I5ohOtC2aiEH9aMSAugukYxu4
h/2zW5royWPrEwFYdIgzLdk3GiVozWy6V2KiQtSpNfW9ymBFiQuFc6sT8hU62MtATPfHVJPxvQ58
hWbOdD+aU7JlZv6BOcc/dNCHVhzMzG0fu+KuNB3efLYW00oPSWmvJtTaeShhtUYNZrhgyIle1st1
kBMiTDQl6WVjV6z0AS6rhWDl3hxVXC6iQ8OD/V/tgk5F26CZ1B0nTrxxFvQs27LGxwS41pa+xfiO
PExszMkhls/Uq69TXbsPRH/7JH+44rvISjcEbanLL2FuTV4MFnKTTBkZc3EbPCQ+UEzuhvnZhuK/
bgMdxvoYqu9ulxgrzBnTfjZd7SHCULVe0IBPbj3q3oBf766ICvtR56UmgN6Zn7vUzh54x/XneRqt
D346Vk8iaEnzjIRByGMbbYBrFV5ZhtV9V4phbdQSFljDXi4qWnvXN/HXpCBhaKR7uJ0RJP3ONfcZ
m4F8grJj39Mw+UnC6nCYVdXcpxX/qaMAL2s1jqLJAGRmzfYiSnQn3IZWA/JKDPZjPmrRW8FS8+i4
XbmzeyV2AUfOD0HcV0949+bVnDELjtP8FjmD9h1bHgI6VTAv4T54DaPI5r3G/DCbqrwvBt/Yx5Is
s9wJncdedtMzyXPi3Zpk+V4hILtHIwBZpm4A94fa17w0fjVx+7WqC+dJS40GRaYouYcZKVbTEo/K
IXVjBdT+mtxwtw4CilvHxwsNcFoitrO0YjCL4/g7XuAIjl7qRzniPTM3NnrJu1VmBIAnBejeOa1/
iNqtvjlTYW+mYgju3CbHujPZ5n1qquFGUfLv9u10DUJvRpMG4y3dpZPTSdtqpRUp3HLdwqla6ZzL
35o4MAyq/ssRX5ZymDcEZ2XoWIjeIVqSz/hbJgLxWvpL+KYsp5rai9X2L1lhNJ+1YmkmJdh0YNTC
E4pX6AZbG7fH2L5D3GHCbUgwyzah3qt1V7jtLark2UGS4zkSUQ6SSGDoJ56cj3HjKPIiRXwIa5/9
YK7k8MEgVVndqg0tC/T5zYOHs5yJIAycnImGtgoagMG+Z2ikG1fsaPmE+9y6QyJLZoXlssoM9Ytj
VtahEy6L3tiEH0RAXnkclfaH69u4SzsnTumL9ArwG3Xm4xdrTAriqnQ6KKVZmGuz7wggzvSCVE70
Rzd26Oe3mJsrXVpEmEw5G5xcOT6Apqrgr3o4ttPXZqxQEitRzurGbvi8LQQU1OSvv2ofemKn28EB
VjkBlTNVJ1Yvfw4+N7rsdzUWap+EkLn8ErA4rbQgQNluDh8K63OtsvouVxV9VMpV66RQ5o3D4TLo
0XPHs4piRNIHRuzLrzu+03WHRV5LqpmVczaX96us72NREJzYinYYt5kIxZfWn4wbhdezJ8zNsEH4
sHzQOOafTsZNohhxFVEOzF3+U9nqEpRgr21x/djb6y/T+TTFWBxLqccsO3H3tK8amEGXuW3JOWRU
Sb6zESe8DKRl6SvptBnujQRi9K7KtPmXoc8aHEXkUz9ShOrpFnHwhM1Sjplz65M7O45x61G4LQpk
KkTosk5ugan1Q57gcKnjeH7vhtDZu24WkoeKb60kUomwORRFOOnZLcdY5ti0RU9lmmd78rPC53iK
spzl2pzt75apRWDxy1od1FiiI7t+Cy88raOfejK1+iE3NjEAj/QAtLcCyPQniUlgDQzT2l0f6i9k
8fSNdG1qZwQu0qU87bYLJ0pC2leGN/VC83eJYbfzXWk4A/v4oib7S5/nmYm3dPrmS+TUP8duStx1
RbZVuhpCIy5WGV2wYNsRT00IWJQrpCmYtj8gPhEmn1NNADwgoOk15f5/zHRSN39ArtCmZ2Hw1Fex
6N1sDWcdrpmbJCQUZZYsOlJIU/trHVkkBzZuGtzhAScA3aiylH7UCFqgklr0HpTUlzbXb8r5sZZC
MC03ahaUqyginKwDiSELi+p7diD4QL9LB1McQDSSEYQoZBOa2ABiFBrvytd6wturYm34Q3jjyVx4
XylJuyZRekv/4NS34OsE1xENGxxMV58fAhVpO9fu5A6nN/YosydM8PpVX3jrli4UdU2WdcwBJxet
alnj/FMaOo8hfPKJ9/6OT7DbOS6In+tDXVgEEAziasJkD8jidO9g2nkS9HmtvJTW4YHgy6CkCDnK
m+C0v0vXyetNeg0NJ8xJFnq8k69ehpVdGmmkPHcmXehPMEchFPeKs/kKJ5zxm1MIefEBIaTZSmFt
bdfscpGHJoboOZT11VjtMT+bfxT2mgDDckzA0ozqCwqGUqWXMp97KUfsx8jO5LB2W85fW2lM9nPb
mmRi9vOY6WvNsmmeprIpJNbKwPnNHsf/rddV/zPCkolDx08I5hZ5itOv1czHzCztn7XWNRiKtSBa
1q0sP2SdQbBdKrJ63JZI5dSKyoP13BjN/1F2HjuOK9kW/aIA6M2Uomx6n1UTolzSexMkv/4t1uD1
lZRIoXrSjXsbSZEMhjln77UFpIJIgWJO/50g4U7GmyglQQdSroHDKwiU+X2AGIX/lbivzJ4OeY1l
vyvvVMQ2m7DuqZMU0zqHU168jxmf4K7BRZ6vJPlQvwuKwzdF1Y0Pc2tNf6oxb3/kad83K+DS2W+t
Vd1sF4naAN2v2PmL5eJn8WsjMn67SWAb5PmF5byWnUUpTFKSeG1yh/yO0erCN/b7eKmx0evhFn1Z
TY1SaSciuKIg6lF1pqLzIlfynsp5sPunwhaVcksO+QRah9grE1d1bX8rxnEU76VOZJ8HMXfmxFhb
zbbKnHrdpsJryJY7iMWExL+mOuCPmt0965Uq2lVrxqrukwCTPzUYmUE6Lka56zqbOraBpW7hHM9Q
u3qcd5zSi2GRpR7hU9m6IkiQAEwica/IJ8d4rBIBxjHcmtrAz7sJNWLkZEO2DmyCIDfUvrETEJkV
KBuarN01K2k9X7V6Hf2wjF59QEagv0l9Di/x9c/nE6rSi+QfTQjdhNMvgeS3oTHjqNtnU/QNupS9
KUpp+qlaGY9AMeYLqjG6Wud7HZ3mDyWoBV9H+/54wU3NkHBKvccwWSkHp5t/o9V8jcbOFyR2Nn1y
larjC5LS19DV9oXA9A2PZV9UZE+gaP1Zh9RlZx0wgxq5JqGULcb2YFYfzSJyt4ZUMNnlRPW20Io9
ayB/sE/kLaIfECxj6fUFo6Ol4+Ab6FLd2YB5IEPN9LOwUlbUVBTfqNxV3BZg2fWZPaBe7DXZX2Wj
9kgHeqvn7WEaJgJ/UFx2pGRMY8zrVnNyrPMlbkzserVJfejEzVWhlWRHwnn1YL08ROw0vLkJ9iDT
Hlpr3Mm5JswkyqPvs/E3bdY6LK+DG+hYRNEX4IkLgTWpK2ovcGNA5ZWthel+4v8irktL3Or9U9c5
W20gEWLCrrWKyuy2LUi2wGfUE2pqtB39r3AdL2UDWRR/3Lr6U7XdHQnhVxaRfZ5iUj/S1TXMym3o
iN/GTDpGyDm7duFQQTg9iCIFdpxGLzDu73Q3ooDavwxl0bH1QG7tVq8u4UTYvd2DqxAsRV1tZmn2
wpGoeKWSPjjcP4NT76sEqwRRxnOL3XJSlCfTmR7F7DzhU103xLe5UKAcYVLeafyizu7bLFo7kdir
dQT+2Mhe2hlGzjDd8OhuCdm7ydqUaRXPGuKSQuhPUQPZE/i8T5rcjV50JJoAhoSFqD2HrXLVy+JA
HPC7sElOT4s/eVZcFfTi564lvqWRdNPYu2XZPZlf6FvyEfwKE8MEgoQi3Ib+xD2mj+u2XJLkgx+2
kbylhCyiIX4XXeA7OjWq0X6qrKIngCb6ybKyUdGbK06Fa7Kzfkulv1Ii7UczOdRg83CXlvN9rmeo
irturQTiLchI3DXII++M8FUSLbBymvrBsoL7Rug/7AG2UKjc1HCJvGGcCaEmE2gVL6ZnMjTW2aDu
E7u8laQMAhlWPaIHbzIYD3aBdbvOIE+QYS+NdDuk4hWTLJF32euyr7Lk+BP73zqHKNQb4W0rzR2Y
Fl8h5yfNzGdHODdNxJ7GmB7LqpWUMCFNYjt3gTOgUdoOtnYjRNzAbxnXQwxIobM2Vt4R/YIcPyre
a6tYJ8LdcNLzcxmskcaStRLtkrx90DMKMb17wyjZFZgEOks75MRIz05xw994Yr9nkral7SCq3IpS
/xVl84sq+vWQFWvFDWDBj3c1lSwFN2pPGrUy9u8jYKi4iPYEVYFzKv2oz6+CXvyktVp4edjeJlV/
ozKMPLM1gTjFvin6g7TGWwo4h6rXkciRAYPS9DsshI2TZH6nt/fgt1a2K9fU6XbS0lfzEL43RvM8
hf21ShHCE9TLwD5adJdcPhRbHEDpPJAq7QkeCxufbUpOiz21L0SZ3NqieB0I81HjGYKiu+kXxHmU
mQ9SEDUWKr5emld2Yq4ZJX+kSwGi1santBqv4jnbGbH5YlXWtq2X12E5axF027HTbusqepmD5L6r
5DYJonU4WitwW4+ATPygrH7BpI9XrhZ8wyhB+b7elcX8JoxIrqYEblFVGhQNg8HwYsBAa5fZAlnx
beg2mVeXmk+1hCZhEoPk1s2nSEhk6pC7YLsIQD+RtgJec0eV91tu5T/H3roZq/5HVw4HzgaON7Ud
9lLd2FCo2jkxGVq6s1bNfJ2n6a5xFAzV41NkD4CEqsfG6iWYTgewvYxY5hOIJ4DGxsEXzRKnSv05
yHaV4nyEYQKRp90ORQoCKAlpRFRuuFIa81pLyO2sCvDpw/BixAOQ/GDi67DWWT6zH3P6vW2Ft3lD
EGvhvnRmdUs29QPv/rouWrlCYYtbvhqWOr/mu9P8vRqMB1rYEc0cTrIxQZhjJr7Hc+3HGYmi+tyu
zUo9lKrBBKjFuyl0FI5GChl/LYSXaK92xo20Rz9UM56WvIa97lNgPhBXcaMs+88B1FCmNpbHe9vr
gIhWZRJLj/rFzqBR0trkW4IQ3A8wr3mLAD+0PTyavcWz8kvLvFcQVtFUa0rfzcYD3EpkAOWVHrXP
qeG8OyFumA7tjBla14M01rUebqxSbs0k59wm/bwNfYRmewOXI6EmD7ra8Jj7FRDXg9Wr66Jo9qnZ
fOf1PqWRIJgvdfalwRBOiMQlqB7UWuYHrnNVzMl3knE1D7fezwAsE4NZ+XBEdj2o+R9I86rnNsNm
Ah/goF2X5vA+yh5KbUNrKel/kUGfX08p0/mkBhtlHvZDI28JzLlL6+kqdmYkf7XMVmk//1adsTn0
phmtLYWCrWut0LWugyodPEgSB0LPSGILQbzgAMgC66c11j8AYvpQIHe07cgqm6IdAlPOAzEU3Vmn
Lt9LNoPEdG1aZXrGFbIdJ/e6T/JXQhpWzAvP1VRDTWmylejj6MpIK1bxobnJDPkawK1oCK3YtXbx
QcIYs01pGhiUgs6HVHAfTMNdHXPyGOqKYd5eh8oHkKnfslB+6hUbTay2q9pqr/Le9ErD2HUjBwPb
XKsgcfyg7m+7XLirpk1Z7Obxe9/rPP1yujcVUnfdbCIYL1/HKpxNBJsD253oW6TrL+kUbSyLVagi
D3eCF5vM6nq0xK6TzO7KnD9Ct3nQbBLeNOupziLpDZazA29+TwiG6ZGM6E+OuNUczPqF8adjQ13k
xf3EuYW7XHe19TEP7dUkiedu03s5WHuFyKyog6hH2W0w75ws3huZI2kAtetkLnrPFg5su36jBc3W
LoxHPZ42WgvHnaLxyDcjOv1ZtBEQXyOCgNatwq69S9XgrhbTWzIOKyVIt2mWvhJ/+jBmyX1gOJvE
nhiF/R2NhLVm2d/ctNu5WbBtbfVW5P2tPVk3JrwCuH6bfm4AQUXZBxSe36kcnpt8uqbLeFf184pA
Cqw8anhbZgF9tNKmSkTOlxY8225+n3e0MdPyWmaVj9HvbtApgEuR8CxnPr7Ry6NxrzbTbe0qbIO6
XZGwnrvsuqvv6AxuStN6BC99F9T5O95OKihT+OAQQZ6K6EUbgbv1MvOIFKIlJd841U4rztAvfQlf
zXXfmm6ij0cufRBTvsKu23tWXzzNvX6HEv49rrWNGwSa3/TMr6IQW6TwOKa6aeUAUfHgVa/KsFi7
7bBaWr0WK3SeskfEHSVSGHcaHLJRcf2hl+yRy86r8tRPKrHhXEFtRvkNA+PD0WZGQZQ9ktEAEK6L
CEzv5DXANQKfYucPITZsHMpNGqq3SBoPjgz2NjGHkUnlZhDNLxfpzWp0lTuhhYdwCDbhFL2VIK48
GiAcK+uPoUufZSV3dm+vinJEaUUNMTeKwiu04YkS0G1JlRH38muhikOXtNuc97vsZUM1Ytja8y5J
L5lvzo9RFgZlquS05Fz02Cf1a6gbeWUrTb+fMWttKCVqj03FqAl085FGibv9ulLy2SHqv/WLk8sl
lJg0OhLTPq3K8VathnY96p22bZFUXCjKUAj+5MSGWHOBUBDiRbH4+MRmQ6TE81yj2dPdQt91hl5e
A4iCgkQupWqycxV56RlCt55sSWkKC1peRysxzqJZlamS3HL6jK4aAXpvKaJOmKPcKICMD0SG9EC3
y2/jJs6utRwTmgdsEZMdOAdWQEkcr+VJnfSZhfMWFcskG8DtZPt7n4miIK87i53CX2hrs5cXY/Ux
FNL9IcIZ/lk5K8OzmtFO93r0C+ibXCaacuqdYIUuxrX8oJm7DxKGmmZLXbdzV11ElDsph07KAmBM
5rCStV5Pm16HUlskRl2BBJtrvHRjJEZojkrwo5CMRY8Fd57gqETWHamhSrKaOVNelcaQ/8mKbhj9
FNfnDZKLvwdWe+LlMa+Y3lw4TrGpnFwdPTXuewpR4JfZIwVZSOWoTwiil2bLvnJMe4p8NapAB/pg
Uj4poaLehfUIZCKdjeo6c4aQTacRxs5OpPQ/t3El+sQDgxPfN3LIv9n2KD96QD9gXrTYebKyqv8D
ASaMuXNpP0aw6+7Dwp7+NMYkBz+JBGdcsADFzcBqHkOJQx5OvgX5YogI3Pw7MXKUPkJOBHIFKI46
WogHIGcQVHXo8w/s76MuSxy4cnjXjUF+H+NRwJcUKswmHbxIuJrLUiX1RW0fkyF5BoAYTauObIE3
5IstbH25dBJTQ3ZeQ6B8C5umVnUvdLmhYZ4w7SQu1DuAsGhfAOBvRcI0SMQpcZX2gtV0QjF7WAgO
nRiYZhQDO2zUO1ZxS6uoivwhzOqcsALVpgwxNGg2rLhxcUYKPSq8aTA4wUP3rpV1il2n93DhN9ex
EzsQK1EsPs6NXvwBm5BBSKud5MVsk+y7ZPP1jgTaPkSoazjTuUZl71t4GByHrGzaUiSpAs/Ne81Z
JSFOeC+wBvGS8w7NVddJI17pAvW31ySIdyHAxJHrp8HALoPvpFl08vCQ4pjv6lJX5LNK7H8++VMW
hK4lVmCktbmPRaI96WLZO+TpN+Cm9neTTBq/i9N6J1ozXCXOwi1teo4m+tKr76jmqGazbV1tuBD9
cDIR/TUauvQAVGMp3KLoOp6IpmEUFGgUY2NBEl33WTj6amS0m7Q1Lnmazy9FbQqxIAQyCP5nKTlZ
TxGetrqxMSg/gFnsopfEGlLqvTh4v57LT5YO7mqpu0EOg1JNPf9UrdkSVAv/MDc2YTP01wPUlU1u
9MaqnJBCGG5jX2jRn92aQ4KbSyebdhdt7dN3OwZdP4e9G26iHjdsBs3a16em3fSqrm++vrW/Fqj/
1NkhKsASAVEGeAdezJkagPJ2ZBRB3W3RXSArjlWYIdUPWfQvZNySMCtwzRACdTUa5Toz7J0Z9xsU
dIud9Fc4NxRTHcluEt7Ev3U1aNnz4eHCAKzP/zzDApUD9k87GuerCuGBgXZKtkb6Hbeyo7wYzA+X
uACn7U/kuLjRFBD+mNVZu07rrHbDF5vHTrcF56uvdX0+jClUTU2nRFaV0zPW8Nucgl4Uyuue2rPn
9NVhKNviQgH2tPXBj8Cq/9cfvODKUWkef0TSzDLocaWLCokSlHDt2yrJKE419T5u73vyMQqt2Bl6
+t4Ngd8MyoaW3g0aTTxA3Qrul0qNUf2F2IqJOd9V0bgTJXFwY/YijObQGYofWu2DNcI0/no0nQzc
RcmssLXCp4LHmQq+fvzLNdY5usiJs1PiEJ1IbYfiA6FcA412GMiU//pq592+5XLsdxB1LckWzsmD
yqWVJj0e1X0Zcnjr8Z95MhHptigQ8TU28M46Uw3fjglMDvDorcaySC+Ydz+9ZQdJgIlbHAXKyS0j
3K81nFf2ziK/+75sB3c3cpA90A0RFwbGuQ1FBUuiI/fAhMWcd7KlJGLDlbY2JntRsnuuUQsWxaIi
5QPe5Xmc3+STGkKUFeH3rPz3TASVJQxRBjRF9vGnrDO6MxCioR0D1nMoU9UmjIMMOG5SO6SX6NSw
Lrzdv73a/8xMfwcTUXeLThe1N3ql48GEw7adiV4QqMECo+BEVSEga43OfIM45XTeOKhDuDHIafnl
ZjEyUnJl1Zm5ASr8Wuphfd82tm/ZBZ2Mlk7O4JdhPFJtaZ253soSJ+UhwjUpPQsisVyNPc3BtT7V
1kit0pQfBLxJlUkvMX4W2mg5m7EZMrn+ehCfv1RMVriX0JmTGkCv8/guKXhB8Xac/NA2jeM1Enb2
LDNt3+mUeEpH/Ahkk4OEtkHmNhy6vr76ueeCPD1USRZMVOacU0RAEShJPmZKu6/tGl+fRiv/R0f4
3w/LajXAgUa1d1W6eZvQHNRL3PjzW+fii4TBQOACQ+qkz+SyfXXVQsO9BRYtWU2RTY8hCCGVepS4
zW5TkxCRbHkB9k+nK9TumQ09MWH//ghYZfDrcP8c9E5+RR3VszpFHGVdrUzBQSB7rJh5XfNqNts2
gVg/xrEPtzm8tu1Jzy6cE/8msp4Oc5QAYOGIw0J8c/JV5ySV44im5TKKUUWKO+hUiuJgxGXZQQXw
bYdoAY9vgP5E7GTKD3Jqp+dczVWyU+cg0vYiDsuHOk6cX2WqJoZnTUX/K0hk99hGEXQ5HVDYg1Bo
NwSivWcunbcWCJTJmmRO4m2vXXe1++bYYviIDXUkxcAOBnclk7zEd5HE9lUxOEV+m9pqpeyCzCrk
vsSAZK+qYg7Ij9KNrKJsTxvXGwx4q+tpkhNu36C203XT4uxZ8YkHxZUd2qNxXaFaaT0jSeHSkTkY
ay9ZZFjjBeXUJzZO2CIYJtGBYAdmfTj+snSnx6YyMrxEg5DXm0QyQe5Urb71lcZA04xy270z4mrU
/EAzxbPd1z0dd0iKd9CfFQkJpEFONBha928bvGVqw7zLQqnbZF9h/jj+ac1c9l0BPI5e/kSuJI7T
VSIssW5dvbkwvhadxPHwYmCxo6F3vKC6Ts08VqNpuCvAg+VO5zwS+Zf0+6xoRb1Kii65Jwsg2w2q
OlxyWnwiM7XZxrKVAQ/G1vlUL1iHVaejEk4PQR2NjR9UevHaEEeNAH4sqH/WaQulHrCMEvzsVOV+
ko3BCVbpKRAJkvjaKpa2l5dh/cTQJstg0GW9zw2N/E2zMdPXLnOVZ6fvQ9IRlJYyFH/lVyWgm2x7
dQwuTdTnCz2yOD4OzptsPMGpHL8zI2upX8soOgzpkN9oFtXJcVCig63V9oWl75Ohy7XYBhIeyerH
Cnh8rSykmaX3c7GnPJjp6widt7ZuKN+CxAj7HXNknG1HxaTDyBEkCdeRFavlLppz6OhpOLvFRtNF
RovBCTrjwq/77EHYC/SPjBGW57/etv+aKY2atclISTsw5hx7WNt8oDKe3oReyPev5+a/f+t49DJ+
LMiKyLrYf5zSrd3UaLJGc8d9yCZuL/oUr5y1cHH1Kr83mqpcia4aqAPFosqJmYAXDEGjv5+7yvow
u5FDkyu1uF0J3MsX8NdnJ3BUdy4CCeApSL3YtR+/JLCC0iz6IthXeTm/Jz3QC0RDtXoJ7nD+BXMd
sDCYJhZEjHni/cZBMU5CDsUeT4e7TdGqeG6iv+hhYq212P4hoCA+f/3cTw68zE/HlzyZn1ypNNFo
s9MEDYvlos2jPNjZpZk4fjeipPCD2QIz//VFPxtXqFzggiz+P4Tcx8/TcWYdlWleAusyMVUE0LBy
Nne3ER71C6feTx7p4qQ3EAmiFDxz+Md5B2ua5tGBIC8SFUqlUwh3aPOu9zLRaz+lO1Pkm9rInv/5
46EogbaWcgJhVGgNj28ykqyAFV3+wyRS/TZsMtuvDau/l5LE3X9+npg/F/CGxepnn9LmSLdSrTp2
LKRWMXKh0ilftTYs9mahITD4+lrnWzmkQqqLaU5nrleVE+ErJah2NjO+007Mo6dQT0uybTvhdmrS
WJAMkUi/jgmgwXxVX6g5nQ9WUFoUnCgROMgfT935iLuyWpA6vU9F2t3LgOq/Fzlm9cMxUB3geLnE
YT3fNC/sLrTNBnp4qDIn77DUiJDAyxrsE0DZfk5ZgdYeDXCRoTzUJcwIdkUNwShi+ncOAEs4Ck+K
QzoZtqfvNDWzyjAqIfemGc/PxVxVm9G0GzJdeu0CieiTx7pgr5joVSZ6U18+1/9M806IGWqKZXZA
rWjewggsr0dYkaNvYD37ZsUhW/avB9H5BLDsFUyVbZFDDe00ToDiQSrijuA0x8jdDcynDMlklc8P
sIrtH19f63zyBhoB6Ahoy8KLOWVuNUqmBqIK0BU2eWXtRc70g35rppX/9YXOHyNnOut/hpGTwVLP
ih4JlJR7g/NN42lK5U5g6IPmt6IWTuplSUsX/etrngcQYC1dkhmQeKCBPlMEE+9iCX1ArRLPXTne
uDJHqN2r+fzNFEgJPaJJUopJYkqjQ5Uapom6YiLESpGp/muxDJsIivCAeUW/REtQo1JNpB2acH2z
VEkp1ga913bCrlXLoz4nOFWrae+uheXm+UEJp+EpHEz1BYo3tk6CoLuHZGpnw4fN6xCu5Vr1v2vv
l600w8ekw4drZHkR/xmvyoDY13IFzhxOtL2nDEryjKapKFaaAGm2+foRf7JF471iAzJU1itcyydb
NBvegprMebNv8ia7GwcCexEFFmvVEvlWMfN4WycWmU+QgPe20aVb/sS8zjrVXdG+iB4biH8XJsLz
74efROAg3BbVAGKrHT+Bhh6WUNRpBlOml3dWOSq+JDPnJgzr9uHr2z//fFjCFicb8x/FllNKrhtT
YIxi29wXo14760DtjZ9qz/Hwwkg+X1egQRD4ZhjQeKj0nTxlNc/bWR8NnfoEmVnbvFVMX5nC4XEg
xD2EZN5o+ju8TT1ZK1GYjz5lZffP1/f6yRf813bC+kIXlJDO48c6JUFs5k1k7EukfmRQOHhD/VbJ
QkHq00heUkmA3EUTwfkiA3cQvBQVCXS/KO6Pr5rUcHRKrYkOoJabty5kYtyFGJQem6E2f0JvVW16
kWjA1x3JKt1KCasm2TSQ4KcNEb7DreqWZeHz6aMfFw8B2pBs2IbUKhPfGnORUTfMA3UdB6FBJCKR
0/h5pF1jbqL/cOUMEVEKQWjTsbR0dmLw8NAkNC5yXYIGEcrxl5Dz1KVFpIsTNTK+UdOSg2wVdJaJ
dLOtM3+qkzbmnWD09dJQsjWuKqvMcGJU7YchnRkbl6SZR0PSnDh6J6Kn44jWPs9W2LFDh4rtgLtd
dWcVQqxwn8B5lfsWOd13KrL5rYOuBswqfMV6lZtK067Gic4iWWiBXfmcMNGJKaEeepwv6njXOR2z
nJgAn60KGdKbjiA9aH5FfFm7KpxEQUnqRjwEyU7+wvL2t5R3dJjBmkLHCqsGsTkcyU8GUleMi3mw
JhKQitZQeOPs4jNAIpXft50L+mYSEbJind4kzPpId2q/cuOpXpeisEiI18PWL900eleVwQIGmMdu
4WdA5fBbdmjEqWJoabqi2Eb0Rz7JcKKGQ/nIayLVJn9s7qXwVLPux2dDrxHJ0zGnx2SS07QqifuA
Fx6oqJxGic1za6e90aAP0V1jjV4Fy+0Y0IvwiOseHBQEOVX2361E9G4t3CcKZ5hhOK+Lod7PQ9yp
G4LJKvzoieK+i3gun9WATMgDRwrLpFc8ZPqFqsr5aRFoDOcGh50oax/RIcffjOyj3KQgkB3KwH5T
AlnukozGSUxCzUoDg06zVlGpfhjfnVp7AsfaX7WoUTw71Qd0ZEDwruCsOxfONWfzB21rABucYvmM
2UydfMlB31NTZDd10KpKP0S6JiIvmRwEe1CgnxAno7T+esY6Wwi4IsUXHTLd4kNyTnoSgVu15tgl
FFaRSWWb1KUN5GPvaNNtbbThj6+v9sn9se1nKWSa4pn/Faf8Z+GVtTq0GENIgcJsfZPhxFuHLu25
0sj7H47WXVh6Prk5JEhwaQzO3dipTx5nlVr1iGGiOOiVSyphY47VtgKElG16K7QT/+ubO1/ouAy2
z2UFQiV1SsPKEjuZel04O2RfzYuG6/y65Uu5UEo4u6flZtjwcl/M9gh4jgeuYkai08Ys3E+tS16P
sLu7oTdtP5BjcWnjsjyfo1mIa2GScdj80rOizHR8raEV2Pk1LHJzjnSmgNePZLKyXzrcVj6cj44e
C0YLR8kRVKZqi0oiN+50J3Qu3PTZuFl+CN8T4Rnw9s9AYxWeTwcLI/zxdJhUD6dFV3i2m/RvciCr
ApNDcmEl/6RhaEC74fBGPZLazWljXUwd4IJ0Efam6bjnvIGJNFGY5TDg+kWljShLEck41LVeEpRs
vqmH06+vR9Qn75oAXlSnCtUcvNQn4xe5fEP6r3DwrBDKWA9zSg5z1w/X7li37YWZ4NM7/s/V/v77
/3ycRZQoPTnNYqcZyj0pIZbPguq8VHEsb9zkdjKv3CRl3u/ujP6SWf6zO6XMzRYZgyrWhpNRnbhT
oA+ZEe6FWcS7kgL8VYUFbB3183xhjj3fJ7Lh/f9LsbgeD+owDmeCIR17p89QH+iLUqT0GsKin80y
bYmmVArzoyibKPMsJwA9n0bheCno4JMBzRulIkpHegGYnfwI5o9IxK4I966eRaVfBProen2ICG5b
E02WQUyQyXRhgvr0okvdg6+WBKrTaiweADEMail2xoA1heNOd8MRL3zREMZhCcLn+vXwPd+X0i9k
MYN+QPOC1s7xkx7UaDTYd8QH8sOIaJMDsjmLQ/TdrOvhezI2goA6mrGiKpv115f+dDBjgl+2UVTv
mDaOr221VFq5fniwS3q0I9Gtv/Wqd+nxVtEDva1+rc+d3GjFYD9owDW2Mh0u2dE/e95LConNo15G
9smJJMrAmMzA2tnzxnHKfpaotr5M3a10+tTrrdS+UIf57Cui/MIVOdzxnk9uWoG+Y8uscXaJMah3
GbP6wRHF9IAm174gMPjs3SI9wdlLWAPL0cm9TUpQutqk22BnpvSPOU7Nw5xW5P9qOQBS3yYm7132
JZ5fPqrq0nSxjJyThWk5Ty/bJDbJbOSO3y7JmaXJHj471GXUvRaxcEcP7JpeXhhGnz1Q8PvANKmN
8p+TBZAJicO6pQS7sIizN4uAPT8rB/O1d9j7fj1izy8Fk4PeLqyvZc9vnMwIbmA0Kgu7u+sRXK+l
S3ZaPSnVw0w//98vxR2ZC6uejDg2wcdPD2jX3IGIp0xfhfM1QYLzw9AZ9Wa2Zmfz9V19UvugXfuf
a520B2zZ2gkNx0WEElqu3zY1DE23FFmwDvrYdIhC1bAuIQk3zY3bjnm3dTHX7gvZpeBSZuTAxLPa
1XUjAhiIX/+680EMjplqAecsle/UONn81tqsF1Ye9XuIFMG9hMb6bRwnoKmRqh4mdTS/SUcC/wrG
/p+nYq6MjI6KCLpDVB3HryCRVCZMQi33hdYNiEUSRM+pE7/LIKjoqbfDPw9krgf4hpIwBekz6RHa
zsC0mhByfyel6QVaYH6LscMZq3BWq39v+3E1VCqITlnJqDEd350ZxWFSIxTYLxrPzUCzNaHy0bS3
ZGrFF+a8T2Z6LoYgg2dJV4GOyfHFVGlZZZIqwb505+kmYYSBxwJdFbhtlaxUR9Q3KVmgPo1tZR3F
un0wsI9dWOrOz5Pqogmx+XTZmS/HyuNfYcogDhaIICDoj0mJ262byvEwJ9g6isp8JdAOeJvd098w
YuVVdZFd9yJsNgUuHK+XTnhDAevCd36+/jA70wVkYmE+AWR4/JvQTttpoAzZLs9m9sv45c23ADWB
eqM5LBS71uo4X/77J4VvAgw0Oysew8mrJwh9koiCnB3q4mLajQU51jvXYsvlqaGV7ptsGAMv7Wl9
rMqoyC5ZNz6bcGx4xNTDKD5bbNyPb5qISJyppSb2QtUiZxOx/qovkfE8h3jbXEmq2krtC71bahyA
PqCa4OhzsyiRa5UIZPzCffjGRIzW6+sns6yIx2sW8ll34UC5JoGzpyIHkalE9Qw4ZOq217ZsGeS6
Ir3VU61WwSkYZRui17sLB6e/6/DpVf/3ODjIHD8OXJcNXpAepSHMh02pZGzhg2hCTG9X6WKPM2fS
M8fY0V/bUaCDGwtBLJ9mYIsb7Nz4EDpur8qaawKJDTUsdgUyDJjqSZeqO55ddWFm/GQdZAm00dQu
NYmzoD4Zlio2TSvbx5S973KjDmMswc0UeF1fmo9fv5PzswDBHYiGIdguVRf9dHUKTMgRhEtTaYKS
uStBSN0bTt2p2zEyrepKNI1FDU4mbu8Viblo/ecpHS/c8mffKVtVSiLcNHSZk18hlRQ9SkOGRmVR
xJ2aWnmtjVqu66BP13NkaBeKX58te9Snab2CD1lIc8djoldyUt3GKdhlVLuyVWQYKOfGur7CHomL
uEgCP6bu+WekhHPhVj/7CCDP8Fo5yxPEePJ1JqEC7NBALQBtMQVLYuNtdeZ+BikytoCLs2TGEh2P
WXYp+/CzcYX8ghIkWmO+v5MrQ1mbFK3Pgh1Ohqb2FTJdo7V0BkXzXKVwLwUcnY0sJkDch3SX2PcT
WnXy3cH2V4YkNWiwOL2yG1g5Dil4u12UuK+a0Vg7mnnz2kZE6Zk9WoKvx7VxOtfoRMbxnAFyoEI6
Q/aWjixiek06oTRS7E0ryx4AcMkL26dzeDk3SYscOaTFFo7z7PFAYtOU23pL3zcy4j5HuN0EL1TT
B4gAtSOSG31su+simxdyoch+UB9DO+Hgev8zjoqMVjFkOAiQfTJ/zLkePBtZZqZAU6f2qXdSvLl9
rjsrK4xEu5GENYOGas1Uu/Cwzj4/7kJHk4BwiP+m6HN8F4rdFHUM9n1fIBi7m7DJRysTP5FcmH39
XREb5aXonrMvkEsiI11MJ0tc9WmITkWEjtl1lbkPgq5V1pK6rtyrRTy+xcWIUCAoMPh7hENY1gax
j3lpfPxVqh4tC/wA9v+0z5n1li3w8T1bdjKY5VgHe73J6+84/vCMCmKjn9MYCRWV/z6MPZkFAXTj
FveJ1wV2QQmwHVOgaVNf/Mna/+PsPJbjRrYt+kWIgDdTAGVJFo3oxAlChkp47xJf/xY0ahYZqrhv
0D3oVghVKCDz5Dl771VUb3aWabfQBZKXZGrMF1erMczarC/BFCurn9lK+nSrailwU5IXOuunwpMZ
h3YNBEXkg3KhGPzqvv7tZdMkJJfu/LyGJ99ti4mx5sJKtte83kXIbca3syImoKOxdR13OoAkkoAv
PESflhduKMPuFbyARgB5yccbOsRpYkeDKw8JtVYdqtggn4WkNeE7akomxb/f779K3/PfD7WfQxw8
bVFmBh8vl/SqKvssI1xr0ufoR4HRVtk4kSzb0zjQbcCTZnjvHW5dEVpehPauSEkhYZCc7ktNN7d1
WkxEE9dFP2+m2SHPbcJpPnB8h68V92IRpN+kxRWbMO9sAd7r0m/1t8d1/h0YP8OQQl5hMO76+B3U
sh/YWDuybpui9iOI8exVqOp7g+qxKewbpxMPxKy0frI4m8ocdo3bXbSG6Vzl7FPwFqxiMqixq1jn
46dAI1fHsSEsZMpePZ+m2Cjvo6aVq4tIgm6RimfLO0QgcXHNX2M85wrBFdeM7TFUUsc6IpCG1kBE
dEwrp4fXu8VuNrnJVynBqNexYVfJxqvBf/WVpsiwr8lQIMGE3PzXoavHK1WpmSi2dlm/C4OAMbCT
RbZJbIKdqyECI0kXBRPrIkDxOZmeekHK/YyvK355nHyiRTqkQLu5H+vK7m6U2ql10nv7+o+TZtYr
jHvCyUawJI9j56ZGAMZ0LgLTImc4LDygapulI8ssEETRyKfaHrU3BYBHuU8Z1rnYTbUsD+tkUC8J
I77aP+wVx8DRCRsV3KuP995Luqjrk9o81L1JVr+qNMO1GpXFEoxpVABuU7REnGatr9+tZKWL5Jiy
i72lTf11TleBkH/HGqotahWPIPIhsasrNRXKg+PN8p0Z4qJcDwrnNp+hvCXvFFVV7qAoXNSerqe7
s4cIpwshgga+v7Xn+fGL4DsuvGTRhkOSxvVtqtakkpOLFrA+JluIprPPfNnYmFMXBdLmhLrMKoJm
00o2/14YvliG6LcifkVwplEDnK0Lykg3J9YI7vBAlAYYi+pDZiTRo+1m6YWjxecaAwsgcgsbeglC
5/OWfVV2i6OxBh0H+D+/omGSYYvo60Kt+vl4j68NpQ7VMXEdmn5+oBzApli1ZFCrkoUlxDr1nk2z
fDUq234bkDQvQVc2430zkOe4x/qwUQtn9++7+tWHwPfImYz+Ase3c+/LIJV6IiYRDrJp9NWmrLCP
21o+/cnaHlobbSQIEAVMsWC0s4aKUtgVbQjg5r8ufJLPyxV6AMpY1iodhcn5kLFIhyhvMIYfU8sp
tnlrf1cXssZlFnXHotPmXVLMUQhMrfC7peo3SYaKPgavGzKW6y50PT4/basZhQRNPOprWX1W/2mj
OQ4G8g8iHmf1xwjf/o8w5x9tFl3KLfhcozH9ouXLKIzvDL/p4wtmjnHpYcsizkRq1RCW/aRv9aGz
f1lLv3OE0V+ylH51QaYG3rqjU6L9Xbr+MwzzvDzziH1Mjsw7nXvRjNVNlSXOSzu0ICew0W3//cN+
dSvXcRC9AW+1sZ71j4xI1WJZO/ERjVT8a2aD7zb1XJOxbTiz9/jvi306hdF9sHhteanw8bLdf7yb
ZNgRzLhOXroEsSYKvcg1b2jVzMZmqgDKUD1I98U0dUW/8CZ9cWW+o2sy+qI/BBLz45XJWrC8dhiI
fgHlcWROl5CfN7jfykh+twhxv3PNi66tL27tOnxaT7r8gxLv4zXHru0jpk7KQdcboQatNeQ2asc2
n4OmrZvx+d8393MrkJRd3orVgLnua+cr1lKrXZtzkaNtxe5rGRf6UyvV1iFBL2/vOoR3t1i2Tfsb
2otI3UVeXCt7Wt/iR5s2TU/8weioSE9aigrZz/YlXfkXjzYeH3YrlMekoJ8XydHSDO5kQbqMC9Ee
O1lYW1tJxW500+SuXIr/GX3I/UA9QL8b0Tfb41mdZxRzq+mTo+wLhgE+JXr+TuBHdkWfRzyA/FX3
Bf++sDR99SWRXOME4XiEZnf9//95f92oTiw4BMWxL5zsIIeWFCLUswe3lPGNjTTqwiv1xUNGsoC6
mtBtdO3n6kNHrc2+LHrShA2iyPaCCFAvsG1awb7S1DjA/x8PGYshv5/DkvhJaThqICZKwloP1fp0
h5Ye2ZpP06h+I1cI4drQtd0dGf3EY2luJhzYL1btkmEGQH2jUDU9q2tSdqB7dT8dUvwHF27I5z2T
8y2pNmxXqD8ZNJ397ISQuwThae7ewqL1U5IOc921+OeQASI8G72ZIBLSClAZufvYc/oNhN5LuKBP
y836GVbFEY8504HzfOVeZA0ZWGwbqpnpGyHG9KoiMPfBWOpqG3VR9mzm9qWh4VffHNczbR8SIFhw
zvW+rYvIk0xxhECToV1zuiDKbMSdai8anZAuqgCJozWbjIiYkkYAAEH89vvfD8h5MgC+HJ5CVlkk
Mwicef0+vgBjUndtVRvFsaIVwXQUbtiCRJ7TCarBqCdtWjZrypzejG9lwZmR3psW3QASg1/iYDYk
pgyI5x8cKOWNHAdwtAqdkCasYg3FVpcTDSSIs9libyAjLEt1+1SLzvxB0nOC6tspvD80XNwH3Und
Cz7cTy/b+t2oAlYvB07Y85+1SuViqMqAWsRs1CCXbn2tknp7nXLSuLBhfXkpXOV0zteIjXMdAbat
qGkqTqRaY3S7oVM5hRacpDvdvtQb/bxx8LVWNR7RU8yyoFx9/MlKa8rRU5neXl9SIohAjuQ24TCd
96x2I7yglDr8tY/mtiREZj1AzEpX3HrxXBdBDkrGIapv0HPMqkZjB7qjmJcw8V+8T9RejNloUjvs
32dbKU25qCbWWDAlEctJUaPiplQjjC2DlQFVamWYWBfNXms18uFwtd4Wujm06vHOWfZZaRRBXZoq
My2OZZ1bP3rVQ6HodZlVhf9+Zb76qf9zHefs9i+JwsCwbaJ9jZEnI7RzMYEfR6Px7igM9y6t4J92
KL4WbsB1JosngPXp46/N7KNwJGeIfe2U7u3ALGhjzQtN+aSuryf4NNuKg04wedbJcNkf42JGkitS
ZhBMj31hKYByasg8JEhiDJ6VCyvI3474+X1HHOuYOHvI6TlfQRZnkqQkzckRuaohgrl29MfGkQ4p
26UXod7OsC4EeaHbT/ShMxspZ+d906UQtL4MOn9+rjc0j2YiVsWOUmTq9gRRIgkZ6pkkXETrSbWz
kWM951msXZWcsiiB8Cz4HrkL0KrQBySboWmGe4/UKDeA4FS2CEoS4tjlmvJFHHpyq5eO9xz1mtGE
Syy1Z6eOpLPRhTNFQZPNeCCNQau0/b+flr+/z8fbg/ERJSsKSNwGaLQ//n7EDSwA1yp5mOZ5fM7t
wmFswiMkws4ylmJLiLI2hEnSZUMI0JOg6579qAu9Cm4R7s9CuTLzcjhZXW59z60a8FORKFdx53qF
r7Z1KoNERmIOPJFFmm9neQEkuizc30OW9T1hhYkgX7nhhvmJNOVPQtOKdFPqLVG3Ri2jnrjIRVJ/
ZKVb3f37268v+scvb1HYMt3nZI7t+NxcVnp24vRpre0HUkwcMlLnbNp2MQa3QGqFiIMmQsuBgM6u
HhdDidxLb8/6Mp5/AGwrMKU4Na1xdh/vviBKBA9Li6BhGsCLKppRfYsAqwC8zJs3eFvpb6PKXO4b
Uc8CzHYCwGmsitj2VW1x423X19OlQ+MXK/h6WzinYmZfZ+BnnwrYRMQz4+ZHMgNJBxtc/caquvkA
HI2I5ZSs3ERdAzR7Jw2GYuh9d0w8H+wP5i7LHX2ztL7Ri/9fa2HKb7phlD8UZNTEZysNY0sjT0uR
HxrppXu3KZodEF0nRUsKI8bK00uNva+ejrWhi36WztCnoChiorrWJJEUmXcy7eLBkZuuLapvXQOM
2h0ruplT/LMGF3Nht/68VayeLgdFGAcwaq+zhgSxFHJhawSBU9UD4aiJMuVbYFnyUlTC58Ubzz2u
+791pfZpvOcpSUWquaIcJsIythb9XxYcpfhNzO14Y8/xpd1ifXA+Pu4kl5n482j9oBv6++D95ziD
tN3uGZCmpF9PTnfU7NlEWQfJ+retk6af+hyeq41JKH6FZ2ysFCAIpf6/ZzaR/cKBgznqap07v71j
6TRV2bbiSByI6bta+tygnnpRCjE//nt9+er+ogJAqUszk6yVsx9SFaY6eErmcGac4j1ggW9mgfga
EGW6mRvDuDDJ/GtzOL+/aCbXzKQ1Q+w8jQp+kavOGUmjaTK0N1XcEEC4ZL1ZnRA9FN8KW3K/+xFf
DWGrCcuxC3HkBRtz8WAIACSUaZWkc+/q3W1MpEkMbdDOwmwe2z9Jbsz9PmYfI9iUEGJRq+YTqzmR
9N7VqFtNkLhxsYWSQda/Up3gVE7WSybKWjtITYv1azcfaucdDxRJ3G6tEL5WG3P2Q1bCncNhlIwQ
vcnLG8CQk+C0i2ABEFM668+DneuPMDz10vfKHnLwNOJlD3RrMqcbEnXL9zl3BtvPWyf+nj2lwJSN
QehbxEsteo952bl40C2/JmTxW7zeD8vI8v0S23ZG6DEb2iZTNPkz1bGGkkLTx5CdSPFS/KY22t6n
c7hGiMZLdorSxcCWZ6RtDN9GCHqTE8L+UGGC5fhLXagl+2fVMHLR6fZt7Hpqn41pmmXIo5z/QNTD
va288VTZS3fHPJ/I2FmKjCRvWr43mP+gf/77Mfxc766JGjwRay8Hb+7ZY9iTYVsbWUUiSjc0Stgp
3vCgaVMtjo2qDt+hl2qk1ZYuSb7/vvBX7zs7BTscYyNSvNaF7j/ve9dAKFXiLj3KyXGkP2r2stx0
xWiKfeGI6ArNQBpvEhxyj9myJFtXk/OFd+JzOcz7gN6foNg1E+c8Ws6md+A6TZIcqk5rHws3QQjJ
Sf40Ko28UEt9dSmGJ7hnuBIlxbqf/Ofbmr3oQD3k1XHoZqn6zOi7J8TbC6yCSOW08+97+3nwiBaO
W7o6nxja0hb8eDns8rOWwEk5eHkKKrzrjB+pM0B/5bgOXzuqQiseZNDM3rusJxLgiV0NxnK8FC3x
ebfic6AspjFB6wiPx8fPgVwZHpO0jYMSDdYQdh2CtkBKxa0ubItfPMZciC4REg069efNKUo4d4Fm
jDvbVh+bxJyCaNbHg14AWZEk7AQIcfILRcfnGoAvhwSFmufvMr4WcP/5TQt7JPR6ZsdqVUtC87SQ
m+3s3NWfy3Ssu71hTup0ypN2eWryCtDvv3/kL14gD7AXmyZbIyPms99YLkSl6a2dHHPTkLe9mPsA
QSq812yNG0d6sU5EmYJCJ/Pp5c7/c33M7sgLzJJBxUXf4OO373Rie1MxxUcXPCl7QTQf3ZrFzC80
zKYMMuDRRtSii8HY7N/f/IvOD9dehTnuikdH1/Lx2nmWWktm6JilcjKqIBakYaosD6pMfgq1v0IM
O/lDO99A27mWBQF45EvRpJNXiar9ySO4FQ7JuZbZLfTquv2iwdvtFfTR6Sj9BHrbpiXfGBqt6fFq
RFOQWdklGelXPx/yPzyJjApQ5py9GsbsdENdoAPXrDIjoJjEXKmVLcH3dQmXZKJUTkwSzJ2G7Oak
ty/oSL5akCySdPC+aQQ/nAuYjVwqTaS74tCUYJBhcdV+6pZAdbP4UoDrV4sASzwLLU0m9H9n37SL
I6kiuZsPzOcAhAKHgClgdCq5qf9+Lr56IddDCfsZOSSogj8+Fng8Z0ziCZy+xrKc9zJrtemhTa1x
DhL2ZuBCSw6Bz0lT8w87MzCjf1//q3v63+uvi9R/FoRkgQVHeCOhWBSmMJDWuIVCA7hLLlV6aTj9
6WIM7UhMI5toNQx+UqYNYvakZmfufkiJaY4Af/v6bCgbbanGC+/bl5eiOqe/vDpozzWkWRqpVmMm
2bFy5sLyZTJYmD+V3PWR8UM5/vdd/PQrrp5PMkKQFTJzd88zRKPFTaKk6/sD2ZPeN0LFcCTaeOQx
vve84zhMVqGVwq01qvLw72t/zgpZMXtkALN/cvBBX/DxJ+Tm2b22LMTkweW1/Cw1pgweQmIA+zBG
+UaQ/RwdFmK+B1SlrYi3CbhwFKaF0ZpBEjcd1OpBk8pDBWplDDgkTx7cPACIuVtp2Y5aJJeQ0yBv
3jpZ7x56YS3AAYp5dna9BhiPJSmrf/XrqDDRB+W3Q8wM6bHSE6U/0I8yL2xjvIWfxR0fb/nZt/bK
QaUJl9t7bbFg7ZVzz5KTIxYewsGtrnSrO9WqAtk8UsFmzdaVwMBeOEM4Fd2GEfOh6+RWVYDZeN/z
lIF9RU68MiI6jqbxNNd9KAyb/HzVehLi2dSyV8ZTfmLBhVGWzWhT/7EyvDrktVXL4A/R8Kf2kBe0
sJQPaaE+ZJl1SirW8e63O3cHo9PuO0BndV1cz1keUGVs4sn9ZbXqm2WW9GZKVW6JbSZ8qOVgpRZ1
iNHK2kC/u6plMfhEbP4cAMZvZrV9NEUO2dy614xkhzjsj0J0nE9sJPOUHEpRG8trUPPHXJb3uKIB
8mn9jRzMkMHlcS6KayuBX5bbx6hWr72qe116557Uuq2pg+Bq3CJQVDDaFopkkA8NhpSoTH1nqcsr
YRHBKvPsAcc4oHEdRg0nhZJGwrJU99LI3lZKSl9VMHPQjVnFocczWVqvZCHv46RtfBIfgiUyX8Q8
39hCvU+i4a4EiZU1q/ZXxcPb0y/scAMm0XSy3Y7Dc/oE/eG7sbSbTB/D3iv2aKMTwi/V3k9Sc4NO
5QALMkxlbOyt2HyhS5YFVmUovqkvmyQnaS5Bx+11ynYy1BPdumaTz2O97+LxgUF1A+TCeRhVMMwt
tdC2LD33FKtOmBvJvUYS1M4t4yXI2V5tUuePaMHBxshlm5PQt6so//kwE3L9+HVQLABkeAt5qeqD
Pto0GUsiKZbKnO7QpryBfn01q/kOktM3CWSnrJboIFMF5hzmeLCsCaH57YZ2DKGBTbyvBgNyDOmS
WQ7ntQQ4ZHPY0cuYOK7S7rZ1hN7G0AHWLhX9SXwk6MOKP0tMuEhHbYc+7VVV7Oskr+CNtTW1gQo3
Bli5Pn2P3OqpJ1qh8tT7pReB5okQT93Rbb2jzWcP8iZvfE21MWB5Nfcs2pSZtGHULltbtk+5IR5m
MSRhQnPRFwmGGaXgnYvKRZL3Ill8+/lkZJHplz1vqTbnGpDG9sWa0A/P9JoTc3yYsBRsq3Iatp4s
fk1k/nEVnO0Rw2QeMPRFk5vuEOHrgWHIEySeO22KjsQ95ZyClh/CIae/R7MYWIQAh6rQN54xz8Eg
QVxEvSA8JYLzs5RK0EWIMltD+mvCAqw2XHAey95Ut/fxEnubwuHEGkFZh0JRA1zq+UUL6lN1GJpr
w2Ju2SwRKHSvV6+QMNgnbdFhLWSLTrAKydwyK7ZSVZe9VfeM8kwz8kUlYr+WShcirsi3ia7Ue09t
AfS1bR+0jvypViPNx4GHH67onVYkr5Wp3cZuf7RI66OiJn9F5z8ws07z5TkxREigC4d41Xm2qBO2
tPM7H93EHJSKc6+ZEu2oiPrNDCjjXXXFk2U1SQjXsA7SQXwzFSd0J/uQ8onNZv6TJ/G9a9ehHs1m
YJbGr1rXD2aD32bCTrShTP4l0rw/xJjsoQF6ccgA1UWSkqAPJ6K7mZJ4l9XqHVyqeu9M6hhodbec
OuAagSqL7VBp90WVHhxL/9Po1QnQOtAMrfjdLkZIB/ieSNVrkWlXkbCZryWWifJQKcN0Ga/kCPSp
STaVkZcBbXbFl1kSREV6XcnqZilAklEZIcwcjVNi56qfN2uUY+8SJ46Cxy+7es8a/KusM4HBMX3p
LOcVwN591BmP3pyqCBAEIjF9L9zqKGLigQou7uvsBDFdROJlOjswBAljk6kyuUgB0pbsHSZtmo1F
Mt+NbdX7MfKCRZgbInOO2aqUxLq07WPnKi/iX3kvwzGzDkYzZuHQmr97Z9xx2NpN1CYoSKEGeS4S
HPrACTky1c8uIr2xi3Y5rhsUohgQW+hBvUjvGwByqRfdlJL43QgebdvcuWVDu8fdd8t4R1Jv7Hew
4ExbbkcHMX8VjT8jsB9eOn5rkZocO+BojL9tBGhK9zi7rYCXl0BfJxRPmk7JrY6v6ky5z6MEp8Ly
pk0qVESLRa1foqsFWYzT1McyFd2xdMyXciQKWCZlFaD5LLd5BJxaK7s2KKGV7M3auiMXMkyb7DoR
3gvMQyoRosg85zDzcPhxmfwwRj2medXcxYncGG31zTXknu1g39r6HZXKi6Uod2YvT7yUr16nfx8d
7bEaAIIyC7kGMXsjlvIBNS9xMFYOdCG5mmr9jiHtyzB0mx6k1YZJe8XiFl8jKjZ8uTAtJk1hq+vT
Dlmf6/dwRDc68pDt7JQPaAe35Dv+jk2Uc5YliGDIOr+a5MPceTMQwWnnZs2V7fZXedy6wTCZbqC1
2s9Fqs+DqZ8YlTe+Kss5TF37FbrKo1IJAnXIEvAXhm5oj3pylGuTxWFWo9BrNe/A+d2AqkOscN4n
8atVTgbDImRR1HIxYzYHoUKRpcjdasSq0A+DxTYEnMUZkXJRGiQ14fsfIc4RGplXDPnMLBJbNBfj
tiiL+LteVKZPEmh0jOfyenBABM5TovmqtYzgUbRHIIP1zh3JkW6nNvXd0nC3ZsqiWI4ELs26+xsZ
FMFPik3W0RhvVcKgQsBDe8jKFpxHsIl50/W+E4Fn8lUEP4GnzxBtancIzN6908reBVtZP2MCpnVr
mI961T3rrTD8Iac/2Xg8LHggXhJnvtW7+j4n/y3kcbxNmdv5rZHZMKA7nfysxQpwfbs+RmayqRR4
qbGbmqFNp+5mzVMLgNle9apybdTqy4jHzo917bqaBogcub2EnCRvWhyQmWOemsa60/T0tXGXG3tR
rkYlvu1EfxJqfVKEcmvX9R37GOBbTX8cRCdxr46bzjR/2tLZspTv7IJMsTzRWYFGk2yiobyFbrDV
Y0ANEATjXQ6XC4byLhpwOxFZ9WwX0W+qG20jVOtHY1QPVtpeO276Mij5aZzqW+Yk3+1Ix3invbd1
dMyS/L31KIOUroOxZ+/totjVAqpg7t5kpUVSrjfgzm7b76xH70YDm8jw5HNu8kS52jAGfdkfswYR
w6JpzwsfqoyJtnD6Yo295A8Z1urGrKc3YTY/ZYxsxMKBnsXpTmTz+0CUcaBr6bw1lgjuHwpx0viP
mYumZPauIm18x7c1bTIwjCfdnggFM4fvsTvwEKgx0MN4vhED4YGNJAcrKlYqoblt4tpi8bGzrTva
bEaeHtT2sMcJATWRnSyfS5wwwOCIUi82Uh94yIlGPJAK8kN6ye+mmR76cph9oxV2WCba0zh4Vrg+
sL4789Z2Elc1xudrQ1NYystuDLvRtl6aCgAxJeV3XH2IsgyG/HF3j3DqoZXuqVHaddFw3iBrDwES
YHUv8ulQL026qYt0DMm33ReGPMaVHjHvdQ50vg404B6cZjJCu42EP8XpXl3mQ+pNPLqNpOWleM3W
kQRcsxSVO5FXdmAp0a/RXmFUkXQDWWbPkIbvsMEfWMi3jdaduln7k8jFQWiAksxmCbiJHe03+ePe
Hh8AYwySH7a1NNzQWsiVzh3tsGQVPEyBt9xA+ujrXTSFUye2/BKjbzf5Mzz40TfkSGx+DQa67w0I
hGaZ+JmhnGjUvVWWS3ad9U0R0G8ja9g5jR5KKFuEw7faoTHkS8Q45QTeqgrddqEu8KqbJuYP9bjG
qIoeS3RsPnQy1lClf7CodPy+rV4q3LVBNNrDFktNsdr5x1tbGxX0ebm26w39nTThbmsAhtqhcbpd
7JLgu9HGJ+2kjd8b7YvhVIVvld6Ou9f5/QQHsMBvHuTx8DrW8BGrHGFGYk9PZe7C1XIWbCEUP12m
/rFL5b6VnheIsYp3sdHvsxlTC2lK0q9Ev5+Ardj5+N6gCd3Mnatuiwjmn4kDpikADdoc5Ns+rwh7
6l0ft1wZRjzRhpnciwH2dW7Bw1LtXt1UaqmRZWA7/NwcBapkil+TTKfFiarLPRm2LDadTJ0NsX0c
zObJRSzkudFL3tjaHWkfHNK7WBzl7Io9008C2cmFeDMQv+vXCruPF8Bui3eY0/QQyIfhp0J/XzLn
d2IiAEoKsuB6InNOntkqL0Kp9XCZBvVeS6bptTTbaYf9WN/lcbZsUnd9jnvd2Rl2N2+GVI5Y9guR
YUHStJt5mhMOVJo7lkQCx+Nt61nDJnPGBXLwMLthjHvoe9zrDen0Db76ZVYMy0+TvL+BKQ9Wph7H
+9HuiLec7ZmCPNf18U4bGSKpViXIfRfvFn8H6aX98lSUTnKLUjD+ZqHHCASn8DcjVTgL4psZ/ZyD
dwDRNQvMGiEfqRHTXnf7flspUXKXDHH1PCdWucOTJXdVvejccGE/tIlwtkYpXYDk6JdMN1IDo9Ds
YwtPIKRB4m1h3sNEM/tHi0kWdTz+hVHHkIwAK/5j6H1+sothfNRK0a8agTnb13PT3UrCpzYtlI8r
NZlh4xmGMt8goIe9yyhjM/beK37vdNPV2Xys1UrfUNV6J+IpvZCjW/RodRF80hgAGzA9pdzocd/u
9UaNNroq0J5h2NrLQtECfCvFgV1UsNcLayNjEhvbftB2WSyHzdCxZuKwwaMtvR8mJ9iDI70hJLlK
cB6F0rrodeNPtPj3HIRtghPH9NiRucw5bzEelq4B8d5VZClWfbO1kmLkvTfssDMVy88Hz92ptUlA
KoftZ+k1gK2opO/I15eHUoAZTuZyPORIIEOTxe6oNXodthVR2ZzXqpeY3AFqHVveu0xW7+Ms4cMs
Nh0IHTb4QWHSfuc4cRfYzdhfDbjgke2oyfUwC/PgTXW3flX7btFaFzuHWi/BXNJiWPo175BymfNO
OjTfYbmZW8Zb6U3ijvkuakzgdovGQs5CEW0qd4435AZmQWfUbliXXUl5lZbDcS4pXkp6Mt+9iAw+
LB0k16eGsnU6pXueEBG/JX2zILe0rXnDrL1gMqvJq6FhBhxH6ZHM+9CaFQ0a10LB1ET3LGehV5jh
oizXiyK/pX1xmDyXdTybbikPfrp681Rl9kvdNNTz+Ykrv9jT8qexhvsOijfccvdZWZo/ueJeFXUK
cVXhJMLw8YXs7qcZdaFfFNMD0/vn0vX6wOjEkznZ22pS7jlYtOyM024ldeutovsdL1SouuUfe2T9
TYytFaXvYJ4fK0V9XtL0qLX1nbCTG6MbfrWy2kx5cyc7L1yjKbdpzxmr70gnxQxhwAevnvRF2c15
QbKRfoeraovIuvRF4W2itLbDzCi3DqVoMDoQwIooVKcxD4tau+YsczuK8nuuxaeGSGN7Um4TXi21
L1ayNNmOYoxZgnhalbnx9Wa+mhdzj2l5p0NXCZrF0cPEdp+URW/8ttIw79pHaRePNpYgkXDCH/8G
PEVXRM32lDLJPjGad0flKEIImD/xwZtFn/EFWT9atzxhLwxRHbpo+comUKeZ+E2j86gzY0+OfoKa
6E1M01jTz2nnIEUFEOqD9+xl6o1o6QhGphpY0/ySFw4yMW96gKGB9xUcj2oU+ybp3isx7JhQXbeT
RX6rjhpdm6ajJp3HsYifsX1S3eLcVgQ0Hcu5UfXp2hHVJum6H9qoEQSdUPqXkudVOPY7IaxXRjWF
icZhwmppTVSmgnUz04DIY8PTtKfW7X97hXEYhvmmHTgMLOZdzGHQd8YY463Gdyzd3OXOOOsJJvll
V0Cs1QpacmOWj9hjpB+lQ3tYFQd+yxEyKE0n21et+5ZAj+UepyAC4QcPDYdbZTtadKVqcFqzl/iO
7PVgqpQbdCyDj95qEzfOsTXMozJae/bgl0Kn+4FtA6OmCLMWgjgSCd8UAFb0KE/YS2hGRkURCM8Z
N+A79gWTmJjMh77Ib4y+OeqiZoynqGScalc1bwbF+uTPM6cCUlpfi2belOq0dY3kpZ3UR9HG34HD
Uy8sxW6yuk1MuJ2vGKDHsoz2aY1iZ4hLxY+97r4v9NAxeo50HGj7pLxWZhseWV5x6sw23mDdL1QF
Q9VsBjaQrmg2PXhQUMQJVhGYCKy24yu9r9s20zZFv4QEExLYaju/XCv7RiLOo6PY+4o2vD1pL7oz
/FZn9ThAeCEx4LRoFoc38eDO+XZEVeTHhIbyeadvVjq9p6g4fQiiVw6EnzAbtZLoXJPOMih13MZv
QmCwFAsGTPO6SvTNOOR3hhrddLX6pLCUpLl2P0cQfif3xoqrH42a7lx05pvekhpLFooi2yyMUFn3
JOEWL2u3RHrtHnmQGSiFEgxe/avN3K2R6Lcycn5qUbuBNAsWW1tuXCr8XW7xStW5t/jL6N3WRfnG
VI1nfMZS6qbtnfSWhaEhCa7VmF33LS970bYAj5ZXem43PYN+Fvf/4+w8luNWsq77RIgAEn6K8kUr
XlKUNEHIIuET3jz9v8Ae/CLIYIW+7ln37U4ClUhzzt5rV/0tCM9Pyh+IEqsB5Dr68MvSvIiwJete
xCnMCjeXx2bgYkYJ9wz5kwjX6QfZRF9UDGvI6ohLypO02ZC+qgioCJ3bCgXeMZ2iu3Lwnz1f+86x
dQdd+bn2tOcshEnqE4HpxBzYW8qJReXdCFE4QWXYv30aMxTWrWLrZPU3JevTYMIwmmsURJK5uKHW
hyCLrXeTai7Lodk5HEkNsrl76DLKI3m9S819GeEE753qQbd4UOirg0kaE31oT9P/pBSMA6SJ16JW
f4qh3Ed984RsYa/8/mD7w5XUJff69rvWsk7K8j6LmzrwWktbKnc76v53sSannZrj69iVRFcj0NGL
cN/H9Hcs449A/BN403xW2aLaDY9OGP4kyh1U8TTfk8B605PxbFfh3qsRREVcq/LEP3E4/e5H89Yv
OHmnPlAwtXF6Kt3TzD18fE7b/MqntV+X5U6UxNNXWou3Vt0ZfshxC21WluwRsfKFWVuhxFHvwmMd
+zvTcfiHzSsRcg0ZMEvas/Eglz0rom5jaaceQkM+07EUaPzMdue59i9bEl9bFRMF/PwATGk7UuXu
6lt8oPdJblyLqP8ti+m31Mttbnj5djCivdK7Y0HMXBrYIb0x3/8GeHHnFdlPaQ/DYRb2uRMy2Uaz
/aDTt2iyUgtoWJDe7tyVLW1FSNmPpW1yNQzna2NKbsh4P7j8zbXbsKjb8ZcpG7iM63REItn/aTx1
aMz0Kufuh6prgxr5KrbUkiI+iG0+ZxTEG5yMVn5DM09SGiqv0aQFRoWWaVJdsw9T6lCZnDMuTF0D
ysu7drJ5Gxme2qVzeifb8jiHrBKJJZ5Dk09O53SikJVmXfXf4CY3xhR+puS+57b6I0rqc01U2gK5
/G018W3KZYp9eksVBgW7cR13QMK0eUkRi7Yo5ilAh59Dg2T2yKI9BT4qH3/0+N4RHmicNVpeknlI
LJNYrvAOiMe1bxdILx3joWNaFmmLoOZ5mKtrK14ELvrRtf/Ta+1JJwt6jqbzJFIEk9xcS5pWUqW7
vnSfi6qiwpMld00mmTNLZrW59dP+mHD286tuNysZjFFybofuS+dQl9SHBxVauxzcNWT/E9pJks10
64tV8b8u8mhbR08hi5buVI/NpD/ELmrNSkYHfbkD9tp+FtPRr7MTGoAHdtuHMMMK6Ycnqoj7fuTC
HydPraUgEjlHQNpB4xoHoxbkR3Mj7LML1po3wktWEiAI7L6kB9HVXqnaVdnL1K7pPMxW2X/KqzB2
F1Jl4h/7KZRfoy7kfvpxW/m9IfFKLSruRQKxzrlZbEezNHXvOGEevCHSOttqAqEZjaVqE7WzvKCG
em88uHuYj0CF0NRZGvp/CRE6gqWhQVMQ1px26vajR4pPOUTzTYvOUA9qA+juhS7yOxoBCDP/f8iV
yMOeSMSmGwzccRwKcjEK55yNJiv9QOT9x2/z3aFwyoCygGuIueT1043Q9dsZs915nqP0Lmu0gZ/S
G4/5KOMLIRJvZGXMFeI3QHDiRYdwulJ09G5coeeLqUsVL3uQmNki07ivsRU6mEaCdHCabDdGmtX+
+1OiZscK7jIyZrDV0EVKT9By5ugcOqK/651EfE9JntpHbjH/9/ELfSPQwZNNXZ+wKXweJkkLr18o
PYKGzLJWnssICV2AzlXr91jroktM+nd+OeYk4NbFsgpFZiVZK0q8AyJC85nTU3qKzWYi9IkbfZ85
lz6B94bCncDvthgknbU7VqbcOXOEJGcjivRvrbT97yPVJw71SThf0FK987kxRdwl4Q/GGqTu1++v
bMrazFyyWfNwLK/UXPTqTqvsrDqOMWSa3SiKbr6gyXn5hl/puQEovdibYXDhxF4HOnL8auxYCXnW
bHsGNSoH/zqDEzsf05igy03vlSGlRzHR2c/bivpDkVTTfwSschyfXVq1gKF77eQltug2CpjZsJ16
MaQX/tB3kmvRmaGCBkBDAg8W4tdvB2fMInyV4Ao9HHVI4XB/5F04GRvelH6LtIhCTzyP3mdBYPy3
MBSjhx4OHErQjn5ZB2lcQEzrycY4l0sQD+UNRW/dkXAh9rOuR/FnI5Xmk06Ez4+qyJNpH/exOKEr
LkTghHEGA9t1uh+hU6TGBsu6c8lY947glnWWCUDyncUZyVnNbDVlUISqsDgTaFac7WzQzIB4dP2Q
0SH/5cUxNF0ZU3ZFPRXa36ywtVEJcIwg4WPsWsrzH3/Sb6Y/79nnyr0kLCATW9MkOJENAzhAXGRD
QtFhZJyNxVX2CRJ1dQmG+mb+U6ojehodGqJMFN2rHVXQWJyrXMTnHNIBt2yEM420YdtO6Lbd1Pry
8bO94z5mPLZRi+gDAX7OfD2jjDie0Zum2mmccmMTTbm3K6uBqgzXdIIxuWPEDa2U3OGoPrVYF2R1
kdf/zgv++28QK/krPdSKe5Aii7GIwciXfbVPYu95zsL6Ah/mxZX56kvn9SJndPngzWW7Wy0vnFkl
FiRLnvJkLvNtLD3NvHbL2v05ebW3N0LoMMGou1xf4iR6kK6cTk1kTJ/gPbnbRlgzADOpyLVB9fDN
U2NiHmckU/TfXW3bR7mDPtkauUV0fv2JEpy4GwjQ/Rn11mwfm17LnCAC6pCRKWfO3Wc1tET+mLF9
U5jzQOVLqNs5ariv2E4rr6t8/k6iCGXuPKm0Dd0EzFiOqE/AYFmnwHFspxkRwdCg698skN2dZRId
5ce9CDdZEidH7NfRbrY7ylbjSPMcpgbFutRGqR7ig0uDEYwWpfnRQkqXatm1qY/GNRzY6mQrg+pg
TEgigKu82455UhjwPyr3K+qH/NbNWu/rhHrx4DtdfaVhNqH10eXlPmmkeTNUgiOgq6HSIecCW50w
O5wmH0/gN/vt8oPC50ehD3qFLsPr+ZuXJFmkGXRKuNxRHQA1V/NTHDqjd0Gj/d4kxWS9bBTs8Bx6
Xw8UIpPUPX/Wjhrd8LNp29QVbUpsYWFfyjx875lgC+LBQx3GVXO1ADoGFxknSolyjKzyG2B8QpEi
2+7G3f/h3S2qe8jSQKWN1bvrNceoAY6Fp3aqyYogT6C5tkXuXFg/313Q//6NVh+dXy18EcuT527q
aSklIoipw50mzD0bwBNOkOS0ZFBbeRuCFSH9QoKnPdk/ffy44r33CgIA3zsCaiS4y9r711Hezbm8
eTaVczAG2K0y2j1LhZNthSK0wLKVpE6c0RyL6Da6aK7KANG8hxJC2oJudPuk1+1yiQ4Lv954MTki
4DoA9u3Cah6sG8vL0vsUk7VxSAo1p7uW9OOMDkrj3HU+HDU0p7FHRrZTz/OF33J5h+uFDd4AKzm5
J1gJVtNzdCoyBQYj5q2iR0zGrPvtllAXtolJFerjF/nupiFQ2jPLmaSsp69fZJeizVa2r5Ec0DS3
Bsfog+9LfTt1Y77kZEI2awV9TWCKO65OyQaDq3fhgd/bKJf4XqDV3D5Rqr/+G/rRjoaszP1TMRRQ
9TraNlvAxPMWBqGN419vPl146vdGBE4DSgswBBfe1StWhXJtoydOXEe5nJ+zsqWjpOvN4B3ryFOQ
MvyuHHZN5NNzGU1f5TJoq4wQ4WlqTedz5ZaSmlOHHOmTN1gUzossUw5dXVSaWzN0jenw8Z/83qSw
0LZ7Dnpz2ImrhSTPMkQ0xJGcyRwjQ0K2RDQJO6ko8sv058djLYvFegJagGk9gi+5l68BBW0zwgUE
LEnybUn9R4liN42985UCLc0niHK0YZpLvI3lvLse9K9FeQ0LmkS9OE/b7OyXsf/JINRsU0PRRAig
tU9NgyA6SvOGbhCC648f920KOQdB1k2ALZRAFrvf6/nnIDr38hFbWIKKFYEaD3tURQuIoKPxWAcd
q/a9QRT7fMiKxKluk6KIbLoxEM33NowK+waBiXWfD4KyFcaVIjwYCLqQXFWqvQklxOyNIWdHsI9b
mL8LLnr6qeXrUifX1Gh4tqWbXijovFkiof5T6eDiBZFk8Su/fiovl55XKYrUcdRX5qbKqD4EfSWb
C8WAN98S4+C4poKzOITBRrweJ+L4oLWVHZ2BWFcDDJIW/WsKOdYvhR2MZaZ///j3emdAJKzLCQj6
Edv3MpP+Wvu7IjLAEFQDjGPu5F+iUTmfJQg8bLVeaqhDZ6Z5dGHje/P5maCj0Y3CZ6MQwOt8PSaf
ZZblnANP6dRRfW56S9ZbORQjxcFGUPf4+BHfGw6zDkdbHOZMyeW//+sRTVl2NSnIwNszr1dXcZhO
SJtLvXJ3fTOHw/7j4d6y83k8sMBsOstx+s2JyOy8BBkN1fEYpE6PcYBD6GZwu/CODSFyN5Mnxmc7
rsxqR405ftQrKJPbtrRM5Hy9Eek77Fm5u4ntCoH/x3/c270ecxBzeEHymYSOrzEw+ZDb8xSiGh1K
DuAEUMZmseHA6+fbutG0J5AkuAfcxDcV3Imy/DJ6ifecLbnWCGMS6KH1mJo1zdwKhYeqRSE2YTuS
eY9IvqZM5XBBOCk4I/eOJKgWLENOO50ctzvLkXgnPaQgW2IJrUvgnzcL7XIoJCsDvxLBBYRgvf6Z
c9/i8luEOcdzn+6c3jt7P6RHNcfjVqItIPcRAcfHr/MtqgJQMVVe8EmwoagEraZyGCHnqt1KngcI
AlAy4iYYDWVd+V5ub4wCSrKZFI9gG7pjnKYp6RG0sD2E5UEG9DOwzPAUFrV9CXSwDPtq/YdISCkY
BBKxFfjSV1uyg84wlsokGKu3db7hBQffqmk00ZDbFZGSIcq6C69i+f98MyY73VIKcLEgrz8zZDSG
m5nTySubLPkMT0bDgNPMcZ3uJO1feJ51BMbaQl6YtpXKdxL3hASYVU63TUpUTyD8AVT2hb/r7bxg
p8caCISH7Zcv8/W8SPGa9QovyCLzI5xrrgyiPOFeqBGSWtc5G3eyQcBkqeZHgeumTXHyqOK0mzkX
1WeM3XZyP1UzKINyDIfu0CqrDBGzOwmumLj0nY3uJ1r95eM/e7XhsCrydQJrAsvCTY74l9d/taB6
PtlO0x/Dym9+IGMqbhETqQvLweqcsIwiwDXDwiCNDg726jfz0nL2eyttj+6cwdNNvaY8CWIq9k5T
oqsRc76l626dm6S5lPWy+lmWoVmKgKcT9cJmtz6nItp3jUyK/piKsfqMeSjZZp5KDhMr0DfXisvv
kdKGp4/f6gs18q9J+jIqxW5ou5ZlUEdd7eMIw2Yd1T5mOHtoP0clyWVfdHLPkUv0fXed8pE/+6Hd
PxHlKJ75doE+V13lf2ljnGNoWhICRVW+N1HT4FMgZhxGQxdXl27VK+fuy9/JCg0M1uZK5on1OUDZ
kZ4N9XAcJm189Dx8gri2bMwkdabvEhrQd5EXD7AEdC8wm8y/cN55Z/xlf8DCSvgCL2xVbkvCrs8y
ooCPo6myMci7xQ5QRNN8TT0IHUvGUsjlm9Ndd6pKiArbrlWJeeEwuUy/1a+F355lnVO6MPT1qSsf
FDQR8n6OypQ+7XVJtRVfpoDbpIV9fik5/r2HJryVOrsP+ebt5HBSf4ynvsN7olcPVqb8uz5M5VaH
2XWbcujdDoVD/Lo3N1e1P1xK23vzMXIT5TlxwEJj4sKwmpu1sGMjLzTnYI2ZOuVUnzb2jEp31B15
T3Dx+NP2Sm/HWn7pQPZyynv1ogFw0S1BqEdpmaCb1RoZplDFut4nRNACFXEERTOVp6htQJk60ivV
t8idNG1XSdp6vzJTNPcajYqrwV70lLJ0uWiSUpEdO5AoAgprPZd0WvOQsEu7avRP/APioM1WXp+7
nFuyCmKR2O0PHOJhsUXdYG7TyXRA6YcZxCenywXletMBZxlnJCYgN5qeMbyVWJO6X8RhqXSLhnS0
jqGsfMXZw82KQ+Po6it3CvGLGjJwdkEdY97ErV78Tm0tUjsDfU7g6agndxCvKUzGbtwP27mRzXSq
QGKz2N8RPO6cEfectDzGUUZmTRLeuCQeYvfP956VP84SnYaaz3byLSO4Gqrc2HmAqYxjOXv9hKvP
rr1DWfWd2g1uFfXbOU9iddVbTu1uc9tzfwxo/QkUrJLvTWyJLxQ5nceILJVfbTFHPZ91jveTjpl1
6mxLPmfUVBbeS28BwcTupvHpsfNzTqsslx6H7G70Yo4jdrTCRh0SgRg6ak1ab8bBqzABiyQ/sfFW
/80AxYDye2YPwh5/zJ1Hs2x6GluD2HqwgZzpUnPSLnzIb6c2ey/nEbGsKDjJV8vZLCtTkHfO8a9A
1m65Mr5eXOD3PZHQOGvQddQ9jKtKaj8/XvDfrCDLBYMvakHv2RwOVxtcFqlSuVJ6R4Bu8a4oauNu
RFp9ikilvbCXrs+CHvc20ltYqDxO/kBlV2umy0nHdZokOxeONlxFYyqLbd9Z6YlTA/cA+DYQ7IFS
mt/aws2ORcbNZIPXX7vxtcoxD+jKpRakY9hgwZQ9Hv+P38Wb5Y2/D5YFHUuTF+KsSYQqixoXi4x7
VIMdP/ZdGd9Kacv7OgdHGURTHd1aTmwe0tktP9v9jL/64z/gzZbPH8DvADGbjimdo/UqQ0+txPHi
Hp2qMWpaDWk178dRZr+rsYj/dLaIskMVyzna/fvAy0GD8QVhm+v2oNOlYs4IbDqbgsSUlKvip6GP
mjsQrl+yPM75spG9fTzm6gj+MhvgUsLsXXYvDMmvD3BE8gxY64EYx60H+kOrw6o91sbkaYcaoXC3
QZTZGRfe8JtTI08IoE5QrBCODu7/9aB17aPMwrd0ppWS5lsxTdmnqM6wtnz8cO+OA6WZ+jSHVGK/
Xo8z9zrc76lKz5PqjU+OjRixdYZ/x8MhTViuqgZHYCbOar60eSgSBG7NycFs3GdAA0I5BrqkhHhA
idqO58xuXHX6+Nleel1/bYYcvFkpWC4o+IBSov7/+uHK2PSkzoRA2G6nvyigWXNQaY33UFbVfOQ6
GH2KcpzgIB68Ry90w27jFE31J0SItSc9ox73hWWgP8tjJbcGSqx+0zTIR5FEFdGnuJyMM71289oz
lHoom868sseq/jyhaP/s5U74UOlj+4BdunrKRTg/izaxTqmkwhqRMCSAtkg2vipqt0ar5TtbM2O8
/q2RAY+d7dtRhuZPAQcJcnJVomZN8oTreWkjAs4r465oy+m7xPZXB4lGrzbQM9X9EVlqxJhFe+8a
zX1OgtNgOAH7o79403y8XSV88EC5udtviDEqsGPk6JwCadRTujeyGFm0BDj8FOdJ88BfNn6rwiFD
eaFqqklIuvRjZbbR9RgVFmtQWF4Lq3NuoRuMj6k18WFmZXwYiJADai6723pI8gM6efcMNCrCjk/i
4IPyzPbKoQHebyK7MY8Oq92zLhpPBnQCw+u8qev7OGmH6sLyvtpJXmbFy6cMkR5uyLpQlptFipw8
Fye3SIetRgP0gEdr2oRxKS7MwNXS8b+h/OUECvabvI7V1+VV3lQrzUgWcf70aFYgevBmZIgGC+fO
zK3yQoFstS7/b8Iz4QxKmyiQ1gStzp/dxpemduI2Kw6GIJKn98JkL2AHfBlnghPAFBQPH39mLx37
N5/ZcimnVgBa3l4dd2PAgBPuCRwosRByS6KdOd1XlaWH1wiFKJEhe8YtOo+xCTzXyCp/V+ZW8VRK
+AQBPA/zYQo7UwRRMvo+tt2czFmvanC3mC7Je9e6Et2hdPyp43zYGV/bPKmnO6+to0s/2Op48/IC
lx2fiwrdcwiTr1eM2PMLC1pkek68rtlMkGy5JJTtPmxjsfFHImxCBL5wF3Xjwi7z3qxkZeRcBfHN
elNrjGtHs9LMnE9R3Db7qBUC6xKhh0ZdGBfW/PdmCU/qsxQLnZCu1bJYtV3vtcaImmfWzN2oudqt
sqU6zQpLSpmNz3zIzpePJ8nbWipr8QJ1AwC2JEyuNSajJUcxjXp86ly/KA9T1SflNqONXy6UQ6+A
ed/2XzRLqw8x9yToNfgcWvyYbSTwlo2ewkuv4p/kI+DS/viPe++FLAVHV+fMtyhzXv/qSTlquVGM
A+nDLrUgU9awK3Ojvx8tu3Z2U89iunNhiYYXBn77o0Oi51PVWXAJJ1wf5PgRlLJ16R8J9PEfiB6u
f8fNjFEpGaZvHz/jaqPn93YE2kAWPkSe/Gs1s6UFW6bpIUC5TuliqQFcpoiMsYtLx6VlL3+9GlC5
tSlNU+3gcLoueDQmnec0q/JzM2bRfzp8pnt6tepu0sHgBlK6BAvCojuFONKijVv1qrjwKb1ddbke
QGNa5HUUHazl5/6rTTAtpMYknyleayZW/64V6S0tem2v9UO+M11dXDiPv/MziqUJwuNiREay+HrA
zOpbyXIyHeu0bILcN+cbmA8eiQr1pYjut105fkd+Qc7eHgVh2FOvx+oAXfaeEWknPR/1z0ZFB8S2
tO7YynH8itCeYo5ODQ7Pku2oH6PQy3Mzj/I6TjifbGs/C+9T2G02PHdH/pocHSucxt1dBC7SMoT1
aGDU1lRar29SNbcPMoy9AXciHPatmOc8DT6emG8/vtcPtNo9OhHlHEi8/JyAfuVq7sgaDY9v16fS
HPFbpzLs4eoarX5hGVxN1OVcjyiM8iFtfrGoP1+/SUNUdGdwJJyx7TefRtzMQVRU+Mqk/0BxydrB
usS1XLjuf2SRtxceezVJX0anYc1so3djGy+Urb8mKVerkVwMRfKrVSool86TjqxyCxMULneP+f3j
t7z6/F+Gc18k3jrCO5bg1w9bz7Ws2oamfiGVVW1b8jxxFruzf0mutPoW/jcQsh7qKAvvcb2klcgH
wnLo/WNp4Zh3Ozs7OWFbnnRZ2Ree6b2hFpELDXAkfhz2Xz9T1Nr63IdWcvI4uzubMu3d6qGvm+65
7DvhXPjI18eclyf7a7j1lSxOsx77sMhOALzVLYxAWQWTGRYmt4EMvEUl0WAfw1F25jVZJhAFtDKz
SHpXjp0ehNV4PyDyyq0ZTV/1OHfuaKLH82GYzVRtNCW7aCdV7WbUy8o03LnE1hlH1VxcrdYzjwAa
CrCURi0KMxTPVysI+UNpU5pzdGpHs3sIdY2QQS13f2euiB47Uh7Vham+/p2WAe1l1rFacbhad0BG
shjKTiMLSCt6+1RF1XwyCD/fGKk9XfiRVuc3JLUMRZoXfF40X/a6zowNPG0wNXPRhCS2gcs57mWX
abvUbooDAmKoPJ6V7ZsqmR4//sDee6vUZHQPDCE7ub16q3hJe88MAawStZrYG9uaoalRDIIrYUl4
S+iS9x+P+N5rdVHqLBp5rrlvdp1YS2Xbk5AxdEVpBmSWCW1TcIy6L+O0+/Xvg/E1w5B1dA5I6+Nb
Ydl9XEAcPFajbsUbyrakYodIfDjAx5ZW/tvF6eV3XOSBLLMsj29y0VpV5kynwT4aIgp7nETkNW7i
Pk/zR89qLXmg61hfiu9b7UQvg3IUo6nE/zcZAeudqFD90GKsPVqe9ls1OYy+JBMbq5K0+iNp7gy3
dP/7+L2+N22oZS3sZf6NtO31GsapOJWjl/tHVgSxqfFjXvd9Xt6MiQgfcLr94zVjeUbk/4Sdcx6k
X7iu3KXCQ9mWJu4RBaYPea2YDsB5812oxmH3z4/G4kyjll2O8+BarUGpw++UE7lHk6D6DfVhPoU+
6c5u63KPm3Xx79/Dq/FWpzAScYhy6EIHxqn1g1v2cD3bYtyHhu5/+vcnM7jDcKeHh/umCgmVIHVG
n5EgI3pnf8b93QyJ9QxwaTr2Slb/hzfJ4X3hjtuIPtyVyg1vJlGwbqEfs3Sadpyuka8L6Y9lwJU6
IsBWRtOFm8n6vvYyURYXE+U6nhB88uuJWWecCbUIylFrtNzG+EdNiC+ENyf7PjLMemsvJtFId+/b
IhL9lUG71ya73g3dQIwmMgWmu/ZjCu3k88dv/53PlGMTerTlmo4QaPXJcGUc1ewg4s1NO3oaww5V
dO9V802hcv8Gi5a9xxuCpeLjYd/5Unn/FnQA/EGkp4nVC5kjfgPRMWxi27czjgqwp3V/F4dRuhls
Ykw+Hu+d5Z18VVpIyI/4m9e7JjiZAogNTYguz8tboxuqNqA2Af00zT3vx8eDrRXMy88t2LeEsRRp
0Vasns6nFUwksImtsc2ncJM2bvZ1KOq4J5vNi586s9NIRRiMgZaWP4w/MpFTF42HfvoJ1SK50LRe
PTuX1SUEaunsLxG3b11AuTZ75B+Mp1lnyb3GHAWFAEp4b+7QssGwu/D0ywf0+s7KeKz6ywe2SOxX
UwqHXpbZIknPqZ7I09jYMoixyhxbe1YHu4fYJ+oZeUg5ik9+yRpWsc7825b3v2dG7Iu4GTkFFqjX
82smhlp03YAHbRDzsPP0pHiyu7D9Bberv6Z4Nlzqkq9m9JsRVwumj0RXOb3RnKIRhjG9cftxzNl6
g4lAth1YPP2CsgiD5/IU6zeNQXGRFrENsfS+fsoadzx6C9c5tX5dBv00gOkNO3/DBcXfF9mYcfWL
GrDBFbLyWrOuKNKjaSmLs+d0m9YKjaOXR+Zn9mr3iXSfFAwICJEQ2NvPHusw9mLAshNQBGF0O34v
K3CRq2Po9zawNPIduQWBkpp9S+brCLld3NulnW6qVnODvrVOnoKwWVQCrwiAihkObmB66YaLxu0k
ErihRf8jHYqrkdo9neLUC7B5QcGcLKKsrfmxNpwrU4s3mhjuJugEW5m3d6UebXWtnD433nTUzPEo
lEqDiLi6Y94oH0d5cZ9r6hSSX8J/+tuHvuQpKuFujDldQLlt8aKTJMZoISA7Vu2fqcpTO/BjD37b
6OSwWm3MMJzIKMlPlvMnzxpYhCp1GgCWVWkE1IW5WwoHNQDedB2jU8nr9t3sC7dB7ZNOUzwYRRr9
mgY7TXYl/AOqj50Tbf1e104yrfit7MLdu/VQHg3pknammTKDxqOm+GGKq7rZ4dJ2CNQ0IVr68Zgt
H0p6BYmm2ZGTN2+TJgsPDfy4jYlO+OBSTN7CkekOiVlkm17Tiy9j5IjPcTiaiBnLBfKk0qehDb+Z
mgLMyHEYhG33AFHo2YVWtxFD/Jsr1HOlwKrghXf/qxpTfkYQxSYpCzKw66UIVEZDSIO/VXtj5qRj
ZvpZ86yDHG1/V0HPPFdRJ6+GSsptBqsKhUwqfukdHf+aG8cpLooM9AHSBN/QijvMD6yG9DeQTCJa
BlNj6QdlTMV129r9dVlUX/OqKx7hOpVnT4+zw4AyF59EGF85M+4aOQxXQmm/p8mTh16fQBL2qbun
j+p1wYh0ZDuoGSBVZBU7lQi3Dwpn7iMmdDneDGX1W8SmuU3Q3SWBgtF41jhiHohh/iMpOlDT7ZEx
AGrbTKGuy03RuN4dlAnxqI1WAwuxH/eNlsZf9aFkvMH6CQ5Y20YD4d0h17gvPbf1APq4BFGUkIFD
6MENEEzvXkWediywrmAoAc4yKhAbqB2MTW+7PGDTljd46r4JPZ/2ntmlBRO2Nu5io+iB18rp0QHu
9blx4pA9xX2Oal+RRks7yh6b5iEc/Oq6nVGBmySlHhxlA7s2+2obAXbfuiWiDxB5zoYgPTJ4Yt1+
Tqw0+T7YLhQzv68DO1PmXirf/RpZTn+YySKCzyi1qdm6YTGASevEUByZ9Ckt/dmbkoAcc/0K4aB+
lTl9s4HcCjUTqhWfMbTPKLCj0nyy5wQ+BpoHggVZi5IhLzZ8X+o+1nvxRQtncSSuVf1WRpKDdEGm
vHGIQdoVmky3gMczd5fzySHT5cr/FAmdvMCCCfigzBgnTubON0btzHeu1rmHSUXDf+EcFRuWf/mp
9aP4IBvd5ALUatRNW+gqtMexmSvtx1iG1nddhhpsBmkNn/rRHPc98pcf3uznT30j510tzAQ02xDd
RynM6EhgFhBhP2/yMmp+hg7UbLvvvOumM0aAHcPIUplMXzQDyIxdiGHTGSoJrMZ3D4SlZHeJGiyg
oLHD+ml+n7suOdpRhOQ4wVOfDpG4Ncn2IBHedbatAx2CWLf6F/E5dguHv+o/9WZY7525lTd+UhEB
GDruV06W47lhE9zWnTHszUSR8dhlOfiKHBMTYVtqQ9d9oQuD24CNDgsm6+t2YUUX24kw6XIz2lO2
BTc9/64TxAASa8NRjGV0VC1N1N7z5B+nFLe4gOUS+zpaXyIAZbdmX9YbzaqJY27TTP5xzfmPzMb0
zmDOLEi1fKc5AEpmUMf7HqTzw4gC6jhEvqZ2GqQOtI92iJTIttUDxaotxrPhN2co/DGWAXdyWGyN
RRRBy/X8Ud/qtAKC0K3HExmhcP8z9WmqbfuxjZW/s5MiDYNCb7qAM5C+14hu5PPwvXKzCN4xjkWs
sfRvQ5kB5DSnn6G/pCvXNnweuKglkSZ5sWexr5hBY6vOmdTcs16msFCTxjM3Y+v4nzxTtMek9Oqg
AfthB3Uq6jQwZZURItjrzpFGwrR38Z085b3eGtssBnG2bducdtjUttsuNvVA5ZNxA7wKzVHTc0PI
8Z5msCATVwQ4IicYbgVU81lFG60euXEOdnuOLF/bujXLsh3ZbGxFlbu/7MRrjksLBMJk37OpcewR
XOHC+SvtWvFtyL3hxkVSE0OIi0G0YF5BQ2VF3bGx2m4HsjrZabLIgjh15Q5GWYjXD/hi47oZmngV
5S0LAnT3VDV+v/FN6r9B2gGSsiuH6I+pGq/jhrOI5rMzblSWiIGqSsfimk7ii9NpEBi1LKmpjs+k
bw6Vcs+idIujk5SgTMlEhdtL0GPER9NHP2Uk08cKl/HGmugeBDqMssDqYmM3tBZAdL7EykJONPdJ
GKATOIwjlr0w/B3NVnWddPmBE3D6MGK+3Uqyc/ZRVH+l5AJmhwb2z8Zvvhld+liL8NqVBX0dn8P6
3N8UpIdYTf+YQeuRXd9caUbp3ofOsJmqlu8Kcd+EUFjAs3b6Pt4UhQMj9/9xdF7LjSNJFP0iRMCb
VwIk6CmJ8i8IqbsHhYJ3BfP1e7hvu7E9O2oRRGVl3jyn6z6tkeN26QktaWVhstnV8vbmsU9NsMVi
ErEh7bfVaskT8tRQAPDryCDPm/BQNgyyIjOv92K2AaUSXmErn1fbqNsruLD8DkP52o7aEuqWILiQ
gsN8/JJZJDM6iKggQ/Vl+unmB4i1dU4yNSKCZO9C8YFKv3l3Mu9t6rR3WU1DrM/m1XEGa1PM0EXb
UgN7ZwO8hcRFQn1YQYPCfwXWeXNSI1xE9+MX1t2z0CaMvXFogOIlPmgtIc6WAnPO8CQcUqsJTV2w
8OortWlrHbSmEl7yR1uqJiIsUVwLAv7vACuTm2sSmOhbAWB1dFUTeqKNVTezD1GxJa0nOy2Y87NI
IaclM+7azMy9uFPOl9RVnCeoI5oZAJsHGVc+T0W1E55zHn1MeqnESTn0P+Vqf3uFdpro5T7BYmNa
Vztn8p0naAxL3JjpsabZF2aj+94JDRty+lN0yiTRa7TXxEKqakgHSHbH1unstPd5QAQASanZk4d/
ZXMttkp1MUZQayNnLbAezyj5jKdYIbfObGQWfoUZwVAAUy2mW41Xu7vS8Z5Eh5su9eaYxXYixVnq
8GmUB7MqPm1/eskULyymKJtmAv7vzrcuc2M4vj9aV8attJ5VW95tM9+xkXTnLQbU2mbOou8o+s1N
u5b/8LFv8EL/s2abaEyTPZEQ3TRmFyXjg7+UIULQwHLDlHdM3h8CDlTGa0evDQBcEnL7WN74y9/y
crhofva3mtzr4tuhX8zAZJu/VjHehWNcczD3qkliX7RPVca8glHRjyoUay/ZjQWuLYi1z7bpgdqB
mUBOByx/kD/6PAGFG6fNAEZ7ZzDuqwrRhPS1TvZoS0LV+bJj/HmcUtvbUSsUe7OofjEARNZq3jju
Pp2Cfxx+fnfF5eLEk+a021L5/I3FoZ7co+Kx5Oywb63IjkNVRHizdnMAj9M1omQOzsLLtmyqRFnd
crOROR6EtV9CMnj7Yu2Sh03rLRgoGthcvxtAXCOX3Y0ocHgInAUNLnN0Y6dVDX7BzPaYH6aHJHD/
eYg+XFLAdSm5jkwX6v9tJ8F9plX9heSTVrq4oquxwsk3nicPfjvoOdvjhW17iR+1avrFxxMKc9oJ
XyEQ8a9uIb9Xc9ytnX3g6GeJyNnChzyPE/YVI4NOmhVds7FXedGWIEZ9EiVDGy+9+IMx7VcMCWEP
bkhzebVtE4gc2ciwGXS1XcdC7QJpprxBNH4/7KkUftnvp6r5Qv0z/McSCGuEfsPIq4KwLZvgRSxZ
5BGuC81HPhMoK436zrv6lOWpIb9t2b9VtfyVyvuW4L6N2lwj9qOpUoJLg7wBzQ4IB3HoipJb0Bol
a+PHg+d8lw16C7p4IazMf9Wq93HgobRvLbLF2dLuSmFvq9rY9oX7atUZFaBNdfcgZeF8ZFHQAVUq
+iFU4yNaG5CGBpjbcoxWhzUxEXuVRhC2velt/Hx4r1qEEsopP2RD4iqT1HlaC9276dSvVTLXy2EB
bbrS02i7et/+MB7k48sCvW4r9ZRIWZ2wSgQoFMJowFU8nTa9qfECb9dNrS3XpA6gV/dtxD1ehqno
n4aCe4oorzOR2yDnZrI2fwnk3NG68CcHGBF1KjEILLdF9dkut5qLMxRfPcMwNuDnf63hJ5w0ROWw
3W1UwpqBXVJJT3qJzKQ52QYhYjYb46KoAENawtwton3NZuelcRmijBxXpEBqlCuF+m1Jf266FW20
NW/6fgFwhggtap3uterXDYdufq4yawh7gw8mkMM+dbR9YdcXO+uiwWKA0RT2ZeDnSVkq3GajXbJX
2+KDaZ9MsKzbTC0HzHT9vpAwydrmwN/qYoBH0/vZDGXGMTG3cMRJ2P6lDA/ttPrrgVDjWqFdGgyR
G6viItx66QUYB73QBCOHz4frFmDac+6Mqu35ePwayEUTcDbPZ7gI00af2KN2pe5ttVojCtPiVhpc
bU43Zjdxdx7b5Mx1TL8CNmbtEmDRwcyrS6fDn9fRP9ud+yQfq/JDu39wM6a++uAtvZlrY1fIpI8S
NX/KQrei1PcneH7jf56hEeRdQOeusFksfXntZidMW/dDdulwmfoBGA4rRJFegO4equZoPirbInCX
e1JaZ6b4wEPrdq9sWWyKDseGboFx7TX6JEbPCiyLpJi/1fje9gFyjHZjsyFcZ+rcjvVrr0uK6KbV
QYFCctS83t+0jcOqiM9BViFf2rSk9bJVu0yWeaTgPAD8PtWpdmGiMzyWfraJpTmhGEq1Qai4hGVr
74WnetZ6IPPRc9oTL282k950m86e3sYA9jf/ySuiMeH0sLXsiwLlo+h5I2AleJqDVmL0W6Cgu4/X
kxrO5bSQG1W8tRYTA1N7zboZ7wCM2ly3N9OUb5q+GPdrnsZdae2x3L2z6RGWpX7J1bjxqelNUIeh
bsDOy2z+K43WXUEkiicZvCByNlpnERj1V7+Wb6a57HLuGA7FJVvXYJlSvssbAwMfvPl+RgIweeh2
bHOfUVfnpX2C5rTDjaGzZQT60Ozdr0wbn7ve+CeT9F3Vj7LASLZNk31S30dJ47wIc9xybnwsM5en
2odbb6+MvQLNiXC5X5S2vCkKxqrXXgK7Hg+9mWADXtRB6SkHXn+dB4zjpEwi0/1pV2dHZRYHcn5e
kuVdWUCZnDyJxwXWrT3OPFt0N8vsZcin7OzNYB7Z6a1CPUuh8HgcvFmAgauuhn5bZcNVW9n3WAZO
dtfOdYiWLXINPsxk0v6jRX4gU/tBstLg2igt9kObQztZfw23nE6V4i/joX/xoZJLhUErReRTtZel
b/6TEnivpl8XFM4b1xA/MO1FBO37HziIU8962bbU/CfvIZgA6WktzdcyJHGbDy91SVBm0f1fkG8w
mN0/pVnFcs2+PU0Ldgs1g6PSITTW4TtFcUwNxIFMkTNEjC3uDaT9Ye1eUkol0h72vnTyb9Vr48ER
KB8aHwb2WENDhNDKcsGUXlgXS8CTikNl0W1L1eDsHYgb0hiOljtec9e/r0k6HnIzw7LX8nEyfeb+
sX60zvyXss+NygCFQ2vPPFrri72Yb+uYx2pqL8Zsyy1mKC6bvfdWya4K50a9KjevrspUd6a9zrth
l3eNlzMdp9UPIR8cFnBvihXPte/7Y2mCWK6nOTZ66yMPRBJ2PQqCzhti+M3r2Z4FOgP74lOigyCP
RqvLIgaGrEYlQYR9xGWhw4pGQP3khWN7ynYlEh8yq2PpvSIFobystl3b3JQzfeRQR6VV/E3c4aaX
dnNqLCKZY7XuhgZE5Ig/WqeI8fuZHkPJ3nCeeOAyTK5l+nzl9n5jfefbyu1wNtDWDTB2C1s/tbpt
b9Z52E7J9NRiT+MtQuoUr5Xu9pE7NXRw6u2crbt1cD/GzvrxQSd5U3BaaxZe9IewVqcJs8grb3bY
RMtgxlir6VtV7IO7affUwUaqdfQ3mQAVWmox0serX6Bv6APA+2kCD7WFazzBYtTz7Ww5w6ZrFu5V
DgYQcYCAamz6EV7n4/EYpXydrSyWHUtskqxk4KVXVdFZyN3hUttm3JlcQYrRJB2exLWf3n1R0271
Xt0CnUS6HtdC0m8HeC31AOJaHyvHCYPBo5ww97xAzr7T7btmhmPKkI0wuyATG3zJ1o/XlXeAUR6T
OmW1q9op24kTLYWYqtmHwn2051j0s4PlyDEeYikEt4qxydS2Vm+dTaOL5nraZSCqAgSfvcavrmjk
yaPEgCz9lIyk6SxG4K1LkNynxbzGtk3Ipxyv9TIcZeFdDLc5s0nAI73EBXcC0YNfdglwecY1I0NP
D/lcjP5OYXxJMrZSPRCt5eJBv02b2GJeyW23vAwL/fVS+62M0X3c30Lgm9HSjWe+v7Ggvxkk9U5r
0OUU2PRQwHkJSgpuGXCoj0Izf+01iYG1sbg1fhu8H0H3f9as3FMlUnP13mtH562SNWtfPS9e51J2
89Gd19PY4Urzg+sAetXkqjLVVYwakBmcHk2FdnAGdWVF8jAa+sXU5T6twcHa2m7IzVO1pMaGfE9U
ohJSipBwXzX7evH2bZcfynSMHiezPj1Au/QY0uJe17CIAcQXVN8Sa/t+SczulqOUC7u5e/HskpOk
OAqv3q5eymrZOENjbRP7MKY85Ln5nLf9hYXC50FPnnwAFpOmDbtyhLhdt+Mf5cws8VH5eyLSdNLg
VX/WRf0ySyd2rfFKqTBtC72Ia2l7RJ0s4+y0QLUmlDOa1YfgxpOrWu0U0aD7lBRcSFt9vXVyGu91
UB4nr8njzKWz5ZORArfSDAq3QPZm8zyQpXtqjOnc2xkDkzVSc3cCrLfTNG9rKmhLWaF/qDbZ0NCK
9MVBPU9xCaS9zdcE57Wzp9m7xVR5rQfBfCXg/8HZ62CHhWq/9DSBrWzory6vkmqmz8RSIvAH5D0Z
rUIaNIm5lLwAtNdZLjhFgH0UcNi2bsLtyemsi1HgzNM1sMypsIFvV/DYSbVzXVEJs6E0kLxK/bs9
5sgnfYNygA0M2hjlR8UcjnpKnBuwu73O+4xZyaUc85+ORdJOW8UWBgs/QaNLrsXjkzMGL65iqSOj
K5+5qA0bePROAJOFb1uFAMOulmvjN690dI1jq7J32pX1mVcdrTdjKB+KyHCifkGF4XHr1LRnVcw/
TlqcYKE5G5jArKaI7xSNQpil1YlUwq7uxS1dAxAFrI0OMmaXtGKuNUX0O+O54m804S9cWu1o5Npn
wYNBz2s9CL1n+4SCMkufrJRCzXcHWL5rze7dUiPFci7+mO1WEGR6b3xL69EIYOyxn6VLwW8tNHJz
U/tuDdzOBNtQBnRoCBJjPmgBXRhPv7WLicdoqna2M+44oc4+QC6bpj8+ujLKKfhdtdBoLKyrBGhO
S7MLy2XsN7nW3WB2fSnL/NOp0nmzq4edI/CrsBvmil9lSeHkVi81aP5Ex/vH2ODgOyX1hY+VatpO
kOLSeXJOIlCfQpf+Xuq2EzVWQ6sO0dUFZmvzrILllIpHQTjWEdMeyjZa9BHP2hZPyquumq9+HRra
tnoelbr1kTRQpxwD4PmaXhn/7BMwS+GwaM5WWzM8Ap63W41mn+vWs99LtDyB9r7YKBVbGOtq7vee
1sHdbavtnON1hMvv4hHUib7nJHU4B/pyqkLLoerNeuau2TCuh4nfc+TPU8TyFNnRnD0B6MebZgSr
qLBD4x8zerxDXuzBZY7oju4sF3Oe7c0XGrRvHPhD1PYNLqG2+lfYK+IQvkEuAzG2JK29mQVvbsO0
sm2Sr9RqaxaDObTNoHxRQU+3zdFQfnQsEiHOypbPRhUHi01Zf/bONhXMZqp/s2XeBpr2O636Te9T
rMDyI2i4cUkzoDOYWBywxXrqzenXkUFwGEW+W1DSImhFJou7CSHFT5sE1iVBzPuzNNOf3EDYS0fC
ybs+HM365s3yPS+K85gteD2trbkyZEjNklvd2m486dGRXODLe9lOZGBy5fAfxJALGjv9KHy+rbr8
F3RW7BS4Rez2wzDnMkLxGBC1ME8DPDXYhZd6SnadU2yttdhPXvrdpI/iJs8ZIdlwzR99bstQ/zV5
8Z057bcrtVgzphdSGXf2fk45/bjeLN6GqUAxHGyDRDywHflTWqX3PJXVBvl17FYZEISFSAkCL9tI
Xxe53kZVvtUt/yJa8SmKsea0sOvOlAB1ri6PXte/y4EjO3BOZK7gxfbqXhmTv7VzbYl6Y/jtawoC
X8JG8ZPWjJyh+hGj/kW7rzt1Ey+JyUNmo/E98lx8GUH2z/ZrCCdZHqUNvs5CWS2zYTbHqoxgOvtw
J3tFz1JQp4VkptGg1f6LL4o4Z+xfGOl2GvWZuH92V20bc8SHltY9aY1/ESayvaYGGr9GxrLeZoh8
88gTZ5HbNc0WsYlvHlVQPY3r8LfhzuXMqR6Oev6LlO/LTuiPNTWHVjnhoFRZshtSf1umWDPAkezq
EfmvyVGvkEmGJRtkG8dcf7yBFoT7KdweE1oCGMxfXzVv+Q0GZmbzkB50u/zj2mxCNkDFQt+mFS7M
9DtohYK3mCNlEB2BxzplzgqPPg708VPDAdYHxb5pnevQq/SbdTz65Mkh0OzXQEvGSAjZ7pl1npOB
Fb6BBKGjT1AA/UOKwOHYI5aOtEH/bPoJ1CVvOKckBmCbPJcVXQctZSkzzdrfiQHFbk20S+5N791a
cl+m+VEt453M882yl60q7fk8VywpITtT2ylwT20hImU6f6ECMIHRcViyLW+N51l81CRiN4O91vTf
tHPvz+SflxgI7H0l0BFD9313luBpdbGWLtWRLhbHpF6xW1lEAYK92R3jNcBX22PmcFJCvK3jMhNp
XpwEiQ+ShYgcUdR3JABSa3ha+GoDHNOiailiOlBnr5PUEoGBgjQNe4HukpVMd6MFdr5vfPvThBKJ
wGnd0hB65ou/bRNxESq/TosYsV813id/lConuOV2t8tNfd6yIypYuHSzTWK496LhAlDC/9/WtE9G
w6BwCLAEe3V5gG67E7N2rZWNyVIr3zn9UDpm+c4d1psa+j9waJ5GXfu0SY5s3DX/WkVzTeX4NObJ
bZnwNjgTBx9v+X8gi7+a0tl1s/60ElPZs52EM47eG/diVdV9WM3GfoU3xSbFpnMf7YJVG0Jv/eky
4wWAzCVl4aCs1sgpZ9wO2vLi63Zkz/THUXHwdWYsZvDD86oUn2Rtf6EUB1udIfX7SlMMLVsbtWkA
i9A8mPbwDdzq2PGunavxb44domr1f/NDxSMW54X1h5uwg1vaddvW4h4EjRf+jomd2e6SkKNvT7/J
Iv/jx2NQ/ceV5akbkrNs02gJ9B/XpCCnE4knoTkI0AtZkT0tvkVtZE0f9CwVQ2L/kCumwYao/rqa
zh2LicEAjiFMcKrpmfVloPd4YPz3gIB/UBy/VEgbqmouwv9bCfLpCrQiNK3kVw3Thzv079wpT5WT
R3020lpzDql0D5jHXs3KDdnqPCILrEHK5nG3NOSB3DvOrtixyqOepNep4tLhF0fIzyiQk+XN9WVk
5epR/FmY0Zi0eCMDCjsqioeGFsWxEMVldIJXXpFbprOHPhd4bfSf/jGKHHL427lQB2H0935tXix/
OKTYDRNridxanVNUisZYf8OSwKLOpc9zd7KxzyzIR8EwnlplxJPiUsay9cGTVLtJb9OPzLbC7hlj
1As6r6D9hIX3n26bzK+7H2F67A/XkanNz9aQgVJhXNCX56Exdq1r7B2b7zleb7NOzqS436TvnFZb
Q9aRQYrUhYscrFxu3VjtygzVeUUTjme3QkinJoPbhXecR+vFC+bIa517OmSMkGe8dLoXwxA6dare
JlkeC6HO3E/w1eSHSQw8FUxKmN/O4uFyZVI1jyX3mjxGcXKaHcx3IkFAL7Zpud5T5L76SMe2rLUg
9DLtxOg1alGi+qXxZqXJvkqbI4LOnd52t2G0qVB5O3T4tjSbl7lcqqgskqjUaEm0RF00zd55on8b
vYUBCF+2bhgfQqhTuaRP2kr1QmC4jDiGaQnkx1JVsSkQXhGxVtLdz648kUJkuxWxXK14mqu/ZTJQ
p86ncvWfU8c9PpBa22UZ2Y+gwfxoBw5ccGmvHytneiOPceZGd1AZSUGXUkaoIYSNfrOUdkk8ea6m
9WAHOT4QzCuVTZ+3rs58iIeg1M7O6MSFoq/s9bwdEmmcNRp/rVwPtb8+zRXpgsotD2PZgDWwk3uZ
k8JQurMDQUwR7SevqURil+Y2ZvbqIB4GRqYAV22eYzPX/msa8U0Xl6t2Qb4sJxhXDMFwFma2m1aD
cbTOoJYOIofFztAwwtPcYUKyrPOxtb2X1WlYqTGrc8nlwZ2nkCnmvpcWT5kGDaW2+ZZq2H5mX5wX
IV6KcrkqNNfN4jGMMK6ayp69nFy0QdO+sQ3uLuIdzMBB8nMmouR67/ho6esrOX82zkc+u1z9wVwc
rUP+BZB8X+jZlckEloHkvppopDQnXkxFF1XcZqVFeiYiDEVn9Imx3dvXktj+oiefJumDAj9gsTrv
bbuce7PcdZO1SzuqbaEhuWGVIZxN716CB0779FlpBj9Cc87mPizV+qeHtTw2+dk1Ju+az9PJaXTu
gb13K4suHOW0Y/bFQSf3XUFd6HPfcHrt4lTMqXnWXi2ZX1OHfGHtzCDyJi8sKEi5XXlHBh8nYEEj
0hK6BuRV6Bdmy1vpchPSCueQS6bByrP+1BaLzYp/x4mOAfsr47slsjgZgu1gYXxpiDNEWta8rbZ7
tab+4q9ccoWxRKPe6CGokLgKzDPKz2DjKMu6zDqn9pq8shUabH0NKU3PrcZkr7nLi5szamiLeC6M
IdPDxk2euJnuM607WlkVj3bwpzezbdAhAHZlZKNlRGXJnZrk9dKcK1EKpt/We9It7wDY8k2r1Kns
0tfUE6gd+9Nc5p8jfU+PhibTu2e0HSIsO7GERtHfwc0cCHhtC1hGAwXsTqb2v9lzj7rZPxe4KHlA
9x5HJB1QdzM+0CruZG3w9760HVcpSiGCFdg3tbd6loc+m574gNKNmsw/di9ib5UIhRaNa9DjNlXb
5c5sOsqoAjseWTWtlVjuuAvGqYYIM1vtfwlp/LB3yGq6IlpmYT6eaqa7w5bjLO5ZRhmX4WEWqk5L
P7X3TGQ7gEBsoLnqkK7zr00yJVJe8R+PjRmSzHpqFicyPI1N22ldGPVRizg2zxNBMHNHT3x6X3ix
RfaKW2AC8OdnvbYhFNNsRDf1G41sx3ZN1pum2qe2okEXWMdpsH5d39e3lUsx5hrN7v8ISttYjRuG
jSNeSaI9GstQUjgxyWZW4Uxa5pMvGcGWZLQ6xph87SvAJuIF292nn1vnfKVZODMfyscPZlrfo239
luTNrlQbIfidEqMq9eOD77ZVvf7nQR6U/vDEAtH7OhB6qF2DtxuMDn8OZ1mTT1+NeTtX9VXRumua
ft26mXFl2o+0KKteypW7mt4ZeyQBRJkWW4+0SuysqTiabjcwZ5FPVsHIaOyzvTkpM2rq9ZDX3Y5Y
1TspZ4zzbrHvgo6fz3FugZteUq05e1OOLM7i8Cexu1ADMrxg4Y9+78Iq7ehY+c6Z8OKJRX7o/vw+
a9V/Zmf+6HnGm7N57mzeg6ad7NKxfFnd8bkYZshpzkdHR5gYQrrFrBdOFRyvKt/hvHzuAzqN6xhE
wZRjjEd2P/Zv9ZJ0PLwQrchZX1tlh2Rcd0mw3EFsPi5zQ5hmwt0wb//0Ky4jMzNiA2xPrC/ioCEF
NNPxBbFWOM/WqTH53jWJu1tZjq+q7G3RU9IIX80jpCuX9K3oRh713mkiqZlcCys/3bXkj0OVWhzl
qn3jjQDn39e5zKPmCJDHVlmkBXrz0+WZeZ5Y5ww1Vxt56gas4/bw6eb1u/TzJCIPYWxqr852nWrk
rkvEh5Xm8ZA2xRYuhB+tNR2/VTm7vkkAoJLrEB6NUzfhEpCM+9JLnrmztCRE9R+ikEdz5D2t4PlY
1PHfyZJsJ7Pay07sjb74azEh2qx+7l3WggB0m8iopnyOhSHKW6FktukIafSW8zurZXgh5rHHSuDS
JrbuQNFif9I3cPPlMYDdddJWCsPOZZcjVeKVx1y/+j28DH2o38g1XQZe+xum/7dxnt5Wf2hDCzcM
FxwmapZ3n3u2uUsssjbq6o2qy6ehXJ9SOF/APLAlWu2pFuu1JL4TpppKwxQGlZcOr5jH+aP+K3gi
BxNEr5gZMGFyaw3HmOvTg6rKjySHd9oa/bflyK1b9yefdiaZno0ziYnuZ3ZsaHP1BD3oBbthFjDn
LUqfORS//7Rw0lMR5EdnICzYSNZdGeuRFVyC12Ww99L16YQgqG80fdiaKIKRx5g/mmjuSB7uxojq
mE2Bo1UwOjWHPo+cKfPPdUfWe8zEc0AGv8XanOvcw1wqHFlUX7xZXlS1OBdSgGEwSbHlOnhXVUYP
2dan0PeZFnOZCGuonruFQWqUOqnkVkonMbCqhSItX/8wtbU2OpmsazauLxbB05GCDjof+dCJ+UXu
Lm+LUXx4TnmsidaLZj6SVwZc18WpMephwTSxHJ1tIfGszqXaecTcy6SOs3KKRhG8zVPVHz1jeq9E
gXx1+k8GROqsKTiuE/EfSQFgLsE7Vy/UEuUh6OkjkvAEYx4cgsok+ds/y0ZtazHuhXSOlW1C+inV
bemxRhfuljV9/N2LPkQlpOzIKxvwQELexFLtGsM/OTj56tn4LVpjAP7v8RsqkFDbdM0jCXVymwu9
iU1Tk+HKSu3Gtox3kRhokKaThBzN0I4QrpYyHBT5+tIP6/M8J+jjLP+EfLSKpF5C6qkmBsqL3e6G
xb3alJjOOhPJGFiMynVOJxxqXPxc/dzaI2kOOwYYRqPTVpFfyrvsjA+zqbbVBB/Idy/eyPKCZptE
09a7NmjJhm8O4y5qjyNdFjekkKVTT7EMuXHDg3nRW/4+XW+PIZGBYjNq+tnvGAq4kixWAHZ1a87J
EtU+Y/XBxzxr5VxpHupL/SF0ly69nJJY6HDzCl6wudeW+zyvOfimgX7/iqPM8scfNid3VW5HbVcj
+V2iYnb+k3l5SjzAgUvP9W6ue/abp4Zd9P5lsQqqG8vYt7n1z/WwS2m6vkTZFNQh++HZpklz3NEy
gV5YIhkaRkNdM89i9l37Gz8jfD1JOgYPL5FJpZn3CL7b5g+9/YnP2wVnWBl3t8PnAu3P3Qyu808t
FVEog29y6Xu0bQarZqCsf4phea24qegdaTsniFnwJSQnzjDe/84y/8OGfuTJhxu32xVsspAk6REf
1+pHyeEE1ZpuPcru18RYn3OG5rpm7NzROXeVa74iWTybhX7zKzp6kibdiU/HjPjt79eMMP1csJKQ
Wvxki5ueF0d7Z2XwWUzFxeNopsl75unKIksHtFM183Wekt/Znu6AaU5S8Y0x2wC4YFBy6am/+H1t
Ox+RJPvxQCh7I1r8/KxyJ2OAbL1TFr0ZvX+bM+3A3VzsQD/QykejQGtBRB55Kzpiif5qOAxSLe5v
dDaTnp+bz4F7LbR7cOLl0N8tGw9XYmf7atWOWj8f5EwKXprzi28OP5A2LiMjbMJJ+8YZntYpk6Gd
ce8SXl6Eg1sjykDGLhI+WiPgZGs4THU1ULr0lK3mZ5m29IfYaYboZeSMFCi38qTdG0t+SxhNHYax
LXjbIOxIRHbWe7nPOc4ys0w3Wg1Qy2q+oSn9m5zKOOaLxINlzu2uIOROY2uK87HaMy75Hkv9kAfF
C/vb8qPOMMy6HjxMK/0aMHp1tb9nqKTo/mnb2QvCjOqEr/anqdlfoyAcKTyZYog0vhw8BMh32zNZ
MooiI9lVYxmpVm4XQ+yX3oYaurwqpx03i0YDEqpa7HcltsbhH1fkj8GYT8XgvE6F2lYtxkpAYicC
iAfXJc7C1EX2nQUeoX11WCkjDsgT02gUwMKq9W3ruU+ePaG+pWT0Bxdb5GOLgmL2bGUkNIcxuDYZ
k/lU/fFVyz/F7KqgZpllZm8nVzB350IQjUP37hYGs8ra4dU3MpQCihsGRfqeWuV/0qhfKgqyjcqb
F/qysZU0h6DNrnM27LXJyHdqIIzjrtVHXwCkshuLy+IyfbNfgsiSp4uRW0rGj/tDxTpXvmT8oc6L
JcEcuLsnkZDwm1nCsYcL/9u59JHKz5JxRRv+j7nz6I4bSbP2X+lTe9TAmznTvUiHdLSiEbXBISUS
3gfsr58H6poqEiKZX9fqW/WplpTIBCICEe9773ObIsTn5F1hSFzYY3go7YDyYkgcQpGDlnO8L3rq
tctSUR9CUzJx4pLBzbtoaSTYTuyAg34NwAiE+UPoiCclsvxFrjmuGPOHoQrPpZC1qTH17ybGGASj
xaNlGStQyGLf14godKk94N3qAGEbX2vi1pdm1S0DUs9XAafUwfEfnIKybq6YcPeR+1sNb9+Ewjly
7UEO73kprUAtbELSrCPVvAZRjrQ5R0gBh/5B94Mns27Qnmaa7qpWrRyVJMZrCQlsSdXIXHdadQVr
Ll71bHs3FYoAWoDKrnW8m8TojrYluMX4SYwoXYogOni1x6MrxLavilVQlZd5EnwrkzxaBANHxi4t
zwSqmoVcNF+TenTWEU0ilc8lvz2/L1ObLqGpr2jknTk21XGw0Lswzh6FVq4c+iy5N7wYXnOj9+YX
oiKwyZsjW4vkSvKVS7Npjgku8EiRXc+widWKooWRYbKLcQ2goSQ7Dcu/hsS4dYWWrAgGIBjB8+6K
3t83MQV4Sy33sRYfY6Fte6Nb6RVa09patWyU6tBHZZy9SDrLgBL421o3L4PWIDu8GXgXa6vKKvY0
EL4iXKgWDAOeLxISiUD3WO/2ZtbJ21ArHkStu7JMQTdM4p0Q2oU6RaaWJBX1rKC5Ue41BJ2KSeFS
Gy9rXAiFpkHzwwWnjeccezaFZLwEJNQxOeMN9RXQugR1CIu+/XAVIfDTveqx1PS13KkXBdnEzWha
K8bGhRGiJ+qTM4ihk8ADkXjqX0SeeRxFKR85oGpuYMvLAaJKL/pvTmocqli+ahRmQGxaB49DV2oF
93yLO6Abx97m/Cv1NnsYbeBMjXgmz/udknkXBoZNrFRCOpBc1h6D3DuoLXIHj0TsKtEoVPEeW6uU
2A+IK0qa6+iXIOnfVVLQoE/HNETL6aLivbi08vzaAydANpzWIAa02e9w9D7vOrZQqdqHPB31ZfSa
PZkw5spqjXVcp5NwwGcvLpDLlmy0/c5i3+bv4ItVCxSsG7NXXrq2XcVCOfp9dNYP9h0+aBYQge2l
D+Now8qeopwiLhoBANFo5k6liURYiSvrwzl0YQq+0grix60oxivNJ2FZIUeLBvOCObAeEnVwmWcD
lQIOWwMuhL1WDg/I9le95O8NT72WQosii6jODNyB1ypbJqRD0AUQy+YLq56CX8sQN0oQbYo2aCir
hPkiBIG50IFAGk6/d+ziQiCOFbF8NEP5RbLyZ6sonk1NvLAo+67qtDsjFbT9OEVXxjVL17JSaXUX
T8jDrgyq6XQYj0nfr0z/SbK8VZ1L60CS6EMwNQgT93EncUY+6FLKzo1ASHvUofSLVWGkx9gozsFZ
L+jhPjYwzXrCLxZk8Q4rxBI3HMQuaMUtOtpvsCTDI1uHyzHUnhxaPIssIFm9kUgOLmVaEULQMila
me4g6utGdseK1o3p3xBJ/ygcacJ05/dJTB1LSx+QB52PeXVUS3mdSywzJYOiaZynqiBfLA59PGlZ
hnCwxGRR7Qup3rF7oAyWbqm1nbUercm8Ccirs+1zTTWkScp9htJ3mbXhk9cifixqNLPxHnHB2rDH
LxAX15FDnbYIloGu3npFdkR5ErAjRyvrMLaLntJoqdM9lCmlUubCdNKjRR6PNA+OUUG28qCSlyzr
e1LMr3PmfVpUF03Z4TmOr8ysXLdWT2usmtqosF1Q0mW9fkvFa1gMeXBtkChA/cs5b/X82IV4+BwE
VQkRs+ToWn38IEX+mdpKkLL7+ptOW2hIY3q8KLDiemNk4ovdS19JWUSZRlrAIrFoWfmi+9Yk4nuX
D9d6KJ0Fdu/i+V8Hsb/KYw31OLbWRSykZ7lGuMSAv4s5lJP6gI485P6g8NVRGWl8Y+zBDvHnA33X
gaZm738FKXMscmqTcHnOfSU8OI03uo3F2txUKNesrkATKWsIqmsN0jirQ5rGyJoJolSHLMINJNMy
rKPuamyilnTiNt3bkfrVyZTbUmBpaLSdkPWzQUNWTfAZpd1Q/+YTtbPsSwSl3lATjz6uaSJeVxyL
zznLmWu7Mx8DrCKHz/kF7+ESoKNScbNNg4yJyej/iiUGVslE7ZiQQKLG5blidNU19hGx7iMMGP/5
pSa2nmPCtTcVc/oqry5lVV7LCzP1dpaQpE2ThPnWElwqc3z9BBDhJ1Fjzgp4dS1rRmWADxTiUMLy
WqdycJNRWSMQXS7vknLov48KL9zBi7DmEBi17JSwoSwR9lTWiFxvKfjdfv7LJzLBL98GMYAO5I+I
Z21GFfQwgekU/p3dWKnWS+mbJj7HDGRwGCkPfSJpG3bAT3HUaIvQseoTNJB3EukcWQNSYcJ/ARHq
zBgw5NPobSVJwZ5dE7JTlaoc0nNKH/aI6tlj5uQW7XheiOG219KG+dY37ue34N0vATEXtJsG74V4
nrdPX0bSJ4smHXaFnUtXusYOIC26a9rQ6taPO8318yjbShllVTJFSWVSg+wEhmV66L88BjAdOtGx
hm5pM1BJolkjKR7hsAvyqLy1Mj3xALLn0Sl60ZyI8pOOYU1IR5MEIlnXZqSKxrI8Q1iBt6OHKJYA
4VFkKXG1JD9mWDhYhneyphcblh7EsLbG6uzRTalSRzoxD2a8m59fxIbbybdwVJCPs4EXNaY8caEw
CFmEDKGs7IsVu03rpq9L9bwRQNxUQnlOgfzevSzQZYBfsOKAh7591qKyBl2rC/qGpXNeZY1gl6yX
6wFALO0GlNPC74cTD/cnfmr2dB2IqAYRAzKjzJoNMMUnn7U0HW8XmY3fnNW6EpCUkhr0g4suTp7I
9sGkbLP2sM9lGzyVqcvGdIFPcJjW0cssaw5i+8KzxzOTIfjE636QFwa63JLOjD9Ofi38rKvOFF2I
pLch5RucAQelRJgDDATDivfM5rRb6m3k7BsZIRfngADLo1cOKQTxVOPcB6tS71ZVZTVUVaVRP1L2
8Tay1YbGpSwcxkg/yOMXAfiBfAYKWP5Sj53JXNcbSUwrpCnxzEj+S6LEnE2KILtggxlaHJ8cdURf
rHY3aArRxprx4NGIcZQ235imF1k0Y6Pi2ouy6sJXcpNSN4G22GWyrojXZWTm97bci5egcQJxYhF8
503D85myuRmQkOfmqxCoqNaEdLC3/bR7GG1EMVbO3k5XR/UEZOud8TfBuVXDMMASadpsKFAGttKm
ypJ9DMDPX8ZO65erMa4crO+oevFI9LF/MY5CFSfW2neWGFo34JDgaKtce3Zl2RlCfwDmsavtlvKY
59Mq79BjrT9fTWeswmle86qWFVmToRU6+myCYSOMR87H1m600jMtJIf4PJHNiJOiChvRhMo84GA+
hbF677ZqnClAnxroT5zpCb96gQ/xYI0sq5jaFUrubO8ZxIkX0CXDA615EP70cOhO7Breu6OvLzpf
S3U2xZLBOS3ugoA+baQQyR5FulqeWkB+fTtwI23dNOAoMXqmL/Lq11WylpZyW1k7nwXmFuhyT/2n
44BV0qJ5/vz5vfM2nLDuXEhTdIstkfb2YrlPpiOItHSfFiruzhTCi1ZQvHZMpV6peUNk3lCA5BG0
Igo9yDc4IMLN51/ivcfJno9dCcqtacy+/Q5s4IM41ZCc4eSN3UzF6TjIaYQvMf7ap6a2qFURn9hu
TuN/vkiboJ0YtMi3ZH02PxwgJaXAF7WrFTtOVoGZ8yIwhgC7qUjLOl+C6EqyE0Pol5UHJhaMefAR
EzUK4OvbHypZ40g5tRh2ekEFKgkoAGFl77etypr5+T39ZbTC2JNJBbP4fWx05lstHhzIEJg2u8YR
6EZkUUlng+hOMnl/uY9cB1I/LEaVPZU5X0zr0tQRhlkS73R8Y5M3bvInhO34ouY5Jq4MYM6JR/fe
T9OmbcRP3Diw6rd3MW0a3adf1OxGR80wBFQI6cn/uPz8Br7zrIgtRscEQB/Y+Hzj3rWd3qpmCORL
j2jHtUiI0wSfQlvHpfv5pd67h7bG3JMVZXpYM2oaJRqbEAEuRfOs51Qt1VB3i/qKNk98y2u3O3ED
59lAFgDGn8liUywjrPj5ClMnWBnA4lnYWwoWMVv4NIJ0M6FMYBL27VcIpwbbdvUoFkcrQ5zlJPBj
7FxRlkXvPfmJXbkCbsWJ1+UvbxOOBg5EJl5XNpnH8xuhDAhrzEK2dqWlHFTKkxvHrOoNwazNKmqG
Bo8ZFUMvPQVNfe+GAMHkbWbaAEVZg94OqXJwnLprfAOntFTXiCYhPiwDOUQg11dJhaZW8VT5Oa17
e2uSofLd8UDtQ2kxiuGK+Koe8W8XmZhf9Zqt5WBmyinW9jvj0dZYPWj1MCj5qm+/omFWAdLbwUQi
g98wl5VmB9uwXI65doqz/ROU+GZxJEXHgEuJl5hNBKPy7bVggnUBUiHYD6ZTl2uto/VMy8KQ6aFq
GBNXKUUlXCF1a3yl321QCK0INIjHVqXCwIhFPuNZRr+UWk956onxTfDioJDtxjTbjyW676LLddQB
phUk5GEgIll4RjAeyr4dn5IkGjXsfD4HEoHjoECqq+I6qipGRJrRbFsoeuB8V8ny6C7ixCgAkZG8
xo7DMnt1zZG/o3cQ2faqjzwnPGhdTL53pAzJJUonqEWZiROli8d7jEx0rGA+ldIKfrkZbzkgVE9t
1+bXwxDkD2VTlXee7PfP7ThgalW7wr8PujBITrwbfnkJcs+JZ2IFUIBXort5e8/pIgp1iEObprmd
X3mKVIiFRgzOFTsdGYmzPraXCn7i4D/dbUzX1Q0WuSlKxtJnuRFFoLea8ChQCFu+DQZVwuCMGn3T
VH398vk69+txdDauZpuNIGuKEYwWddMhW9TVkXNCB4wDx/yqJnr04MjluKzi3l507ebza7+zxlJX
cpjgU+wWuLu3t5dSgx6OrTTuwB40+yZRSu4u3SfSzkMUjbS9Pr/eO0sZoGnwIzI7K02Zl7MGFOZ2
S+NkNygwv6xeZ+UsMv8MGR6yeezoSwlaBKzOeth+fuVfS06apXJplnXybzUO3G9/Kk1dxWonXUaP
wEMgh1Faa9n5Q2GvaKfENAZUzI/bdhRdjj9MRafVRyQQAiacaFtSAgx2pQRx0J3Yk/w6xC1g2Ijr
FE7kVAOmP3+1sQ2F5Zlt5Yf7hASHnaxqNVbkBDKCMXoXXpX1y4lhceKiv+5wNSLPHMiwbIWmmt80
Ml5fNR5SM9LaCAlQal7Rq/Y2JTuxdQtnDb1mWHGA7qxxIfpieDTxCSyCEUzt5w9luudvV1ReK4Bp
VQ4rfBd7NvIrTw2mkGRpi+jL+tIWZUYlwjlO1X3XKEhvV2yIDoOPhCu18Zz+vPp/fe//23/OL/99
ofpf/8N/f88LmqB+IGb/+a+L4jn7IqrnZ3H2WPzP9E///Ktv/+G/zsLvVV7nL2L+t978Iz7/j+uv
HsXjm/9YZyIUw1XzXA3XzzUF8J8X4JtOf/P/9Q//8fzzU26G4vmfv33PmwyK3PWzH+bZb3/80e7H
P3+biiv/9frj//iz88eUf7apnrPvwT/cJnzMHuf/7PmxFv/8TTKU302OPjL1ANOa5gvbze7533+k
/27y1Az+f3KoePHyR1leieCfvxm/k9xHdiSMOwKPZMqIv/2jzpvpj9TflWnSs2V0DPRuqmr99n9f
8M2T+uvJ/QOJATx7Fu9//gbZ8s3QoVqqk2wHqJcUR5opJFTNxq8ZWGxO2inVRNWeY3yaqyrP831E
EDjNt7Z8TgavlRYmta6Io1IZHMxErjZooNRDV4fePleIdqSLBVdGnwhVDnmoknCal6zhfSNK2E0a
5peVVvcF5Esp+C7MoNwFadOdwero1v0wWMQNi5j417oNHnkVppcQ3uSD4HS56cGwX+r40dd6JpJD
4ukcokbgY8swyeOdpZvawVfl6lgbo41pIkkOFf2t76XU1BvHGKFdakJxYzQ2bgO+yC2CLj+QdR5v
UkgyHJQc6bL0ZW2XgZe70TTolaEjQWwiPPPBEZJ2rLWMLm9WISeMBSFvgf2UNaO+rutY3hHQOiz5
NMBXnSJ902zPJ3uuH7bk6+jbOnScQ9g2Aq1Kku57oRibMaxVc+0XAs07odXJOaEP5llGS/LczpzU
rSUbghwecN5W2HgKQvmWsmGN29LscJbgTzyMRqTf5zlARCq9abIJQ6uvMMDEGJEDAlktXxJotpRG
HKl0hTp031jZG7Bwf4CIRidfRcMdysuS/G+NJHuACvuAIOwdR4N2L2RJ3wqB2DfwS3rwWdQY3xtL
jtV10yvmvqtbyCpJGpcXdseDwv0qyTv4bP0qrVWMClFVbtrUz45NO5rHNpUFUkNoGys/DdIvAkXi
UQ2KZk2ajP1F6FWx89WCcMVSCNcjrfNGbQb/3DMc2kN2hhYZTVFfbNOiDVU8Zigq28gI651ajsM5
7MJ+o8LK/KqmkGpgyWKhcBLk+ljAN3YK1Hc5KEW76SaSjNea1HLytrOf8IT1l1HRO/sgD3I68j4J
ulXaMs4RVt/FTWsedblUX7BtRvaCOiji794bkfAK1vXBCOxNB1d5K4nAkkjnqTEsLtrUCm+0RlFw
9zQCXFOW+xYkiC51UDlKyi1VO+Pc6dT01osrBHv56J0NsFr2ah1c9wDRtuA9LftKs6QA1VyqNTru
X6il4E4aqTyL64AGuKjikSCwRE8u7FEZrkSrJnsKP+UPWkFwJTgljO02ijOdhi7KGgjQdZZd8iLM
7sK475/BOw23dp5j6fViIz9XKy+/hbybEuWgEl666EYOAJ5ns5tNyGwclgO78VsSZfION2znQbNw
jPjC1JBOotvh5bSgjmfHqwrEwC7RnJpgDxUhnizkJUVZjoENnpClqhdkYgyldwe6EmlvD0vci2o8
0SF/A0HoN6vtla9BDbAVmB8g0yg39xWpqfQ6rlCQV98l20HOyJ3ZI/nDrw2jdxnWhQmSuQJwltul
vGu8HkOrk2oXnEbA+oWFueOD10XaTcS8WMc+QbSaySg1HfTGUiMcqANjf6HJvoxUILscwQiwkbrg
IbuJlQGvbVpaSVE+opv3410G6ZwAYtNYZym3OejKC6NGCioitBmkNRsLo7GaZdSqxaUSe+1K8lF/
2IZzHedoQXvFMs5sROlYbKtCQsYBPBqxeYpIVtUcexmW+S1kmAu5zJ/HAfAIIZ1XVRh/KUP73nOC
cF83bNkT4Tt7Kx39Rc1SsQY5AaYxcfCA9d2zNEkWcoODkR1jelQeIZEZZyDEqnWYey0KoiTckKWZ
HsvEhpRETv3Ch2O4QOdfbySPSrxwEO6pbFswB8oXorB8t25D5cAsMCeyNpnwGyUIwzNGH1rBwNIv
hd/dK6HX7HRFkvcVbegLqRhiqBReby7NqD4OUvQYMkZRqNTiK5t3GNF23pyXdc8sDCrrTDZBrmvd
OWXXfgeZRFpGg2iWvelpbuez7+0G4w69N0LkKkyXSpHg/U8m9hFdKMIXmphuvZDXelliRJIVJGl9
/QyXzkIHIItL3Wvp+etxukSQO+5QQq9iABobUxfpOmlV/6U1Ix5r2ufm+RiO10mjgAzNv/uBfJXl
EjqFCnOMBpQYwEy6cRomTTl03+VYum3z2PhSjG3Hoo24W9FjRL1dPxgPmMGtYkV7bDhUoS1fWViy
tnqZXbEujXs/bKpDEfp4gZqodzvCvs8ZOgwiqtUInyr/h8c21B3rWMIJ6MTspqvI8foFwtfiOsGy
0EGLrZrQpRsLcrFH1nGZ8sxjt4Q3WrsmG3YcBy1qq7rpWyweLewPFrx2w4rXiY0RShozIbbGXYoo
8SWoRx5oaSObR1OeXrU1lBIrEGOx8Cu/f8r1BsGpX5qIEWurFo9pXgXXOPO0hyo17as8CHNpY5Qq
NCdUE8O3suy6cd/hDPb38gjlHgwPDYU1Z2ztpiUQ9I7dGmVFJZC8dhsSHlytZIvX77LU7WDXJGVs
AN6M8nsxOI21NouYHliGbv0IWQpIvq/DJjJhql7IsVfJpMqjYlz0ra4TvBr5PuwNWfKJdLQC10N2
dxRSS9KemQOZXNCQQOLgiEQHlyGhc0b3lD+0WK4JSmkNhM4qSqEmRjJDZ6cCltLVif8VTwN2s7LR
msitGZ5nzFH5h2y06SUhgMo3qXX0l8on9bVxYu9W+IoDFdBXES+GqCGKXi8PQZpE2VqBbfYNActw
p5ckdXCyiuHYyInCN8mKI14BpJJDlu2rzk7sJc6o0Nl4mcPrsEuS65LMgh8a7tX7cciGQ5H7Aq1f
3VQ1PGU4e1LpJXv8zhlQxaaBtu50RA8qZnUU3eCsawyc+9DASE27zGqB88P8yS0l/joACNy1Ze4s
+cjmWa36CUqVyC48bCTfbe9x79jysUWqV4EFn9DUA8LuJ1ucZo/9j24ozKPdZCEwinK4xIwDXDT2
Uh03S6pspb7Nb4iR645N6dibDIf+XpeAfMLPIDNVtottVNvOGtdMtOPJKE8tGWuAKxJJvZIzK9op
oRgPaYDzWhnIWIORB1VMs3U4krxul4Zl11dmJyCdpaWP1rqNw6UtjR2VI0M962NAA70uR1dKWo5X
vtQP+yGqvSk4ULuxJSX95icaCyl+5UMp4mZl9bCP1EzW1zjSxYqkRescUw967p8AOUOTJsH72B0K
aDi8UA2KL+wNOxPKMdLDa0UrnTOtdZpl2pXYDsfYSLaaL5s3aR+EZ4Vsjk9m1MZnfacqoF7SosAv
WxE2E2ahdOVToFrFZoViPEzEVtRDf5EbUbXGYZY8tkokHjJv0NjJ9QSjKAMiEDbO+sZjv3KuQCW6
dmq9Pxdjl++hso+7YagVrCtDhtMsD5TJhZ6PL0qSS5eVTWBi6kBtdwgwvxiDCIuuXI1uUOXDeSTh
7/7PT5UfnhXfnC8/PXv+/3iq5Pj+yanyMYmTx+zHP3b19D/1m4Ml//L/DpbW71SxaTEriIwor02J
rH8cLE3ld53IWhrNNgc6mor8qz8OlpIh/45SgaaNZTiEKtKf/vNkKRnq7zQEZc6ilsxfQk3xnxwt
39YkJIYY1T5VnqtPrEoXXWAElqt7Afq99jrUkoukkMgisr6K2H7AsHyLRvREl4PD8qsSyF+XmxWT
HU+VKO0qkJonQx1yYrk4EZj3tjT+1yfPGkHmmNIabYXtGuodnw+q7ya3/NtXz/aPA/nrA/jPTvlf
pZs/P12dbt+rulFvWHBZRY/wfOVnbreW140LG3fdbKQz31sYe3UhL/zVqTrwB7dJnR3zIwDciZH1
pms0B8QCZBvYqxO/ZCoyvfdLZnU34uBD7KmFxS/p1sWPxo1dLFZ7dWMs01Xh1ifaS2/LfH/dsFmh
LSb8wyMBEgYGByE90ZcaJS1FudHkb6ZXnfgxH92mWR3XSU2TMoFnuWW/rf0fCWbcz+/SNL/evUvT
FV897yTwLTYrY7z12Gn3qDSJIbwZY5B7EW+rXn/BQb/RvJIkYFSJgqppCmw9jHHEImtbDIl37sVQ
b6rUP+qAJyXNeGSWPYTk0cAf175ItbwaQVsbQ3z2+Xd+W9z+645PD/zVV/ZzXpxZp9muhodTU0jP
QbTd4+uM+hN3ZVaF+usSs7aE0sD1kRELukNaUPsYaPEm8hcf63wVl+h+OjAZBirewancMgcMkZ7I
W/roccyWDcI62L+PuG/i+hp8gdGMOIC/fn7flI+G6mzliLLapg/RW25mU5kR7Ze6aV2pQuCrYS1P
sq+aky/oNi2bNlilmNN8oS4C+6X3fZdd9hSv883AN3/i63wwQZXZUgPZPSNDJjVceT/cFRv8Xpcl
ev9q4bhQlbfxkyyfep4f/HJltszUkUgnbYzlSjrWbpxnbAH1x458SkjbX40MZ0YQ4MAM7fp+TBGj
T9yO2ku/5gUUzaqdqNV7wxfQ7+Cen/j9H0zqn4/p1ThWjR7IHoYKN9ppG06SF8FKvjTOiEDYA+db
JWdoxz6/1EdXmq1RHcgkYCksH6G8G8xgXfn66vNPnrVf/pwpymxl0ruuCOvAt3mI6jJYYoMFkbsY
NtnavE/c5sQP+GBa/Oxkv7pVgeaxh3V4KzXevd63mxaaTI7F+/Mf8cHWQJkG6KtPZ74NPpxwtgau
vZ/eE5orucK1dp9//Ed3f7aYlCGCuICcFmwgN3UFCunERuCjz52tFQDcNJ8yoOGK8FHPaCW5n3/f
D9bXn62lV7dDjUghoISB1ZT+YJCdJRQ+Evuy0O4///wPJuO8U1dS+yCL3HLw5+k7uA95/ughdegr
YBjqibXugwEjzyZ8T7kS4jzDUtJuc8lN8DvjRv38+3+0R5KnH/bqBuk4vj2RKA7jBVvxBoybeYX7
K17Wq/gGiurastZDtFSQk3snFosPnrU8m8FEc0YBxz2HF9JzBg5iADv++a/56JNnEzjzPUGUpWm4
OZ1oPOM+C+Tnn/zRM5iu+Oo21UxZn5Om7aJGOCRER2smbrKoPjGtpkf5zv5uHhgdi8ESejvghp7Y
laNuA1yW1qGUrGlvPWt59Kilubb6/Ld8dJdmc7gZZfbFMZvuGuULuWR/+/bPJvEohyM2H6LDrOEQ
snrKnnTi9v9cvt67QbPXPXb0XklH1XGxml9Br9n4a9+FtdMv1U2+ylzpxJ5l1nP+4x2AeGb2Ilfg
lY2mz+Aco6PQf9Rls6S/aRMVGNvHqn4Zi5Du8tXnT+LdUcXFZjMb3suY1rVG8IohNpVl7z3MP7D3
Pv/0928aHz+b20HNwW2kguSKDd7GdbCEt2mvxIKmyRrLpqudENy9O3q5zmxCy4RRFgp9MreqVOzU
HdbsWtt4tbWhsbcdiUtNwlOb/I9u2WyKe8R04nfPbTcN74f8ELHQnl4Mpxnwyyjjh8xmue5ZJc0M
1XDrdbsCH7JK3WKrs4cTLmErJw5ZHz6W2Sua1i86dRK6XPkK5vUODfQyuFe/tGtlHexpbDx8/vjf
ffXxY2bTXDf8WnUKQmF8Xn0mHVE5JwNkazebv/f5s9meaJgR6MZa7kgozJRZSBQTbVdroZKD9Pcu
MZv1dPwbx++Z9UZT5wstZr0y6r1WQLCL/BMz/oMBZc8mfKV0iFo8AFFWB9wXzr6XnGmYPT//Be+f
U5CCz6Z4DrXVH8qYbjGxUAStCIgkmrPTqQKXEfTpJvuWV+p9IJF+hmwTpJP9LQrrb0FiD/vRyO56
HURsQMMdr0Nx6ltNQ+2dgT7X8dRgstNhYsoRZlLscGBvJ5LssV+2a31TXgxb/frz3//uu4afP1sa
moHQPK+kWa4Dduo6E49ncGL8ffTgZitBg9iDzPiOrRc9QBkHb2mtSvXx8+/90YfPVoJUt0IDJQt0
fdhQOIHukP+AoFFO7NJnQcR/vmbmaqKgSr0sGy3z5za9vdSevH22k9fFl5b1RtsH1+mlegRKtCSL
L16Y5+X289/10fOYLQqySrfNSngltPUWW8sCC8/i80/+6I7NlgOpyBrdEpXjqsUhKejSRA9FfSKQ
+4OlzJ6tA7qe9pg9OdQAwD9XQKtJzbBRSI4g9vHEDuz9wx+S+9k6IDdtn1sk37jVStmoj91Zu22X
+HEfqr20ik4saD8P6e9MvKmi/HofiZAmqCi5mK5F7iHIsQMcozNJNy5LEOFF6zwQYJuTgJvXsCcc
0IoJkZW+AEwa0WMPiP3IWRmWQW2UpB720NBBFv2tB2jNdgsQOEUaJqzndoe90ClvRi/YhqX/90be
3FMHzyNWO5u9TgG1A6TMyi6//L0vPlsIyNaVx360yUcqt46BXeKijd3PP/qD6TK3EEjVkMEP4Lhr
AIKHlBWfOwCXV3/vw6fF+dWZQjcjQHiox7jh667/WpHz+fkHfzAVrfkkDxxlQNdGWosF/VOCDd+Z
371cOrE2frSBmZRzr784XLKkq/GTuN3Su7KUxb/34yXZMcpKrNHYHJL8xCL/0QOYzfw0HyQ/6ahI
+wM8AoytvnpiKn6wppiz+T7kDWE1JocVQfgSM03JegJMHjSjPbEr/ugCs6nuaUWqE4DnQGx4mLAn
WtuviGtfsU5+/fw5f3BzzNmMdfSQOtK0XVXlnUnSETuyEyNoZqv48/00l9yisqrIEKTKVq/1fXqd
br0dfO9deZRcdUHs3u7UivjTyPzOiji38svtCGvRIm+Rjf0NVsd8SZiIg8xOo0nfnKGzjxZomB4M
pf+BBW1TyWG8oAhKxVy+0+DtjAMELwDLCp4l2C7Fg5/aT+Q7nSXRlDmu5HcG+w+RdFvDR2uWyz+y
Qbk1aOcuQSRdoGsiWVoHsOyDcxHq2vL0Cz/0D5AmbyWdiHK5iy6AQp7a/n80Lqan+Wrak3cHhhbn
Mbe2WyurcC1oHD94u3hpkh2xUJb5StrJBFKd/71RMltm4gZgYddK3GCPZI0wuAyhuP29j54tNDQG
A7vUJF4Z4T0JmUI9Mes/WmHM2QpjeGFVaEltu/1G2QRL7cAzT28xgyynsxgu++jEAv9+/Qv/22yB
MaAGRtpgOuRiK/fk3+yjcbjE43iQ1dFcirq8N7q62Vho2/edZy09smqyov4R2MZCiaS1UcRouVpK
EX/rls4NhoHnoLotdNsNlRvLgNTdnvjgj36pMVuPQruK0YPJtluQq0Mf6NDn8W1VkfuZEsZqWujG
NPCSJVuMnCOQV8Kq7kjV6Q0kOAJZXgqEUVin/McfvKSM2eLVNAEpex0dA0W/84M73SCy4G++oIxp
6r2aYsBV+3qU2BHAGSvv9GW9zM/UyyRYEiwgU86XdojtPn9e09d9Z/ky5psPVo2exCD6UKS/gidf
B4a6DCV/4Xvfgio8cUj9YKU3ZmuGzNkdRwYq77I8JFCtCURbff798Xp+8Atm64PfGVE0eJkHIb68
kKa0B5200DRvSAZu5UNfOTekUwULIqtw3FgpGQJd/dVs25ccpTlsdM7NZlR9M+XoHozZMVdVcuqd
L+3gnyVtddTL6NCSj4SoidUuLw5s4i8Dk+5rLfVQD9rxC1lvtF/tFl2MAhNXU87SzFrqGckmo9iD
z7qTCZ5OsnZLJgcVkinrC1TV0eynFFNb2o6NdmGScxEW8Y2ZZm7YqbuwQJEz1s5TCu7dSfvtmKj3
8EnP4dc8ao291iR4oEpcr8aOUBq7p5rYAhseYfDWZHc1nfUtq4gnJFYltVbkDn3rouIAqrFeynX6
xTFUwuU1b/+/nF1Jb9y8EvxFAiRR61X7jD0er/FyEZI40Ubtu379Kxl4gMPPHAJGTvGBHJHsZrO7
uqpfCFomYuKbDTl2dvVgx1CiBCDS1cfq3lSru7XqHsCl+L4NKRgOgVnz552RuZmKnzWaayF6DAAu
5NSCUrZ/JdPmF/VYQ0uYQu9m3OkZ5+kXBBV/ZjkuZJ38SABsjbcc3IPNAmIGy8ltwEXL/kfX567e
zehRQpsw5DnvdWWMhtGG3mcGPDMIVQFNg8qtnCjgBjJPKwqoaGSGaLItyQA89bfoL4KGczoea+gf
AnIPGuRKmqFQ38xIkaQQAU0qT5uX5x464w5VjJvaHq/11bjNalDdxS3oIbvtqpoBpJ3m96Ee0Ak+
B9Dc8MiEZGqTS29dVt915vK6NtPvBrQNgPICO6yt6KWOx1+FWlMXx+9UaFrs1yWAWD3Y2hqj/7VJ
2S+tr4O8Xn4MS+HLLTh71xWyhu1yqkD638/xAdWps112gdID3WshtQMqRAUtSnZ3nOfcW3SLgnaP
gjoI/eKgE3vIBpJ6eJh54HNxKst+W4hxlQKaC/0tegd9kAqVIxxg4Peuh9SOiloOgX2TkQcGMs5a
dlmO7cmWM99qQKyNMusdiFwPeQPM56Z3tWMNMvh2QckXlJoEEr15isD5dUWAEYUlaz416isZqur4
isehI9dKax5stX5SpuWu1LXC26z1GkDE8/4SWdT1b7cq3ysnKzi0//pKiAGjl6k2LfjhLTDz5RlQ
WSgxgYk/zefHErBzyZzuhzU7G7THDoEqAkooQEVLwMNaFMK2K20fYAtB0qiCtyIv/GRbZWU1zSp9
x4gMnuxuHviCz8kbwjNER8RtHxASmgL/xws12Pb3OoGOOzDGyIi03jS6yMEEyV3pouHOBK//LZii
XeP+sq/db9ov7gqNeXKApkSa8VhF7npOb3Iw45s2DaFrYP4i1o9l9C/Pwrkr2HbQXtLnSR7QldYD
lbs3CJTjIhialyTRmEs7X9IVPuwjQT77hgs199sqAiN4oEaxuwkeTpzIgCV2gHzRUAGViTfflBwU
GTJraDOEYJTgxuYNv//9U3AwIg0Rj+DtDiG5h65FNBLD5wtOE2/t979/GjuRoXCfxYCBTGM4DX+H
9P17e8rc0Sl6I0u5RNVj6nEr1781EaEaLz/N9s1bKejhUnSuQdlq8arJRhN3f6V1JJDzv+k23ADF
+NZ0A0jy6+uSbP4GDmzgXK7AigmNFki3Z7fgUhGcL97yMWH/LBkJoL0ZnJwC9AwyigeVVgKEASdQ
05hAv9YbG8SW+FDaIGsGnQKr9KEnBPIyZ1NFlTDO245l60omKCNAOdGECs1RJg9lW0IBMaozEQUa
x4MQJoZX6wqhQrnAWaMODXq57ASVTlTmlcxV5+VUFmAAnOpM8FTlbAdhrH2iBRpiSRqHzbA9SfJ4
v9WJiLiBY4Usr1Kn1GBayXIUdHV0uf4soNgmSrxwAlrCGDgIXKUZ4rioOYQDkEhZuAZpJF+l4WVb
5O0xY+NQTEiKKq1MqDAY/hAHW5eATeuqlQSrzhufsXVbIQ1I5VD0MpbK0YFDR2mGVO9Q/xO8BHkT
MDe+Jcl6IY14eRm95SkWYGrTEJbKbZd/Ly1AGDOWMnRygyrWCMFIVqB8jq6gYZGD7y0/Y8cEzGYx
2iGBXkhVkPT2AYF4ghuvEzTpNMFzi3OCWOAwaNPSON62HRSTRCSyfRIqfheKkg6cs88Che02liXI
0Nph21zFO12mp4tMlrO36Fz+5wLSTBXgWg3aZZvyh5BrwLY9MzuiP/Ty4vN++T7tp/ttXfLNQIIE
SXzIw5j3aoJilSo49zzoxQes99Pgc7rUWidv8P7LBtl53fpZL/E9mh6pB+cTqNviSClk2qbmLa+H
58tfxEuLqIw5K+j+zUAFaIajO/prFeqBEoFmwdPOUDlPDskjcSH4FAJmeXlCjlNVGfNeJyOVDbs1
sPm3LS0hIywiruCNzNi1WZtxB5g2qmTyubFuVpFD4o3LmPOiQACs3bo4pASA+f4VIpWXl4IXTqqM
LesLmuPwJLY+am4pwskp0v0e4ST1abgKZuGYBAvNleQNldYBuUSjB0dv+UsuSlS7Eb0kQvQvZ4VY
SG7X9W0GFBse50ftaAfj0/S8viohJNu8OpB/IZv2eHnFeN/CmLeySHk2xIgDUfcLetDro7VIyQ8x
NE0vT8B7Dn2YyScjrLS2y/RNg9ZrpJ/jcAxr1/B6YBM8NZjCORKiYPbT88VjiAXbVqjpAjw5mOG8
TahltmARQpf2LwrZ32ElraPIGUh1NyRebPpMTDnFhomOBMeNsRBcZHXRByrjRCtq6yLN4g8gipaf
Li8hb3DGwFEba+YJ3d7h0kUyvSX9ddcIHpC8oRkLh3J6DdZB5NuRDEHGZAC9XZ2mUTtpAlvhWSTL
G5X0o7X2LdJMWlgYDmihrsCtA7ZrF9SXHiRQRceMd5AZy+9GaVE6A0HOfNyCzWuP7QkIosLdQsup
H8Gy4I0QQboRZWk5C8fCdMFTDE0V6EaFdUlvoFUPKlUFJQvZvr285xwHwEJ0Yf1QlgKYMETB8r5W
9c2hliaiwuWBBv6D0QWtRgY5BXB8POyAsT6MPdr4rZf4NhJlzt5iMEeGX0LaAOyyouuEl4RhcbqJ
PYwThcJPCNErsEh2nnpUfWi1euDsIxCJOaQRRFRFEE/eEu5b98nxLJVibouEBBfa2LUKPkDw7uOc
NHmf79O4HdUkvYSgQzip11ka2SPiXRtqiz8v7zxveMbaS/QK1VBSs8Mc4MpcR/fn+KSTQKWKyFR2
4/7CUcqM0dtGIo9k+Mi5aNgAaDO4YILFYfDlyHJFNwvP8cvMLV8T6ESqM6YpqDN5WdSGkB4G0Vrq
1AfizxHKG5BBubxovKBLZswfcFpb2RqAbWYXCk4uDWgDUXqkk12IIniyBxFT5BP10L4VAnv3Dfnv
MoJD7N9z0JtrVaJ1c5+y6TwSjLAitAJSuDeCkmv6Joruvz7IFgvq1Ufaj0iSAw2r1i6sRxcDer9+
/v+Hg3uAoMGWIDcWdkF8ghJL2J66K2I62/PkAKZ6Z57A/eoDvQftDiW4vFcfuYWvFm4/+Z8MqID4
XAMpSMD1wSltxMMZ+uwrqITUE1A3/kS1h44aUY0GH3CQmO5I9fs5027RILshU7T/FFkCjYXxA3Qy
V20MPTCkFE5zpjwTubhJF2Uv/Sz3SwkdagOaV0r7og7pEzgLjoNWHNa098q4v6IJNLxqIl3JCfXz
qoxmNdWdrN1OhC4CnBnH5VksLbHVJHXV70YAusPqoPl1qB26X1rj2CcFV+DwJ/HM98vryjsmjF+y
TZAZoNiK2rnyWm+ocQvBG7yRGZe0QhbRgA4GPIT+K6VAlJOH7/1kxhOpFYq2dl/GEBA9tzl1pObp
8sBfX88Wyxo6GjZKQ7uLS8hdMZyhBSYNgi39+ikPFoh/T283oLoBDJEV2m133Q5QAetcc6qCos/B
syTh0uyitCfR5Q/Z4/AvbIUFE1tdPVhmssNGO9RQ5tc4faPkOEInZYj/Xp6C46gtFlG8dGpeFP0S
h/aOvCJRcSpc66z7o7f5ZZB4InAH71uYt4ZaWJaaxpgn1emvWVoST15HH9LhD1uWo0NLmPX9+gq1
WIywli1JNuhTHNbzENbFLxuEiprya7MSwXXDMQiLCS3GBoXEkWICaFS3Tr1JEc6b4Hx93V6rWCwT
b4nyf6vMSOaQxN+BcN2v5c5wykfpKE4Y8T6AsWhZHks6yNiKuPg7IMBrC/fyYeIYnsVYNDTdNqvd
xjgEB+1dmdg3pVa4WSkqh/CGZ2IKWW4aYmrKnkA2PTIagZxWN0pmCKztI0fzlbkxxk22qrW1QsXG
1hPyQ/Qwp/1Za6S/hUTceFuvcq29j0frGrIJUGDUOxBk4p7apO3Z1JrrFQTbztBCk7SuK9eEWJqK
bmyw+VSxk5nKC0oEz2M1PUoiKBZnPViMsUJBKKonq4TeVf3cDjvvTva3m0WvHI4hseBiIxvXJdma
JDJIMzlzvFOLoVYAQuNjusoioDfnMLI4YfAmomjUm0k0xElk5doukid6fn6UFr7YURYlTLZ0UuK8
SCOtia/1hkLIu3haKb1B04w3d+0xr6oQYqPaVWpNv6ncBoU+gufXuFf1GnrO+HhrRIvz3Pkj9n4E
41EjjXezifaKWLXPcb4qjgUOqKEtIr1YrtIxD0DAF5a43JxUhwDHCPn2YsC939VgsgNbsNdYQ+r2
MXSZteJhSijQFJPygu7rxCnnDuyG9gLxXhBMmVBDRaAJcEozz5AgJivI0abUsUBK4E0EjEoxuLhR
ZpY8QuKrTkdTgby0vTvYOmjZhvomyzQQU8j1iyxZPyXF+gPCmZsRAjugMIdmd1G/pRkFpSOkci1t
ORZ2cwUevXuo0j7rawJ6tLIGdkdrfycEjWqj2kUSqJXLtT0MeWYE7aI+QHkK2n12m7sx/IjcVOem
X56SfjgWC4RlIKRxJmt7VE3c8Gbd+FtKThQiZU4NKEOatdD4k7t3IJfnMLaKByWBVKpinJQii8B9
dWoryNY39RP6M2qnamVIlxd/ZBuIqInsSzyigmlAVaxptUMyNolnSeWtVmvX9Wj4fZZCqHzIzyAw
vjPqFRw+JL9T1zmI0xW69eO9tG4/JjzikyVFj6pVQ+Y77xuvV/QbvTP9Xp+fF9o9bD1EEDWpCYut
ATqUHC77S86dyCJu621vXu3QhKvG2zX0yNzOyBbgU4BwmkwA2DLv8jwcS2bht2CwAx2k2YON3Fyd
xKqfC2CmqNp4ZlEt37sVWeDtMDRlo8hUCtvkD+QRp/L+8m/nPFKM3W98ei+soFVXpaxIgHHJr9s6
Po+q5ED+Egi5QXYqyDbRxQwuz8XxRQZzMaqNZQy1VUmolT21CjhBN2GGijc0czUWGlIuctZIgKDG
IVJTd+0pvh2ixldcHQfPqU7m4+WP4NwKLNi1STeNWnoqIav3boBhBPqALqQnBNvMO0rMHdlAx1QF
rBqXQo+0gTnoB7jX5wzFvm1NRXcCZxIWtTqBTUSRwWkXLvFpqjSHJjtvneyhyiiIsziLxKJXjU6x
umXAdqBJ5rHV8YRPpf4EYLgICMnJslksILWBViPRdNg2EE/n5rY+Ape9XWmz+/9NB22q7DSnuHTG
SORQOKeMRap2sVabIHeUwrSqrqAmHIJWU1CF5eyJua/kJzscO8jE6cOQRHn8C6zuwaxAk7vvIL/a
f8/62O6YFilJHUA9RAKZ7m6S7g+QoL1sE5x1MRnDzvvZLkHAHgN9+UrRyW8S5Xv2wDbHlGCCI3mx
SSHkEEFAesIF41D5FFuCReEtOxPzZnafplvTS6FMXubiCjwt6KtyUvXh8sLwhmfMGcyeRgkxlxjN
7+CvOaD5IcqXwyisAHAWnm2L0YvGXs06xsKXeSBDMdiYs5fLP5039H5hfDqQELnbKimBk4jBVJ2N
MhR05VUEZOLcOiwOu5VHUHNCDjCUobw7N+DGJGA4HtB3o5fltbnkT2quvl3+EE5OgUVjl6YNMu8R
WwyZw9dya5+LbvwTJ/mxpFbh2I30ko7TFeRT/cvzcSrjls5YQ4VIyAYiBCiWJvOkCnKncuVD9uh9
3IrrwXyxFe2YbbZbQR3w8pScvWJRoXWR2XKfIjjIk5sxOc7l4/fGZayjTXvQRxdg3MrX1omhAD6L
HvncRWIsAyhxqUrGQQo30gIEXb2UM5gvyXDapW4mmj/06Tw68xjfITh0L38OLxnDQjpXeKms7lsc
hXBbgz0lC7ixGysgZyveUTMLRFllzv3HojqNRulkc8T9V5k/dwlisDv3jSCq5Y3NZHpmM+vssk8k
dDl2oCTuoHmfOT0VmD3HY7FwTntF0w0pS8TMNVq6DHuX0rjJ0/mlpNW3YClAa/zrWShEx7JJwamy
kICe0I9QQq0VcOvLm8xbnt1GPvmtbQOx3zhh9J3kVSpfWhNCfOTpe4Mzpt3nSJqDcR63dDZ7yQrc
i3yj0rvvDc7GsHI5A0vep5GVnOckWuXCndRvXqQaY8rpRONp7eY4REowsFqwvLYk1Iv13pz76PLv
5zy3WMym2dNZmWYknLfGhugiBEZBwZwbbos1Gv58aw4WspmW8zKTBQQNi/pel88FUCFJ9VqDwUzE
Vcc5Pyxoc+0XI01VNODl/RKAxhnvfyAeSIk+hMufwJuAsV+okTbp0O4kV6DmpzEJ7GmNbHsUVFA/
FG++SMqwWM2izNQMpxRYTZoQp+6bu7SwDktrV96mxhBf0SLLRsSvFtAg6uX3OEkeyyH/Q8pF9vRB
OscxsjeDQSjQTgVkuYDUc9vBAhl1MvlylfvDTN5tfYE8GLGuDWr4ylKX31ydfdU+mW9mLzKkiRIk
CRP5ySIQYZzAUgOyN8Eh5a0+4x6UDlSCRTnE4dAfIWiebgdbETx6OEENYZ0DVOdHWadxqFdvtna2
zCwE+gMi6I8JsKFtZ4ugd7yJGEeB3hKSVitQP83vKRiud0KQ6gopG5U4293masF0rA812n5RFwMb
2OVjywGbWCxOtJ5A1ZXrwBf3vhKgw2wbnOZKc+AH3e0P1YQ9HrwdYiIDeyJGqmxgwNzlOczfHelc
SRF9BWdwFiuqVxBkinPsUQ5YhAUkOSQwJUePc5HGJm+Cfc8+nd9ZXpWkAvF3uC5rqNmaE2/GVZd/
M7BgEaPQLTETE4BgVAvJmVbxXZNo4dqLrmbO7c+qaEERYiZ6C+uYq5t8PBgIvVrIUAiLnbxnO4sa
VZOKJiNBya336eMU1JFx33nTtfScPyixO76ibRfnKZ88yJT4lw8uJzhmIaNxrCY7EA9mWbxZyt9V
pCb5gX37wtGy2FB1zkoJEiY26vvDS5456NtrUIVOA9sd0ApXO4uvelkg6n3inSzG6ntVqpGbK1BJ
hHiNBOn4XNG8GMIJl5eJ41Q+uG8+HVxoKo+boeHes1p1cXLSvun4T6duRyAYDwNer+XwPRYncGL/
ayQ1JOkmik4uyD+oXkU69A4Vb4XdipR9Od/CgkizMZ9yS+njMFuMk1WqrtSBJbFvWscqx6eeav6i
i1jheCgEFk7ajF1KJnn/GFd26XuFvrwgOU7AYFYgfJ2gzOTUZ1GM9aGk/sWhY6lbJ9KAPgWspKFp
RMrowPh9y+08MFYFdWj7O4jV9mv0ODwoKQhxEhdM/0IgIOcpzcJNe1oYaj+iQhjbyz3kF263rPIT
Aikas1YcSdHeVHkJl6wVmC4HeQQG938PSru07UohwBlKxXpd2P1zuwExU2deYq59RNE8g/KGHKKL
hwSKAX1vxLm3mrSq+DHlb6mH5oxtu7pmvV82Eo4v+TgDn4wkj+dZQm0D3df9/TaBqLwQSRbzRmaC
B+hhaVIW40unIdLGQ2w/Xv7F3OPJuI2hl0ZptGS4DdXd3ROoGJ86NA0/DCAPg66XZ3uACwom2wf9
6nSyrwwJAkKFiVyL/qC/JJESlaDk1VN39XCJe6JsP2+tGPcB/Sp96iscw3Tv3NbSX5nSiwiLOTcg
iz2FwmRalwmWK69ejexUJhkgxy8lyoKXl4jz21nsqUrSbJzlfTtqtO8/mJMgK8C7jVjYqazWgEYr
DW5WqP98kMRpjxSRs7eC5w8bMIQ0VIgHucXLH8JLprCAU8m2cksFdhrQ/52NtsTFVz2b/gfHZ2Df
fq+By2KFROd22vR0kZEqXN/iHBqtZe9YUAsSQUI51yqLOF3JkDSSjcMECnpH0WevNY9aXAtWiXec
GLPuRmOWpRXbPVXn0e6g1L0FJT3Pi4gymbvvuyl+ckmW1mgqBTYq7CB/5ZY6aAtH8qIaxjUUy84Q
GH1UbekAcp1QK0DLaAzV4PVGfUZfXA/No+YaVAUiDlNOBoBFpS4tMUFJBieWV+BqoOVpRirXkSkS
6/kcDA1JBI8R3rIyHgDd7Og8iPHRKMRAjXI9EGn8Mc/ZUweg4+Xz/fW5MFkE6mqmXUEqgG20NZqN
22kDzVDwvaGZN0ICd1WYpI3DLrmn6+/SjKriW2UkkD79exqSrdS0EXI8ePwH+nZfKGjNWI8VGBu+
99P3Dfl02hqFyGMR22g1QSPU2sWubL+W9eJdHv3rbYWe57+jd3GiaKWE0Ytdpfge+CB/RMo5sUXy
Cl97X0iQ/jvBFutFZds4N331JxkfTRHzHO+HM2YubVUG4AWW3VrwnNTKYnb7Kn800u2lWwxbsDy8
X8+YumRSdbLAfxrOWX5tlJoa5tLaCg4lb3Dm6k5iqqNVU4oBMDgNaIdpBNkKnh0xpjqv4xQ3G9LV
8dr6hT2eVOCFdFv0sznXkMmCOBcdTWn5jBcxNKv8veOhdrOwDwwHHjFMPBHNAWeHWRwn1MDBxlEA
J6EX9eqouQUgidG+FhbIP4xWsMGctWKJXoE8rbdxs3D+6dHMgfIwbtXm4bJtcfaXxW2WkIlHw2Yu
hUr7mtfv5vbyvXFZm53XvmkKjGuVaF59XNPXy+Py1mL/jk+eRm22bE0M1B9nqt9WdXYjZ2bQG4rg
Z/OGZyw2U0EFNUw4lkr5OsUBQWeMNv25/NN5S83Y6UQtS0YRJYm2pgLYUfGSJo0uD807hoyVWp3V
5ybkisJteq4yP0YblgoW5HwTlfJ568KYKxjHasDlMIEeD0B+La6c3GQi7s+v4wOTRVRaAPkZRQqQ
g0lXN0NvwVzssi+PTW76in57eYk4iUqTBVaCTmxEWwNI4SHTuvdExt5kOh+NcX7tdX9EqTjO4xRa
1v+e0HlIaZ8T9Lbnh+J+ps5w2JnLAPyDtjDYhvD2pkfbK87fSwBBD/vf+SYAlyUdbTFhpfkQlxgS
SNpa32voMln8iT0UWa1IGBxwx3Pf0EOhx75gQ3jbzpgyBUS0hNRlGvXgTpVs7WTS6tZu9QMKdW6W
oXdV7X19AE3JOj+XU/KQ5eBUrNWAEvmgQrhSn8yA0m9GjxAU/3ch5yWTwKWJb4W6slOQtvXWYlOd
ERrc7VbU4eXP5pgqC10hCPKmtQIjbzn91LTW6avRkU28AkRbxpuA8QX4rszoe4AozKndEHQAzlpR
9PttyomiQze4/BmcBIJpMh4BaiPjYsokifYLdlXDOZyep6PytpOPQ/qCLhBl+1563mTxLC1eYlMO
SDgYu1RHhdzOImkeSZu/l7+Fs2IGE3jXrYSm3B3tE+sPK9Rdc+iIJeBMM+1FsOkc98lCTo1MM+qi
AsRRzbSIjMu1NthObW2C4h7nZmGRprVpV7WdA8CgAJHjLBt0xptFsDgcK2URptY2QV6RAtwWTz8B
3VarxJuqAZ1OoJtPhRmir1OIJos3tZQh2aAKjQgcVaTpVv5Recgb/CpOmiedZFC/KCekim4T2bG/
faoYewd7W5NUGjZFl3CnZb+r7geETC8fKd73MHe9maKZoR/MNCp6cJD1s4PqpTOaBfovIb7cLb60
JdDwMgTvO950jM2rOFYxKrM7gmU4QHv9MAc4a5Eovbwbwn/zdybLr6oRaJF17Y7QtZ47wwfP4EOz
eFmGlJKpOLM8CJ6RnHPMIlA3raa02M/xOECbvNcANBapUPD8FYs9RfOjJDcdvmEK2p+7LEjiW69A
U3b+7A3uCJ7Um/J7bxsWhBoX9rLoFC4+JT909acy3K+2IPzlrdDuwj6FvyQ31K0u4KrIGHZD4qQg
0bx8YjkuisXemYVlLLm077F8WnPVHdFssRfzvzf6/j2ffncnqb1WIqMG3tr+kMgQG9G3JCxlIOO/
NwFjzL0yZUA/AWzf4PBPj5uBOljwvaEZW7ZohwZ6AkwaSD8da6RerKFxftXcy8PzAlOWJ1HViYVS
agc4XebgreoW/hZlf/YSuvKzC0fBE4G3v8x9XaBeAtjKvgPji0w3NN2eC0VkuJzBWQQdOHJBAwzM
ZKjVtxpaSOa30RTgND+qf184HxY0B0reTF4tLP/oetrdCrbtDgWs4/5vLyOY4U/djV/WA0rD96K+
Xs6lx1IkdmrTK1CdQ+sGuG8bJQ9yG5QNXR/2o/N+eds5lswi6tSNjE267Hc26lOyZnvJmAv8D2/o
fZc+GduyTJTGCJpAMNdE6WqcpywVXDS8ofe/fxraaLI0rWsdMDTjuUNfd/dweTU4IZjGmG/Wgph6
KjRExSARbpdDZXtdHTtVdX95fN7vZmy4a+tM1ww1iaZlCTXduFrtzL88NCfVjlbIf9eENHFlgyZ2
TzXtPAiZP6M31d0ZEErU+a17OSKviugVy/sQxowbquRTPSGvsofd2+N4UkCsiqvMKw/1bTE6a/TN
dyWLqRtolxWDjOSlntzS9d5AP0X85/KSccyLBdMZk61BZAm7HSOCTFLJnZJrNOD6dJVdsxK4bc6R
+uhO/HRUVzQ+7y29AGUW2bEx5+M6W2/1pqMGvDxf/g7OZrCYus7QmnydERvL2d0MauZmod7lkTkO
laU/BFN4QZIqs8MM7JDzIzWvku335aF567J/zKd1wQpkTQyoX9QC4SzjV0NOCJwzQZXoAovgLQtj
zJY828C8IUe3LVdopHfWbPveLU8YM65bo7ZoBVMDQ7WRHpP8ehEhAHk/mrFifdmUUukqNK2qr1J1
q4kANLyzzhismZdFO9I6jaohB7f06FA8Aua2ASbhjEbOy3vK+fEsfk3uYwWtVeg+o+t4TGeQlSCT
Ieox5IDyTZbq0IpBKFbFMFeitaaflNtj02gLaNj0dzoMEvje1/NsdEYwKdJRa/q/lz+KO+++pJ9O
6rRoZNtUXJFgezlkUXYk98oRjDlXomcTp+8fvIr/zgAto1jKFyi/5oddLLiFsvweUaheehThzDjm
xkLbDFrqVati/8u2ds3yLh5A9hT3rpSR7xkFi2RTB6PcNlCyh2aVQyrlPo7RfmsIXBzv5//Hlgmx
0wHIvC2B8EgeZCno/axbBRnmy7vM8XQfiKZPm7wpUzrkPXyoQmevA11nbbSuOYuaS3m3Mwtgg3IS
KhF7c4dyLn5AacB8AfQc7YD0b6I67XULRGwVtoLIi1d2YiFsWkIhJTHA9fX+6i+Zb/7KU8f2B3/z
U8PTgdD7bvqCRbNZhKZ1J4M5zrAB6FiH6abqUyisaKJ3DweVabIQNjUZ1dpUEHnbkXmuHgfAhPpw
iYC6ra5Gj7jmDy1So/WKhqJEH8/kWRxbsxlLT2ucZTob79BY7CEMet+3d7pWh02tXUEv8JiMc9Qn
Qpr63cF/8b5g0WtJoSvEbHfs7HnxUhd8ob58uwbgubgS+QDOHfBxNj+d8cRKpqmWVxt0t1Wgy9dg
ZUMjveZM5Y0d31+2I46hfuQ9Ps2hzXk/tDnmoOh27XDNTCMC6atEiCjhTcB4gn5Z6oosFhIEp+ml
u9YD9U/9ZNyur6NXH+KXagPfX+I1s8Crca60j9fyp++ptKKWyIx8xGLQaF0Uz9DTu8tLxXE5H7fB
p6GJVFO5AmQv7JoJMK7XdqlcmVCBQ+O95z/O9qfhjaKwp3pEN9DyogRNgIZzBxIRL+BCdxNPJEDP
2Q0WkCZtut3EJU5tP5uP1QClE0sKqEIjUmaCxoWPC+QLy2BBaXE/5e2SI6to03lytwKExANqV7r6
Mlja49Zl97ZaXccjpGKNmBROM+KLsx5Fh9G6W/LVL4mUexABwMXRk2OVz7U7bkrqaEMJbaLiKs3b
zbPlNiSWSJSTc2xYvBtJyTIPFGZgKuChS/EKi0W+nXNsWGRbl+qSsaAGhQxiebPrEY0/AZyLMrc4
dJmbO9OpcoWOcI9ov1r7/Ud8OkR93ydDlixFpOVRdzCDApSNzTMA5ItfvmZBK7jeOZ6Jhbkldibv
BGZJNNryCzENdL5uciBX+qGi/XUmqwJr5q0d4zzUpAM3SY+1a8vYaemPsQEjM4TSLhs0b9P3Rfy0
WEYlKYXawRjMdUacZbgbLsLLQ/OsmQWvoQ7U2vKM3gct1P4CIR6hv+Vv+4JOGii8daIYjpNhZ7kU
sdM9TQyE2Osy6Q5EWp5afbpJW2gariv6nxcTOkiGZAnSyJw4xWBhbFJhrVnbAAo/j/3kqvDtnt1Y
IVlnp1zlqK9K2Uu0+i0vpTelLe9bOgUUrDDOaop67DmFcoPlWMxzYktVBexM9VL82DHItVu69k/9
pISjZwRdGLu1LzKoj3j7vwYF4sJ/z0ia9zFu4SWJ6s4BK6CrR3FIrultljjrDzNztB9G56gu8YCX
d+eg+gnmG6XNHCOogyYUwVa5C7/7809HtcoK04plkqFsKrtBEW1R7P3+iDaiXuCovrY1g4XLFXh6
TzZ6OaOYWsdlIPfDTO/twhYgIDkRtcGi5drJVuZlpUnUeY3qrH/1oA8tr4CmyRHiSA9YRS/1RVmo
rytbhs04jjS3h2EuMZl81AMSZeGOT1cjEVqDt1aM54DSuW3YI/KCJhl8g5hHdWge+k0UNPGGZ5IK
G4JLA4BaELFuVdSWs1tZ8Y08ld5l5/R1EGCwvIhtnRtp2ypIuE/P6oLmTKjWZSgNCbzE127VYDF0
BF2ocYLm/khabGe2IBCWiWKkr+8dg8XNGbOZJmB2yiLrJIMN2Qy2Q3feroao9Yyz+iIdtz/p0TyI
KnKchWIRdMiZysj65XnUGMlZ2dJQHd5trTxqtqi+yNlpFke3JGMngSovi1JNcVXjqY7/riUR7DNv
8P3vn5wGMbZFXro1i0qDemX9p1vigNqCveDt8v73T4OvEEGbOgLmswoRU6L+MRtBrYD3qxnTnSAr
VkkG4mDwx17LkGTrehoZ3+yLN1jaw61fNCVdM6hdruB/nx9JUzhm93TZsni/nTHcPXwni0bTiObV
jWR2kW6MIF4iAngAJ6owWDH0ZlTUuIMzCGl3gLoiXp0f/YHbYfF1NwtEGCvOZ7DIulgpwZjc7Oc+
W6+XBLqFtnVXrCIpMd7wLHBmJBucGgi5G/W9s2Mnn990W3Rjcyr2BgukWxZwExYSojrQQsL5IwIO
yE0XKWEaqVfma+6KYjyOM2IRdDKN5w7ImSRCDOkM/c6NPgR5HjuG/CCBL+/ykeLtOYulS4sU9Fol
amdNWb+UxgzZlcp2KoB6q0y6LhtoKJoQy1rVGyvvoe4K9wEwn6D8+3WAabA0T5WUa6DVAyBFXxdn
oY1DlJ81eoJaHfqG82OWCh6NHG/CguigZmA1w1DlUWut3hxPXiO/CNbv60SNwSLn2nUdezNGht6a
bfVuy5cjeJ4Th84bhXqWeVrU4Xe7Vj8bEwd83aorVCpFMQ/viDD+oNJiaEvmBNkIxel/TLisQK3+
rN9Px/9xdmY7kuLcFn4iJGMmcwvEPGXkXHlj5VAJGGxsZnj6s6KuWnE6Kn/1RbequqWYgO09rP2t
y2K92Fpv1komIEL+uEd1yUD+JV+91tcFQ1imHJbPfxRRaFmufBW3237hLwHWTaPi5Ydf9cYzfK2t
S/0JTh1OBgX7idbRmEf6kS66FWwJFs0y/Zq/AeL5GYJ7I527ltrBzrNQbo6WgkBD3177m2l5MWX6
Sah068tcLt8/zjIYgU6ByvBlwnlXjXbckQ90rX54gG/cA9cqO45uhc1tla/LOjCxpO3eC+D9owT7
NY/hqzdnj3+/Jjee1WvJHYwf53yoIa0ElGKVybSJQjmfmW8AJgU+M2qVu+5k/UNkuPHEXkvvvKES
08jBFqwgeLca64uG5Aekz61q5xrtaGoZVrNb43pYsOEtt5X5DsxLV/SxzavzaD0XKRqi9Iiub4Q0
P+rLxd9/QvvPDPZfnh//KrOfnBRdvpxAbe/zB47uuDU54dYWVRlNHt0pmBFHLQ5m7KHVbgRb49dB
0ikZp1ofPU+vlFXftRbwGQJZTNSk070Dl20qM50QM8t14Eu54JMHFEIwYjNjYGsnn6uVyQfstlX9
eUSS1vaZiqeBx80MbmOe97sy1IuiU19hQB6yIERXDQbEo1vBlu+oVHXWdr4LAvNY+XMVoe7Zj3tT
e/dsNPgkfp3FVmF03DLnrnPkk5SZTHyRxtTKtjyjr0p70TiOH1MgtzJDYT1D48Mrr49HP4dD2bwY
02zppd5WK7PmFvA1Q9rWUSm8xPHbewpfKH9Kv3pXfzRztmjCsonqAr8XiLoglmkeQUi0D3S/7rwO
eiXjOlGtQY7l6Tkru2M4BC9tKh4N97Y0nTaksVgMPPOi7MwuNeFqtCQwSe13hywckrxT2Q0vA5kx
ggbCufB5MmSXV2QbSbonVGdLk5a/rSpbTZ3covUYBHIp5zFB9rQZVWeiKjjUY0hWKTX7oEeXJFQX
B+CmWHQc/tDlKmzLVVXCAS4FoKT59HE4wCsPpAyUrwYY0FFvbeou7MF/dEN7CSXtkVbkSRT/Dbnv
X8sniZ25QzqkKNOIiV3xNv63ZUT/Wi85icGqLuYlyL++AZQHGdJKMGr8oTC4lbBcSyY9FcC0hhAc
uE9tclmZkHCq0AtxTxL9H330fO8qZENqpWEwWOXrrmEvczMvdRqeS7va/D0Q3Iil12zOYKB9TZsU
WsyWbbImOPkNfannalsTlYRU//bD4eHvb3UrkF7lCCGzfNm0k1jzov1VBvbCkvUPuc8f3ce/RLP/
p86chzJIBSSllpZFUvbssWi8LbfH+lx1cHp3PM3O4FIrJHNgHpALQDodh4SG+R5rFYsUpKSJB0BF
l108l8Ehr1HPuKOOO8vBzpqFXo4NLa8ZyLit/XRKssLLHuZxWjKn2A5Wd5cPHhCktVxPbfNqt9UB
zfCTX1kboJ5+uONu/ILXTMYyaADfFqpY5x6UlrmIfxTg3xgs+tf0xdBq/alDurgGXeaIOxm7gGbj
r//rONa/hi1S7YkaqSjogfqTDGc7fBl+IsDdqoSuFaJjrwr4NSIh4AeMP3cmrmIAROAVw9Br+18Q
Cjfyp2sf7SyAK+eUYqYMunqwBsTmKKkbLlX2k2nbrebhtVKU4AyzcqsXa/bmBnH2SDFHgeN8YvsX
LsrFn6XGlOzHWdxFZfMvz821eFQysICDxsEMRZKdaapDOfm7wLRNFNhYNWhgMYDmSlQ77CQF+SGn
vpHkXqtHLQGXBIL10zXkkomuYKo9mCWAa54YYuo2S+bnMF0//xB1bpRF10LSymKkL+COsq4H5CHN
dOB1s2WtXUWN8JNBs2UlyQdQOo8Dq74Lj43Lxp53yvHuJpu9BZO/Slm283j6K1TmZFGUnuUQRLZM
twD3bwIHV6i1pqirnaPl5q9Va9aBhrOcNuNytJtIwZ8g6xT8xcZFKKaztuRxypvvTo9rVpp1FeYJ
S7OVNj/ts/+BKf3bdb3cwP9I9NWUZwXp8bRp45ydMUgTy7Nj3x/ulT9bkTAkYn09LHP45rSAAUzI
PpdS+Mdxbiq4CbQaprk9X8NB4nvIyYH0bD3UhYQTKv3oK/6GeaZaYn/4v8nrffcS8v7xgV2SzWMX
SNTfrdmMYb+i5pD9RPm48dheq2d51jcoTxE3C4CTaLrt2G8qf9Bf34qc1+biU64K7UxFgfSWwdhL
ld8cPpzwctwUQ0EjuyhhJMWcA6Csu152P5zbNwPF1Wkq+tFj0kLH0F3BUQG9BFAjk3bdJKjqNvU2
wBbN9meK1q1K5ZpSac0GgtHCg8rMXrEVXQxpPH5gdecsZTy/893PENhb0fxaWJsboDDU7Bfr9L0z
MV1AdRb3cbOHGTiPIBlOfpqd3BDw+Nc626wvADgbiFw3izEhz9AitIl6gDZ5ySJ36e9IUqBnQdJI
Pf3UcbxxhF+rbl3bCyD+xFuOzYqwU0Xf/x7mbnTwr6W2tugc7niX1/WLjfA8gCDNkXbucuybn2rG
G4fFteh27Pjcjqkt15w+Qjdju4u23vpO0sBKphjWQc+TrH36+/e58cg6V/EgF61TwsquWPOx+tCz
OAFwuJ/5T0yIWz/XVe9dwvq6CUH+WTd+sx1qCVJns8jC/KtKne//9g2uCmw55ZPDexTYVuBvNapK
TZpjYds/BIAbh+g1V7Idgq5y0f9dlbrb+vOi9ZHSdjIevV1YHjuoW0nxExju1k17rdEdSMYogzrB
Rzmd5XzvB/yHzuGNC3GtzOUwwKq1BxmT7Xz1MJVRmR/N2abKH/9+FW69/qXu+ce5Qs1Yu/JiADLT
/qMJ2NeEBumo1adr/egqeaMVSa9KtFKbVpUWhqTuykNTAhqIPLa35T2F4ut/kLzcePyuxbhDyDNk
Z3gbfqihBhhh09E+w6w6Cv7bLXUtxWV41CZ6WWYXoBEz5qFjnPKkdeyNZuEmUxiNVHodUOL9UM/c
qqCvpbm6xotnIcSngMu+Weg4BBcXIpKlYON6MJfL3LPLy6+8Am0NzDg/UBuQ7f5byLwGUU5Wz3oy
oF9Jim1DXm3zgYkCxTr43++8G+3Qa+Gu7ZViwmJ5vq4wgkZdqe9H32axKOuVZt1h7n7apb0RKq8V
vG7Tpi5CDdi/TZAQfzmOWA4lPxH2bp3815LdFDN0SnLsFPRL8t0dL8UVTImSi2cP7JLzH/W6NwLa
tV43B8eb1yPmrKaRNAJ9a9HXxWfqmc++1RvI53Cl2rb+QQRy4+pca3fl4JaTrqE8cCvrzc/CO/T7
PgKA4KKK1iZyy3L599vg1j1+Ldnt57qTWQmUiXOal5dshj8ixMXzoo716qdU5kaEvhbpFlXA3NqC
DMQemqiEHof+0LS5dfn/5J//CKCiELgq6Z/tLQyr7uT5cvmH5bhIY//lZ73mrS9w+e//eBsyW1IS
jHTWXTYm6fjA5U9jiVv55J9v9o+XrnkuwnDAS3uni7O0XkqslvNYL3rMktXb/Dt/+Mnl6M9F/Ze6
689N8I/3GhU4HXr8I1+ixVYeP5Ymzpb0S76OcbA1X+H/YJh484tdlQDt1Phg8WB6UCclmuT7Ymst
xBT5e/eBLKtkWtu/fmRUeuEfo9J/+25XWUAjmJP2dSbWRZ4iUgvvOZMFPBTsHh7K1RqD9DuvY2/z
4N7bvKsjLtB4t8qBRr1bvwSWf1KBvRe6w7QjC2KLNE0kiuHdz8NjLam1Uy5503omsEgOHyyryKKU
ukk3dr+V1ovaNW9+We0C7T40Dd3PadZGdijG2K/L11TYL1YqKIroxo1EibUqhdvoIivfWna3NhWG
kfZLVRVTVOfWLh3QAiyN/5iZdkPd6uA0BpOI1I/DUMNDqGWRZPnZ1M0aFne7zm0/K0W9JKAjOKDj
RnS2Bsu7qmPhpCgQCLXXU+Y9tkG/Ktl8NJTGQSE+yDyF0WRgzYp1u6WdHYvCnyLPG05FB+uO1Bc6
qQi8c7zyrB1zJyX7VRV8U/Ds0KXTTlruHanM1qXTSs70xHiIae4MVfmovWUnNAxmQnfEktq4dohS
MZon24l1O5qTIWaVeavJsG359MvU4qlPycdM5F3n9c4uhHYzJrR/hyXeO8ysitXokkc+zXs1FX3U
TZ6JCLT5kTVgqcjFdM2BO25EBMyzc1qs+5zasVB+GM202xFHLQYnaKJ8YIfSqQF2JoU6F4IGSVC7
b/ZI51XhizfNsNguHRkjJ96bYvjmI4lD4qxsPS1CpmKQ+L68KXgwmX1KrZ7GxpM4FMhz2gVbXV5G
2iyFJU315NR9GjFLfRbKIgmZMa2R2jraZfEgqwwM+awXMRX9MWUsVp31pDXd9v3wws28kl71OjHn
N51BzjHBmYfWhy+9cElsli/yJt2ETvtQqOCRG/fDM9kuxHwpsucm4b166E0P3bayDx2MzWBrWCyl
jUPKAsNOzNYOeICX0QKR1geV2wV5cUVDin1s6S9maVY9AKAjXBVzTpJmQgusltZaCdx5vNRP8M/c
jVR9o3o4QBb8NvZZj9nPcNf37hyb2t9A245hmx3gye9s+BH093PuQylG9adqOVaEp/qX43b33iwT
nhd3Azzj5mC4GzvMfuCXFSlL4yUdtSorP4N7cp90Q36WwfhROvbOqsSRFzBIsQZUvz2Tz1CxQwjR
hlvXE9t5VN+5HbwIDzJlk6q3ZsrQsqvmIsL//uD+eNKDt8866cWyS+Fg7RW7VAVnp+sXs+Xvel6Q
CHfcgdPgcQ4r8ISkt+27einRVF2OYN61VnrqGNoZeT1EhPQmKavxc3C6tdYX64ri0564SWZhqmUr
pBu3o/9ZNSjeodaKJynvw2Z+zRv3S9U5rK69TzH476HfnjRM1eK88od4ZBMsUaWOp1I85zJ9Grvs
nZSAUmlfr3ravbnt/ExDs3FtR0WVBf2mmn/lEIvE2g9hpSqtLUWnwshpmUt7obth1ViXAafhJgIx
0UQatIWw7uEx4NarPIWp3jhh7GbrjbH140gKhCHca24/7KH/31IM4jgRYzSMykk80Tx5hn/TrMNM
sd13A8xcXZqfeW0tAAkt46xx1xB1nAaar4YedBsfh92itHEtYXY4UY3hRT+KnZdiitwVYAm2+aGz
63fQnTkGnfY6VcxNtK/QkUj3U1gCLSZ1FvXa+cgxF44Yt+fYdrpDQaw3bWcs6b12IXQGJ1Jav6Z+
+UrsoViHrScWUpnfUwNn2ZG9uDaJWzEfHds5Gi9fjW2xZgXGtn6Z/srK+iCGTELsXt7nbv3tANox
t/aeEP9ulvquGLIn2eHXIbVzVsGw6K1UJl4JN3Ymnvy5X7ehXlFXn1M6LkjjvM5cI8xb1oLn5V63
uYQPUhbrAkwxLs0OHwFnwgguVlcjllljgD+l+WGqu3d40jwMRjwTTmLhlzyafFhQjqJ+5rOpIh2C
mM2NHcAXghxEAYMQmxavqPmWjQNHXWuu11JlqzQrDyosNm0+vyqWgn5qH+fCWY0p/+xMcMDu29bN
nWRQrYf3yXaizp/srD/yQW1Lp1rVGUEXHCN4jDPutfSbGHldGal6WAAwI2PbmDZuWm+RquY1q0yA
QzZfiyabYmkEJB1tHDJqQGdqD4XlbUcjjr5qjj3GB60Iv7jLAHOn4D/nPkZk+nKT9imMHzv/vvft
MJK98xFm+V3deHkkLMdEGeNQnU/BPcHlDap2P7aY88OkcJGR9KHz3XOa0fUs4ftaAXq0qJVe4Ps9
FDVzNq6LRYkRNh5TMJiFEwgrqonM4QcLMYM99SQJLJyKOOfa0n/s/eBVyyDJBT/WoddGynXXMKjd
hzibQtZ5Ee0ylLtDv7EVBXui3boBORSXX5/zteoDoNHCz6Kfv3WbHc0EqBwNFdxcyjQZ+mHpz3zL
Uwuzfv+DBxR3YoNMQPI6Bmnixc6gBQglhuHEOcp+aoDY8azIcYciBnLtqSb+s9/g4RZu0SVl9onB
bCyb/kjEjrkWxZoAf7N8Zzf703eQmgdXs2cJZi3ARujOcij/Zh9DhTGrosAbXghrxhVIZIfarRMc
qHEAzyvAG4toHt2DsDj2IcOvUI5j1FXd1qJQN3hk3FOJJf3ucthMPYxSdJguJses6SQSWxq5nvG8
EV+da491yHVaxJVsm7tY3ms6kdQhvW8DTZKWk3AX4FSMcmw7JHmJ36Mu+s+qlfhD3c+4ycQZ0CS8
z5AtZeMefD52ke3yYzkMdynncGvN9pqOe2vwfotKn7mdb1rmx4TZiMrQkETShGe/zw9EeG9pI44F
Zwcl9YZMNYKYMfHgu3FVz7gRuRg2DEQLVc7OUikw+QlejXaHfsYT0ZakSrzOwyaXI+Fd7NgRrZF7
dGX5EtL+qadZG884leIpd/dNCNFb044mGjR/t4B7i40a3Ujzal103oc0CNSquAu9cFdpH3lQRfaK
p89ZEUKyRNuz26vHwaefImDPodfsQs5k1OY+tlQ7sVV+99nmQsY4388IRO+k8o51A42i1P4mmIOF
zme4Rc3MJG09bZth2FRevUs7tfBgqWsof9Ue3Ldr97lrsHZrk2BNnfrF9xqklNW8tVpEO1H/whKK
wDkT7kfC15g2dnjk3SlO53zhNHyZV/OzVt0RFOdDppWXyCH99t3yzanSj7xuDq41qCiQvR0bPt33
SAjguEHcKAzpZ5YCiFEUC8V7vWB5DT2l2Dd9xnDUpSbxGPWjLGRPoi62vYXUG9bVUQuZyOjxpB5s
Fk2WsSLaVCu78deBmZBJdHKJsTh8ULIXAKV2c09eWZt+2u3w2vLyLuu909zJFl4c46+WYF7LHJhH
8wYEB2fX9D6EndUJvlE7TZwz/Gkfqa6cKJhgbD7p9o0U+UaGQ/1RDJOIYBSfcC1DFXUCTZaJyJiN
FRyYy/7UVw1cmK1xxzBG6GG4vESrREDPw7cCe3o103dZrqoYDp/tsi6Lw2iPywGRIJrTmsZl5vxW
AV1ZwjwJWW5dIh9oNxz7vnkIGXL+nqbLBjJlsATmIi5yCpR2+1qnKQao8AIZBxvwXmw0Ux1XTXOo
GvUL1ugnODgfoPo5YYlpn6XBPtX0wC1yP6fOye6rrfB7FbVSr3IeOhE0EnuVqgXQDk4sC7pMx+7s
DfZbECJqSf7u1TQBn3mf0fRzgg4o4lBPYckxMW0+RMXY/0rLclrUULEnVpVzrJWJu1SyUzvYkVuQ
JMPuMLZhWbFpmvpe+M7W9/hzNhVkFTYUXlte+UYpHrcZdsH4CFgdwwdbmtBCcsf1nXDkvHF9Adsk
sSadbqJ+ki99wB8n6aF4QrRD1rqxRgUipV+t07l8gtPcTuDxjkwGxKMM2jLJXfdlqLLHeZqc2FWo
ZOai+bTV1MZEdEAAoWiM7CBII2/yWSyFg8fdDo9qaEQUmPqxduxzr/N3GEwcWc423twde388B0he
nW4HsdsXDYpl0KrT5GisJLI4K709jDAq1Cy1n5h5WPhUgGobIjUI+uaAATEg4OIY+OpYZk22qO3m
TjVw7eob+wUTlnkhZL5Vst51agwiZ3Y/LDbkMULve4iNEDF4JYqEajE0/Dstx6XNyEHBbSNqTbgv
StbGnspQU2m6RhYcLibuHm3YVEXSrxFJOfRsFkQNFdLrsTRyUVtiV0h3BgK2rJNOklVgetgQt/Ko
NVYs/SmeqXWQo38Kwm1VFxxXwzuntv3NTN1HY4OQa5Fi51Fvjbvx2Bn7d2+LdVVNG9XLMKKpcwja
Zu1mKYz0On5w9JRY7ezETodPanXVfV7DL4E5einqcWPlLnAKJNz6hfgqeP/L5M6r1bV0OVOsks2k
PbEMmn233FKMoDOfLkc3WOmarWQZJmEZPGkxngQ+XK6cBeszN6aXI2i2xk9Lpq9OKJ6QW+46u3y2
p+IpbIDWCMJD29AN7EpkxBqsT2Tzc2Gh0jAiv/fJvLJcVK95bt2T3n3tc/5YjHJZVrhXrID/cufx
ZBfego/1cy3kaZrxT9Meq6q+AzB2mSFp67rmNDd6i4o8Fo28m8dARVj30fgNisferfw7r7T6aOpa
6PxGq4moLpZW6phFj4Zigh/xTQT0biy87xphXzLzXk+eAkrR/fS6YeGpBtjtsniiI/mcTPoufP4F
Er3A2ZHSuL3w62Zuvet2aBOLhywq7O57mCBg8/NOYou4SngNlYjL2Jo3SMB8UdQRme09M+Ux6yy4
OE7BpUHDYt8wHnNdP44wiEMGea6bek+bOt2RqRyiAQI8pDshopqdb1EsHNIWtb5y+KPNrP3EIOTl
s0ROWE97eKovwjzbOI4PTl03riBwWOQ1+d0OxMSztl/yrDtDX/oE7RTW3mh/ZJ6FWrRdhB0qOunE
bYbGRAAQB3WnHWNtG3MlmsTx0DYZ27mPFfUPwSVj1132mOLRiexB4Oei6AfoYdo7XruWxZiEtm8n
Q6h+tRXKNmyW0wgru37i0uAXMjy4+xo4F7Gv1qMbk/WLdnR2IyA5UeM0YWS3ZOWNVY+OU7WoPb3U
WbijGDNGoAQsZ2Jg/CF22uu7uJ16gEkkShk0vmToP7hqPDaFLSI5IJkq2YE6TrpUFU6GGsXs0JJH
WErg+bP4k/YgacH9Ezu0SOOM+VvHteoIH+a3DMsdjNGRBQd8M0qkgdmk9yhrPw3B+aVCed9R+7vw
5WcXjI+jT46k6R6rOj1TL5gj1HF7EjaI1fajKPUyg7CuKrBEPvD2HYWxHYcO39Wm3nithRFh732E
PluIMtxxC8c5djjfBq4QQ0rngYnx0yX0pfDVau7cOPAjLwgEnof8kVsQIXdyTBzCHjmKWgdPbNxj
rb4Z26Uura+hDQxuIgZ9aq4fNOERa/kpGwMnIW49Jr7y7wtZJWXTQcsb7lXvHTvkmWHVp0vPQz3N
pTxrj+PEFitH9QB2QXBvm+rOhp91XOryq/DaFa2DFwdnY17MX7z4bA2/zwN0FOEffEclL+AdmLex
0P19dSnc8sxZT9i4N3jKI9TJIm4L78Udyz2z6wdhj/ehYRjOQIwzzEtnAtkWqcUp48Ouy6tnbwiX
td2tCAAlXLuLTmW7NvDObUdeGk5/GddemXLe2vWEUt7Bb5vp+UCwSYsM5Y3N00mweskqtk7zae2k
yH15uTA6rePG0H1gFR/oaBwcyh/RMDkEqnVQuKafjk/ec6feMrufgAtmz9RChB9758n4ZKF69cI9
YB/son30O/JEC/GtNYjGqmBLy5rvWKt2KVLkyEGJKHP7mJpBx5LQN1DcEXPKJSjLJ5vzPKIMZaHn
yOcmb7apQY0V5mbpjQJfRbz0Up2DuWSRmsslvM7A8fLdl7Eu36uSbvyML+2x2VbOvOBlk0WEiZNL
DErtdAlmXYk5tDq0TG2UCX5XgXzNJmjp7WzdWxmaYunJC/Bci2JHw3orL4fspUJL07M18G1D2R7H
BuTS6amETMsJq2PI/FXYdZucV0+mgCqOeUXs2/42qOlb01HUW+iukDDbtOhTVzMtolzruG7nLvIq
/dlKuaJF/VyN9C5LEW0BsfeGcpF1cwJC08lx/bt8JJECPwJdUITBNKwPNgvvkMtuRwUvIDbYHwTd
J4kGGkEVC2n5YzpVCxu79TSoDhODaKVJ73XVJ7NRH5CGPRsZrivJydKh8zs2U5+K3t+ix/prKkwS
uNWu8VDFQHCXDe7JE90XlMWvynbXWTBtYUGwKa0GbeEczcpsxQX6H1ysG6e85GTqpcOZg3AN4WPD
4nJuELsHsRya/kWE0AEUmExEHlJGzxKblJVIE/llY55a6yakyx5ZHwYB5znvHsO0OkI3izQ8xZfw
vBMe60PqDk9V2UeQfZEEgtbfcNCY4pGGK+VZ6FE6j7koWdx4OjHcwmSrtZ4MJrsx2vkbmYlnW6Ho
4uhv8amMO1Pum+zZpHxdFdhhl/m6B4rRgklKzNIRmkCy06pchiWaCji3QMNLYHO3Q6P6CSlzVBUs
Eba3nk226EiQyKlbDtx5nNF1Un3xjbw1Kcpq66PXMuMv8dDBxhUn54Ha7RLd1dPFWcObdOKUbgvC
nnceKr7uJVnWYkbuZa9mawCL2EuPlceXdVbgfnLvWi5xqIyxKpDIjOxzYOG2deUvuwDUkKWLwHgL
hsYVEuR6wwpycFnwFnTuvXCsF1OBD0KqhfGHnXBVQmi5rksQfJgD1T/iQcRVi2s40E3QszeatrGm
1qYq5cpp4VlSNh9wqD30xC+jCnNQFKX9Qg/t0a2Cdz3MO9KYzQSEf9Qbeay4umu9YB+GJkt6B+q9
sFrPavyWsllVFt1AdfGpg3ZttcG+zJsV52yKJuG+FgafAotVsJJB/uZW3caGnU8g8kcVtidRoSOJ
FJFP5NTlfkJtDJkkfwpwk4SV2lEQC3urQIydvTsNrWRK+z2vOZgmzRHdN4POK9mmQ7hwHOIgY1br
1Ku2nd29Nmp6GxVSEDoRZEmtFYXGXpPA28N9Fk1HNOJoM6zgCnEHltsnK57Q7VgKq3oqJQ60tpri
3kIAT+dtV2MYkVswIbMMhhGQxjS2elIeymFdEzCg8m1mqxhy6sR0Ib30yzDIlkTHGlAqr+jXUg4L
MDFXZpz7DUOuBz3PB/bpsshUSMdaOmPnxQ0i3P6IKq5CQxTdBRI+MZY/VO2XtFDIap4gtdk3Hb4U
S/Pj6NXYrAZ+CH0yyLejsQOICP3G2NIsTxQL7u3GvGR+9WEr851TuipVQ9CvpC+hI7a8HeNOhYBN
8MQJim+CAFkaczcFHJqf8liY4l65ei+qbtUFc410KPvocMEXnRVsArivoAxmuHWH/MPVHix861Wm
zWfelZuuafCvAmWv73YL1x2PWWZtitza+pKuMuQDLOtOxf9xdB67kSNLFP0iAnSZJLc05SWVVPIb
QuruobdJ//Xv1NsMBphBt1RFZkbcOPeGGP9Itw5rJzk3sYq2Gt9d/p+SZRbpZZf7nqge+8L9xDS9
1z3OUJZyF8Xy3pXy1oyo9JVeICP27i23h2CKpQgmGgbu6I6SwPkbtymJN7n1IW3HDVpjDmGcLH6R
YQomm1hqmrVBJmezqjBFOUdyrmofwfKrm+YsMrXluBnlW6UZp1z0u9nkpDfXj3LRngwd6cTxGCoW
bjcGeAWenTXF2eMV1f1QP29N/+R06ndN7G+xepdEggiXGSmlC3u/7WXOfMtbKyIK3JdsUod4GA8m
E07ROP+JNH0eWlH6njM5l8lIz6yF8PuYE4DIoTTOE7wUDtqEQFuZ9Nr2lQMMxjrIarbY5Nq1D1St
+Nga8xYvWNiKIf6rhpJBW9oxsVFzVJdMSYWGnO+aD65pV0GlDd8TxizfyDblz6J+WTPtD8Dx47ba
jzJl/x5dHYdo9zI0y1FV8z73BP1AlqEEyMfN3qIZYWxOOT298jh52iWtBztMW1xZKpa7MmHDiEic
QzvrT+Y4HHlPnjfSDJW1Hk21Xsaub3aWWlw/s9o62jg8V69+17zsR1Godiu1eT5HKFav9jz+UfF4
L4rTXe4mg688GzdlbaLsOy+lUTzlzuCb6SKDNZ3+c82empQvsFrIdxEMHSN3mc7KVihZKnnO+uJV
t4ZdWpYhyQ83C1k+ahs+XzM1n0Xmho1h/tbzb2M29bGP5VmzEjo5a9lxGh/KKv/TxgvPuyC3T/KN
MHzbG31nsrfXw/qkWThEcJdqc2gtjAXGmVCydSv4gepcHrtsOFpr9mRZgN0qXc7aDE6tN4xiIad+
ksLbs1nid5MbMU9a/lfrCHfqRbqLu/ko4nQMbL1+ruS2oxVaMcQtp4Qfb1DL9FTOzVn3tl1K4mgx
ay9rse76erqUWxvWZvbAcffidgmpsJwh7VadEm8CP3a3/+ali7p53o1SXS00EWtb/m0Urr7Uu0ik
dkUxxvBpGPZulnybXvywVfzqemXvZr2WyPr4DJXHx2W+u6k+PTjsEveLEd2+c+LHNCdKuutUUK61
+6AES4HrmYrGmIWxq8vmkhh1ZA/j++aKoMnkOVWUUJlXytOkpwGpKH9nM14CTFOlT75zGcmMS9Bu
H8Z4efJa2gdyMv/1tgyX1Niv5b0+bd7YfPzS2E0eLMUg/bxaMHeYw8uIZc6XjotnbM1fViOXgbJ4
rhxzsyO7Sp/LzQDptcRTM8mj1myX1l53Gn9Y10KXKG19MuecU9tDAJNj/VYwi+9t6yx0uoZ0XC4U
A1en7/ZeNYXkTeWBweRrKSmcTJfWFHfEwex4W/OaDTnME++ZXZarh1piHqcxuaq++zDz9S21J2as
RN4jSVsH2yPoLJ72FVJTXGRZxHn+bS4FK7Eq25dTVQaFo1/SwU59rWcV2j3AIXNgCmbR7bfa/ecs
6l3DbhtIgdg+DqzZnMz44f9xSKMW10GzFi/D1p7bpDw0NUZfkuI2Dn+Eo01qOz0F2I2345aCw8wC
a+n0N2/WLVrz+By7UGR1ceZtu0x9GgrkJt449vVo8sDAMJz67HsptaOzyF1SkPXO8Qr4K5Nos5JX
lPErjmn+LHBX6mTsoAZNCKLZ65qZo7+4OjKqYrei61mBlmh/qqIKh9E5DoU8dPkYyaQlo6U/qIVL
Rtn4p5qvjHluM6BRENX0nI3dk+dgGTHSN9TS/yr0uWBaBrZcxo4edTW7JISYrjlDAICN/ioa+7NF
WVir7dDMTmi28sdNC41n1HopBvPNNKYhSJjM+NbMfkFDK0I7V+9rFp/QLn8mV9a+xczJz73qQFrh
ZWxmLZD6+KdqEhUWXWrCIUz7flIOd8Zt1tLraNS7fGPGWnUPUhMhc9Rz3nj239xaz5NimGO3n9Mw
/mfzrVsD8/xiY1uipz1uZhbZYnpq7e6Su82jrrXPC4fZKtR6SGbxVK7bYfIm5mgrFIoc2gedbPfZ
DfSpieyMM7kxcudiTtuzGKazNNdqX3prHpW1cWLKcXAMjJ2ul1rBaHUf1pr/JeeA9ae1IlBZ31Ve
cp6E+wmYctDTamC2NBC01SzpIbPYTaDVza5y4zWQKU9tnwNwDCkpydzXFB1WU/i5yN+MLtlta5Hs
VpVdK2cYDgBEc+iNdREsED2Bqlo2PjnG0XSX47whortum5KKkKZ7feyKyDbM+VS50M0LxDYdCZCo
7pxHS39O1irByevc1DpFVmL/6zxp+lsXn600jUQ3nmZ45VQw90Va81ONTKTU+iu74sGq+1NajCTM
6pEOvk4FEPRtN9xonxhYDdQJc1JFBnVmYQ4/hd3DO07NwbPTL+Gm77MihaKnaFmmnO+mESxX1Z+t
NtnZa72bTPd7TeeTNtaX3kGlUHF9cHXjutRrYEAD0usliGlmww9glsjx1m/DPWnH9d6LO8BXyg5r
/Vk5s1T5tXHn+7FNykbv5ic4z+9SUUGSIhgmamTWR4wqlH93H9k7EypTOWk4deQTudvMshlAl/Qf
gy5UuKX2d7FsbOVlNI52fbFLuQTZqoMruOKpE/PzVhByxmSIMwcpONfMz0k1L2Y8Obi4VYj/DXfk
ZDl+Z4zQ5hsVjwXQ6qemExGShqlIZj9G4u23edv343zC/ULlvOKsji+boYwQ/TeMTf3R9nLfzuyX
RqsMWFJOfM+Od8U43L3J7hfpAZ8NVyeC4Je7weS0xUWSw5E6y19zk1fXZaKa9GPY6/Z1VlkTtnbx
PNTGk2hEAK7IwYwWNTlch87Zc5cnYU7f0zbjph+/k3Z+neftunQlgxuTxI9KWyTQZMwUsokovB6E
VetBzPAs6Kc0WgwDjTftQNOmIrDN/kVfilNiabsG7jbRqktX5y+O5l4dxvr+QOsUVBX/plZxNdPt
r0Qiqzb6zp6jpVTxUc7zEjYOs/XsPohJgYUDry+ZcTU9Kk1WJnyyTBKy2j1t9p1mw/Lt2Tp7oWd1
i6fuO26dE5roIckb5na0DIZzFlOehYPR6UfSJ1ktqK7tLE+ZZz/lbEhkxju+zZ11tootD5PJuSVy
YZHAwl825oyp2LAcOqPxoG3jn00rjviXynC9T1rk4HzPDKdcbli/sdtTkmH+WauD7balP1nNMx32
FSvCzcm7vePMT2NHceVQuy+DDI1VvxZ9/OxSBGpztUstXflG2h7MdDaOul5EWtbsM9c41OT2/hOr
8Wj1/Fp8WNynL03DtL/w7uB0cYldKsZZa3dL9Z6w1dMBeSal41c6G2iqyJmCb04PD1F3hOOa8Hs2
5GHT/I4usQSjrrYbh2sSFvevdErEQRYaN/tCcWWBVIZ5y3WreJ2jxcxbZDEiA2zLAlwEvaj4x+h0
JTaLJkTgeIZ2/E8xAFhdcJ3Ks2QgZvsrLqbHuV4PuVt+xzrrvuzcPXL60c/pTcBwz4J0K5ugXpN/
tsqMaHL0OFhF+ZMXmnPQN6CANaO7hFQUjoi8GHF0HQtvJzo6oKkkgzczb2kuLwaOYxNlTNrE1TNT
POd1GTSa2CfMHwEvf7yxRRzXgfoXPbQ213daUfhzU4gwrxfGjS5okQ68MUWzrg5CZf+JKqXgiZmR
VoiRVpU/YNF/sLM6yPI00jTt2TLFA8LaxTM8KkL7Bu/3iNi9q/WpOmRuzK66uQZXca95kzOfq92v
3ksQzlp65jizktBOtyc34eeiMZixgeqKRkZr+6BIktcNJ2g3kqFc6URLbeTCFRqRhOItVugb2bAi
VYwCOUorHktQLUIP/lJhjFEi2yfpQHGrJud3mvsjCzMKP83j1l/tlliSIX4ca9ILtiL3MydWVH72
r7l1r8Y2UitJNh4WG3PgREWWnTEicNcIHyhzY5WcrUkSutjYVrTNCi+56J87W795eRt0uocQZ7to
5tsTO8ECIMEDiFuYWUPYrRrWwDSOZFuceAKXsDOf8vs5HDuUhlA0oTEt1kkfa+bG0xcxGuQ7NKHO
yM+0sr+VQfJirzMEUYLRFh9k22kRwMqpKwxQ2Z7rqjN3o+fuqtT+ZXHg5pfOdugLRLJcoj7oxKJw
qbUVxXuVXbrRobrhEF+hAa84PP+TDDxDp2v/ZBvaomd69wrOOfUpjz/PBt/aMJ76wfvFC/wfN/RB
YdELxxrw0RGMJ2t3jAiRuyXefBGqe9BU2NFVBvpmQ3ktGWVDrVPRTt3GeRDnzk8tnSd7WhGpK7/I
q5vKtPsBYxI53Hphmvca1/J0XFV6yUvzYR6U9uBU4q2i1/RdTwTGkLMqQFdBK6ynvugP0kUVdb2g
FukftPSJohy0sBqao9TbkJsdlrS2P3M7jUDDFpQEMtH61sTpbyRH4RnGzpnab0/rX+XChmkXxLds
DuWqdmbpecFqw4FkyafRLCQWd7XDvLbbN57YD3J50Jxt8j2zCbcsY74UtxdNNHfZcXrnUjajJReQ
uf1VdcSAuNUQGF77nlgkcBgok4kq7hDFGJT28lZK7TGPF0wJYj9aYu91OZuRjXdb4euwGu+Y91Be
PPAXprPOpeqY/1sbS031FT1pWi81SSvt6F4IjDg1iqslt4zQjMk/kCDbjMbHq5U63Q2Ksfb1BaxH
MzaNrUfWEmxrzMmUdslR1k4ejKU17ePZbL+neFj3ae4+pk7yauvzk5PdxfaCD8MS9a6QQL/2tqnT
MDD+nZ32JPRxQ27ybkosU1gl/Wlg5KIt+VO29Nxw2XSN23qKSru/QN74o6jeR2H8ZURgHpmZofd0
RDHYhLa45jVj5BJoNkxdbP7NbPc/Wbd/DGV9TZZ+mwyqKjolERatzbRe/lck2OE60RmMxW2U8+0x
c/mWJ+cvR5JEAE9Po8h3Ip750NYM609NoahG9OdJ4rHXc5YRuIwWclibTEG8xH3YKeNb1Ki2hgXW
1mgIgkTUXMZJO1Vrs4JXNbsN2+JqT8eOZViHEtuxaXBrqnrc5WLbFU198izvRSYJwybxlczpn3hy
v8pEkV0snDM+mHBi/TOd7vBB7q3mO7AnjEXt3VRi6EQIX8YpzG0ZGXzAfgvO4DeoF1yABwPNqZbW
w1RNwWpVf1NvZmrZUXpvkWOX58JZb5nrHQhBXXlG47fJ0An1lJS4zLCWbJ13biFxi/f2q2dor8yv
/ukAxe59j2gZQ5vbSHbjNgZ9KmdUzamiTizagJR9fpQUJSqT8SuQH7RHEyehqdI/66YFDKvONTbz
AKhwDIqUpjQu5SVenXNW6ROYAvpD5Tjnsm/r0Kn0OWwXDsrCdLQgYWR1c6zeDhN9lkCvSqfILbNw
IY1mZ3hm7rt9/GUI7yrM7TJl+q2aagondc0zde1X72AUiwVEpmm+XqeMze40WW3dEqabXeX+69Mu
HJO0IS2x/ie37Hmw2w+T7zkxzbNF/8Z0v3xxpccUOT81ovqjGvONNJCCR0xGiyuemYA9eq31Um3G
gXcBO8Ga78zZ3IEAH9Vk/FKRPMVueWIs9beBMtDnNTln+UJcmVu6O+WsWjj3ox2u/Ro2sfFiePMu
NqgMSYTIOLchAcuiQjqvuidiQI5V6w1BJkSkLSh2TVE6pDHdpzax+jebHTCHzFWAvMHtQg+FWGks
jJ2NYn1c2vigFfpbutBN1DyKbDK6aVP71G/rNekxkm/ET1eLecnq9U3PiixoLQ2Bc+jZrETweRBn
29HRl11SyVe9a4HQrTs6jMBq6PFN9u7zOvBK55ZCTKeIbbpIm5A9srT0NTe7FB6qKMfFvN8kFVJ+
b0kLdN1oLiRydkOBJ7vaNxrjx2EAEBmGuEnXenQW/grQyXeFHjHzDcOLPadL8lM43HpSk6CErL9Z
LVnsBxavCtYah/pQUOnUADAp01tNRTobqaLRzh/nzfsYWK8RiwGkLMFWAtOw5HrUO92xZqOuC8Dl
a2xgDkrTFuduycrQW9WhlHq2lyNTh7RiYt7FfpvEVEt38FhNWQTI0txn+VB1YlTHbS7m142CM8yQ
FT4bRiJ9o34br4MzHTr94Ml/nik2n0mZiExl3VKteshT+83UtkeZaG9aAd1eEyC1c3uLrKi6uDMl
764YKtqSSgaVS2fd6qbwHbWwWTPlxBurmbm7VvvuYnA7NfV3Zc4xb3GGiNZj46Fk9DtAmXMdUwXy
SnzKdbqJaX2WHcxu5aVXExjUxy/wWIOKBF2pXq0l68I+s/Ow05KLnTbebrjH6XRVNTa4b6zIQS4c
XelnTV+CWZNCyi9czy2qDhusEmMznlNN+7MlxmWwV3U1s9jaacvmQgT3/zWpMnbexLrroXZekHbu
Z5X6nSrr0uF0CYYGKMdI5BTGMG+7itK3FYzoyW/EFvSUMBfqXGenK25+r/6hvnpzKmvkg9a+WsFe
znKBwaKH/zS2+YjAhQKAlgKi0cx+N41PSZw6KH3IGWtsXT3EK1hVnzn9k9PCVPVZzJM5G0wmxuFg
rPJU9NuN1+5qeeKvQGxYTSuYvemU4ya5Wku+lxuAMN+dR3xTOopb3XaHsd5OCUx+mSPEkq2Qr+mp
7JdTp+wTF/uxy4uXlQrY0saorbctEGZ7LFjCKsfqXbP5iepkCqeFYMLajHcJVurQdJxQjiqKLROO
IC0Ouh5fi9x5Lu4wSiu7i8JzAUmJSOXMoYvxwC+66seccK64o7y5AlVGW5lHtmKY/cRCxh1xlLes
NtKr3jddzLgCW0i1uCCrGhVXeyqm+riBL3d9TEK6lb3rpfrKMuPUeiCkDkTjbBfnabaPHIpoQLl5
qMzqamTOW30PmeP2Jr+/1C5LDD5a5PSu2/O6AcGM2T6rk2tDNAiSRubrmvnHRNNAKvd+h7WIkqK5
OXq+122viBoIq+OwDI+rke44S5Vvi/sRPS4/KV9EJXK4LOciiX3wdSXCvmOV+pCyTjXXVlw82YNQ
6X5RxWND4okl83vr1jzNrr3rMaakTOC6bf20Uldj4DX9NgUfH1UqYoRTvZXYi+RUfAFJHLzMe7bq
GImsp7vxiNBTwGdLue772gjmYTtCFDy7XvFrLpwYpjN/JG02+HZqQknhpJFs4otFzPXa1Q2vqApc
I3uZVPIffqhwi4cz/ytOtao+1HwcsYXo7RS3fswn9IP51bGXJiinbI46w/tuzW8xafwAqRGgxV0X
kQRQk6exTU9L5x5jJ31Gb/9IsmQnjeEw8zE0hvxMtAJEpfqckrVkVrbsrHrY2+y+4+Qwnmctvi2V
/q7Nzqmo6p4BW/xqFnHA80N4tAEZgBuNzV7BcI/MiU0YT3v+hBA4GOk27gjXvNiqf6xQ8fk+gH9G
dTEwQoxNc9Ndsu9bF7gfUYozZp/p0EBmo71o3MnQcUdQ9Ruo4Q/6q4EaQXXL+OS8uulLJtMdXVuo
lzq8OKRSDIufDGj1hQtPvQA/VzV8ppPhsGMGpuvoGZopLT/tegcudj5PBIcx5YekYH80g/DCO8xo
3ICx+7rGX4lgu5r6FOS5E9CfZVGtqSJcB0DGmYQzboUCtKAdTt3a/vDf35clf+waOkmYrrAyFqIC
25FAIL70uSX9h0xlgHHnAQ3uMDGmMbOe9wouBqk79fSjPS4mFYz77KbDDgLwlIOzxqlqeWbWEzc8
c375j5dHhi60BJsqHMSrwY70NMPVRGugcgxCc109065bPtpzOHLgWkrc0skJPc091HI4p7bOTV09
Wa4dkccfVb34wxoCyJ58fWTIeRyk/p3f8ww3RbpjzPImcyYlJbH2VTfu5VLlRx1IvMEqOnEr3BwT
Js6bB8YeOe8ANsUqnIb0M15WRA97PgzG/GIV+QlJ2/GJ5jgh8X2yfqGJttjVjtUyckZVOVWp9jKu
1VuiZede9270epGeazfomFtj0OboJRuLPRYhHVRvki9n3bCS/fTYR0ZrOjQ5AyOHlfUzGYtNU9q0
OupRa7qjcGxKr7rCpVFtZ0fZdFkQRYHXjk+iUFeZL8y57a9lnVBEE6Bruk59Ye8DuhETUvm2Ce9S
oSvohCZVdXnskoR5Jhd4UxIjFZu+VXIYjRrAaGvPfWgAHBjxSvhkYTzKzkVEZt21L6aYfo1lMjht
6UWQW/vZ+gFkjGQXf61D/W9z1kDr1Tk2k7ecBJl2Kh9iiKiJ7avtSJ/Atf9hVS5PrGl99FrH94sI
jh/Kx5oTDhUHHgYADCzLokVao3bZ3K6+NaXH1Rt4aup8p29qtzQzOMW8BYUnbvqKWrJurMU148EK
R1dPoqLOnta+3Wn6xsil+pey+SxTxQWJ81Qm3sdmWg+yayJPDcfZHSe/T6odyAE/kzP7i0h/pKaM
vTai/0IUKgayQ5W/Tj0vkB6DjInxmYXUwWjqPHHxg3Syo1RMZunCxnLZt638Xhp5aOCdLUMREjO8
K5WySuBeabAtU+vw7Fk2/W6TW5+ZZVw96LE2da9rztPcGWqfyGaJGqwOmcbMaKKt1ar0AwDrt51b
ojuc3GI4uvme5VRM9EA6MijTQXH7NQJstpgF/Gd6d/QO+GvQjbbY4QwRyb+t0x8sqzhrJRGa2opb
Cu0W/xRtUVkcSeN6pPQ9tbm56wRLScHtfYYcx7STL2vDIbiJJKxM9Sh0GrVuxPXaD/bFLMFNbGzL
Cqh8bMfXDFMLVqDc5zc5Fu0MGZa/rTnAoeNQ6dPxB4acAm9uH7Mc2mQgzZSeqns05uYJbeuoDzmg
9LLdjZOYnQhPdXOcQHZPbdWJU1HaoaROGFzkcst7L+uJlPQZuGTM9G5n6fKEEehhiOvXcja8XdMC
qd/9T+v4Us/23jBk1JJpbyrtTSwmYC7jWTgeyQrbno4yc0+1PuCrMi+5V1KlAUh7vb1rXNfaqTvC
mrbPuO7e3Vr70nX7G8cJYM3w1czrj56g36V1fTI0cYeV7X0pazw5jjlTOCYj1Lnu+b1OalUrvlqE
YpTkH43P246732mEnUg09K3JQgKY+/Tcly2sfqud47k7D219SL2c1i35O8Z5ZOrV0UjTf2uCKLvm
j6smtmBWw62FQ84r94O2NGrq/D+X+bMwNlwiVWCWxkuRyW9rLOn2VwH4UZ6hVZlqOCcKTIuuQvuw
eIcUP6e/JOWHNuIeke566WIFadLups6OpNKvm0iP5oxYrEiUHLXuv47QvtVx/tYVGHLD3Ax/E+Bt
QqW7DOaTpTvQFsnnbGAwmnKIlMxhxatsH2emb1lugxN15j/XRr5rzZbagtaBaQBYYEaWbaEC2/aO
rtnRJa/P7RxHWo/gk2TV76ilgenBFEyCJrykunRj2Lcp26VYdAPdyKkFmqH0RaU9JRbZ9Nip6P5E
qDSuRSC3DPeGMClgR5hFrIpNXF1UR7PAlYnYYWK6yzOM2AmeKiYv5jG2WaXpKvdPmVH2cHD9aCPm
qXLAH1+8IK6iL40vemufzGV8dEztsS4Bj1PjKgsraoV5QiY8zXSxAXmzY6Ds9Ek542Wo5m+bqY+J
jAVIa0e9SdS3xt0ZN9d0YYIxqvol1rMPXKTsLGwFhhTmfSOeNWWZO1u3vvsKWsMgDLm9zxY1gzxd
HXzPxeHU9zJwSlcFXItPCuN0L+ZHQZaJUsa7mbUP5ixeTLGE9VBljBwQaZ2meZvSmLRxqUoKSDwv
vbAf17mN1pmJaaO1TCfpyBuJ7TgpIoVxrE7gt3LnY0y1XWLOF1nzrU5p0wZFUXaYUNrD4iowxhEw
qZ84MOyYOrzZ62Z3jpHbsHFOftWn+8oydTK02y/RmztHT3ZuBfoyu3xlDel2c49DOdsOzhjj9MRr
z9+Cg0vmMvJ0dOySyaGRTAdghUATXViLAjezYYdD4dg+zo4LSfX/Ws/5pKWo4BGGX22lNpgK7N3w
Svna3z3LagswV4VoJwF4Ja7pEpzPGJydVMUPImzQ2jGncGu+OD3V8uSJa2GT2SqM6eBq5SnVvRmx
cNlpqcdnaH9TZx3yufzZSp1NkK1GRws2cK+8lqQ42wYTtE4d2PXBuyLxKw0UVg7YuV9oRrBh4b3f
dA5KwPKZF5MeWG6DJcLkYS7T46YTxuqhf6aNta/t/mpq814O9Z6m+r1PhnPjQsMVufWmdzaIf1OF
ixz8zXHeJy4lwjBPelNGFDYHsmlvaD7Hrm2emCPt4y55xbSKl7ZlmAk4szYFluPVvdZTfuxMGLa0
KB7sKha+p6gb4wTCahPYaITx0CSScnU6eaAeGsA1MyYWdE39++x0+zU2Il2ZL42zfnRj95uX60VX
eh9V0/TgYR1bcsuMjMH+7N06wj1KZEC2Ut+m8dH0jFcAuuX+S/2t9Oo9H5xDZVFLE3q2Xz1Z7Ky0
xI88qHEHTp5ixYWvlROmBlXwj2mzQMk1QjIQKiEdveED5iLDVE6uBTiGzIznWJN45guoo+1uTNDp
W2setcH6O3RoS8Lkwdvu74RI16+OLX+i5n7WzfjPOsUYDiyuzU5W0JZOPp16I3nSRH5fAtQ9V3d7
3Iiv0mQUwD2Et6UVzd7u9ZNMITJcw3jVa1IK7nuUaYimufnpGYr6zTqf9azBZ2JXZzz8H6aQjLOH
ck/SzOy3LtrTHO+60i5C6su/FqcNeERSIOrOW4QfzjrmzVIc68HAxB+P00dGxjjxCfeX0mKtRrFa
h5VJnjdRXci2PWTr2gebx/jKNdiWbtq70U2fcumEm/LenNV6mdxuxgxp/6nk2t8V2HM3MCxU/We3
ue9pP+n+2nt+KsePwsIZNQyAgaR2lCKOiDW4MtoO6q4FORnIWFTJ96yt2DGs9oPV86iOZcKfXB7T
lR6lo5RF1/Heujz9JzSA354LW9LGFZ31St1xJVH0w9S6l4VlbVFNlIdukbZSLyqoNwogc1i/pK7v
i4QjpcKUSWrm8EpiqsATLj/aPt5rs73ccq165f9/cfCJNSKNpgwTAUeb124JFfL8WY7yNG4M4iDb
j47VPvzf7G8Y07nQlt981E5rAvja1L+a52ihGq2XJll4YcuQ+K0hAM4NcSPZUM72Uc2STiaDpRjE
T5djflDL+q/pGvgLi/u197JXa4yRt9LkDfb3KR7Ff9YmflkW90bayFcBllRSnBojMBxdeZtz0Gfz
T9szWNEHeo+yz3fynuWPpZUMlPKqGAu1Zn4ziu03bs1LVeDoNSsWrJhftGa/rqZdTNMNTCf/YB/O
bnLLnwol++4of1c6aStb7bzl9CAbnn5326i/ZgyYS/cibHVyvOWqwVF3E7nezgrjzd5mZ92ZizYj
Af6Ps/PabR3Zuu4TEWAoksVbBUqyJUvO4YZw2sw58+m/wf5v+ujfsoG+OcBxbyiRrKq11pxjAkdR
UzgHVWE/aooOKD90x8Q8pIb1mXTts2H21mo0jDcFXYtCl5ZtubjxcbLU/fRSm+2qHjB8jQryFVNt
sKD0NIHoZwVxs/bn5XHgzXs73frJrAOMUkQ3dXUvDOqMLNevyjBhIJXoH6FtY3wNDLHqEvwLcY3y
nIYBEx8U+T7Gq4xaNhRoKlG9L8q4pHeu3GLzWevIXZCwX7Vlma0au8e42ZhHdbQWKEpf+qrG30tN
1eTNC43yF2cIrkc9A4xqsSMYVruCD4h3tj5a4Q15WyeT6BSBCyaaECciFVcG85Ar09bEr4gp9bpR
e7QbQEsipBq06pvh1WzGhy4Kbq0iWEeOvmvL7tPJumOVkZE7YSAurG1icI6w7FJ1h4gxUBHtbCV/
LSbtLinEd61rD3Rr3h2UXINJ5w3twEeleBU1jKcjgsFnR5X23YRyn9JQZbxVnmy/uA6gFTjqsFP0
MF7IjCmipdDk92sFOxdG3Yr9spX8bAEyy1ZjmzRr5LUxlKhaesjje5SO8Do2OR0EABnJAiVczAru
PXJrVktdkviTYOICRbTnZOfW7BBNbR1LO9+nkCXWDGBaTB4lmJnSoWpumuOUiCvVLJ/HAAEMcgZE
4fEungKwMcarXlCEag3rYxY+Rwm1RxA1r7S5X/Vx4qiePaqGdsw8+9iZ2keBZF2jDbiui3TT2AND
suDWcKjefOTdQyCvumx6RCT0pxvzVY0ypPHlh5rb+9Zvd3lGI7NXd+2ET6VRQbUr3Bd2Rp5FZrGp
F5BEFnYaM8zL5I0dtA+GlxwGNbxT/faJEblrhOp71mZuAuBm3XjTZ6zGW6ul+jEjABmmFh6dKFur
TXNvF4rr5D2Ag/pbszGjB44Nd75K/2hspoFJq0MrBZ5Cezu15mMCSMTs7aWuKVuvE1dYSVye5ZUa
5e8Wba1Uow/I/OO1KcFkjVrWgfYzH21AWA05xth0iddps49Az6GVRPlbaTRYh8KSZaBKaYcX01c+
qA8KjrCGz7hlbDFLisxj2gbjSsc9rEZ2cjNF8qFp46cwkHhP/PJOael4RRwj/Ka8qxJUik7xZRnG
MQYLEiNo4M6aNlOXXyNJBjRkM5ND9SKC2IfVE+3MJOiWZRnHK7UNdk4UDDy0pX811DmzjbZ9bIX5
bKV0sSKO+K3qYMO2/Zg5T/zF2XxjlWx6etk/OGFNGnmtvnDKNbjFkiX/bIlRhrp8QFNR+dzgbYBi
2atprdj4jxdWFnJwi64qz14HuUBoHiiI+83bNkg/kgrpDH3EO8XzsTQayK780qd3UDb0WIdoSVRE
eWWg5bwC/QOSKeIErVCmruOq27T0V3KtRKUZINmdmHf3ZfuABPXaVhCQNan3pAY4iumim4NEQkPn
NvbiZMVJnlZ0imbMmgobSQt2rHpA0D8M7kgzH6qWsUPAct9jKAt7sB7RlO0tQ39Ue4RGray/ugp3
z1AcNbN/0bLmUeD8sit7yTD0mJvqq92O28BSN4mvYQbRXhQiD/UkP1racIgygRcq+eynONinfexz
sytPrd7i8u3x4E33tlJsk6TV+cUQwOJR+W6EzUyieRiYsBURvGybYtJKXz0HkWcZpG8xovxFYcuX
OtWvMhY7agAusUifRYj6T/osu1IzHhEX7iNBcInoS0adiR9uKtB7BvY42RXpfnDsai2RuAJlWI1q
cCjIeFlKmzpRC8s9XrZNlCPV7B37UZXDqVecZ7u33mRfhm4fdjuLEZaIi01hRi/MBdko0oKomPxk
yPjL9rm6U4XB1Mn2re7QcsAe0EQFiJeME3ygAQNKih7JS7qx0uTBHia8xMJYjMm4a0bto+n9GyNk
tFfnouEB5HHQ6TJ3lXeHaGILBmPbISrp++yaLBp0lNakLmNBDyGBI2pPxWdnqDvpjKu0156mqjmQ
fpIsRJpOiAycL+lAgs+x56lWQShvdO+YyUkfZmmRw1lU176zTttqU9bP6q+j2iR3UNJRSocbMLwY
gsYH3FP8a6oqqowXJxnfxnmIaKSPZEuHS1spNyFT9FTDMD7yaCBw5ITTqujiBQpcfX7fquapD9Al
ce8qrbyidl7zc7nZ5AMmUTBCBXIWe9jFccBytfCYBSxjOihxYJzAFj1ymHvqDfVDVeaqrROE1UTR
U5yifuhGluToHpf4sYN6dKhbgA9DQgVP+2igK2wdhMi+pZm+lwKwgg5tdpisOw7lci3H/Fj2CKQU
a1w5Jl7yrtE+cGQew4YDeFeUsH0Gh/8eMbiv+puBGFc6DChtExPxaCk/htJDiRKZFO7RQNNOvnki
2+XU7YUSHs3BufEH6SaF+uE04a06q4t7uSqmeXJta0jISv0+tZP1JOT1hMJbYdWYMvVAB2yri+Ed
VdJWHaN9FzhvViyRvnS3eRKhKCrzZtVG/VEIaAT1PNhlfICnJNwqOGcYMR9H3UcVZtZ3Ma1krMP+
vmz8x3Sq9Zs0njWZg1odwqm8UaKsch3mfhKL4HHUrFtO2eyHrLRZzIAtUXUKLQ+jw+i9YljMd51e
dguNs8JjWdjHwU8ZMhftTYrrj1VjemqC0F5pAt1sXNh/EoH2URm+nGB009R+yPKQBa/r95K1v46C
flVr9FIlyakMG5deDkpBo8vLmajsUbyjv99URbHymnAtU8gdpEsxMOGUHenQr+b9xtNXPsgJx1R2
jYadni7IPonF3jZf8fQDO8kN3AfRptYzCP31m+lPJyNJtv4Y3oypfaAV6Abpl1pkTEeHE0/DfRV0
rpZHtw5j6NTwrzTL33U9Xr+JUolKwthjWboZGEOsFOCDLlPOB9EnDwbdLRkq77HuMFezxGnyxzur
wbLcJjI61CHz0jbGFozervSMuyaZIKp1SrEkP/49kk17m8Zcuc6ggW5q/a3MabgJuyruq0RE7tgD
t0mq616kmxyHOMvFeK2QrrToag4BXresLLxKUFQlojihI2ST+lUzCm89qYin2mFa+gYuENyid4Ga
3HWec5eb9jKBspZV+bfK1GFREcfRdyEsRbCCpV3cVrigOziKLIHBKaG8XRCs+6gqrJwUPrOccxuI
4NCRbM0ESt+PFZ9mwqVJvqNbD+XB7/BSDxJwWzLcOCbPDl3PBULYTev0h5x03sAgU2pindN15cuq
NDSmEGcncWAofgtI6DprcAdTi+Uphk2mHDUSuVKJtrrPqmdKsUsbeykDHzqNPbEmIg1R4k3UlE+m
RYK2Yki8qOZxkL66QBN156UtCRn9iW+yGQvUg1NpgNckroQOT8haqTGRwc7CTMMLbZdwu2WPbjhy
VAJmrHKja3xYq65djkJ0A6jL+vLITngrAnWjTGGOQjK+651JX9WcWNBpkCamL50QxqEn8NRBqCxp
eZZOhywKV4ImHxRCArCqwyVgz8dYJW+rpD6FgZ2DQuxfuSMfx6DZir6+nvf7YWqfi6h9SFlaqrp5
6jxmle04+muUCRhrTO1ZAdC1pH9DjFpUO1ur5EMLC+EessaQ/rLjJMwUimHH7HPg1sL/xAFzYyQO
rU79Uxr2I3DRk6ogLNPHLbkQb0ZWX7EkbSh3N3LIHhru0Fbr3uuwW9ux9QQJ5zWbu4B6FO77em7J
xj0wBjhzjCIWhVHcoPz6gjnJe40IOOtyfIt0bxdW0Yvv5N+JMr2VJgZFk/t+ZanRRzIfapoUXb9S
yWoZ+sixpSNpGaXziDJO16FvX0dJt+dnfVIYM3majY9HasA+5kUlxHlX3hi++aTnpovL6MoXpZvp
6nq0pj1DQ8xmkeug8p1AfcWCFl6ghW4aTq5WyRHQZ0CTWsKk09dT0j8NESbrut0QknbqTfM6bwZk
YrKqaXDAQKSZ0HMWxkyuHxR0dMsqm9ZIF25H29zRmn7rC1Qkvr+ZFRuUgIzQ+49USQ7FZN1XpspU
yAZA1yYnT2gPSWcdxsKis64+2UP1Z7J6surGNxTlbm/q+6LttwGNMc9kDltE1ZWTDS8G7ljNY1tD
w06LqLpTGv+ADipeDeh0PQ0JbWqfNBqYYwL9iN72cQz9tYI3cGrVw9w/iuzqDj36zulTZpuE9zgt
DwOuUjBfMjwQdI5EpzwMkX2gS5gvYUt+x354LDhfcRZ4pWDjcTnGFvBQP1w7cbSn4U/DB07u0A9/
tFGcNKeC+WCIe+xvd7aWcobLtrVeXkVRfz9hOlm2sRhQo8W3cVHtShuRKoiZg/Q1dLAWWuiIgT0f
59Ocsvss726QqFJkjNWuQ0oNZM9emH6IG8xRtEUcx18gIcDhOeVXJZXT2Nn3TgMWONCY/lVYYSYZ
g9wAJBRXD61hbwwIEqDEXKnPy4utaevQpkfQ+AATgCwY0E9wGyBGbruEU4UUy6h3AJziNUuAQcMk
WBoRqEEv9I/S9BxXSbIXWmR77JxHnxHhQKAlikHUgD6ntcQO0TGjZVxnkZ7dgXy9CtCjGR5WndoH
J5pJBzZ6KlARD/No7xml0rhidvgxVvJY1/Ju0qlhRYNDxwhcK4EylBNkiEO3mFCidl6Fyl0z4H5U
yYlU2vvJCzmZBgHSSzwaPaw/Bn76SVjlq8ZEAgwch4MGC0uBKDOMyqfKcCgztAIlsH/yVY/J7xS9
ZGb+lrYe7kjmHkG3K+yOr5/571yU98wc3500YHKoH8Osp6rFQQG3HkdE8xlPVMN2fSomJHA5w/Vc
2s/a5AjESczsR/VTt6EsCjV0VjBC5QoepZtXDdaWiTLKSwKTvmx23zM3XXVx+qezyTIc55KMm8fB
hi+ehi7U3DYS+OGd/Gss0efWcbCyex/Nu7zSdOcKzi9SEufAdPBoGpCxJkYIel3sQz9d2hhJdrbo
rm3P75hd0UhxTEusgZpiSjcesgk9kq2ctClktOrcVb18rrOA1gsNogLYSEE72VHIFnY8e2sb/YGM
ENa/DL+5gzSktoO7rlStra+q4KIw2GTk7ozFzgQreN2X3R8hEWSyzEB67GdPQDE8hKinnSZ4E1Qc
KwAB43Ueh95CpRUM2RVpL0tQrHjrQYU9HQccHcYUJGNZJmh+/HZVGNa0GCpDuRnt5MNX7Zcwle3K
nJyPFEUhfvMbqy7Who3Dhja6o3BjS8iDXkWXOliLgOz4LGfbUN+60NhIGFx6YFbrRAIsizznmj7Q
us7VF8BQOxPwcJ6RMZhivus6SRRHu+treIwmtu5x5AygePquIU3TGJJVOwIeDYS5BmtFP8pGGNC8
NUOOY1ZJ+GMBU4Xiz1fbcdkOwZUmOKurOnm2nfmt+Ri5EZkHtGqbvpo/wzZVNVw1+a2lKYc4ZZ+1
IThZ7Ymw0WUb5HCoInSgiXWXw4Jq4DXNwO6yYUiSFQ2Yz2pX0zsPKuAjulxpkbfnXt2FDcFVIQ2Q
hVAVNhOahNaovqmYMJdSH4OF4tfhSvWC6wnCNhwcjmxDtBdFlC09Gj9GTnO9rSRYXespHbNNaTvP
sBW/21Fxh7C5zdPuQWuMK7xQTwDP3iONKi5GsRXHJutIiSvPYe9B5nHjtV6NSq5CIG4cbQC+SS7a
ZSnHxwrJQu3Nmq/u6BkDhwR/dlaDwkiadNd3xbbA1o8uhOmYX78GMr1PwIikiXFtYThbFFgcFHW8
hsNwX7SFtQxjcWsHycaT0y6M9QcETzNyyv4gcOMt8DkjDxm637phJ8v0jdEP68LHrFOR96UXBmVr
+F4k4Mtr2Z36VIN4kYhtVManRmNKr5X62xCVt4SifdNerZeUY9uoMmgBM/wNnfC5qpI71CM7EkTX
kr5pNhXsSooBSCEf7nI9epBCW7e11dC2bm6UxrxzDEzSErOlXnXEx/rBo5kHNxxX6fpW8jmnc7zC
HouCcnjQQiTk9CYdoyiR79GbHTlKa32y9GdxlcybQ9qWz2ZHoZsx2dZZxFP7Wx8c9P7COUpFuo1V
fkyJQb2EHLuzXVFPu55ZXjKObpBbV71RrgLdWVKbrp1izJfWFFMN6eO7VrOHIwFYR7M5yCGRmAWz
eCNimfzWvjjArQ2ocbE+D53CScP5ypXuMxuslwYh2LI2axfG7B9hZ1e1jNe6X+Qso8NXEfTY6DFq
M7Pco/S6TmxxrcbBN3qlfZFFJ7sGD1g05gKL5hZvT45qlUQW/IxXY5uu/EzDQ+rNvs4VtdmTalBA
BRlet8j+8MvutfeDdVYjUQ/SNVO6LcTfqoW/TApmltgzupos+TbcIXRm5Z+2Y+HcjTNHC20nAm0q
92RCql8Nw5vvMeVrJnHyRh4VzvWflPdwmHHQpmHoFplEYj1mC2LKTspcFCvOrJfJkxX2gOc4j48a
5omF31Au+nrFUUD6f2wQg0gWdSLm4HtMya3H6diQ8t7sSQky1S9ca4vGKPYpfciMFUlHFWLSAwqK
aImiieO60iu4Mgqw0djYnXbjdOMhDMINAAh7oYbWyVeooKypZDvj7lcmc4vc/raP0pd09PHI459f
1pbpFqN3FcZqtOL/0IVti/dgltx72Sy1MCGJhW22YWuMWc8Hnc2f7Mxc2Y6s5wXUO9+rrkyvXfdK
tCZmdTd5OKINutJDbr23nn8dT23nEnt4LRTkNhpcL4r/p6ECTRcDgUhIYkYPl15rpfcelU64qFGu
+Z04Dc3AtibQcgbqYzu0r5mvu6iSkWfaCIk05BlYft85NTau4gVcl2Jr1SJ0tbh6U/p41RtQ73Fg
rhgkIyRlEltb3boei5cxbOF3W9pD3nCebo0/UWZ8w265ZwQOzFJqJZ0MXP+xzdwU0sg2tXQQyP2D
HkVXumc+F2GFYyFlOYcJcuVMA3IOGSRuFCGzZZSqL80YcpXnAM8wDpNdPHieijBGt3DtMjxb0HXb
ZYH/kEhnpxv23ZjyFCZ5fEoa/35oB8JgsKTaqfLg23D805gTKiOHyL/XO0yoYTAx2Rs+wVQpVI1Z
uWSmjXYgKNy41t9mQ3XrWPNkt18Lr/hEA0xYARzbsnaeazgjg9rO4OR+m2D1gHzJDItTMO0W9Ce5
epyc6rVO0F15qvqWphQKzUCjONFOReFsC6+hU2Jp35VjMbYc+SkiTnP4wj4qIZ5htYMRrj1zacnq
hak0/V8TL1udxk80JywWmOE+KbELEruDD6ZM72NkJEypkOBSjqtMIdZhzpDNliFe1KjoVhqoRdfh
Xrd6Pji+Qea8qKWZU6wk+/aybgPjamzCB7QWT4Go97REqK+t8URH54aDgI9btrypkT8j7jHf4wji
Y9VBA/fUfV07n4Lm3jYtYZuo+kCXmb4/4v+BJ6+C2Zj0q6Bjc80t8R75JT2zEE+8MiJDngLANI6D
lJdOa6iBraudg2HbCRwy69npGiAmlvrCqr9ysvozrUdrrRZ0oSMmCcBM7kA2EkOuUWyhgJ1hk8EX
oF/kPwqyh0rp980g5GdnWq+BxazfGnDOVJUCck/jqDlxSi1fMtW/4bzIfL8Xt3HCAbn3ovu0dv6R
mbxInRBf2x+3M4om8vrX0UKkyfSBABAIvl3pAnF+6tvyMSvN6x6Wvq4O77U6ob/g7IZY8LMx+TSF
IvZpmmIwq++aLvzoBLodqJsNACGKqURv0ZbT7g+C+CrRUg5NTXBVdbPyCfsBGzRFu0pjKzqNY/xZ
4QL/OYDoQgKaOuct/SuSRpZYJXvkpluLZ8P8g/F/UbOpe9PTz69/IblHPUtYi5pIbY35ie46PPt9
91Rijf/5pS9lJ6lnyWo485OYDo2ywZqwEevE9Q9In66Yq27RmP8SBXXpB5r//q8fqExD2Xsm6cH6
RJEpM+3asAXoTGChVFU/f5MLGV3q/Pd/vUdbTCB5pxCbUfhF+is+mCpKfgkauxDhrZ5FJwVJ3U0N
N9oGBcPG5LwdRegCdDcheQRMC+r7X95Im9MR/5IApM5//9e3oFozRpXQ14316N9Mq3pRfzs39avy
OLrEr2y1ZvXffq05aO9f7xMEowChA7+jZCO3BYkfbBzeLyl32qXrfR6bhOyrBK2kbOQbsk+8FcQz
unM/VktWnKYQVZgbyy02AE3t3365S9foLDsproyGqRShL42L42GDVH2+n2lML6n40pfpCjuSs2FJ
W2KsePj5V9T+/mSS5PS/P2MTOG3l9zLYZi8zP2SX8oaUs4+iWg9LbZmvFNALv6wyl97rbBUw+oKd
3R88ejFHK3iHjPXzl/j7D2c6ZytAy97pVSk/nFcA5PJOqjyZoP0r5bkGB6Hf/vwulz792RIgOz9W
64GMaNO0rjTgsxOA+p9f+tIXOH/yQRECXsjR9VnylFf5a0Y/2DdPg9+8VvIFTdovV+DCYmk685f7
11ODEz80EZl7m/ipX/+/2NyQc+RedTnZb1CQ/fyFjL/nUJrO2SqAxZX93W+Byk45As0g+DCD4cPL
xsKVpakvuyl9b8KiR4FDRyhPOfUZdWSiNRtWNPTRgFkRWNbOYn7agIMGX7eORRTjT2aEnyT9iwDt
wTBZXXeJ9j4DeW/hpM4HdgDLRo+8FDEeRGsaZZb2y2W69OvZZzdwpI+Zp8+oXLFpdu1b4Ma4qBbw
9v8JXKdB/vOv9/eNAHjy/16kKs+EpXn4U+vcuksLZjK5/aCN0v355S/dyPr/vrxQB4FzlrVNKzVC
tJp9EOa/JLVe+oX+yYX71/2VWnRm6oZ4UBSG1hV206v8gCBjiVugPwbr36IML+wypnO2VsIcSLSp
ZNnyHtu1vKo3qCTh70GSWcoFU0JMv5uff61LX0merZBDHFWEg2MtpD6WG6InN3IV76sndYVP/ddk
y0vfSJ7dW1UKwGkYeZvwCUhGsgiW4Rrwz7KR/8RAKivvl2fzwuWXZ3eXlwyMkqI5CpS4hMUw8Pw7
//kRkWerJPIBO2aA5m9hSZDQ4mKxI5hjjYZuna6watu/7NCXvsXZkmlqsZJ0dJK3trn1ym2dvvx8
uXX90ivPf//XLTwykZmRMiRNZcbtjEK0B8lMOCjpTPjdAVbANifhZTDIuoFEF07Jpiy9rWeD66/x
TwOUuUH3ntGBg5vZl/TcQ0Zh7SbNYzfW200XjysvrtCKEekTBhtD9Yb9mAqUYFn03qL6Jb1ooyRU
nOoUnkBZZ4uqTT47x2MMmpKuA9kQ2bk8aD3+i1CMa3+qbiKj2vT2uCoreP4T86WFoaCo7okV0WT5
PNXtuw3JWteG6zbDjBaivWfUOi2jON4oir03ZXcXxyHum+RaFdkt8xRX8edu7qw3rujZV/WLgpKw
kAI4t/2iGfBsnYiKMOg7+HTxcCsVxrSl39wWafs6lAZDB98DUGnzu4wVXZNGF3Dz41OcU6F1kQGY
scFUAb4OeRxp3kt8mnDGbWyLtL/vK9meBCpeXTUelKE4EA20xgW+DooWOofqvAkHzazIgdSOyec/
DSV0Sb7uLxUU0JGaP1CDuupsVhDjnsEYbLKKD2xE+GcqXf0MO8hvumPisfGnbGXqMb0+8dmlNQqa
Bm59FYSrUUzI3IRGSCOyG+wkx67RYbgPuFMb44hX7xol4HVPQlxZ2sceTHwHtdaIs3WRVtjuwuuk
cV5Nq3tVGu9ZG9v3ulPgGUS0mZO44Sgeqsfa6W6zenqrYvsQ+uXWqLprtrR9PaWPHrL4pol4fmQd
ryvJyLVN8xezsW9agcEOHin+o+wEOhNtZfxtF+WfjkT0EZ+gTqwGKsG32JppJKb36VeYyxoN3/oI
H6mpoGUHgf8SR1GMG4LJSZ4OxWoa2nU99TM7sH01TRmtglx1RTo9Okn4BbyPATtdpzC6TfCPYpe8
S0v52Cvljv6PB2axwYVDkkiv2nTbplaC3I9Q/ocKbQQUTssIUu5eCZRjqtDK6EGqX2F4f4kk6U/E
rESoPya0vb5QXN1M7zTNf4mMAYe4yf8uRoLUXHNAZ0fxN9v38te8bLZBkF/ZCSHHKDOI+Ak6Z6vH
+X88wcqzY40e0PRD2RlsVdIduGjKIUBD8N+2fXm2LzdBPnGeIQTYs7SjJZpDDjIlkuFvG9n8If//
ysyUZzVNbDlNPBEbsoXHcac+zeng4ZIZyslYA7b/z3uzPNubjdQhfawsg20l1uwyrrfz94290Db9
CkfOrbIyXn9eqy+s1PbZzqy16iD7kC+kzwGg3R5FyfrnV9YvHcHOtrG8ofMaqV20zVIa73nU7BH3
REAW67WG/X0hBuMhz/2TcGxmAcxu9K7E9wo3uMjv9bLZdJ62pSO2UnNGWl5+N07R0wiC0s+oJ0WN
2h+m0bfo0WTDd9///LEv/SBnm6Jahnplga7Zqu1dlT/nw9d/e92zLVFDTpnkZRdsNR2GaeYgcvJ/
aXpc+shnTxRo0QThecNLd8sh+U5omv/8mS9dwbOnybd0WnN9jtFm0I6EDt6mkbnP8+mXp+nSy589
TAWHgrB02gC1WnQoKm1XKN1Wl8UvxeaFBoRpnz1EhRVahmiwKieIaHdiHd4qy4TZBRo92H5Pzabf
Gjv9DZblLweqS+9onT1Nkx6VQSXTiAxyC9vNwjx6G2sZucoy22q3jekSXboR6SLf/qcLZJ0deP2W
/a42A387z+CNhDldt5FBsPr51S8d262zY25mA9QfaOJseWLd8DpeW7v6xVrA6Nj4q+mXFWheDv6y
pFpny0SCqBrjI4DNrnFWSobjtscDZx0FEJKfv8eF+8w6e6RrVRsKeyINpcj85YDMvwwek/jj5xef
L+3fPv7Zc61IL3GE8MItyXcHTL1uFhjgamzx5Y+IpfzEeQPIiFWhv/v5DbX58fjbO5497o7O3KDW
6AtQnSsIZoO9PkRPdew/oth7mgYoYgrUYLeC1jOgHsYW8ttbzxf+b2+t8/d/nesTQxEcuhofPTss
zyTVd2OqXYOIe20zhUqrqEB0IRBMhPUytZW27kW0peTn34IAWYkSY3WBf9XrT02t/bL8afPd/rdP
dbaOZHGmKVlQ+9ym/h1c3Jc5or35wEvrhqfuql1RSu8Snjzjt+f80h11trIkTQHpN50UWkD2y7R3
Ob2vnKV90Jb1njMdNe1vVbp54Sc3z5YUs4zSPlMhtGhm8lrn8Ws+JMuiLrDZNy9Ia++N3FjJ0di1
oXFfhUDLtNplTvwYG4yHoXO++GZGnFUpsZ1ot6MoODPHMJg6KV0T+gI+E3gTZGB9T5WzofFAzI4R
Rou6NiSKGRQBaWbtWqP5NFv1oQ2ShzmFNA0DTrUShKtWY+FD9Q12ZqrwUvep+mbo0Za1AwJG7Agc
CuK9UAZQPeE+EOnHPDxqPXHdaMFeIdOENLO1XdSvhlBtHNjKXpPdAZHyL4vkpWVMnK0wgNqtJCPD
ZgtSZZfepst4mT0Rqb7AnL/Sf3s2LjyW5tlaLGCS9pS8wRZJef4Nk4+7Tq2iZWdWDKSZry3HElZg
Wrs1o3IBcMyqxv94Q/5z9/zrwbRB7owDA0baXDQkjLI9lcA3jdg6eZAv/Eje2iaW77xnpvsdmN3a
GfzNODnk4SZfjh78MuK5cBIxz35pL0MPaJicJtO6vynr8NmunfXPy96FR848W8SjhIlnAstxy2xk
o46cuusQJJZY/Pzy1qWPfraOp3iYgZMM8bauqpFkt/IqlHIb0oyAv3okGeS59LHWtQYYWV25ZpT6
GbT+HMxQwxFPFNIWPP1ujt9NCMEeVHFnejWkYCs7EHDSrEmcutFpTriitY6VQBvDYDmEeTA9hnhA
6Onfhl765RmwxcOOvc9wGLROAAzMIHInxXOJx8sQzBAjBE/e0ZICmLQxofoKfNcTmKuCKHir+xoE
1khjwWlv1Tm4lpFyPZmPplLtMl8+hLXch2ir8sJ77Zrm2TYnYzWI+jlPlINmOEQsYj1JDIhfoRp+
Dr3zywNyYZ8XZxcwJzCBXkrib50CE/1zjEgq0Ckvnaefr+ClMYw4u4JFbhmjVdTRVj52Lv2cbbCE
jLAmsBov/wqAo/tb++/CvSjOduAYGnyFSJjKxmyuFVD6pU28GvX2L9/kwoYmzrZZrxjabDTlvKFp
rrGK3HhDB7DvcUOifSc1gm4wPB03O4gW6dpV8ttA8MJDIM520tS3FEW2tr/tyTsYs1cDVcMv32ne
Gv+ySYuzLdMiy6szYsbjYkMEkZtuWndYm8tmU/+yzF/47MbZRomJuM47k9I/MAlcqwFT/jb41S58
dvPsemchNO3KUH2i4Lr1UEoDYznKYJusBmJBawzmXj1tIgiCeiB/+cEu3GPm2T1QeraFIgzfhxFc
qwpwPrxvo6L8cma69OpnF7o38B/DeYi2nk++J0Ibgf3Sydpf7uD5N//LxTbPLnbWwVzSK5NhnBYa
uxAfGnzAoEe+J+DVKMHBszkqIP6M0Dglq59vsQs3gDi7AdRsCPRJZYGJVPMVXPveSn/rWRkXfi9x
trknUoyJ7aRcjZRsdUKHJjk9WHK4ASVJLN6I4WN8nhokTIMAZhuwpK9ykKRWmdzKQT3yML9PafEa
Jcmhj+3rbKg2qh66HT4KhYTMWK+2wvSgJgJNwFlEyxDI6HWmSVqR7BUYgchnJi8v9v+Ps+9oklVn
ovxFRAASRltMFWXa+94Q3dfgQXjz6+fQM4t++lrFxN3cRcd7UMikUpnHQLKWQMZL19V9NEMk5PLg
yUKOcNWDhkI4tQDFBIk5/0I6CbmA7pE1qPCCV+stQL2RUtlffpcmyWmJMJpwH4WCVoRayHwHPNPg
Ube/Av78OjzMt9MREEi2X/tP5vXwtvFGSXJGhM8L5yQttXKMg9FVXdXPvfDQHUHb2UW7rbu4Jlkj
REh+ShSkkrYfVhDN5C1e7sEoZyWL3GM08ZX+ijpQbtNuo2MvWe5fS/VbypfDTUIdoZGBPYaStP63
y/4tiSPrC789WGngfAaUfBSYU+bPwHNV1p/L0yD7yUIcjXIF9k8cKTKtQb9S2p2mpd7lR0vWLxHC
JbSkYJ8aDknQ1OXJjkc3jcGfgC5dR86c/wFt8fJ7ZJcJIkTOkiHJmKy1K/9s74H5D5hL9srdV/t6
l24Ef9nXiPETFiaA8uElSklcq3lcMfpdszfBxORhCFO9jWKnrGClCzEzypoyrEiCQF0iy7RY9FDn
GoePTmLv4iFuYC8JvW7Tbn1Y3Oypmr6ndDhTDUKzLRxO6Qws+1jDcsxSHzYGWHLY6kJwMIuGRBNH
GAeH9lyqy6mOyh1s2m5NnK0l4Y+JVZ8nYK4gXLHRcpfEI12IDpAHr0beMggDh3BO5AY8uSwXstaw
YEAWpP++/GWS1a8L8SGyxrlIKizReKoPQww6V2xBoOXyw2Xr8qsK/23X1q1KLfgCKvvh1TzCnjEg
98rV6OkeypynrXVJ1p36w8H+1fD99paO2ShqmZB/HiH5AiQ6g/86rddT8KbVixsT3pQ+BM/uQxo/
gryQe+Oge2VbnaFJoHpJ3d7WcMxCixDW30raReBwD+HKlEzPIKC/UchBA2q9oKsaQQ5y6MoD66D6
CB0WeIdDMt7tOzNIIUl87EkJFVibXFVjqYBWBqmVjZGULUAhSs3olXZQ6MJqgOmnD6QSng4R2rRb
QreugAUvFfsBCvcRKPi8R4mjDi6/WbZAhBhmWHanzSNNghluMG3xVmy2rWRPFoJWZUwm46voGbEh
tMZaAveVfgAyVv8ABPDFgi4gTMtxyViC1ALVB2kJcMYQ+chWCh6I5fvLXyi7o+lCYINXytCQClnt
AAMvh7+RE1QJYTDmGsfhmgb6SbndqpxJ7puaGNpghjlYjYnRNFDxKR9saFLE1mvU/OO3fJUjv+2F
gs09ZCTWQOWVZ9VdzppTucleeV9c4mYe3HK8jVGTZBZfedS3NxHYWwPwhbIrzM4Gt+eQmDWMo2kC
lp0ktx2MbXkO33bFqgGwAWR9NItnS4EfD4nBRI0gO6IZ9xu/ZV2MP0SAr5Pk228xlK5MqWHEAYf8
5OzCzM6v9uQaQrXlB27Z+y1wimz61rH49h7gAUCeoRjdygarGVQxGIo4UfFWty8bXyKJZV9r9Nsb
jL6a4GGHN+Rnbbd4zU28K9xfvRe9oVbgbX2H7Ij9Ait9ew0r4e0JNd8kiCZ2GEI4YqJSUICeB+kH
srwDkHAYFHOnz9y1epgNm4g1YR6VzhyDj7mQBjTX8gwiBN8IcJJg8HWCfPtB0DmkegGTiiBZyBms
wHvYGW2sVNlCFeKMkULIKIlxTbL02A+HYddysPAUeyP5kv1yIXr0scohw4TyYqI9QoZzztWNIZH1
VETwPmAfjclzZACjq+1A6fNxx6de71Eg4GHccXnFSZa0iOAHyQwOczpWQqiDZR5O5DrkkMbVQtjr
Tfntv71EyGUWzZr0pFpXNWQKQsPGLRva0rAoGvjT5TesT/ohAqhCHqMNaq+ASZsGhqp9QqbjmNXK
CoZPbhVmg9JpjMvGcpINmBAD7E7RMmqsy4mDCaN+Gu1tXI47rWYb+a/sU9aF9m0rNCNEY0jdZgFU
F+DABWwC9/IRc5Pa+65ctlaX7DVCRpGBv0pZybFuefFqc1BtIOV3MJr0YEPvE7R516jVvaF92EO8
Gxjzh/FJAUhNGeDxB7+ExkTFRE2uL8+fbFTXyP7to6FK0FL4TKFpDMogVPV3zIZmafyqbrXHJFFA
FaIAKZSoshokumh+ov1xyLRnYJU3BlP2cCEGsBH+WaEFTAIIwk7YQ2Q10aFS/Pfy2PwcYagI5W85
LdhCNBSp9fgDcj1wspg2frj2dYH+341DmXCzASCM0h48m6AzytoDahhNuAh9oYigzFKT1DMHclyW
5HpI5xb3KnLKa+uhGhZ4JzR70K8PlETM5U09r2aA+L+p+cmVZVdY8FqcM0DgoP6XU8jWxbYGNbLw
N800w5lxVKcTjFBTzf7IR505kQ1yKkvznU3Ju8rCGWy2OkhAdG1T8szC+K4sObKKhO0Gw/roqvqW
j7AUSFOQbWNIqfR9+Rvw9AfTZGcdrr8At9woVUxhT2DBiKRPPzvFvhtt6F8yA7qs0KlqHFUt7xe9
CPIQ9iTVvAeb+VwxqA/MNowSifbW5xSiYrA3iof2T1cYYKuq1a8epnQhXa7aAh5YGgVrv+xx7VZi
ACeh0O3AI5q6ito9J3H6YkfjL1xhQevj06sCTzVPs63JBbf4foLWBYRM4EQIvugqrgX2tAVR1CaB
zm9lUSCQQhuSVewpiuz3ugshtw+pq355ndoGBhDmC5qcN1ELDniXD77eqZ9aEh6qQYXjMRZkO1j3
Ns19K4LmmRUtv0voHvVq50Wxuktz+K2P/fzQMvKYJMVTNeCt0BrlrpEqO8sCDzdj16VeVDtWE8i+
m/EZgiMnpeg+8jY9lm0Dm4u0R/0UGpLoUbUbp5JsyQsx0Br7lLVsRJ7MYA5SmECQgES58fAvRPRP
a14IfbjNwMdHoVjzTHuw4WG7V5rxhpuwAlfSes9jSAagZuvpVfrZwsoUgmjAaITdix5BcDGBuRCU
l3/psPM1ckgNqCronU0fe9QuexfmFqfRHEM3hIGPBSNgQrRfYZ9Dkb3WYTw3wxQPTWWQ1hk8yexh
9OYYQxszzauq+JypFpzgzXnVetubcKAb0+mkd6kBb7/srxkWBmCQaoYayOhHgw3v67H2Zkt5tsIZ
0gYsuU3NBgYHuATsJyUcvXSBoHA1nWgDdRtS3M9t9Fvp8tsmtdyq/yhhUddO0yus0yCikEZXrZ7f
DIPmzRH5JKYFqZZx2ZlKBkEjZYHrSvNpGMnvMoOUVaI1n/GK2UwzA7odeKCdR1dhQZP9lBs3JWO/
oqT5kzbQQ1dntPeLXrm3W30jeH116X6YRxGTbmolHy2oqQRTYexn23oKQamF+JC9s8s0PgAD7VsF
tAKghFjo4MW1kHxtFxW6a9jbuUGeldWWB3XYh8WCHgU1nvosfRvhywuFkNgF3e1tzGafV+lJARu2
B6GuhVc79PkYbLbGwi8W4wy/84+mia/qGWqGkLdRGAX5PYTQ3UxnBz510OOGkkVqxNCrYwUUiZKb
ocnudU6f1Ll9uHxG/HyaU7FJlsdNBJQExc2EPM6wMqEQ6h0MSCNAGQR32csvkdRzqNgvqxYYhMBB
a70pQ2HPi3fhI6yefVjMg2RkthuvkWx+sWnGNBPqjmMOhFf2soCPbltbSc/P5zQVa/xtkqBHWjNA
AbKAQncXMqewIzC3Cvo/JzFULOjPKSNENWa05LzJgwoFNF2OoWf5UNnaaa7h5n5+l4Ag7m9Mxxqv
flj/YnF/tjjVQxvvy8/80PyG0YIHL7PYNR1l3+whxkU28nfZuK1//5adGRCwTloCvE8HPUY28TNB
xNPHjabBV/Xjh+8QeX7VSEPgx9A1qMFtsPeqsVP99WNgscqd1uPP1t/lLxrm8Ii8RYFmH+8vD6Bk
obF1Hr99lq2qfZcpPT6rRsRqy2O8dLuNR0vWAhOGTIMPSoYuWRJMKvBIVAkzIPwsyFTXzTNsn1R3
iquHeWpviwyuESS+60Hm11ulgzGq+tnV5r2ZlW/q0p1mWL72cE41GEgBYZFBVGSavJaUV0lBr20I
hVVFAveghTeg4ecRoCAtSFqWqjl11+/1fHgEPXB0KiAa4VRmPDWteVVYbK/o8ILuoYwNNVdAxyuI
cJEJkry4FtwrtHyCsL+XWDhMFtvaWEiyUdH/O+I6XLYoFL+iIMN7Jjb86aFeENulB9Pqu8sjL3uF
kOhbLfRUs84ENq28M82nPvwb0Q+DZRvJw1qp+2mtCql+EcLfh1HAIBJo3MBRPnmqlb+hfQVz8pg/
ZP3WvVxff+8PLxLpaaptNiwENyKI6xq4wTpeBe6g2Drn1RVkKfwWprRgTh6A/N+b5QK7ea7e8xa5
Iy3i32PTnJiFFQGr18wfia0cTQONhBxlFWgN304w97w83prshwo3CGhg2SMZcPQoAGJrE445COED
h9ewe30udmkZQ+9X+1Rb8wM4n0NDtmgCkjPvK737tn0LoB0HG8KfATXr94gjp13Gp8rWrqOxfIJ2
3Rbi/Kvl8tNUCHvZoFVEOQdpoJ2LY9o2v3vCdKfmPf4Z0nOn6gv0o+ERB4PyylUG+zUvk2o/LbO5
t+bqUHJynvXuMLDlrlK1AytG2NPnq7YXxHGi0TpUbfNLNYaXzBwh2T0h8A3zrkupd3mOJPHbFtJp
yK4PmVagwg2VJb16hzde2R8uP1oSQ0XmTKkss0bLad1uESTlVT9qt3gzskcLwQJSLkMJl/go6HH7
Wsy3xNjoaUiXrBAjQHqCH/pU4ZT0IK3uA5J8iv4fVVrZOAAkccIW4gRyJ8hUZVyBVnPpQFEt4e8x
1HEzdgOH0bH/XbByI11a99kPq1Nky1BoYIZVClP2ZbSiQ5TCCBja2b0DovF1aEZgaZbNQ1bE/uUJ
/yrw//Q+Yb/noVHO81imgXokMbiDQXVN3dZdTrEXf6Lsz8o9+wtCEOrVWy0+SUwXidNJDR7kYAC8
asM5lnGP4uBaokMI56bLHyVZatb64m+hJIRgYtoOgGJoIF7G4Qka4xuzI9l61vr3b0+ezQQiZiQG
9Lif4ZmjQXOivtE1zbv8wyWVfGqtX/Tt+fA3TtHxQTmyg9i8l9UuAHp7eIi7sM31oZM9PRsu36f/
ljFZws3ZWvFZDCogQYPLKyx+oZu2BReWDZSw2+sBHgxqP0CTLJpfhyT1SBLfogq08ctlS0jY8pM5
UxMKuzi3m+nJiM4jPScoF+sQetyYCdkaEnY8hCjRT2aopNF9A9WryoEy5xG6tlfW3fK3PQx7/vSP
0yBSemzobaDYgtrtyGwwP++H4nnjIyRXCpG8Q1vc+AeOYZp2w9k0ne4h8geH7I1j5M4rXHWzfyg5
vUUez8RCtWccp/dom+dsUndGBdxVWOkQDJ3qGzLXIN4ZnZvn3dVkQ2cAdQ249kTqI4n1nTLD/gVc
6572ZzJoT5c/XzKFIu1n7GiaaBHS0whWbdM9NTcWn+xbhSDQ6SzUU5ZlwVSPN+ZcBin0vu1YDahV
3xJL25g92c8XY0EG60yDYkhLqAR25bM+bCS9ks1jCtt+ibMcTly4NKuRApFmW3OsDC5g4EFC3m/a
eIns1wsBwJiG0CrX4oJi8P2wqraxGpedf5tZYftTuLTAOBhDQxp9b6UQZl8U6/Pfni1s/CnpYT4P
Z7pATX/H9mlT/kYSEY01tfgW2lefMJi0ZUnQzxBSh9MRdSnEji//aAl+mIrUkKUbuGI0KBFH18V1
4cPoY2e+Nk622WSW/fx1M3z7+XQywEmHvWQwQ/wRyDG0i5EzwP738gfIHr+u1W+PH9t6SWvkPYEO
mmEHV4aEw4kq2coIZI9f//7t8awu8gSa+PCuV88KgeKAX833l3+5BJRJDWGfWl1oQAyoQocPRr24
fR+IF/nWfae5YOA6I+SaFic9hvdb6ZP0hcL+rVp4MVKOjynPMBPed4+xu8pP5af0ufcIRG6azaNJ
EipEiDhTjEg14/UUBHcbzrCQYr3h7W0HicXLoycJE4awk5tZzdH6qUFBYcWVUtmPTbF1l5FotVAR
Ip5krFeKpgHtE+YSzgqk5MGActoEnCw/bnM1ZBUvERaOWrUCZXY49WgPa62QImtDE6X3ob6Kuheo
AlA+8crr5SrZmfAC2Rg66WuF1B2mSzN8RzB2fUI/G6V/hMzCY6TBxVWt33TLvgqNtoKZF3RdQoLO
EiwuOMxQIp2uyvQ3earB9ng9XEY9XlBtUqK/MDjbaAFLq8tCwDDQbUhh4YiLzA3u8gEEBoDxdvSH
zjd38RFuv5cXkATvRUXqHYVzxlIveA9MrjH08HQJ+CdkUOgDEGd7doAxyrAlLSUJIyLBaILtoz0W
GWrZPHtGVnsuy/jYtc1G0il7vBBJYHNhKAnHpwzxFBhh7vQUTMV/rNaJlCIo0E4GCAxxEGm6ayWl
2yzwe4mf5vrl8lRILskip4ikPJ6AmEXXgs4nU9N2NZCZ4wzR3LnaFVoF29jxROZko1QlScNEEHmM
4wJ2YtjeLan9fLEOOdDwZt2jf3ZVqP+m8kW/YKrfTo4ElZ661600MPX4auo0bxnCe6toN/BGkgAr
gsoTZjF4jaOHUc4PFFbjEJFdrNt8+MfWq4glz4xspFqbZoEdXoM86g7qv3Fh6Jem3PeBgYdgqmt4
slp2Z1YPngIB58sLSXbCiZjxDDBVsqxLFQ104xVxNQg99PZg5eoox/LaQDEC1kS3G2+TzIEIBx80
6OQzG0Vgo4mhMBza6MbboCOj5KgM3V9URGkADI8PPWk4sxbwkdeq9yxqICaVvw7ldDcv8P1V2EYq
JItoX4XLbyNrTiOsP3PIFYzQaN5D9N7RAPuEiF3kL8f0me70YNgiNcgSRxEyjuZ5OjFI4QZKcUMm
CLOm6s6e7qB4cuq6X6oFawL4xGZbFQ5JiBMx5NnU835ZV00ErSlo0NvwXjStjc0kSSZE6LiGewF8
R5S1dh2hB28QP2nUp8urRFKX04Wki1TqXFVmFQcGh9p+9lhqwIpCPGeKvAREM+iC7S6/SDZC+n9T
1S5GL960cAiEDYgxi8Kee17rPq2sjVNGNkpCygXtIn3kNb4kLP6CXeHkw0bxWHbki9DrpIihggHC
UGC+r1kQTBl9yMGPO9jU3UTeVt4j+f0i6lpP02maNbAwU02HwFo9NvC2yP8x9IiQa21I67EbQMRc
JdF3RePmHgQqvWlG4gjzM2/6k/uA7m7sddm3CEnSOHGl7jvMhRrrDmTqmoxufMjXoP9Q2BVR1ECN
F8RIwb/svNHXvHyn/9W81q32+tOqkNt6/Tl8Ld6aO+4qB2XjTJZ9z7qov4WuwTDhkFxCeau39as0
xs0fcMfL+0KiwUFFMDUAmsWckAW9CT09ZQ3Utu3YK6vqLUTohVT3vkDvPwkXKA8s1RWNwxDC/nA8
5EoDSEt7a6aqCyb64jcMcv0ZSnqXf5hkw4ro6wpuRBAwXefQVh09Sdyw5eCVbMoGYOh+mkchHjQz
idHmXQOPOboMXfu2qHQPypq6ozE4nlz+CNll6au58m3mmqSMc+D7/m8avXirrmXowfvMwTjvyn28
EXxkgyVUV7I4mmGBigVC6tqr2LlrEj/fKtpKFBaoiLHmSm63sQ4ZjjkNYdSpskNYhHDPswksFGMF
TEmo0EF2pACvR5uSXVaNO6VDQ7+Gm0SZpn8JrCR9ncKW2wLmDx4BsLAsq92ogrFqT/iPG+1kmeld
YnWwO19uCl2NvVEr0Shb+B+r0w2XTlCQz6LqiY7W05znJ5JW6J2Q0B9iYLrykJ8SC/gBrYDOX65N
cP9IwnNVwpKqyVNEGggTNbz54CkgOEvH9qE13w0l8ISaVt3DKedFKfLOJ8Cp4VAYfw/chCWyHT7m
Xf7emWDVDH1uHaIZDACsdMCF0hZClRogYedi0EAY5VW2sWokmZMIN0/UItYj7MqAqqVX6vd5nzuw
O3YsY+NKIYknqhAfK13rymFScSNKyU2jzY+wwXi7vOJlLXkRZA7D8zCpC1CE+/Ia6MtxeCK5O0KY
41lHA6zeA6zX7W0TrogH/BtaB2O/+LqzXTSXpBSikry2YAWRGW0qs0v3YTRemYrhdbl1shX9UM95
C5aNSjamSnJbEqXljSiK6WgvIMY2H+lyyxUXPrJ+xyKnJU+XR1Syt0VNebjzVI2izHhFWN1WVHlT
2mjXF1upo6zPqwqRUJtzXW8sjNfojv7ima4WmJgUc9dd9cHlT5CFQRFYzqcGSGdVQ7R9GLwkAJzF
A5HtuEDdN/OSTXVf2VAJYRAX4W6uETsCNZxfOGiuXUhvjWyr+P7z44mIMeeNmvZFSWMgvE44GLPk
PJGN9PTndUREhHlq2moEbz+Qs+h9MTUgQUPGQ8l38HWk1sbW/DmsEBFBRpSxXCwD1z9490Gp+jQB
SxXBBzYi+8vTLBuf9cXfDjutmOH+ApxVEDLYUAyKw2cQcTANlx//c9QiIloMxXhASVcBcgPROO3/
0mwjvZL97vWF3363TsDSNmyUPEIlvYuVbACDC9eztKk2frkkhSeiIrytp2o8aBiZxpv9L5bSYbnP
ncXV4QqxWbSTTbCwk0tIdrAMVhBBjQMjjGo3zGsfxtm+otQb6aJsqIRbjpLMM7VzNETM7EjpwzTf
hOrnv02vsHmLEoaZnYnpXdXpQGA4KYnhX3605FeLMLEMDtkkgaNzsPSvYAnt5/gtyre4TpJlKWqX
MzOaaDPnSVCpcD4FsqzfghKzH3NUImK32jHJzbaGFH6mvTXl1RzlLox2wBFzWogUlqVvpL8vD5Bs
gYoocZ621OxW1X0gJDzYxqL1MQXRvjpUXvKwdS2TTcP692/7DITsAvY32GeKsrhh/KdsLIflWyVF
yeoX8VsJtw29gDozKIzjFcDjRy0ljkGsU86MjdUvm2qhWhEaTUOjts+DxvwTk7dl3Dof1x36v7cR
Iqofa9GQ2WEG2R3z3WAwIiGnYr/sIQNpHKFKuIlMkZzDkKL+7wy0nZ1rsY441PqzD9O4EzxBobPV
ezh4cBnZYudJADdEBHZBSbBrF+iAAuaxuuAUcKd510enCZrImXf6OQ4KlBo76oVs62IuOUFFhNcE
DbEuYTkKp3u4+twiyB5H+DQ/ZLDm/DQCeEuhD++CifNId3AUBDnEZUfyVOzCxYNPWPKgPG7spXU1
/DCZolFGSZpqAZc2C2Z3hmRN63SZi0ufUxxKv5ucyNvCtss+ef37t/0EPkbKNSvOAAYASwZGANDb
yEnrmTmsvMKtKKRLFqeI++pZOSr6iD4cvIfbxe0hcr9DWQDWFjDb7nykQ/vuanjWYjd0+kfYzKIw
4G8XpvQvta6fBlSIG7yw6i7RIK+gdSMEtBns56Gql3MVCvHWA1Nj1RlqNLh5VL2UJlyOqRks8wKN
/K7d0VGpgOiubtPY4LCwBqsFktRHnMdOUnav1FRsty1ddsVS4pljfN1ROJ+TZAehrWd1AFOghGSE
g24COUctg9mG6RvhmwbfAKIhlCU+vJKceRlW72PFVSL6mLYglygqnkoXDmsAApfzpS/gAh7ObzM0
u/rSei9hYK3hBlnPpreYQwKz4yT3VNPAzV1V3+YaNNKCayrquP1v+MvB32k8KMAxL/PoWryACVNi
HVlR3SSjVh2acDlOqnlasuYty3nslLCfTno0R031fTTNs7Hod2rElyNXM3iTdtHotAxw27oK7KZ7
1+CW0FSmywsk/jOD67eq3ZRafiyW/GnW5hfDGIhfjPNjYld+aKMTaw5ch7NvB43YaDBB2OpQEkg+
GKvfOaAwB0s7RoUynOG6COFsEvZuNdMn6O8P4Eka+m8IWyA1AbHrPML8YAdy66nQm3RXmvxtmu1g
bIsdGQq4Ttujb/f8pk9tv1T4c6kVN5Fq1MFg6qA6cB66Ua/AuZyetQKcwTwr9nEBQsCsHk06fE5D
gUZHE6/UJ+MvKYvhFwk1tGyNsT6NUYHtaU7hrmtLkANV4Gj1OQo9IMQb12ojz5wt6HihmmDG+Far
4w8wzTswHe517dC/1E33ZGiW5aN4FMR20nrhEp2nBQ6TJrce65Hv+tG4IYoCh1CLPWg29L8gIeYP
HXgI4YSKLgXHssrrU7pkf2MeguQ2KV7Ohr0+0xMFLGE3ouXkV1YYVHHzFIet7dAZDjxV+wmb3X2S
23cJ+G7NkB9G1kxOmMC1a6CfOVpgBG6i0TR0TpjFlYPOwA04Wk/wtCbg0hWPNh8TyBPGgK5ltkd6
cqRseVf6+k5v+1NK6zOzw5s1v9F4+26YoY8a/Zl3+hMpmmdOF58qCxhbvUKOesNe+0G/rmHMG47J
ASnvLoZZaTwA3QKCO0rKSeFTG00KIzNGKPZoB12FxqaVwZeRh9muV+vR4Ut0VJX0tgt12KoroNc1
NSYaNMK7JEnAMYOAbhOOd9MAF1i7yHDI1LR2klk7cz381dXDeN2NJXzW+e9mqi0w/pT7FhqupDYf
DRai1tln/T+JbsH47r9BeFZ1Y2xGdDKnVrkp+9WLd9440yTphggkVaJQp1zr8gDr1lMMFMGKf6oX
Eku4KaBkxho2mLiPz9SNE9MfjFeYSDxcPgElmZglZBlzG1aclH0GoHCJsR/vcdNsjNZLxn53+Q2y
REZUiB9mvU6nDJlYSlxzzTFcqCPbHvZ+6YdO4W17E0mSVhFGWrdFu0wpJEMn6DhGFmj+Y37f8c1U
aR2UHw43EUzKmlRZWgXukKrFPrIlgsPL9Iss2itQYZk7WMVwBiBycGrV8BLIO8N3sdyq/UguGKaQ
QJRQnmZJDcgleE3MqSLjc2Eq9G1T+5rBQsPNOxixT6WuOatvknN57mQvXVfNt6ylKU0IHo8LTKAP
yEOvkn1xID4sbPaXHy/ZNKJmfEkIgz0SWZUh5kc2cxjlahv7UbYUhK2+TFpjTQYcoU2YX/djjkMN
mtBY45d/+Vcn+qelsCaU30YmayHa1JfASMLOz6u1eJ/37X5Ayr7TmuxtbMCUtfh1uDDNXdTpnbPl
JRtgeQsjgY8E0dmxteWWUlB3UzNA/+SUMQiwlaC2wfI4pykckY1m8nQCpzh4LIBpC887WNhuiYd+
tZt/+gAhrFix0RSZvcLObPMUqRHUydlgeVU//4V13AdUDwOaw5iba/0HcooHIFk+ag2lTEuFF1AC
12gnHMoXVEueKkUr19bTjkb9PkrHfbEUsKevrGulaQ5m338kNdkS1pFdf00hYg01DIrtkOHnXfXQ
H2733Um7Ls6an/qKV22cFLKFLxQ4FIgFWSqMpCG/Mh5UPTrG3PbbvDwa8y916mD+FB6zpf03vQ14
JP93Nc2sNvqww+tGegSWxylhY51uQbZkAVhExho2yHORzbJAv4vuQUrdrxVd5ao4oEGE6Lsl2Cw5
SkR5dBQTW3uZwywYp3eqXwF66JABvknPl7ecbOJF3XOIbzfQf0cwKs/KL/pndZ3D9vGK3/3t/4cp
0Lr+f9gXogR6qdvQPFkayJ6jaQx+IfyZcBedXKgJXrG3LRW6nxsfRETMtnocDgymaUHf1sCFV+kh
i+KrrAS3pYxvIdiwNtE2oqxsXoRQVbbE4km9lhrhOIZB9PjYO9DX9LTxc2NqZJ8jBJMwpzS3KIRt
1SP2BdRC4G6MlDs6akGy71+jWw29A0VxYEq2fdpLTg9DCARWxqcWghFJkLDlHI/6SYVow+UPkj1a
2P6NzoH4tWDap7GnFL7YBD3Ty0+WnEsiULbJDWhuLJDtsRjalN0DgRskLbdqU2sy8MPi/R8FZRx2
0zTOAHlD9B5lo+lQ3iR3oWeg8+qm15qrAw8/vrDDdHv5c2TVIyqkJUUyq5apATxFNFyLnBk4C36T
7dcVxp3yk+zXGAMmpfFGHjdeKdmhItxVp9PAYYGAcNZA9zlnBIKRie6jceW1+firNevTwlK/06EB
w9VfNtX/pqDzbiwNWTQVEbCL2s2jBnFl5EQLID7WiwaiIHPnHS7jkVu6WyB3yZ4SlfYVNOMt9EdR
7YtU36xx5VOcHJ4nje2ZitukW3tXstZFUGwzNj0qH3jPqtC3eq2l3LcWB5e8CRKLlRftCu5P5e7y
7MnWvxApjDyjTVUjRdf5szXsdHZTj//4aCEezBUlvIUfRmAV78sYOio9NxB+uvy7ZaMkRIQZ/m1Z
ym0cC/XjzO6LbEsrQjIgojjIXJsjj1uCAblbdqzx7P3qdmz5euSjPBc6NXygUDPZmG1JgBAFQ4Cq
KHUYDMEvyAhfZjO7L8LmiEpOkMHhKKqXrbNaclMSlUM0Ao8Oi6LIogQUhuTxjXowjmvw2Q7/soFb
j7tvGTi4LFbF+YzSrT65HSoHNL/RhrvL0y2BWhGyvvXb00u7MfpexdVk2JUHw0PtyY1MZ4WP1bUT
7/QDfUDRqPvQndjfqkbLvmhde9/eSQeWcPh1ZkGmtG43PtfhR2ts+Susw/LD0SCiuMchZBlcLnE3
LuFpftDg0FVqN+34a2PAZD9e2NhsGiYUOHHLV2G74+Zv2m7FkKReE8TXg+KvpJxt0KAsFxRB3U0V
2e2cZTmAEKqLTQnBtF0Hq3vi8/dkUyFc9k3Cpg9tVllZhTFr69tEf2lKL8lfL4+XJJ6I+G6IoM0G
aJR5UE/Q5qo4nGkPl58sQfUQEcydpXOFnI8VAW+Msxon1Al1dKqqcn4aU22vMRjFGmw2vKHylmxM
PAKLW29IlD8zIDIOHakzmPPvLDMtZ4YTQ63zB8NaMo912nuxQAnq8g+V3LFEkHdcNDmr0AgP8rY8
LTaubwaUZYgZz67SK4cpV0YPlg77qGet/2+vFGJG308LGnootCoVdASmwtqFbXFeYuMU1xYUr6A7
bdVwLtT5xmRIDnER7A0kWM2ntb9UNsljkjXvUOtyIxY+ZIlaOVQzzgMaihtnlAQeRET0d0wALS97
2GpORvHHSPQPbSr+wGrzxFYzetss7voekiaJ9dwrMIAYF7bVLpZ9J/lv6BrCGBpuA97MFViCm8nw
0tStR+byqPbG4pG0RM9g2JhFSSj7an59i5Nwdo5qC7YmQWS/LnntqAZcdEsAlNT4H0/lr7317RV8
0uAeylHpg2AwPRbIivrUh9Vb/BeHAHSv5qAKQuyXja0g+yIh0NiEhmVfrXrPANu1Dybk6pr0GZzh
jedLoo0IGEfPIquaFsp4Osr5E/+lso1zUhIhRaz4MqIoyXQ8OJ/AzkgnZ9EPOjE3Jlr2s4XLharo
iwmpyjygZeSbCSS2h2h/ORLIHi1EgrTnsH5RcFMql8wlvHG1rdUpuyB8UXq+rZ2pXuohKxRoSqCC
MHQ+9Rf4F/8fzq5jR3Jc2X4RAYmSKGkrm76yvNkIZbrkLUmR1Ne/k7O6GNy5A7xlNbqrM2WCESeO
0THDz0hI/Hes4h+aub/TwcOa272jAhR6rs/QgudDoBrYV257NsozrL3/zZjwHyxSnL++6n98JVfr
0vFhN7EbZ3vMcLZ8rJadVZz+yIqdYFS8d7vgAQ4OccvlToxONtfD/SyRwlpVY15BOrth0ec1/2Z8
99d3/C/tzF+NwX98ItC2hhEmjcNfMM2MBC/vVB7amN75OawtITP9N1Trn57wv00VXo2IRkfjPwJf
Ph0DsheDG7f9/3O785co6T++B6DFsmATwFZSPoyICJykybcy+Jeu7B+ekL+zwRdHIiSKYVRuFhjf
jgTuYaqBF4F4KZYWQCagxv/9Ov1DAfs7DdqbFk3F1A+7oHlFUFNdPt6kiK5Y/uX3/8Pr+ncWtFsE
THgh7sLm/pm8N/vfmqV/+tx/KwM4kUPaeLLf0dK+VhqpqY55aLowl+Tf7Nr/oc35O8fZmh2uixYD
XtUtTWQt7DwiaSPyujlpHZ4vAdwB+TJEeEGWf2kE/um2367ifzxUi+sOoLjbw86C8bzqvSApYW9j
DdtxCaeYe+xfmth/unp/O/VNgxhcArc7mBofp+PUHez1/PO/HyiX/bXg/C+v+N/Jzl2FzbrnARxb
5+DEsCKxRlsfR2u5WKM+2Qbm9852zzpnH24DbP3dQ110iQvr0q5o3wq/N6BOLJBYhFPk8Al+LMV+
dsPcXu20K/mVKsBizL2rNnjBerqKOrNc2daCvqHHr2qa7rYRAXRW0BTRKEiG5XUZ+TVCVRYLOEwF
m6jGO+oqyLmD8N0QnHKvBBnbQvY1TEWfjONc7Ek+Gjg8xZMwjxpsN3A9YNivqrNY1ruSTldFhwtl
k4kIqBDRwkB1CmmZOJxfpJaHsFl2fdEcRet/exr0fIeW9/Wm7+ayuNowQcMqXmYhsiZtZ7aithrq
aKjtsxt4V28CBtdoQ2LVmZ091uC+lOLBglvvcXG3PJRbhhzV17ocdzScPvjKzmxwk5KNPJk1Xt6J
LgnpgORSt3nt/MpO5pa20UrZHk4YSevPWa9Ej7S57qevai9um8CHG7kH8ZsQf3oefCzEe1cGpFY1
z+d6rT5GPj+KNsCerDkQNcncDCqaBdyQPWj0m9JJeQ1yQc2Q7qUnLy5t/hDW7NAGQxmRoKKw3t3e
rKI1WVg057ZQ4Y2ssqTrBCq/V5KEFwtEGI57UJTRuDbiq8fXigPh3a4y/xyFeptG66iD4K7uPR7T
ESGhkwr72DSuwZoNIliPMhabkGSisz4Q7QIGVecAiwOY4dqw9RRI1XKpvude+7PO7h3sNo9i7N/L
nk6I61Em0jUrk6qrjho+PyDuZ9Mc9snU+AjMcupH1VZVRPV8FRV/dhiSeEbXuy5T89ExnANwwtZs
s2I+i+t6O9eVqwHJ9f2TWwb4u6x9quEnc3YGsz5XtPteTPtGV/DkxtWNGmceU2/cnnQHSglB75fa
lD8sCB27mWM+0tp+rBeWlwH9nYX/JMfwWJf+s1xAV8HZAD6Wkh/jChZKHXKkCFb+EfHD4Gt6uxZP
YIBYqJF2+TRCtNPMFGo6V+StHp7dpkVMy9DBKBzeyKu1IVav/2wJ+cVK7b0Ki69x2byoL9098zzn
GTbPl6VH7NbaP3NI9qLeh+uaalk8FPKBAIqPwZ07QAJz2YSAYraY62SsWLwhKy9xsRuNq8CF3GxZ
vlo8yRk4HScJh58UOHss7DItOpLxQbxvBAx6jxfv0ww6LmBrlFwvm0ioom6wLrPYynhdJqz6FL5T
QX4bNLKOS/dwi2XY02JIRJAJ3ofiiOhAdD31tWBIDlHMg3SKt4+Y60jSwkioY9KNVc1HxMh0U8z0
oM6lXaS17ZGoD+cnMZWZLazcUYgbtepDUThWLIh5wstx9gnJG6JvAW6OH9ttdeVh8DOszsUEeucM
5afdFgxL4vKs+ul5DunRLD2Clrn/AclAvpTwpLG94DqVIZ4YDXBElNWdO/WvfGNp4W1pNdOHtvAf
mobewe0H3KmuSKaZYdZvhshfzQccEHM1FU+TnB+nWxajO4/IomkNj7oSXNRKIPhmgi/Y4hTvevES
EA/3ktWpCqB+VUqlNy0HkcG5qXULY89BxRAbxSHXr90mUjjJ3njv8rXq7CPpEDOlpgUiB1V539qr
rYw2/V3osy+jai/ZhDrKbr3Uq/dOugV7DPicwXHc5WUMu6nf2ld76UtEPlSw+8BOANI0T0V+4f7q
bbpbxZzYQsKvHry8YlEXJob+hLT0AjOLlaiwvbASfigGFrNE4LlY8JEh6UAV6RgSHFbMZeqJhTSF
2fgHaeevkVJIk+jFdNvTQoN4m4qjL2GxUlaPUzjGZUV3xm5RBJr1a0TQtwoQw4pXH5E0KrFmIC/E
KeKtQUHHAEJDllRh9YIqn9Zd8yNnL53xnIBjYGUL3lm4nubgDyQ2kmk5EogWu8lM+4NA9lg3rEiq
WSV238S0Iqd1GO6D1f02t7AC5IggIcKJJWHPOHrniJT6BLeubAnq73nu0lK4D40fflnDywhJX0u9
S7fK2JPr3jdFhpyRWN1I/gQxYyhqk03g498NYWT5bWrPG2I8NidaJmR5EBMvvRf3yn1cuCPvEECZ
Q8idOs0fGB7OUTGpKS6k+p6YuaoGq5LBOtX6VpI6E29E3oNJmYzYbnBeowJ6Y9R2Q4YgvLhluo6a
zcLeEovrzr+VXj+dKgQJ1VMEt1HIYIvcsohMLF9ksCd+mAnLw1YeDKm/C0clhSisSDP7MBY62+zq
GjgyX0PcZNI6T+DRZLygcSeDR9dhh22+mY+QJVXleLAJDpQNhgQR9a0NKX0uSxeB5OihwoZY+HWs
ArzQOPcdLFvz0vGwbdvKHuIOPAobIjCh83c0uUKtmoygqZqgS5ZJf4dzmAS1hpr+sgU8cvUf35P3
BT9Ds5kJ4r1yxE4uHk4au/wQLs8II1d0lBeXhldK1AdokE/9jFgo2BF5k0p40IKTOeSkMjtJXGjD
aboQWie8F89ErPHmb7uh7HJngNcZ96vzxpYXAVf/zWlctA/zB2+q+84QJCi5c7bV5GR8in8+vdYo
Wqjnc0oceb8WdN8PE74RFJ3CCm9s2BOzwzqiHTinfoBQj+FH2u2fUfJTRQmIo1NUb+4poNXbUpX3
RajPG0TD+PJqP7pNvnQ8DyaaqXH9ti1y9i2wgaUfIpPC3AmwiMGvMjH6nlxM3q52xHEbrC9nqXA9
HfY4Od5nvfrQSdIqbl1qEl/2L7QgcNkexbddiTt3nh58EDPbteaxpznwHF4jxZI06SjDizWTbG7q
D6LZIWj479gxBQqD/e5VuOFAa5FOXkS23+WtsZBIUELLemNN6gX6RTRXY2+ug9dmYee+VYudrtw8
NR7owL4g0dqR+5quiaA1uKOQbFh85w3DkBSyOnEL9vyVDRfQcAAdk8hv0i5Hq9IZxvrUbGB8Tas8
Iuih2KlqDd5BHG29SI9IfAGT2AbRu78SYDER4jByHQ4XjeNw8tvHejTwW5rVjivn5LEwjEAFvUJL
lmMImdOe8h0LB6SWeyAZrw58cZiei7zzbRe+vdqGzNyunsZh7UH/bY8Nsj2AtbHlpDz2URQCLG1Q
0crVPSxE0WQKLe/Wc5bDbkAGXrUsr6NSuXD0ryvKL7O5Q0o6e9xZxlGIw1M80VReeePmPqhr1eKf
KsmemhHejKw1L6IAJ6YDRUKRIlE1W5Opb88uG/3ndSPkaPpJ/uKPgZ+jArayrxOKnn/2ERfO1aVZ
1BOBt3Rn9JkbGreC77ZN7rp2SsDWTAMzHNfeLw+DsquMCeGlELnEtDCPci0/ILXpQcWtX92ioBk+
BkrNeMs5sSWKoh4SHVZ/EFMQJGEB1TuxmIxqt2U70fU6xgO5I4ECmxXtOG0zHLgvrWNGONqjm+38
U4HM1GGzkPZgZ1PdY0rZaLqa5uA4tzDO8Js1wWHp2b6lAXzjmXM/EOvCGg+ZLLfUH8DnJ9bS21WF
aaYcEPjcvNWlm+ChPle8/J4dO0XAfbYU4jw49qvou3NlZFb5YNaDKt3Egbs8IoE2Q+nfFatsIiZ8
OKC482El4WfIG5H2k2N/8QW3nFZySZ3BRk4GP5emexpl8WP8Chak6CA7UaYB0CFvpA+88tLWODnv
6GEY+z+FQzd8Zg6i87olW6hzy98ug9geAoxsvGYfo8svSzg4GDlcjbRCRLLqbTjCnTyFV3ystdzZ
C04de1h3ZbHBSWvqvtQa7sHru6uJSZVGMI5ttikt+Hxpe2T4MDr3MZfDE3XhNNi7X2TC1Yes/WAV
Wu+YpebM6ZS6XY8RETpIiC7G57WqrdTRdMpQsWF0IhEjBLDwyVjWmrVqjLe+eSJWfV/f8NkiQG7I
1nEszPtSZmqByx2iHGPc19S1ShD+tuJuK9XbUtZ3DlJrUqnVU7H6Q476cdqQfvMuWveKXI3uONTS
JEAhlqgU0y2BY9x2VGyYb+oKGtZgOoQeSwzclyW4oBH4zHE/YuqCp4OdqcF24nUz98LV59b3V9gw
OE2bo9rjoIQdaavRiwcqKrgNBwiO5mAsGRI1BkSMgGKeKgvUX0ddyyEIrvW0PA9/zXLBR7eQ+sVq
tiGdfXKAyi0rCc+9mZSo+tsPWrYnxf02WxCM2pb9o0KmZjVAaQEQfa91+9u2851Z0eLAtV8G4bms
QNxnE67ctEFpBH9SIEW5KdtT6xYJrvpxcMQeFJwcIghk2djX0VaH0urB+Cr6FC/A42SqIyoxvVs0
yj8WAGpe9tsY4qr4cLdjsCCvm0OFZVVI6ri3ESQqgoqkICqNUVEVLwj+hd1zOx24pCBA1qHOilF9
rVudOmEXW1X5Ddic7MINU2UgYR4CLcs0jScgoRkl9WOF7CWy0bzHf1yMNk5F9zQwnKyFu6tKuL5i
fnktJvmJolbvuVV59xhhqzOF8ulgK8UeeNMnVgeqjB0YgdADeOS5/qnrDYusVQbIq0OwExQcYoF4
Rys3bcbiDoaEO+OGp4l5vzZ4RBXev0nC9qPVGWmC79bY9zVSrJDc8Yto8TBFCFlWd/39psb7WpPy
rISHEJxxvGw15jzVh8EWGy7viqAEa2duA0yubpjgtv7YqncT6ppdDdFB4nb0GHZ9kMuVObmsW3+n
dQVLEUc/bo05T4iyhoLhgdT85nkrnN0iYH4SVPW+t60ULnH+0xRivdiEWqaBwtgUbGIvDPt0t43H
xIVQRTZd2gfVXW2CY9tIuM+IjUd1N+QtzNrmYtxvpciRwXWn3e4b5JWXTam9ceufTunItJj6Swce
EhN6k8m93Pz/zDKk5eL8OH2993h5dKWbtKYhAHNEE7XKHImnvyzfuseD/ib84rFpfXi23dCP1h7T
FlQ8Z/bHVK3rfoKQpoVcBpGuqKEcdhXDhLzQaeoLzKBIBSM2TqqGnqE7WSrEh4XXoN2gfBkeez5w
bF+m9w76AE/qaGjNO/Orizvyne2tEA2Ec4dYDfgWlkFS9ygfoWeKWPsE6WQC/pN8+9qQ+hb1kERB
q5QRe8kwy1xbv4i2adhXur7gPNsR5ryUTvlYaIoxkP3MrPVBWhVvvsD63+/Pvm9ng2uSFuUm9mys
neBWJ3EUAIXp7heHXPpu2BIsEvfWUmUYrP8gpTx1AVFD3xEXU5kXvLwfQpckMhg/ViQJgDCbE9s+
en53rOfmNSTzky6jlVhvpC4ePMdKZnQykDXGo1tvcHYCNduu32AmBusMcTWmSZWLPK+h9fto1l7e
lCbHWiy1ECYVrOy3Fg7eY9QNa7bO0g/eeD832c0Fe2AcDYsrdjPZsFhlC4yvfIyCGxYiSzVhxusm
uIvY8BOXHY+7OcBEwLGP0AGStUOnfbUcXG5bLxCeSdw327MRL8vJRyDtRLLp0hCDbW3g33Ikg2VH
GdJEoCduLxqRKwftNmsUKhEgVlB+IgqrA+7hpvNIIktMAsWAJWMLeUWrhhghy32KSKds7sl+WZcM
TXg+0eqyMcyQU9W9ED2bY8+9Y7iWn+smzgFsQqNmAro3h1h5Vh6unyLqiJSCk0FQeEu2CZCArVNr
s+AfO1M/qrrAgYrHBba8eWCqAVfCiGR/OpDY5WIxWYBoqR20dkfbGeICuw1/Hg6YbhAw1xwwlz2D
B9DHsrEfSgTxop1Dimo1fAQWCQFjkGxowwSz/53UxcVGlFe8iXmI6co2hGe1b22AJbMw7o5bRID+
GZxh75I33Nru3S28Ql027Bmx/YjXkAyts3OUKFSnqdl+VTv2OAkhFMRlxoRmQxPVrdVp7rrPYhzf
hArvfOUkvg8KMDqW1vSPrKTvumqeZYhL7G4DvOvGYk5DhnsBD0bUXJHLDpDoosdn3NnD6A5dKgec
omL0m8yRIyJ62sLsubZnSPVCtONtW8dsFWNkqXWLh4nfhyM/r1V5wId7Va6RN6y3imVJ3sMO+dhB
gaPGs5cfARUhVGWhn6nOPtSaH1vZfmjT78q+TObbsCaQU4sZHOMK5t/CxinBLXhEwswJaE+qLfkt
reBsT+VeqvC0uc2JNOiX1n6eIsvoT2a3eykQ+b0Vh34GVh0IpNsszbhBgbgB8ZsuNcIK53Z5aRzU
O3zA2ygtATEtJyFxchITuBHx1XkAWk5HAzrT2F02Lr5XDVWqDaRxoiHyv4Y0DB67AfCPX22pKKEi
9dczr3/C1k6HpTlSZ8hrjuchLJNGiniTmIbHF22HgFKti4XWfcATssxz3Dlyz8M3Wl8dCwlkFeKd
anA2S2jflnK/et+09MF/TtzqtQufKqePa9KlmKXzkO8ZDFx068SB7k6EIlYORQw8Ns3wu2G2SQOe
DYBmyz6Iaw/5dMB8axFmDvASOiTeHGZjAbQQETpLANS7TBCFmLZNk7Qe3NosZD3WkiXS+DllF4ZE
ADWmpOzOkgB+bfkPsitjjH8dPI3dn6qZUV5AeCDup/aBqPvrdx8WMeJhtvEZjdxnRbdEoQgx8K3o
ZFnIKXS/VqeA3kO/YBMRdd3d6NWf4GPvCEJRjTMnS4cS4elH7emLa9geEPV7WZkROhM7Jy4+GZ3g
heTQaFzqqPagnTc1srd18OTVZmek/qxbKDJqsrNLBs6SiFVrR826vI0hjYHxQjALcI7pzwo8yab4
COt67wh5tl36qZvw2eUnNjwo5wygLOM6eK2sAY+q350krvM8jzSel/ERpMiYCvqC4/Iqe2i7Wutr
Nv2zswLv7Lw/Axo/VCH14UOpOk7Imi/luSE14JcxwWx4R2vvnlkrnjxIY7CtgMPJVCe92JISUFyD
Kjn0djrRt8JBIJQtECjVxx0LDislD3IkCePDA5+6fNCfpJ+ynju4cjvbfEmOlxePIQpE2sNiox6a
r5UB2wQLXeBQc/FaOC+IlkR+Bc9wxuCkB+iPSt1PC9qH3t13fo1p3TyBS5p1LNwJvN0j95ObWQ0B
bVuQNxt3NlQI/mwaWHaXuELyPBKS9BjwaznvbQcBnFjpACnF/fri8FYa5pdqdNKu7n8LuBsCw49v
Bv0OZMDoW44hJpSV7ZVaM/CWLWI9iHK4d0ucE03m4h1up+DYWUNsTLgfkGoF2De4JW7eT1hCTIuJ
HYfsayu4QlQcLUJFpJiseNLdD17zY1vxw2z/wiEslV2wqxqka2n6MiKxqtF+0iHjJRHbOEa9gtGo
Xd8tK4K7pPiAk4iOgfq+Cde+L6EJjhza3k8Cy7Jg3DFsmZGcYoaUz1B6I3A3ooWdjbP9qRENWesO
TMPyYVhQmCsv5z45m83U8ewARkZt31PxPTTLz+xjV0STelJYVVEVm7pAEwvbwQ5oFbT6BuMD2nw8
PUH3pyEqA+oHdvkXtZGHSu9kqeFacDL1xxD8qfWbXwRAtGU0u5excWOpqvuxfy7tDjfM4FXDJd/s
KABLwcY1ah22M5uEOVqb8vDdgYtXPfBziHMevEl8IX1Qg3cpqm+fwtvat47YG+MUBy6JY8St7ib1
6tC03YonS/uZYDljE4o8XDItt48VfyjVyTHFU9N336YoEf4yof0WJ8KHIB6I/CqsKUIIQdK1sIjm
z5uL18v9RncYu0CNg2K5EunjM1p5oN4C7Iy5/KIWi0vE0XMNf8ZijPniHroB8JbgFzWQCG0qAKBS
Ab19k5uLDs7Bb2tg6ECTboVOPnwo2LVoIDe+UfgbLxWqv8NQQaZ7F7o25SJTzd7icMH4YmLXPg8c
o1I1pBQZk6OEpliAEXIIBMzcAvZHwwdtRn6YbkW0oV3hLs1wGCPF0suL3sTdgm3DfPGRNobptg+6
FCruTMCQTdbFZXDMwYFhm+W9e9v82uEQ9yeJdwsmJN5O0wKj+71T2sepnHctI/vWQ55ieVHCwuv+
uTVPFIa5HWsTGwt85bfHyiYJrfrYA95ctnDCK5cYR+4jCkw2B25eMJqtQFmD0ZzCMsSchcZUYMsx
V8cRioYVGjjgL3t/E3kvbhHcuHcGc4pOAQ0kLBDnvn/zcSMg6GgMhOcSe33wXrrrVnrXocE99HnM
tte1bCPS/w5Y/pupQlqclaztvQIygkVfpJdbtN07KP84+B9090v7w2Y/B9WQCduNZwlvjHHfz95F
wvRxGrEoC3+RLxGx8L5EUzNMiEf0Hj0UbP82LmwhHvswV6Q8btJCE/cG6VTSjSKblUjBtITp4BeQ
/Vwt4ow/Tlfpx0QBj57o2dS3PCIHrZLB1koPyEkGKMPeXOjisdDAVgKLgi2xnfI0U7RJTvGk/SA3
gCMdCIiRWR5RdNODf2eqF9v9bfEDcwKst+0334aTwDrsBSDmENAOW8O0HVjSQH2IfRbuBLY80Bay
vCc8Xfo1m+EDN0k/mVFkmumDzsg2HV5s1NfZXw9LUCJN4qXD4R9qFAUH1uR9JMG1aFqgC3P4R+hi
t9L1HZA8bDA8nNY3c8PpSHXw4XL15HDyADspjHPQZGLn1ET1jPqxjR+hwYA41DCCdHD64nSrgBl3
JVaO5YDihUhW2X72XM9RW7d4g0Y7at3pBn0dSiwsEHqcbYE+wrcNlXfNGHoiIFlRiIWQ06y7ziAV
CAsIHYR7qHkzOBuQeLb6d9ApQTIyhZOOKzDwMviaA0wj5du2jCDXVNlYSp4Elt7VrfUsG0huOiTj
+myHgF3pdUnFQbs3fupW5IpQ0HdYN0bAZrNy2Y5dz3M68gv1zWvf82wBJ3CWYYRNMx6jDptVr8nL
LfhktE98b069EIcTIsETKhkA8uVuHGADUK6P8M74wvBr5dUMl2aMdW3YXbyWz3hrRJ3CjOSHjt1T
C9PzxQ1S2QDOgtkPK60zAMFsETBlVGEqMVZXo9y7SHsKeP0Eb5BrHbiXpRm+/BnZf2H4yBz53pR9
fuvSmnlEAaS5gGngNgTptrqJhNlE1In5AWPINQj8+4aDA4anidflmgULomNroKDcjHc4VB4pGoVh
aiMLwZUbdbIAP/uCodG9D93xWcKyoxlARraBt9Y4kVc3Z/Z6ZK2bjLaHI8t9HGb/ZXVVNk3IvvOm
HVhcidFOIruxjTV19t3tMUSyOax0YzhgxB4MKEoCY83+9qyNnkFk5pvFf73qZwD/I7A8DLAqhrPI
zIK0ByagJObgjoM9MFgx66Gn9T4Xa7pMZBAZnCa9SIU3wEi9CUt+qhBrq3F5d32C9I0AUw/zqvmg
+wJbYMfD2eSe4dEBC+0ajdOKWufJJaNw24oEQ0yDhS8CGsx615EF1jHUfmktuHjI0LltCzECo0Zx
/mj7BRgOeJcObPA+QDiRd1aHB9oaAMrieJpBU4FdB2KF+UiOngsvFeMNcKOFSZVnxpS3oE8gIBWC
itsDXsnwJ7Qplhm9x/DsghRRceZlc1F9gYNwkBiEETqGCINSZ1pby2mFyUpI7awI+jp2PaMgex/h
3mM7WHs3y3WZYRfC6keHTHjo4W+EDhfI9lTWMllRbvMidIBqQUACkT7oNoicTVra8zuPhu7bupod
rubzKtD5UezENASAae92MYzmQOwp0J9goT/HW0X3ZhrZzvLkc7u5XsT1BDpXB/6Gbce4HE7kOgbB
8+5x4g5iMZYNoCAOdeyX2Xkz/q8DqAilJvFAnFVcvmt7y7TV5G4Lxx4XW73BPgYurgX3Mz26R9L6
J7u19uVWsnih9Hu29ZsxAPoXkgUrzS1YU6FxmvcEUtmIY+s2IzbJ4egPlhrJ9iM1uNcGESDgRgSF
j7XKjKGqTsoVAJJv21/TFNx1a/vU+guaUAUVd5mxhmLj5aW29nE0AgEP/eJBrAZZgINA7iPdjwza
DgmorZmwWeg2oDR8HaHNKLw5n0g7gohhORdFgUFSBxQk7gcYLi2a+8BZMPb1v9zDwd0UDod7QuFn
dc8QwoftYzHNz6wM8p4aH7vy8rr6fpPynl5shU3JvO4qUTU4dtvd1G2xntV9NcPpRWAvidVrgoMk
rgPrgBypZ1q69/D7/FgL4T97DOnopvXzCa4+mjEvARal0RajMsHY5eLPrEL8RF2Aio3IADHNULwv
wIDRy62i5LFxETZv9Q9wq0s3rXABIBFZXA8ANvARWsCSZvVoCZb/AoeaBp5Wjeu9B+WWNYRh8SMv
va5FAq/HmAmZQ4+/YddbzEnf0XszogtjnnnHTayjdez8n5kER2oEuAjA90sYxw88LXqcD9yd/mCO
SISEVh2mLyYc9+Ww7ZF7f2Fw+KlMUJ3ZyrKBBI96dL42Si/NrHN8+6Sb7Zdg7M9lUEmUQGNdm1Uh
NCmQWH3ZlQv3aH70OvdQetVbY1d3Mys+WjRTQlvPtIdpEUejXzo/tdjOeAXRMdUG/DoYevWreu57
EQVGvbsFtqVWYx7YFJyccrkw0FcYOkkJEHwRt2MLnOVhWa8wzLnzLI5OX6e9FpH2+XH22IEtfYSc
S4DcXkJof7b9JdlmuWur7iiX6RzUdCeG5WAvbrJVWKSQQDy22/jEOQFYXXxYaoPviMYkEZrmdVBy
TzV5m3rv2ig8C4Mb7nx8zwIRdK52XrewyItteG3tMpu3X6zqs2Zy8smZ8gAEBJSsve3BedKoE21M
rELkYhYrRkNm8sVaH7ea7eH0fAT19p1a6gygJv8/zs5juXFlScNPhAh4syXoSZEylGltEJJagrcF
U8DTz4e7usNpSRGz7TiHEExVZebvMFaNaBcKPNYiaqNyIkIVrvSo3vehepeRN1uE7QXunrnQFXlu
aSUckK80VD6dCLOiLmwRCo2noEl2WYqWbjSTxeQEz4U6XnKH/shrjaNbaw9lAuackurqKHhWqrZ5
MzjKQ5yYnl8rA+U/OkmvakluHC4w/U6hlh7ULthpmroTdXM3dO0+gqZE7O3w2aUpQ53c7ejx0ssY
OS3KSiaDEbtfG7jz3KT7o+YK9O+k/MIDAEP1SdmPAk54YnwNCaZcYLNPsBU2jpG+VoHt+nZdHDXN
WAVRe6Nhy7gyevFXH8yLxx7EqTelYLHppaw6QEECeXceDhlDYa9xzzZ83cr3w4hB9aQMfyjCfU23
2UhaMoby7NA21s2Y15AzSrgsSjI8xeTPpr17CKb6PmZSpnZHzR4Bc0Ciunojiiev/wNerxnNgtwg
O6J8CYND72A+16Q+VtKs3mA3xNRllbNzFHflJeM+Ssi+cxooNsR5V7HCP+BVNoQrPdf9gQJjrCa/
ZoahaKf5+E1zOgFxo07mIUNIOPM/JCwkvZseW71Dr1wedde9V01730QedJrGdxPG/AnfpskH1lq8
QIe+IHABnPO8uK+kvYGfBR7drNDVHmSovIxZtFYyiqzKPqhee4Pz00VThzs7t3vS59u/9RC/SDt4
oJ0ggnASeHe36VIUHaQqmz23hAzQkLyjhJBcB6qoaQZzA5gqeoSWs8TkW49azkY1fWT8SbOA48lS
18PzmHJOqMaTWYgPN7eO2OGse3BPX0RDuLQqA5Y7ulabXruKOHcNeZTASkxd3UXcgWwwZz13bb8s
dWB6ylTfdoJVaFVrwu5vlCAKNzFz3EofHmN13DqiLX3NqF7yvrkLwmRtu/3eM5q3zLY/EDlZm24u
a1zgkmoCsIlNyWZvGbdhUOgLM5zPwx6KYZ9NZxX724XOJOAwVe2jZysn4TC805sbGQBoZUb9Umg2
lVss9pbbb21LP7mT/RHMMFplqYkfOfI27KberwcojoGir5GCzGWY6TI8N8alJrASMQPn3QvNiyHR
X068B7HQREcTqmyMlsFB4wAgFfEmoSJW6T/6KZxB5+GNqXwM+OmRvq7daHHPSL5WZbwPU2kz+s3i
TUXtv3Us7QzO+2ZMFeOASF2acbaPW7D1KG/hR0PVSqN0rcaPaIL8oJbrJhnvPDEzZprRuic7diPD
6dFQS8iN0cRHL59Agw5VxZc7esd+tJnG05CmavjQu2KvOAXQskq3rDHoit3wPZ/DTYp+9l4OVpMh
ef+2fIkwAgtjKgQjo1uVbbxMmfRiBMoaNJC46xxesYoZ4FQGizR3P0ep7msYmNTHHnQ/rmh0xzrW
qKGb0mG81T4zsF8ZkQZ7WGQMGbCQV9rnys3EIvDwjVOK+lbLTJqnwNuoZuv4rlOsVDVf22pV+UnE
VmLI5WgktIqp8qSEs3dXKciHINE4wcs9/xB1dE4nxq1OaN+XmreJbOcSimpDxQN3sbtRmnZD9ny8
HLOKvp2PLdP7bTPmJ6EMj1qnnYlMuvN67TzYMaeGfLTqcWtE3u1I+wYieMoCJoiuUy1Vo1g1VnjK
tGap0jwI/FRqq0E3gBkblFVNQLLDGVDRug1ZtT7jipcsbZbWlM6n1Ypsrr1U1PXQGrf2HOgT2usg
yXdV1x4tZCYWWXM0lFB6WeTvWRDtTbO7F6QAiMFtUB27ZwZ6B72HVe6mGki2YK2bdb/OgwEWc3PC
ka5YOpXzFwHnTVNxCldpnYLij5+Tne3yKFHWzC0fh5qwPCuyXwzJtsvc2QmSwFfn4aLndrdmZKir
zhEWXSUUpbJQX7L5iGc/u4sqcUobI4Hl3EFzIcqAaSMARdqXElyQZiEvpueySnYW0Ita4i8xFuVm
GC0WcKfsTdGeTLPEWA54S682Sph/xIbyEjf8/zPN3o4ZvKfsx0qwGz2HUlKOfNG9XMW1dy4JojVY
SX6tCw32lXocDO2zK2Ps7ky9YCAg/sZAR2ksbrIkf08c0Cm1dE9KT7DsPNfojPBi6fFdFsUOjEcz
W/V2sMmtCvZbdnJ5HyYlwpJteFlY3TklvbyQzrErq2c349Uk5lGE5joZ7Q8zVz4l4HvH1snUGbyf
pTOwCbSo9qMseR3U6CZn44dRczFpxFdc7yPtpyNt2pYWbKl57b1OxKyVdpvBMjnIxdrhz59GzPgg
z3sjBBHT2XXsDpaAG9BGsKe6EKaRfJr9doy42tlucmsIkiHUcT0koMQd+XJRAAgrIHxS5Mbd2Zqm
nZNMd3oxbrTaXktjOuHrh7druA5tdQnbleF7y6wzjPLF5Lq7xO1WWYrTgZNB+uzqfYgDoVZW2ymw
71R7PGi2/Q7PhBFunKTLIB82zJm2XpAf2UUZJicac1wro1Qdp1PWRkfDzva6Kh4Gl6pxqoVfOAzd
x8lF+hIHfscsew9Bcp7g9NBsanlUgqTeuIYCS3rmhjS4recR1G13csZFhERAHfR1FOdIDozXXjF2
uQsY0aJbbuEgU7et0grScduvldh4GmJM7iLlxhpsPFiho4g85FCrc4TVLuCcMurQIHM8RGURS1/I
8rVJh7Xt9ccsxmnGLFIGP/zXHvTa1BTALyrxlqP8mtkMlQLgY9WvSZjuW9PypYhv0tHZ98TYCq19
CabmvhvjjVJoGyeBNFgMa0vkr23gsAP23TFC6SjhEZEGs+hHuVTkdMnHcMOXbsONYY+BQQs9g1Ht
sM86G/C/OWgubAbrcZKQZZKhXXp1cTbS2GPoou3VotuHdnbqNcyFGM4MloK0Qy5iQlt8zZvWwmn1
xRCElED6m2AaVunjBlrkagDjWk4m7BkB26/L1WVUZPfcbg4Wx0OzVfctB8BIPeVMBt02ZWEVzZPW
5Gcww35pq9MTnfi6ClCaMdkVRfFg53IXjcFBWkxTA7nr3Rk3tm5Qc5yq1juKulzIuefVrFUjk+dp
1LeeVh+a2IX8ATPOrlch+F8fp6dM/BUWQ60OHzCOmjpng25WWR0cUQcvCyXcMKxYho5ca3NaSjLv
YhorPbIjWJFdASXRwRU6pwN2lFWZzbkrULSlgauKq5yyuqcTgedhQBUd1X7PoIFzH+ZBNPhuFi3d
uqEerunx6mVtDLySSwb8VLuZb6n8c+9ydI07VMpLD8VPP/dEaGtiL3yOm4Beo9mU6Wuexu9e7p1l
6XaLsAv8BjjLNqxL5zpvVh1+miIBrA0J1qlWU11hcKLtEEBhL5rvrAwWq3KBW/XeZeoxs4a1EevH
NgfS0rJHZ2BO1lGyFHZ5UMPhsY45Q0o9PShttULp5BfsKcH0qbr53Ri7fluM91HuIBogx6QCkQma
y6SNK3g+oMW4kA4USRkWz1Uf7/KeE7dGaeV523BAuyabXR/qlyD/EzOGrY3xU6b41+kBnSVK3m7M
1q2HJ2mQ1txBUS8yR9lkVnZ2oWTWDJCz3NmMcb9OWrnKFO3cNCwDXIiZobtrPZu+WnzJfcVrixUo
OUwKqH0UCdKd3yNOjpmHJ3UBGUhAYmy7rZE2NwrwxEAvNMPXld5f6sJZ9bWDKd5HkFX7PBq2cZa9
iBJeLLaRvtK+pdXMKVA5TcnXydhLdG+TtAYjE+E3DH6jMPGbEQ0YLGO2+0WuR8vRY8rSZ38my7lx
OmXJ6G4lhxHG4oxxxh+hzuxUGkgdAP/rrrklTmvjWgTa19Yu5ZHjfEz/CJsWVDMClq0799jMjOMO
2+Oysi7GjNjXWC30inVobPu2MtR9HKUbp3ZvFOUTuvnCocIIWvc9bHEGV8TByF2MnxL2GNqIAvlQ
PwDHZQvDrO4STd5BoF/oBVt7+2GBByVlOy20lATUjGBYTT4a48MQuvHCGTDqCZTx4JTNyg7C12kc
T9LNaNmo4/g4nX5YaA0D/5Gmo7IXScMoeWgoBiofquQ6ybSlNCfEfuVa0aOjV0k2QIhKaeCt4k5h
XpztCoEhGS4E9TDc5kQYRWWw7/JxE3Eng2szL7aBdCv9EBhWuBw5CBordyi9Sn5vWqvjrFRgLrtA
WQRdxTunCZ6MTlKvhwjlaGEdOkYOouyYp4sCir1YQ4R/nQqiZjD+2nKkO4tOwXQCUrZvhQkzzYQX
hFvwlPxJPPUVlqfNwC3zgp1tc3tW+qdwv0SnbZn2vSDk3bW69gyBehl7wMBaf/JKuLR0+BBRnqJa
7LK+PmSxcVt7VY9qq1hOTnwnEtmgVcC2AFpJazSPMacccxokVbK9Ba1bRY2yD0fUfGa0artnTY5g
19FSKGJg4GB+CW1cWgX13pTtM+ij2Irsh0x/lqPzNKXBgiRMjPLSlcsKoWRlYATmbJZ3mXD3roeR
FKpKynH4GNADePOHSE1us6ZdFSmHqGTwT5N+GvJ8bcp6FznhTp9zm5w6OcIu8/NsuJ+alplHvi91
5Ed9vSPed5t0ml9o8U1ZUYGaXbC3NWWVCL3zq7ADnwuBxNAZDUXNs9Ts9ybULl4LmmZ7l9CI3sYo
B9KJ1w2FhWNo0ECdtTPJnYKKUHeUXYEeTQc5aieNVoABKzjjwWr0ftE6xR0+zwu7xDDLbHxzMFBh
EleVMtp1uzeRutiSMUnMJKsrZVejB6yt2Ffvggrihuy4ULmrW3Jhs+FM+whmQHrVRF8gzYNwcWIJ
SvNY2+JOc7oD/dvRcoLNhFWLacJrTIGWinyTMAyNFcd3lP7sSODjuOcC2JW7EJ50Zx8JjOAjViDp
ennMf2uZ4C2o2IbsZgLIqt0Jug4U18IY1nWlriqvgqRSFSfW9r7O63ylp9HzaOjIbuKtWgg498b9
COcOJpC8b0wmg2GlrDq3OFjRCK5p9/7Yl2e3jfIz/KVdit9MVNsbpa5uYfadkDN8KYl4qxOzYPmM
YJ95fUzU9GQqrrXJm/wmsNOHwqi/dIG+ycoPnW7eQI2iaIrG22bU90iBHb7OcukZ8b0SNLux1iB5
WMOBimFZ2c5nq+glDLmCCTP1Rw4xZlFO4lFJ3X0+di8wBKOFCF3YNmN8ytTR7xVADAaOl1jViFBu
xQsjt3U0qrtmsm/ysV8x1ufYtQL4y3QBehm+lZiQmFaC2Z4K0xjtkMkwVkBTqRDLaZ3y1cPDcTSZ
LdPJ+uxq5ZhnyXvXG4+6iB51lBcLpRYIcWClxG2KBXrlFOuiQ2ObROVtWodnmA9ym5val5GOn5Wi
XvReW8cIlHMUEcowvoosvp00dz0x+eNNMvUuymUKYXeRWg5USFR1ygDHjUiqm35AAm3T+2vpOhzq
+yKjGS/L8SkcxAkSi8rsK3oif/ORohfneTZGq4vQdjLzjzq4PKXcE0u/aaUOkjm3oq2zd+ZSWNOf
ukksmV9cCiYhOpVvlSKSVPSnMTCnQz8LaysVBmk43Ndti4jKuLA/hYsIHfNcIxvqtLVSiAKqziQ/
UyFWsZkogX00Jtdn7Lr0OrzXx9HwDTEyEo/8EIKXCriQa80E+AcpqX/FG7Y/Egu+VIps3SFdJPwt
2VidehMF7N9e0J37SD9M+axDiOgDKhuKsa3CkezuFSlXAVwbs6KenNwJov5Y0nOXt8Xc5IyYmfJ1
jH7nqWAm3vAwBeISJZovGPasKgcOJtF5S2eEadQMOYtC21iKlS8TVEqLepRbqST4rGVnta828M2T
Dy0sPwDssHzX8zvE1bQ/IWyScWsLe0tmnrPrVfMdoroAcQLm6qtqDRPk3tGLv+0IBVFlcCExODZZ
RGLS10loectGUVMy6BJ245I1WXLUYWIJ/mTGyl03vVkDoGeecfR2SvrQlPlDNCjwstvHqelWCpBg
H0LPsno2LageU6isNPgaNJ3pixcAdthdcuslPQjn2DybrvHWW9q2s8Yt0tI7LbH9cjBWiT1wK949
IocPOXQ3mUeDr5bDzuqdRwgL7wXfJMwc6PZT9aIbxqHpy22hsi9kHvJvM7gphYmKDfG80zRPaWYf
uwxWl5samCGmyrvDAE1Q/7Dk4femenQ/6Bw1bk4ccTRhrNw/jVV/IPhgOaY2ajDjbTK6VRFji68S
HICrib4WIVM2N2OHa61TXTC+UTzAnsrpj1PGGCZs7kqIiqGAFlKxG7GHnGTPRGSmWGHTWCxVIagM
8+qrHeJ+kdrBUxzGb+aYon7tNwX45UI0TJgyaRwpIxD9Vt6hVjxYY17/UiutuxhsBZPqNN6jOibT
tahXcNsf7cE46xn9CyQJURWbQA12uBCqC9eLLMAMql7NXNlAIBaApp+G3aGN3Iexst8KNf/rmCZY
rFkQqe3O4jATn4K4NIhrll9BJh8MV8luFW1Av6zM1Afg5yHUobQLY6WkAHKOMzr0uU3mT1OTcjjn
5Dx2Jcx8MsnK5jKSCBmxpy3StmGCSXSFYq1LvbB9UUHtIihhX1UcombD8FWM2BZMGbMiwzgnNrqk
Vn8jGmQTjyZTJ1jMXQn5IjcB3ryiZsrTIfWGhYZaSBBDYJDWOrOBKCaovzR5EZa6b20G0m7zieXg
A4Al9MCk3WhintlTpCBchF6YsMWbTn1ruPWpSsKPMqkesWsghgIOwBJZkVyPIT5pngHPdMrKB755
NO+MViu1BtWZjNdGmvhiMySYEgCkIC0pU6uLGkONzBSILVFkHFHiRgDEM7fHGf/KviECo03e8xbt
sytQJ5hV89oXvc0WPbxzAllEo6kG4WXpxpUpRNWhWbaRMzBw815zWLALS9cP6JQf+2qO5eY5WyOj
/I67I2TjJbXhwVYOwrfAexVSzLThk+boaFUSSQNXndkY94n0jgYWfJ5trZJouGVc5SECkl9xUD5l
cfAhhfhA6yCXYTfcd12fbg0DMyEJ+bfu6oMRtb4k8j3B/8oqUZPbsfNkBfZBINQr8qc6H/9M+niL
WEQszUpjC3dCekRkiVWsAlAM4HT9KfPMI+JAxA5FulbQTMaFzswlFYc8yD5SWrI8dqvlJGFAgvnd
EQC+5el3yzbtBuhtJLAayN4FOydeG8lRuO1LOuAoHJX5wcI5M3eVY1pZayc1jl7LkFDXkMpI1rbe
EZ3uWm29g+R/SqmxgCS2RVCjWsu3jtIikJLsP0TBDF7l+kmJoHDoyj2sbvoX55O26KZVFMRzjBGG
+DAwWBQxfKXUO/RlsfWKFjrtuFYTk5GQLkEuQmBj5ZDMxV5qJq8hK85TvQp7veZYcTxhxMxOMQE/
DZn8Kgk0hbla+5FpTH5eIO8vyDl3EsW3C2jps5C4DUv0mklFzRkaPBUnX01DeBfRsrWpfXAcFxKk
Z7HJ9INvOtFGCFgvme7dN1W/lJJOM5/NDnj9D06SY+3euusBPBbeU5wvhjAF7rL3QFmYasfRQ58X
hS9D92mQWNLrcpckw7Ip26ewj9YZMr1tlsXuydSKJfrIDWNFP5uo8yxDtzeFSiZBOTVHq1EOLlEM
XmUjKeishRlB1pRQPBeh4NjtVObtI+eG3Z2HVtm73fAaxPxRkwMXylMfsCA8yjG+dWrnfeK05wds
CgXrLWnqvWsFj4PUTqaBZYZOzePSlstMrJMAcnsHBG/W6kqvivuWhmkanAeAA0jhwQWM5y5RCqbT
8U0X1LAs87skrg65BbqkFmfLy267NH+QM7xFNu2aQvUkqzFY6JCAkNkeTBdQsJ+PZBHsmJmhuhiH
m0Qwa2lU1KCGt9ay6jaMOmquaOslEOU0XbtFfHxRMxVNFBs9fO+NZzDlwr6gQJCH+5M6HszaO6pm
SozorBYosOTIwHbDgNJjcCGIjiIWC5tqx/Z4+jJtvoI8P3Zms5FlKFe6BhnPa918UYL4+c3U7ELO
+FVcmc1ai9lBqmRF+FAHtGoPcqtOSgaiyrtn72KbRbKF+4qbeOMOlBA1ORji6HHETQ5mL6k6zyQi
xBRKQPcvv9wpPHX41/umK9eGJR7aoCT+LnSWGFtup1ZB6V/BZKIshwqqvChS/2ySBNsY3AH8oc9v
9ThL74GfGU4W5qaLID26DbMdOjhzEduM4hOTD1YUGvLuchPKZO9W+W0D9qO69nY+xE0ieNqWsVBB
IkBUrhzmNIkDY8U0vbmRxosAn2OihoPmw544DOFQgQtCQVUxds0i8y4w1ecspF+zRucFHs9et7u1
WaiPnpvvaTroPmoczuyZq95J9UB6bOKnao81nVJ+ZvBySpEmfA14rTDKYpTYrUe3J6N44IA1JINi
JbsbwGLd3KyA7ibST2rkf2FcvPR6o27yLvkTyPCtQPq1bOx4n8noqA7WA9KkW9OEiJxB1I9l8mVZ
9sJB0OCbaXjGBNf2kzS+y9mNzSm5c0JsMcpmryfZpZoo8fOasfKE0qzorZWFlhL1z7GZgGV10bwm
MOCNDoec0IZxbCghdZ7a8uFRHsb28KoXrly6NNG464S0UYqNJ8s8zZNx7ydOesc5/adUxEs0QUcP
m5WSo0Rr68+eeZfmUKgkLdxRfoZ5rHbUZDFHpDDsFhLOsMDgpIkyCKyCUYm6ouJ4MJsRcmS0MjQG
jIbX1JCzx49MwvQuGQvIzLjpaf56rbkZbVJQKhPtQohdQFGhHm4CyUOvIf5CfeMvDZ9lWUkOlcne
uQH+nrUNhlKM0bnt4YyNhX5W2/lcyxEdNV74xKZ4F0B9sUHLfFdBUFlMIDwiAoIKut53MLtFOBRB
hoWvvzIxp1pSsmNXYarUlf0jNPt7tzNPRGXs26FKfKA6aL3Tk+JMz4jDMTdFRlakCOOhpxsebL4h
v7Rwc1ZVPTH/Ud9SHbFzm+zHRpDrlR77DDPlyforkShXpg2hCO+NHo1bjHbLAW5MXYFchsqA8gBW
sDAeqzA551qxnsT4Ghj9hVird2nmHwnHQeS1f2l4N17PXAK/JGvrQF5VhYUMNL108bRvmmxVCgXu
Oxm9Tsunh+YzjLZMbGYVJRA4vABrZLLUJ8FN0ujkdDIJQpUfLjIr6jbd0EDyKgfi7qzlGHfPTYrI
PiXVbWXExlzewpCldF1pkMSmFClGhRpxEaUygfnlvEyyB9fzwpehTo80B5vCCjCwLO8wstyUwvtQ
6RYWupNsKNtg4E7ttkmyB7XCQDOywW5MXpqbT2evquVC63APsfPklTn3Hlb0uTH5QEBw9zGu3uMg
9x7A9cLWxanB2bkJPZ9Kb+siL+owz5+ittkauI4uHFnO6+C518n9SaxNbKKk1Gzpa5bE0aR4hVG0
Fw1ax6m/71TbfcBk5LYc5FtpZTej8lHgl4K6/yupwyfwwafZ46Wd+pdBNH/tSiXqEXhBpZKDpJfB
Q3cxgWLXWNQ9AW16Xj70UPfrWi4lja1j5du01NQFdo8HnAjOCYSTCUzfRNyOgg3eYzMeur5LgfV0
FOjiYpv6Iqzck7AqZK3GxsZTi+4of3Ucg8Mt+ePETbb+2cbtP36M/zJxu7JP1Ns6QCavFxg1o/b9
Gh+jpeKnO/kUvEMp+sXv7j9uif+6ypV/qjcZjmfFRFz06/KEDGgT7updsf/djP/fLpD6dZy01OsI
4AdHvT4yFxEVPDZ0pNZ//vKUZsO8//v369eR0pZNak4xtMk2VjcZUUsx3Fq4VCsWl74O/XRZbKAz
/nyxf1sp6t5sGvhf5oAKIJaWS5Fv4yn5ZLwFAjA2v/jmfveYruwU8xQINhqx7MvEJas3XQaQATj7
8x/+3Y/P//5ff7jrlGZTWLwDo6cicXDpwC9I/vLj33xCMH3/96/jXTkqSotNYzib2FSjWA5tehFe
jANXh/cCHXBcPaZFeYhK7xf/RP27W7oyUPTMvlBlOyfzhMMmFeWq8BwySJGCjPPh3hMhD2oe30lj
IPON47hIvINw9M3YgqzYtLS9De48dodcdv48KUeRikrJXIS6Rc3C6WeVF6UIHnv0Qcuf38O3j0r/
348qwDe0nHSy7uQ6vDdX4V6s+yeM1/zfPFe1fxtL6t71rqHnYdY7GEuqd+O+OU7LfG+tITrdtFhF
QQNZGCt1i8XDL2lP2ndr4mr/sDHLIJjFKrbyBWS+/Gp2YgOzcvzLRHPysbQiAdf48/Pj++adXwdc
K6BBdMtcy9FudfWQ2/dm9fzzT39zG9fx1qWreY6m8tMTgZOc1YcafOnnn9a+2aLcq22jCVU3VXV6
crfyUb8ikFrnjxJZQrcIFqGf3RWPhvHLYvzuEV1tIxVyQrxt7AK1SLswoN0IGqSBgvGXe5k/1H9s
t+7VTgKNvqhkyHPyVLweQhyL8/ZUtuLYYxuHYl57qCdnA/eEMxLRVuYptykM298u/92jvNpqIo30
0Xhi1Ue7/GQspy38BaKWNf8/O/2vATLfnL26e7W76JAbkNHE5RZFzjZK4k3Zk9pmR9GWHMMb6BxL
gdGQVlk3UyehVbLcvOr952f8bwta3Z0f/X9t1kOutYGsuDa+G6n53FFiEBLXw31w8uPPl/hmk/g/
AdlpykSHwmY7OXTodbfSxK1Wz8Qdb/PzFf5t3atfR2PryKIrNfF4Lj2Dca89WRbuFLEwdjCit5pb
S18fp3vLSfrfltk3n/51NDbWWJWuqDoBLQ4c+Ka0jgpOrdKMYXhO9iEakx3WoHdOP93YqvkoHOxL
pwzHz8IO/ChFW2lOv3i7f5OBAp76v9+hJhMXXWZabp+iY8UEO/bnTDRjiR0dBGqsTXwGZ8jakS4t
Cr/7ZXl881qdq40GMZvb2KqVbDWIfErqF9F5KO4IXPJ/fqnffJnO1eYyVqEiRTqRsiLw7epqbLd6
+y4cgkckEgdX6vK3c3L+1v+xzThX24w5dSnVj51QlbY7gmM+Rxhbvrqes1CG9/q30/KbXd+52k6m
0fUsx+aBDQiDk2nTiGH186P6Tz7Av+7gagdxU1NOdcwd6Bss4pbhPmkX3XpaREsdkTm3gmHkEvzS
Llf9etxavx0A372jq91DdqYY7bFlg3anTWQxKbBPRXEbi4AW9PWXm/vu9VwVGUpnKW2Q0JoY51rd
qU/p3lvV2rL/iv+ax/zBu/x8ne++56vagpAap1dVdALqWN4UbrClg99okEWGIb79+RLf7fTXwbeB
EwRVotdz/xNukfI/WOBsu3alrZpN8gnz6P95nasdISlTMscxFdvar/SpzS5fMfl8dtB9XIwVFtS/
3M83r9++2gLg8Cexgr3w1ms3Y/SAzfGhQzRQUHrEifvLPqB9d5WrjWDQVQ8Hvq7Y2o/Dvl8mt1gO
n+XzHCdafEWncYkrkVzgvvTLXX2zTu2r7QBjccDnCA72aKpLrTK+TAanv7yZ7377ag8Y1FZHC0QA
u5o9FJSw+vTx8yv/5uu1r3YA025VpTDm/j3WUYE8aSJfwenRo98ihr858OyrpR531HajpKurYZ1h
7FE9SX3989/+3UO5WuAT3D3wAZVswhEHEA1pmw4Y8PNvf9cy2FfLmjlj5TpZm26tRb8cnxAZrhB0
H9wzhipkgmWfv0XraPOf+49N+DocNnMlKFfGcIPZZ7Rh/cFSxVJWMgfva/yg8u6FugSAPbuLJvkH
J9vfvqrvbvI6OTbt9aKYCjPbti8gD0+RX/v4RK+yJ3U95zoi+lz+/Di/+QqsqxWvGcyUo54V32fN
30ovaLIrDbJC/UuH993vX631MKsnk9OY9OzCORaG9zCZ1b6NaS9+/vu/+dSs+br/Ve7WcdTlJYTi
ra2sQsgcFl4aP//yNwvQulrZbhTkcmxZgEWOSib9GNoa68SdUT7+/PvfnR3W1QqvbN1s3JYP2dwY
a+EPjyHal/hY79wD2oHkl9v47gFdLXM0j3Zd1ZxQYfiVW1s4Pj//+f8JTPvX6rha5EWEeLRr+PPl
Orkd7osdzisRplVEz0VnfefcI5Pbmetq5W3m2KbkkK+rjfbHfccDc1O/e7v/ZxlmXW0InppWrmsU
fMLRvRrtC/OXecE3x9R1YmwQDR7sZ9qc0Tkwuq7d5yq9TMlNrfW/LL5v3s11aixmpOCOJVfovAcs
f5R8//O7+e53rxZ1OYggKApeTY/DvKVuPdhEP//yN42Zeb2cLRzaGpNfzpJjHl005TINx3L6KpSj
cDaK/vzzZb67gatVrTWaHiTzDeQ6TOi/+HH//353vt5/7RbqJBoXr0D+/Gk9Fo9h9MunYsyr6R+L
wbxayzIh5vF/ODuP3bjVbok+EQHmMG2ys1o5ekLIlsycM5/+LupOdPiL3YBnhmCQzbS/sKtW4cOO
d1WdvxRZfkfkBYqYFg6Q59Lo8fJmUwjZdTda930kbvMST0Xgd4fBiFAxue4zPahwDfADOKhM64qd
dCilqJ5QLrgla87KP/XYrA4JoiSjNeF7FHeCZZ4syX0yBTgGbpr8xsjyxHC7Pn+3pOl2/3RVs9qh
9eZA853wn77IHxo1f66l+I85yc9zCemxnJ0M1/gwqu6qUNo3K1EfZUuxnAqVdjyZ+CGDPV/4KUs3
eFZtmKkAQ1ApY+aTypKo2QprunvBXt4kG8GxPs6fRp5qxk9XPKslLmawxJheECziwEc0yCBl+iLF
iILjtnyiJbQ1CwSwSvNK2EtM+A0m11I26MZKR9psN+SX3kWeuI1U3GVCglWrIeYM4Pf5H7gwKM1D
a3u/9FAWVPGuBCUSA8Mo4JcP8hPuPvv8GRY+vXlQbZoZNIdDBlQh3uQcVfOaC0demtTMs2nT3s+q
MZcSRoxhnawzdAwr/6XaWCSHITxDeY7V9EKhWrqMWaFqB1WV3ESkdZsBTxfdtTmU/1Zd5wm17qBz
LI21mEiHE8YXVOp/u/XTtXyrTq6uxpoVkrqHO+a+Evw1s8rb84de+JKVWX1Cemh2lsJTFbVjPnyM
bCRDsnLOH3xpovxVFb/9cF3x6Q43oOenFPrYybbBVtuqG5iWh+LCdGPpec6+fykGta27fJgRHkif
/rKe59vzP3/p0LNvvi1MT1anUThukmuvG+xEDk7nD7201J2nzQYgDGs6KuHO/BWhtNhjclqlD+4e
Eqb6mFyBC3kDBngw9uOFB700q5yH0CaET8RRykcGo2QLEW6r4z1g98vfRRvTWMmXmoLTXOKHSjkP
ke0NP0ibilaBNJKp0n+MiEAS9d7M3yAPXHix9IUVmDz7isEqBK3c8BW3KPL2o26660TPnuqBciy1
J1Zhd7k+PMGWDNa1AN7NKm7agcW9B6oKLnNEgamUDhmZCSnaBWnv1u/wHACnqiiIzY5899RJJVhi
hdbS6cArJPbbkvSrRmjwCei7xOuwHljrnA3XxAp2o9dfeWK3NctmlzXCqyfjBDZDyJrQCgGACjQw
2yT6xEr0nIMutXW2b13eKvz/juSL2CJ1dO6KetKiBA9ul0JnyX/5EV9PSs5Hpu9zhZ59pmD9jH8N
5aUo0qVG0lcv9NtXCuwS4aVMb6+7wxu4TTf+Jj8Ot71d7L/G0AvdgYVSM8/C9awi7DpFSHeueqc1
H1K2zdv2QlVfqjTyrI7hcILhiR1vB42XDbdNdCIAS7FxG7ILJmwufLVLr91s3iPgmVZ12c922C5l
mfSZwVCQjAFg19lJHtRmrelo5ApSnuq2eRAJEbpw5oXxXZ6VOZRrOj7PSYC7HeDEY4FwYse8lSAC
b00E6ZvyXd+U9r+GuctfE6FvL4XsBV1Y4ZkF3/0cab9L3LfupXaftjBpm6fftjKQuGHsol09FteN
25N8rMdkvQmtvy4rpMGBgbMfIFntYcWxGhv8iY1pJd1mZnaorfQtzLRDpiFlihIRSHgcNauyhBNE
7h7oj/EtyDpCM5JbTdV+FzX+RC9Xfitqv49GVNXZlM6qWhiaM0jfYHADAax9n/2JrPzoYoc0huBK
zKIPYSid3m2GzWiAhVOVrVr0awAkTzm8aZpCJ/zIax0gUDMoT1oFzDkpsB+70r9qLL5e+G/PIc58
EeFxFe0ElaQb9UPDf4zJ8fxrtfBJfukJvh28IQRONzwjAlq485tbESeK8Y9dI3FaKX47NuapOJZz
WphdGxtk9DQ4a5XPQB73U90+//uXPvt52jFde8MTVRq306CG5HLTGqtuM9pQ7A5A786fZWEe8DWG
f7uSxuMefZ3EYPlmZeu4urRDsXT/Z8NY7OseWhOqVm5ahxKBCBNscu2kC1VDW6gaX+u3b79cRl5b
ZT3Hb8tqG8D98yQdJyILNjIcyAPqUPCVGCgixxT8B1z/EE2wF4+CQ3JEiqODhAvklBmkGr6d1MZA
tkZO7K1RkL1IckeYitzexyUs3MSyFEBa+Ns6P/BWXcYKCXumKTPoArixyd15BriDvU7A9h2CWoNd
obWSrQfyNgTd1ah4aN2RYM4hdrDGHkQYUv1QHAvcc4Sjvxg4pqxIPeKChvclbVtYXz44GkFwsdVj
h86Q5J1/4kuTpa+VyrcbF6jYVt2exOjpvfJtgkdXrlMf2OR1JqjY+vxpvmbZP8yVvkbkb6dpCYbo
C4/OtepHBJ0VJ9BSj2Kk3UZB9mJOxAQcuavQ6/9KwqgSqpXg35Puct/Y6bBeBoWAt2JSIVmhsDZR
R3Xi6Aw5YkwxMcmG6UKnFjFwtnG3CSFXVWa5r2Nk7W0OIs+Kqys1g3MVhE9FIr9mMpOQ81dmLVX4
6e/frixOLI1kACXdCYDcVVm+Tye0fpbJJ9xDTtWoJzMPH4mag+4tFnamYCprOmkdxuY68IPJkcyW
yR+tUl4FpTpapCWgZz65ONFjScX00yhHN0SIS1aV6MFp6qvtqCQWrNroBczs1ncB0Uiij1FCTA+e
NGwMVbkbPcznfj3QlB8ASIUspXrTRZHcbdWW5AKzyohs1dybqE03upe8Fb1xGsEaRnhcSB64bsLu
o5Jwj7mq+gpn9jPJsr+FNuyjWnD8RMfVT3OvzCF9mMN9R1CANDHfwOUVWLJlczVURJkGnbwKCFtY
Db4FaQQrS4BlVRZNDpF8Alm7ZQZ9HCURU0R7rXfqfeUm23QSuzaa+VjH/Sd+maNvRZjTCJoEyQnX
WL+eXDV+JaiOBdspl8ZmlU3xs+ef6UKxmidKKyJeUAi1SAmjjezlT2PjX4es1M8ffamUi9N64tsb
gx1Oq8woy3aGmaMesRRvZVmYBL32MeyEzNYhmDqpLiCmVWNxK+eunRXjhaXe4tlnlTgsYKoVSp6h
ioUj/5iiWG020W1+uDyjWioq4nRjv10h8ehjXZZltrM6vVwJMBdXHVYHp21ZiYALcPSki2w1Y1LX
T+kShbpzxfquU1iSnL/JC+OBOI1w336B1EukhhhiCqGzkFdp3x/1THw25PhRj+VLt3JaHv9Q1MTZ
VNyqRQb7up5uJdqUjbIz991G2KrIA//tKma1BVmYpRYVW36A9TdpXLNgYhVtmZ+uJHycP4W6MOaL
s/k27hjXF8Ha72odAqx1J6qnXhPsvLKY8xcsKAssocTwCMn9qINGwwctwuMPI/9Qs5ofn3roO57A
LB0iBIxBA89ubcSbTLqJsie1fYqVDGqctkvaHkstbDn10Ci4pAJzE4zPfos5Gb34SPZclyClVwK7
yvZ9l8M2gIAQ51t8h05hmZemCgsPbbbXgTsOv1+Qsjjr/GvotxuhSW4Aol8Y6X6uHdJcrV3DnW9L
b5JDuOLBwhyjkk1eJtL9hcf11Rv735dOmuu1S1cR6zhN8SqDDS59dyOTVViq8l3VsenMMAIaBHOB
2NsxGd13wIHhjdV6uyXuS9yP0ANXri56Th5OAkci1K8isbpODXytetb+SpTGYrFS3vpdDcwss+VR
uxVq4wYBDMZENS1tSfc+TVl5bkpCnDXtNbC0+9Eo7gs9/C30HQjChsyCxvOeGlola9kcn8Q+/Wsy
eaI/Vm0ajCG4jNW95ZMRx6bAUyS0SIpD6504m32dC7jj2N8wavIz1A6GivXgoVglG1UlCVu7L8I2
c7TYInElMB3MjDeWJMkroYXJ2TTGNTFYe1cuXlQAB2vdSsxNG8V7DEbYWsDMb8H34JNtVTjEZv9i
Zi5cb8VUVwR7Z05TRz5REj2iqSF5bclBcT3/YDEAGqH/IMjYTDyos3r31o/1KRB64mfGj7QrnvwC
GpQMOpFE43d/iJ/6hJ06Ic7EbVUE+96j8FVtBZa9YQ0HmU8LCQoIE6lxzGRSmzXZnaBkj0NFx7BX
PhpD2iWmtBZrD22FeNMKHUnjNDOBu6dEIciHxCRHUe6SI7l7j0ZCagTuure+kySA7F1JOJ1537jA
LL0hnu44lvs8YJ2XZMcuoI0nlrAZDIVdGxJ7UtBc1cg8owXlOhrkaxHhVKsZ3nYTCtIQEEtU3/pW
d9Lj8a7X69tQ018IBXrvoRBgEvTgCBCuq5X3Yd381nTlTk3rv0LhlqtKan6hCWWK4kq3leCu5UGW
twph75u8CDakpYAMENsTEQKnWiqFVdWJXztDtlhOpI3Ge6pVDCWlkb5rZbABJXDbpPqdSqhtpA+K
43skDKZEaYeENOYS8O+wAdtT1GChBcIOMOAIcn9DGx5NLdsaxA/u0gwoL2qv+yYgsZwRCWSOdG+5
hmYTX7XNwxSaafYnx+SENpJcxYStD7/IQwcngIIwODxqWvGhBeY7maXMncvqU0M7QFJj3jh54+NI
Z54WmmAPuQGCnRkAE8rQOzBoHJQQ0kZO2mcRFK9SC6ukN/+CW7oWiohWeOffl1J6bXSSsTKw+ZC5
d0uc1n3M92+LINAwfGWH1tS3HVm4+PyAF02QYQG/jeOrdQyLG9qtNZGywPFCED0qIs22GD1+R3Kc
Bb3HKb30FexXYitN8JpWfuSMlZE6JeSBrkwPhqDvYWZeWWawbaSeSE0di2/U2aU0njK3eghadbIA
4Okd620Ivj+1RnT/av0RV+lD4YHKCkhoHPtiN1okCo5q9EiSCoEMY/wilNmb5vbPTRPhqSgB6NDb
AVdn3lOMnNyTLbtPGK8DaccH86qV5W70xzc6f9MbGQFPT2/9yPjsZTZCCsnYKhLurqmiSF5s9w1c
8FgYP4mVHHejaB3D3PvAono9kGdgp11/HXUCFFNrIr+P2GW7B32sj4HG7B0CdmCXpXyvthhnOzNn
n9MCk1L2mKIa2Pq5VFZrwRyvel9xKHlH1Wv2WZ4+DUO16eSvhF/wXn5+07rpW5uzLaD4H4oKuUZS
wr9pzT9crTtYBiZbGVK4lzmy3t3qVf1WA4JWOrAjvVxfNyJ4XXKx3TBmuy+qcK7XQJwMfKUuYH2n
lqRnrxhPYW2tLWCUJLjBnsFHvc5h/q+GJv2gMfG3togtJSZJdGSL7BYIB6TIhBP4qhyf8adKK/Ct
ZGFFw4vVuPDmCwjysq/Uq2B6iIXrTSjCZ7kC8Au3AcMbKR2korfHUh5IPO7BdDTxNginVp/BXaqE
9CofwQNrA0l2FgRhf92KxDWbrcPOL9tc6pVWRbdGl3xqcvXOSNPz7qpXrq5fJUCrrCw4iJX0Cal0
L+YDe1TQbEtipU2hffR6WLhlYO3jZnj3dTBHDICbwRpPBWGRa0IeiMticZhI0P2kkugrSs1vLWfh
Urq4b4kE8SICJygc6LgRroJvFvM/klw+4PHfNZ5yCCK/I12wYbCA0ZaqGyC6cBOSnJYUVk0JzAU0
sNSpePNLIhHaNlq1hLk4fZq+iYp4zKewFai3nt1p6Ws0RChD3PJUQwq+sKe1sJ0tzVXoEPci1WrQ
r0HU6v+QurEJHXNfogKxhTvGjd2/tZ6kuRidWDKplCe5akkyeZo/RM2F2dLCSkGaa84bLYRzWrEa
0e/qK3U97tS9fCPcaXa0IXX3wjR6wdODA/2/q4G+klzBGooMLTH1qRhtb8fQamMq9+32ffzrrspV
5AA6vbD6WLApSXMhuTUmQj3UbAokzVBvkqB/ihpiJvr8TTCohWFKTGRxO5h1ucqw9V44rfLzgkSa
92XpXKOjCOmj+HvzLiWU5jX98MjFqdfq39LbxreqDZXthRnSe3Q1uT6m5Lp4p4F9AGNzXbSrcQ1/
kDvhX1ojTWuhH6arymwhFrqSSn6cNrWK8bxWgMeIUVfUrV81olPHhvFhNkOxy4uyhL+bY9qW2+LU
VjnMy1CH+W8ROXR+7rw0NZ+tuwPIgE2osFzL1ecwufNJTVUvbgJ/OVt+uFBrtq6OkyS3EO1EO7oz
bxGwOrtKmWom+lWvyWwfql7FgmoguA7VRpTVd6POJYPQcSKRBzTlZBsqMRS68RYpEAsErzhqg/cg
sEkqi+VDKhXvORxkQjrUVVQARBmy6HoAaOKhXVWh/6zMFnizB5miz19NEsqGUT+kZQEAQPNPUhpc
JUl5L5JRDxqeoVLV1mLm7oMyhOCu8jNR6pTpVVxBnagUc0coxCbXDLiBRsySTcQyXYlX1iCRlmq9
VIF4RZrkbiQkJdbJFnCV/GTE2aEEiB27PclXNUFmeDQs5bnMmkOeahvFhD9Xl9kmkrMpWq07Au0x
1oPWnXpZekwF+bY1JxSq8j6oxS8tz+5EQn9y/SOJlQuvwULZFOcuVLaNdBhbQ7ZjhfoObnknrFn8
KL/gSjriEdaWeX3+hZve8f99JeiB/bfsEO89Vo1lWdtAPk0ZrUZ/SQ2/dOTpFf+2vcHwJ5oeee47
r46gasDwGdqX8z966lr874+WrNmhjSGrQ6HFRwtA92nQMjwd8rvvNa+eUKZOm7Fz52nvrZ9cGAKm
r++n802X+O1Sugpe7uhiiFPdvmJS7d/mUrxRdZEen1o/9zV8sfNXtiBtkqzZfg3EvFJPRoYx9u2n
97ViACiT3yyDcBj5w41fRi2g1s4RIhyGVnInxzTH8E4QBEITOrfCB8OT7jq3OZTjcCQCFbxF1L7E
cXxpO3lpQPzaZv52O+RSEYm3gryesKDY55vgjpAhsvlwgz5DhrhWLr1CS2PU3OgqqBmTIgn5Agu9
X6UM3D5zT6qs+VuAI6CwTHxXpa7cQoN4A2ayOf8Qlh73bPulYZXvFoPM5mcHkVsJp/xMX4MpWjqm
2V2TjHPhvfrqYPzwYs3NrqQPGbmlcibSnq6z9/5K2gEy+zMejK3ohOv0dEng/dUe++lMs+mF3oOv
VwX6/WED+bJSfhV9c+NZ0d88EY+t58HGCn97QUj0I7sfmX9NrsRjFSdPeiE+16V4W5cePA+Cj//p
Hs/9sgkr1gwy7bT9qm5q8aPOnsmqphd1sLrH86f4kuH/dM3z2tb02jhgut+pJV9Eq9pj7++6ji0l
y9h3GVniGh0JYscdeXAPfXmTHAMLhYp2kDI1W5ugulxSy8TeVSFfFnA7YgVix0RMEoKtTt3J0jBz
DEFici/+GkXhoyXxsyNBeJxSbgaC9OD9+ydyoG4qRd7GqkfbGH5wGgm4hNMckrd4VcG7Ai+lUdl1
c2v02qkoOtJu+03bVbC8DIITa91Y6WpCfHB0D4rsyiJTr2NVOgUcNCsoRvsafHvbFYXjxyy8z9/B
6Ub9dANndZaOWNlCi8rAGLFk7MRsRULWAx38tZCyLj1/kukN/Okks+KqgpbLVZFORsOqUPbuFNZN
ZHVYLEbYTVpL3qUZtrxwollpTcykTmADp19uDWUzKWtqY8W1bJPN8PuiWX5hNjm39grghtNcZLlA
r6cOVv8/jQ9sjPlsXH+5Qi5ZtH4eYaW5VbNOXMJz2XAhp1l5QTTxCNjJPv9QFkbYuTfTzJXA1Ni9
2IV7b1dto+3UNMAst/23w8+eOQv8IFMtXqwi1A5h9hYTu5mz4EaJC6YRIehGYYfr/LkWKBKSMXvu
6eB2nWBBzvT+etflFW103ioH7CsKV3GdOjjo1kxV8+fxObjC8P4ePGJ+sIPNpUXwwmdkTC/kt/Ey
LUbXFzRp0sm3Jys1ti5BvJYr2lIgXLih0xf5w0dkzDokvSSm8dByQ30hcuKyvTNz9V4S6wsj4tLh
ZyNiJo1uQYIOVvmAeO8K2A5kJS25pOlYuEFzf2YPv6P3jADlxXj04CNBjQIrso2N9MLtWagx+mz0
K71IAArJCYi2O8mduQlbUo0Vt6WK6tKuy2MQtNU/SeukuT3TwmNgiKQx7xT1Snd3UveUms/n3+Wl
GzX9/dubZAZyYdJByHZBFpxkT/vFWpriXJ4UA+Ld+XMs7UTMjZiSqOuqwtbUrt50a3lajTsVdiHv
1G3IXFlP9mzBuSS6+VK8/vDm6rNSgFZfMzV4pLu0NulO+sMbzOu1ChnQFYhNikkxXQVR9wuz3T2h
kddTFmcbaXZYe1deXGN/lrYhCT9MCMdVR91ydCsgTJIERdAVhAjAzEKiueuJTgCP6Aik5BLrYiAu
tf5xGjd3gRKTExfAbiOYJcQsr4J3d5tv3L34garNk2EUxWtAYRe8eovPZ1ZOWItkiTiiEm83xisB
hJDEbDVwpPve7hx5VdruvaGvu9/JhRN+Wal+ekSz4sKmmtv7Os5cJcp3Qzy8uEr0bEQlm65Z8+ya
WYX6LiEIMrb6G7G32AyQIWYWOSjqDEIQGX1kyMssx/qS1mwFSNRJenwEaUnwqK5Yt0qqgmlEgE2s
KqhAti2zdg0N+KN1q10k0RMa/WOqFjIq1Ujfy6J8cqcoPDowQmkROGmZMPAw4LRdcooL7S2M1eEI
jxBKspmdaLDnhCPSQjMzNsbL9tD10W+xkTeK3l1gOy19mrMSaebskIgeL5rmm3tdbB5FsNwAOqEW
m/mFxfrSLH7udQVkmFXNIPE2/yEToDoMdvXu2+QZO2yL3dEU9N/7dc3QdenzXJhizB2uop4oYJip
BU1+W4pvav2vVzKtvb5VsqiR4Fo3NQnxp2ZtbBDA7711sG2J7Vz1tgnByCeUbRWexEtnXJiXfcny
vp1xMAh3bCOmNOavbs0W2Cl/UQl2Bc9DE/Lo2sP9+fr5pa3/4XOZm13DtlQT1YL/pG6JZAADlGBN
5kEpYJrIolkb69GW6Lmu+if2q9CwsZc53qYneZWf4IJemPYslYm5M1ZGzCYrmgHtKLbLK3Hd0eFd
RSd97z8LJ8kertjwvfEc+cJlL9jQpLlRVmmDpFK/zHXoTGiMVVt/Q9LbSjq4XKTxmd4Fm4sXt/Re
zmpg7almoOZsDEwZ47a00W06cASisY5+lNbxuqD3tv/H+Zs2q3+dm0Okinr0EpX0orWAUZvWPQ6p
sumHzjn/1ixd0Kx8tKIGkF2CpUM66JUiK9uAHe/zh16oTHOHbAvfkWQe9N2EKXVia1uxZNeaRtvs
0nblwvRw7pCtmU0VneoiT5doY41/epf8luDv+Z8/VYQfPid1Vin0QjWzbpKideUff7gaCoWYX5pj
HXxPQ7hw+5e+lrll1hT9FGcklyD9sV6b66mkWmsPS7mTg++KHNFBlktD9MIzWbpj09+/FSM5ypUm
riDH1IgnIlddQxU1Ou2CoWnp6NNL9u3ohWgGiqRxdCKarJ0kATHUJaS/VtpnF1bTC+/r3Eobqigd
iaOOd6OOdArRq2k8nn/eyvRZ/fTAZ982TUxFiBUTqgLpDrhU7Rhwege/2JCIhB3opBqJTVAKvPkN
3vyVKps28H/HQ2NCsnjpH4kbd9A6rySSMAP5qHbJXVvJKw3MReZp66DOH0LBWLvGeIjH+LZV5HUD
gghj/PlLWLo5s4LRioU7qileNQQWThqhgNcvvDdLH8OsTGQ+GOq2xSNAjERPcq3g1IZAqFwADDf7
t18/d6+m+OmJ4osBh5UH1frQGbzO35aFHz83rbL/SIMGuNRO1UM7KUVbKX/TiAn139qwPX+KhTs/
N69CVZOLYnK++ya9LDPz2DYjkfT8wRc+K2W2+iJ8ufToiyLLg0jcZuHGHGsbxv3m/OEX6vTc/Rln
ZH0jsI12vOv2EO2BaO8Gj4SftLzw0S4sg+cO0L7LECJ1LB9zD8Fj56cnYcxPraoQj2IR3jGSE6GV
F5YNS5cz+wjkrG5zskfpL4/uJi0RJeTibyPPDy2Q0PN37OvO/1AqvprM3wpd34KV9lIh3skEBRSo
aEO5f4iS9MYjeoU3YcftXInlVZaSk8a25WCiLLK2kW6tMrceCbgUSPw1yaw+6aZBBOR40OXyOvTH
jdeTYgXUR+qTo0EspDYlm8reFv03wYbJwY/bXSvA3O8wgeXVFo+9E1mqc/7KFt7juSPVFYpOG0wG
vTEW1obwJhrh7vyRFz7CufO0MhJikvFd7oiNPfVeb2chAYMahrkRHVh34U1b+v3T2b89GM0A1Cwa
7LVK1WtevyvhhSe+tAKae02B8sqkD3ls5ilQ++MQu2cfxyvPS66qnnAzkd5cydVY018J3f09BPDY
Qvbfk+KuVZD9kHTcbD0VqX8FqPj8TV263NlwbgVCjBeN7TeVbcu2aegbXOiTLHxFc59mqRHgTpuZ
TxZTnNBi32meC2a6SeFduKVLZ1D++6jC0awt1vB0uwSLEJVgWwrdhx+gQJELFIXnb9DSSWZjeguh
XzUl9mCFMbopwLCvJnFmEog7xRWTCydZqM9zW2aVKaFX+z0SGvfWkp7a+t6qLqzulw49G3cl0+3J
WUGXgZJyFYY5SkJpK2f9hS1DdboPPxSyuQdT98w+hpY+pTtV21Ytr3NJc6LSP5hiS5epOwqi76ip
taoIuWGyTUxRb7fkhlCuhlWYouolMvPVJF7t2pcKu3O1jdsQ4K2xT6uRalKH7rNShOxPycU9mQ4K
HFcio40xfK4mTTttJNBVofvHVXSS8rpt62PS8UZCiOKTQeI22rab0MMtFNYtLA0EsyKM9fNvx8Ln
MzcOtq0+ZAXtJVDt+IBQN0ypNOcPvdRQ/yok3yrR2BZaCrUF5st6WiaS3X6E/ucdFDaott02WE8a
qzRe0ZrZ8AEbt2O4Pn/qhXfma6nx7cwePWOjrnEtVEpF6LiyNsuOOG35wtu+0KKZ2wkr5vfNqOXT
NgMCkWO907Y4tg6XWjRLz2T6+7dfrwd+Xvg5u9jspK5dgsGGbrw/f2O+5hs/ve2zkiP1ght0CR+q
aypEx/bdU9NQb0Qh29R5iVDUeE/05n1svKtMNexES58IHbw2lBqxGnYv8ma2xmB+RiKtznZkSiEX
aJTD27GvbtUOT5eE31SsxqPeINpH8NNY3X2H3awhFMfIf4+1SMyK9Xn+epZu1ay4CQJR9r2h8vIo
JEsEx7K5cKOW3qDZFKqhKCSKPMkDMtHR1GMcbz3Tdc7/6iUZx9xvXOC19tUgib+sQdg918K9se5x
6SewyqW382dZuDdz43E+jklTSYwuobIuoSKSPPFv7//cATcYVdMW8pjtzAHLulYZd6OfP2kdngYp
eiFdGd1rdlDL+On8lSyJNeaeuIRwN1Tn5IxMEQRivqGMCOMKfY6tbsqtkm38aMXW+4XHs/DsxWkk
/fb9dUmrhl3lQYAoSNutcqtG1x9NIm2yJc9f0dIppr9/O4VlCGKgeFSQyrLQzdE6SH/rfXThAr6m
KD985XN/m2Gomix6bGmlKgFr+D7EW2rKVk1Gm/CfzVD2thoPjpGQ31CPjlEE60F9D/VNn+yN8CiB
KvEiNogrjDJYAKM7QsnVKnHE+pKObGnXZ+6OU7sI7YGrU6KDCj12XZ3IXTrpJSYDqgRio884Ea5z
WoSp3DxIorTu8SYFeUykSU10u+q01fj5b09jVkXaWrTEJHTxfbTvUrrPBbYa1+cPvTDnn/vnfNrP
OlA1LhOpvf+A1QuB630Bq6FvLkE/FmZ44myGZPVal8rppFgkZlz7FYz+TvP+xlV7YfEtfa3h//d9
IgLmv6+r3LdpoiUdo0ab4njQ8AwXRpCtRJTfq0Esj2SUvVZMK3mg42rMiAjJiKCK3Y40qTr+0ybE
YciltW9d/W5MtYZQy+rOz+XNqIGVUbyBVEc3cdwkeqNfvMbcgPrYgAsHJP53bQqsCb1n9OECLaRC
JE+cLfU6QpIthb5dx2XhxJ3wV+vMd9LkMUWL4l5OZURN3nCtdCSWlwmZhqNWZnQtYSMkpf8o9Mq9
p5kvBFs8EHZ5UqPhmBTVlVx5b16WP5hWeFQ0FoGxpN0Sw4MuFvo3NCv/Wh3MFyElQVIat1p9q/rO
eK2MBF+06vA7VKq1mo5b9qLWhL2Vq6BRN3HOmslotrqvgOnIwuOoZZsgbm/9mHYEqrcDr/q2zXEa
KT7+o6/sOW/bxa0N04M7aTxZLN6jOPiUOutPhjjYLNQbJBftyuq5gN4HnFMK92Qh2ySNOejzrjKd
pqsARIfg5FhMDk3WfHZGyV1TPlUYz+IwHPNe37qgBxoopIzbyR+i4B/MWjqFfX6TkQAuNtFeHRQ4
JF7xWtfEK9X6cyjlDPD1tRChwNIN1vaBi19JAx9seEfddw+SH0Lf9jqnAyXY9s16NPsa4/sl8+vC
GCrOnY4S4aNVK7AB0dU12WnuqQ7r2hkbc+vH465IrAOZzVdVqKBluokk4bU04ofzH/XPH5w4T2Sp
JM0imI5Jc6vf++11I2l49uVVJz2dP/7PI7c4V6KS5twOWswHXRKcSLj3lakVF+Y1C0OpOFeQCnIr
uoP4NSkPHwl+W8vdo+lUzuBMuaIrMSMy1r40k12o8uJcReqr3tgK00y53QAHtuNND26+Z6m1QtXm
eMT/rrINinXzQrnVKEg/FapZKXQluWr7nnJrqu1qigFLvHeDbNTzz2VBzyTORaOV31IwetYVjKQn
au6pksoHTZNvFfokhB37kwi+P+m5lThdGj1XzZQGKq/TsVhnmbCu9OEWVsVu4q6T8Ct6tlUR+qcT
Shh77rQtnhMMX2Yfoae+lIofXpgQ/DwKifP4lVQM9MasEcZltcXiqyZHPZIOYl7deJG7rbJLknbp
qzH3wwOYi0trNYV2UzIhD5o2WUeqf4wnEQGi8GfJjI5dGT9GLaeuoic9wA8e63q7Ig0TyNeg7AeJ
KpIqWbxqKmttNsJN6AJXIetBsXVR/EMzivjK2PdWjSuQ8CxlIuvsYi2QlijACUBmyjrA8NUHGrDH
XALmJrXumnbb29hb1x3OTADI9dqQVXJvw0Nb9NcxwIpA7281q3gy+V5Wmqj+KkmZDDrFXxeBQYEV
wG6QCs2hBwIZXM9bBSagEZ+ZixpWe7HRNoJFp8oyVRtF1UtKaKSqkcfHuz+shtS/jQf3r1iJr15V
3KBBu+kr7MaWMDylfcJ/N586XXa4XQ+SENi6ZZ0wVK+6WsMpXYYPqWvsSv6XTbbRR2liKByyX52G
hxUFz17o67tI8Ts77PtrRcZ75yvtp6C3h7otIUN16DmHNDmRpljZeajd9Q1GizplTK7M2rDxjNI1
7hskruEGE2ptjzoaDTXYBvlwY7ruIwPvc+4CFeyKrL3qyZFbCbHw5PbluJdwitZydZBrYa8PbC+N
LVp0S96ZCcEVSu9YnmSn9f9xd2ZNbiNZlv4rbfWObPgCd6Ctqx5IgkswgmTskl5gISnk2N0dDsf2
6+dQlZWVUk9WTs3T2JRZpVlYKDYSgN977rnfEdvY5EitRk7S2O2w2PVELQebY0ZKefcI/M+3bPYn
+B1S5+3NKGSRlrJb0jxu37O+pJue+W6dB4j6q7J2VRJkWTZJj5DB4EWEsK44uvFTvxkqKHWjqZIV
b0fUGZM5lWQJ/0TC/YMn/88LaUaiFGoKrNdPbbyOsLRroc24otkmIvsTUfCPFlDin9oPXSOQ1i94
Qnebq2xSgE9zlz2xHVnTFX+N1E3x+q8fZ3/wsPw5bIgPooxygZnEsHQr0iL/TsQrDXDtv/72f3RC
x9fj7XdNTrAEeahLi7CEvU+vXlZwI/bLDUNo1Z/TRP7gHfm+cPW7HwIS8hBApNX7xqEqFZ23K10O
yxrCwLbsEff9f/nH/NQj8KZDQsb1XbkmzfB1lcYf1Q43+A6rzc9/ZjBj//sBLJKIf3zJuM5VFV/N
FSK8h09rHZXyuMgsdbQ6IZr7PmFyNWA0gmxeTfy6Gh/L8ilzH9R4noN+HRaIGYz9ni12V3VYmV3K
LeKFr6aJfU7vc/WtA6ZBB2YzZA0SggTqFni9i2j7r1+lPyhcft4E7RIvqqjEOdO57JutEUcb4id/
/97/+WX6L/WuL38/RNzf/hsff9Fm7rBs0//04d/O5r197Lv39/7uzfz39Ut/+6c/fuHf7oovnXZY
Yf75X/3wRfj+v/78zVv/9sMHadsX/Xzv37v54d35uv/+A/CbXv/l/+kn/+P9+3d5ms37X//yRfsW
KbYP76rQ7V9+/dTh61//gib2dy/z9fv/+snTW4Ov22FbuX37H1/w/ub6v/4liMQvXMQJj4G5oJGM
r3fh+P79U4L8wkMJM6ckUUxDdv1Uq7s+/+tf4l8ihvo1DKMo5pJc3blO++tnyC8EiWzX/7GYICcW
3u1//OU/vEf/fM/+o/XNRWPD3H3/U66l1z8rgkiEQgKzQWiE0Dx89HO9XiIW1srEI0Q0tP0dwuDK
NY9aepNoZFMPzVBt+97Ut50Ae8FVmpt1Z11/9HXRNCvExtkjBIE5HRbCn7sZ2coa6Su3Lbo0JAMP
VwrDmDUowqd+eOTx7G5KQAo2Pg94Whkr7zvl25PL4+ICsFz9TCvW4FhEzvlXAw/sJjJ9clF0RFzU
PAMvUvCMPo61KhFPesWW4KkyVefOO9etFBvUQ+EmC0ZGVL1geNADP4bFEosX/5QsM9/AQFvdB01U
nVosd99QyRF8PA1BibPJ4hyD+nFJlBouiQDcqeNyPJulBccxrs0YAZIwc8AEKuLatVtU+AjARrYf
m8qdAH5XH1yI5gt8sAJ8AcSlQSWe8q8ujsqz6RK75VXcnCwVw2fpZP4BYd0NXnGZISVdteSZaN9d
qKBY4lwGrGBOoXzruFewrqONsT3FQ6HRkzrEQmvANiJ1gQO03Ds4sLY6n9WZ6grGExsQ5NhaFl1I
SZrbDEGhu7lEBMhs2+gTNrfnTRDbEmJSHGZHGPGTjy5R3SnRUM8RbkWXIxcuuVGTdNu4zIdbAtDA
p6Bt5bGsZvEA2IZL8c0meF7BzavbDA5UCNcPBulViCgHSfdt6bx+XlriD9h2rF+tjNH7Z2BKxEML
fxqktr0YifoIqIK/G2V+jSvnS7RZmKkf+uFanGAN80vtgzhF3+X4Sgortlg6RYp9W/u9yEd3E7ll
3gnh64fWy/BcDDo5zYG2SMZGBhAclXJjZ0fkysm+BJjIJoiSnutgOCRxGVygexRfsLWcbFTX1LDf
snrKVr4I5BeVzd2qs7NKlRuBajULIigabRAXp4FuGxqMvlq2DJc5g7llMyqkB69gqAzXCdMUCkfF
T30TipRHEzYVSTKXd0ljZxSipEEEoquS/JD5Sl7i2LMdLor8KW8kTPhLiE3gkQ/zp65foFNwLD/K
HQAWmFx5BKQnb33I8wOwHLSCapUtrwqebgcrb124TTGjEE4BbwaljPWEnn1eiG+cmxzohKx3GyRr
gDjRUi2h0OQaFedcCyCvK1B8pOfYdg3nID/oPGtfp6irEMatIm7SScoQhVtR61eMK3uMvozcU1sX
h7hN8js5dRQZ2k11zukYggUz5MVhDvAxyYbkkucBAYUAFuB23ZRRf2YknzZAOaq3iIEZPC94FjTD
4m6hGl15Iwt+SdTMybgZJHAmq2XM87eQ9Mktnt8K83Ma3hFv1anp8QKvQuHxXzc3SDpRWQPOku/P
fFhKcB6ljF/ldJ0VhrB7nfRS6dcpb/CXWRPh1Qsn/FIBLfBcmqXIDzWcQ6+0ixHmNFuLb4vXsnkl
Qd29AnnsHjszF+MagHyAKFkXzmcQiie9DpcausCCDus5T8LO3LVw2OJ2k5assJ3dIBwF54F7BmSg
RF6vjAWmkiOtOyzYJWUPwpIHb1I51X8dOyqiu4ZSjpWYEcyZdd8RwlJ8w2L5hObw+md9f4spx1ps
avDU02CP+CtLJJir80hGTPubnJHpEYGxTm2ChAaPoSyqj0lWMZNi7737qCJLjuPUhpdW5dGZziG5
IZlR89WvHoEkFSwpV5CYV6XvYBwpJjs9xZhPH1oBHNXKgHL0yuFgeqoU8TfWZCBA5j1NozYJwGxX
yd6Rfj7RxoePNLLmtVRBuaxHkbX3UZgsTzxKqtsKXM5xpXrXfZ5qzVNSDpjt2gLXYhRU09dC8B5F
dlECwCLltJSrwEzdyxTnFsvHuD+ONQCLINpPHAvnjSnREk3L0m5IuMgNl0357nhkx03rWn5eOqRc
biC0+fFWxV2BzSdbRS8xLc3nWuYx7hOKTS/AaKIOTBgLnuKR1QF7t1gdbtdTbhpwjMq5XdYoKbjf
hplf/BeDmPt+244EKw5hOwAYskB29IelsW8OHqO1l9dTS9jO1uBzyYGhWVskKHSFcyiR6VjYWwkc
WHy9jmtnLiB71SAguQIPkbg1wA0LRNYfYYAhwRqLAriANSyyBYRaU94WOoSbuasseXCBXtQacfG0
2AwASI53pZyS6KwI1U+gqyASrTHxUN8MLsZiUdGMtdxMvE/IjVyaOv4WI8I4TIGE6UCHqf3BkqZM
HjTPCYNfULJmm8spkI+8ngwH+nAEK9LbKZq33VBH00UOU0uKdYzFAsW2AWPxq/Jx9pSgbT+YBM/v
1M0+fEZhjVsmKuYAnqg2wM4KMlTrtaIToMeBa6fw4CVq6yAxRXgZFVPoKLuM4Bnu2PLaeA4RqWlE
EtzYAOoqlz2O8o5IjlwRWk+fcBRMJ0TKT2qTTSWIOTQUZN3UfLnELppQRETcv4PP7j7lCYMy4Hio
6dplbXlPZujXHkT2bVWy6q5elICgyVgIIkSHh/2CahqXH37tBq6BZHkB+gu4G13r+rPP3XUZ3XYX
NpHlhUwQQXx85e8IXQbbvKnDfT+Ezq5wugxpbG17US4Ijsx6yCxlG5aHZGzEnkYmSQNMKqoVKWEx
WBSg65bkA9g1cXW3RA059WFlD/M82EMFlMjHdujsaQpoedMKzfYl6YaPkeqy57asQRfKuqRPx6rJ
PphothtgcqeveZToZykYyKUTzcNdI/v5Ytq+/YCBIvInXRa8sKHHkKGKZ3HIcPQeBhK7Z7wEsVvp
iGMTQppym/FJPtVRDQcV6YrinLcTf9ZQk+4CPgfbseIDWKVlfBdNCWDxIgFOUDVYDQLhJ5HtKTLh
DUPd9qpI0wDao/CW1XQUHw0vwC2cM7mrswQazEJk8yFsRgRZB0uxU6PpMPZs6VkImR+GJaDHHssh
DzTv3BGsfUSODMYse4KzDFYbbIoZCJERLNM9yFd+jTia4GMxT7JdGV4XoJ2W3p1yD8bGyuO4NaBf
Fa7HxTZgN3mwlrDDSOZg04VN/k6SEhg3n1wv+iLx483I4vhTUE8A45BRpANXQAubsVCfEITSfYuU
Vp8cNfKVRgQyr+iCfkVm130TRTje6TGJviVtY09kqoebhnucDoDQpT4u8ntYb5bTnLD40mbgnvuw
mQ5lT4rbwdVLyiTtD5WiZhs3ybJtBQaMfZ0h6NPPCZ5mBIsBSDNNqyISm7YGqc9Z0m1q1NLpGIPj
iPnFjIESmlDXMtw2ahzOvQyDG7DEsaShBp4GUpqPkcli8CULvrVkbtJyLL5gtN2vMUuboYrh0Yll
TreBMWZCEGOPgwRn5ZrmebweIlxJOZnpxtZjvel5E6606eTN0McxPrOgFAfeCTY1whFqng3LR2DJ
hlfKxny7ZBUBfkuPCHu1zYcxb9hROuhoxA12n5A6X+shM5uIEoCVetHcVzIq3+e8b9ZJDPdlHFXZ
xnIUfWCldC95yYotSpLirDsdQr7T5T0sBi3Y7Hz5ODWVuSV9E52mcknW8dBDGQPI7oS9ozDV0IjH
bbIU/U5hWfuUj22J1XgZMxAl1wAW9jiwGrkIimd3iKTYdY98l0cs4dutadt4VxdqwRJZ1BxJ7Jfd
gkrgG2Z087fIqnbbuaYDkYZSth8AxHqOG9Me6pFmJ4jQ6JKyad4CRqfvnIi+Bm2oX6yqK9CKsTcW
wsO9qgSfPpVjL87MCEdWU5Ysn0Gypge4yQHmFTWmJX3m8Poj7yP50jEUEw0lwaHN4u5W8gxVBJDO
g900tR3JpnGa3MWL1m41ZqwEWWQe36+xVxenEvEohiI42zwGkoLA4wAqd6kghlqE5e66ATj7VSar
adtweB6Yut6jhkfrJS+AtR8iSMoo66BAJvnwNOA40zt0FmAGu9iNj8TgQFvlOdRxaLhqhw3DDqV/
Ph2H2QR4ZM7QrUs6+oN3AQ6LMOm2JY6CbU6i6hDWcEcCDxZjlo4H8KzzIe2Z6F4Di42AVcQBfu9K
i/K7I418HKYGRU/e1tPNXPUAWEYTJt4Z+P9BVdjUL0t/j+jo8oK5RpNamgSnKlTlToUdQcACWV6J
BqWIzGN1xHC8PBHP8nXLunqXl3WPCNxEb1CYJ1jUC+a3WIMGI5HLcMYyH3iLFBs21+mjSIFRECdR
GXLIXMFP0nYMD6FoDtd42rRb1BHsacxsu6twLm+nDCo6XXrY4erFJDva9x3OW15vE8w3NnEe8WXD
myKqVyLpzFfomRPbQjBf5hXxoU8nPCROMfqBjR7rfOMKI7YV3m+MVItsawILD95SwgesxGuBmuum
ATX6LkbKDRag3XRD5jy+6Sdfb5rRDaupmbFtlcz8QwlsMrJGTIfF8rE+QPKQW/xf3KAdrR45zchh
GEJoxejIDthgzG5xGck1/B7kmMuAoppJ2lSJ1m/gNWZA6OgkFR26OTw8kUtO6hYeCq1fokbh4OiR
8RVg9fVSqkbuowQWe2gX82cICSh989jt88j7fVEWM4CJtEqXKQs3ugrrd2pGRID5JgtP2oB2gm4B
NLhyCl91P42PppLYj4sFaPNl3L2LKs7vETxs1vIK+lwMd4cJ8iDQGDCkfgHlMlzneTd9Thpo6JxT
8iE0WEadw5yD31V1aQz/f7NCv9PvbNC7J7Ts443GEbRjOQkCyADV8ALtprkYZCtzcGAjfyYeC9oD
QtYectcU2xpy7kaWE39oK1+AbYq+cxo02TMlTFpkCpdTxRd7lQ+uWySYt/Mk90cGCNqubctorToY
IInohi125EmaJQXQH5NE32AIurM4wEgQ7s4OOTFl88Rz2shV0uNW6L0CDy2b6HzsiihI+45x4Did
26vEVG9cTsNjH1foezvijkyjUwKIkHfbsWmC67vH5s955ap7mNXxhDLVlXcrlVq7Op4/KZ/0Z40T
+jQVeauhnNbq4AuG8Tq2V0E8mxZIvpyZV0TW60MD5xOqEaduJoFBDt5x8DULbwDjXOQttRLgmpoK
tg5RcWEbVo3XkJzRX0AUcmeU8WU6tY7dov4e98BNYT6FG2erC1Y82WKwmNrEvN01gCReRhwNj7DR
qwUj+A4+pEw30bqtIbv4tnYbA7xothKC4G8BN6tNMz67M4thfSgWcLSEM2CJMrRhmK11S/KAhgI0
Vq1cdh4QDAm8Z8u/haIo+MoOPUZIg29vdEvzV6BGxndQZGtAakDMuQltAlkudyNMOGiO00oHxbHi
TX4PnQfSSBeUl47U8aEgM3B92Tw/0DpTJ0LK8CnHLHg/AYSTClMPX/uShLteqvk4OGQJLHMBU6gJ
2vvAhuP7OPjgiIlRcmLJlL9WRptUetp9QB6QSf1AcX9neLqgcSkQRLdMQIzJuAhArJuxGrhm2LNA
OArosI5DhEFwe/dhafGLQwUrjt//LrSUJQaS87ysKtbbxxb2xVfZzPZxbDMQNBFzMlwEso9S2k7i
Www+1Coac1RNuJ4eEyOTvzv2f1WWf1BNf5Orf1a2/1Cv/kHj/pf69/+LyvZ1kPGf/9CP/4ey/eiB
JIbG/YO2ff2Sf2jb7JdEcooiXYiEM3Zdvv5V247iXyBtx9BPY05YCDLKb9q2+CUkIUuSmMSchpyE
kL1/E7djqOAScDXQ+iVK339H2xbf93l/L21DKU9onFxld6gRTOI3//2gS1HaiRInDZz1V7XTGIRZ
jk4IB1UhKe0qblV20CXL7qvFdPezlmbHWxbieAtsv45JDatNMHpoz0OszAr7G+BRUTAYXGUFvKc5
PUA+9+cI0TrQ9ephM07I8LEMhL0Kvf1nXhL1YnFgfuRZn0AKSNQp7lGg6yzD4DmpAAaoZwiVIN9v
XWzzrfUcdo9OF8ldQ0CAsYVZ7rD7Mm50TON7CCMY8iK9AmZ2FL3leohBCJHemxtZiPITxdwGJfyg
IYxUPnY7q5LxXOaQmkzMwwDCq58ecoBXU1U0FAVxLlccuhFCxGruNmzKBNZhXX3LFpn7VWsH+ZrH
o09j3IfHecqJ2YQNaC3YcHVwbs1Rh3SPLAeuH8/Zs55s/JRPjh+5yeyptGGQbEqcG7vW43xcqaIr
1pAR8ufyWqZsQHEahvUSNFKua/C4PsfDgGkxVJCcbL1A4XNQTiLFYQjn2q57pEtX9zwrsJnTK0SV
Qp3qs2Y1UmbTyC5YnPCh1I+gM00745rhC6lLSOcUokJbyDYdy2zYsEazdbuQcV92vNv5vg/PnQjn
dTi0OHckY5t6Nv0aGcfA24dM3fsyxxaID9UrxsDdAT8JKoNiy0vtI/65wEMR7bk3ONYrNx5DFLV3
ecNtmqORx2us2CvjTYuOHidI2dXRGsMfbCnMlMR7qScAoBHzfmNbAomKqWZfj1ZBqxgQLQUpMbmL
2jF8gHYKb9+gZjzsdYDTZ6XjJbjpZQWHWxUgSKUErHuNHLP4hMycZqepglo9oe2zEPDR7OnlmCP0
5MY1Vfups5n9Nk6gs+fBNCOOiCz3SalgKh2ZW2tasrtw4CNUrKoARVvAXYGV5uLSW2AwJQWEFPc+
0BoSrXvTolpbuWZqU4o4WbwCZXVomWX3jPQVgBiLwdmtg3oX9CH7VCMQMdUeh7juw+LGN9gYrON+
vM1ZIx6VRmpxBRsCfIxJgC1WSeZL4kHC5Dh3b3mM1D6ENy3rCTbztOmX6ewq+EN7tSwHuDHk3pRw
Jq/E5II1vBP9gfuy/lAzcE7mEdY3kbAaKnev1dGNM8pIzG9usRJizm2eyGMXUBetANFobtDoqruI
2+41l2GdQRlv5+PiBX+1orVfcQDVD0GbuENXT8ujgw3jc1lVepuUMXpbhn2qdeUz8Ir1EKS0l2JH
ZGtuRViT/WLiClZ/G0ewzWbzi2cN8nOQ/Tm/FCScH7NgKs85ENn5ClQ6zxE3EpJPJBqaS1fE4MON
St5leTFOqQk89vwnV6sPQaszvcGAC3fFdSC5QfMWtRtg0MAeAB7rDLG8BOY44eCHwzepV4WoIWz5
YBAKDw5eHWeMYXZFGABLWir0NITyKE9Hj4kJvFSlPjjnwo9Khf25oL46l6ERmFokJtmC4z9Oa1ol
PsHwL4KsPtTQVpEvUxUHx7IOmTemHkHH1tG4D7NQxdscmNF4JbOge5mHlj8FnNhugyRobAujXJbq
Zk7yGXvJDOj4Dupr8Ajl2wTbQdTJvZUmuQdpNf4YOg8pV01zEKQIL8GasUJlgf1+qp99kTSffFkW
sDr0FaQJCjzQsqFIkDJfpp6XuDmWEJulGmFp3WODfm6bDd19iCHTSjW2+Uh541HEJNY8YideCKCA
I8TpwGmaP0HXCd70JNQurJC9tcQ1Lt0ZkFWTACpoeCoT+sZ98DBmlV0NLs9eh5YwhXcMQnzYCnrA
b9K96/DaLeaoy/Mpe2sRkQTwO37J5TKLaofCDHVRPSCNIWAnVYq7HHrh0iPbfS7R9gPxXASQqYIe
vLCkeQj6INvqsn+jViRpi+IT7U7wAmDhR+Jru0mWsoTl3JFti4tmC0bbeB+0VbefJiEfGgpVHey+
B2BksadA4FgnjVaryFRiWzKDzJelRam4bi0NTtBh5x2umPxkdIxnXANhF2sAurO7bEmA7STLPF7g
P/0kIN+uBWzmaZ2QYkuNM/tgRm/aWcTbhYytTMP5Tqhu3HXYuz4tMMDuMVvCIITn2AIulnGbaeMB
Op+bM6JP42NCZL2HQWOp0BSwQw+FQS/dvp6mjZual4Vndwj7RM5iUd0KXBjTRFdLXdW30UKe2Vzf
QUy6U3j4P0DyxfEmYjjZy6q/LRmUMO/uaj1MhzzJ9wE26uUc3Xqf74dZ3s1BeyksoOI89mJbxP1R
VfokO5EfCcZJqxAn84bij0+DApywRFcb3QW7qYzVcYyzS067b00+XjQvDzHPICySaV7XoJlDFL2F
aLvjeEh8anoIjRU0+RVvAgPlBC/1qgjbjr5wXcNzj6Zmuq4NFQNqiZ40r0PRhy0qfVvNu5pa0Cwd
Yu5AQ53CcFfUeQ2xzy8xW0XtwqYV90hsQNEeU+D5igiJuIUt1C2GCbNZNX+fhkyDRB91HZLEnRme
2sHPAm5KhxTtaRlx68Hq4E42CgqJfKc2/lA0YBWbtow33uGwXxmB4OdNGVYVZpVsjHYjKAlpL+Dc
RIzIUF5G4iABcXA4MXmFbI0VNNvCb7iUwXnClA8PQvgl71o2c6S4JdMDtJMaM49xYaeknDBMQpAL
pvs1JkzeJ/o1ohLpBjIKwbRsBH6gQN+pCsynuuukCtuL+S2DIedCOqVehZHZS1Ii3crA4gbwNrKH
b+DbQ5JjzzRsWKZ3l6lmmI0av3wUGkyScV7Kd1O3yZTiBC4/LosNHquwwQaH7Uwr7iKQnHFcFxS/
TUQxpcUcHMM7XMtQ2uakqR+qBA5+jGKTSX8mbMbwltjI3coKY9ssjKEf6DJBQcGKIH7qxgB8Tfd9
XqjLzHE86sOqRtrIUqh9ZkSVPOXVqBvcste5Y3MdQS5o8UoknOnRYlZzHVXS69RSfR9gwqYFiyI2
Lext1vPxS3WddU7fx56YIZJgNTNXnee4KLB0ch2RjnistWvBmvAV2ise7ijJ9KubpD5hJURjIfM6
b2XfR6+Lx54xvc5j4z7TCMK9DmkDDCERnHAd4I5hFHxarkNdiLz5mxgVqdYFJqDA8mdtcme/j4EN
/twnPnK1o9LDQt8LceLXoTHLff5Gr4Nk32HcK0Mp27X6PmkOr0Pn6Tp+7q6D6MVBj1pLJOccWF/T
VHJhdrKLcIRdx9gFofjy62gbi5GYchffJ94IRbmO2DB8eV2uI3HeCcxXJ6GrMwQCzMzd9/l5lQ9Y
5e+a5AXnq0OGIcZxq/46dac95u8LMla+0FpCncDMO1oX38f0QXW9GMx1et/KK3A1GK+T/ayE9JwO
NavFzn6f/hdIwngdYD58g5IFeZJcjQKLC+bb3jCxES2sMTqkXbSGSeQd975e50j//OrCeDoDNt9n
txztCjLtZ/MQeBvcVDBNbBjv2otBUb3X3dKnGBfJnajm0SLk8FqXzVzcIHWGQrW30aHjGXY9yCIf
MeeCh/Pft479/9lg0ys1548b7OfOK/82/76//v4V/+yvQxlFElYASjHwF//0jqG/5jAVwv4VwgQA
2xasfr96x4AM+QUNN79+UiCyD9au3xrsgHG07OC141OYdIb4V/9Oiw0b2u+8Y4LLMKQcwXexiPDw
in/eP5pDbMsVtmKpbKXbVJBuL2YMQCBU6KSzsO4eraf9Gr/PnyVf/uhk/PUnJ4LDRx3SRPxMBtGi
HzgfA5pirJgAa4Oa8Tn0C7N/4iv90Zn/958ToepgIY9CwX7mcGI/380mKeC8GMoSRxiH/L+i4LTt
0BU0T0mjgwsavfzpd5fBr4rT7315kCd+fGmv7zgsg5RgUwjb6PTnlxY6fmnyslxA88uj8ppAKtna
+gID5qoOs/J5bCVYaQr7XvBpafOZO7g80gZtun0gBpPpcEUMwUmKnUmKHCnuJHpBO6cIdBWY9M31
gVfILl1FKgC8RZIm7G86B4Nbs2qxeA/LXozsN4PWczVUEzYVx8g8sQFTOt03fAN/F7agq9l/KMoF
g+m+CoU6Yh8+9m8ujmWVIu4AD6XA5w8+R1Vk6Rx8LgdgSRCBEnxwroeJTXe5enNJTx5rmMmjU6PR
pOw5RpIbw3txqrr4azBifndNMFqe7egfvBrSpSYr4FGhgcDKls/rcZgxP6VZjjw/zvubAqrvJ9N3
yTOeZoiFQWBN6lEl7uTYa7HuBstjGB4CIOmK63930HqRd+Ns4/xz2422x+6LtTrBod8mL5n1WXam
FqfMBktGHJ7GoX7tJtWhnMeaUbCqcnRGbxx72jWmj+WkVr3vs4MXfXhfxIKiB4hwQFpMZT5VYWs/
0ZpHj3TQ4lJiVrwNcBsdWzHg/YJ5P/omm4lhhFDy/lhNxsE5NLWbUCf5hc2zR/WjCZqcMULuAxU4
CUS073ivgXJUrdkZKD9uNZU5ykQbLrh6mz68LWeDiL4OzDOPEMd9WQ1sh/CkPMXWfPIVdUF7UkHd
fjOmQQJFMsFEBSfXGgsywxrniNtEfs5PWrZINsQg+jCgfihQrjG2t4HzG2uGfDvPdXtLE0pSV84j
W/M5jLfJ7OejZXGycb2N1xiGwx+GQ2kXBKF9QuJKecBKYrlBq4Ch40KB083LUQRYewrmc9mgiG0k
o+uFqgFH66j1+zIwikSvsJzSvCAllKphAANtkh6lbh504etgm3406wCqyR1kcHLug47dFdkAGQvG
VBg+xXJKSD7f24IksHNlEfZeUDChlJv6Gg4zFsEfTxS2+DrWpZjVEFxJvXkumXIPERy8kEooBSWL
xPWKwQqxwXUTvNZKgpEWZuPehxOxK5SN7mYwpf8K1mdwD7HeXTzrphMt6uobkhr9bZ1Y+cJGozfC
jmjdhhwWF5hJ4iOa72THQh1tR7Egrgyv37SLiUUAibP9xyZTqBJnjUCSgAt9YNXMn+ESao/ZqPsN
gdUJon88rAcRu+OISvo5pK7akCIf90hvgV9g9OUm10bsJ0PrW4ol6zv4Y+RhsabdSmz1pEhJyc54
zCs077T+4iQdbwekjO+bKsu/KmuLI5N2WjNonJdkWXDvKFbchKrGNczRQq8rO8Qb2g/ZLZ0pQ25h
gYEecsEOE6f5/TKgX4JmFp9nAJL+F3dnstxIkpzhV8FRMhOg3AFcxqwIgjtZbIJVpZ4LLUlkA4kt
gVwAAie9hs466aCnmDfRk+iLTGQPIoEpLhGahibbrM1IsByRHh4evvzuTs5n3uquwH3dRe6a8StL
A9hMTKrvynZC5zr0xsnj+pXB9gMw0qeZ/VoncDFtGTPyxDbzSYzh4msr2VDUGRlAa9rrze0cBO3t
Zkx0lJSsm8LQtX0zRtKurVVzev5qj53L1Xo++7GeGBm42Plg8JUkE+AiMjGTqyQZtC6yzI1+kAgx
L7J4ZVIZNtxMbuejZHoxfhq/Jifx3Ea3EfqY+cnCSp+9hdekU9XrinUt6rFzMvHqwx+J47jX02UM
UNBO1meLyGTyFUzpblatYRfbk5wnZVO3q7XHyQjNYS+dM6v8hLhqevNUX752pySCwQ2M48dmSl+d
5WhjXz25c7vfThkuOBwydm40j6e3r3Ga3c0Wi/F9e5y630eo/HuEDawcPhlwoc38dL1uoaY9dNY4
Gzxd2c3xjJmJK2bIrQcZCKqo3b4RXavOVvbIu8woCDhtteoErlPiZ6Gd0lpuMZp3nJk5eHSSVi8x
6WAxoPvy6cxaTKkwGjj3I2uSdomAt66mBlCmOHYnfrtu0tYfxX25XmxM/DAAlQz4ypzHdMHIg9dN
/enGFOVYk2k4vGm3X5uXIAkymlaBIHDIKYBKG1u/ruPBhDZ1w7V9AkCHimf3ySKluXmlQwDZ1YzI
z7ljZ4uLBaAlQgUh86M3dY+J2Qz2+7FcR9PLJ4B5ZwtvcT8xbKYRt6f4JNP1M+i3+BL8AcVMy/kr
0x9MK+yM00X9Apjv6iIcRPbXuEUB66tle2fDFCQEcy+9ry65kF5oPTnnY1IKnfSV5pLT4St1++YT
ZXLUbHXSFUMLQOZ5DEy16n1vUp/fgatffW1Tq/DNMVcUJFM3c260LU4olXGnDEgEuj2hf1c9HDlM
53GSm2VID705w50vU1owdN31kOAUocHOyHHTS9eyl2cJpWcpo4AI5tU3afqL3c7GQxKmQFmmEVMM
QNw4g2+LoRi5GE/DjdlZzdvjyyiZxDB59Drjcli1GCaySVsnJrL2UG+Opl/HtNj/ddGs1y9aVtwG
fTsxvk9nr/NlZ+5mQgQ2VFJj2ETfEnuS0eY0TNvMxI4HTBS26dj0tHQmj0SKiJJ6MTkGXNTIMy5G
g/VCwMIj5zcSv/aKtgKxO+q2F0zNOWV8qAPKYr22UrpJGy3QQVgBw84YkBg9yJreBm1p2EmwCjd2
drrGU/5hgO3KAJoOFvfGIIquok1i3U9p7bXpuE8hIe3p0lj4dSa7tc7pnu0twLKYS/OsbS5nGDbG
uHWWDDdxP2WyUsC48jHYxEnbuSI37T4mtHq+wsZwvo7jBWM0koE9pKgVdOPp1HOYTLG2BourAWow
vZyuAA2exLbnjajEdmfrjpcybo4LIxui3+N683tzsCD7MExn8S90nnKv4jotBk8S4jaP66FFpLtN
9mTDDGb0+SmGvXnWnK0Ym/rElN75xcq2B690MWqGaAMK3xgMJeZjWt6yfTfBlCObEY+ZFbpoczKB
jSSDR+r86jQNn1OQALDCmK26IMjDXwbMBb20p5vI7WZOmymdIbNPmJbz+gSeYe22X8H2JwvHPOWf
GN55NEwWg84mmhvEeZl8TRN5ozW9jfH1aUKTWrShdjBF2WLgoINuPWo5v86xYaaoRXK5J2v8aQND
aQ4AcNOqE6AzmjS9ybAZPfIK0esUAMlk9pjQVpOqUgD87jVgj9DojK1mnHaiuD05oxXY/BoDc15/
cbIkohLFaloXAM+5FbL1aHWPeTcj7By6hnNCyBNUTj3dNLvekJjbKly3zmymFt5ZK7d+1Z4Y428L
AAL/ttwMEQhqahgWWc9zXIjp9WscN7+2MKWvo/VouSSVYybdxdLzzo054b1ovgSkO7eS7GoWgS6l
LcYTY6QGm6nbNWOqOUSYhsbssxgUxFlCjcyd7bTd7roO5qIzaqWvARf75oaZXKv1qZ2QurndtOiJ
euK61MhepMRpRU4JdtftRdKpp3a8OhsMWvUmcVGbPUrNeFMnb1Vf/jrBYWg/oO1GNHPm6CzOmNKD
8DuAXVcnzShcohes5vLKSOsGrQFmszuTefeDUzt1VyerccJZI85NO/IRpsP3EeYQWJRoMugNmZz4
yl8sngCRtH+ZNRfTS9vyQrCVIWlGqkFOjcUo7ZIOsS7GxnLUISQ/OzPHE7fXRh0QUhpZ6Y9xO509
b8Ym9SsmfWTn62x6RlHC5Idjhs4DEOGNaKtl1hfZZX0NKuMEyFR72V1kg/C2SUnbV1D5LQzFCY0G
EEWPWtdo8mp+d4Y2jQldiyEqQsIYZ9Ye2Z0BVTY/NhMqcepTY3FHLpJ+DO4ovW0DmmRmJCfQvPBe
myn6hKlfD1wyzCe1EwGzc2Pz5Ym2q+SBwRM/DDPKEf6lud7gcFB10gWbMDqbp5vWJSVCDCqcLT7W
8cZrEt4zTZxcoteO3W41bTmRHdFO36jbM/zswfoVO819usVppGN1wiTX/2+xmJ2Kv706vgKWsa3y
y4vaHqPP/dEu6GGf0PsKA6nZ23HrBXwip5QXJf6MwsSndjHrUztICSB4ZIPYDqGdCZNet79vtxtU
4rmeYxKbFk+B09hhzf6a98sgP/c3P1t5kNdLiqJIMcNDCmx99NUtr0HoxnJQcL+/4g4HrHYDRWqa
rVbxqUCJ8H1HxAGnip35KAdMt+GZNvCYVlHQKTZ5hwMmMkBFJgEgwmziOToZsGzCckpCYNsNwHkU
ugqVtvPubSpjDZP4ZvHmhlFI2xHtvin6Aii9u2U1bBeMkwVuqngkFjTbDcK3HkpgKx1EcY/rAJjN
YklA4HY18gfUX7tBdxDDdlGBxQPBHSloNgRfmmar/LgQt2OSAjGGVE0K3AbRZSB0wOgOSIFrNiyr
TSiJCHT+FFJ3RCxAhauywGnwahYJi4MHwQVl2KaA3jS3DCILcVwHwasmeT56E9RNhKDdBEVZ3nby
VVDPlQEfty2rEIOjuwvAdyqdg7ppcuETBPfIaOePzAKz2XC9NtFOqxSDY5MCUwzqUuKBZYqDYFit
UuXLLHCbfMyN0Nqido9JCYhGU0rvbtoNx+IQAAkuHvndTaPVYJCDR6lT8U1H9PLK2w5WWmy7ON/F
I92CVn4Lcip2Pj4u/YeVrrj7jt3AFCIbTTI3fyC4YwiYVoO0Gk/r+IwgMdpHSfJxhFpY0o5nbc0c
2RU0Ww1MRI/WZ1tj+PjkX9USrhsN8MKObf1+/VVdITwlx6TGyT7W6w8bVVEM6ogBJxwTANcnf9Ar
O2eg3nQbgBBaLsGC4owUeueIFKGpegnk8BRQHdSG0MxWPHB1lwce8BWOQss1hePAc3TmsKfKAxpG
GbbToifnlgWyKsQrNNsgdzgsxXN0cRH1k2A0gBK1S6dPbLPsF2Iq0lJL/MGxqgNLrFjtVnBQ+7R6
olWFdAQcp+HiC+EPCR7xFNfPEWkBMLWK797MNaFDIlPsPY98IxIa9Iiach0e3VVIlF7x3W2Lq65J
M7bSF8ax2tGALtvPTekSHCtYc3QscFQl3yYw7IJtRMYLCZc5QB630XRtEmNHp/tN9QvQaODeemTm
/vpI+2+aIliC7qOqMZe0Yzr4Yt6rktIjIm5Sck7J5uGIuIGDbLYIC28/PzrhJ4ilyAKHUBDFR+BN
t/cf77hz/j2CYSBtgf0fnd7Px7orbb9NOJhaMlH/u32kdxey3zRIGBnbgNsRyb7o3an07nXLxQnC
7qVPqPzWQLZ5ZRJhW5P3+IReTLZQennHbbRE/JP5J8XGy2a/hdXfclwPxEL+RUe079b2HH4+B2Jj
0Tc9G4N/a8zyjjsH3uXjNoeCrH9x4R8dC8Q0ErXdR75JhDJPYXvqsaF2OCCOvUdooEknrKPbfkv1
3HO6PYfT7fH++SOLPtJhOG3y4LRCK55jYwEdYhT33yO6Rxbctcuwt3wCRJLQRACoMiyeozsBJCUU
WSByXKT5m6i44pTLHk/daiD8cGFrFh2j5yNmSyqpAbAABn0ruAJlbx+PFyeY2wGvJ3+O7gI0xfRd
pXfHpaUky+b1Sx0oqUCniYoEBUZyrDgCxZE7pntQOe5leg2bVud0tN0ecznuBQtaBIBpU/7XEwLL
j4kFThGQVTIFHKLgrmfTJ54qPUkG6u0Wpj9Csu0jbx8fJkbV83cMbB1ALwaynj8yBxCBZouuQAZD
8o5TEShnQXHueXGTBiTy3jdJAjIeCLTYFiBQKJwjkn5bFQCAFdAiqG0IS4jgj1lJAdXbbqNt2lQ/
Ow4AWIyio9OB4NUUrwGHXJ9hEvtzttYeBHcsYc9rUDovfP9C/rdB5mOSAlVDCKS7wEPxVIK+dUyk
4tg3t35w8VVH9PK0plbcf0uYgcABiXEdUoAwB0PQIEfIf/lXHdHbk59WfHsBgyCPytEvXn4v+ec1
xGe2WdpIR+gOql6BiD+tJ7w2df+/33E7GqAOYNwQCWLy5e8XgHdIye/A+s4wnPRzSH0YJDvjdd78
gxJQv09gCygvRum4wKalPxXDdwriBbhc/Pynl91ZPLmRt/OhGEG086P0t8neH29fPl/W9rt2fyW9
qrSw8pPylxdhEPvxy3Cdf7DevlUxA+jL5Nmfhf5uIwf256+L3Jsu9Lu38FOqsz4DQyWqiLwy1SxJ
Y3mtYgqlKtmTYDIIs2lJSOy2cAmVyUYJjK35s37tIog3wSBa0pOypJt/C2dO+VuCic+MoJJQThZ1
pkw2mwz8Cq9tDcs9DWZTPx6XCxTLFf6X6nIvY9gw65eEcrIaBK5LJ4fK4WgSMVZdbWcTvAxrD8E8
e56ELyU9sWiBS1elfhbOqrwQgS5lsn4cBbXLRNCWxC1vq/q3p5G9S1+cxf7sJSgXKTghZvupLvk8
fI79SerHJSlBuK1hA88Z3jZLgrVEF6tOecFBPPVnMlkdfGCuncxdgb1QXWwnjqgGkxQaWFd1uheM
+vFjiQnYTup0L1/2dARGmQa6qT+RVyui/arcvQriioCBpdRA1p/Vbv11II8JFBl51QXf+OmyIg2O
Bu7ehOkwq1ooBN3VF9yj96E/ri5ZA49vQtR7GsySNAhlPguEiTKfs9dg+sw8vUFJS2g1U6TvVUnf
RpM+PCkJ5XRFeac63Zn/EpV0CrIajsit0O0SVU/D7t0F6TCI92450ljlVx0cuvmua+4uildy07Q8
B6XKX9pyVYwfEMfqq71nomc28CclpXzjRHxPdb0PEbecfPAIkKjTFSc6qBIW+AbVBfdyrUlLeUmI
LR3OR2/uy0qCvsAaFrz08etiySCmAEsD4VXQly8PS4ev1FvRW7s4deUahbRRM1P++PlD920cw2LJ
uLR03B/fZmEa9GvX4WzQj2TvUWRVVWXuO8bVC3LXYVhwSS3niauBJ7fRjAsqGMSyQOtwbnpB/Fw5
200NyqiznuPm1r7d1e6CLMWsr/05qmyqDi8H/yaoRb9hI8k3N8XOGvT/2a8PXyE9Dvq4lSP57gJI
ouFOfKDVtD+RVDaQTPAJGlZ/zdjrpSQwJHxouvKmbX4oavV7AnQ/6ia3g/j459ujlx8WGo/8I0bt
Oszt7kvyI7JYqirnHD9xL3ag48K/DV7DigEoMg6q6+2h19PaPdHNOMjjbLfhIgsIOpekcxEwNHzT
Vtf3Uj8NEom6SJ2rvkcHAkKjfZkGMTq/JJivXoyiKX9x4A5kMe+yPDsE856fg4pWowqpTZuSN+n/
gQeYnOI/YtT9t8EQEzhJ5Q3RcLN/wYx69rlcpEOgwe/8Ek+rtrUGQ/XEnw0mfj9IhqUQFmq7/OmA
yL9T4m/XzJmQQ38C5a96Vk+GWXXTNGiAkzibBWG5OsECkZFXXWvHJ1DQl40xHTGZXhzWbvzZWNJU
Omxe7no5Q6IjYHJBc6ratfhf78tDyVTBYtPQsHOXZLpmQSIzOS+nUd09KFepatAPV/5cVg2mAAKr
rvWahqXrTVWdgYxWJ03MJB2yf3EgiRvVNuq0exE9Vg/R1iAY1/7GHw/3WaLhXN/4kWSE0IdLnRe3
/osf7R0RgQtTFQ6czQFTP+XtEyPvlAn7k364lA0y09Nw1xFZ9NfVMy36xqmu+C6YV+JpTQ1bd+/H
PsmNQ8k5im/UV31PmHxPkHXk0e6BbITzOdEZSZ5pA6u+6B5xGX+O2ihJ5YaFqUE6Hod+WA24Wjps
i0d/RPveKqcZp1C+wuetoUc/XMl6n1I9DWSzeCzMwr0169BI3zbPwQF26Mh0fA+DlPmgJQNy0dCh
6i5TBinMtwdxlzr4b4F6VtUf16IF+zCMD30D6CsN9kFvHvvpZH1Il9hUcWg4mLdhv0+QresnackQ
wX9KBH5KHQ3xLk+3N2QGEyb6ARYBTW0SDSu/9fOnKb8f/No1U2Yn//Pv/5GM/bVfewj7A0nZ4Lp7
thijo7rrjyFtzes3AQnFkpjgWJNGGiCOy199/nV6Abb8ODu05236mlHfof4dTCDvR7V/rT0S/USC
p5I1QImMQ+W8+rdc+xljWCV4EbBkQ/QhVid+79cnYf1lGPr1JMlKemIntt+hYavJNA0OUNagOm78
eTqsGB8Fa968Xv648I8NnNR4V/wHANKMc7YHopQRl9ELIbA3/uYYUJndLPYr9ifNk0rBOHDS36sd
v/xWjTAyBrtKd8vLdyrcLzMQVi8iWVXSyY8Eyrb8uVzvB+lWGSBCgRVd+jGKcDWaSyqUir39VODH
iBb+6aHQbZ57UFrwFwF49SuuE2Vk+ymXj6258HsPrFkg1Pe02C7tP04VFPZBCWnuCLC3kKsPArB3
17/957u/6vKuaQkfl76r/KT85c/Qzyf+UKScS2HNj4MGDV6kQHep6rgyz4lT1JgDFc53Keez7VXt
lktQnRJRHVnIyyT2AynBSYl5+S2lpslIqKwfgkEockHvMhtZ66Kkkm+YDljDVRT3KyzQkUa+zlZ+
KBnPeR2v6nbdBJQCyMkz1EHJlM+z9iton5JKcTVoMMZ+YWZBLFEVRTeqLOj5WT+sfYn9KoRBFKwp
E19XAPWMxlSnuk1NijXXutMQ760STBFdrlWX/gPfo0auRrKsaXuqTvnXgPhBSUZIh6WjHuBcIOIo
uwgHTPbapU6TXh1K8zGbPR9yl3A10EY6wHdfnrPabZbINlVB/U2hOXSj/Z3wFhip5Q151Ff0eRDF
AzkkrSNS+pAlVatVh4P+SJhNrjZg9EIp1n9LMf9xUiBcClUpkP22Y/DJvkwGwDOkA6lBs34RuRGJ
qIYb9yRKE8K9EllTB11CvbKyfjN2UPSU+Km1TMiUVGcpzuIO0BE97gz9/i7NfT8v+7CRWJZsCYQg
KPFaR2S2pC/RECnLidb+6fSh888SaQ3CBiAgiCPZxBPFz6rmQSciQCnnJF0Nqd/fcVF50GJ2sGJO
hw3S8edB7XsQ96XYgKvBnjwdhZRqpJJwi1noqgzvDtbztCQjToyO5CQD6Pw0QsVNaucZ0TRJfYj5
4cqrjsO0ksbXAQ3upsMwmsuaWUfI+pETfg6ERqbc2ouPfFyPnPvP8iEUnadVuXsOokzasv0o0SdW
uicINPJSX+vlMorXqM9KDohBOeq0r4PZWuLDgbjhxxlxEz5Xb39zP3L6CbpBEqVD6RIBU63OBdZb
4YIY96AqY7egjplq/1JxvXXcIVQlRqmc4GJqgo4lT/yVpIAZTaeFbIWohiN8yy36UgFK63BXb30y
leREZU1Ga0INfIg2QkWCuy5pFSEeDcJ2F2JwS1R1aPWcaoUROsruiyuzfhImiZ9Jq96PqH9cTTxg
zsuAf0sHenGbCNhLClk6Cq5JKweV8kG6X5es+Vtu69sOQ08A/v3aTVAtABKDDVU1XI/axGrCRUfY
updVIsFMA1Nf7WMk+x+WreFI9/7yn1HtMZr+5b/yoor7+C//PXsJ5cQZA680rD4DOSQfxXwwp+oe
PvqzTVXZWToi2d8Ge6dQB576hPAOwOfamZ9IhgDNk9WZTJufsGLCWjrAl72Vv9mHwXkazvef92xu
Swey6c/h9Nl/Xkn3FLOb1DlcKNH9A/52xfgfF6KjUeM/ZF3NQSyC+3YJ2B+3EyKdrx4u3V2/uFlJ
i+/+qqsnrx1Mwo18fjQcn04EehT0nIwf0aGiupNaz58sfXqRladcGKdNDXfkOaGSAEtBcjT3ES8f
N/SoVukL8M/ugskqlT9+3mq6g8GxP8ikFZs/LS58Z+r8nriDjOcz22+y+JB0/kRmNdYEE8Aoqh5V
UxS7r/B/dua+xNmzvGXqogBiK0QQcuvuxI+fMU1LouJ8vLl3b5voZDWycCKfDh3Qe7FajrN8OjS4
miLUB2oHMZZI68jP3/lLH5fwABxZRwVTx1+DrjiUitYBk+9UZE9H4OQ0moazirLXYd6VdA+nCX4K
nnynnqM8vlp1ryPTfwbZl2GdG6VP7Xom+1k6YgcXgIXkWJWOnPQVh6WyjbTAL/XI5++pLTtu/RhE
715cSUdaSTQ/SUQIQcqgmDoySfc0BkwjYczIjpxoCa3q1fZSes2kaZKr7btgGcqqSkd5CV9xk71U
PHIdbUke6Z0U9v1+vvbH6NmvhC10NKATIImCOR0EM0oOKUVrH0L8cRMNLn0PaVdJ7wnCAXkiuFAN
e3VsOkLuJ0Ruw2TIVwJYOajpmSugLl3fej/9Bg3yexLN/LBSjqfDFO9gLlO6WrIgt2B0BIp7vmx4
WWKeqfIhzluWdMF1094pk0+wjih00RIFMwl4wiSYrssVC664WoKvKQ2MYppH7VJm7oWOBDQHq1D7
Em2z+bb7s2uKd7e+7t/HmyjQ+KquxBGinQ6VHrzdS++P24iidOEfcCPigVA6cmr/p5WS7zRnT6jJ
r3Rs1QFOP4lFXFg6wRouDwEmlSJPOnLknWgSVeEdOqqAuy/Y8nLMSUe7q8IyFticCtDj7UDz2x77
mT8Zi6L2Q1ZTU0Om6jyjH48UZsjn5CjfpyS2iT5JomHq6EgueioQI5EuULPllnL9ef/mPoizkoq4
lZkbUv74eaLf4qy6WEvHCflOCndDSzVp4/J5KT/fuE9eA4f+mTzJQ/zFyyTw4z/9LwAAAP//</cx:binary>
              </cx:geoCache>
            </cx:geography>
          </cx:layoutPr>
          <cx:valueColors>
            <cx:minColor>
              <a:srgbClr val="FFFF00"/>
            </cx:minColor>
            <cx:maxColor>
              <a:srgbClr val="FF0000"/>
            </cx:maxColor>
          </cx:valueColors>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microsoft.com/office/2014/relationships/chartEx" Target="../charts/chartEx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441960</xdr:colOff>
          <xdr:row>0</xdr:row>
          <xdr:rowOff>121920</xdr:rowOff>
        </xdr:from>
        <xdr:to>
          <xdr:col>15</xdr:col>
          <xdr:colOff>228600</xdr:colOff>
          <xdr:row>17</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90</xdr:col>
      <xdr:colOff>20278</xdr:colOff>
      <xdr:row>33</xdr:row>
      <xdr:rowOff>14041</xdr:rowOff>
    </xdr:from>
    <xdr:to>
      <xdr:col>98</xdr:col>
      <xdr:colOff>26293</xdr:colOff>
      <xdr:row>62</xdr:row>
      <xdr:rowOff>14040</xdr:rowOff>
    </xdr:to>
    <xdr:sp macro="" textlink="">
      <xdr:nvSpPr>
        <xdr:cNvPr id="2" name="Freeform 27">
          <a:extLst>
            <a:ext uri="{FF2B5EF4-FFF2-40B4-BE49-F238E27FC236}">
              <a16:creationId xmlns:a16="http://schemas.microsoft.com/office/drawing/2014/main" id="{00000000-0008-0000-0F00-000002000000}"/>
            </a:ext>
          </a:extLst>
        </xdr:cNvPr>
        <xdr:cNvSpPr/>
      </xdr:nvSpPr>
      <xdr:spPr>
        <a:xfrm>
          <a:off x="3533098" y="684601"/>
          <a:ext cx="249855" cy="441959"/>
        </a:xfrm>
        <a:custGeom>
          <a:avLst/>
          <a:gdLst>
            <a:gd name="connsiteX0" fmla="*/ 128273 w 223796"/>
            <a:gd name="connsiteY0" fmla="*/ 554033 h 554033"/>
            <a:gd name="connsiteX1" fmla="*/ 128273 w 223796"/>
            <a:gd name="connsiteY1" fmla="*/ 526740 h 554033"/>
            <a:gd name="connsiteX2" fmla="*/ 122815 w 223796"/>
            <a:gd name="connsiteY2" fmla="*/ 518553 h 554033"/>
            <a:gd name="connsiteX3" fmla="*/ 111898 w 223796"/>
            <a:gd name="connsiteY3" fmla="*/ 507636 h 554033"/>
            <a:gd name="connsiteX4" fmla="*/ 98252 w 223796"/>
            <a:gd name="connsiteY4" fmla="*/ 488531 h 554033"/>
            <a:gd name="connsiteX5" fmla="*/ 92793 w 223796"/>
            <a:gd name="connsiteY5" fmla="*/ 483073 h 554033"/>
            <a:gd name="connsiteX6" fmla="*/ 92793 w 223796"/>
            <a:gd name="connsiteY6" fmla="*/ 463968 h 554033"/>
            <a:gd name="connsiteX7" fmla="*/ 95523 w 223796"/>
            <a:gd name="connsiteY7" fmla="*/ 455780 h 554033"/>
            <a:gd name="connsiteX8" fmla="*/ 103710 w 223796"/>
            <a:gd name="connsiteY8" fmla="*/ 450322 h 554033"/>
            <a:gd name="connsiteX9" fmla="*/ 109169 w 223796"/>
            <a:gd name="connsiteY9" fmla="*/ 444864 h 554033"/>
            <a:gd name="connsiteX10" fmla="*/ 106440 w 223796"/>
            <a:gd name="connsiteY10" fmla="*/ 428488 h 554033"/>
            <a:gd name="connsiteX11" fmla="*/ 90064 w 223796"/>
            <a:gd name="connsiteY11" fmla="*/ 423030 h 554033"/>
            <a:gd name="connsiteX12" fmla="*/ 81877 w 223796"/>
            <a:gd name="connsiteY12" fmla="*/ 420301 h 554033"/>
            <a:gd name="connsiteX13" fmla="*/ 76418 w 223796"/>
            <a:gd name="connsiteY13" fmla="*/ 414842 h 554033"/>
            <a:gd name="connsiteX14" fmla="*/ 27292 w 223796"/>
            <a:gd name="connsiteY14" fmla="*/ 406654 h 554033"/>
            <a:gd name="connsiteX15" fmla="*/ 13646 w 223796"/>
            <a:gd name="connsiteY15" fmla="*/ 395738 h 554033"/>
            <a:gd name="connsiteX16" fmla="*/ 0 w 223796"/>
            <a:gd name="connsiteY16" fmla="*/ 382091 h 554033"/>
            <a:gd name="connsiteX17" fmla="*/ 8187 w 223796"/>
            <a:gd name="connsiteY17" fmla="*/ 360258 h 554033"/>
            <a:gd name="connsiteX18" fmla="*/ 16375 w 223796"/>
            <a:gd name="connsiteY18" fmla="*/ 357528 h 554033"/>
            <a:gd name="connsiteX19" fmla="*/ 21834 w 223796"/>
            <a:gd name="connsiteY19" fmla="*/ 352070 h 554033"/>
            <a:gd name="connsiteX20" fmla="*/ 24563 w 223796"/>
            <a:gd name="connsiteY20" fmla="*/ 343882 h 554033"/>
            <a:gd name="connsiteX21" fmla="*/ 30021 w 223796"/>
            <a:gd name="connsiteY21" fmla="*/ 324778 h 554033"/>
            <a:gd name="connsiteX22" fmla="*/ 27292 w 223796"/>
            <a:gd name="connsiteY22" fmla="*/ 313861 h 554033"/>
            <a:gd name="connsiteX23" fmla="*/ 19104 w 223796"/>
            <a:gd name="connsiteY23" fmla="*/ 294756 h 554033"/>
            <a:gd name="connsiteX24" fmla="*/ 10917 w 223796"/>
            <a:gd name="connsiteY24" fmla="*/ 292027 h 554033"/>
            <a:gd name="connsiteX25" fmla="*/ 5458 w 223796"/>
            <a:gd name="connsiteY25" fmla="*/ 286568 h 554033"/>
            <a:gd name="connsiteX26" fmla="*/ 5458 w 223796"/>
            <a:gd name="connsiteY26" fmla="*/ 270193 h 554033"/>
            <a:gd name="connsiteX27" fmla="*/ 16375 w 223796"/>
            <a:gd name="connsiteY27" fmla="*/ 259276 h 554033"/>
            <a:gd name="connsiteX28" fmla="*/ 60043 w 223796"/>
            <a:gd name="connsiteY28" fmla="*/ 253818 h 554033"/>
            <a:gd name="connsiteX29" fmla="*/ 76418 w 223796"/>
            <a:gd name="connsiteY29" fmla="*/ 251089 h 554033"/>
            <a:gd name="connsiteX30" fmla="*/ 95523 w 223796"/>
            <a:gd name="connsiteY30" fmla="*/ 251089 h 554033"/>
            <a:gd name="connsiteX31" fmla="*/ 98252 w 223796"/>
            <a:gd name="connsiteY31" fmla="*/ 231984 h 554033"/>
            <a:gd name="connsiteX32" fmla="*/ 106440 w 223796"/>
            <a:gd name="connsiteY32" fmla="*/ 229255 h 554033"/>
            <a:gd name="connsiteX33" fmla="*/ 111898 w 223796"/>
            <a:gd name="connsiteY33" fmla="*/ 223796 h 554033"/>
            <a:gd name="connsiteX34" fmla="*/ 117357 w 223796"/>
            <a:gd name="connsiteY34" fmla="*/ 207421 h 554033"/>
            <a:gd name="connsiteX35" fmla="*/ 120086 w 223796"/>
            <a:gd name="connsiteY35" fmla="*/ 199233 h 554033"/>
            <a:gd name="connsiteX36" fmla="*/ 114627 w 223796"/>
            <a:gd name="connsiteY36" fmla="*/ 182858 h 554033"/>
            <a:gd name="connsiteX37" fmla="*/ 111898 w 223796"/>
            <a:gd name="connsiteY37" fmla="*/ 174670 h 554033"/>
            <a:gd name="connsiteX38" fmla="*/ 103710 w 223796"/>
            <a:gd name="connsiteY38" fmla="*/ 169212 h 554033"/>
            <a:gd name="connsiteX39" fmla="*/ 100981 w 223796"/>
            <a:gd name="connsiteY39" fmla="*/ 161024 h 554033"/>
            <a:gd name="connsiteX40" fmla="*/ 109169 w 223796"/>
            <a:gd name="connsiteY40" fmla="*/ 158295 h 554033"/>
            <a:gd name="connsiteX41" fmla="*/ 120086 w 223796"/>
            <a:gd name="connsiteY41" fmla="*/ 155566 h 554033"/>
            <a:gd name="connsiteX42" fmla="*/ 128273 w 223796"/>
            <a:gd name="connsiteY42" fmla="*/ 150107 h 554033"/>
            <a:gd name="connsiteX43" fmla="*/ 163753 w 223796"/>
            <a:gd name="connsiteY43" fmla="*/ 139190 h 554033"/>
            <a:gd name="connsiteX44" fmla="*/ 161024 w 223796"/>
            <a:gd name="connsiteY44" fmla="*/ 131003 h 554033"/>
            <a:gd name="connsiteX45" fmla="*/ 163753 w 223796"/>
            <a:gd name="connsiteY45" fmla="*/ 122815 h 554033"/>
            <a:gd name="connsiteX46" fmla="*/ 177399 w 223796"/>
            <a:gd name="connsiteY46" fmla="*/ 114627 h 554033"/>
            <a:gd name="connsiteX47" fmla="*/ 193775 w 223796"/>
            <a:gd name="connsiteY47" fmla="*/ 111898 h 554033"/>
            <a:gd name="connsiteX48" fmla="*/ 201963 w 223796"/>
            <a:gd name="connsiteY48" fmla="*/ 106440 h 554033"/>
            <a:gd name="connsiteX49" fmla="*/ 207421 w 223796"/>
            <a:gd name="connsiteY49" fmla="*/ 90064 h 554033"/>
            <a:gd name="connsiteX50" fmla="*/ 210150 w 223796"/>
            <a:gd name="connsiteY50" fmla="*/ 81876 h 554033"/>
            <a:gd name="connsiteX51" fmla="*/ 218338 w 223796"/>
            <a:gd name="connsiteY51" fmla="*/ 51855 h 554033"/>
            <a:gd name="connsiteX52" fmla="*/ 221067 w 223796"/>
            <a:gd name="connsiteY52" fmla="*/ 21833 h 554033"/>
            <a:gd name="connsiteX53" fmla="*/ 223796 w 223796"/>
            <a:gd name="connsiteY53" fmla="*/ 0 h 554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223796" h="554033">
              <a:moveTo>
                <a:pt x="128273" y="554033"/>
              </a:moveTo>
              <a:cubicBezTo>
                <a:pt x="130227" y="540361"/>
                <a:pt x="133567" y="537327"/>
                <a:pt x="128273" y="526740"/>
              </a:cubicBezTo>
              <a:cubicBezTo>
                <a:pt x="126806" y="523806"/>
                <a:pt x="124950" y="521043"/>
                <a:pt x="122815" y="518553"/>
              </a:cubicBezTo>
              <a:cubicBezTo>
                <a:pt x="119466" y="514646"/>
                <a:pt x="111898" y="507636"/>
                <a:pt x="111898" y="507636"/>
              </a:cubicBezTo>
              <a:cubicBezTo>
                <a:pt x="107542" y="494566"/>
                <a:pt x="111203" y="501481"/>
                <a:pt x="98252" y="488531"/>
              </a:cubicBezTo>
              <a:lnTo>
                <a:pt x="92793" y="483073"/>
              </a:lnTo>
              <a:cubicBezTo>
                <a:pt x="89080" y="471934"/>
                <a:pt x="89102" y="476884"/>
                <a:pt x="92793" y="463968"/>
              </a:cubicBezTo>
              <a:cubicBezTo>
                <a:pt x="93583" y="461202"/>
                <a:pt x="93726" y="458027"/>
                <a:pt x="95523" y="455780"/>
              </a:cubicBezTo>
              <a:cubicBezTo>
                <a:pt x="97572" y="453219"/>
                <a:pt x="101149" y="452371"/>
                <a:pt x="103710" y="450322"/>
              </a:cubicBezTo>
              <a:cubicBezTo>
                <a:pt x="105719" y="448715"/>
                <a:pt x="107349" y="446683"/>
                <a:pt x="109169" y="444864"/>
              </a:cubicBezTo>
              <a:cubicBezTo>
                <a:pt x="108259" y="439405"/>
                <a:pt x="110084" y="432653"/>
                <a:pt x="106440" y="428488"/>
              </a:cubicBezTo>
              <a:cubicBezTo>
                <a:pt x="102651" y="424158"/>
                <a:pt x="95523" y="424849"/>
                <a:pt x="90064" y="423030"/>
              </a:cubicBezTo>
              <a:lnTo>
                <a:pt x="81877" y="420301"/>
              </a:lnTo>
              <a:cubicBezTo>
                <a:pt x="80057" y="418481"/>
                <a:pt x="78720" y="415993"/>
                <a:pt x="76418" y="414842"/>
              </a:cubicBezTo>
              <a:cubicBezTo>
                <a:pt x="60359" y="406813"/>
                <a:pt x="45387" y="408162"/>
                <a:pt x="27292" y="406654"/>
              </a:cubicBezTo>
              <a:cubicBezTo>
                <a:pt x="13263" y="401978"/>
                <a:pt x="23811" y="407356"/>
                <a:pt x="13646" y="395738"/>
              </a:cubicBezTo>
              <a:cubicBezTo>
                <a:pt x="9410" y="390897"/>
                <a:pt x="0" y="382091"/>
                <a:pt x="0" y="382091"/>
              </a:cubicBezTo>
              <a:cubicBezTo>
                <a:pt x="1479" y="374694"/>
                <a:pt x="1494" y="365612"/>
                <a:pt x="8187" y="360258"/>
              </a:cubicBezTo>
              <a:cubicBezTo>
                <a:pt x="10434" y="358461"/>
                <a:pt x="13646" y="358438"/>
                <a:pt x="16375" y="357528"/>
              </a:cubicBezTo>
              <a:cubicBezTo>
                <a:pt x="18195" y="355709"/>
                <a:pt x="20510" y="354276"/>
                <a:pt x="21834" y="352070"/>
              </a:cubicBezTo>
              <a:cubicBezTo>
                <a:pt x="23314" y="349603"/>
                <a:pt x="23773" y="346648"/>
                <a:pt x="24563" y="343882"/>
              </a:cubicBezTo>
              <a:cubicBezTo>
                <a:pt x="31414" y="319902"/>
                <a:pt x="23480" y="344401"/>
                <a:pt x="30021" y="324778"/>
              </a:cubicBezTo>
              <a:cubicBezTo>
                <a:pt x="29111" y="321139"/>
                <a:pt x="28106" y="317523"/>
                <a:pt x="27292" y="313861"/>
              </a:cubicBezTo>
              <a:cubicBezTo>
                <a:pt x="25259" y="304713"/>
                <a:pt x="27177" y="299600"/>
                <a:pt x="19104" y="294756"/>
              </a:cubicBezTo>
              <a:cubicBezTo>
                <a:pt x="16637" y="293276"/>
                <a:pt x="13646" y="292937"/>
                <a:pt x="10917" y="292027"/>
              </a:cubicBezTo>
              <a:cubicBezTo>
                <a:pt x="9097" y="290207"/>
                <a:pt x="6782" y="288775"/>
                <a:pt x="5458" y="286568"/>
              </a:cubicBezTo>
              <a:cubicBezTo>
                <a:pt x="2136" y="281031"/>
                <a:pt x="1503" y="275730"/>
                <a:pt x="5458" y="270193"/>
              </a:cubicBezTo>
              <a:cubicBezTo>
                <a:pt x="8449" y="266005"/>
                <a:pt x="11493" y="260903"/>
                <a:pt x="16375" y="259276"/>
              </a:cubicBezTo>
              <a:cubicBezTo>
                <a:pt x="35816" y="252796"/>
                <a:pt x="21695" y="256768"/>
                <a:pt x="60043" y="253818"/>
              </a:cubicBezTo>
              <a:cubicBezTo>
                <a:pt x="65501" y="252908"/>
                <a:pt x="70884" y="251089"/>
                <a:pt x="76418" y="251089"/>
              </a:cubicBezTo>
              <a:cubicBezTo>
                <a:pt x="100407" y="251089"/>
                <a:pt x="75891" y="257632"/>
                <a:pt x="95523" y="251089"/>
              </a:cubicBezTo>
              <a:cubicBezTo>
                <a:pt x="96433" y="244721"/>
                <a:pt x="95375" y="237738"/>
                <a:pt x="98252" y="231984"/>
              </a:cubicBezTo>
              <a:cubicBezTo>
                <a:pt x="99539" y="229411"/>
                <a:pt x="103973" y="230735"/>
                <a:pt x="106440" y="229255"/>
              </a:cubicBezTo>
              <a:cubicBezTo>
                <a:pt x="108646" y="227931"/>
                <a:pt x="110079" y="225616"/>
                <a:pt x="111898" y="223796"/>
              </a:cubicBezTo>
              <a:lnTo>
                <a:pt x="117357" y="207421"/>
              </a:lnTo>
              <a:lnTo>
                <a:pt x="120086" y="199233"/>
              </a:lnTo>
              <a:lnTo>
                <a:pt x="114627" y="182858"/>
              </a:lnTo>
              <a:cubicBezTo>
                <a:pt x="113717" y="180129"/>
                <a:pt x="114292" y="176266"/>
                <a:pt x="111898" y="174670"/>
              </a:cubicBezTo>
              <a:lnTo>
                <a:pt x="103710" y="169212"/>
              </a:lnTo>
              <a:cubicBezTo>
                <a:pt x="102800" y="166483"/>
                <a:pt x="99694" y="163597"/>
                <a:pt x="100981" y="161024"/>
              </a:cubicBezTo>
              <a:cubicBezTo>
                <a:pt x="102268" y="158451"/>
                <a:pt x="106403" y="159085"/>
                <a:pt x="109169" y="158295"/>
              </a:cubicBezTo>
              <a:cubicBezTo>
                <a:pt x="112776" y="157265"/>
                <a:pt x="116447" y="156476"/>
                <a:pt x="120086" y="155566"/>
              </a:cubicBezTo>
              <a:cubicBezTo>
                <a:pt x="122815" y="153746"/>
                <a:pt x="125057" y="150750"/>
                <a:pt x="128273" y="150107"/>
              </a:cubicBezTo>
              <a:cubicBezTo>
                <a:pt x="165375" y="142686"/>
                <a:pt x="157170" y="158940"/>
                <a:pt x="163753" y="139190"/>
              </a:cubicBezTo>
              <a:cubicBezTo>
                <a:pt x="162843" y="136461"/>
                <a:pt x="161024" y="133880"/>
                <a:pt x="161024" y="131003"/>
              </a:cubicBezTo>
              <a:cubicBezTo>
                <a:pt x="161024" y="128126"/>
                <a:pt x="162273" y="125282"/>
                <a:pt x="163753" y="122815"/>
              </a:cubicBezTo>
              <a:cubicBezTo>
                <a:pt x="167056" y="117310"/>
                <a:pt x="171454" y="115948"/>
                <a:pt x="177399" y="114627"/>
              </a:cubicBezTo>
              <a:cubicBezTo>
                <a:pt x="182801" y="113427"/>
                <a:pt x="188316" y="112808"/>
                <a:pt x="193775" y="111898"/>
              </a:cubicBezTo>
              <a:cubicBezTo>
                <a:pt x="196504" y="110079"/>
                <a:pt x="200225" y="109222"/>
                <a:pt x="201963" y="106440"/>
              </a:cubicBezTo>
              <a:cubicBezTo>
                <a:pt x="205013" y="101561"/>
                <a:pt x="205602" y="95523"/>
                <a:pt x="207421" y="90064"/>
              </a:cubicBezTo>
              <a:cubicBezTo>
                <a:pt x="208331" y="87335"/>
                <a:pt x="209452" y="84667"/>
                <a:pt x="210150" y="81876"/>
              </a:cubicBezTo>
              <a:cubicBezTo>
                <a:pt x="216307" y="57252"/>
                <a:pt x="213237" y="67160"/>
                <a:pt x="218338" y="51855"/>
              </a:cubicBezTo>
              <a:cubicBezTo>
                <a:pt x="219248" y="41848"/>
                <a:pt x="219957" y="31820"/>
                <a:pt x="221067" y="21833"/>
              </a:cubicBezTo>
              <a:cubicBezTo>
                <a:pt x="223925" y="-3888"/>
                <a:pt x="223796" y="9970"/>
                <a:pt x="223796"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77</xdr:col>
      <xdr:colOff>5237</xdr:colOff>
      <xdr:row>24</xdr:row>
      <xdr:rowOff>5446</xdr:rowOff>
    </xdr:from>
    <xdr:to>
      <xdr:col>99</xdr:col>
      <xdr:colOff>10627</xdr:colOff>
      <xdr:row>34</xdr:row>
      <xdr:rowOff>8311</xdr:rowOff>
    </xdr:to>
    <xdr:sp macro="" textlink="">
      <xdr:nvSpPr>
        <xdr:cNvPr id="3" name="Freeform 28">
          <a:extLst>
            <a:ext uri="{FF2B5EF4-FFF2-40B4-BE49-F238E27FC236}">
              <a16:creationId xmlns:a16="http://schemas.microsoft.com/office/drawing/2014/main" id="{00000000-0008-0000-0F00-000003000000}"/>
            </a:ext>
          </a:extLst>
        </xdr:cNvPr>
        <xdr:cNvSpPr/>
      </xdr:nvSpPr>
      <xdr:spPr>
        <a:xfrm>
          <a:off x="3121817" y="538846"/>
          <a:ext cx="675950" cy="155265"/>
        </a:xfrm>
        <a:custGeom>
          <a:avLst/>
          <a:gdLst>
            <a:gd name="connsiteX0" fmla="*/ 592242 w 605320"/>
            <a:gd name="connsiteY0" fmla="*/ 193775 h 193775"/>
            <a:gd name="connsiteX1" fmla="*/ 586784 w 605320"/>
            <a:gd name="connsiteY1" fmla="*/ 180129 h 193775"/>
            <a:gd name="connsiteX2" fmla="*/ 584055 w 605320"/>
            <a:gd name="connsiteY2" fmla="*/ 171941 h 193775"/>
            <a:gd name="connsiteX3" fmla="*/ 589513 w 605320"/>
            <a:gd name="connsiteY3" fmla="*/ 163753 h 193775"/>
            <a:gd name="connsiteX4" fmla="*/ 600430 w 605320"/>
            <a:gd name="connsiteY4" fmla="*/ 152836 h 193775"/>
            <a:gd name="connsiteX5" fmla="*/ 600430 w 605320"/>
            <a:gd name="connsiteY5" fmla="*/ 95523 h 193775"/>
            <a:gd name="connsiteX6" fmla="*/ 594972 w 605320"/>
            <a:gd name="connsiteY6" fmla="*/ 79147 h 193775"/>
            <a:gd name="connsiteX7" fmla="*/ 589513 w 605320"/>
            <a:gd name="connsiteY7" fmla="*/ 73689 h 193775"/>
            <a:gd name="connsiteX8" fmla="*/ 573138 w 605320"/>
            <a:gd name="connsiteY8" fmla="*/ 68230 h 193775"/>
            <a:gd name="connsiteX9" fmla="*/ 562221 w 605320"/>
            <a:gd name="connsiteY9" fmla="*/ 57313 h 193775"/>
            <a:gd name="connsiteX10" fmla="*/ 559492 w 605320"/>
            <a:gd name="connsiteY10" fmla="*/ 49126 h 193775"/>
            <a:gd name="connsiteX11" fmla="*/ 545845 w 605320"/>
            <a:gd name="connsiteY11" fmla="*/ 38209 h 193775"/>
            <a:gd name="connsiteX12" fmla="*/ 518553 w 605320"/>
            <a:gd name="connsiteY12" fmla="*/ 32750 h 193775"/>
            <a:gd name="connsiteX13" fmla="*/ 504907 w 605320"/>
            <a:gd name="connsiteY13" fmla="*/ 30021 h 193775"/>
            <a:gd name="connsiteX14" fmla="*/ 488532 w 605320"/>
            <a:gd name="connsiteY14" fmla="*/ 24563 h 193775"/>
            <a:gd name="connsiteX15" fmla="*/ 474886 w 605320"/>
            <a:gd name="connsiteY15" fmla="*/ 16375 h 193775"/>
            <a:gd name="connsiteX16" fmla="*/ 469427 w 605320"/>
            <a:gd name="connsiteY16" fmla="*/ 10917 h 193775"/>
            <a:gd name="connsiteX17" fmla="*/ 461239 w 605320"/>
            <a:gd name="connsiteY17" fmla="*/ 8187 h 193775"/>
            <a:gd name="connsiteX18" fmla="*/ 453052 w 605320"/>
            <a:gd name="connsiteY18" fmla="*/ 2729 h 193775"/>
            <a:gd name="connsiteX19" fmla="*/ 428489 w 605320"/>
            <a:gd name="connsiteY19" fmla="*/ 0 h 193775"/>
            <a:gd name="connsiteX20" fmla="*/ 414843 w 605320"/>
            <a:gd name="connsiteY20" fmla="*/ 2729 h 193775"/>
            <a:gd name="connsiteX21" fmla="*/ 406655 w 605320"/>
            <a:gd name="connsiteY21" fmla="*/ 27292 h 193775"/>
            <a:gd name="connsiteX22" fmla="*/ 401197 w 605320"/>
            <a:gd name="connsiteY22" fmla="*/ 35480 h 193775"/>
            <a:gd name="connsiteX23" fmla="*/ 384821 w 605320"/>
            <a:gd name="connsiteY23" fmla="*/ 40938 h 193775"/>
            <a:gd name="connsiteX24" fmla="*/ 376633 w 605320"/>
            <a:gd name="connsiteY24" fmla="*/ 43667 h 193775"/>
            <a:gd name="connsiteX25" fmla="*/ 371175 w 605320"/>
            <a:gd name="connsiteY25" fmla="*/ 35480 h 193775"/>
            <a:gd name="connsiteX26" fmla="*/ 354800 w 605320"/>
            <a:gd name="connsiteY26" fmla="*/ 30021 h 193775"/>
            <a:gd name="connsiteX27" fmla="*/ 330237 w 605320"/>
            <a:gd name="connsiteY27" fmla="*/ 32750 h 193775"/>
            <a:gd name="connsiteX28" fmla="*/ 313861 w 605320"/>
            <a:gd name="connsiteY28" fmla="*/ 40938 h 193775"/>
            <a:gd name="connsiteX29" fmla="*/ 297486 w 605320"/>
            <a:gd name="connsiteY29" fmla="*/ 46397 h 193775"/>
            <a:gd name="connsiteX30" fmla="*/ 289298 w 605320"/>
            <a:gd name="connsiteY30" fmla="*/ 51855 h 193775"/>
            <a:gd name="connsiteX31" fmla="*/ 272923 w 605320"/>
            <a:gd name="connsiteY31" fmla="*/ 57313 h 193775"/>
            <a:gd name="connsiteX32" fmla="*/ 264735 w 605320"/>
            <a:gd name="connsiteY32" fmla="*/ 60043 h 193775"/>
            <a:gd name="connsiteX33" fmla="*/ 256548 w 605320"/>
            <a:gd name="connsiteY33" fmla="*/ 62772 h 193775"/>
            <a:gd name="connsiteX34" fmla="*/ 248360 w 605320"/>
            <a:gd name="connsiteY34" fmla="*/ 76418 h 193775"/>
            <a:gd name="connsiteX35" fmla="*/ 242901 w 605320"/>
            <a:gd name="connsiteY35" fmla="*/ 81877 h 193775"/>
            <a:gd name="connsiteX36" fmla="*/ 237443 w 605320"/>
            <a:gd name="connsiteY36" fmla="*/ 90064 h 193775"/>
            <a:gd name="connsiteX37" fmla="*/ 229255 w 605320"/>
            <a:gd name="connsiteY37" fmla="*/ 103710 h 193775"/>
            <a:gd name="connsiteX38" fmla="*/ 218338 w 605320"/>
            <a:gd name="connsiteY38" fmla="*/ 100981 h 193775"/>
            <a:gd name="connsiteX39" fmla="*/ 204692 w 605320"/>
            <a:gd name="connsiteY39" fmla="*/ 103710 h 193775"/>
            <a:gd name="connsiteX40" fmla="*/ 201963 w 605320"/>
            <a:gd name="connsiteY40" fmla="*/ 111898 h 193775"/>
            <a:gd name="connsiteX41" fmla="*/ 199234 w 605320"/>
            <a:gd name="connsiteY41" fmla="*/ 122815 h 193775"/>
            <a:gd name="connsiteX42" fmla="*/ 191046 w 605320"/>
            <a:gd name="connsiteY42" fmla="*/ 125544 h 193775"/>
            <a:gd name="connsiteX43" fmla="*/ 141920 w 605320"/>
            <a:gd name="connsiteY43" fmla="*/ 122815 h 193775"/>
            <a:gd name="connsiteX44" fmla="*/ 125545 w 605320"/>
            <a:gd name="connsiteY44" fmla="*/ 117356 h 193775"/>
            <a:gd name="connsiteX45" fmla="*/ 106440 w 605320"/>
            <a:gd name="connsiteY45" fmla="*/ 111898 h 193775"/>
            <a:gd name="connsiteX46" fmla="*/ 103711 w 605320"/>
            <a:gd name="connsiteY46" fmla="*/ 87335 h 193775"/>
            <a:gd name="connsiteX47" fmla="*/ 87335 w 605320"/>
            <a:gd name="connsiteY47" fmla="*/ 79147 h 193775"/>
            <a:gd name="connsiteX48" fmla="*/ 73689 w 605320"/>
            <a:gd name="connsiteY48" fmla="*/ 68230 h 193775"/>
            <a:gd name="connsiteX49" fmla="*/ 70960 w 605320"/>
            <a:gd name="connsiteY49" fmla="*/ 60043 h 193775"/>
            <a:gd name="connsiteX50" fmla="*/ 62772 w 605320"/>
            <a:gd name="connsiteY50" fmla="*/ 57313 h 193775"/>
            <a:gd name="connsiteX51" fmla="*/ 35480 w 605320"/>
            <a:gd name="connsiteY51" fmla="*/ 54584 h 193775"/>
            <a:gd name="connsiteX52" fmla="*/ 32751 w 605320"/>
            <a:gd name="connsiteY52" fmla="*/ 46397 h 193775"/>
            <a:gd name="connsiteX53" fmla="*/ 13646 w 605320"/>
            <a:gd name="connsiteY53" fmla="*/ 43667 h 193775"/>
            <a:gd name="connsiteX54" fmla="*/ 5459 w 605320"/>
            <a:gd name="connsiteY54" fmla="*/ 38209 h 193775"/>
            <a:gd name="connsiteX55" fmla="*/ 0 w 605320"/>
            <a:gd name="connsiteY55" fmla="*/ 13646 h 193775"/>
            <a:gd name="connsiteX56" fmla="*/ 5459 w 605320"/>
            <a:gd name="connsiteY56" fmla="*/ 0 h 193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605320" h="193775">
              <a:moveTo>
                <a:pt x="592242" y="193775"/>
              </a:moveTo>
              <a:cubicBezTo>
                <a:pt x="590423" y="189226"/>
                <a:pt x="588504" y="184716"/>
                <a:pt x="586784" y="180129"/>
              </a:cubicBezTo>
              <a:cubicBezTo>
                <a:pt x="585774" y="177435"/>
                <a:pt x="583582" y="174779"/>
                <a:pt x="584055" y="171941"/>
              </a:cubicBezTo>
              <a:cubicBezTo>
                <a:pt x="584594" y="168705"/>
                <a:pt x="587378" y="166244"/>
                <a:pt x="589513" y="163753"/>
              </a:cubicBezTo>
              <a:cubicBezTo>
                <a:pt x="592862" y="159846"/>
                <a:pt x="600430" y="152836"/>
                <a:pt x="600430" y="152836"/>
              </a:cubicBezTo>
              <a:cubicBezTo>
                <a:pt x="607885" y="130472"/>
                <a:pt x="605945" y="139643"/>
                <a:pt x="600430" y="95523"/>
              </a:cubicBezTo>
              <a:cubicBezTo>
                <a:pt x="599716" y="89814"/>
                <a:pt x="599041" y="83215"/>
                <a:pt x="594972" y="79147"/>
              </a:cubicBezTo>
              <a:cubicBezTo>
                <a:pt x="593152" y="77328"/>
                <a:pt x="591815" y="74840"/>
                <a:pt x="589513" y="73689"/>
              </a:cubicBezTo>
              <a:cubicBezTo>
                <a:pt x="584367" y="71116"/>
                <a:pt x="573138" y="68230"/>
                <a:pt x="573138" y="68230"/>
              </a:cubicBezTo>
              <a:cubicBezTo>
                <a:pt x="569499" y="64591"/>
                <a:pt x="563848" y="62195"/>
                <a:pt x="562221" y="57313"/>
              </a:cubicBezTo>
              <a:cubicBezTo>
                <a:pt x="561311" y="54584"/>
                <a:pt x="560972" y="51593"/>
                <a:pt x="559492" y="49126"/>
              </a:cubicBezTo>
              <a:cubicBezTo>
                <a:pt x="557315" y="45499"/>
                <a:pt x="549034" y="39803"/>
                <a:pt x="545845" y="38209"/>
              </a:cubicBezTo>
              <a:cubicBezTo>
                <a:pt x="537999" y="34286"/>
                <a:pt x="526095" y="34007"/>
                <a:pt x="518553" y="32750"/>
              </a:cubicBezTo>
              <a:cubicBezTo>
                <a:pt x="513977" y="31987"/>
                <a:pt x="509382" y="31241"/>
                <a:pt x="504907" y="30021"/>
              </a:cubicBezTo>
              <a:cubicBezTo>
                <a:pt x="499356" y="28507"/>
                <a:pt x="488532" y="24563"/>
                <a:pt x="488532" y="24563"/>
              </a:cubicBezTo>
              <a:cubicBezTo>
                <a:pt x="474702" y="10733"/>
                <a:pt x="492598" y="27001"/>
                <a:pt x="474886" y="16375"/>
              </a:cubicBezTo>
              <a:cubicBezTo>
                <a:pt x="472679" y="15051"/>
                <a:pt x="471633" y="12241"/>
                <a:pt x="469427" y="10917"/>
              </a:cubicBezTo>
              <a:cubicBezTo>
                <a:pt x="466960" y="9437"/>
                <a:pt x="463812" y="9474"/>
                <a:pt x="461239" y="8187"/>
              </a:cubicBezTo>
              <a:cubicBezTo>
                <a:pt x="458305" y="6720"/>
                <a:pt x="456234" y="3524"/>
                <a:pt x="453052" y="2729"/>
              </a:cubicBezTo>
              <a:cubicBezTo>
                <a:pt x="445060" y="731"/>
                <a:pt x="436677" y="910"/>
                <a:pt x="428489" y="0"/>
              </a:cubicBezTo>
              <a:cubicBezTo>
                <a:pt x="423940" y="910"/>
                <a:pt x="418123" y="-551"/>
                <a:pt x="414843" y="2729"/>
              </a:cubicBezTo>
              <a:cubicBezTo>
                <a:pt x="406655" y="10917"/>
                <a:pt x="412113" y="19104"/>
                <a:pt x="406655" y="27292"/>
              </a:cubicBezTo>
              <a:cubicBezTo>
                <a:pt x="404836" y="30021"/>
                <a:pt x="403979" y="33742"/>
                <a:pt x="401197" y="35480"/>
              </a:cubicBezTo>
              <a:cubicBezTo>
                <a:pt x="396318" y="38530"/>
                <a:pt x="390280" y="39119"/>
                <a:pt x="384821" y="40938"/>
              </a:cubicBezTo>
              <a:lnTo>
                <a:pt x="376633" y="43667"/>
              </a:lnTo>
              <a:cubicBezTo>
                <a:pt x="374814" y="40938"/>
                <a:pt x="373956" y="37218"/>
                <a:pt x="371175" y="35480"/>
              </a:cubicBezTo>
              <a:cubicBezTo>
                <a:pt x="366296" y="32431"/>
                <a:pt x="354800" y="30021"/>
                <a:pt x="354800" y="30021"/>
              </a:cubicBezTo>
              <a:cubicBezTo>
                <a:pt x="346612" y="30931"/>
                <a:pt x="338363" y="31396"/>
                <a:pt x="330237" y="32750"/>
              </a:cubicBezTo>
              <a:cubicBezTo>
                <a:pt x="318297" y="34740"/>
                <a:pt x="325172" y="35911"/>
                <a:pt x="313861" y="40938"/>
              </a:cubicBezTo>
              <a:cubicBezTo>
                <a:pt x="308603" y="43275"/>
                <a:pt x="302274" y="43206"/>
                <a:pt x="297486" y="46397"/>
              </a:cubicBezTo>
              <a:cubicBezTo>
                <a:pt x="294757" y="48216"/>
                <a:pt x="292295" y="50523"/>
                <a:pt x="289298" y="51855"/>
              </a:cubicBezTo>
              <a:cubicBezTo>
                <a:pt x="284040" y="54192"/>
                <a:pt x="278381" y="55494"/>
                <a:pt x="272923" y="57313"/>
              </a:cubicBezTo>
              <a:lnTo>
                <a:pt x="264735" y="60043"/>
              </a:lnTo>
              <a:lnTo>
                <a:pt x="256548" y="62772"/>
              </a:lnTo>
              <a:cubicBezTo>
                <a:pt x="242718" y="76599"/>
                <a:pt x="258987" y="58706"/>
                <a:pt x="248360" y="76418"/>
              </a:cubicBezTo>
              <a:cubicBezTo>
                <a:pt x="247036" y="78625"/>
                <a:pt x="244509" y="79868"/>
                <a:pt x="242901" y="81877"/>
              </a:cubicBezTo>
              <a:cubicBezTo>
                <a:pt x="240852" y="84438"/>
                <a:pt x="239262" y="87335"/>
                <a:pt x="237443" y="90064"/>
              </a:cubicBezTo>
              <a:cubicBezTo>
                <a:pt x="236364" y="93302"/>
                <a:pt x="234545" y="102828"/>
                <a:pt x="229255" y="103710"/>
              </a:cubicBezTo>
              <a:cubicBezTo>
                <a:pt x="225555" y="104327"/>
                <a:pt x="221977" y="101891"/>
                <a:pt x="218338" y="100981"/>
              </a:cubicBezTo>
              <a:cubicBezTo>
                <a:pt x="213789" y="101891"/>
                <a:pt x="208552" y="101137"/>
                <a:pt x="204692" y="103710"/>
              </a:cubicBezTo>
              <a:cubicBezTo>
                <a:pt x="202298" y="105306"/>
                <a:pt x="202753" y="109132"/>
                <a:pt x="201963" y="111898"/>
              </a:cubicBezTo>
              <a:cubicBezTo>
                <a:pt x="200933" y="115505"/>
                <a:pt x="201577" y="119886"/>
                <a:pt x="199234" y="122815"/>
              </a:cubicBezTo>
              <a:cubicBezTo>
                <a:pt x="197437" y="125061"/>
                <a:pt x="193775" y="124634"/>
                <a:pt x="191046" y="125544"/>
              </a:cubicBezTo>
              <a:cubicBezTo>
                <a:pt x="174671" y="124634"/>
                <a:pt x="158194" y="124849"/>
                <a:pt x="141920" y="122815"/>
              </a:cubicBezTo>
              <a:cubicBezTo>
                <a:pt x="136211" y="122101"/>
                <a:pt x="131003" y="119176"/>
                <a:pt x="125545" y="117356"/>
              </a:cubicBezTo>
              <a:cubicBezTo>
                <a:pt x="113806" y="113443"/>
                <a:pt x="120138" y="115322"/>
                <a:pt x="106440" y="111898"/>
              </a:cubicBezTo>
              <a:cubicBezTo>
                <a:pt x="105530" y="103710"/>
                <a:pt x="106526" y="95077"/>
                <a:pt x="103711" y="87335"/>
              </a:cubicBezTo>
              <a:cubicBezTo>
                <a:pt x="101974" y="82557"/>
                <a:pt x="90877" y="80918"/>
                <a:pt x="87335" y="79147"/>
              </a:cubicBezTo>
              <a:cubicBezTo>
                <a:pt x="80449" y="75704"/>
                <a:pt x="78766" y="73307"/>
                <a:pt x="73689" y="68230"/>
              </a:cubicBezTo>
              <a:cubicBezTo>
                <a:pt x="72779" y="65501"/>
                <a:pt x="72994" y="62077"/>
                <a:pt x="70960" y="60043"/>
              </a:cubicBezTo>
              <a:cubicBezTo>
                <a:pt x="68926" y="58009"/>
                <a:pt x="65616" y="57751"/>
                <a:pt x="62772" y="57313"/>
              </a:cubicBezTo>
              <a:cubicBezTo>
                <a:pt x="53736" y="55923"/>
                <a:pt x="44577" y="55494"/>
                <a:pt x="35480" y="54584"/>
              </a:cubicBezTo>
              <a:cubicBezTo>
                <a:pt x="34570" y="51855"/>
                <a:pt x="35324" y="47683"/>
                <a:pt x="32751" y="46397"/>
              </a:cubicBezTo>
              <a:cubicBezTo>
                <a:pt x="26997" y="43520"/>
                <a:pt x="19808" y="45516"/>
                <a:pt x="13646" y="43667"/>
              </a:cubicBezTo>
              <a:cubicBezTo>
                <a:pt x="10504" y="42724"/>
                <a:pt x="8188" y="40028"/>
                <a:pt x="5459" y="38209"/>
              </a:cubicBezTo>
              <a:cubicBezTo>
                <a:pt x="2643" y="29765"/>
                <a:pt x="0" y="23255"/>
                <a:pt x="0" y="13646"/>
              </a:cubicBezTo>
              <a:cubicBezTo>
                <a:pt x="0" y="10270"/>
                <a:pt x="3826" y="3264"/>
                <a:pt x="5459"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22</xdr:col>
      <xdr:colOff>20945</xdr:colOff>
      <xdr:row>250</xdr:row>
      <xdr:rowOff>1216</xdr:rowOff>
    </xdr:from>
    <xdr:ext cx="691921" cy="419987"/>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1461125" y="3978856"/>
          <a:ext cx="691921"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solidFill>
                <a:sysClr val="windowText" lastClr="000000"/>
              </a:solidFill>
              <a:latin typeface="Trebuchet MS" panose="020B0603020202020204" pitchFamily="34" charset="0"/>
            </a:rPr>
            <a:t>Arabian</a:t>
          </a:r>
        </a:p>
        <a:p>
          <a:pPr algn="ctr"/>
          <a:r>
            <a:rPr lang="en-US" sz="1100" b="1">
              <a:solidFill>
                <a:sysClr val="windowText" lastClr="000000"/>
              </a:solidFill>
              <a:latin typeface="Trebuchet MS" panose="020B0603020202020204" pitchFamily="34" charset="0"/>
            </a:rPr>
            <a:t>Sea</a:t>
          </a:r>
        </a:p>
      </xdr:txBody>
    </xdr:sp>
    <xdr:clientData/>
  </xdr:oneCellAnchor>
  <xdr:oneCellAnchor>
    <xdr:from>
      <xdr:col>136</xdr:col>
      <xdr:colOff>2349</xdr:colOff>
      <xdr:row>216</xdr:row>
      <xdr:rowOff>18644</xdr:rowOff>
    </xdr:from>
    <xdr:ext cx="620491" cy="583814"/>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4917249" y="3478124"/>
          <a:ext cx="620491" cy="5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solidFill>
                <a:sysClr val="windowText" lastClr="000000"/>
              </a:solidFill>
              <a:latin typeface="Trebuchet MS" panose="020B0603020202020204" pitchFamily="34" charset="0"/>
            </a:rPr>
            <a:t>Bay</a:t>
          </a:r>
        </a:p>
        <a:p>
          <a:pPr algn="ctr"/>
          <a:r>
            <a:rPr lang="en-US" sz="1100" b="1">
              <a:solidFill>
                <a:sysClr val="windowText" lastClr="000000"/>
              </a:solidFill>
              <a:latin typeface="Trebuchet MS" panose="020B0603020202020204" pitchFamily="34" charset="0"/>
            </a:rPr>
            <a:t>of</a:t>
          </a:r>
          <a:endParaRPr lang="en-US" sz="1100" b="1" baseline="0">
            <a:solidFill>
              <a:sysClr val="windowText" lastClr="000000"/>
            </a:solidFill>
            <a:latin typeface="Trebuchet MS" panose="020B0603020202020204" pitchFamily="34" charset="0"/>
          </a:endParaRPr>
        </a:p>
        <a:p>
          <a:pPr algn="ctr"/>
          <a:r>
            <a:rPr lang="en-US" sz="1100" b="1" baseline="0">
              <a:solidFill>
                <a:sysClr val="windowText" lastClr="000000"/>
              </a:solidFill>
              <a:latin typeface="Trebuchet MS" panose="020B0603020202020204" pitchFamily="34" charset="0"/>
            </a:rPr>
            <a:t>Bengal</a:t>
          </a:r>
          <a:endParaRPr lang="en-US" sz="1100" b="1">
            <a:solidFill>
              <a:sysClr val="windowText" lastClr="000000"/>
            </a:solidFill>
            <a:latin typeface="Trebuchet MS" panose="020B0603020202020204" pitchFamily="34" charset="0"/>
          </a:endParaRPr>
        </a:p>
      </xdr:txBody>
    </xdr:sp>
    <xdr:clientData/>
  </xdr:oneCellAnchor>
  <xdr:oneCellAnchor>
    <xdr:from>
      <xdr:col>65</xdr:col>
      <xdr:colOff>7140</xdr:colOff>
      <xdr:row>346</xdr:row>
      <xdr:rowOff>1014</xdr:rowOff>
    </xdr:from>
    <xdr:ext cx="1042978" cy="256160"/>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2757960" y="5441694"/>
          <a:ext cx="1042978" cy="256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100" b="1">
              <a:solidFill>
                <a:sysClr val="windowText" lastClr="000000"/>
              </a:solidFill>
              <a:latin typeface="Trebuchet MS" panose="020B0603020202020204" pitchFamily="34" charset="0"/>
            </a:rPr>
            <a:t>Indian Ocean</a:t>
          </a:r>
        </a:p>
      </xdr:txBody>
    </xdr:sp>
    <xdr:clientData/>
  </xdr:oneCellAnchor>
  <xdr:twoCellAnchor>
    <xdr:from>
      <xdr:col>68</xdr:col>
      <xdr:colOff>7144</xdr:colOff>
      <xdr:row>56</xdr:row>
      <xdr:rowOff>0</xdr:rowOff>
    </xdr:from>
    <xdr:to>
      <xdr:col>86</xdr:col>
      <xdr:colOff>19050</xdr:colOff>
      <xdr:row>66</xdr:row>
      <xdr:rowOff>4763</xdr:rowOff>
    </xdr:to>
    <xdr:sp macro="" textlink="">
      <xdr:nvSpPr>
        <xdr:cNvPr id="7" name="Freeform 7">
          <a:extLst>
            <a:ext uri="{FF2B5EF4-FFF2-40B4-BE49-F238E27FC236}">
              <a16:creationId xmlns:a16="http://schemas.microsoft.com/office/drawing/2014/main" id="{00000000-0008-0000-0F00-000007000000}"/>
            </a:ext>
          </a:extLst>
        </xdr:cNvPr>
        <xdr:cNvSpPr/>
      </xdr:nvSpPr>
      <xdr:spPr>
        <a:xfrm>
          <a:off x="2849404" y="1021080"/>
          <a:ext cx="560546" cy="157163"/>
        </a:xfrm>
        <a:custGeom>
          <a:avLst/>
          <a:gdLst>
            <a:gd name="connsiteX0" fmla="*/ 0 w 526256"/>
            <a:gd name="connsiteY0" fmla="*/ 195263 h 195263"/>
            <a:gd name="connsiteX1" fmla="*/ 11906 w 526256"/>
            <a:gd name="connsiteY1" fmla="*/ 188119 h 195263"/>
            <a:gd name="connsiteX2" fmla="*/ 19050 w 526256"/>
            <a:gd name="connsiteY2" fmla="*/ 185738 h 195263"/>
            <a:gd name="connsiteX3" fmla="*/ 21431 w 526256"/>
            <a:gd name="connsiteY3" fmla="*/ 192881 h 195263"/>
            <a:gd name="connsiteX4" fmla="*/ 42862 w 526256"/>
            <a:gd name="connsiteY4" fmla="*/ 188119 h 195263"/>
            <a:gd name="connsiteX5" fmla="*/ 64294 w 526256"/>
            <a:gd name="connsiteY5" fmla="*/ 173831 h 195263"/>
            <a:gd name="connsiteX6" fmla="*/ 71437 w 526256"/>
            <a:gd name="connsiteY6" fmla="*/ 169069 h 195263"/>
            <a:gd name="connsiteX7" fmla="*/ 78581 w 526256"/>
            <a:gd name="connsiteY7" fmla="*/ 166688 h 195263"/>
            <a:gd name="connsiteX8" fmla="*/ 88106 w 526256"/>
            <a:gd name="connsiteY8" fmla="*/ 152400 h 195263"/>
            <a:gd name="connsiteX9" fmla="*/ 95250 w 526256"/>
            <a:gd name="connsiteY9" fmla="*/ 138113 h 195263"/>
            <a:gd name="connsiteX10" fmla="*/ 95250 w 526256"/>
            <a:gd name="connsiteY10" fmla="*/ 107156 h 195263"/>
            <a:gd name="connsiteX11" fmla="*/ 92869 w 526256"/>
            <a:gd name="connsiteY11" fmla="*/ 100013 h 195263"/>
            <a:gd name="connsiteX12" fmla="*/ 83344 w 526256"/>
            <a:gd name="connsiteY12" fmla="*/ 85725 h 195263"/>
            <a:gd name="connsiteX13" fmla="*/ 111919 w 526256"/>
            <a:gd name="connsiteY13" fmla="*/ 76200 h 195263"/>
            <a:gd name="connsiteX14" fmla="*/ 116681 w 526256"/>
            <a:gd name="connsiteY14" fmla="*/ 69056 h 195263"/>
            <a:gd name="connsiteX15" fmla="*/ 123825 w 526256"/>
            <a:gd name="connsiteY15" fmla="*/ 64294 h 195263"/>
            <a:gd name="connsiteX16" fmla="*/ 135731 w 526256"/>
            <a:gd name="connsiteY16" fmla="*/ 54769 h 195263"/>
            <a:gd name="connsiteX17" fmla="*/ 157162 w 526256"/>
            <a:gd name="connsiteY17" fmla="*/ 42863 h 195263"/>
            <a:gd name="connsiteX18" fmla="*/ 178594 w 526256"/>
            <a:gd name="connsiteY18" fmla="*/ 28575 h 195263"/>
            <a:gd name="connsiteX19" fmla="*/ 185737 w 526256"/>
            <a:gd name="connsiteY19" fmla="*/ 23813 h 195263"/>
            <a:gd name="connsiteX20" fmla="*/ 192881 w 526256"/>
            <a:gd name="connsiteY20" fmla="*/ 21431 h 195263"/>
            <a:gd name="connsiteX21" fmla="*/ 207169 w 526256"/>
            <a:gd name="connsiteY21" fmla="*/ 11906 h 195263"/>
            <a:gd name="connsiteX22" fmla="*/ 209550 w 526256"/>
            <a:gd name="connsiteY22" fmla="*/ 4763 h 195263"/>
            <a:gd name="connsiteX23" fmla="*/ 223837 w 526256"/>
            <a:gd name="connsiteY23" fmla="*/ 0 h 195263"/>
            <a:gd name="connsiteX24" fmla="*/ 230981 w 526256"/>
            <a:gd name="connsiteY24" fmla="*/ 4763 h 195263"/>
            <a:gd name="connsiteX25" fmla="*/ 245269 w 526256"/>
            <a:gd name="connsiteY25" fmla="*/ 9525 h 195263"/>
            <a:gd name="connsiteX26" fmla="*/ 252412 w 526256"/>
            <a:gd name="connsiteY26" fmla="*/ 14288 h 195263"/>
            <a:gd name="connsiteX27" fmla="*/ 266700 w 526256"/>
            <a:gd name="connsiteY27" fmla="*/ 19050 h 195263"/>
            <a:gd name="connsiteX28" fmla="*/ 280987 w 526256"/>
            <a:gd name="connsiteY28" fmla="*/ 33338 h 195263"/>
            <a:gd name="connsiteX29" fmla="*/ 290512 w 526256"/>
            <a:gd name="connsiteY29" fmla="*/ 47625 h 195263"/>
            <a:gd name="connsiteX30" fmla="*/ 311944 w 526256"/>
            <a:gd name="connsiteY30" fmla="*/ 61913 h 195263"/>
            <a:gd name="connsiteX31" fmla="*/ 319087 w 526256"/>
            <a:gd name="connsiteY31" fmla="*/ 66675 h 195263"/>
            <a:gd name="connsiteX32" fmla="*/ 333375 w 526256"/>
            <a:gd name="connsiteY32" fmla="*/ 76200 h 195263"/>
            <a:gd name="connsiteX33" fmla="*/ 338137 w 526256"/>
            <a:gd name="connsiteY33" fmla="*/ 83344 h 195263"/>
            <a:gd name="connsiteX34" fmla="*/ 352425 w 526256"/>
            <a:gd name="connsiteY34" fmla="*/ 92869 h 195263"/>
            <a:gd name="connsiteX35" fmla="*/ 385762 w 526256"/>
            <a:gd name="connsiteY35" fmla="*/ 88106 h 195263"/>
            <a:gd name="connsiteX36" fmla="*/ 397669 w 526256"/>
            <a:gd name="connsiteY36" fmla="*/ 85725 h 195263"/>
            <a:gd name="connsiteX37" fmla="*/ 404812 w 526256"/>
            <a:gd name="connsiteY37" fmla="*/ 83344 h 195263"/>
            <a:gd name="connsiteX38" fmla="*/ 421481 w 526256"/>
            <a:gd name="connsiteY38" fmla="*/ 66675 h 195263"/>
            <a:gd name="connsiteX39" fmla="*/ 442912 w 526256"/>
            <a:gd name="connsiteY39" fmla="*/ 69056 h 195263"/>
            <a:gd name="connsiteX40" fmla="*/ 452437 w 526256"/>
            <a:gd name="connsiteY40" fmla="*/ 80963 h 195263"/>
            <a:gd name="connsiteX41" fmla="*/ 461962 w 526256"/>
            <a:gd name="connsiteY41" fmla="*/ 95250 h 195263"/>
            <a:gd name="connsiteX42" fmla="*/ 469106 w 526256"/>
            <a:gd name="connsiteY42" fmla="*/ 109538 h 195263"/>
            <a:gd name="connsiteX43" fmla="*/ 476250 w 526256"/>
            <a:gd name="connsiteY43" fmla="*/ 114300 h 195263"/>
            <a:gd name="connsiteX44" fmla="*/ 478631 w 526256"/>
            <a:gd name="connsiteY44" fmla="*/ 121444 h 195263"/>
            <a:gd name="connsiteX45" fmla="*/ 485775 w 526256"/>
            <a:gd name="connsiteY45" fmla="*/ 126206 h 195263"/>
            <a:gd name="connsiteX46" fmla="*/ 514350 w 526256"/>
            <a:gd name="connsiteY46" fmla="*/ 130969 h 195263"/>
            <a:gd name="connsiteX47" fmla="*/ 526256 w 526256"/>
            <a:gd name="connsiteY47" fmla="*/ 133350 h 1952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526256" h="195263">
              <a:moveTo>
                <a:pt x="0" y="195263"/>
              </a:moveTo>
              <a:cubicBezTo>
                <a:pt x="3969" y="192882"/>
                <a:pt x="7766" y="190189"/>
                <a:pt x="11906" y="188119"/>
              </a:cubicBezTo>
              <a:cubicBezTo>
                <a:pt x="14151" y="186996"/>
                <a:pt x="16805" y="184616"/>
                <a:pt x="19050" y="185738"/>
              </a:cubicBezTo>
              <a:cubicBezTo>
                <a:pt x="21295" y="186860"/>
                <a:pt x="20637" y="190500"/>
                <a:pt x="21431" y="192881"/>
              </a:cubicBezTo>
              <a:cubicBezTo>
                <a:pt x="25308" y="192235"/>
                <a:pt x="37837" y="190911"/>
                <a:pt x="42862" y="188119"/>
              </a:cubicBezTo>
              <a:cubicBezTo>
                <a:pt x="42874" y="188112"/>
                <a:pt x="60716" y="176216"/>
                <a:pt x="64294" y="173831"/>
              </a:cubicBezTo>
              <a:cubicBezTo>
                <a:pt x="66675" y="172244"/>
                <a:pt x="68722" y="169974"/>
                <a:pt x="71437" y="169069"/>
              </a:cubicBezTo>
              <a:lnTo>
                <a:pt x="78581" y="166688"/>
              </a:lnTo>
              <a:cubicBezTo>
                <a:pt x="81756" y="161925"/>
                <a:pt x="86296" y="157830"/>
                <a:pt x="88106" y="152400"/>
              </a:cubicBezTo>
              <a:cubicBezTo>
                <a:pt x="91392" y="142541"/>
                <a:pt x="89094" y="147344"/>
                <a:pt x="95250" y="138113"/>
              </a:cubicBezTo>
              <a:cubicBezTo>
                <a:pt x="99848" y="124316"/>
                <a:pt x="98850" y="130558"/>
                <a:pt x="95250" y="107156"/>
              </a:cubicBezTo>
              <a:cubicBezTo>
                <a:pt x="94868" y="104675"/>
                <a:pt x="94088" y="102207"/>
                <a:pt x="92869" y="100013"/>
              </a:cubicBezTo>
              <a:cubicBezTo>
                <a:pt x="90089" y="95009"/>
                <a:pt x="83344" y="85725"/>
                <a:pt x="83344" y="85725"/>
              </a:cubicBezTo>
              <a:cubicBezTo>
                <a:pt x="100175" y="68892"/>
                <a:pt x="77309" y="88785"/>
                <a:pt x="111919" y="76200"/>
              </a:cubicBezTo>
              <a:cubicBezTo>
                <a:pt x="114609" y="75222"/>
                <a:pt x="114657" y="71080"/>
                <a:pt x="116681" y="69056"/>
              </a:cubicBezTo>
              <a:cubicBezTo>
                <a:pt x="118705" y="67032"/>
                <a:pt x="121444" y="65881"/>
                <a:pt x="123825" y="64294"/>
              </a:cubicBezTo>
              <a:cubicBezTo>
                <a:pt x="132624" y="51094"/>
                <a:pt x="123553" y="61534"/>
                <a:pt x="135731" y="54769"/>
              </a:cubicBezTo>
              <a:cubicBezTo>
                <a:pt x="160297" y="41122"/>
                <a:pt x="140998" y="48251"/>
                <a:pt x="157162" y="42863"/>
              </a:cubicBezTo>
              <a:lnTo>
                <a:pt x="178594" y="28575"/>
              </a:lnTo>
              <a:cubicBezTo>
                <a:pt x="180975" y="26988"/>
                <a:pt x="183022" y="24718"/>
                <a:pt x="185737" y="23813"/>
              </a:cubicBezTo>
              <a:cubicBezTo>
                <a:pt x="188118" y="23019"/>
                <a:pt x="190687" y="22650"/>
                <a:pt x="192881" y="21431"/>
              </a:cubicBezTo>
              <a:cubicBezTo>
                <a:pt x="197885" y="18651"/>
                <a:pt x="207169" y="11906"/>
                <a:pt x="207169" y="11906"/>
              </a:cubicBezTo>
              <a:cubicBezTo>
                <a:pt x="207963" y="9525"/>
                <a:pt x="207508" y="6222"/>
                <a:pt x="209550" y="4763"/>
              </a:cubicBezTo>
              <a:cubicBezTo>
                <a:pt x="213635" y="1845"/>
                <a:pt x="223837" y="0"/>
                <a:pt x="223837" y="0"/>
              </a:cubicBezTo>
              <a:cubicBezTo>
                <a:pt x="226218" y="1588"/>
                <a:pt x="228366" y="3601"/>
                <a:pt x="230981" y="4763"/>
              </a:cubicBezTo>
              <a:cubicBezTo>
                <a:pt x="235569" y="6802"/>
                <a:pt x="245269" y="9525"/>
                <a:pt x="245269" y="9525"/>
              </a:cubicBezTo>
              <a:cubicBezTo>
                <a:pt x="247650" y="11113"/>
                <a:pt x="249797" y="13126"/>
                <a:pt x="252412" y="14288"/>
              </a:cubicBezTo>
              <a:cubicBezTo>
                <a:pt x="257000" y="16327"/>
                <a:pt x="266700" y="19050"/>
                <a:pt x="266700" y="19050"/>
              </a:cubicBezTo>
              <a:cubicBezTo>
                <a:pt x="271462" y="23813"/>
                <a:pt x="277251" y="27734"/>
                <a:pt x="280987" y="33338"/>
              </a:cubicBezTo>
              <a:cubicBezTo>
                <a:pt x="284162" y="38100"/>
                <a:pt x="285750" y="44450"/>
                <a:pt x="290512" y="47625"/>
              </a:cubicBezTo>
              <a:lnTo>
                <a:pt x="311944" y="61913"/>
              </a:lnTo>
              <a:cubicBezTo>
                <a:pt x="314325" y="63500"/>
                <a:pt x="317064" y="64652"/>
                <a:pt x="319087" y="66675"/>
              </a:cubicBezTo>
              <a:cubicBezTo>
                <a:pt x="328006" y="75594"/>
                <a:pt x="323036" y="72754"/>
                <a:pt x="333375" y="76200"/>
              </a:cubicBezTo>
              <a:cubicBezTo>
                <a:pt x="334962" y="78581"/>
                <a:pt x="335983" y="81459"/>
                <a:pt x="338137" y="83344"/>
              </a:cubicBezTo>
              <a:cubicBezTo>
                <a:pt x="342445" y="87113"/>
                <a:pt x="352425" y="92869"/>
                <a:pt x="352425" y="92869"/>
              </a:cubicBezTo>
              <a:cubicBezTo>
                <a:pt x="369008" y="90796"/>
                <a:pt x="370638" y="90856"/>
                <a:pt x="385762" y="88106"/>
              </a:cubicBezTo>
              <a:cubicBezTo>
                <a:pt x="389744" y="87382"/>
                <a:pt x="393742" y="86707"/>
                <a:pt x="397669" y="85725"/>
              </a:cubicBezTo>
              <a:cubicBezTo>
                <a:pt x="400104" y="85116"/>
                <a:pt x="402431" y="84138"/>
                <a:pt x="404812" y="83344"/>
              </a:cubicBezTo>
              <a:cubicBezTo>
                <a:pt x="415729" y="66967"/>
                <a:pt x="408907" y="70866"/>
                <a:pt x="421481" y="66675"/>
              </a:cubicBezTo>
              <a:cubicBezTo>
                <a:pt x="428625" y="67469"/>
                <a:pt x="435939" y="67313"/>
                <a:pt x="442912" y="69056"/>
              </a:cubicBezTo>
              <a:cubicBezTo>
                <a:pt x="452564" y="71469"/>
                <a:pt x="448783" y="74386"/>
                <a:pt x="452437" y="80963"/>
              </a:cubicBezTo>
              <a:cubicBezTo>
                <a:pt x="455217" y="85966"/>
                <a:pt x="460152" y="89820"/>
                <a:pt x="461962" y="95250"/>
              </a:cubicBezTo>
              <a:cubicBezTo>
                <a:pt x="463899" y="101058"/>
                <a:pt x="464492" y="104924"/>
                <a:pt x="469106" y="109538"/>
              </a:cubicBezTo>
              <a:cubicBezTo>
                <a:pt x="471130" y="111562"/>
                <a:pt x="473869" y="112713"/>
                <a:pt x="476250" y="114300"/>
              </a:cubicBezTo>
              <a:cubicBezTo>
                <a:pt x="477044" y="116681"/>
                <a:pt x="477063" y="119484"/>
                <a:pt x="478631" y="121444"/>
              </a:cubicBezTo>
              <a:cubicBezTo>
                <a:pt x="480419" y="123679"/>
                <a:pt x="483215" y="124926"/>
                <a:pt x="485775" y="126206"/>
              </a:cubicBezTo>
              <a:cubicBezTo>
                <a:pt x="493757" y="130197"/>
                <a:pt x="507548" y="130213"/>
                <a:pt x="514350" y="130969"/>
              </a:cubicBezTo>
              <a:cubicBezTo>
                <a:pt x="523000" y="133852"/>
                <a:pt x="518984" y="133350"/>
                <a:pt x="526256" y="13335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80</xdr:col>
      <xdr:colOff>21833</xdr:colOff>
      <xdr:row>294</xdr:row>
      <xdr:rowOff>16375</xdr:rowOff>
    </xdr:from>
    <xdr:to>
      <xdr:col>98</xdr:col>
      <xdr:colOff>13799</xdr:colOff>
      <xdr:row>334</xdr:row>
      <xdr:rowOff>5459</xdr:rowOff>
    </xdr:to>
    <xdr:sp macro="" textlink="">
      <xdr:nvSpPr>
        <xdr:cNvPr id="8" name="Freeform 8">
          <a:extLst>
            <a:ext uri="{FF2B5EF4-FFF2-40B4-BE49-F238E27FC236}">
              <a16:creationId xmlns:a16="http://schemas.microsoft.com/office/drawing/2014/main" id="{00000000-0008-0000-0F00-000008000000}"/>
            </a:ext>
          </a:extLst>
        </xdr:cNvPr>
        <xdr:cNvSpPr/>
      </xdr:nvSpPr>
      <xdr:spPr>
        <a:xfrm>
          <a:off x="3229853" y="4664575"/>
          <a:ext cx="540606" cy="598684"/>
        </a:xfrm>
        <a:custGeom>
          <a:avLst/>
          <a:gdLst>
            <a:gd name="connsiteX0" fmla="*/ 0 w 483226"/>
            <a:gd name="connsiteY0" fmla="*/ 753267 h 753267"/>
            <a:gd name="connsiteX1" fmla="*/ 38210 w 483226"/>
            <a:gd name="connsiteY1" fmla="*/ 750538 h 753267"/>
            <a:gd name="connsiteX2" fmla="*/ 46397 w 483226"/>
            <a:gd name="connsiteY2" fmla="*/ 747808 h 753267"/>
            <a:gd name="connsiteX3" fmla="*/ 51856 w 483226"/>
            <a:gd name="connsiteY3" fmla="*/ 742350 h 753267"/>
            <a:gd name="connsiteX4" fmla="*/ 68231 w 483226"/>
            <a:gd name="connsiteY4" fmla="*/ 736892 h 753267"/>
            <a:gd name="connsiteX5" fmla="*/ 76419 w 483226"/>
            <a:gd name="connsiteY5" fmla="*/ 734162 h 753267"/>
            <a:gd name="connsiteX6" fmla="*/ 79148 w 483226"/>
            <a:gd name="connsiteY6" fmla="*/ 725975 h 753267"/>
            <a:gd name="connsiteX7" fmla="*/ 87336 w 483226"/>
            <a:gd name="connsiteY7" fmla="*/ 723245 h 753267"/>
            <a:gd name="connsiteX8" fmla="*/ 95523 w 483226"/>
            <a:gd name="connsiteY8" fmla="*/ 717787 h 753267"/>
            <a:gd name="connsiteX9" fmla="*/ 106440 w 483226"/>
            <a:gd name="connsiteY9" fmla="*/ 706870 h 753267"/>
            <a:gd name="connsiteX10" fmla="*/ 111899 w 483226"/>
            <a:gd name="connsiteY10" fmla="*/ 701412 h 753267"/>
            <a:gd name="connsiteX11" fmla="*/ 120086 w 483226"/>
            <a:gd name="connsiteY11" fmla="*/ 698682 h 753267"/>
            <a:gd name="connsiteX12" fmla="*/ 139191 w 483226"/>
            <a:gd name="connsiteY12" fmla="*/ 695953 h 753267"/>
            <a:gd name="connsiteX13" fmla="*/ 141920 w 483226"/>
            <a:gd name="connsiteY13" fmla="*/ 660473 h 753267"/>
            <a:gd name="connsiteX14" fmla="*/ 144649 w 483226"/>
            <a:gd name="connsiteY14" fmla="*/ 605889 h 753267"/>
            <a:gd name="connsiteX15" fmla="*/ 147379 w 483226"/>
            <a:gd name="connsiteY15" fmla="*/ 597701 h 753267"/>
            <a:gd name="connsiteX16" fmla="*/ 155566 w 483226"/>
            <a:gd name="connsiteY16" fmla="*/ 592243 h 753267"/>
            <a:gd name="connsiteX17" fmla="*/ 169212 w 483226"/>
            <a:gd name="connsiteY17" fmla="*/ 581326 h 753267"/>
            <a:gd name="connsiteX18" fmla="*/ 174671 w 483226"/>
            <a:gd name="connsiteY18" fmla="*/ 573138 h 753267"/>
            <a:gd name="connsiteX19" fmla="*/ 182859 w 483226"/>
            <a:gd name="connsiteY19" fmla="*/ 567680 h 753267"/>
            <a:gd name="connsiteX20" fmla="*/ 185588 w 483226"/>
            <a:gd name="connsiteY20" fmla="*/ 559492 h 753267"/>
            <a:gd name="connsiteX21" fmla="*/ 204692 w 483226"/>
            <a:gd name="connsiteY21" fmla="*/ 545846 h 753267"/>
            <a:gd name="connsiteX22" fmla="*/ 226526 w 483226"/>
            <a:gd name="connsiteY22" fmla="*/ 534929 h 753267"/>
            <a:gd name="connsiteX23" fmla="*/ 259277 w 483226"/>
            <a:gd name="connsiteY23" fmla="*/ 524012 h 753267"/>
            <a:gd name="connsiteX24" fmla="*/ 283840 w 483226"/>
            <a:gd name="connsiteY24" fmla="*/ 515824 h 753267"/>
            <a:gd name="connsiteX25" fmla="*/ 292028 w 483226"/>
            <a:gd name="connsiteY25" fmla="*/ 513095 h 753267"/>
            <a:gd name="connsiteX26" fmla="*/ 300215 w 483226"/>
            <a:gd name="connsiteY26" fmla="*/ 507637 h 753267"/>
            <a:gd name="connsiteX27" fmla="*/ 327508 w 483226"/>
            <a:gd name="connsiteY27" fmla="*/ 507637 h 753267"/>
            <a:gd name="connsiteX28" fmla="*/ 341154 w 483226"/>
            <a:gd name="connsiteY28" fmla="*/ 510366 h 753267"/>
            <a:gd name="connsiteX29" fmla="*/ 352071 w 483226"/>
            <a:gd name="connsiteY29" fmla="*/ 513095 h 753267"/>
            <a:gd name="connsiteX30" fmla="*/ 335695 w 483226"/>
            <a:gd name="connsiteY30" fmla="*/ 507637 h 753267"/>
            <a:gd name="connsiteX31" fmla="*/ 324778 w 483226"/>
            <a:gd name="connsiteY31" fmla="*/ 496720 h 753267"/>
            <a:gd name="connsiteX32" fmla="*/ 319320 w 483226"/>
            <a:gd name="connsiteY32" fmla="*/ 480344 h 753267"/>
            <a:gd name="connsiteX33" fmla="*/ 300215 w 483226"/>
            <a:gd name="connsiteY33" fmla="*/ 463969 h 753267"/>
            <a:gd name="connsiteX34" fmla="*/ 305674 w 483226"/>
            <a:gd name="connsiteY34" fmla="*/ 436677 h 753267"/>
            <a:gd name="connsiteX35" fmla="*/ 311132 w 483226"/>
            <a:gd name="connsiteY35" fmla="*/ 431218 h 753267"/>
            <a:gd name="connsiteX36" fmla="*/ 316591 w 483226"/>
            <a:gd name="connsiteY36" fmla="*/ 423031 h 753267"/>
            <a:gd name="connsiteX37" fmla="*/ 319320 w 483226"/>
            <a:gd name="connsiteY37" fmla="*/ 414843 h 753267"/>
            <a:gd name="connsiteX38" fmla="*/ 335695 w 483226"/>
            <a:gd name="connsiteY38" fmla="*/ 403926 h 753267"/>
            <a:gd name="connsiteX39" fmla="*/ 341154 w 483226"/>
            <a:gd name="connsiteY39" fmla="*/ 398468 h 753267"/>
            <a:gd name="connsiteX40" fmla="*/ 346612 w 483226"/>
            <a:gd name="connsiteY40" fmla="*/ 379363 h 753267"/>
            <a:gd name="connsiteX41" fmla="*/ 349341 w 483226"/>
            <a:gd name="connsiteY41" fmla="*/ 357529 h 753267"/>
            <a:gd name="connsiteX42" fmla="*/ 354800 w 483226"/>
            <a:gd name="connsiteY42" fmla="*/ 341154 h 753267"/>
            <a:gd name="connsiteX43" fmla="*/ 357529 w 483226"/>
            <a:gd name="connsiteY43" fmla="*/ 332966 h 753267"/>
            <a:gd name="connsiteX44" fmla="*/ 360258 w 483226"/>
            <a:gd name="connsiteY44" fmla="*/ 324778 h 753267"/>
            <a:gd name="connsiteX45" fmla="*/ 373904 w 483226"/>
            <a:gd name="connsiteY45" fmla="*/ 313862 h 753267"/>
            <a:gd name="connsiteX46" fmla="*/ 387551 w 483226"/>
            <a:gd name="connsiteY46" fmla="*/ 302945 h 753267"/>
            <a:gd name="connsiteX47" fmla="*/ 390280 w 483226"/>
            <a:gd name="connsiteY47" fmla="*/ 294757 h 753267"/>
            <a:gd name="connsiteX48" fmla="*/ 401197 w 483226"/>
            <a:gd name="connsiteY48" fmla="*/ 283840 h 753267"/>
            <a:gd name="connsiteX49" fmla="*/ 431218 w 483226"/>
            <a:gd name="connsiteY49" fmla="*/ 275652 h 753267"/>
            <a:gd name="connsiteX50" fmla="*/ 458510 w 483226"/>
            <a:gd name="connsiteY50" fmla="*/ 281111 h 753267"/>
            <a:gd name="connsiteX51" fmla="*/ 474886 w 483226"/>
            <a:gd name="connsiteY51" fmla="*/ 286569 h 753267"/>
            <a:gd name="connsiteX52" fmla="*/ 483073 w 483226"/>
            <a:gd name="connsiteY52" fmla="*/ 283840 h 753267"/>
            <a:gd name="connsiteX53" fmla="*/ 477615 w 483226"/>
            <a:gd name="connsiteY53" fmla="*/ 212880 h 753267"/>
            <a:gd name="connsiteX54" fmla="*/ 474886 w 483226"/>
            <a:gd name="connsiteY54" fmla="*/ 177400 h 753267"/>
            <a:gd name="connsiteX55" fmla="*/ 469427 w 483226"/>
            <a:gd name="connsiteY55" fmla="*/ 161025 h 753267"/>
            <a:gd name="connsiteX56" fmla="*/ 472157 w 483226"/>
            <a:gd name="connsiteY56" fmla="*/ 141920 h 753267"/>
            <a:gd name="connsiteX57" fmla="*/ 474886 w 483226"/>
            <a:gd name="connsiteY57" fmla="*/ 131003 h 753267"/>
            <a:gd name="connsiteX58" fmla="*/ 472157 w 483226"/>
            <a:gd name="connsiteY58" fmla="*/ 95523 h 753267"/>
            <a:gd name="connsiteX59" fmla="*/ 458510 w 483226"/>
            <a:gd name="connsiteY59" fmla="*/ 73690 h 753267"/>
            <a:gd name="connsiteX60" fmla="*/ 453052 w 483226"/>
            <a:gd name="connsiteY60" fmla="*/ 0 h 7532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483226" h="753267">
              <a:moveTo>
                <a:pt x="0" y="753267"/>
              </a:moveTo>
              <a:cubicBezTo>
                <a:pt x="12737" y="752357"/>
                <a:pt x="25528" y="752030"/>
                <a:pt x="38210" y="750538"/>
              </a:cubicBezTo>
              <a:cubicBezTo>
                <a:pt x="41067" y="750202"/>
                <a:pt x="43930" y="749288"/>
                <a:pt x="46397" y="747808"/>
              </a:cubicBezTo>
              <a:cubicBezTo>
                <a:pt x="48603" y="746484"/>
                <a:pt x="49554" y="743501"/>
                <a:pt x="51856" y="742350"/>
              </a:cubicBezTo>
              <a:cubicBezTo>
                <a:pt x="57002" y="739777"/>
                <a:pt x="62773" y="738711"/>
                <a:pt x="68231" y="736892"/>
              </a:cubicBezTo>
              <a:lnTo>
                <a:pt x="76419" y="734162"/>
              </a:lnTo>
              <a:cubicBezTo>
                <a:pt x="77329" y="731433"/>
                <a:pt x="77114" y="728009"/>
                <a:pt x="79148" y="725975"/>
              </a:cubicBezTo>
              <a:cubicBezTo>
                <a:pt x="81182" y="723941"/>
                <a:pt x="84763" y="724532"/>
                <a:pt x="87336" y="723245"/>
              </a:cubicBezTo>
              <a:cubicBezTo>
                <a:pt x="90270" y="721778"/>
                <a:pt x="93033" y="719922"/>
                <a:pt x="95523" y="717787"/>
              </a:cubicBezTo>
              <a:cubicBezTo>
                <a:pt x="99430" y="714438"/>
                <a:pt x="102801" y="710509"/>
                <a:pt x="106440" y="706870"/>
              </a:cubicBezTo>
              <a:cubicBezTo>
                <a:pt x="108260" y="705051"/>
                <a:pt x="109458" y="702226"/>
                <a:pt x="111899" y="701412"/>
              </a:cubicBezTo>
              <a:cubicBezTo>
                <a:pt x="114628" y="700502"/>
                <a:pt x="117265" y="699246"/>
                <a:pt x="120086" y="698682"/>
              </a:cubicBezTo>
              <a:cubicBezTo>
                <a:pt x="126394" y="697420"/>
                <a:pt x="132823" y="696863"/>
                <a:pt x="139191" y="695953"/>
              </a:cubicBezTo>
              <a:cubicBezTo>
                <a:pt x="150817" y="678514"/>
                <a:pt x="141920" y="695613"/>
                <a:pt x="141920" y="660473"/>
              </a:cubicBezTo>
              <a:cubicBezTo>
                <a:pt x="141920" y="642256"/>
                <a:pt x="143071" y="624038"/>
                <a:pt x="144649" y="605889"/>
              </a:cubicBezTo>
              <a:cubicBezTo>
                <a:pt x="144898" y="603023"/>
                <a:pt x="145582" y="599948"/>
                <a:pt x="147379" y="597701"/>
              </a:cubicBezTo>
              <a:cubicBezTo>
                <a:pt x="149428" y="595140"/>
                <a:pt x="153005" y="594292"/>
                <a:pt x="155566" y="592243"/>
              </a:cubicBezTo>
              <a:cubicBezTo>
                <a:pt x="175009" y="576688"/>
                <a:pt x="144016" y="598123"/>
                <a:pt x="169212" y="581326"/>
              </a:cubicBezTo>
              <a:cubicBezTo>
                <a:pt x="171032" y="578597"/>
                <a:pt x="172351" y="575457"/>
                <a:pt x="174671" y="573138"/>
              </a:cubicBezTo>
              <a:cubicBezTo>
                <a:pt x="176990" y="570819"/>
                <a:pt x="180810" y="570241"/>
                <a:pt x="182859" y="567680"/>
              </a:cubicBezTo>
              <a:cubicBezTo>
                <a:pt x="184656" y="565434"/>
                <a:pt x="183916" y="561833"/>
                <a:pt x="185588" y="559492"/>
              </a:cubicBezTo>
              <a:cubicBezTo>
                <a:pt x="193682" y="548160"/>
                <a:pt x="194338" y="549297"/>
                <a:pt x="204692" y="545846"/>
              </a:cubicBezTo>
              <a:cubicBezTo>
                <a:pt x="214219" y="536319"/>
                <a:pt x="207710" y="541201"/>
                <a:pt x="226526" y="534929"/>
              </a:cubicBezTo>
              <a:lnTo>
                <a:pt x="259277" y="524012"/>
              </a:lnTo>
              <a:lnTo>
                <a:pt x="283840" y="515824"/>
              </a:lnTo>
              <a:lnTo>
                <a:pt x="292028" y="513095"/>
              </a:lnTo>
              <a:cubicBezTo>
                <a:pt x="294757" y="511276"/>
                <a:pt x="297281" y="509104"/>
                <a:pt x="300215" y="507637"/>
              </a:cubicBezTo>
              <a:cubicBezTo>
                <a:pt x="310584" y="502452"/>
                <a:pt x="314324" y="505439"/>
                <a:pt x="327508" y="507637"/>
              </a:cubicBezTo>
              <a:cubicBezTo>
                <a:pt x="332084" y="508400"/>
                <a:pt x="336626" y="509360"/>
                <a:pt x="341154" y="510366"/>
              </a:cubicBezTo>
              <a:cubicBezTo>
                <a:pt x="344816" y="511180"/>
                <a:pt x="355426" y="514772"/>
                <a:pt x="352071" y="513095"/>
              </a:cubicBezTo>
              <a:cubicBezTo>
                <a:pt x="346924" y="510522"/>
                <a:pt x="335695" y="507637"/>
                <a:pt x="335695" y="507637"/>
              </a:cubicBezTo>
              <a:cubicBezTo>
                <a:pt x="332056" y="503998"/>
                <a:pt x="326405" y="501602"/>
                <a:pt x="324778" y="496720"/>
              </a:cubicBezTo>
              <a:cubicBezTo>
                <a:pt x="322959" y="491261"/>
                <a:pt x="323389" y="484413"/>
                <a:pt x="319320" y="480344"/>
              </a:cubicBezTo>
              <a:cubicBezTo>
                <a:pt x="306084" y="467108"/>
                <a:pt x="312685" y="472281"/>
                <a:pt x="300215" y="463969"/>
              </a:cubicBezTo>
              <a:cubicBezTo>
                <a:pt x="300688" y="460658"/>
                <a:pt x="302102" y="442631"/>
                <a:pt x="305674" y="436677"/>
              </a:cubicBezTo>
              <a:cubicBezTo>
                <a:pt x="306998" y="434470"/>
                <a:pt x="309525" y="433227"/>
                <a:pt x="311132" y="431218"/>
              </a:cubicBezTo>
              <a:cubicBezTo>
                <a:pt x="313181" y="428657"/>
                <a:pt x="314771" y="425760"/>
                <a:pt x="316591" y="423031"/>
              </a:cubicBezTo>
              <a:cubicBezTo>
                <a:pt x="317501" y="420302"/>
                <a:pt x="317286" y="416877"/>
                <a:pt x="319320" y="414843"/>
              </a:cubicBezTo>
              <a:cubicBezTo>
                <a:pt x="323959" y="410204"/>
                <a:pt x="331056" y="408564"/>
                <a:pt x="335695" y="403926"/>
              </a:cubicBezTo>
              <a:lnTo>
                <a:pt x="341154" y="398468"/>
              </a:lnTo>
              <a:cubicBezTo>
                <a:pt x="343317" y="391979"/>
                <a:pt x="345470" y="386217"/>
                <a:pt x="346612" y="379363"/>
              </a:cubicBezTo>
              <a:cubicBezTo>
                <a:pt x="347818" y="372128"/>
                <a:pt x="347804" y="364701"/>
                <a:pt x="349341" y="357529"/>
              </a:cubicBezTo>
              <a:cubicBezTo>
                <a:pt x="350547" y="351903"/>
                <a:pt x="352980" y="346612"/>
                <a:pt x="354800" y="341154"/>
              </a:cubicBezTo>
              <a:lnTo>
                <a:pt x="357529" y="332966"/>
              </a:lnTo>
              <a:cubicBezTo>
                <a:pt x="358439" y="330237"/>
                <a:pt x="358224" y="326812"/>
                <a:pt x="360258" y="324778"/>
              </a:cubicBezTo>
              <a:cubicBezTo>
                <a:pt x="373444" y="311594"/>
                <a:pt x="356683" y="327639"/>
                <a:pt x="373904" y="313862"/>
              </a:cubicBezTo>
              <a:cubicBezTo>
                <a:pt x="393341" y="298312"/>
                <a:pt x="362362" y="319736"/>
                <a:pt x="387551" y="302945"/>
              </a:cubicBezTo>
              <a:cubicBezTo>
                <a:pt x="388461" y="300216"/>
                <a:pt x="388608" y="297098"/>
                <a:pt x="390280" y="294757"/>
              </a:cubicBezTo>
              <a:cubicBezTo>
                <a:pt x="393271" y="290569"/>
                <a:pt x="396315" y="285467"/>
                <a:pt x="401197" y="283840"/>
              </a:cubicBezTo>
              <a:cubicBezTo>
                <a:pt x="421973" y="276915"/>
                <a:pt x="411930" y="279511"/>
                <a:pt x="431218" y="275652"/>
              </a:cubicBezTo>
              <a:cubicBezTo>
                <a:pt x="442280" y="277496"/>
                <a:pt x="448334" y="278059"/>
                <a:pt x="458510" y="281111"/>
              </a:cubicBezTo>
              <a:cubicBezTo>
                <a:pt x="464021" y="282764"/>
                <a:pt x="474886" y="286569"/>
                <a:pt x="474886" y="286569"/>
              </a:cubicBezTo>
              <a:cubicBezTo>
                <a:pt x="479210" y="290893"/>
                <a:pt x="483073" y="298012"/>
                <a:pt x="483073" y="283840"/>
              </a:cubicBezTo>
              <a:cubicBezTo>
                <a:pt x="483073" y="231648"/>
                <a:pt x="484660" y="241062"/>
                <a:pt x="477615" y="212880"/>
              </a:cubicBezTo>
              <a:cubicBezTo>
                <a:pt x="476705" y="201053"/>
                <a:pt x="476736" y="189116"/>
                <a:pt x="474886" y="177400"/>
              </a:cubicBezTo>
              <a:cubicBezTo>
                <a:pt x="473989" y="171717"/>
                <a:pt x="469427" y="161025"/>
                <a:pt x="469427" y="161025"/>
              </a:cubicBezTo>
              <a:cubicBezTo>
                <a:pt x="470337" y="154657"/>
                <a:pt x="471006" y="148249"/>
                <a:pt x="472157" y="141920"/>
              </a:cubicBezTo>
              <a:cubicBezTo>
                <a:pt x="472828" y="138230"/>
                <a:pt x="474886" y="134754"/>
                <a:pt x="474886" y="131003"/>
              </a:cubicBezTo>
              <a:cubicBezTo>
                <a:pt x="474886" y="119141"/>
                <a:pt x="474007" y="107239"/>
                <a:pt x="472157" y="95523"/>
              </a:cubicBezTo>
              <a:cubicBezTo>
                <a:pt x="469482" y="78584"/>
                <a:pt x="469307" y="80887"/>
                <a:pt x="458510" y="73690"/>
              </a:cubicBezTo>
              <a:cubicBezTo>
                <a:pt x="447011" y="39190"/>
                <a:pt x="453052" y="63068"/>
                <a:pt x="453052"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97</xdr:col>
      <xdr:colOff>16375</xdr:colOff>
      <xdr:row>274</xdr:row>
      <xdr:rowOff>2730</xdr:rowOff>
    </xdr:from>
    <xdr:to>
      <xdr:col>101</xdr:col>
      <xdr:colOff>27292</xdr:colOff>
      <xdr:row>294</xdr:row>
      <xdr:rowOff>8188</xdr:rowOff>
    </xdr:to>
    <xdr:sp macro="" textlink="">
      <xdr:nvSpPr>
        <xdr:cNvPr id="9" name="Freeform 9">
          <a:extLst>
            <a:ext uri="{FF2B5EF4-FFF2-40B4-BE49-F238E27FC236}">
              <a16:creationId xmlns:a16="http://schemas.microsoft.com/office/drawing/2014/main" id="{00000000-0008-0000-0F00-000009000000}"/>
            </a:ext>
          </a:extLst>
        </xdr:cNvPr>
        <xdr:cNvSpPr/>
      </xdr:nvSpPr>
      <xdr:spPr>
        <a:xfrm>
          <a:off x="3742555" y="4346130"/>
          <a:ext cx="132837" cy="310258"/>
        </a:xfrm>
        <a:custGeom>
          <a:avLst/>
          <a:gdLst>
            <a:gd name="connsiteX0" fmla="*/ 0 w 120086"/>
            <a:gd name="connsiteY0" fmla="*/ 387550 h 387550"/>
            <a:gd name="connsiteX1" fmla="*/ 5459 w 120086"/>
            <a:gd name="connsiteY1" fmla="*/ 373904 h 387550"/>
            <a:gd name="connsiteX2" fmla="*/ 10917 w 120086"/>
            <a:gd name="connsiteY2" fmla="*/ 368445 h 387550"/>
            <a:gd name="connsiteX3" fmla="*/ 13647 w 120086"/>
            <a:gd name="connsiteY3" fmla="*/ 360258 h 387550"/>
            <a:gd name="connsiteX4" fmla="*/ 19105 w 120086"/>
            <a:gd name="connsiteY4" fmla="*/ 338424 h 387550"/>
            <a:gd name="connsiteX5" fmla="*/ 21834 w 120086"/>
            <a:gd name="connsiteY5" fmla="*/ 330236 h 387550"/>
            <a:gd name="connsiteX6" fmla="*/ 32751 w 120086"/>
            <a:gd name="connsiteY6" fmla="*/ 319319 h 387550"/>
            <a:gd name="connsiteX7" fmla="*/ 40939 w 120086"/>
            <a:gd name="connsiteY7" fmla="*/ 286568 h 387550"/>
            <a:gd name="connsiteX8" fmla="*/ 46397 w 120086"/>
            <a:gd name="connsiteY8" fmla="*/ 270193 h 387550"/>
            <a:gd name="connsiteX9" fmla="*/ 57314 w 120086"/>
            <a:gd name="connsiteY9" fmla="*/ 259276 h 387550"/>
            <a:gd name="connsiteX10" fmla="*/ 68231 w 120086"/>
            <a:gd name="connsiteY10" fmla="*/ 237442 h 387550"/>
            <a:gd name="connsiteX11" fmla="*/ 70960 w 120086"/>
            <a:gd name="connsiteY11" fmla="*/ 229255 h 387550"/>
            <a:gd name="connsiteX12" fmla="*/ 76419 w 120086"/>
            <a:gd name="connsiteY12" fmla="*/ 223796 h 387550"/>
            <a:gd name="connsiteX13" fmla="*/ 81877 w 120086"/>
            <a:gd name="connsiteY13" fmla="*/ 207421 h 387550"/>
            <a:gd name="connsiteX14" fmla="*/ 87336 w 120086"/>
            <a:gd name="connsiteY14" fmla="*/ 191045 h 387550"/>
            <a:gd name="connsiteX15" fmla="*/ 90065 w 120086"/>
            <a:gd name="connsiteY15" fmla="*/ 182858 h 387550"/>
            <a:gd name="connsiteX16" fmla="*/ 95523 w 120086"/>
            <a:gd name="connsiteY16" fmla="*/ 177399 h 387550"/>
            <a:gd name="connsiteX17" fmla="*/ 103711 w 120086"/>
            <a:gd name="connsiteY17" fmla="*/ 152836 h 387550"/>
            <a:gd name="connsiteX18" fmla="*/ 106440 w 120086"/>
            <a:gd name="connsiteY18" fmla="*/ 144649 h 387550"/>
            <a:gd name="connsiteX19" fmla="*/ 109169 w 120086"/>
            <a:gd name="connsiteY19" fmla="*/ 136461 h 387550"/>
            <a:gd name="connsiteX20" fmla="*/ 111899 w 120086"/>
            <a:gd name="connsiteY20" fmla="*/ 117356 h 387550"/>
            <a:gd name="connsiteX21" fmla="*/ 114628 w 120086"/>
            <a:gd name="connsiteY21" fmla="*/ 109169 h 387550"/>
            <a:gd name="connsiteX22" fmla="*/ 120086 w 120086"/>
            <a:gd name="connsiteY22" fmla="*/ 81876 h 387550"/>
            <a:gd name="connsiteX23" fmla="*/ 117357 w 120086"/>
            <a:gd name="connsiteY23" fmla="*/ 35480 h 387550"/>
            <a:gd name="connsiteX24" fmla="*/ 111899 w 120086"/>
            <a:gd name="connsiteY24" fmla="*/ 19104 h 387550"/>
            <a:gd name="connsiteX25" fmla="*/ 106440 w 120086"/>
            <a:gd name="connsiteY25" fmla="*/ 13646 h 387550"/>
            <a:gd name="connsiteX26" fmla="*/ 103711 w 120086"/>
            <a:gd name="connsiteY26" fmla="*/ 5458 h 387550"/>
            <a:gd name="connsiteX27" fmla="*/ 95523 w 120086"/>
            <a:gd name="connsiteY27" fmla="*/ 2729 h 387550"/>
            <a:gd name="connsiteX28" fmla="*/ 92794 w 120086"/>
            <a:gd name="connsiteY28" fmla="*/ 0 h 3875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20086" h="387550">
              <a:moveTo>
                <a:pt x="0" y="387550"/>
              </a:moveTo>
              <a:cubicBezTo>
                <a:pt x="1820" y="383001"/>
                <a:pt x="3028" y="378158"/>
                <a:pt x="5459" y="373904"/>
              </a:cubicBezTo>
              <a:cubicBezTo>
                <a:pt x="6736" y="371670"/>
                <a:pt x="9593" y="370651"/>
                <a:pt x="10917" y="368445"/>
              </a:cubicBezTo>
              <a:cubicBezTo>
                <a:pt x="12397" y="365978"/>
                <a:pt x="12890" y="363033"/>
                <a:pt x="13647" y="360258"/>
              </a:cubicBezTo>
              <a:cubicBezTo>
                <a:pt x="15621" y="353020"/>
                <a:pt x="16733" y="345541"/>
                <a:pt x="19105" y="338424"/>
              </a:cubicBezTo>
              <a:cubicBezTo>
                <a:pt x="20015" y="335695"/>
                <a:pt x="20162" y="332577"/>
                <a:pt x="21834" y="330236"/>
              </a:cubicBezTo>
              <a:cubicBezTo>
                <a:pt x="24825" y="326048"/>
                <a:pt x="32751" y="319319"/>
                <a:pt x="32751" y="319319"/>
              </a:cubicBezTo>
              <a:cubicBezTo>
                <a:pt x="47597" y="274785"/>
                <a:pt x="29919" y="330653"/>
                <a:pt x="40939" y="286568"/>
              </a:cubicBezTo>
              <a:cubicBezTo>
                <a:pt x="42334" y="280986"/>
                <a:pt x="42329" y="274261"/>
                <a:pt x="46397" y="270193"/>
              </a:cubicBezTo>
              <a:lnTo>
                <a:pt x="57314" y="259276"/>
              </a:lnTo>
              <a:cubicBezTo>
                <a:pt x="63587" y="240460"/>
                <a:pt x="58705" y="246970"/>
                <a:pt x="68231" y="237442"/>
              </a:cubicBezTo>
              <a:cubicBezTo>
                <a:pt x="69141" y="234713"/>
                <a:pt x="69480" y="231722"/>
                <a:pt x="70960" y="229255"/>
              </a:cubicBezTo>
              <a:cubicBezTo>
                <a:pt x="72284" y="227048"/>
                <a:pt x="75268" y="226098"/>
                <a:pt x="76419" y="223796"/>
              </a:cubicBezTo>
              <a:cubicBezTo>
                <a:pt x="78992" y="218650"/>
                <a:pt x="80058" y="212879"/>
                <a:pt x="81877" y="207421"/>
              </a:cubicBezTo>
              <a:lnTo>
                <a:pt x="87336" y="191045"/>
              </a:lnTo>
              <a:cubicBezTo>
                <a:pt x="88246" y="188316"/>
                <a:pt x="88031" y="184892"/>
                <a:pt x="90065" y="182858"/>
              </a:cubicBezTo>
              <a:lnTo>
                <a:pt x="95523" y="177399"/>
              </a:lnTo>
              <a:lnTo>
                <a:pt x="103711" y="152836"/>
              </a:lnTo>
              <a:lnTo>
                <a:pt x="106440" y="144649"/>
              </a:lnTo>
              <a:lnTo>
                <a:pt x="109169" y="136461"/>
              </a:lnTo>
              <a:cubicBezTo>
                <a:pt x="110079" y="130093"/>
                <a:pt x="110637" y="123664"/>
                <a:pt x="111899" y="117356"/>
              </a:cubicBezTo>
              <a:cubicBezTo>
                <a:pt x="112463" y="114535"/>
                <a:pt x="113981" y="111972"/>
                <a:pt x="114628" y="109169"/>
              </a:cubicBezTo>
              <a:cubicBezTo>
                <a:pt x="116714" y="100129"/>
                <a:pt x="120086" y="81876"/>
                <a:pt x="120086" y="81876"/>
              </a:cubicBezTo>
              <a:cubicBezTo>
                <a:pt x="119176" y="66411"/>
                <a:pt x="119361" y="50842"/>
                <a:pt x="117357" y="35480"/>
              </a:cubicBezTo>
              <a:cubicBezTo>
                <a:pt x="116613" y="29774"/>
                <a:pt x="115968" y="23172"/>
                <a:pt x="111899" y="19104"/>
              </a:cubicBezTo>
              <a:lnTo>
                <a:pt x="106440" y="13646"/>
              </a:lnTo>
              <a:cubicBezTo>
                <a:pt x="105530" y="10917"/>
                <a:pt x="105745" y="7492"/>
                <a:pt x="103711" y="5458"/>
              </a:cubicBezTo>
              <a:cubicBezTo>
                <a:pt x="101677" y="3424"/>
                <a:pt x="98096" y="4016"/>
                <a:pt x="95523" y="2729"/>
              </a:cubicBezTo>
              <a:cubicBezTo>
                <a:pt x="94372" y="2154"/>
                <a:pt x="93704" y="910"/>
                <a:pt x="92794"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99</xdr:col>
      <xdr:colOff>18854</xdr:colOff>
      <xdr:row>235</xdr:row>
      <xdr:rowOff>13646</xdr:rowOff>
    </xdr:from>
    <xdr:to>
      <xdr:col>115</xdr:col>
      <xdr:colOff>10917</xdr:colOff>
      <xdr:row>274</xdr:row>
      <xdr:rowOff>2730</xdr:rowOff>
    </xdr:to>
    <xdr:sp macro="" textlink="">
      <xdr:nvSpPr>
        <xdr:cNvPr id="10" name="Freeform 11">
          <a:extLst>
            <a:ext uri="{FF2B5EF4-FFF2-40B4-BE49-F238E27FC236}">
              <a16:creationId xmlns:a16="http://schemas.microsoft.com/office/drawing/2014/main" id="{00000000-0008-0000-0F00-00000A000000}"/>
            </a:ext>
          </a:extLst>
        </xdr:cNvPr>
        <xdr:cNvSpPr/>
      </xdr:nvSpPr>
      <xdr:spPr>
        <a:xfrm>
          <a:off x="3805994" y="3762686"/>
          <a:ext cx="479743" cy="583444"/>
        </a:xfrm>
        <a:custGeom>
          <a:avLst/>
          <a:gdLst>
            <a:gd name="connsiteX0" fmla="*/ 38459 w 428739"/>
            <a:gd name="connsiteY0" fmla="*/ 734162 h 734162"/>
            <a:gd name="connsiteX1" fmla="*/ 24813 w 428739"/>
            <a:gd name="connsiteY1" fmla="*/ 725974 h 734162"/>
            <a:gd name="connsiteX2" fmla="*/ 13896 w 428739"/>
            <a:gd name="connsiteY2" fmla="*/ 723245 h 734162"/>
            <a:gd name="connsiteX3" fmla="*/ 11167 w 428739"/>
            <a:gd name="connsiteY3" fmla="*/ 715057 h 734162"/>
            <a:gd name="connsiteX4" fmla="*/ 24813 w 428739"/>
            <a:gd name="connsiteY4" fmla="*/ 701411 h 734162"/>
            <a:gd name="connsiteX5" fmla="*/ 30272 w 428739"/>
            <a:gd name="connsiteY5" fmla="*/ 685036 h 734162"/>
            <a:gd name="connsiteX6" fmla="*/ 27542 w 428739"/>
            <a:gd name="connsiteY6" fmla="*/ 649556 h 734162"/>
            <a:gd name="connsiteX7" fmla="*/ 22084 w 428739"/>
            <a:gd name="connsiteY7" fmla="*/ 641368 h 734162"/>
            <a:gd name="connsiteX8" fmla="*/ 5709 w 428739"/>
            <a:gd name="connsiteY8" fmla="*/ 638639 h 734162"/>
            <a:gd name="connsiteX9" fmla="*/ 250 w 428739"/>
            <a:gd name="connsiteY9" fmla="*/ 633180 h 734162"/>
            <a:gd name="connsiteX10" fmla="*/ 16626 w 428739"/>
            <a:gd name="connsiteY10" fmla="*/ 622263 h 734162"/>
            <a:gd name="connsiteX11" fmla="*/ 22084 w 428739"/>
            <a:gd name="connsiteY11" fmla="*/ 605888 h 734162"/>
            <a:gd name="connsiteX12" fmla="*/ 16626 w 428739"/>
            <a:gd name="connsiteY12" fmla="*/ 589513 h 734162"/>
            <a:gd name="connsiteX13" fmla="*/ 27542 w 428739"/>
            <a:gd name="connsiteY13" fmla="*/ 575867 h 734162"/>
            <a:gd name="connsiteX14" fmla="*/ 30272 w 428739"/>
            <a:gd name="connsiteY14" fmla="*/ 567679 h 734162"/>
            <a:gd name="connsiteX15" fmla="*/ 27542 w 428739"/>
            <a:gd name="connsiteY15" fmla="*/ 534928 h 734162"/>
            <a:gd name="connsiteX16" fmla="*/ 22084 w 428739"/>
            <a:gd name="connsiteY16" fmla="*/ 518553 h 734162"/>
            <a:gd name="connsiteX17" fmla="*/ 13896 w 428739"/>
            <a:gd name="connsiteY17" fmla="*/ 502177 h 734162"/>
            <a:gd name="connsiteX18" fmla="*/ 5709 w 428739"/>
            <a:gd name="connsiteY18" fmla="*/ 477614 h 734162"/>
            <a:gd name="connsiteX19" fmla="*/ 2979 w 428739"/>
            <a:gd name="connsiteY19" fmla="*/ 469427 h 734162"/>
            <a:gd name="connsiteX20" fmla="*/ 11167 w 428739"/>
            <a:gd name="connsiteY20" fmla="*/ 352070 h 734162"/>
            <a:gd name="connsiteX21" fmla="*/ 13896 w 428739"/>
            <a:gd name="connsiteY21" fmla="*/ 341153 h 734162"/>
            <a:gd name="connsiteX22" fmla="*/ 19355 w 428739"/>
            <a:gd name="connsiteY22" fmla="*/ 324778 h 734162"/>
            <a:gd name="connsiteX23" fmla="*/ 27542 w 428739"/>
            <a:gd name="connsiteY23" fmla="*/ 308402 h 734162"/>
            <a:gd name="connsiteX24" fmla="*/ 38459 w 428739"/>
            <a:gd name="connsiteY24" fmla="*/ 297485 h 734162"/>
            <a:gd name="connsiteX25" fmla="*/ 43918 w 428739"/>
            <a:gd name="connsiteY25" fmla="*/ 292027 h 734162"/>
            <a:gd name="connsiteX26" fmla="*/ 46647 w 428739"/>
            <a:gd name="connsiteY26" fmla="*/ 283839 h 734162"/>
            <a:gd name="connsiteX27" fmla="*/ 54835 w 428739"/>
            <a:gd name="connsiteY27" fmla="*/ 278381 h 734162"/>
            <a:gd name="connsiteX28" fmla="*/ 65752 w 428739"/>
            <a:gd name="connsiteY28" fmla="*/ 256547 h 734162"/>
            <a:gd name="connsiteX29" fmla="*/ 73939 w 428739"/>
            <a:gd name="connsiteY29" fmla="*/ 251089 h 734162"/>
            <a:gd name="connsiteX30" fmla="*/ 98502 w 428739"/>
            <a:gd name="connsiteY30" fmla="*/ 242901 h 734162"/>
            <a:gd name="connsiteX31" fmla="*/ 106690 w 428739"/>
            <a:gd name="connsiteY31" fmla="*/ 240172 h 734162"/>
            <a:gd name="connsiteX32" fmla="*/ 194025 w 428739"/>
            <a:gd name="connsiteY32" fmla="*/ 240172 h 734162"/>
            <a:gd name="connsiteX33" fmla="*/ 199484 w 428739"/>
            <a:gd name="connsiteY33" fmla="*/ 234713 h 734162"/>
            <a:gd name="connsiteX34" fmla="*/ 207671 w 428739"/>
            <a:gd name="connsiteY34" fmla="*/ 231984 h 734162"/>
            <a:gd name="connsiteX35" fmla="*/ 215859 w 428739"/>
            <a:gd name="connsiteY35" fmla="*/ 199233 h 734162"/>
            <a:gd name="connsiteX36" fmla="*/ 224047 w 428739"/>
            <a:gd name="connsiteY36" fmla="*/ 185587 h 734162"/>
            <a:gd name="connsiteX37" fmla="*/ 229505 w 428739"/>
            <a:gd name="connsiteY37" fmla="*/ 177399 h 734162"/>
            <a:gd name="connsiteX38" fmla="*/ 226776 w 428739"/>
            <a:gd name="connsiteY38" fmla="*/ 152836 h 734162"/>
            <a:gd name="connsiteX39" fmla="*/ 243151 w 428739"/>
            <a:gd name="connsiteY39" fmla="*/ 141920 h 734162"/>
            <a:gd name="connsiteX40" fmla="*/ 338674 w 428739"/>
            <a:gd name="connsiteY40" fmla="*/ 141920 h 734162"/>
            <a:gd name="connsiteX41" fmla="*/ 355050 w 428739"/>
            <a:gd name="connsiteY41" fmla="*/ 136461 h 734162"/>
            <a:gd name="connsiteX42" fmla="*/ 363237 w 428739"/>
            <a:gd name="connsiteY42" fmla="*/ 133732 h 734162"/>
            <a:gd name="connsiteX43" fmla="*/ 371425 w 428739"/>
            <a:gd name="connsiteY43" fmla="*/ 131003 h 734162"/>
            <a:gd name="connsiteX44" fmla="*/ 390530 w 428739"/>
            <a:gd name="connsiteY44" fmla="*/ 117356 h 734162"/>
            <a:gd name="connsiteX45" fmla="*/ 401446 w 428739"/>
            <a:gd name="connsiteY45" fmla="*/ 103710 h 734162"/>
            <a:gd name="connsiteX46" fmla="*/ 409634 w 428739"/>
            <a:gd name="connsiteY46" fmla="*/ 100981 h 734162"/>
            <a:gd name="connsiteX47" fmla="*/ 420551 w 428739"/>
            <a:gd name="connsiteY47" fmla="*/ 79147 h 734162"/>
            <a:gd name="connsiteX48" fmla="*/ 428739 w 428739"/>
            <a:gd name="connsiteY48" fmla="*/ 40938 h 734162"/>
            <a:gd name="connsiteX49" fmla="*/ 426009 w 428739"/>
            <a:gd name="connsiteY49" fmla="*/ 24563 h 734162"/>
            <a:gd name="connsiteX50" fmla="*/ 423280 w 428739"/>
            <a:gd name="connsiteY50" fmla="*/ 0 h 7341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28739" h="734162">
              <a:moveTo>
                <a:pt x="38459" y="734162"/>
              </a:moveTo>
              <a:cubicBezTo>
                <a:pt x="33910" y="731433"/>
                <a:pt x="29660" y="728128"/>
                <a:pt x="24813" y="725974"/>
              </a:cubicBezTo>
              <a:cubicBezTo>
                <a:pt x="21385" y="724451"/>
                <a:pt x="16825" y="725588"/>
                <a:pt x="13896" y="723245"/>
              </a:cubicBezTo>
              <a:cubicBezTo>
                <a:pt x="11650" y="721448"/>
                <a:pt x="12077" y="717786"/>
                <a:pt x="11167" y="715057"/>
              </a:cubicBezTo>
              <a:cubicBezTo>
                <a:pt x="19950" y="688703"/>
                <a:pt x="4580" y="728386"/>
                <a:pt x="24813" y="701411"/>
              </a:cubicBezTo>
              <a:cubicBezTo>
                <a:pt x="28265" y="696808"/>
                <a:pt x="30272" y="685036"/>
                <a:pt x="30272" y="685036"/>
              </a:cubicBezTo>
              <a:cubicBezTo>
                <a:pt x="29362" y="673209"/>
                <a:pt x="29728" y="661214"/>
                <a:pt x="27542" y="649556"/>
              </a:cubicBezTo>
              <a:cubicBezTo>
                <a:pt x="26937" y="646332"/>
                <a:pt x="25018" y="642835"/>
                <a:pt x="22084" y="641368"/>
              </a:cubicBezTo>
              <a:cubicBezTo>
                <a:pt x="17135" y="638893"/>
                <a:pt x="11167" y="639549"/>
                <a:pt x="5709" y="638639"/>
              </a:cubicBezTo>
              <a:cubicBezTo>
                <a:pt x="3889" y="636819"/>
                <a:pt x="-1177" y="635321"/>
                <a:pt x="250" y="633180"/>
              </a:cubicBezTo>
              <a:cubicBezTo>
                <a:pt x="3889" y="627721"/>
                <a:pt x="16626" y="622263"/>
                <a:pt x="16626" y="622263"/>
              </a:cubicBezTo>
              <a:cubicBezTo>
                <a:pt x="18445" y="616805"/>
                <a:pt x="23903" y="611346"/>
                <a:pt x="22084" y="605888"/>
              </a:cubicBezTo>
              <a:lnTo>
                <a:pt x="16626" y="589513"/>
              </a:lnTo>
              <a:cubicBezTo>
                <a:pt x="21702" y="584436"/>
                <a:pt x="24100" y="582751"/>
                <a:pt x="27542" y="575867"/>
              </a:cubicBezTo>
              <a:cubicBezTo>
                <a:pt x="28829" y="573294"/>
                <a:pt x="29362" y="570408"/>
                <a:pt x="30272" y="567679"/>
              </a:cubicBezTo>
              <a:cubicBezTo>
                <a:pt x="29362" y="556762"/>
                <a:pt x="29343" y="545734"/>
                <a:pt x="27542" y="534928"/>
              </a:cubicBezTo>
              <a:cubicBezTo>
                <a:pt x="26596" y="529253"/>
                <a:pt x="23903" y="524011"/>
                <a:pt x="22084" y="518553"/>
              </a:cubicBezTo>
              <a:cubicBezTo>
                <a:pt x="18317" y="507253"/>
                <a:pt x="20951" y="512759"/>
                <a:pt x="13896" y="502177"/>
              </a:cubicBezTo>
              <a:lnTo>
                <a:pt x="5709" y="477614"/>
              </a:lnTo>
              <a:lnTo>
                <a:pt x="2979" y="469427"/>
              </a:lnTo>
              <a:cubicBezTo>
                <a:pt x="5923" y="366405"/>
                <a:pt x="-2016" y="404807"/>
                <a:pt x="11167" y="352070"/>
              </a:cubicBezTo>
              <a:cubicBezTo>
                <a:pt x="12077" y="348431"/>
                <a:pt x="12710" y="344711"/>
                <a:pt x="13896" y="341153"/>
              </a:cubicBezTo>
              <a:lnTo>
                <a:pt x="19355" y="324778"/>
              </a:lnTo>
              <a:cubicBezTo>
                <a:pt x="21997" y="316853"/>
                <a:pt x="21770" y="315136"/>
                <a:pt x="27542" y="308402"/>
              </a:cubicBezTo>
              <a:cubicBezTo>
                <a:pt x="30891" y="304495"/>
                <a:pt x="34820" y="301124"/>
                <a:pt x="38459" y="297485"/>
              </a:cubicBezTo>
              <a:lnTo>
                <a:pt x="43918" y="292027"/>
              </a:lnTo>
              <a:cubicBezTo>
                <a:pt x="44828" y="289298"/>
                <a:pt x="44850" y="286085"/>
                <a:pt x="46647" y="283839"/>
              </a:cubicBezTo>
              <a:cubicBezTo>
                <a:pt x="48696" y="281278"/>
                <a:pt x="53097" y="281163"/>
                <a:pt x="54835" y="278381"/>
              </a:cubicBezTo>
              <a:cubicBezTo>
                <a:pt x="66761" y="259299"/>
                <a:pt x="53695" y="266192"/>
                <a:pt x="65752" y="256547"/>
              </a:cubicBezTo>
              <a:cubicBezTo>
                <a:pt x="68313" y="254498"/>
                <a:pt x="70942" y="252421"/>
                <a:pt x="73939" y="251089"/>
              </a:cubicBezTo>
              <a:cubicBezTo>
                <a:pt x="73941" y="251088"/>
                <a:pt x="94407" y="244266"/>
                <a:pt x="98502" y="242901"/>
              </a:cubicBezTo>
              <a:lnTo>
                <a:pt x="106690" y="240172"/>
              </a:lnTo>
              <a:cubicBezTo>
                <a:pt x="139697" y="242372"/>
                <a:pt x="160470" y="245470"/>
                <a:pt x="194025" y="240172"/>
              </a:cubicBezTo>
              <a:cubicBezTo>
                <a:pt x="196567" y="239771"/>
                <a:pt x="197277" y="236037"/>
                <a:pt x="199484" y="234713"/>
              </a:cubicBezTo>
              <a:cubicBezTo>
                <a:pt x="201951" y="233233"/>
                <a:pt x="204942" y="232894"/>
                <a:pt x="207671" y="231984"/>
              </a:cubicBezTo>
              <a:cubicBezTo>
                <a:pt x="218520" y="215711"/>
                <a:pt x="210707" y="230147"/>
                <a:pt x="215859" y="199233"/>
              </a:cubicBezTo>
              <a:cubicBezTo>
                <a:pt x="217605" y="188756"/>
                <a:pt x="218161" y="192945"/>
                <a:pt x="224047" y="185587"/>
              </a:cubicBezTo>
              <a:cubicBezTo>
                <a:pt x="226096" y="183026"/>
                <a:pt x="227686" y="180128"/>
                <a:pt x="229505" y="177399"/>
              </a:cubicBezTo>
              <a:cubicBezTo>
                <a:pt x="227686" y="171941"/>
                <a:pt x="219953" y="159659"/>
                <a:pt x="226776" y="152836"/>
              </a:cubicBezTo>
              <a:cubicBezTo>
                <a:pt x="231415" y="148197"/>
                <a:pt x="243151" y="141920"/>
                <a:pt x="243151" y="141920"/>
              </a:cubicBezTo>
              <a:cubicBezTo>
                <a:pt x="282158" y="144087"/>
                <a:pt x="300076" y="146955"/>
                <a:pt x="338674" y="141920"/>
              </a:cubicBezTo>
              <a:cubicBezTo>
                <a:pt x="344380" y="141176"/>
                <a:pt x="349591" y="138281"/>
                <a:pt x="355050" y="136461"/>
              </a:cubicBezTo>
              <a:lnTo>
                <a:pt x="363237" y="133732"/>
              </a:lnTo>
              <a:lnTo>
                <a:pt x="371425" y="131003"/>
              </a:lnTo>
              <a:cubicBezTo>
                <a:pt x="384376" y="118052"/>
                <a:pt x="377460" y="121714"/>
                <a:pt x="390530" y="117356"/>
              </a:cubicBezTo>
              <a:cubicBezTo>
                <a:pt x="393008" y="113639"/>
                <a:pt x="397127" y="106302"/>
                <a:pt x="401446" y="103710"/>
              </a:cubicBezTo>
              <a:cubicBezTo>
                <a:pt x="403913" y="102230"/>
                <a:pt x="406905" y="101891"/>
                <a:pt x="409634" y="100981"/>
              </a:cubicBezTo>
              <a:cubicBezTo>
                <a:pt x="415907" y="82165"/>
                <a:pt x="411025" y="88675"/>
                <a:pt x="420551" y="79147"/>
              </a:cubicBezTo>
              <a:cubicBezTo>
                <a:pt x="428328" y="55814"/>
                <a:pt x="425295" y="68481"/>
                <a:pt x="428739" y="40938"/>
              </a:cubicBezTo>
              <a:cubicBezTo>
                <a:pt x="427829" y="35480"/>
                <a:pt x="426851" y="30032"/>
                <a:pt x="426009" y="24563"/>
              </a:cubicBezTo>
              <a:cubicBezTo>
                <a:pt x="423023" y="5154"/>
                <a:pt x="423280" y="11468"/>
                <a:pt x="423280"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115</xdr:col>
      <xdr:colOff>2729</xdr:colOff>
      <xdr:row>211</xdr:row>
      <xdr:rowOff>10917</xdr:rowOff>
    </xdr:from>
    <xdr:to>
      <xdr:col>132</xdr:col>
      <xdr:colOff>13646</xdr:colOff>
      <xdr:row>235</xdr:row>
      <xdr:rowOff>19104</xdr:rowOff>
    </xdr:to>
    <xdr:sp macro="" textlink="">
      <xdr:nvSpPr>
        <xdr:cNvPr id="11" name="Freeform 12">
          <a:extLst>
            <a:ext uri="{FF2B5EF4-FFF2-40B4-BE49-F238E27FC236}">
              <a16:creationId xmlns:a16="http://schemas.microsoft.com/office/drawing/2014/main" id="{00000000-0008-0000-0F00-00000B000000}"/>
            </a:ext>
          </a:extLst>
        </xdr:cNvPr>
        <xdr:cNvSpPr/>
      </xdr:nvSpPr>
      <xdr:spPr>
        <a:xfrm>
          <a:off x="4277549" y="3394197"/>
          <a:ext cx="529077" cy="366327"/>
        </a:xfrm>
        <a:custGeom>
          <a:avLst/>
          <a:gdLst>
            <a:gd name="connsiteX0" fmla="*/ 0 w 474885"/>
            <a:gd name="connsiteY0" fmla="*/ 466697 h 466697"/>
            <a:gd name="connsiteX1" fmla="*/ 5458 w 474885"/>
            <a:gd name="connsiteY1" fmla="*/ 453051 h 466697"/>
            <a:gd name="connsiteX2" fmla="*/ 10917 w 474885"/>
            <a:gd name="connsiteY2" fmla="*/ 447593 h 466697"/>
            <a:gd name="connsiteX3" fmla="*/ 13646 w 474885"/>
            <a:gd name="connsiteY3" fmla="*/ 439405 h 466697"/>
            <a:gd name="connsiteX4" fmla="*/ 19105 w 474885"/>
            <a:gd name="connsiteY4" fmla="*/ 433946 h 466697"/>
            <a:gd name="connsiteX5" fmla="*/ 30022 w 474885"/>
            <a:gd name="connsiteY5" fmla="*/ 420300 h 466697"/>
            <a:gd name="connsiteX6" fmla="*/ 32751 w 474885"/>
            <a:gd name="connsiteY6" fmla="*/ 412113 h 466697"/>
            <a:gd name="connsiteX7" fmla="*/ 43668 w 474885"/>
            <a:gd name="connsiteY7" fmla="*/ 401196 h 466697"/>
            <a:gd name="connsiteX8" fmla="*/ 76418 w 474885"/>
            <a:gd name="connsiteY8" fmla="*/ 390279 h 466697"/>
            <a:gd name="connsiteX9" fmla="*/ 92794 w 474885"/>
            <a:gd name="connsiteY9" fmla="*/ 384820 h 466697"/>
            <a:gd name="connsiteX10" fmla="*/ 100981 w 474885"/>
            <a:gd name="connsiteY10" fmla="*/ 379362 h 466697"/>
            <a:gd name="connsiteX11" fmla="*/ 106440 w 474885"/>
            <a:gd name="connsiteY11" fmla="*/ 373904 h 466697"/>
            <a:gd name="connsiteX12" fmla="*/ 114628 w 474885"/>
            <a:gd name="connsiteY12" fmla="*/ 371174 h 466697"/>
            <a:gd name="connsiteX13" fmla="*/ 125544 w 474885"/>
            <a:gd name="connsiteY13" fmla="*/ 360257 h 466697"/>
            <a:gd name="connsiteX14" fmla="*/ 131003 w 474885"/>
            <a:gd name="connsiteY14" fmla="*/ 354799 h 466697"/>
            <a:gd name="connsiteX15" fmla="*/ 147378 w 474885"/>
            <a:gd name="connsiteY15" fmla="*/ 349340 h 466697"/>
            <a:gd name="connsiteX16" fmla="*/ 161024 w 474885"/>
            <a:gd name="connsiteY16" fmla="*/ 341153 h 466697"/>
            <a:gd name="connsiteX17" fmla="*/ 174671 w 474885"/>
            <a:gd name="connsiteY17" fmla="*/ 332965 h 466697"/>
            <a:gd name="connsiteX18" fmla="*/ 188317 w 474885"/>
            <a:gd name="connsiteY18" fmla="*/ 322048 h 466697"/>
            <a:gd name="connsiteX19" fmla="*/ 196504 w 474885"/>
            <a:gd name="connsiteY19" fmla="*/ 316590 h 466697"/>
            <a:gd name="connsiteX20" fmla="*/ 204692 w 474885"/>
            <a:gd name="connsiteY20" fmla="*/ 300214 h 466697"/>
            <a:gd name="connsiteX21" fmla="*/ 212880 w 474885"/>
            <a:gd name="connsiteY21" fmla="*/ 286568 h 466697"/>
            <a:gd name="connsiteX22" fmla="*/ 218338 w 474885"/>
            <a:gd name="connsiteY22" fmla="*/ 278381 h 466697"/>
            <a:gd name="connsiteX23" fmla="*/ 226526 w 474885"/>
            <a:gd name="connsiteY23" fmla="*/ 275651 h 466697"/>
            <a:gd name="connsiteX24" fmla="*/ 240172 w 474885"/>
            <a:gd name="connsiteY24" fmla="*/ 262005 h 466697"/>
            <a:gd name="connsiteX25" fmla="*/ 248360 w 474885"/>
            <a:gd name="connsiteY25" fmla="*/ 256547 h 466697"/>
            <a:gd name="connsiteX26" fmla="*/ 259277 w 474885"/>
            <a:gd name="connsiteY26" fmla="*/ 245630 h 466697"/>
            <a:gd name="connsiteX27" fmla="*/ 262006 w 474885"/>
            <a:gd name="connsiteY27" fmla="*/ 237442 h 466697"/>
            <a:gd name="connsiteX28" fmla="*/ 270193 w 474885"/>
            <a:gd name="connsiteY28" fmla="*/ 231984 h 466697"/>
            <a:gd name="connsiteX29" fmla="*/ 283840 w 474885"/>
            <a:gd name="connsiteY29" fmla="*/ 223796 h 466697"/>
            <a:gd name="connsiteX30" fmla="*/ 297486 w 474885"/>
            <a:gd name="connsiteY30" fmla="*/ 212879 h 466697"/>
            <a:gd name="connsiteX31" fmla="*/ 305673 w 474885"/>
            <a:gd name="connsiteY31" fmla="*/ 207421 h 466697"/>
            <a:gd name="connsiteX32" fmla="*/ 311132 w 474885"/>
            <a:gd name="connsiteY32" fmla="*/ 201962 h 466697"/>
            <a:gd name="connsiteX33" fmla="*/ 324778 w 474885"/>
            <a:gd name="connsiteY33" fmla="*/ 191045 h 466697"/>
            <a:gd name="connsiteX34" fmla="*/ 332966 w 474885"/>
            <a:gd name="connsiteY34" fmla="*/ 177399 h 466697"/>
            <a:gd name="connsiteX35" fmla="*/ 341153 w 474885"/>
            <a:gd name="connsiteY35" fmla="*/ 174670 h 466697"/>
            <a:gd name="connsiteX36" fmla="*/ 357529 w 474885"/>
            <a:gd name="connsiteY36" fmla="*/ 158295 h 466697"/>
            <a:gd name="connsiteX37" fmla="*/ 362987 w 474885"/>
            <a:gd name="connsiteY37" fmla="*/ 152836 h 466697"/>
            <a:gd name="connsiteX38" fmla="*/ 365716 w 474885"/>
            <a:gd name="connsiteY38" fmla="*/ 144648 h 466697"/>
            <a:gd name="connsiteX39" fmla="*/ 371175 w 474885"/>
            <a:gd name="connsiteY39" fmla="*/ 139190 h 466697"/>
            <a:gd name="connsiteX40" fmla="*/ 382092 w 474885"/>
            <a:gd name="connsiteY40" fmla="*/ 125544 h 466697"/>
            <a:gd name="connsiteX41" fmla="*/ 387550 w 474885"/>
            <a:gd name="connsiteY41" fmla="*/ 109169 h 466697"/>
            <a:gd name="connsiteX42" fmla="*/ 393009 w 474885"/>
            <a:gd name="connsiteY42" fmla="*/ 103710 h 466697"/>
            <a:gd name="connsiteX43" fmla="*/ 406655 w 474885"/>
            <a:gd name="connsiteY43" fmla="*/ 92793 h 466697"/>
            <a:gd name="connsiteX44" fmla="*/ 417572 w 474885"/>
            <a:gd name="connsiteY44" fmla="*/ 76418 h 466697"/>
            <a:gd name="connsiteX45" fmla="*/ 436676 w 474885"/>
            <a:gd name="connsiteY45" fmla="*/ 60042 h 466697"/>
            <a:gd name="connsiteX46" fmla="*/ 439405 w 474885"/>
            <a:gd name="connsiteY46" fmla="*/ 51855 h 466697"/>
            <a:gd name="connsiteX47" fmla="*/ 453052 w 474885"/>
            <a:gd name="connsiteY47" fmla="*/ 40938 h 466697"/>
            <a:gd name="connsiteX48" fmla="*/ 455781 w 474885"/>
            <a:gd name="connsiteY48" fmla="*/ 32750 h 466697"/>
            <a:gd name="connsiteX49" fmla="*/ 466698 w 474885"/>
            <a:gd name="connsiteY49" fmla="*/ 19104 h 466697"/>
            <a:gd name="connsiteX50" fmla="*/ 474885 w 474885"/>
            <a:gd name="connsiteY50" fmla="*/ 0 h 4666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74885" h="466697">
              <a:moveTo>
                <a:pt x="0" y="466697"/>
              </a:moveTo>
              <a:cubicBezTo>
                <a:pt x="1819" y="462148"/>
                <a:pt x="3027" y="457304"/>
                <a:pt x="5458" y="453051"/>
              </a:cubicBezTo>
              <a:cubicBezTo>
                <a:pt x="6735" y="450817"/>
                <a:pt x="9593" y="449799"/>
                <a:pt x="10917" y="447593"/>
              </a:cubicBezTo>
              <a:cubicBezTo>
                <a:pt x="12397" y="445126"/>
                <a:pt x="12166" y="441872"/>
                <a:pt x="13646" y="439405"/>
              </a:cubicBezTo>
              <a:cubicBezTo>
                <a:pt x="14970" y="437198"/>
                <a:pt x="17497" y="435955"/>
                <a:pt x="19105" y="433946"/>
              </a:cubicBezTo>
              <a:cubicBezTo>
                <a:pt x="32877" y="416731"/>
                <a:pt x="16840" y="433482"/>
                <a:pt x="30022" y="420300"/>
              </a:cubicBezTo>
              <a:cubicBezTo>
                <a:pt x="30932" y="417571"/>
                <a:pt x="31079" y="414454"/>
                <a:pt x="32751" y="412113"/>
              </a:cubicBezTo>
              <a:cubicBezTo>
                <a:pt x="35742" y="407925"/>
                <a:pt x="38786" y="402824"/>
                <a:pt x="43668" y="401196"/>
              </a:cubicBezTo>
              <a:lnTo>
                <a:pt x="76418" y="390279"/>
              </a:lnTo>
              <a:cubicBezTo>
                <a:pt x="76423" y="390277"/>
                <a:pt x="92790" y="384823"/>
                <a:pt x="92794" y="384820"/>
              </a:cubicBezTo>
              <a:cubicBezTo>
                <a:pt x="95523" y="383001"/>
                <a:pt x="98420" y="381411"/>
                <a:pt x="100981" y="379362"/>
              </a:cubicBezTo>
              <a:cubicBezTo>
                <a:pt x="102990" y="377755"/>
                <a:pt x="104234" y="375228"/>
                <a:pt x="106440" y="373904"/>
              </a:cubicBezTo>
              <a:cubicBezTo>
                <a:pt x="108907" y="372424"/>
                <a:pt x="111899" y="372084"/>
                <a:pt x="114628" y="371174"/>
              </a:cubicBezTo>
              <a:cubicBezTo>
                <a:pt x="119479" y="356621"/>
                <a:pt x="113416" y="367534"/>
                <a:pt x="125544" y="360257"/>
              </a:cubicBezTo>
              <a:cubicBezTo>
                <a:pt x="127750" y="358933"/>
                <a:pt x="128701" y="355950"/>
                <a:pt x="131003" y="354799"/>
              </a:cubicBezTo>
              <a:cubicBezTo>
                <a:pt x="136149" y="352226"/>
                <a:pt x="147378" y="349340"/>
                <a:pt x="147378" y="349340"/>
              </a:cubicBezTo>
              <a:cubicBezTo>
                <a:pt x="161213" y="335507"/>
                <a:pt x="143306" y="351784"/>
                <a:pt x="161024" y="341153"/>
              </a:cubicBezTo>
              <a:cubicBezTo>
                <a:pt x="179753" y="329915"/>
                <a:pt x="151480" y="340694"/>
                <a:pt x="174671" y="332965"/>
              </a:cubicBezTo>
              <a:cubicBezTo>
                <a:pt x="199867" y="316168"/>
                <a:pt x="168874" y="337603"/>
                <a:pt x="188317" y="322048"/>
              </a:cubicBezTo>
              <a:cubicBezTo>
                <a:pt x="190878" y="319999"/>
                <a:pt x="193775" y="318409"/>
                <a:pt x="196504" y="316590"/>
              </a:cubicBezTo>
              <a:cubicBezTo>
                <a:pt x="203367" y="296005"/>
                <a:pt x="194109" y="321382"/>
                <a:pt x="204692" y="300214"/>
              </a:cubicBezTo>
              <a:cubicBezTo>
                <a:pt x="215748" y="278100"/>
                <a:pt x="198665" y="304336"/>
                <a:pt x="212880" y="286568"/>
              </a:cubicBezTo>
              <a:cubicBezTo>
                <a:pt x="214929" y="284007"/>
                <a:pt x="215777" y="280430"/>
                <a:pt x="218338" y="278381"/>
              </a:cubicBezTo>
              <a:cubicBezTo>
                <a:pt x="220585" y="276584"/>
                <a:pt x="223797" y="276561"/>
                <a:pt x="226526" y="275651"/>
              </a:cubicBezTo>
              <a:cubicBezTo>
                <a:pt x="231075" y="271102"/>
                <a:pt x="234819" y="265573"/>
                <a:pt x="240172" y="262005"/>
              </a:cubicBezTo>
              <a:cubicBezTo>
                <a:pt x="242901" y="260186"/>
                <a:pt x="245869" y="258682"/>
                <a:pt x="248360" y="256547"/>
              </a:cubicBezTo>
              <a:cubicBezTo>
                <a:pt x="252267" y="253198"/>
                <a:pt x="259277" y="245630"/>
                <a:pt x="259277" y="245630"/>
              </a:cubicBezTo>
              <a:cubicBezTo>
                <a:pt x="260187" y="242901"/>
                <a:pt x="260209" y="239689"/>
                <a:pt x="262006" y="237442"/>
              </a:cubicBezTo>
              <a:cubicBezTo>
                <a:pt x="264055" y="234881"/>
                <a:pt x="267632" y="234033"/>
                <a:pt x="270193" y="231984"/>
              </a:cubicBezTo>
              <a:cubicBezTo>
                <a:pt x="280897" y="223421"/>
                <a:pt x="269621" y="228535"/>
                <a:pt x="283840" y="223796"/>
              </a:cubicBezTo>
              <a:cubicBezTo>
                <a:pt x="309036" y="206999"/>
                <a:pt x="278043" y="228434"/>
                <a:pt x="297486" y="212879"/>
              </a:cubicBezTo>
              <a:cubicBezTo>
                <a:pt x="300047" y="210830"/>
                <a:pt x="303112" y="209470"/>
                <a:pt x="305673" y="207421"/>
              </a:cubicBezTo>
              <a:cubicBezTo>
                <a:pt x="307682" y="205813"/>
                <a:pt x="309122" y="203570"/>
                <a:pt x="311132" y="201962"/>
              </a:cubicBezTo>
              <a:cubicBezTo>
                <a:pt x="328341" y="188195"/>
                <a:pt x="311604" y="204222"/>
                <a:pt x="324778" y="191045"/>
              </a:cubicBezTo>
              <a:cubicBezTo>
                <a:pt x="326925" y="184604"/>
                <a:pt x="326722" y="181146"/>
                <a:pt x="332966" y="177399"/>
              </a:cubicBezTo>
              <a:cubicBezTo>
                <a:pt x="335433" y="175919"/>
                <a:pt x="338424" y="175580"/>
                <a:pt x="341153" y="174670"/>
              </a:cubicBezTo>
              <a:lnTo>
                <a:pt x="357529" y="158295"/>
              </a:lnTo>
              <a:lnTo>
                <a:pt x="362987" y="152836"/>
              </a:lnTo>
              <a:cubicBezTo>
                <a:pt x="363897" y="150107"/>
                <a:pt x="364236" y="147115"/>
                <a:pt x="365716" y="144648"/>
              </a:cubicBezTo>
              <a:cubicBezTo>
                <a:pt x="367040" y="142442"/>
                <a:pt x="369568" y="141199"/>
                <a:pt x="371175" y="139190"/>
              </a:cubicBezTo>
              <a:cubicBezTo>
                <a:pt x="384947" y="121976"/>
                <a:pt x="368911" y="138722"/>
                <a:pt x="382092" y="125544"/>
              </a:cubicBezTo>
              <a:cubicBezTo>
                <a:pt x="383911" y="120086"/>
                <a:pt x="383482" y="113237"/>
                <a:pt x="387550" y="109169"/>
              </a:cubicBezTo>
              <a:cubicBezTo>
                <a:pt x="389370" y="107349"/>
                <a:pt x="391000" y="105318"/>
                <a:pt x="393009" y="103710"/>
              </a:cubicBezTo>
              <a:cubicBezTo>
                <a:pt x="399724" y="98338"/>
                <a:pt x="401712" y="99384"/>
                <a:pt x="406655" y="92793"/>
              </a:cubicBezTo>
              <a:cubicBezTo>
                <a:pt x="410591" y="87545"/>
                <a:pt x="412933" y="81057"/>
                <a:pt x="417572" y="76418"/>
              </a:cubicBezTo>
              <a:cubicBezTo>
                <a:pt x="430808" y="63182"/>
                <a:pt x="424207" y="68356"/>
                <a:pt x="436676" y="60042"/>
              </a:cubicBezTo>
              <a:cubicBezTo>
                <a:pt x="437586" y="57313"/>
                <a:pt x="437925" y="54322"/>
                <a:pt x="439405" y="51855"/>
              </a:cubicBezTo>
              <a:cubicBezTo>
                <a:pt x="441998" y="47533"/>
                <a:pt x="449332" y="43418"/>
                <a:pt x="453052" y="40938"/>
              </a:cubicBezTo>
              <a:cubicBezTo>
                <a:pt x="453962" y="38209"/>
                <a:pt x="454494" y="35323"/>
                <a:pt x="455781" y="32750"/>
              </a:cubicBezTo>
              <a:cubicBezTo>
                <a:pt x="459223" y="25865"/>
                <a:pt x="461621" y="24181"/>
                <a:pt x="466698" y="19104"/>
              </a:cubicBezTo>
              <a:cubicBezTo>
                <a:pt x="472563" y="1509"/>
                <a:pt x="468088" y="6797"/>
                <a:pt x="474885"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132</xdr:col>
      <xdr:colOff>16376</xdr:colOff>
      <xdr:row>177</xdr:row>
      <xdr:rowOff>10917</xdr:rowOff>
    </xdr:from>
    <xdr:to>
      <xdr:col>160</xdr:col>
      <xdr:colOff>24604</xdr:colOff>
      <xdr:row>211</xdr:row>
      <xdr:rowOff>2729</xdr:rowOff>
    </xdr:to>
    <xdr:sp macro="" textlink="">
      <xdr:nvSpPr>
        <xdr:cNvPr id="12" name="Freeform 13">
          <a:extLst>
            <a:ext uri="{FF2B5EF4-FFF2-40B4-BE49-F238E27FC236}">
              <a16:creationId xmlns:a16="http://schemas.microsoft.com/office/drawing/2014/main" id="{00000000-0008-0000-0F00-00000C000000}"/>
            </a:ext>
          </a:extLst>
        </xdr:cNvPr>
        <xdr:cNvSpPr/>
      </xdr:nvSpPr>
      <xdr:spPr>
        <a:xfrm>
          <a:off x="4809356" y="2876037"/>
          <a:ext cx="861668" cy="509972"/>
        </a:xfrm>
        <a:custGeom>
          <a:avLst/>
          <a:gdLst>
            <a:gd name="connsiteX0" fmla="*/ 0 w 772412"/>
            <a:gd name="connsiteY0" fmla="*/ 641368 h 641368"/>
            <a:gd name="connsiteX1" fmla="*/ 8187 w 772412"/>
            <a:gd name="connsiteY1" fmla="*/ 622263 h 641368"/>
            <a:gd name="connsiteX2" fmla="*/ 16375 w 772412"/>
            <a:gd name="connsiteY2" fmla="*/ 619534 h 641368"/>
            <a:gd name="connsiteX3" fmla="*/ 21833 w 772412"/>
            <a:gd name="connsiteY3" fmla="*/ 611346 h 641368"/>
            <a:gd name="connsiteX4" fmla="*/ 32750 w 772412"/>
            <a:gd name="connsiteY4" fmla="*/ 600429 h 641368"/>
            <a:gd name="connsiteX5" fmla="*/ 38209 w 772412"/>
            <a:gd name="connsiteY5" fmla="*/ 594971 h 641368"/>
            <a:gd name="connsiteX6" fmla="*/ 43667 w 772412"/>
            <a:gd name="connsiteY6" fmla="*/ 586783 h 641368"/>
            <a:gd name="connsiteX7" fmla="*/ 51855 w 772412"/>
            <a:gd name="connsiteY7" fmla="*/ 584054 h 641368"/>
            <a:gd name="connsiteX8" fmla="*/ 57313 w 772412"/>
            <a:gd name="connsiteY8" fmla="*/ 575866 h 641368"/>
            <a:gd name="connsiteX9" fmla="*/ 65501 w 772412"/>
            <a:gd name="connsiteY9" fmla="*/ 573137 h 641368"/>
            <a:gd name="connsiteX10" fmla="*/ 68230 w 772412"/>
            <a:gd name="connsiteY10" fmla="*/ 564949 h 641368"/>
            <a:gd name="connsiteX11" fmla="*/ 81876 w 772412"/>
            <a:gd name="connsiteY11" fmla="*/ 554033 h 641368"/>
            <a:gd name="connsiteX12" fmla="*/ 84606 w 772412"/>
            <a:gd name="connsiteY12" fmla="*/ 545845 h 641368"/>
            <a:gd name="connsiteX13" fmla="*/ 90064 w 772412"/>
            <a:gd name="connsiteY13" fmla="*/ 518553 h 641368"/>
            <a:gd name="connsiteX14" fmla="*/ 95523 w 772412"/>
            <a:gd name="connsiteY14" fmla="*/ 513094 h 641368"/>
            <a:gd name="connsiteX15" fmla="*/ 100981 w 772412"/>
            <a:gd name="connsiteY15" fmla="*/ 504907 h 641368"/>
            <a:gd name="connsiteX16" fmla="*/ 111898 w 772412"/>
            <a:gd name="connsiteY16" fmla="*/ 493990 h 641368"/>
            <a:gd name="connsiteX17" fmla="*/ 114627 w 772412"/>
            <a:gd name="connsiteY17" fmla="*/ 485802 h 641368"/>
            <a:gd name="connsiteX18" fmla="*/ 120086 w 772412"/>
            <a:gd name="connsiteY18" fmla="*/ 491260 h 641368"/>
            <a:gd name="connsiteX19" fmla="*/ 128273 w 772412"/>
            <a:gd name="connsiteY19" fmla="*/ 507636 h 641368"/>
            <a:gd name="connsiteX20" fmla="*/ 150107 w 772412"/>
            <a:gd name="connsiteY20" fmla="*/ 515823 h 641368"/>
            <a:gd name="connsiteX21" fmla="*/ 188316 w 772412"/>
            <a:gd name="connsiteY21" fmla="*/ 504907 h 641368"/>
            <a:gd name="connsiteX22" fmla="*/ 204692 w 772412"/>
            <a:gd name="connsiteY22" fmla="*/ 499448 h 641368"/>
            <a:gd name="connsiteX23" fmla="*/ 212879 w 772412"/>
            <a:gd name="connsiteY23" fmla="*/ 496719 h 641368"/>
            <a:gd name="connsiteX24" fmla="*/ 237442 w 772412"/>
            <a:gd name="connsiteY24" fmla="*/ 491260 h 641368"/>
            <a:gd name="connsiteX25" fmla="*/ 245630 w 772412"/>
            <a:gd name="connsiteY25" fmla="*/ 488531 h 641368"/>
            <a:gd name="connsiteX26" fmla="*/ 251088 w 772412"/>
            <a:gd name="connsiteY26" fmla="*/ 480343 h 641368"/>
            <a:gd name="connsiteX27" fmla="*/ 253818 w 772412"/>
            <a:gd name="connsiteY27" fmla="*/ 472156 h 641368"/>
            <a:gd name="connsiteX28" fmla="*/ 259276 w 772412"/>
            <a:gd name="connsiteY28" fmla="*/ 466697 h 641368"/>
            <a:gd name="connsiteX29" fmla="*/ 270193 w 772412"/>
            <a:gd name="connsiteY29" fmla="*/ 455780 h 641368"/>
            <a:gd name="connsiteX30" fmla="*/ 281110 w 772412"/>
            <a:gd name="connsiteY30" fmla="*/ 442134 h 641368"/>
            <a:gd name="connsiteX31" fmla="*/ 289298 w 772412"/>
            <a:gd name="connsiteY31" fmla="*/ 439405 h 641368"/>
            <a:gd name="connsiteX32" fmla="*/ 297485 w 772412"/>
            <a:gd name="connsiteY32" fmla="*/ 431217 h 641368"/>
            <a:gd name="connsiteX33" fmla="*/ 305673 w 772412"/>
            <a:gd name="connsiteY33" fmla="*/ 428488 h 641368"/>
            <a:gd name="connsiteX34" fmla="*/ 311131 w 772412"/>
            <a:gd name="connsiteY34" fmla="*/ 420300 h 641368"/>
            <a:gd name="connsiteX35" fmla="*/ 324778 w 772412"/>
            <a:gd name="connsiteY35" fmla="*/ 409384 h 641368"/>
            <a:gd name="connsiteX36" fmla="*/ 327507 w 772412"/>
            <a:gd name="connsiteY36" fmla="*/ 401196 h 641368"/>
            <a:gd name="connsiteX37" fmla="*/ 332965 w 772412"/>
            <a:gd name="connsiteY37" fmla="*/ 395737 h 641368"/>
            <a:gd name="connsiteX38" fmla="*/ 338424 w 772412"/>
            <a:gd name="connsiteY38" fmla="*/ 365716 h 641368"/>
            <a:gd name="connsiteX39" fmla="*/ 352070 w 772412"/>
            <a:gd name="connsiteY39" fmla="*/ 352070 h 641368"/>
            <a:gd name="connsiteX40" fmla="*/ 360258 w 772412"/>
            <a:gd name="connsiteY40" fmla="*/ 349341 h 641368"/>
            <a:gd name="connsiteX41" fmla="*/ 365716 w 772412"/>
            <a:gd name="connsiteY41" fmla="*/ 343882 h 641368"/>
            <a:gd name="connsiteX42" fmla="*/ 373904 w 772412"/>
            <a:gd name="connsiteY42" fmla="*/ 338424 h 641368"/>
            <a:gd name="connsiteX43" fmla="*/ 376633 w 772412"/>
            <a:gd name="connsiteY43" fmla="*/ 330236 h 641368"/>
            <a:gd name="connsiteX44" fmla="*/ 382091 w 772412"/>
            <a:gd name="connsiteY44" fmla="*/ 322048 h 641368"/>
            <a:gd name="connsiteX45" fmla="*/ 384821 w 772412"/>
            <a:gd name="connsiteY45" fmla="*/ 311131 h 641368"/>
            <a:gd name="connsiteX46" fmla="*/ 376633 w 772412"/>
            <a:gd name="connsiteY46" fmla="*/ 256547 h 641368"/>
            <a:gd name="connsiteX47" fmla="*/ 371174 w 772412"/>
            <a:gd name="connsiteY47" fmla="*/ 240172 h 641368"/>
            <a:gd name="connsiteX48" fmla="*/ 365716 w 772412"/>
            <a:gd name="connsiteY48" fmla="*/ 234713 h 641368"/>
            <a:gd name="connsiteX49" fmla="*/ 362987 w 772412"/>
            <a:gd name="connsiteY49" fmla="*/ 226525 h 641368"/>
            <a:gd name="connsiteX50" fmla="*/ 357528 w 772412"/>
            <a:gd name="connsiteY50" fmla="*/ 221067 h 641368"/>
            <a:gd name="connsiteX51" fmla="*/ 365716 w 772412"/>
            <a:gd name="connsiteY51" fmla="*/ 201962 h 641368"/>
            <a:gd name="connsiteX52" fmla="*/ 371174 w 772412"/>
            <a:gd name="connsiteY52" fmla="*/ 193775 h 641368"/>
            <a:gd name="connsiteX53" fmla="*/ 384821 w 772412"/>
            <a:gd name="connsiteY53" fmla="*/ 182858 h 641368"/>
            <a:gd name="connsiteX54" fmla="*/ 395737 w 772412"/>
            <a:gd name="connsiteY54" fmla="*/ 169212 h 641368"/>
            <a:gd name="connsiteX55" fmla="*/ 401196 w 772412"/>
            <a:gd name="connsiteY55" fmla="*/ 152836 h 641368"/>
            <a:gd name="connsiteX56" fmla="*/ 403925 w 772412"/>
            <a:gd name="connsiteY56" fmla="*/ 144649 h 641368"/>
            <a:gd name="connsiteX57" fmla="*/ 406654 w 772412"/>
            <a:gd name="connsiteY57" fmla="*/ 133732 h 641368"/>
            <a:gd name="connsiteX58" fmla="*/ 412113 w 772412"/>
            <a:gd name="connsiteY58" fmla="*/ 128273 h 641368"/>
            <a:gd name="connsiteX59" fmla="*/ 417571 w 772412"/>
            <a:gd name="connsiteY59" fmla="*/ 120086 h 641368"/>
            <a:gd name="connsiteX60" fmla="*/ 425759 w 772412"/>
            <a:gd name="connsiteY60" fmla="*/ 117356 h 641368"/>
            <a:gd name="connsiteX61" fmla="*/ 431217 w 772412"/>
            <a:gd name="connsiteY61" fmla="*/ 109169 h 641368"/>
            <a:gd name="connsiteX62" fmla="*/ 444864 w 772412"/>
            <a:gd name="connsiteY62" fmla="*/ 90064 h 641368"/>
            <a:gd name="connsiteX63" fmla="*/ 472156 w 772412"/>
            <a:gd name="connsiteY63" fmla="*/ 87335 h 641368"/>
            <a:gd name="connsiteX64" fmla="*/ 480343 w 772412"/>
            <a:gd name="connsiteY64" fmla="*/ 84606 h 641368"/>
            <a:gd name="connsiteX65" fmla="*/ 496719 w 772412"/>
            <a:gd name="connsiteY65" fmla="*/ 76418 h 641368"/>
            <a:gd name="connsiteX66" fmla="*/ 543116 w 772412"/>
            <a:gd name="connsiteY66" fmla="*/ 73689 h 641368"/>
            <a:gd name="connsiteX67" fmla="*/ 551303 w 772412"/>
            <a:gd name="connsiteY67" fmla="*/ 70960 h 641368"/>
            <a:gd name="connsiteX68" fmla="*/ 554033 w 772412"/>
            <a:gd name="connsiteY68" fmla="*/ 62772 h 641368"/>
            <a:gd name="connsiteX69" fmla="*/ 570408 w 772412"/>
            <a:gd name="connsiteY69" fmla="*/ 40938 h 641368"/>
            <a:gd name="connsiteX70" fmla="*/ 573137 w 772412"/>
            <a:gd name="connsiteY70" fmla="*/ 32750 h 641368"/>
            <a:gd name="connsiteX71" fmla="*/ 586783 w 772412"/>
            <a:gd name="connsiteY71" fmla="*/ 24563 h 641368"/>
            <a:gd name="connsiteX72" fmla="*/ 597700 w 772412"/>
            <a:gd name="connsiteY72" fmla="*/ 35480 h 641368"/>
            <a:gd name="connsiteX73" fmla="*/ 603159 w 772412"/>
            <a:gd name="connsiteY73" fmla="*/ 51855 h 641368"/>
            <a:gd name="connsiteX74" fmla="*/ 608617 w 772412"/>
            <a:gd name="connsiteY74" fmla="*/ 76418 h 641368"/>
            <a:gd name="connsiteX75" fmla="*/ 614076 w 772412"/>
            <a:gd name="connsiteY75" fmla="*/ 81876 h 641368"/>
            <a:gd name="connsiteX76" fmla="*/ 616805 w 772412"/>
            <a:gd name="connsiteY76" fmla="*/ 90064 h 641368"/>
            <a:gd name="connsiteX77" fmla="*/ 655014 w 772412"/>
            <a:gd name="connsiteY77" fmla="*/ 103710 h 641368"/>
            <a:gd name="connsiteX78" fmla="*/ 674119 w 772412"/>
            <a:gd name="connsiteY78" fmla="*/ 98252 h 641368"/>
            <a:gd name="connsiteX79" fmla="*/ 679577 w 772412"/>
            <a:gd name="connsiteY79" fmla="*/ 92793 h 641368"/>
            <a:gd name="connsiteX80" fmla="*/ 676848 w 772412"/>
            <a:gd name="connsiteY80" fmla="*/ 84606 h 641368"/>
            <a:gd name="connsiteX81" fmla="*/ 671389 w 772412"/>
            <a:gd name="connsiteY81" fmla="*/ 76418 h 641368"/>
            <a:gd name="connsiteX82" fmla="*/ 676848 w 772412"/>
            <a:gd name="connsiteY82" fmla="*/ 21833 h 641368"/>
            <a:gd name="connsiteX83" fmla="*/ 685035 w 772412"/>
            <a:gd name="connsiteY83" fmla="*/ 24563 h 641368"/>
            <a:gd name="connsiteX84" fmla="*/ 690494 w 772412"/>
            <a:gd name="connsiteY84" fmla="*/ 32750 h 641368"/>
            <a:gd name="connsiteX85" fmla="*/ 695952 w 772412"/>
            <a:gd name="connsiteY85" fmla="*/ 38209 h 641368"/>
            <a:gd name="connsiteX86" fmla="*/ 706869 w 772412"/>
            <a:gd name="connsiteY86" fmla="*/ 51855 h 641368"/>
            <a:gd name="connsiteX87" fmla="*/ 712328 w 772412"/>
            <a:gd name="connsiteY87" fmla="*/ 70960 h 641368"/>
            <a:gd name="connsiteX88" fmla="*/ 715057 w 772412"/>
            <a:gd name="connsiteY88" fmla="*/ 95523 h 641368"/>
            <a:gd name="connsiteX89" fmla="*/ 734162 w 772412"/>
            <a:gd name="connsiteY89" fmla="*/ 92793 h 641368"/>
            <a:gd name="connsiteX90" fmla="*/ 736891 w 772412"/>
            <a:gd name="connsiteY90" fmla="*/ 84606 h 641368"/>
            <a:gd name="connsiteX91" fmla="*/ 753266 w 772412"/>
            <a:gd name="connsiteY91" fmla="*/ 90064 h 641368"/>
            <a:gd name="connsiteX92" fmla="*/ 761454 w 772412"/>
            <a:gd name="connsiteY92" fmla="*/ 92793 h 641368"/>
            <a:gd name="connsiteX93" fmla="*/ 769641 w 772412"/>
            <a:gd name="connsiteY93" fmla="*/ 90064 h 641368"/>
            <a:gd name="connsiteX94" fmla="*/ 769641 w 772412"/>
            <a:gd name="connsiteY94" fmla="*/ 73689 h 641368"/>
            <a:gd name="connsiteX95" fmla="*/ 764183 w 772412"/>
            <a:gd name="connsiteY95" fmla="*/ 68230 h 641368"/>
            <a:gd name="connsiteX96" fmla="*/ 764183 w 772412"/>
            <a:gd name="connsiteY96" fmla="*/ 35480 h 641368"/>
            <a:gd name="connsiteX97" fmla="*/ 766912 w 772412"/>
            <a:gd name="connsiteY97" fmla="*/ 0 h 6413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772412" h="641368">
              <a:moveTo>
                <a:pt x="0" y="641368"/>
              </a:moveTo>
              <a:cubicBezTo>
                <a:pt x="1801" y="632361"/>
                <a:pt x="244" y="627029"/>
                <a:pt x="8187" y="622263"/>
              </a:cubicBezTo>
              <a:cubicBezTo>
                <a:pt x="10654" y="620783"/>
                <a:pt x="13646" y="620444"/>
                <a:pt x="16375" y="619534"/>
              </a:cubicBezTo>
              <a:cubicBezTo>
                <a:pt x="18194" y="616805"/>
                <a:pt x="19698" y="613837"/>
                <a:pt x="21833" y="611346"/>
              </a:cubicBezTo>
              <a:cubicBezTo>
                <a:pt x="25182" y="607439"/>
                <a:pt x="29111" y="604068"/>
                <a:pt x="32750" y="600429"/>
              </a:cubicBezTo>
              <a:cubicBezTo>
                <a:pt x="34570" y="598610"/>
                <a:pt x="36782" y="597112"/>
                <a:pt x="38209" y="594971"/>
              </a:cubicBezTo>
              <a:cubicBezTo>
                <a:pt x="40028" y="592242"/>
                <a:pt x="41106" y="588832"/>
                <a:pt x="43667" y="586783"/>
              </a:cubicBezTo>
              <a:cubicBezTo>
                <a:pt x="45913" y="584986"/>
                <a:pt x="49126" y="584964"/>
                <a:pt x="51855" y="584054"/>
              </a:cubicBezTo>
              <a:cubicBezTo>
                <a:pt x="53674" y="581325"/>
                <a:pt x="54752" y="577915"/>
                <a:pt x="57313" y="575866"/>
              </a:cubicBezTo>
              <a:cubicBezTo>
                <a:pt x="59559" y="574069"/>
                <a:pt x="63467" y="575171"/>
                <a:pt x="65501" y="573137"/>
              </a:cubicBezTo>
              <a:cubicBezTo>
                <a:pt x="67535" y="571103"/>
                <a:pt x="66750" y="567416"/>
                <a:pt x="68230" y="564949"/>
              </a:cubicBezTo>
              <a:cubicBezTo>
                <a:pt x="70822" y="560630"/>
                <a:pt x="78159" y="556511"/>
                <a:pt x="81876" y="554033"/>
              </a:cubicBezTo>
              <a:cubicBezTo>
                <a:pt x="82786" y="551304"/>
                <a:pt x="84042" y="548666"/>
                <a:pt x="84606" y="545845"/>
              </a:cubicBezTo>
              <a:cubicBezTo>
                <a:pt x="85363" y="542060"/>
                <a:pt x="86364" y="524719"/>
                <a:pt x="90064" y="518553"/>
              </a:cubicBezTo>
              <a:cubicBezTo>
                <a:pt x="91388" y="516346"/>
                <a:pt x="93915" y="515103"/>
                <a:pt x="95523" y="513094"/>
              </a:cubicBezTo>
              <a:cubicBezTo>
                <a:pt x="97572" y="510533"/>
                <a:pt x="98846" y="507397"/>
                <a:pt x="100981" y="504907"/>
              </a:cubicBezTo>
              <a:cubicBezTo>
                <a:pt x="104330" y="501000"/>
                <a:pt x="111898" y="493990"/>
                <a:pt x="111898" y="493990"/>
              </a:cubicBezTo>
              <a:cubicBezTo>
                <a:pt x="112808" y="491261"/>
                <a:pt x="111898" y="486712"/>
                <a:pt x="114627" y="485802"/>
              </a:cubicBezTo>
              <a:cubicBezTo>
                <a:pt x="117068" y="484988"/>
                <a:pt x="118762" y="489054"/>
                <a:pt x="120086" y="491260"/>
              </a:cubicBezTo>
              <a:cubicBezTo>
                <a:pt x="126746" y="502359"/>
                <a:pt x="117920" y="497283"/>
                <a:pt x="128273" y="507636"/>
              </a:cubicBezTo>
              <a:cubicBezTo>
                <a:pt x="135300" y="514663"/>
                <a:pt x="140345" y="513871"/>
                <a:pt x="150107" y="515823"/>
              </a:cubicBezTo>
              <a:cubicBezTo>
                <a:pt x="177510" y="508973"/>
                <a:pt x="164834" y="512735"/>
                <a:pt x="188316" y="504907"/>
              </a:cubicBezTo>
              <a:lnTo>
                <a:pt x="204692" y="499448"/>
              </a:lnTo>
              <a:cubicBezTo>
                <a:pt x="207421" y="498538"/>
                <a:pt x="210058" y="497283"/>
                <a:pt x="212879" y="496719"/>
              </a:cubicBezTo>
              <a:cubicBezTo>
                <a:pt x="222273" y="494840"/>
                <a:pt x="228438" y="493833"/>
                <a:pt x="237442" y="491260"/>
              </a:cubicBezTo>
              <a:cubicBezTo>
                <a:pt x="240208" y="490470"/>
                <a:pt x="242901" y="489441"/>
                <a:pt x="245630" y="488531"/>
              </a:cubicBezTo>
              <a:cubicBezTo>
                <a:pt x="247449" y="485802"/>
                <a:pt x="249621" y="483277"/>
                <a:pt x="251088" y="480343"/>
              </a:cubicBezTo>
              <a:cubicBezTo>
                <a:pt x="252375" y="477770"/>
                <a:pt x="252338" y="474623"/>
                <a:pt x="253818" y="472156"/>
              </a:cubicBezTo>
              <a:cubicBezTo>
                <a:pt x="255142" y="469950"/>
                <a:pt x="257457" y="468517"/>
                <a:pt x="259276" y="466697"/>
              </a:cubicBezTo>
              <a:cubicBezTo>
                <a:pt x="265230" y="448835"/>
                <a:pt x="256961" y="466366"/>
                <a:pt x="270193" y="455780"/>
              </a:cubicBezTo>
              <a:cubicBezTo>
                <a:pt x="281349" y="446855"/>
                <a:pt x="269981" y="448811"/>
                <a:pt x="281110" y="442134"/>
              </a:cubicBezTo>
              <a:cubicBezTo>
                <a:pt x="283577" y="440654"/>
                <a:pt x="286569" y="440315"/>
                <a:pt x="289298" y="439405"/>
              </a:cubicBezTo>
              <a:cubicBezTo>
                <a:pt x="292027" y="436676"/>
                <a:pt x="294274" y="433358"/>
                <a:pt x="297485" y="431217"/>
              </a:cubicBezTo>
              <a:cubicBezTo>
                <a:pt x="299879" y="429621"/>
                <a:pt x="303427" y="430285"/>
                <a:pt x="305673" y="428488"/>
              </a:cubicBezTo>
              <a:cubicBezTo>
                <a:pt x="308234" y="426439"/>
                <a:pt x="309082" y="422861"/>
                <a:pt x="311131" y="420300"/>
              </a:cubicBezTo>
              <a:cubicBezTo>
                <a:pt x="315574" y="414746"/>
                <a:pt x="318701" y="413435"/>
                <a:pt x="324778" y="409384"/>
              </a:cubicBezTo>
              <a:cubicBezTo>
                <a:pt x="325688" y="406655"/>
                <a:pt x="326027" y="403663"/>
                <a:pt x="327507" y="401196"/>
              </a:cubicBezTo>
              <a:cubicBezTo>
                <a:pt x="328831" y="398989"/>
                <a:pt x="331814" y="398039"/>
                <a:pt x="332965" y="395737"/>
              </a:cubicBezTo>
              <a:cubicBezTo>
                <a:pt x="336046" y="389575"/>
                <a:pt x="337236" y="369676"/>
                <a:pt x="338424" y="365716"/>
              </a:cubicBezTo>
              <a:cubicBezTo>
                <a:pt x="340351" y="359293"/>
                <a:pt x="346503" y="354853"/>
                <a:pt x="352070" y="352070"/>
              </a:cubicBezTo>
              <a:cubicBezTo>
                <a:pt x="354643" y="350784"/>
                <a:pt x="357529" y="350251"/>
                <a:pt x="360258" y="349341"/>
              </a:cubicBezTo>
              <a:cubicBezTo>
                <a:pt x="362077" y="347521"/>
                <a:pt x="363707" y="345489"/>
                <a:pt x="365716" y="343882"/>
              </a:cubicBezTo>
              <a:cubicBezTo>
                <a:pt x="368277" y="341833"/>
                <a:pt x="371855" y="340985"/>
                <a:pt x="373904" y="338424"/>
              </a:cubicBezTo>
              <a:cubicBezTo>
                <a:pt x="375701" y="336178"/>
                <a:pt x="375347" y="332809"/>
                <a:pt x="376633" y="330236"/>
              </a:cubicBezTo>
              <a:cubicBezTo>
                <a:pt x="378100" y="327302"/>
                <a:pt x="380272" y="324777"/>
                <a:pt x="382091" y="322048"/>
              </a:cubicBezTo>
              <a:cubicBezTo>
                <a:pt x="383001" y="318409"/>
                <a:pt x="384821" y="314882"/>
                <a:pt x="384821" y="311131"/>
              </a:cubicBezTo>
              <a:cubicBezTo>
                <a:pt x="384821" y="276603"/>
                <a:pt x="384714" y="280791"/>
                <a:pt x="376633" y="256547"/>
              </a:cubicBezTo>
              <a:lnTo>
                <a:pt x="371174" y="240172"/>
              </a:lnTo>
              <a:lnTo>
                <a:pt x="365716" y="234713"/>
              </a:lnTo>
              <a:cubicBezTo>
                <a:pt x="364806" y="231984"/>
                <a:pt x="364467" y="228992"/>
                <a:pt x="362987" y="226525"/>
              </a:cubicBezTo>
              <a:cubicBezTo>
                <a:pt x="361663" y="224319"/>
                <a:pt x="357892" y="223614"/>
                <a:pt x="357528" y="221067"/>
              </a:cubicBezTo>
              <a:cubicBezTo>
                <a:pt x="355581" y="207439"/>
                <a:pt x="359852" y="209292"/>
                <a:pt x="365716" y="201962"/>
              </a:cubicBezTo>
              <a:cubicBezTo>
                <a:pt x="367765" y="199401"/>
                <a:pt x="369125" y="196336"/>
                <a:pt x="371174" y="193775"/>
              </a:cubicBezTo>
              <a:cubicBezTo>
                <a:pt x="375619" y="188218"/>
                <a:pt x="378740" y="186911"/>
                <a:pt x="384821" y="182858"/>
              </a:cubicBezTo>
              <a:cubicBezTo>
                <a:pt x="394773" y="152998"/>
                <a:pt x="378104" y="197425"/>
                <a:pt x="395737" y="169212"/>
              </a:cubicBezTo>
              <a:cubicBezTo>
                <a:pt x="398787" y="164333"/>
                <a:pt x="399376" y="158295"/>
                <a:pt x="401196" y="152836"/>
              </a:cubicBezTo>
              <a:cubicBezTo>
                <a:pt x="402106" y="150107"/>
                <a:pt x="403227" y="147440"/>
                <a:pt x="403925" y="144649"/>
              </a:cubicBezTo>
              <a:cubicBezTo>
                <a:pt x="404835" y="141010"/>
                <a:pt x="404977" y="137087"/>
                <a:pt x="406654" y="133732"/>
              </a:cubicBezTo>
              <a:cubicBezTo>
                <a:pt x="407805" y="131430"/>
                <a:pt x="410505" y="130282"/>
                <a:pt x="412113" y="128273"/>
              </a:cubicBezTo>
              <a:cubicBezTo>
                <a:pt x="414162" y="125712"/>
                <a:pt x="415010" y="122135"/>
                <a:pt x="417571" y="120086"/>
              </a:cubicBezTo>
              <a:cubicBezTo>
                <a:pt x="419818" y="118289"/>
                <a:pt x="423030" y="118266"/>
                <a:pt x="425759" y="117356"/>
              </a:cubicBezTo>
              <a:cubicBezTo>
                <a:pt x="427578" y="114627"/>
                <a:pt x="429885" y="112166"/>
                <a:pt x="431217" y="109169"/>
              </a:cubicBezTo>
              <a:cubicBezTo>
                <a:pt x="437527" y="94971"/>
                <a:pt x="431246" y="92159"/>
                <a:pt x="444864" y="90064"/>
              </a:cubicBezTo>
              <a:cubicBezTo>
                <a:pt x="453900" y="88674"/>
                <a:pt x="463059" y="88245"/>
                <a:pt x="472156" y="87335"/>
              </a:cubicBezTo>
              <a:cubicBezTo>
                <a:pt x="474885" y="86425"/>
                <a:pt x="477770" y="85893"/>
                <a:pt x="480343" y="84606"/>
              </a:cubicBezTo>
              <a:cubicBezTo>
                <a:pt x="487819" y="80868"/>
                <a:pt x="488142" y="77276"/>
                <a:pt x="496719" y="76418"/>
              </a:cubicBezTo>
              <a:cubicBezTo>
                <a:pt x="512135" y="74877"/>
                <a:pt x="527650" y="74599"/>
                <a:pt x="543116" y="73689"/>
              </a:cubicBezTo>
              <a:cubicBezTo>
                <a:pt x="545845" y="72779"/>
                <a:pt x="549269" y="72994"/>
                <a:pt x="551303" y="70960"/>
              </a:cubicBezTo>
              <a:cubicBezTo>
                <a:pt x="553337" y="68926"/>
                <a:pt x="552636" y="65287"/>
                <a:pt x="554033" y="62772"/>
              </a:cubicBezTo>
              <a:cubicBezTo>
                <a:pt x="561751" y="48880"/>
                <a:pt x="562124" y="49220"/>
                <a:pt x="570408" y="40938"/>
              </a:cubicBezTo>
              <a:cubicBezTo>
                <a:pt x="571318" y="38209"/>
                <a:pt x="571657" y="35217"/>
                <a:pt x="573137" y="32750"/>
              </a:cubicBezTo>
              <a:cubicBezTo>
                <a:pt x="576883" y="26507"/>
                <a:pt x="580344" y="26709"/>
                <a:pt x="586783" y="24563"/>
              </a:cubicBezTo>
              <a:cubicBezTo>
                <a:pt x="590422" y="28202"/>
                <a:pt x="596072" y="30598"/>
                <a:pt x="597700" y="35480"/>
              </a:cubicBezTo>
              <a:lnTo>
                <a:pt x="603159" y="51855"/>
              </a:lnTo>
              <a:cubicBezTo>
                <a:pt x="603710" y="55159"/>
                <a:pt x="605517" y="71251"/>
                <a:pt x="608617" y="76418"/>
              </a:cubicBezTo>
              <a:cubicBezTo>
                <a:pt x="609941" y="78624"/>
                <a:pt x="612256" y="80057"/>
                <a:pt x="614076" y="81876"/>
              </a:cubicBezTo>
              <a:cubicBezTo>
                <a:pt x="614986" y="84605"/>
                <a:pt x="615133" y="87723"/>
                <a:pt x="616805" y="90064"/>
              </a:cubicBezTo>
              <a:cubicBezTo>
                <a:pt x="628838" y="106911"/>
                <a:pt x="632103" y="101419"/>
                <a:pt x="655014" y="103710"/>
              </a:cubicBezTo>
              <a:cubicBezTo>
                <a:pt x="657052" y="103201"/>
                <a:pt x="671323" y="99930"/>
                <a:pt x="674119" y="98252"/>
              </a:cubicBezTo>
              <a:cubicBezTo>
                <a:pt x="676325" y="96928"/>
                <a:pt x="677758" y="94613"/>
                <a:pt x="679577" y="92793"/>
              </a:cubicBezTo>
              <a:cubicBezTo>
                <a:pt x="678667" y="90064"/>
                <a:pt x="678135" y="87179"/>
                <a:pt x="676848" y="84606"/>
              </a:cubicBezTo>
              <a:cubicBezTo>
                <a:pt x="675381" y="81672"/>
                <a:pt x="671594" y="79692"/>
                <a:pt x="671389" y="76418"/>
              </a:cubicBezTo>
              <a:cubicBezTo>
                <a:pt x="670549" y="62973"/>
                <a:pt x="674646" y="37251"/>
                <a:pt x="676848" y="21833"/>
              </a:cubicBezTo>
              <a:cubicBezTo>
                <a:pt x="679577" y="22743"/>
                <a:pt x="682789" y="22766"/>
                <a:pt x="685035" y="24563"/>
              </a:cubicBezTo>
              <a:cubicBezTo>
                <a:pt x="687596" y="26612"/>
                <a:pt x="688445" y="30189"/>
                <a:pt x="690494" y="32750"/>
              </a:cubicBezTo>
              <a:cubicBezTo>
                <a:pt x="692101" y="34759"/>
                <a:pt x="694345" y="36200"/>
                <a:pt x="695952" y="38209"/>
              </a:cubicBezTo>
              <a:cubicBezTo>
                <a:pt x="709724" y="55423"/>
                <a:pt x="693690" y="38674"/>
                <a:pt x="706869" y="51855"/>
              </a:cubicBezTo>
              <a:cubicBezTo>
                <a:pt x="708905" y="57964"/>
                <a:pt x="711350" y="64602"/>
                <a:pt x="712328" y="70960"/>
              </a:cubicBezTo>
              <a:cubicBezTo>
                <a:pt x="713581" y="79102"/>
                <a:pt x="714147" y="87335"/>
                <a:pt x="715057" y="95523"/>
              </a:cubicBezTo>
              <a:cubicBezTo>
                <a:pt x="721425" y="94613"/>
                <a:pt x="728408" y="95670"/>
                <a:pt x="734162" y="92793"/>
              </a:cubicBezTo>
              <a:cubicBezTo>
                <a:pt x="736735" y="91507"/>
                <a:pt x="734043" y="85013"/>
                <a:pt x="736891" y="84606"/>
              </a:cubicBezTo>
              <a:cubicBezTo>
                <a:pt x="742587" y="83792"/>
                <a:pt x="747808" y="88245"/>
                <a:pt x="753266" y="90064"/>
              </a:cubicBezTo>
              <a:lnTo>
                <a:pt x="761454" y="92793"/>
              </a:lnTo>
              <a:cubicBezTo>
                <a:pt x="764183" y="91883"/>
                <a:pt x="767607" y="92098"/>
                <a:pt x="769641" y="90064"/>
              </a:cubicBezTo>
              <a:cubicBezTo>
                <a:pt x="774191" y="85514"/>
                <a:pt x="772371" y="78239"/>
                <a:pt x="769641" y="73689"/>
              </a:cubicBezTo>
              <a:cubicBezTo>
                <a:pt x="768317" y="71483"/>
                <a:pt x="766002" y="70050"/>
                <a:pt x="764183" y="68230"/>
              </a:cubicBezTo>
              <a:cubicBezTo>
                <a:pt x="759704" y="45835"/>
                <a:pt x="761475" y="62562"/>
                <a:pt x="764183" y="35480"/>
              </a:cubicBezTo>
              <a:cubicBezTo>
                <a:pt x="765363" y="23677"/>
                <a:pt x="766912" y="0"/>
                <a:pt x="766912"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156</xdr:col>
      <xdr:colOff>17740</xdr:colOff>
      <xdr:row>153</xdr:row>
      <xdr:rowOff>19104</xdr:rowOff>
    </xdr:from>
    <xdr:to>
      <xdr:col>160</xdr:col>
      <xdr:colOff>21833</xdr:colOff>
      <xdr:row>177</xdr:row>
      <xdr:rowOff>2729</xdr:rowOff>
    </xdr:to>
    <xdr:sp macro="" textlink="">
      <xdr:nvSpPr>
        <xdr:cNvPr id="13" name="Freeform 14">
          <a:extLst>
            <a:ext uri="{FF2B5EF4-FFF2-40B4-BE49-F238E27FC236}">
              <a16:creationId xmlns:a16="http://schemas.microsoft.com/office/drawing/2014/main" id="{00000000-0008-0000-0F00-00000D000000}"/>
            </a:ext>
          </a:extLst>
        </xdr:cNvPr>
        <xdr:cNvSpPr/>
      </xdr:nvSpPr>
      <xdr:spPr>
        <a:xfrm>
          <a:off x="5542240" y="2510844"/>
          <a:ext cx="126013" cy="357005"/>
        </a:xfrm>
        <a:custGeom>
          <a:avLst/>
          <a:gdLst>
            <a:gd name="connsiteX0" fmla="*/ 113262 w 113262"/>
            <a:gd name="connsiteY0" fmla="*/ 442135 h 442135"/>
            <a:gd name="connsiteX1" fmla="*/ 107804 w 113262"/>
            <a:gd name="connsiteY1" fmla="*/ 414843 h 442135"/>
            <a:gd name="connsiteX2" fmla="*/ 99616 w 113262"/>
            <a:gd name="connsiteY2" fmla="*/ 390280 h 442135"/>
            <a:gd name="connsiteX3" fmla="*/ 94158 w 113262"/>
            <a:gd name="connsiteY3" fmla="*/ 373904 h 442135"/>
            <a:gd name="connsiteX4" fmla="*/ 91429 w 113262"/>
            <a:gd name="connsiteY4" fmla="*/ 365717 h 442135"/>
            <a:gd name="connsiteX5" fmla="*/ 88699 w 113262"/>
            <a:gd name="connsiteY5" fmla="*/ 346612 h 442135"/>
            <a:gd name="connsiteX6" fmla="*/ 83241 w 113262"/>
            <a:gd name="connsiteY6" fmla="*/ 322049 h 442135"/>
            <a:gd name="connsiteX7" fmla="*/ 83241 w 113262"/>
            <a:gd name="connsiteY7" fmla="*/ 272923 h 442135"/>
            <a:gd name="connsiteX8" fmla="*/ 80512 w 113262"/>
            <a:gd name="connsiteY8" fmla="*/ 264735 h 442135"/>
            <a:gd name="connsiteX9" fmla="*/ 69595 w 113262"/>
            <a:gd name="connsiteY9" fmla="*/ 253818 h 442135"/>
            <a:gd name="connsiteX10" fmla="*/ 66866 w 113262"/>
            <a:gd name="connsiteY10" fmla="*/ 245631 h 442135"/>
            <a:gd name="connsiteX11" fmla="*/ 77783 w 113262"/>
            <a:gd name="connsiteY11" fmla="*/ 234714 h 442135"/>
            <a:gd name="connsiteX12" fmla="*/ 88699 w 113262"/>
            <a:gd name="connsiteY12" fmla="*/ 221068 h 442135"/>
            <a:gd name="connsiteX13" fmla="*/ 83241 w 113262"/>
            <a:gd name="connsiteY13" fmla="*/ 215609 h 442135"/>
            <a:gd name="connsiteX14" fmla="*/ 66866 w 113262"/>
            <a:gd name="connsiteY14" fmla="*/ 210151 h 442135"/>
            <a:gd name="connsiteX15" fmla="*/ 50490 w 113262"/>
            <a:gd name="connsiteY15" fmla="*/ 201963 h 442135"/>
            <a:gd name="connsiteX16" fmla="*/ 34115 w 113262"/>
            <a:gd name="connsiteY16" fmla="*/ 193775 h 442135"/>
            <a:gd name="connsiteX17" fmla="*/ 31386 w 113262"/>
            <a:gd name="connsiteY17" fmla="*/ 161025 h 442135"/>
            <a:gd name="connsiteX18" fmla="*/ 23198 w 113262"/>
            <a:gd name="connsiteY18" fmla="*/ 158295 h 442135"/>
            <a:gd name="connsiteX19" fmla="*/ 20469 w 113262"/>
            <a:gd name="connsiteY19" fmla="*/ 150108 h 442135"/>
            <a:gd name="connsiteX20" fmla="*/ 6823 w 113262"/>
            <a:gd name="connsiteY20" fmla="*/ 139191 h 442135"/>
            <a:gd name="connsiteX21" fmla="*/ 4093 w 113262"/>
            <a:gd name="connsiteY21" fmla="*/ 92794 h 442135"/>
            <a:gd name="connsiteX22" fmla="*/ 15010 w 113262"/>
            <a:gd name="connsiteY22" fmla="*/ 81877 h 442135"/>
            <a:gd name="connsiteX23" fmla="*/ 23198 w 113262"/>
            <a:gd name="connsiteY23" fmla="*/ 79148 h 442135"/>
            <a:gd name="connsiteX24" fmla="*/ 25927 w 113262"/>
            <a:gd name="connsiteY24" fmla="*/ 30022 h 442135"/>
            <a:gd name="connsiteX25" fmla="*/ 25927 w 113262"/>
            <a:gd name="connsiteY25" fmla="*/ 0 h 4421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13262" h="442135">
              <a:moveTo>
                <a:pt x="113262" y="442135"/>
              </a:moveTo>
              <a:cubicBezTo>
                <a:pt x="111443" y="433038"/>
                <a:pt x="110737" y="423644"/>
                <a:pt x="107804" y="414843"/>
              </a:cubicBezTo>
              <a:lnTo>
                <a:pt x="99616" y="390280"/>
              </a:lnTo>
              <a:lnTo>
                <a:pt x="94158" y="373904"/>
              </a:lnTo>
              <a:lnTo>
                <a:pt x="91429" y="365717"/>
              </a:lnTo>
              <a:cubicBezTo>
                <a:pt x="90519" y="359349"/>
                <a:pt x="89757" y="352957"/>
                <a:pt x="88699" y="346612"/>
              </a:cubicBezTo>
              <a:cubicBezTo>
                <a:pt x="86966" y="336214"/>
                <a:pt x="85695" y="331865"/>
                <a:pt x="83241" y="322049"/>
              </a:cubicBezTo>
              <a:cubicBezTo>
                <a:pt x="85742" y="294535"/>
                <a:pt x="87910" y="296268"/>
                <a:pt x="83241" y="272923"/>
              </a:cubicBezTo>
              <a:cubicBezTo>
                <a:pt x="82677" y="270102"/>
                <a:pt x="82184" y="267076"/>
                <a:pt x="80512" y="264735"/>
              </a:cubicBezTo>
              <a:cubicBezTo>
                <a:pt x="77521" y="260547"/>
                <a:pt x="69595" y="253818"/>
                <a:pt x="69595" y="253818"/>
              </a:cubicBezTo>
              <a:cubicBezTo>
                <a:pt x="68685" y="251089"/>
                <a:pt x="65733" y="248275"/>
                <a:pt x="66866" y="245631"/>
              </a:cubicBezTo>
              <a:cubicBezTo>
                <a:pt x="68893" y="240901"/>
                <a:pt x="74144" y="238353"/>
                <a:pt x="77783" y="234714"/>
              </a:cubicBezTo>
              <a:cubicBezTo>
                <a:pt x="85558" y="226938"/>
                <a:pt x="81816" y="231392"/>
                <a:pt x="88699" y="221068"/>
              </a:cubicBezTo>
              <a:cubicBezTo>
                <a:pt x="86880" y="219248"/>
                <a:pt x="85542" y="216760"/>
                <a:pt x="83241" y="215609"/>
              </a:cubicBezTo>
              <a:cubicBezTo>
                <a:pt x="78095" y="213036"/>
                <a:pt x="66866" y="210151"/>
                <a:pt x="66866" y="210151"/>
              </a:cubicBezTo>
              <a:cubicBezTo>
                <a:pt x="43405" y="194509"/>
                <a:pt x="73086" y="213260"/>
                <a:pt x="50490" y="201963"/>
              </a:cubicBezTo>
              <a:cubicBezTo>
                <a:pt x="29319" y="191378"/>
                <a:pt x="54704" y="200640"/>
                <a:pt x="34115" y="193775"/>
              </a:cubicBezTo>
              <a:cubicBezTo>
                <a:pt x="33205" y="182858"/>
                <a:pt x="34608" y="171495"/>
                <a:pt x="31386" y="161025"/>
              </a:cubicBezTo>
              <a:cubicBezTo>
                <a:pt x="30540" y="158275"/>
                <a:pt x="25232" y="160329"/>
                <a:pt x="23198" y="158295"/>
              </a:cubicBezTo>
              <a:cubicBezTo>
                <a:pt x="21164" y="156261"/>
                <a:pt x="21949" y="152575"/>
                <a:pt x="20469" y="150108"/>
              </a:cubicBezTo>
              <a:cubicBezTo>
                <a:pt x="17876" y="145787"/>
                <a:pt x="10542" y="141671"/>
                <a:pt x="6823" y="139191"/>
              </a:cubicBezTo>
              <a:cubicBezTo>
                <a:pt x="668" y="120727"/>
                <a:pt x="-3491" y="115545"/>
                <a:pt x="4093" y="92794"/>
              </a:cubicBezTo>
              <a:cubicBezTo>
                <a:pt x="5720" y="87912"/>
                <a:pt x="10128" y="83504"/>
                <a:pt x="15010" y="81877"/>
              </a:cubicBezTo>
              <a:lnTo>
                <a:pt x="23198" y="79148"/>
              </a:lnTo>
              <a:cubicBezTo>
                <a:pt x="39168" y="63175"/>
                <a:pt x="27681" y="77393"/>
                <a:pt x="25927" y="30022"/>
              </a:cubicBezTo>
              <a:cubicBezTo>
                <a:pt x="25557" y="20022"/>
                <a:pt x="25927" y="10007"/>
                <a:pt x="25927"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152</xdr:col>
      <xdr:colOff>16375</xdr:colOff>
      <xdr:row>131</xdr:row>
      <xdr:rowOff>8188</xdr:rowOff>
    </xdr:from>
    <xdr:to>
      <xdr:col>158</xdr:col>
      <xdr:colOff>8188</xdr:colOff>
      <xdr:row>153</xdr:row>
      <xdr:rowOff>16375</xdr:rowOff>
    </xdr:to>
    <xdr:sp macro="" textlink="">
      <xdr:nvSpPr>
        <xdr:cNvPr id="14" name="Freeform 15">
          <a:extLst>
            <a:ext uri="{FF2B5EF4-FFF2-40B4-BE49-F238E27FC236}">
              <a16:creationId xmlns:a16="http://schemas.microsoft.com/office/drawing/2014/main" id="{00000000-0008-0000-0F00-00000E000000}"/>
            </a:ext>
          </a:extLst>
        </xdr:cNvPr>
        <xdr:cNvSpPr/>
      </xdr:nvSpPr>
      <xdr:spPr>
        <a:xfrm>
          <a:off x="5418955" y="2172268"/>
          <a:ext cx="174693" cy="343467"/>
        </a:xfrm>
        <a:custGeom>
          <a:avLst/>
          <a:gdLst>
            <a:gd name="connsiteX0" fmla="*/ 139190 w 155566"/>
            <a:gd name="connsiteY0" fmla="*/ 428488 h 428488"/>
            <a:gd name="connsiteX1" fmla="*/ 125544 w 155566"/>
            <a:gd name="connsiteY1" fmla="*/ 420300 h 428488"/>
            <a:gd name="connsiteX2" fmla="*/ 98252 w 155566"/>
            <a:gd name="connsiteY2" fmla="*/ 412113 h 428488"/>
            <a:gd name="connsiteX3" fmla="*/ 81877 w 155566"/>
            <a:gd name="connsiteY3" fmla="*/ 406654 h 428488"/>
            <a:gd name="connsiteX4" fmla="*/ 68231 w 155566"/>
            <a:gd name="connsiteY4" fmla="*/ 398467 h 428488"/>
            <a:gd name="connsiteX5" fmla="*/ 62772 w 155566"/>
            <a:gd name="connsiteY5" fmla="*/ 393008 h 428488"/>
            <a:gd name="connsiteX6" fmla="*/ 54584 w 155566"/>
            <a:gd name="connsiteY6" fmla="*/ 387550 h 428488"/>
            <a:gd name="connsiteX7" fmla="*/ 49126 w 155566"/>
            <a:gd name="connsiteY7" fmla="*/ 382091 h 428488"/>
            <a:gd name="connsiteX8" fmla="*/ 40938 w 155566"/>
            <a:gd name="connsiteY8" fmla="*/ 376633 h 428488"/>
            <a:gd name="connsiteX9" fmla="*/ 35480 w 155566"/>
            <a:gd name="connsiteY9" fmla="*/ 371174 h 428488"/>
            <a:gd name="connsiteX10" fmla="*/ 19104 w 155566"/>
            <a:gd name="connsiteY10" fmla="*/ 362987 h 428488"/>
            <a:gd name="connsiteX11" fmla="*/ 8188 w 155566"/>
            <a:gd name="connsiteY11" fmla="*/ 349340 h 428488"/>
            <a:gd name="connsiteX12" fmla="*/ 2729 w 155566"/>
            <a:gd name="connsiteY12" fmla="*/ 343882 h 428488"/>
            <a:gd name="connsiteX13" fmla="*/ 0 w 155566"/>
            <a:gd name="connsiteY13" fmla="*/ 335694 h 428488"/>
            <a:gd name="connsiteX14" fmla="*/ 8188 w 155566"/>
            <a:gd name="connsiteY14" fmla="*/ 316590 h 428488"/>
            <a:gd name="connsiteX15" fmla="*/ 16375 w 155566"/>
            <a:gd name="connsiteY15" fmla="*/ 313861 h 428488"/>
            <a:gd name="connsiteX16" fmla="*/ 21834 w 155566"/>
            <a:gd name="connsiteY16" fmla="*/ 308402 h 428488"/>
            <a:gd name="connsiteX17" fmla="*/ 35480 w 155566"/>
            <a:gd name="connsiteY17" fmla="*/ 297485 h 428488"/>
            <a:gd name="connsiteX18" fmla="*/ 46397 w 155566"/>
            <a:gd name="connsiteY18" fmla="*/ 283839 h 428488"/>
            <a:gd name="connsiteX19" fmla="*/ 60043 w 155566"/>
            <a:gd name="connsiteY19" fmla="*/ 281110 h 428488"/>
            <a:gd name="connsiteX20" fmla="*/ 62772 w 155566"/>
            <a:gd name="connsiteY20" fmla="*/ 272922 h 428488"/>
            <a:gd name="connsiteX21" fmla="*/ 68231 w 155566"/>
            <a:gd name="connsiteY21" fmla="*/ 264734 h 428488"/>
            <a:gd name="connsiteX22" fmla="*/ 70960 w 155566"/>
            <a:gd name="connsiteY22" fmla="*/ 253818 h 428488"/>
            <a:gd name="connsiteX23" fmla="*/ 73689 w 155566"/>
            <a:gd name="connsiteY23" fmla="*/ 231984 h 428488"/>
            <a:gd name="connsiteX24" fmla="*/ 90064 w 155566"/>
            <a:gd name="connsiteY24" fmla="*/ 226525 h 428488"/>
            <a:gd name="connsiteX25" fmla="*/ 114627 w 155566"/>
            <a:gd name="connsiteY25" fmla="*/ 221067 h 428488"/>
            <a:gd name="connsiteX26" fmla="*/ 150107 w 155566"/>
            <a:gd name="connsiteY26" fmla="*/ 218338 h 428488"/>
            <a:gd name="connsiteX27" fmla="*/ 155566 w 155566"/>
            <a:gd name="connsiteY27" fmla="*/ 212879 h 428488"/>
            <a:gd name="connsiteX28" fmla="*/ 150107 w 155566"/>
            <a:gd name="connsiteY28" fmla="*/ 207421 h 428488"/>
            <a:gd name="connsiteX29" fmla="*/ 141920 w 155566"/>
            <a:gd name="connsiteY29" fmla="*/ 191045 h 428488"/>
            <a:gd name="connsiteX30" fmla="*/ 131003 w 155566"/>
            <a:gd name="connsiteY30" fmla="*/ 180128 h 428488"/>
            <a:gd name="connsiteX31" fmla="*/ 128274 w 155566"/>
            <a:gd name="connsiteY31" fmla="*/ 171941 h 428488"/>
            <a:gd name="connsiteX32" fmla="*/ 98252 w 155566"/>
            <a:gd name="connsiteY32" fmla="*/ 163753 h 428488"/>
            <a:gd name="connsiteX33" fmla="*/ 84606 w 155566"/>
            <a:gd name="connsiteY33" fmla="*/ 152836 h 428488"/>
            <a:gd name="connsiteX34" fmla="*/ 81877 w 155566"/>
            <a:gd name="connsiteY34" fmla="*/ 141919 h 428488"/>
            <a:gd name="connsiteX35" fmla="*/ 73689 w 155566"/>
            <a:gd name="connsiteY35" fmla="*/ 139190 h 428488"/>
            <a:gd name="connsiteX36" fmla="*/ 65501 w 155566"/>
            <a:gd name="connsiteY36" fmla="*/ 133732 h 428488"/>
            <a:gd name="connsiteX37" fmla="*/ 51855 w 155566"/>
            <a:gd name="connsiteY37" fmla="*/ 122815 h 428488"/>
            <a:gd name="connsiteX38" fmla="*/ 40938 w 155566"/>
            <a:gd name="connsiteY38" fmla="*/ 111898 h 428488"/>
            <a:gd name="connsiteX39" fmla="*/ 35480 w 155566"/>
            <a:gd name="connsiteY39" fmla="*/ 106439 h 428488"/>
            <a:gd name="connsiteX40" fmla="*/ 19104 w 155566"/>
            <a:gd name="connsiteY40" fmla="*/ 100981 h 428488"/>
            <a:gd name="connsiteX41" fmla="*/ 10917 w 155566"/>
            <a:gd name="connsiteY41" fmla="*/ 98252 h 428488"/>
            <a:gd name="connsiteX42" fmla="*/ 5458 w 155566"/>
            <a:gd name="connsiteY42" fmla="*/ 81876 h 428488"/>
            <a:gd name="connsiteX43" fmla="*/ 2729 w 155566"/>
            <a:gd name="connsiteY43" fmla="*/ 73689 h 428488"/>
            <a:gd name="connsiteX44" fmla="*/ 10917 w 155566"/>
            <a:gd name="connsiteY44" fmla="*/ 43667 h 428488"/>
            <a:gd name="connsiteX45" fmla="*/ 19104 w 155566"/>
            <a:gd name="connsiteY45" fmla="*/ 38209 h 428488"/>
            <a:gd name="connsiteX46" fmla="*/ 30021 w 155566"/>
            <a:gd name="connsiteY46" fmla="*/ 24563 h 428488"/>
            <a:gd name="connsiteX47" fmla="*/ 43668 w 155566"/>
            <a:gd name="connsiteY47" fmla="*/ 5458 h 428488"/>
            <a:gd name="connsiteX48" fmla="*/ 54584 w 155566"/>
            <a:gd name="connsiteY48" fmla="*/ 0 h 4284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55566" h="428488">
              <a:moveTo>
                <a:pt x="139190" y="428488"/>
              </a:moveTo>
              <a:cubicBezTo>
                <a:pt x="134641" y="425759"/>
                <a:pt x="130373" y="422495"/>
                <a:pt x="125544" y="420300"/>
              </a:cubicBezTo>
              <a:cubicBezTo>
                <a:pt x="113054" y="414623"/>
                <a:pt x="109898" y="415607"/>
                <a:pt x="98252" y="412113"/>
              </a:cubicBezTo>
              <a:cubicBezTo>
                <a:pt x="92741" y="410460"/>
                <a:pt x="81877" y="406654"/>
                <a:pt x="81877" y="406654"/>
              </a:cubicBezTo>
              <a:cubicBezTo>
                <a:pt x="68042" y="392821"/>
                <a:pt x="85949" y="409098"/>
                <a:pt x="68231" y="398467"/>
              </a:cubicBezTo>
              <a:cubicBezTo>
                <a:pt x="66024" y="397143"/>
                <a:pt x="64782" y="394616"/>
                <a:pt x="62772" y="393008"/>
              </a:cubicBezTo>
              <a:cubicBezTo>
                <a:pt x="60211" y="390959"/>
                <a:pt x="57145" y="389599"/>
                <a:pt x="54584" y="387550"/>
              </a:cubicBezTo>
              <a:cubicBezTo>
                <a:pt x="52575" y="385943"/>
                <a:pt x="51135" y="383698"/>
                <a:pt x="49126" y="382091"/>
              </a:cubicBezTo>
              <a:cubicBezTo>
                <a:pt x="46565" y="380042"/>
                <a:pt x="43499" y="378682"/>
                <a:pt x="40938" y="376633"/>
              </a:cubicBezTo>
              <a:cubicBezTo>
                <a:pt x="38929" y="375026"/>
                <a:pt x="37686" y="372498"/>
                <a:pt x="35480" y="371174"/>
              </a:cubicBezTo>
              <a:cubicBezTo>
                <a:pt x="15301" y="359066"/>
                <a:pt x="39809" y="379552"/>
                <a:pt x="19104" y="362987"/>
              </a:cubicBezTo>
              <a:cubicBezTo>
                <a:pt x="11783" y="357130"/>
                <a:pt x="14492" y="357219"/>
                <a:pt x="8188" y="349340"/>
              </a:cubicBezTo>
              <a:cubicBezTo>
                <a:pt x="6581" y="347331"/>
                <a:pt x="4549" y="345701"/>
                <a:pt x="2729" y="343882"/>
              </a:cubicBezTo>
              <a:cubicBezTo>
                <a:pt x="1819" y="341153"/>
                <a:pt x="0" y="338571"/>
                <a:pt x="0" y="335694"/>
              </a:cubicBezTo>
              <a:cubicBezTo>
                <a:pt x="0" y="327765"/>
                <a:pt x="1242" y="320757"/>
                <a:pt x="8188" y="316590"/>
              </a:cubicBezTo>
              <a:cubicBezTo>
                <a:pt x="10655" y="315110"/>
                <a:pt x="13646" y="314771"/>
                <a:pt x="16375" y="313861"/>
              </a:cubicBezTo>
              <a:cubicBezTo>
                <a:pt x="18195" y="312041"/>
                <a:pt x="19825" y="310010"/>
                <a:pt x="21834" y="308402"/>
              </a:cubicBezTo>
              <a:cubicBezTo>
                <a:pt x="29716" y="302097"/>
                <a:pt x="29621" y="304808"/>
                <a:pt x="35480" y="297485"/>
              </a:cubicBezTo>
              <a:cubicBezTo>
                <a:pt x="37565" y="294879"/>
                <a:pt x="42385" y="285558"/>
                <a:pt x="46397" y="283839"/>
              </a:cubicBezTo>
              <a:cubicBezTo>
                <a:pt x="50661" y="282012"/>
                <a:pt x="55494" y="282020"/>
                <a:pt x="60043" y="281110"/>
              </a:cubicBezTo>
              <a:cubicBezTo>
                <a:pt x="60953" y="278381"/>
                <a:pt x="61485" y="275495"/>
                <a:pt x="62772" y="272922"/>
              </a:cubicBezTo>
              <a:cubicBezTo>
                <a:pt x="64239" y="269988"/>
                <a:pt x="66939" y="267749"/>
                <a:pt x="68231" y="264734"/>
              </a:cubicBezTo>
              <a:cubicBezTo>
                <a:pt x="69709" y="261287"/>
                <a:pt x="70050" y="257457"/>
                <a:pt x="70960" y="253818"/>
              </a:cubicBezTo>
              <a:cubicBezTo>
                <a:pt x="71870" y="246540"/>
                <a:pt x="69483" y="237993"/>
                <a:pt x="73689" y="231984"/>
              </a:cubicBezTo>
              <a:cubicBezTo>
                <a:pt x="76988" y="227270"/>
                <a:pt x="84482" y="227920"/>
                <a:pt x="90064" y="226525"/>
              </a:cubicBezTo>
              <a:cubicBezTo>
                <a:pt x="96515" y="224912"/>
                <a:pt x="108391" y="221760"/>
                <a:pt x="114627" y="221067"/>
              </a:cubicBezTo>
              <a:cubicBezTo>
                <a:pt x="126416" y="219757"/>
                <a:pt x="138280" y="219248"/>
                <a:pt x="150107" y="218338"/>
              </a:cubicBezTo>
              <a:cubicBezTo>
                <a:pt x="151927" y="216518"/>
                <a:pt x="155566" y="215452"/>
                <a:pt x="155566" y="212879"/>
              </a:cubicBezTo>
              <a:cubicBezTo>
                <a:pt x="155566" y="210306"/>
                <a:pt x="151431" y="209627"/>
                <a:pt x="150107" y="207421"/>
              </a:cubicBezTo>
              <a:cubicBezTo>
                <a:pt x="140419" y="191275"/>
                <a:pt x="155726" y="207152"/>
                <a:pt x="141920" y="191045"/>
              </a:cubicBezTo>
              <a:cubicBezTo>
                <a:pt x="138571" y="187138"/>
                <a:pt x="131003" y="180128"/>
                <a:pt x="131003" y="180128"/>
              </a:cubicBezTo>
              <a:cubicBezTo>
                <a:pt x="130093" y="177399"/>
                <a:pt x="129754" y="174408"/>
                <a:pt x="128274" y="171941"/>
              </a:cubicBezTo>
              <a:cubicBezTo>
                <a:pt x="121826" y="161194"/>
                <a:pt x="109892" y="165046"/>
                <a:pt x="98252" y="163753"/>
              </a:cubicBezTo>
              <a:cubicBezTo>
                <a:pt x="95357" y="161823"/>
                <a:pt x="86551" y="156727"/>
                <a:pt x="84606" y="152836"/>
              </a:cubicBezTo>
              <a:cubicBezTo>
                <a:pt x="82929" y="149481"/>
                <a:pt x="84220" y="144848"/>
                <a:pt x="81877" y="141919"/>
              </a:cubicBezTo>
              <a:cubicBezTo>
                <a:pt x="80080" y="139673"/>
                <a:pt x="76262" y="140476"/>
                <a:pt x="73689" y="139190"/>
              </a:cubicBezTo>
              <a:cubicBezTo>
                <a:pt x="70755" y="137723"/>
                <a:pt x="68230" y="135551"/>
                <a:pt x="65501" y="133732"/>
              </a:cubicBezTo>
              <a:cubicBezTo>
                <a:pt x="52202" y="113781"/>
                <a:pt x="68632" y="134798"/>
                <a:pt x="51855" y="122815"/>
              </a:cubicBezTo>
              <a:cubicBezTo>
                <a:pt x="47667" y="119824"/>
                <a:pt x="44577" y="115537"/>
                <a:pt x="40938" y="111898"/>
              </a:cubicBezTo>
              <a:cubicBezTo>
                <a:pt x="39119" y="110078"/>
                <a:pt x="37921" y="107253"/>
                <a:pt x="35480" y="106439"/>
              </a:cubicBezTo>
              <a:lnTo>
                <a:pt x="19104" y="100981"/>
              </a:lnTo>
              <a:lnTo>
                <a:pt x="10917" y="98252"/>
              </a:lnTo>
              <a:lnTo>
                <a:pt x="5458" y="81876"/>
              </a:lnTo>
              <a:lnTo>
                <a:pt x="2729" y="73689"/>
              </a:lnTo>
              <a:cubicBezTo>
                <a:pt x="3580" y="69432"/>
                <a:pt x="7719" y="45799"/>
                <a:pt x="10917" y="43667"/>
              </a:cubicBezTo>
              <a:cubicBezTo>
                <a:pt x="13646" y="41848"/>
                <a:pt x="16543" y="40258"/>
                <a:pt x="19104" y="38209"/>
              </a:cubicBezTo>
              <a:cubicBezTo>
                <a:pt x="23335" y="34824"/>
                <a:pt x="27656" y="29292"/>
                <a:pt x="30021" y="24563"/>
              </a:cubicBezTo>
              <a:cubicBezTo>
                <a:pt x="34096" y="16414"/>
                <a:pt x="31223" y="9606"/>
                <a:pt x="43668" y="5458"/>
              </a:cubicBezTo>
              <a:cubicBezTo>
                <a:pt x="53075" y="2322"/>
                <a:pt x="49821" y="4763"/>
                <a:pt x="54584"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154</xdr:col>
      <xdr:colOff>13646</xdr:colOff>
      <xdr:row>129</xdr:row>
      <xdr:rowOff>10917</xdr:rowOff>
    </xdr:from>
    <xdr:to>
      <xdr:col>183</xdr:col>
      <xdr:colOff>13646</xdr:colOff>
      <xdr:row>169</xdr:row>
      <xdr:rowOff>8584</xdr:rowOff>
    </xdr:to>
    <xdr:sp macro="" textlink="">
      <xdr:nvSpPr>
        <xdr:cNvPr id="15" name="Freeform 17">
          <a:extLst>
            <a:ext uri="{FF2B5EF4-FFF2-40B4-BE49-F238E27FC236}">
              <a16:creationId xmlns:a16="http://schemas.microsoft.com/office/drawing/2014/main" id="{00000000-0008-0000-0F00-00000F000000}"/>
            </a:ext>
          </a:extLst>
        </xdr:cNvPr>
        <xdr:cNvSpPr/>
      </xdr:nvSpPr>
      <xdr:spPr>
        <a:xfrm>
          <a:off x="5477186" y="2144517"/>
          <a:ext cx="883920" cy="607267"/>
        </a:xfrm>
        <a:custGeom>
          <a:avLst/>
          <a:gdLst>
            <a:gd name="connsiteX0" fmla="*/ 0 w 791476"/>
            <a:gd name="connsiteY0" fmla="*/ 38209 h 761850"/>
            <a:gd name="connsiteX1" fmla="*/ 8188 w 791476"/>
            <a:gd name="connsiteY1" fmla="*/ 16375 h 761850"/>
            <a:gd name="connsiteX2" fmla="*/ 10917 w 791476"/>
            <a:gd name="connsiteY2" fmla="*/ 0 h 761850"/>
            <a:gd name="connsiteX3" fmla="*/ 40939 w 791476"/>
            <a:gd name="connsiteY3" fmla="*/ 2729 h 761850"/>
            <a:gd name="connsiteX4" fmla="*/ 54585 w 791476"/>
            <a:gd name="connsiteY4" fmla="*/ 16375 h 761850"/>
            <a:gd name="connsiteX5" fmla="*/ 62772 w 791476"/>
            <a:gd name="connsiteY5" fmla="*/ 32750 h 761850"/>
            <a:gd name="connsiteX6" fmla="*/ 68231 w 791476"/>
            <a:gd name="connsiteY6" fmla="*/ 38209 h 761850"/>
            <a:gd name="connsiteX7" fmla="*/ 76419 w 791476"/>
            <a:gd name="connsiteY7" fmla="*/ 40938 h 761850"/>
            <a:gd name="connsiteX8" fmla="*/ 84606 w 791476"/>
            <a:gd name="connsiteY8" fmla="*/ 38209 h 761850"/>
            <a:gd name="connsiteX9" fmla="*/ 87335 w 791476"/>
            <a:gd name="connsiteY9" fmla="*/ 30021 h 761850"/>
            <a:gd name="connsiteX10" fmla="*/ 92794 w 791476"/>
            <a:gd name="connsiteY10" fmla="*/ 24563 h 761850"/>
            <a:gd name="connsiteX11" fmla="*/ 95523 w 791476"/>
            <a:gd name="connsiteY11" fmla="*/ 16375 h 761850"/>
            <a:gd name="connsiteX12" fmla="*/ 106440 w 791476"/>
            <a:gd name="connsiteY12" fmla="*/ 27292 h 761850"/>
            <a:gd name="connsiteX13" fmla="*/ 122815 w 791476"/>
            <a:gd name="connsiteY13" fmla="*/ 21833 h 761850"/>
            <a:gd name="connsiteX14" fmla="*/ 128274 w 791476"/>
            <a:gd name="connsiteY14" fmla="*/ 38209 h 761850"/>
            <a:gd name="connsiteX15" fmla="*/ 131003 w 791476"/>
            <a:gd name="connsiteY15" fmla="*/ 46396 h 761850"/>
            <a:gd name="connsiteX16" fmla="*/ 133732 w 791476"/>
            <a:gd name="connsiteY16" fmla="*/ 54584 h 761850"/>
            <a:gd name="connsiteX17" fmla="*/ 139191 w 791476"/>
            <a:gd name="connsiteY17" fmla="*/ 60043 h 761850"/>
            <a:gd name="connsiteX18" fmla="*/ 147378 w 791476"/>
            <a:gd name="connsiteY18" fmla="*/ 65501 h 761850"/>
            <a:gd name="connsiteX19" fmla="*/ 155566 w 791476"/>
            <a:gd name="connsiteY19" fmla="*/ 68230 h 761850"/>
            <a:gd name="connsiteX20" fmla="*/ 174671 w 791476"/>
            <a:gd name="connsiteY20" fmla="*/ 73689 h 761850"/>
            <a:gd name="connsiteX21" fmla="*/ 182858 w 791476"/>
            <a:gd name="connsiteY21" fmla="*/ 79147 h 761850"/>
            <a:gd name="connsiteX22" fmla="*/ 199234 w 791476"/>
            <a:gd name="connsiteY22" fmla="*/ 84606 h 761850"/>
            <a:gd name="connsiteX23" fmla="*/ 212880 w 791476"/>
            <a:gd name="connsiteY23" fmla="*/ 81876 h 761850"/>
            <a:gd name="connsiteX24" fmla="*/ 215609 w 791476"/>
            <a:gd name="connsiteY24" fmla="*/ 73689 h 761850"/>
            <a:gd name="connsiteX25" fmla="*/ 210151 w 791476"/>
            <a:gd name="connsiteY25" fmla="*/ 51855 h 761850"/>
            <a:gd name="connsiteX26" fmla="*/ 212880 w 791476"/>
            <a:gd name="connsiteY26" fmla="*/ 43667 h 761850"/>
            <a:gd name="connsiteX27" fmla="*/ 259277 w 791476"/>
            <a:gd name="connsiteY27" fmla="*/ 51855 h 761850"/>
            <a:gd name="connsiteX28" fmla="*/ 264735 w 791476"/>
            <a:gd name="connsiteY28" fmla="*/ 60043 h 761850"/>
            <a:gd name="connsiteX29" fmla="*/ 272923 w 791476"/>
            <a:gd name="connsiteY29" fmla="*/ 92793 h 761850"/>
            <a:gd name="connsiteX30" fmla="*/ 275652 w 791476"/>
            <a:gd name="connsiteY30" fmla="*/ 100981 h 761850"/>
            <a:gd name="connsiteX31" fmla="*/ 278381 w 791476"/>
            <a:gd name="connsiteY31" fmla="*/ 136461 h 761850"/>
            <a:gd name="connsiteX32" fmla="*/ 272923 w 791476"/>
            <a:gd name="connsiteY32" fmla="*/ 201962 h 761850"/>
            <a:gd name="connsiteX33" fmla="*/ 286569 w 791476"/>
            <a:gd name="connsiteY33" fmla="*/ 210150 h 761850"/>
            <a:gd name="connsiteX34" fmla="*/ 302944 w 791476"/>
            <a:gd name="connsiteY34" fmla="*/ 221067 h 761850"/>
            <a:gd name="connsiteX35" fmla="*/ 319320 w 791476"/>
            <a:gd name="connsiteY35" fmla="*/ 226525 h 761850"/>
            <a:gd name="connsiteX36" fmla="*/ 324778 w 791476"/>
            <a:gd name="connsiteY36" fmla="*/ 231984 h 761850"/>
            <a:gd name="connsiteX37" fmla="*/ 352070 w 791476"/>
            <a:gd name="connsiteY37" fmla="*/ 240171 h 761850"/>
            <a:gd name="connsiteX38" fmla="*/ 507636 w 791476"/>
            <a:gd name="connsiteY38" fmla="*/ 237442 h 761850"/>
            <a:gd name="connsiteX39" fmla="*/ 521282 w 791476"/>
            <a:gd name="connsiteY39" fmla="*/ 234713 h 761850"/>
            <a:gd name="connsiteX40" fmla="*/ 567679 w 791476"/>
            <a:gd name="connsiteY40" fmla="*/ 231984 h 761850"/>
            <a:gd name="connsiteX41" fmla="*/ 575867 w 791476"/>
            <a:gd name="connsiteY41" fmla="*/ 229255 h 761850"/>
            <a:gd name="connsiteX42" fmla="*/ 663202 w 791476"/>
            <a:gd name="connsiteY42" fmla="*/ 223796 h 761850"/>
            <a:gd name="connsiteX43" fmla="*/ 695953 w 791476"/>
            <a:gd name="connsiteY43" fmla="*/ 223796 h 761850"/>
            <a:gd name="connsiteX44" fmla="*/ 698682 w 791476"/>
            <a:gd name="connsiteY44" fmla="*/ 231984 h 761850"/>
            <a:gd name="connsiteX45" fmla="*/ 706870 w 791476"/>
            <a:gd name="connsiteY45" fmla="*/ 234713 h 761850"/>
            <a:gd name="connsiteX46" fmla="*/ 715058 w 791476"/>
            <a:gd name="connsiteY46" fmla="*/ 240171 h 761850"/>
            <a:gd name="connsiteX47" fmla="*/ 739621 w 791476"/>
            <a:gd name="connsiteY47" fmla="*/ 242901 h 761850"/>
            <a:gd name="connsiteX48" fmla="*/ 747808 w 791476"/>
            <a:gd name="connsiteY48" fmla="*/ 248359 h 761850"/>
            <a:gd name="connsiteX49" fmla="*/ 753267 w 791476"/>
            <a:gd name="connsiteY49" fmla="*/ 264735 h 761850"/>
            <a:gd name="connsiteX50" fmla="*/ 755996 w 791476"/>
            <a:gd name="connsiteY50" fmla="*/ 272922 h 761850"/>
            <a:gd name="connsiteX51" fmla="*/ 761454 w 791476"/>
            <a:gd name="connsiteY51" fmla="*/ 278381 h 761850"/>
            <a:gd name="connsiteX52" fmla="*/ 753267 w 791476"/>
            <a:gd name="connsiteY52" fmla="*/ 286568 h 761850"/>
            <a:gd name="connsiteX53" fmla="*/ 734162 w 791476"/>
            <a:gd name="connsiteY53" fmla="*/ 281110 h 761850"/>
            <a:gd name="connsiteX54" fmla="*/ 723245 w 791476"/>
            <a:gd name="connsiteY54" fmla="*/ 319319 h 761850"/>
            <a:gd name="connsiteX55" fmla="*/ 720516 w 791476"/>
            <a:gd name="connsiteY55" fmla="*/ 327507 h 761850"/>
            <a:gd name="connsiteX56" fmla="*/ 715058 w 791476"/>
            <a:gd name="connsiteY56" fmla="*/ 357528 h 761850"/>
            <a:gd name="connsiteX57" fmla="*/ 712328 w 791476"/>
            <a:gd name="connsiteY57" fmla="*/ 365716 h 761850"/>
            <a:gd name="connsiteX58" fmla="*/ 701411 w 791476"/>
            <a:gd name="connsiteY58" fmla="*/ 379362 h 761850"/>
            <a:gd name="connsiteX59" fmla="*/ 693224 w 791476"/>
            <a:gd name="connsiteY59" fmla="*/ 384820 h 761850"/>
            <a:gd name="connsiteX60" fmla="*/ 679578 w 791476"/>
            <a:gd name="connsiteY60" fmla="*/ 393008 h 761850"/>
            <a:gd name="connsiteX61" fmla="*/ 676848 w 791476"/>
            <a:gd name="connsiteY61" fmla="*/ 401196 h 761850"/>
            <a:gd name="connsiteX62" fmla="*/ 671390 w 791476"/>
            <a:gd name="connsiteY62" fmla="*/ 409384 h 761850"/>
            <a:gd name="connsiteX63" fmla="*/ 663202 w 791476"/>
            <a:gd name="connsiteY63" fmla="*/ 428488 h 761850"/>
            <a:gd name="connsiteX64" fmla="*/ 660473 w 791476"/>
            <a:gd name="connsiteY64" fmla="*/ 436676 h 761850"/>
            <a:gd name="connsiteX65" fmla="*/ 652285 w 791476"/>
            <a:gd name="connsiteY65" fmla="*/ 442134 h 761850"/>
            <a:gd name="connsiteX66" fmla="*/ 633181 w 791476"/>
            <a:gd name="connsiteY66" fmla="*/ 436676 h 761850"/>
            <a:gd name="connsiteX67" fmla="*/ 622264 w 791476"/>
            <a:gd name="connsiteY67" fmla="*/ 439405 h 761850"/>
            <a:gd name="connsiteX68" fmla="*/ 616805 w 791476"/>
            <a:gd name="connsiteY68" fmla="*/ 444863 h 761850"/>
            <a:gd name="connsiteX69" fmla="*/ 608618 w 791476"/>
            <a:gd name="connsiteY69" fmla="*/ 447593 h 761850"/>
            <a:gd name="connsiteX70" fmla="*/ 586784 w 791476"/>
            <a:gd name="connsiteY70" fmla="*/ 458510 h 761850"/>
            <a:gd name="connsiteX71" fmla="*/ 578596 w 791476"/>
            <a:gd name="connsiteY71" fmla="*/ 461239 h 761850"/>
            <a:gd name="connsiteX72" fmla="*/ 570409 w 791476"/>
            <a:gd name="connsiteY72" fmla="*/ 463968 h 761850"/>
            <a:gd name="connsiteX73" fmla="*/ 554033 w 791476"/>
            <a:gd name="connsiteY73" fmla="*/ 491260 h 761850"/>
            <a:gd name="connsiteX74" fmla="*/ 548575 w 791476"/>
            <a:gd name="connsiteY74" fmla="*/ 496719 h 761850"/>
            <a:gd name="connsiteX75" fmla="*/ 543116 w 791476"/>
            <a:gd name="connsiteY75" fmla="*/ 502177 h 761850"/>
            <a:gd name="connsiteX76" fmla="*/ 537658 w 791476"/>
            <a:gd name="connsiteY76" fmla="*/ 526740 h 761850"/>
            <a:gd name="connsiteX77" fmla="*/ 540387 w 791476"/>
            <a:gd name="connsiteY77" fmla="*/ 562220 h 761850"/>
            <a:gd name="connsiteX78" fmla="*/ 548575 w 791476"/>
            <a:gd name="connsiteY78" fmla="*/ 586783 h 761850"/>
            <a:gd name="connsiteX79" fmla="*/ 551304 w 791476"/>
            <a:gd name="connsiteY79" fmla="*/ 594971 h 761850"/>
            <a:gd name="connsiteX80" fmla="*/ 554033 w 791476"/>
            <a:gd name="connsiteY80" fmla="*/ 619534 h 761850"/>
            <a:gd name="connsiteX81" fmla="*/ 573138 w 791476"/>
            <a:gd name="connsiteY81" fmla="*/ 633180 h 761850"/>
            <a:gd name="connsiteX82" fmla="*/ 586784 w 791476"/>
            <a:gd name="connsiteY82" fmla="*/ 644097 h 761850"/>
            <a:gd name="connsiteX83" fmla="*/ 600430 w 791476"/>
            <a:gd name="connsiteY83" fmla="*/ 655014 h 761850"/>
            <a:gd name="connsiteX84" fmla="*/ 605888 w 791476"/>
            <a:gd name="connsiteY84" fmla="*/ 671389 h 761850"/>
            <a:gd name="connsiteX85" fmla="*/ 608618 w 791476"/>
            <a:gd name="connsiteY85" fmla="*/ 679577 h 761850"/>
            <a:gd name="connsiteX86" fmla="*/ 616805 w 791476"/>
            <a:gd name="connsiteY86" fmla="*/ 685035 h 761850"/>
            <a:gd name="connsiteX87" fmla="*/ 622264 w 791476"/>
            <a:gd name="connsiteY87" fmla="*/ 690494 h 761850"/>
            <a:gd name="connsiteX88" fmla="*/ 635910 w 791476"/>
            <a:gd name="connsiteY88" fmla="*/ 693223 h 761850"/>
            <a:gd name="connsiteX89" fmla="*/ 644098 w 791476"/>
            <a:gd name="connsiteY89" fmla="*/ 695952 h 761850"/>
            <a:gd name="connsiteX90" fmla="*/ 657744 w 791476"/>
            <a:gd name="connsiteY90" fmla="*/ 685035 h 761850"/>
            <a:gd name="connsiteX91" fmla="*/ 663202 w 791476"/>
            <a:gd name="connsiteY91" fmla="*/ 676848 h 761850"/>
            <a:gd name="connsiteX92" fmla="*/ 657744 w 791476"/>
            <a:gd name="connsiteY92" fmla="*/ 668660 h 761850"/>
            <a:gd name="connsiteX93" fmla="*/ 652285 w 791476"/>
            <a:gd name="connsiteY93" fmla="*/ 663202 h 761850"/>
            <a:gd name="connsiteX94" fmla="*/ 646827 w 791476"/>
            <a:gd name="connsiteY94" fmla="*/ 646826 h 761850"/>
            <a:gd name="connsiteX95" fmla="*/ 644098 w 791476"/>
            <a:gd name="connsiteY95" fmla="*/ 638639 h 761850"/>
            <a:gd name="connsiteX96" fmla="*/ 646827 w 791476"/>
            <a:gd name="connsiteY96" fmla="*/ 624992 h 761850"/>
            <a:gd name="connsiteX97" fmla="*/ 663202 w 791476"/>
            <a:gd name="connsiteY97" fmla="*/ 614076 h 761850"/>
            <a:gd name="connsiteX98" fmla="*/ 665931 w 791476"/>
            <a:gd name="connsiteY98" fmla="*/ 605888 h 761850"/>
            <a:gd name="connsiteX99" fmla="*/ 671390 w 791476"/>
            <a:gd name="connsiteY99" fmla="*/ 600429 h 761850"/>
            <a:gd name="connsiteX100" fmla="*/ 676848 w 791476"/>
            <a:gd name="connsiteY100" fmla="*/ 562220 h 761850"/>
            <a:gd name="connsiteX101" fmla="*/ 679578 w 791476"/>
            <a:gd name="connsiteY101" fmla="*/ 545845 h 761850"/>
            <a:gd name="connsiteX102" fmla="*/ 685036 w 791476"/>
            <a:gd name="connsiteY102" fmla="*/ 537657 h 761850"/>
            <a:gd name="connsiteX103" fmla="*/ 693224 w 791476"/>
            <a:gd name="connsiteY103" fmla="*/ 534928 h 761850"/>
            <a:gd name="connsiteX104" fmla="*/ 701411 w 791476"/>
            <a:gd name="connsiteY104" fmla="*/ 540386 h 761850"/>
            <a:gd name="connsiteX105" fmla="*/ 706870 w 791476"/>
            <a:gd name="connsiteY105" fmla="*/ 545845 h 761850"/>
            <a:gd name="connsiteX106" fmla="*/ 709599 w 791476"/>
            <a:gd name="connsiteY106" fmla="*/ 537657 h 761850"/>
            <a:gd name="connsiteX107" fmla="*/ 725974 w 791476"/>
            <a:gd name="connsiteY107" fmla="*/ 526740 h 761850"/>
            <a:gd name="connsiteX108" fmla="*/ 731433 w 791476"/>
            <a:gd name="connsiteY108" fmla="*/ 521282 h 761850"/>
            <a:gd name="connsiteX109" fmla="*/ 734162 w 791476"/>
            <a:gd name="connsiteY109" fmla="*/ 513094 h 761850"/>
            <a:gd name="connsiteX110" fmla="*/ 736891 w 791476"/>
            <a:gd name="connsiteY110" fmla="*/ 496719 h 761850"/>
            <a:gd name="connsiteX111" fmla="*/ 742350 w 791476"/>
            <a:gd name="connsiteY111" fmla="*/ 502177 h 761850"/>
            <a:gd name="connsiteX112" fmla="*/ 739621 w 791476"/>
            <a:gd name="connsiteY112" fmla="*/ 537657 h 761850"/>
            <a:gd name="connsiteX113" fmla="*/ 739621 w 791476"/>
            <a:gd name="connsiteY113" fmla="*/ 570408 h 761850"/>
            <a:gd name="connsiteX114" fmla="*/ 755996 w 791476"/>
            <a:gd name="connsiteY114" fmla="*/ 592242 h 761850"/>
            <a:gd name="connsiteX115" fmla="*/ 761454 w 791476"/>
            <a:gd name="connsiteY115" fmla="*/ 622263 h 761850"/>
            <a:gd name="connsiteX116" fmla="*/ 764184 w 791476"/>
            <a:gd name="connsiteY116" fmla="*/ 682306 h 761850"/>
            <a:gd name="connsiteX117" fmla="*/ 766913 w 791476"/>
            <a:gd name="connsiteY117" fmla="*/ 690494 h 761850"/>
            <a:gd name="connsiteX118" fmla="*/ 775100 w 791476"/>
            <a:gd name="connsiteY118" fmla="*/ 695952 h 761850"/>
            <a:gd name="connsiteX119" fmla="*/ 780559 w 791476"/>
            <a:gd name="connsiteY119" fmla="*/ 701411 h 761850"/>
            <a:gd name="connsiteX120" fmla="*/ 783288 w 791476"/>
            <a:gd name="connsiteY120" fmla="*/ 709598 h 761850"/>
            <a:gd name="connsiteX121" fmla="*/ 786017 w 791476"/>
            <a:gd name="connsiteY121" fmla="*/ 734161 h 761850"/>
            <a:gd name="connsiteX122" fmla="*/ 788747 w 791476"/>
            <a:gd name="connsiteY122" fmla="*/ 761454 h 761850"/>
            <a:gd name="connsiteX123" fmla="*/ 791476 w 791476"/>
            <a:gd name="connsiteY123" fmla="*/ 761454 h 761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Lst>
          <a:rect l="l" t="t" r="r" b="b"/>
          <a:pathLst>
            <a:path w="791476" h="761850">
              <a:moveTo>
                <a:pt x="0" y="38209"/>
              </a:moveTo>
              <a:cubicBezTo>
                <a:pt x="1065" y="35546"/>
                <a:pt x="7117" y="21193"/>
                <a:pt x="8188" y="16375"/>
              </a:cubicBezTo>
              <a:cubicBezTo>
                <a:pt x="9388" y="10973"/>
                <a:pt x="10007" y="5458"/>
                <a:pt x="10917" y="0"/>
              </a:cubicBezTo>
              <a:cubicBezTo>
                <a:pt x="20924" y="910"/>
                <a:pt x="31530" y="-799"/>
                <a:pt x="40939" y="2729"/>
              </a:cubicBezTo>
              <a:cubicBezTo>
                <a:pt x="46962" y="4988"/>
                <a:pt x="54585" y="16375"/>
                <a:pt x="54585" y="16375"/>
              </a:cubicBezTo>
              <a:cubicBezTo>
                <a:pt x="57467" y="25023"/>
                <a:pt x="56726" y="25192"/>
                <a:pt x="62772" y="32750"/>
              </a:cubicBezTo>
              <a:cubicBezTo>
                <a:pt x="64380" y="34759"/>
                <a:pt x="66024" y="36885"/>
                <a:pt x="68231" y="38209"/>
              </a:cubicBezTo>
              <a:cubicBezTo>
                <a:pt x="70698" y="39689"/>
                <a:pt x="73690" y="40028"/>
                <a:pt x="76419" y="40938"/>
              </a:cubicBezTo>
              <a:cubicBezTo>
                <a:pt x="79148" y="40028"/>
                <a:pt x="82572" y="40243"/>
                <a:pt x="84606" y="38209"/>
              </a:cubicBezTo>
              <a:cubicBezTo>
                <a:pt x="86640" y="36175"/>
                <a:pt x="85855" y="32488"/>
                <a:pt x="87335" y="30021"/>
              </a:cubicBezTo>
              <a:cubicBezTo>
                <a:pt x="88659" y="27815"/>
                <a:pt x="90974" y="26382"/>
                <a:pt x="92794" y="24563"/>
              </a:cubicBezTo>
              <a:cubicBezTo>
                <a:pt x="93704" y="21834"/>
                <a:pt x="92950" y="17662"/>
                <a:pt x="95523" y="16375"/>
              </a:cubicBezTo>
              <a:cubicBezTo>
                <a:pt x="103841" y="12215"/>
                <a:pt x="105400" y="24173"/>
                <a:pt x="106440" y="27292"/>
              </a:cubicBezTo>
              <a:cubicBezTo>
                <a:pt x="111898" y="25472"/>
                <a:pt x="120995" y="16375"/>
                <a:pt x="122815" y="21833"/>
              </a:cubicBezTo>
              <a:lnTo>
                <a:pt x="128274" y="38209"/>
              </a:lnTo>
              <a:lnTo>
                <a:pt x="131003" y="46396"/>
              </a:lnTo>
              <a:cubicBezTo>
                <a:pt x="131913" y="49125"/>
                <a:pt x="131698" y="52550"/>
                <a:pt x="133732" y="54584"/>
              </a:cubicBezTo>
              <a:cubicBezTo>
                <a:pt x="135552" y="56404"/>
                <a:pt x="137182" y="58435"/>
                <a:pt x="139191" y="60043"/>
              </a:cubicBezTo>
              <a:cubicBezTo>
                <a:pt x="141752" y="62092"/>
                <a:pt x="144444" y="64034"/>
                <a:pt x="147378" y="65501"/>
              </a:cubicBezTo>
              <a:cubicBezTo>
                <a:pt x="149951" y="66788"/>
                <a:pt x="152800" y="67440"/>
                <a:pt x="155566" y="68230"/>
              </a:cubicBezTo>
              <a:cubicBezTo>
                <a:pt x="159653" y="69398"/>
                <a:pt x="170304" y="71505"/>
                <a:pt x="174671" y="73689"/>
              </a:cubicBezTo>
              <a:cubicBezTo>
                <a:pt x="177605" y="75156"/>
                <a:pt x="179861" y="77815"/>
                <a:pt x="182858" y="79147"/>
              </a:cubicBezTo>
              <a:cubicBezTo>
                <a:pt x="188116" y="81484"/>
                <a:pt x="199234" y="84606"/>
                <a:pt x="199234" y="84606"/>
              </a:cubicBezTo>
              <a:cubicBezTo>
                <a:pt x="203783" y="83696"/>
                <a:pt x="209020" y="84449"/>
                <a:pt x="212880" y="81876"/>
              </a:cubicBezTo>
              <a:cubicBezTo>
                <a:pt x="215273" y="80280"/>
                <a:pt x="215609" y="76566"/>
                <a:pt x="215609" y="73689"/>
              </a:cubicBezTo>
              <a:cubicBezTo>
                <a:pt x="215609" y="67103"/>
                <a:pt x="212304" y="58316"/>
                <a:pt x="210151" y="51855"/>
              </a:cubicBezTo>
              <a:cubicBezTo>
                <a:pt x="211061" y="49126"/>
                <a:pt x="210025" y="44024"/>
                <a:pt x="212880" y="43667"/>
              </a:cubicBezTo>
              <a:cubicBezTo>
                <a:pt x="235699" y="40814"/>
                <a:pt x="248040" y="37808"/>
                <a:pt x="259277" y="51855"/>
              </a:cubicBezTo>
              <a:cubicBezTo>
                <a:pt x="261326" y="54416"/>
                <a:pt x="262916" y="57314"/>
                <a:pt x="264735" y="60043"/>
              </a:cubicBezTo>
              <a:cubicBezTo>
                <a:pt x="268410" y="82097"/>
                <a:pt x="265713" y="71165"/>
                <a:pt x="272923" y="92793"/>
              </a:cubicBezTo>
              <a:lnTo>
                <a:pt x="275652" y="100981"/>
              </a:lnTo>
              <a:cubicBezTo>
                <a:pt x="276562" y="112808"/>
                <a:pt x="278381" y="124599"/>
                <a:pt x="278381" y="136461"/>
              </a:cubicBezTo>
              <a:cubicBezTo>
                <a:pt x="278381" y="149984"/>
                <a:pt x="274502" y="186170"/>
                <a:pt x="272923" y="201962"/>
              </a:cubicBezTo>
              <a:cubicBezTo>
                <a:pt x="285167" y="214209"/>
                <a:pt x="270627" y="201293"/>
                <a:pt x="286569" y="210150"/>
              </a:cubicBezTo>
              <a:cubicBezTo>
                <a:pt x="292304" y="213336"/>
                <a:pt x="296720" y="218993"/>
                <a:pt x="302944" y="221067"/>
              </a:cubicBezTo>
              <a:lnTo>
                <a:pt x="319320" y="226525"/>
              </a:lnTo>
              <a:cubicBezTo>
                <a:pt x="321139" y="228345"/>
                <a:pt x="322477" y="230833"/>
                <a:pt x="324778" y="231984"/>
              </a:cubicBezTo>
              <a:cubicBezTo>
                <a:pt x="331421" y="235306"/>
                <a:pt x="344236" y="238213"/>
                <a:pt x="352070" y="240171"/>
              </a:cubicBezTo>
              <a:lnTo>
                <a:pt x="507636" y="237442"/>
              </a:lnTo>
              <a:cubicBezTo>
                <a:pt x="512272" y="237292"/>
                <a:pt x="516662" y="235133"/>
                <a:pt x="521282" y="234713"/>
              </a:cubicBezTo>
              <a:cubicBezTo>
                <a:pt x="536711" y="233311"/>
                <a:pt x="552213" y="232894"/>
                <a:pt x="567679" y="231984"/>
              </a:cubicBezTo>
              <a:cubicBezTo>
                <a:pt x="570408" y="231074"/>
                <a:pt x="573101" y="230045"/>
                <a:pt x="575867" y="229255"/>
              </a:cubicBezTo>
              <a:cubicBezTo>
                <a:pt x="606427" y="220523"/>
                <a:pt x="617588" y="225425"/>
                <a:pt x="663202" y="223796"/>
              </a:cubicBezTo>
              <a:cubicBezTo>
                <a:pt x="675222" y="220791"/>
                <a:pt x="682154" y="217663"/>
                <a:pt x="695953" y="223796"/>
              </a:cubicBezTo>
              <a:cubicBezTo>
                <a:pt x="698582" y="224964"/>
                <a:pt x="696648" y="229950"/>
                <a:pt x="698682" y="231984"/>
              </a:cubicBezTo>
              <a:cubicBezTo>
                <a:pt x="700716" y="234018"/>
                <a:pt x="704297" y="233427"/>
                <a:pt x="706870" y="234713"/>
              </a:cubicBezTo>
              <a:cubicBezTo>
                <a:pt x="709804" y="236180"/>
                <a:pt x="711876" y="239375"/>
                <a:pt x="715058" y="240171"/>
              </a:cubicBezTo>
              <a:cubicBezTo>
                <a:pt x="723050" y="242169"/>
                <a:pt x="731433" y="241991"/>
                <a:pt x="739621" y="242901"/>
              </a:cubicBezTo>
              <a:cubicBezTo>
                <a:pt x="742350" y="244720"/>
                <a:pt x="746070" y="245578"/>
                <a:pt x="747808" y="248359"/>
              </a:cubicBezTo>
              <a:cubicBezTo>
                <a:pt x="750858" y="253238"/>
                <a:pt x="751447" y="259276"/>
                <a:pt x="753267" y="264735"/>
              </a:cubicBezTo>
              <a:cubicBezTo>
                <a:pt x="754177" y="267464"/>
                <a:pt x="753962" y="270888"/>
                <a:pt x="755996" y="272922"/>
              </a:cubicBezTo>
              <a:lnTo>
                <a:pt x="761454" y="278381"/>
              </a:lnTo>
              <a:cubicBezTo>
                <a:pt x="758725" y="281110"/>
                <a:pt x="756978" y="285508"/>
                <a:pt x="753267" y="286568"/>
              </a:cubicBezTo>
              <a:lnTo>
                <a:pt x="734162" y="281110"/>
              </a:lnTo>
              <a:cubicBezTo>
                <a:pt x="714254" y="287745"/>
                <a:pt x="728118" y="280329"/>
                <a:pt x="723245" y="319319"/>
              </a:cubicBezTo>
              <a:cubicBezTo>
                <a:pt x="722888" y="322174"/>
                <a:pt x="721140" y="324699"/>
                <a:pt x="720516" y="327507"/>
              </a:cubicBezTo>
              <a:cubicBezTo>
                <a:pt x="715658" y="349368"/>
                <a:pt x="720017" y="337693"/>
                <a:pt x="715058" y="357528"/>
              </a:cubicBezTo>
              <a:cubicBezTo>
                <a:pt x="714360" y="360319"/>
                <a:pt x="713615" y="363143"/>
                <a:pt x="712328" y="365716"/>
              </a:cubicBezTo>
              <a:cubicBezTo>
                <a:pt x="709962" y="370448"/>
                <a:pt x="705644" y="375975"/>
                <a:pt x="701411" y="379362"/>
              </a:cubicBezTo>
              <a:cubicBezTo>
                <a:pt x="698850" y="381411"/>
                <a:pt x="695785" y="382771"/>
                <a:pt x="693224" y="384820"/>
              </a:cubicBezTo>
              <a:cubicBezTo>
                <a:pt x="682520" y="393383"/>
                <a:pt x="693796" y="388269"/>
                <a:pt x="679578" y="393008"/>
              </a:cubicBezTo>
              <a:cubicBezTo>
                <a:pt x="678668" y="395737"/>
                <a:pt x="678135" y="398623"/>
                <a:pt x="676848" y="401196"/>
              </a:cubicBezTo>
              <a:cubicBezTo>
                <a:pt x="675381" y="404130"/>
                <a:pt x="672542" y="406313"/>
                <a:pt x="671390" y="409384"/>
              </a:cubicBezTo>
              <a:cubicBezTo>
                <a:pt x="663630" y="430078"/>
                <a:pt x="674452" y="417240"/>
                <a:pt x="663202" y="428488"/>
              </a:cubicBezTo>
              <a:cubicBezTo>
                <a:pt x="662292" y="431217"/>
                <a:pt x="662270" y="434430"/>
                <a:pt x="660473" y="436676"/>
              </a:cubicBezTo>
              <a:cubicBezTo>
                <a:pt x="658424" y="439237"/>
                <a:pt x="655532" y="441670"/>
                <a:pt x="652285" y="442134"/>
              </a:cubicBezTo>
              <a:cubicBezTo>
                <a:pt x="649885" y="442477"/>
                <a:pt x="636254" y="437700"/>
                <a:pt x="633181" y="436676"/>
              </a:cubicBezTo>
              <a:cubicBezTo>
                <a:pt x="629542" y="437586"/>
                <a:pt x="625619" y="437728"/>
                <a:pt x="622264" y="439405"/>
              </a:cubicBezTo>
              <a:cubicBezTo>
                <a:pt x="619962" y="440556"/>
                <a:pt x="619011" y="443539"/>
                <a:pt x="616805" y="444863"/>
              </a:cubicBezTo>
              <a:cubicBezTo>
                <a:pt x="614338" y="446343"/>
                <a:pt x="611347" y="446683"/>
                <a:pt x="608618" y="447593"/>
              </a:cubicBezTo>
              <a:cubicBezTo>
                <a:pt x="599091" y="457119"/>
                <a:pt x="605599" y="452238"/>
                <a:pt x="586784" y="458510"/>
              </a:cubicBezTo>
              <a:lnTo>
                <a:pt x="578596" y="461239"/>
              </a:lnTo>
              <a:lnTo>
                <a:pt x="570409" y="463968"/>
              </a:lnTo>
              <a:cubicBezTo>
                <a:pt x="563322" y="485227"/>
                <a:pt x="569019" y="476273"/>
                <a:pt x="554033" y="491260"/>
              </a:cubicBezTo>
              <a:lnTo>
                <a:pt x="548575" y="496719"/>
              </a:lnTo>
              <a:lnTo>
                <a:pt x="543116" y="502177"/>
              </a:lnTo>
              <a:cubicBezTo>
                <a:pt x="542064" y="506387"/>
                <a:pt x="537658" y="523275"/>
                <a:pt x="537658" y="526740"/>
              </a:cubicBezTo>
              <a:cubicBezTo>
                <a:pt x="537658" y="538602"/>
                <a:pt x="538537" y="550504"/>
                <a:pt x="540387" y="562220"/>
              </a:cubicBezTo>
              <a:cubicBezTo>
                <a:pt x="540390" y="562242"/>
                <a:pt x="547207" y="582679"/>
                <a:pt x="548575" y="586783"/>
              </a:cubicBezTo>
              <a:lnTo>
                <a:pt x="551304" y="594971"/>
              </a:lnTo>
              <a:cubicBezTo>
                <a:pt x="552214" y="603159"/>
                <a:pt x="551076" y="611845"/>
                <a:pt x="554033" y="619534"/>
              </a:cubicBezTo>
              <a:cubicBezTo>
                <a:pt x="557842" y="629438"/>
                <a:pt x="565178" y="630527"/>
                <a:pt x="573138" y="633180"/>
              </a:cubicBezTo>
              <a:cubicBezTo>
                <a:pt x="598361" y="649998"/>
                <a:pt x="567320" y="628528"/>
                <a:pt x="586784" y="644097"/>
              </a:cubicBezTo>
              <a:cubicBezTo>
                <a:pt x="603987" y="657857"/>
                <a:pt x="587260" y="641842"/>
                <a:pt x="600430" y="655014"/>
              </a:cubicBezTo>
              <a:lnTo>
                <a:pt x="605888" y="671389"/>
              </a:lnTo>
              <a:cubicBezTo>
                <a:pt x="606798" y="674118"/>
                <a:pt x="606224" y="677981"/>
                <a:pt x="608618" y="679577"/>
              </a:cubicBezTo>
              <a:cubicBezTo>
                <a:pt x="611347" y="681396"/>
                <a:pt x="614244" y="682986"/>
                <a:pt x="616805" y="685035"/>
              </a:cubicBezTo>
              <a:cubicBezTo>
                <a:pt x="618814" y="686643"/>
                <a:pt x="619899" y="689480"/>
                <a:pt x="622264" y="690494"/>
              </a:cubicBezTo>
              <a:cubicBezTo>
                <a:pt x="626528" y="692321"/>
                <a:pt x="631410" y="692098"/>
                <a:pt x="635910" y="693223"/>
              </a:cubicBezTo>
              <a:cubicBezTo>
                <a:pt x="638701" y="693921"/>
                <a:pt x="641369" y="695042"/>
                <a:pt x="644098" y="695952"/>
              </a:cubicBezTo>
              <a:cubicBezTo>
                <a:pt x="650178" y="691899"/>
                <a:pt x="653299" y="690591"/>
                <a:pt x="657744" y="685035"/>
              </a:cubicBezTo>
              <a:cubicBezTo>
                <a:pt x="659793" y="682474"/>
                <a:pt x="661383" y="679577"/>
                <a:pt x="663202" y="676848"/>
              </a:cubicBezTo>
              <a:cubicBezTo>
                <a:pt x="661383" y="674119"/>
                <a:pt x="659793" y="671221"/>
                <a:pt x="657744" y="668660"/>
              </a:cubicBezTo>
              <a:cubicBezTo>
                <a:pt x="656137" y="666651"/>
                <a:pt x="653436" y="665504"/>
                <a:pt x="652285" y="663202"/>
              </a:cubicBezTo>
              <a:cubicBezTo>
                <a:pt x="649712" y="658056"/>
                <a:pt x="648646" y="652285"/>
                <a:pt x="646827" y="646826"/>
              </a:cubicBezTo>
              <a:lnTo>
                <a:pt x="644098" y="638639"/>
              </a:lnTo>
              <a:cubicBezTo>
                <a:pt x="645008" y="634090"/>
                <a:pt x="643979" y="628654"/>
                <a:pt x="646827" y="624992"/>
              </a:cubicBezTo>
              <a:cubicBezTo>
                <a:pt x="650854" y="619814"/>
                <a:pt x="663202" y="614076"/>
                <a:pt x="663202" y="614076"/>
              </a:cubicBezTo>
              <a:cubicBezTo>
                <a:pt x="664112" y="611347"/>
                <a:pt x="664451" y="608355"/>
                <a:pt x="665931" y="605888"/>
              </a:cubicBezTo>
              <a:cubicBezTo>
                <a:pt x="667255" y="603681"/>
                <a:pt x="670766" y="602926"/>
                <a:pt x="671390" y="600429"/>
              </a:cubicBezTo>
              <a:cubicBezTo>
                <a:pt x="674510" y="587948"/>
                <a:pt x="674732" y="574910"/>
                <a:pt x="676848" y="562220"/>
              </a:cubicBezTo>
              <a:cubicBezTo>
                <a:pt x="677758" y="556762"/>
                <a:pt x="677828" y="551095"/>
                <a:pt x="679578" y="545845"/>
              </a:cubicBezTo>
              <a:cubicBezTo>
                <a:pt x="680615" y="542733"/>
                <a:pt x="682475" y="539706"/>
                <a:pt x="685036" y="537657"/>
              </a:cubicBezTo>
              <a:cubicBezTo>
                <a:pt x="687282" y="535860"/>
                <a:pt x="690495" y="535838"/>
                <a:pt x="693224" y="534928"/>
              </a:cubicBezTo>
              <a:cubicBezTo>
                <a:pt x="695953" y="536747"/>
                <a:pt x="698850" y="538337"/>
                <a:pt x="701411" y="540386"/>
              </a:cubicBezTo>
              <a:cubicBezTo>
                <a:pt x="703420" y="541994"/>
                <a:pt x="704429" y="546659"/>
                <a:pt x="706870" y="545845"/>
              </a:cubicBezTo>
              <a:cubicBezTo>
                <a:pt x="709599" y="544935"/>
                <a:pt x="708119" y="540124"/>
                <a:pt x="709599" y="537657"/>
              </a:cubicBezTo>
              <a:cubicBezTo>
                <a:pt x="713769" y="530707"/>
                <a:pt x="719343" y="531161"/>
                <a:pt x="725974" y="526740"/>
              </a:cubicBezTo>
              <a:cubicBezTo>
                <a:pt x="728115" y="525313"/>
                <a:pt x="729613" y="523101"/>
                <a:pt x="731433" y="521282"/>
              </a:cubicBezTo>
              <a:cubicBezTo>
                <a:pt x="732343" y="518553"/>
                <a:pt x="733538" y="515902"/>
                <a:pt x="734162" y="513094"/>
              </a:cubicBezTo>
              <a:cubicBezTo>
                <a:pt x="735362" y="507692"/>
                <a:pt x="733571" y="501146"/>
                <a:pt x="736891" y="496719"/>
              </a:cubicBezTo>
              <a:cubicBezTo>
                <a:pt x="738435" y="494660"/>
                <a:pt x="740530" y="500358"/>
                <a:pt x="742350" y="502177"/>
              </a:cubicBezTo>
              <a:cubicBezTo>
                <a:pt x="741440" y="514004"/>
                <a:pt x="741007" y="525877"/>
                <a:pt x="739621" y="537657"/>
              </a:cubicBezTo>
              <a:cubicBezTo>
                <a:pt x="737659" y="554329"/>
                <a:pt x="731444" y="547512"/>
                <a:pt x="739621" y="570408"/>
              </a:cubicBezTo>
              <a:cubicBezTo>
                <a:pt x="743050" y="580010"/>
                <a:pt x="749395" y="585641"/>
                <a:pt x="755996" y="592242"/>
              </a:cubicBezTo>
              <a:cubicBezTo>
                <a:pt x="760339" y="605270"/>
                <a:pt x="760168" y="602974"/>
                <a:pt x="761454" y="622263"/>
              </a:cubicBezTo>
              <a:cubicBezTo>
                <a:pt x="762787" y="642254"/>
                <a:pt x="762586" y="662335"/>
                <a:pt x="764184" y="682306"/>
              </a:cubicBezTo>
              <a:cubicBezTo>
                <a:pt x="764413" y="685174"/>
                <a:pt x="765116" y="688247"/>
                <a:pt x="766913" y="690494"/>
              </a:cubicBezTo>
              <a:cubicBezTo>
                <a:pt x="768962" y="693055"/>
                <a:pt x="772539" y="693903"/>
                <a:pt x="775100" y="695952"/>
              </a:cubicBezTo>
              <a:cubicBezTo>
                <a:pt x="777109" y="697560"/>
                <a:pt x="778739" y="699591"/>
                <a:pt x="780559" y="701411"/>
              </a:cubicBezTo>
              <a:cubicBezTo>
                <a:pt x="781469" y="704140"/>
                <a:pt x="782815" y="706761"/>
                <a:pt x="783288" y="709598"/>
              </a:cubicBezTo>
              <a:cubicBezTo>
                <a:pt x="784642" y="717724"/>
                <a:pt x="785155" y="725968"/>
                <a:pt x="786017" y="734161"/>
              </a:cubicBezTo>
              <a:cubicBezTo>
                <a:pt x="786974" y="743254"/>
                <a:pt x="786954" y="752489"/>
                <a:pt x="788747" y="761454"/>
              </a:cubicBezTo>
              <a:cubicBezTo>
                <a:pt x="788925" y="762346"/>
                <a:pt x="790566" y="761454"/>
                <a:pt x="791476" y="76145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183</xdr:col>
      <xdr:colOff>8187</xdr:colOff>
      <xdr:row>153</xdr:row>
      <xdr:rowOff>2729</xdr:rowOff>
    </xdr:from>
    <xdr:to>
      <xdr:col>194</xdr:col>
      <xdr:colOff>8187</xdr:colOff>
      <xdr:row>175</xdr:row>
      <xdr:rowOff>13754</xdr:rowOff>
    </xdr:to>
    <xdr:sp macro="" textlink="">
      <xdr:nvSpPr>
        <xdr:cNvPr id="16" name="Freeform 18">
          <a:extLst>
            <a:ext uri="{FF2B5EF4-FFF2-40B4-BE49-F238E27FC236}">
              <a16:creationId xmlns:a16="http://schemas.microsoft.com/office/drawing/2014/main" id="{00000000-0008-0000-0F00-000010000000}"/>
            </a:ext>
          </a:extLst>
        </xdr:cNvPr>
        <xdr:cNvSpPr/>
      </xdr:nvSpPr>
      <xdr:spPr>
        <a:xfrm>
          <a:off x="6355647" y="2502089"/>
          <a:ext cx="335280" cy="346305"/>
        </a:xfrm>
        <a:custGeom>
          <a:avLst/>
          <a:gdLst>
            <a:gd name="connsiteX0" fmla="*/ 0 w 300215"/>
            <a:gd name="connsiteY0" fmla="*/ 300215 h 431326"/>
            <a:gd name="connsiteX1" fmla="*/ 21834 w 300215"/>
            <a:gd name="connsiteY1" fmla="*/ 324778 h 431326"/>
            <a:gd name="connsiteX2" fmla="*/ 27293 w 300215"/>
            <a:gd name="connsiteY2" fmla="*/ 330236 h 431326"/>
            <a:gd name="connsiteX3" fmla="*/ 32751 w 300215"/>
            <a:gd name="connsiteY3" fmla="*/ 398467 h 431326"/>
            <a:gd name="connsiteX4" fmla="*/ 35480 w 300215"/>
            <a:gd name="connsiteY4" fmla="*/ 406655 h 431326"/>
            <a:gd name="connsiteX5" fmla="*/ 46397 w 300215"/>
            <a:gd name="connsiteY5" fmla="*/ 417572 h 431326"/>
            <a:gd name="connsiteX6" fmla="*/ 54585 w 300215"/>
            <a:gd name="connsiteY6" fmla="*/ 431218 h 431326"/>
            <a:gd name="connsiteX7" fmla="*/ 57314 w 300215"/>
            <a:gd name="connsiteY7" fmla="*/ 423030 h 431326"/>
            <a:gd name="connsiteX8" fmla="*/ 62773 w 300215"/>
            <a:gd name="connsiteY8" fmla="*/ 417572 h 431326"/>
            <a:gd name="connsiteX9" fmla="*/ 65502 w 300215"/>
            <a:gd name="connsiteY9" fmla="*/ 409384 h 431326"/>
            <a:gd name="connsiteX10" fmla="*/ 81877 w 300215"/>
            <a:gd name="connsiteY10" fmla="*/ 403925 h 431326"/>
            <a:gd name="connsiteX11" fmla="*/ 92794 w 300215"/>
            <a:gd name="connsiteY11" fmla="*/ 406655 h 431326"/>
            <a:gd name="connsiteX12" fmla="*/ 106440 w 300215"/>
            <a:gd name="connsiteY12" fmla="*/ 425759 h 431326"/>
            <a:gd name="connsiteX13" fmla="*/ 111899 w 300215"/>
            <a:gd name="connsiteY13" fmla="*/ 431218 h 431326"/>
            <a:gd name="connsiteX14" fmla="*/ 117357 w 300215"/>
            <a:gd name="connsiteY14" fmla="*/ 425759 h 431326"/>
            <a:gd name="connsiteX15" fmla="*/ 122816 w 300215"/>
            <a:gd name="connsiteY15" fmla="*/ 409384 h 431326"/>
            <a:gd name="connsiteX16" fmla="*/ 122816 w 300215"/>
            <a:gd name="connsiteY16" fmla="*/ 384821 h 431326"/>
            <a:gd name="connsiteX17" fmla="*/ 139191 w 300215"/>
            <a:gd name="connsiteY17" fmla="*/ 379362 h 431326"/>
            <a:gd name="connsiteX18" fmla="*/ 136462 w 300215"/>
            <a:gd name="connsiteY18" fmla="*/ 335695 h 431326"/>
            <a:gd name="connsiteX19" fmla="*/ 133732 w 300215"/>
            <a:gd name="connsiteY19" fmla="*/ 311132 h 431326"/>
            <a:gd name="connsiteX20" fmla="*/ 131003 w 300215"/>
            <a:gd name="connsiteY20" fmla="*/ 251089 h 431326"/>
            <a:gd name="connsiteX21" fmla="*/ 125545 w 300215"/>
            <a:gd name="connsiteY21" fmla="*/ 234713 h 431326"/>
            <a:gd name="connsiteX22" fmla="*/ 128274 w 300215"/>
            <a:gd name="connsiteY22" fmla="*/ 207421 h 431326"/>
            <a:gd name="connsiteX23" fmla="*/ 136462 w 300215"/>
            <a:gd name="connsiteY23" fmla="*/ 201963 h 431326"/>
            <a:gd name="connsiteX24" fmla="*/ 163754 w 300215"/>
            <a:gd name="connsiteY24" fmla="*/ 199233 h 431326"/>
            <a:gd name="connsiteX25" fmla="*/ 163754 w 300215"/>
            <a:gd name="connsiteY25" fmla="*/ 79147 h 431326"/>
            <a:gd name="connsiteX26" fmla="*/ 155566 w 300215"/>
            <a:gd name="connsiteY26" fmla="*/ 49126 h 431326"/>
            <a:gd name="connsiteX27" fmla="*/ 152837 w 300215"/>
            <a:gd name="connsiteY27" fmla="*/ 40938 h 431326"/>
            <a:gd name="connsiteX28" fmla="*/ 147379 w 300215"/>
            <a:gd name="connsiteY28" fmla="*/ 16375 h 431326"/>
            <a:gd name="connsiteX29" fmla="*/ 150108 w 300215"/>
            <a:gd name="connsiteY29" fmla="*/ 8188 h 431326"/>
            <a:gd name="connsiteX30" fmla="*/ 196505 w 300215"/>
            <a:gd name="connsiteY30" fmla="*/ 0 h 431326"/>
            <a:gd name="connsiteX31" fmla="*/ 267465 w 300215"/>
            <a:gd name="connsiteY31" fmla="*/ 2729 h 431326"/>
            <a:gd name="connsiteX32" fmla="*/ 275652 w 300215"/>
            <a:gd name="connsiteY32" fmla="*/ 5458 h 431326"/>
            <a:gd name="connsiteX33" fmla="*/ 289298 w 300215"/>
            <a:gd name="connsiteY33" fmla="*/ 13646 h 431326"/>
            <a:gd name="connsiteX34" fmla="*/ 300215 w 300215"/>
            <a:gd name="connsiteY34" fmla="*/ 21834 h 4313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300215" h="431326">
              <a:moveTo>
                <a:pt x="0" y="300215"/>
              </a:moveTo>
              <a:cubicBezTo>
                <a:pt x="14128" y="317874"/>
                <a:pt x="6802" y="309747"/>
                <a:pt x="21834" y="324778"/>
              </a:cubicBezTo>
              <a:lnTo>
                <a:pt x="27293" y="330236"/>
              </a:lnTo>
              <a:cubicBezTo>
                <a:pt x="35302" y="362274"/>
                <a:pt x="26573" y="324322"/>
                <a:pt x="32751" y="398467"/>
              </a:cubicBezTo>
              <a:cubicBezTo>
                <a:pt x="32990" y="401334"/>
                <a:pt x="33808" y="404314"/>
                <a:pt x="35480" y="406655"/>
              </a:cubicBezTo>
              <a:cubicBezTo>
                <a:pt x="38471" y="410843"/>
                <a:pt x="46397" y="417572"/>
                <a:pt x="46397" y="417572"/>
              </a:cubicBezTo>
              <a:cubicBezTo>
                <a:pt x="46589" y="418149"/>
                <a:pt x="50089" y="432716"/>
                <a:pt x="54585" y="431218"/>
              </a:cubicBezTo>
              <a:cubicBezTo>
                <a:pt x="57314" y="430308"/>
                <a:pt x="55834" y="425497"/>
                <a:pt x="57314" y="423030"/>
              </a:cubicBezTo>
              <a:cubicBezTo>
                <a:pt x="58638" y="420824"/>
                <a:pt x="60953" y="419391"/>
                <a:pt x="62773" y="417572"/>
              </a:cubicBezTo>
              <a:cubicBezTo>
                <a:pt x="63683" y="414843"/>
                <a:pt x="63161" y="411056"/>
                <a:pt x="65502" y="409384"/>
              </a:cubicBezTo>
              <a:cubicBezTo>
                <a:pt x="70184" y="406040"/>
                <a:pt x="81877" y="403925"/>
                <a:pt x="81877" y="403925"/>
              </a:cubicBezTo>
              <a:cubicBezTo>
                <a:pt x="85516" y="404835"/>
                <a:pt x="90353" y="403807"/>
                <a:pt x="92794" y="406655"/>
              </a:cubicBezTo>
              <a:cubicBezTo>
                <a:pt x="113172" y="430429"/>
                <a:pt x="85791" y="418876"/>
                <a:pt x="106440" y="425759"/>
              </a:cubicBezTo>
              <a:cubicBezTo>
                <a:pt x="108260" y="427579"/>
                <a:pt x="109326" y="431218"/>
                <a:pt x="111899" y="431218"/>
              </a:cubicBezTo>
              <a:cubicBezTo>
                <a:pt x="114472" y="431218"/>
                <a:pt x="116206" y="428061"/>
                <a:pt x="117357" y="425759"/>
              </a:cubicBezTo>
              <a:cubicBezTo>
                <a:pt x="119930" y="420613"/>
                <a:pt x="122816" y="409384"/>
                <a:pt x="122816" y="409384"/>
              </a:cubicBezTo>
              <a:cubicBezTo>
                <a:pt x="120288" y="401801"/>
                <a:pt x="115858" y="392773"/>
                <a:pt x="122816" y="384821"/>
              </a:cubicBezTo>
              <a:cubicBezTo>
                <a:pt x="126605" y="380491"/>
                <a:pt x="139191" y="379362"/>
                <a:pt x="139191" y="379362"/>
              </a:cubicBezTo>
              <a:cubicBezTo>
                <a:pt x="138281" y="364806"/>
                <a:pt x="137625" y="350233"/>
                <a:pt x="136462" y="335695"/>
              </a:cubicBezTo>
              <a:cubicBezTo>
                <a:pt x="135805" y="327483"/>
                <a:pt x="134262" y="319353"/>
                <a:pt x="133732" y="311132"/>
              </a:cubicBezTo>
              <a:cubicBezTo>
                <a:pt x="132442" y="291139"/>
                <a:pt x="133137" y="271010"/>
                <a:pt x="131003" y="251089"/>
              </a:cubicBezTo>
              <a:cubicBezTo>
                <a:pt x="130390" y="245368"/>
                <a:pt x="125545" y="234713"/>
                <a:pt x="125545" y="234713"/>
              </a:cubicBezTo>
              <a:cubicBezTo>
                <a:pt x="126455" y="225616"/>
                <a:pt x="125383" y="216095"/>
                <a:pt x="128274" y="207421"/>
              </a:cubicBezTo>
              <a:cubicBezTo>
                <a:pt x="129311" y="204309"/>
                <a:pt x="133266" y="202701"/>
                <a:pt x="136462" y="201963"/>
              </a:cubicBezTo>
              <a:cubicBezTo>
                <a:pt x="145371" y="199907"/>
                <a:pt x="154657" y="200143"/>
                <a:pt x="163754" y="199233"/>
              </a:cubicBezTo>
              <a:cubicBezTo>
                <a:pt x="166914" y="139185"/>
                <a:pt x="168181" y="145555"/>
                <a:pt x="163754" y="79147"/>
              </a:cubicBezTo>
              <a:cubicBezTo>
                <a:pt x="163111" y="69500"/>
                <a:pt x="158505" y="57944"/>
                <a:pt x="155566" y="49126"/>
              </a:cubicBezTo>
              <a:cubicBezTo>
                <a:pt x="154656" y="46397"/>
                <a:pt x="153535" y="43729"/>
                <a:pt x="152837" y="40938"/>
              </a:cubicBezTo>
              <a:cubicBezTo>
                <a:pt x="148983" y="25521"/>
                <a:pt x="150844" y="33699"/>
                <a:pt x="147379" y="16375"/>
              </a:cubicBezTo>
              <a:cubicBezTo>
                <a:pt x="148289" y="13646"/>
                <a:pt x="147767" y="9860"/>
                <a:pt x="150108" y="8188"/>
              </a:cubicBezTo>
              <a:cubicBezTo>
                <a:pt x="160185" y="990"/>
                <a:pt x="188401" y="737"/>
                <a:pt x="196505" y="0"/>
              </a:cubicBezTo>
              <a:cubicBezTo>
                <a:pt x="220158" y="910"/>
                <a:pt x="243850" y="1101"/>
                <a:pt x="267465" y="2729"/>
              </a:cubicBezTo>
              <a:cubicBezTo>
                <a:pt x="270335" y="2927"/>
                <a:pt x="273185" y="3978"/>
                <a:pt x="275652" y="5458"/>
              </a:cubicBezTo>
              <a:cubicBezTo>
                <a:pt x="294383" y="16697"/>
                <a:pt x="266108" y="5916"/>
                <a:pt x="289298" y="13646"/>
              </a:cubicBezTo>
              <a:cubicBezTo>
                <a:pt x="296195" y="20543"/>
                <a:pt x="292455" y="17954"/>
                <a:pt x="300215" y="2183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194</xdr:col>
      <xdr:colOff>10917</xdr:colOff>
      <xdr:row>124</xdr:row>
      <xdr:rowOff>13646</xdr:rowOff>
    </xdr:from>
    <xdr:to>
      <xdr:col>199</xdr:col>
      <xdr:colOff>5458</xdr:colOff>
      <xdr:row>154</xdr:row>
      <xdr:rowOff>8188</xdr:rowOff>
    </xdr:to>
    <xdr:sp macro="" textlink="">
      <xdr:nvSpPr>
        <xdr:cNvPr id="17" name="Freeform 19">
          <a:extLst>
            <a:ext uri="{FF2B5EF4-FFF2-40B4-BE49-F238E27FC236}">
              <a16:creationId xmlns:a16="http://schemas.microsoft.com/office/drawing/2014/main" id="{00000000-0008-0000-0F00-000011000000}"/>
            </a:ext>
          </a:extLst>
        </xdr:cNvPr>
        <xdr:cNvSpPr/>
      </xdr:nvSpPr>
      <xdr:spPr>
        <a:xfrm>
          <a:off x="6693657" y="2071046"/>
          <a:ext cx="146941" cy="451742"/>
        </a:xfrm>
        <a:custGeom>
          <a:avLst/>
          <a:gdLst>
            <a:gd name="connsiteX0" fmla="*/ 0 w 131002"/>
            <a:gd name="connsiteY0" fmla="*/ 567679 h 567679"/>
            <a:gd name="connsiteX1" fmla="*/ 5458 w 131002"/>
            <a:gd name="connsiteY1" fmla="*/ 513094 h 567679"/>
            <a:gd name="connsiteX2" fmla="*/ 10916 w 131002"/>
            <a:gd name="connsiteY2" fmla="*/ 504907 h 567679"/>
            <a:gd name="connsiteX3" fmla="*/ 19104 w 131002"/>
            <a:gd name="connsiteY3" fmla="*/ 477614 h 567679"/>
            <a:gd name="connsiteX4" fmla="*/ 24563 w 131002"/>
            <a:gd name="connsiteY4" fmla="*/ 472156 h 567679"/>
            <a:gd name="connsiteX5" fmla="*/ 24563 w 131002"/>
            <a:gd name="connsiteY5" fmla="*/ 455781 h 567679"/>
            <a:gd name="connsiteX6" fmla="*/ 30021 w 131002"/>
            <a:gd name="connsiteY6" fmla="*/ 423030 h 567679"/>
            <a:gd name="connsiteX7" fmla="*/ 46396 w 131002"/>
            <a:gd name="connsiteY7" fmla="*/ 403925 h 567679"/>
            <a:gd name="connsiteX8" fmla="*/ 51855 w 131002"/>
            <a:gd name="connsiteY8" fmla="*/ 398467 h 567679"/>
            <a:gd name="connsiteX9" fmla="*/ 60043 w 131002"/>
            <a:gd name="connsiteY9" fmla="*/ 373904 h 567679"/>
            <a:gd name="connsiteX10" fmla="*/ 62772 w 131002"/>
            <a:gd name="connsiteY10" fmla="*/ 365716 h 567679"/>
            <a:gd name="connsiteX11" fmla="*/ 73689 w 131002"/>
            <a:gd name="connsiteY11" fmla="*/ 352070 h 567679"/>
            <a:gd name="connsiteX12" fmla="*/ 76418 w 131002"/>
            <a:gd name="connsiteY12" fmla="*/ 300215 h 567679"/>
            <a:gd name="connsiteX13" fmla="*/ 70959 w 131002"/>
            <a:gd name="connsiteY13" fmla="*/ 294756 h 567679"/>
            <a:gd name="connsiteX14" fmla="*/ 65501 w 131002"/>
            <a:gd name="connsiteY14" fmla="*/ 286569 h 567679"/>
            <a:gd name="connsiteX15" fmla="*/ 54584 w 131002"/>
            <a:gd name="connsiteY15" fmla="*/ 275652 h 567679"/>
            <a:gd name="connsiteX16" fmla="*/ 49126 w 131002"/>
            <a:gd name="connsiteY16" fmla="*/ 256547 h 567679"/>
            <a:gd name="connsiteX17" fmla="*/ 51855 w 131002"/>
            <a:gd name="connsiteY17" fmla="*/ 240172 h 567679"/>
            <a:gd name="connsiteX18" fmla="*/ 57313 w 131002"/>
            <a:gd name="connsiteY18" fmla="*/ 223796 h 567679"/>
            <a:gd name="connsiteX19" fmla="*/ 73689 w 131002"/>
            <a:gd name="connsiteY19" fmla="*/ 215609 h 567679"/>
            <a:gd name="connsiteX20" fmla="*/ 79147 w 131002"/>
            <a:gd name="connsiteY20" fmla="*/ 210150 h 567679"/>
            <a:gd name="connsiteX21" fmla="*/ 87335 w 131002"/>
            <a:gd name="connsiteY21" fmla="*/ 204692 h 567679"/>
            <a:gd name="connsiteX22" fmla="*/ 98252 w 131002"/>
            <a:gd name="connsiteY22" fmla="*/ 193775 h 567679"/>
            <a:gd name="connsiteX23" fmla="*/ 103710 w 131002"/>
            <a:gd name="connsiteY23" fmla="*/ 177400 h 567679"/>
            <a:gd name="connsiteX24" fmla="*/ 109169 w 131002"/>
            <a:gd name="connsiteY24" fmla="*/ 128274 h 567679"/>
            <a:gd name="connsiteX25" fmla="*/ 125544 w 131002"/>
            <a:gd name="connsiteY25" fmla="*/ 109169 h 567679"/>
            <a:gd name="connsiteX26" fmla="*/ 131002 w 131002"/>
            <a:gd name="connsiteY26" fmla="*/ 103710 h 567679"/>
            <a:gd name="connsiteX27" fmla="*/ 128273 w 131002"/>
            <a:gd name="connsiteY27" fmla="*/ 84606 h 567679"/>
            <a:gd name="connsiteX28" fmla="*/ 125544 w 131002"/>
            <a:gd name="connsiteY28" fmla="*/ 70960 h 567679"/>
            <a:gd name="connsiteX29" fmla="*/ 117356 w 131002"/>
            <a:gd name="connsiteY29" fmla="*/ 21834 h 567679"/>
            <a:gd name="connsiteX30" fmla="*/ 111898 w 131002"/>
            <a:gd name="connsiteY30" fmla="*/ 16375 h 567679"/>
            <a:gd name="connsiteX31" fmla="*/ 109169 w 131002"/>
            <a:gd name="connsiteY31" fmla="*/ 0 h 5676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31002" h="567679">
              <a:moveTo>
                <a:pt x="0" y="567679"/>
              </a:moveTo>
              <a:cubicBezTo>
                <a:pt x="85" y="566491"/>
                <a:pt x="1947" y="523628"/>
                <a:pt x="5458" y="513094"/>
              </a:cubicBezTo>
              <a:cubicBezTo>
                <a:pt x="6495" y="509982"/>
                <a:pt x="9097" y="507636"/>
                <a:pt x="10916" y="504907"/>
              </a:cubicBezTo>
              <a:cubicBezTo>
                <a:pt x="12153" y="499962"/>
                <a:pt x="16892" y="479826"/>
                <a:pt x="19104" y="477614"/>
              </a:cubicBezTo>
              <a:lnTo>
                <a:pt x="24563" y="472156"/>
              </a:lnTo>
              <a:cubicBezTo>
                <a:pt x="31841" y="450320"/>
                <a:pt x="24563" y="477615"/>
                <a:pt x="24563" y="455781"/>
              </a:cubicBezTo>
              <a:cubicBezTo>
                <a:pt x="24563" y="449728"/>
                <a:pt x="25751" y="431571"/>
                <a:pt x="30021" y="423030"/>
              </a:cubicBezTo>
              <a:cubicBezTo>
                <a:pt x="34177" y="414716"/>
                <a:pt x="39680" y="410641"/>
                <a:pt x="46396" y="403925"/>
              </a:cubicBezTo>
              <a:lnTo>
                <a:pt x="51855" y="398467"/>
              </a:lnTo>
              <a:lnTo>
                <a:pt x="60043" y="373904"/>
              </a:lnTo>
              <a:cubicBezTo>
                <a:pt x="60953" y="371175"/>
                <a:pt x="61176" y="368110"/>
                <a:pt x="62772" y="365716"/>
              </a:cubicBezTo>
              <a:cubicBezTo>
                <a:pt x="69657" y="355388"/>
                <a:pt x="65911" y="359848"/>
                <a:pt x="73689" y="352070"/>
              </a:cubicBezTo>
              <a:cubicBezTo>
                <a:pt x="81360" y="329056"/>
                <a:pt x="82759" y="331919"/>
                <a:pt x="76418" y="300215"/>
              </a:cubicBezTo>
              <a:cubicBezTo>
                <a:pt x="75913" y="297692"/>
                <a:pt x="72567" y="296765"/>
                <a:pt x="70959" y="294756"/>
              </a:cubicBezTo>
              <a:cubicBezTo>
                <a:pt x="68910" y="292195"/>
                <a:pt x="67636" y="289059"/>
                <a:pt x="65501" y="286569"/>
              </a:cubicBezTo>
              <a:cubicBezTo>
                <a:pt x="62152" y="282662"/>
                <a:pt x="54584" y="275652"/>
                <a:pt x="54584" y="275652"/>
              </a:cubicBezTo>
              <a:cubicBezTo>
                <a:pt x="53297" y="271791"/>
                <a:pt x="49126" y="259974"/>
                <a:pt x="49126" y="256547"/>
              </a:cubicBezTo>
              <a:cubicBezTo>
                <a:pt x="49126" y="251013"/>
                <a:pt x="50513" y="245540"/>
                <a:pt x="51855" y="240172"/>
              </a:cubicBezTo>
              <a:cubicBezTo>
                <a:pt x="53250" y="234590"/>
                <a:pt x="51854" y="225615"/>
                <a:pt x="57313" y="223796"/>
              </a:cubicBezTo>
              <a:cubicBezTo>
                <a:pt x="65959" y="220914"/>
                <a:pt x="66132" y="221654"/>
                <a:pt x="73689" y="215609"/>
              </a:cubicBezTo>
              <a:cubicBezTo>
                <a:pt x="75698" y="214002"/>
                <a:pt x="77138" y="211757"/>
                <a:pt x="79147" y="210150"/>
              </a:cubicBezTo>
              <a:cubicBezTo>
                <a:pt x="81708" y="208101"/>
                <a:pt x="84844" y="206827"/>
                <a:pt x="87335" y="204692"/>
              </a:cubicBezTo>
              <a:cubicBezTo>
                <a:pt x="91242" y="201343"/>
                <a:pt x="98252" y="193775"/>
                <a:pt x="98252" y="193775"/>
              </a:cubicBezTo>
              <a:cubicBezTo>
                <a:pt x="100071" y="188317"/>
                <a:pt x="103327" y="183141"/>
                <a:pt x="103710" y="177400"/>
              </a:cubicBezTo>
              <a:cubicBezTo>
                <a:pt x="104053" y="172261"/>
                <a:pt x="102655" y="141302"/>
                <a:pt x="109169" y="128274"/>
              </a:cubicBezTo>
              <a:cubicBezTo>
                <a:pt x="113328" y="119957"/>
                <a:pt x="118825" y="115889"/>
                <a:pt x="125544" y="109169"/>
              </a:cubicBezTo>
              <a:lnTo>
                <a:pt x="131002" y="103710"/>
              </a:lnTo>
              <a:cubicBezTo>
                <a:pt x="130092" y="97342"/>
                <a:pt x="129330" y="90951"/>
                <a:pt x="128273" y="84606"/>
              </a:cubicBezTo>
              <a:cubicBezTo>
                <a:pt x="127510" y="80030"/>
                <a:pt x="126086" y="75567"/>
                <a:pt x="125544" y="70960"/>
              </a:cubicBezTo>
              <a:cubicBezTo>
                <a:pt x="125370" y="69480"/>
                <a:pt x="124687" y="29166"/>
                <a:pt x="117356" y="21834"/>
              </a:cubicBezTo>
              <a:lnTo>
                <a:pt x="111898" y="16375"/>
              </a:lnTo>
              <a:cubicBezTo>
                <a:pt x="108991" y="1837"/>
                <a:pt x="109169" y="7368"/>
                <a:pt x="109169"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198</xdr:col>
      <xdr:colOff>13646</xdr:colOff>
      <xdr:row>108</xdr:row>
      <xdr:rowOff>19007</xdr:rowOff>
    </xdr:from>
    <xdr:to>
      <xdr:col>212</xdr:col>
      <xdr:colOff>5459</xdr:colOff>
      <xdr:row>124</xdr:row>
      <xdr:rowOff>8187</xdr:rowOff>
    </xdr:to>
    <xdr:sp macro="" textlink="">
      <xdr:nvSpPr>
        <xdr:cNvPr id="18" name="Freeform 20">
          <a:extLst>
            <a:ext uri="{FF2B5EF4-FFF2-40B4-BE49-F238E27FC236}">
              <a16:creationId xmlns:a16="http://schemas.microsoft.com/office/drawing/2014/main" id="{00000000-0008-0000-0F00-000012000000}"/>
            </a:ext>
          </a:extLst>
        </xdr:cNvPr>
        <xdr:cNvSpPr/>
      </xdr:nvSpPr>
      <xdr:spPr>
        <a:xfrm>
          <a:off x="6818306" y="1832567"/>
          <a:ext cx="418533" cy="233020"/>
        </a:xfrm>
        <a:custGeom>
          <a:avLst/>
          <a:gdLst>
            <a:gd name="connsiteX0" fmla="*/ 0 w 373904"/>
            <a:gd name="connsiteY0" fmla="*/ 294854 h 294854"/>
            <a:gd name="connsiteX1" fmla="*/ 10917 w 373904"/>
            <a:gd name="connsiteY1" fmla="*/ 281208 h 294854"/>
            <a:gd name="connsiteX2" fmla="*/ 8187 w 373904"/>
            <a:gd name="connsiteY2" fmla="*/ 273021 h 294854"/>
            <a:gd name="connsiteX3" fmla="*/ 10917 w 373904"/>
            <a:gd name="connsiteY3" fmla="*/ 264833 h 294854"/>
            <a:gd name="connsiteX4" fmla="*/ 21834 w 373904"/>
            <a:gd name="connsiteY4" fmla="*/ 253916 h 294854"/>
            <a:gd name="connsiteX5" fmla="*/ 27292 w 373904"/>
            <a:gd name="connsiteY5" fmla="*/ 245728 h 294854"/>
            <a:gd name="connsiteX6" fmla="*/ 35480 w 373904"/>
            <a:gd name="connsiteY6" fmla="*/ 242999 h 294854"/>
            <a:gd name="connsiteX7" fmla="*/ 73689 w 373904"/>
            <a:gd name="connsiteY7" fmla="*/ 240270 h 294854"/>
            <a:gd name="connsiteX8" fmla="*/ 81877 w 373904"/>
            <a:gd name="connsiteY8" fmla="*/ 221165 h 294854"/>
            <a:gd name="connsiteX9" fmla="*/ 98252 w 373904"/>
            <a:gd name="connsiteY9" fmla="*/ 212978 h 294854"/>
            <a:gd name="connsiteX10" fmla="*/ 103710 w 373904"/>
            <a:gd name="connsiteY10" fmla="*/ 207519 h 294854"/>
            <a:gd name="connsiteX11" fmla="*/ 117357 w 373904"/>
            <a:gd name="connsiteY11" fmla="*/ 199331 h 294854"/>
            <a:gd name="connsiteX12" fmla="*/ 122815 w 373904"/>
            <a:gd name="connsiteY12" fmla="*/ 182956 h 294854"/>
            <a:gd name="connsiteX13" fmla="*/ 128273 w 373904"/>
            <a:gd name="connsiteY13" fmla="*/ 161122 h 294854"/>
            <a:gd name="connsiteX14" fmla="*/ 139190 w 373904"/>
            <a:gd name="connsiteY14" fmla="*/ 150205 h 294854"/>
            <a:gd name="connsiteX15" fmla="*/ 155566 w 373904"/>
            <a:gd name="connsiteY15" fmla="*/ 142018 h 294854"/>
            <a:gd name="connsiteX16" fmla="*/ 166483 w 373904"/>
            <a:gd name="connsiteY16" fmla="*/ 128372 h 294854"/>
            <a:gd name="connsiteX17" fmla="*/ 171941 w 373904"/>
            <a:gd name="connsiteY17" fmla="*/ 122913 h 294854"/>
            <a:gd name="connsiteX18" fmla="*/ 188316 w 373904"/>
            <a:gd name="connsiteY18" fmla="*/ 117455 h 294854"/>
            <a:gd name="connsiteX19" fmla="*/ 196504 w 373904"/>
            <a:gd name="connsiteY19" fmla="*/ 114725 h 294854"/>
            <a:gd name="connsiteX20" fmla="*/ 201963 w 373904"/>
            <a:gd name="connsiteY20" fmla="*/ 109267 h 294854"/>
            <a:gd name="connsiteX21" fmla="*/ 218338 w 373904"/>
            <a:gd name="connsiteY21" fmla="*/ 103809 h 294854"/>
            <a:gd name="connsiteX22" fmla="*/ 226526 w 373904"/>
            <a:gd name="connsiteY22" fmla="*/ 101079 h 294854"/>
            <a:gd name="connsiteX23" fmla="*/ 234713 w 373904"/>
            <a:gd name="connsiteY23" fmla="*/ 95621 h 294854"/>
            <a:gd name="connsiteX24" fmla="*/ 259276 w 373904"/>
            <a:gd name="connsiteY24" fmla="*/ 87433 h 294854"/>
            <a:gd name="connsiteX25" fmla="*/ 275652 w 373904"/>
            <a:gd name="connsiteY25" fmla="*/ 81975 h 294854"/>
            <a:gd name="connsiteX26" fmla="*/ 283839 w 373904"/>
            <a:gd name="connsiteY26" fmla="*/ 79246 h 294854"/>
            <a:gd name="connsiteX27" fmla="*/ 294756 w 373904"/>
            <a:gd name="connsiteY27" fmla="*/ 76516 h 294854"/>
            <a:gd name="connsiteX28" fmla="*/ 305673 w 373904"/>
            <a:gd name="connsiteY28" fmla="*/ 79246 h 294854"/>
            <a:gd name="connsiteX29" fmla="*/ 311132 w 373904"/>
            <a:gd name="connsiteY29" fmla="*/ 84704 h 294854"/>
            <a:gd name="connsiteX30" fmla="*/ 319319 w 373904"/>
            <a:gd name="connsiteY30" fmla="*/ 90162 h 294854"/>
            <a:gd name="connsiteX31" fmla="*/ 327507 w 373904"/>
            <a:gd name="connsiteY31" fmla="*/ 103809 h 294854"/>
            <a:gd name="connsiteX32" fmla="*/ 332965 w 373904"/>
            <a:gd name="connsiteY32" fmla="*/ 111996 h 294854"/>
            <a:gd name="connsiteX33" fmla="*/ 341153 w 373904"/>
            <a:gd name="connsiteY33" fmla="*/ 114725 h 294854"/>
            <a:gd name="connsiteX34" fmla="*/ 346612 w 373904"/>
            <a:gd name="connsiteY34" fmla="*/ 120184 h 294854"/>
            <a:gd name="connsiteX35" fmla="*/ 354799 w 373904"/>
            <a:gd name="connsiteY35" fmla="*/ 122913 h 294854"/>
            <a:gd name="connsiteX36" fmla="*/ 373904 w 373904"/>
            <a:gd name="connsiteY36" fmla="*/ 117455 h 294854"/>
            <a:gd name="connsiteX37" fmla="*/ 371175 w 373904"/>
            <a:gd name="connsiteY37" fmla="*/ 109267 h 294854"/>
            <a:gd name="connsiteX38" fmla="*/ 360258 w 373904"/>
            <a:gd name="connsiteY38" fmla="*/ 98350 h 294854"/>
            <a:gd name="connsiteX39" fmla="*/ 357528 w 373904"/>
            <a:gd name="connsiteY39" fmla="*/ 90162 h 294854"/>
            <a:gd name="connsiteX40" fmla="*/ 349341 w 373904"/>
            <a:gd name="connsiteY40" fmla="*/ 84704 h 294854"/>
            <a:gd name="connsiteX41" fmla="*/ 343882 w 373904"/>
            <a:gd name="connsiteY41" fmla="*/ 79246 h 294854"/>
            <a:gd name="connsiteX42" fmla="*/ 335695 w 373904"/>
            <a:gd name="connsiteY42" fmla="*/ 65599 h 294854"/>
            <a:gd name="connsiteX43" fmla="*/ 332965 w 373904"/>
            <a:gd name="connsiteY43" fmla="*/ 57412 h 294854"/>
            <a:gd name="connsiteX44" fmla="*/ 324778 w 373904"/>
            <a:gd name="connsiteY44" fmla="*/ 54683 h 294854"/>
            <a:gd name="connsiteX45" fmla="*/ 316590 w 373904"/>
            <a:gd name="connsiteY45" fmla="*/ 13744 h 294854"/>
            <a:gd name="connsiteX46" fmla="*/ 327507 w 373904"/>
            <a:gd name="connsiteY46" fmla="*/ 98 h 294854"/>
            <a:gd name="connsiteX47" fmla="*/ 330236 w 373904"/>
            <a:gd name="connsiteY47" fmla="*/ 98 h 2948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73904" h="294854">
              <a:moveTo>
                <a:pt x="0" y="294854"/>
              </a:moveTo>
              <a:cubicBezTo>
                <a:pt x="3639" y="290305"/>
                <a:pt x="8872" y="286662"/>
                <a:pt x="10917" y="281208"/>
              </a:cubicBezTo>
              <a:cubicBezTo>
                <a:pt x="11927" y="278514"/>
                <a:pt x="8187" y="275898"/>
                <a:pt x="8187" y="273021"/>
              </a:cubicBezTo>
              <a:cubicBezTo>
                <a:pt x="8187" y="270144"/>
                <a:pt x="9245" y="267174"/>
                <a:pt x="10917" y="264833"/>
              </a:cubicBezTo>
              <a:cubicBezTo>
                <a:pt x="13908" y="260645"/>
                <a:pt x="18980" y="258198"/>
                <a:pt x="21834" y="253916"/>
              </a:cubicBezTo>
              <a:cubicBezTo>
                <a:pt x="23653" y="251187"/>
                <a:pt x="24731" y="247777"/>
                <a:pt x="27292" y="245728"/>
              </a:cubicBezTo>
              <a:cubicBezTo>
                <a:pt x="29538" y="243931"/>
                <a:pt x="32623" y="243335"/>
                <a:pt x="35480" y="242999"/>
              </a:cubicBezTo>
              <a:cubicBezTo>
                <a:pt x="48161" y="241507"/>
                <a:pt x="60953" y="241180"/>
                <a:pt x="73689" y="240270"/>
              </a:cubicBezTo>
              <a:cubicBezTo>
                <a:pt x="90202" y="223754"/>
                <a:pt x="64626" y="251353"/>
                <a:pt x="81877" y="221165"/>
              </a:cubicBezTo>
              <a:cubicBezTo>
                <a:pt x="84367" y="216808"/>
                <a:pt x="94049" y="214379"/>
                <a:pt x="98252" y="212978"/>
              </a:cubicBezTo>
              <a:cubicBezTo>
                <a:pt x="100071" y="211158"/>
                <a:pt x="101504" y="208843"/>
                <a:pt x="103710" y="207519"/>
              </a:cubicBezTo>
              <a:cubicBezTo>
                <a:pt x="121428" y="196888"/>
                <a:pt x="103523" y="213165"/>
                <a:pt x="117357" y="199331"/>
              </a:cubicBezTo>
              <a:cubicBezTo>
                <a:pt x="119176" y="193873"/>
                <a:pt x="121420" y="188538"/>
                <a:pt x="122815" y="182956"/>
              </a:cubicBezTo>
              <a:cubicBezTo>
                <a:pt x="124634" y="175678"/>
                <a:pt x="122968" y="166427"/>
                <a:pt x="128273" y="161122"/>
              </a:cubicBezTo>
              <a:cubicBezTo>
                <a:pt x="131912" y="157483"/>
                <a:pt x="134308" y="151832"/>
                <a:pt x="139190" y="150205"/>
              </a:cubicBezTo>
              <a:cubicBezTo>
                <a:pt x="150490" y="146439"/>
                <a:pt x="144984" y="149072"/>
                <a:pt x="155566" y="142018"/>
              </a:cubicBezTo>
              <a:cubicBezTo>
                <a:pt x="159895" y="129030"/>
                <a:pt x="155259" y="137351"/>
                <a:pt x="166483" y="128372"/>
              </a:cubicBezTo>
              <a:cubicBezTo>
                <a:pt x="168492" y="126765"/>
                <a:pt x="169640" y="124064"/>
                <a:pt x="171941" y="122913"/>
              </a:cubicBezTo>
              <a:cubicBezTo>
                <a:pt x="177087" y="120340"/>
                <a:pt x="182858" y="119274"/>
                <a:pt x="188316" y="117455"/>
              </a:cubicBezTo>
              <a:lnTo>
                <a:pt x="196504" y="114725"/>
              </a:lnTo>
              <a:cubicBezTo>
                <a:pt x="198324" y="112906"/>
                <a:pt x="199661" y="110418"/>
                <a:pt x="201963" y="109267"/>
              </a:cubicBezTo>
              <a:cubicBezTo>
                <a:pt x="207109" y="106694"/>
                <a:pt x="212880" y="105628"/>
                <a:pt x="218338" y="103809"/>
              </a:cubicBezTo>
              <a:cubicBezTo>
                <a:pt x="221067" y="102899"/>
                <a:pt x="224132" y="102675"/>
                <a:pt x="226526" y="101079"/>
              </a:cubicBezTo>
              <a:cubicBezTo>
                <a:pt x="229255" y="99260"/>
                <a:pt x="231716" y="96953"/>
                <a:pt x="234713" y="95621"/>
              </a:cubicBezTo>
              <a:cubicBezTo>
                <a:pt x="234715" y="95620"/>
                <a:pt x="255181" y="88798"/>
                <a:pt x="259276" y="87433"/>
              </a:cubicBezTo>
              <a:lnTo>
                <a:pt x="275652" y="81975"/>
              </a:lnTo>
              <a:cubicBezTo>
                <a:pt x="278381" y="81065"/>
                <a:pt x="281048" y="79944"/>
                <a:pt x="283839" y="79246"/>
              </a:cubicBezTo>
              <a:lnTo>
                <a:pt x="294756" y="76516"/>
              </a:lnTo>
              <a:cubicBezTo>
                <a:pt x="298395" y="77426"/>
                <a:pt x="302318" y="77568"/>
                <a:pt x="305673" y="79246"/>
              </a:cubicBezTo>
              <a:cubicBezTo>
                <a:pt x="307975" y="80397"/>
                <a:pt x="309123" y="83097"/>
                <a:pt x="311132" y="84704"/>
              </a:cubicBezTo>
              <a:cubicBezTo>
                <a:pt x="313693" y="86753"/>
                <a:pt x="316590" y="88343"/>
                <a:pt x="319319" y="90162"/>
              </a:cubicBezTo>
              <a:cubicBezTo>
                <a:pt x="324060" y="104381"/>
                <a:pt x="318944" y="93105"/>
                <a:pt x="327507" y="103809"/>
              </a:cubicBezTo>
              <a:cubicBezTo>
                <a:pt x="329556" y="106370"/>
                <a:pt x="330404" y="109947"/>
                <a:pt x="332965" y="111996"/>
              </a:cubicBezTo>
              <a:cubicBezTo>
                <a:pt x="335212" y="113793"/>
                <a:pt x="338424" y="113815"/>
                <a:pt x="341153" y="114725"/>
              </a:cubicBezTo>
              <a:cubicBezTo>
                <a:pt x="342973" y="116545"/>
                <a:pt x="344405" y="118860"/>
                <a:pt x="346612" y="120184"/>
              </a:cubicBezTo>
              <a:cubicBezTo>
                <a:pt x="349079" y="121664"/>
                <a:pt x="351922" y="122913"/>
                <a:pt x="354799" y="122913"/>
              </a:cubicBezTo>
              <a:cubicBezTo>
                <a:pt x="358226" y="122913"/>
                <a:pt x="370043" y="118742"/>
                <a:pt x="373904" y="117455"/>
              </a:cubicBezTo>
              <a:cubicBezTo>
                <a:pt x="372994" y="114726"/>
                <a:pt x="372847" y="111608"/>
                <a:pt x="371175" y="109267"/>
              </a:cubicBezTo>
              <a:cubicBezTo>
                <a:pt x="368184" y="105079"/>
                <a:pt x="360258" y="98350"/>
                <a:pt x="360258" y="98350"/>
              </a:cubicBezTo>
              <a:cubicBezTo>
                <a:pt x="359348" y="95621"/>
                <a:pt x="359325" y="92409"/>
                <a:pt x="357528" y="90162"/>
              </a:cubicBezTo>
              <a:cubicBezTo>
                <a:pt x="355479" y="87601"/>
                <a:pt x="351902" y="86753"/>
                <a:pt x="349341" y="84704"/>
              </a:cubicBezTo>
              <a:cubicBezTo>
                <a:pt x="347332" y="83097"/>
                <a:pt x="345702" y="81065"/>
                <a:pt x="343882" y="79246"/>
              </a:cubicBezTo>
              <a:cubicBezTo>
                <a:pt x="336154" y="56060"/>
                <a:pt x="346930" y="84324"/>
                <a:pt x="335695" y="65599"/>
              </a:cubicBezTo>
              <a:cubicBezTo>
                <a:pt x="334215" y="63132"/>
                <a:pt x="334999" y="59446"/>
                <a:pt x="332965" y="57412"/>
              </a:cubicBezTo>
              <a:cubicBezTo>
                <a:pt x="330931" y="55378"/>
                <a:pt x="327507" y="55593"/>
                <a:pt x="324778" y="54683"/>
              </a:cubicBezTo>
              <a:cubicBezTo>
                <a:pt x="316714" y="30492"/>
                <a:pt x="319954" y="44026"/>
                <a:pt x="316590" y="13744"/>
              </a:cubicBezTo>
              <a:cubicBezTo>
                <a:pt x="319676" y="1397"/>
                <a:pt x="316021" y="2969"/>
                <a:pt x="327507" y="98"/>
              </a:cubicBezTo>
              <a:cubicBezTo>
                <a:pt x="328390" y="-123"/>
                <a:pt x="329326" y="98"/>
                <a:pt x="330236" y="98"/>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205</xdr:col>
      <xdr:colOff>2442</xdr:colOff>
      <xdr:row>97</xdr:row>
      <xdr:rowOff>10693</xdr:rowOff>
    </xdr:from>
    <xdr:to>
      <xdr:col>213</xdr:col>
      <xdr:colOff>0</xdr:colOff>
      <xdr:row>108</xdr:row>
      <xdr:rowOff>13647</xdr:rowOff>
    </xdr:to>
    <xdr:sp macro="" textlink="">
      <xdr:nvSpPr>
        <xdr:cNvPr id="19" name="Freeform 21">
          <a:extLst>
            <a:ext uri="{FF2B5EF4-FFF2-40B4-BE49-F238E27FC236}">
              <a16:creationId xmlns:a16="http://schemas.microsoft.com/office/drawing/2014/main" id="{00000000-0008-0000-0F00-000013000000}"/>
            </a:ext>
          </a:extLst>
        </xdr:cNvPr>
        <xdr:cNvSpPr/>
      </xdr:nvSpPr>
      <xdr:spPr>
        <a:xfrm>
          <a:off x="7020462" y="1656613"/>
          <a:ext cx="241398" cy="170594"/>
        </a:xfrm>
        <a:custGeom>
          <a:avLst/>
          <a:gdLst>
            <a:gd name="connsiteX0" fmla="*/ 142207 w 215896"/>
            <a:gd name="connsiteY0" fmla="*/ 213104 h 213104"/>
            <a:gd name="connsiteX1" fmla="*/ 155853 w 215896"/>
            <a:gd name="connsiteY1" fmla="*/ 202187 h 213104"/>
            <a:gd name="connsiteX2" fmla="*/ 161311 w 215896"/>
            <a:gd name="connsiteY2" fmla="*/ 196728 h 213104"/>
            <a:gd name="connsiteX3" fmla="*/ 164040 w 215896"/>
            <a:gd name="connsiteY3" fmla="*/ 188540 h 213104"/>
            <a:gd name="connsiteX4" fmla="*/ 180416 w 215896"/>
            <a:gd name="connsiteY4" fmla="*/ 177624 h 213104"/>
            <a:gd name="connsiteX5" fmla="*/ 199520 w 215896"/>
            <a:gd name="connsiteY5" fmla="*/ 163977 h 213104"/>
            <a:gd name="connsiteX6" fmla="*/ 213166 w 215896"/>
            <a:gd name="connsiteY6" fmla="*/ 161248 h 213104"/>
            <a:gd name="connsiteX7" fmla="*/ 215896 w 215896"/>
            <a:gd name="connsiteY7" fmla="*/ 153061 h 213104"/>
            <a:gd name="connsiteX8" fmla="*/ 207708 w 215896"/>
            <a:gd name="connsiteY8" fmla="*/ 136685 h 213104"/>
            <a:gd name="connsiteX9" fmla="*/ 202249 w 215896"/>
            <a:gd name="connsiteY9" fmla="*/ 120310 h 213104"/>
            <a:gd name="connsiteX10" fmla="*/ 199520 w 215896"/>
            <a:gd name="connsiteY10" fmla="*/ 112122 h 213104"/>
            <a:gd name="connsiteX11" fmla="*/ 196791 w 215896"/>
            <a:gd name="connsiteY11" fmla="*/ 98476 h 213104"/>
            <a:gd name="connsiteX12" fmla="*/ 180416 w 215896"/>
            <a:gd name="connsiteY12" fmla="*/ 90288 h 213104"/>
            <a:gd name="connsiteX13" fmla="*/ 169499 w 215896"/>
            <a:gd name="connsiteY13" fmla="*/ 79371 h 213104"/>
            <a:gd name="connsiteX14" fmla="*/ 153123 w 215896"/>
            <a:gd name="connsiteY14" fmla="*/ 71184 h 213104"/>
            <a:gd name="connsiteX15" fmla="*/ 123102 w 215896"/>
            <a:gd name="connsiteY15" fmla="*/ 76642 h 213104"/>
            <a:gd name="connsiteX16" fmla="*/ 106727 w 215896"/>
            <a:gd name="connsiteY16" fmla="*/ 82101 h 213104"/>
            <a:gd name="connsiteX17" fmla="*/ 82164 w 215896"/>
            <a:gd name="connsiteY17" fmla="*/ 76642 h 213104"/>
            <a:gd name="connsiteX18" fmla="*/ 71247 w 215896"/>
            <a:gd name="connsiteY18" fmla="*/ 65725 h 213104"/>
            <a:gd name="connsiteX19" fmla="*/ 65788 w 215896"/>
            <a:gd name="connsiteY19" fmla="*/ 60267 h 213104"/>
            <a:gd name="connsiteX20" fmla="*/ 57600 w 215896"/>
            <a:gd name="connsiteY20" fmla="*/ 57538 h 213104"/>
            <a:gd name="connsiteX21" fmla="*/ 38496 w 215896"/>
            <a:gd name="connsiteY21" fmla="*/ 71184 h 213104"/>
            <a:gd name="connsiteX22" fmla="*/ 33037 w 215896"/>
            <a:gd name="connsiteY22" fmla="*/ 76642 h 213104"/>
            <a:gd name="connsiteX23" fmla="*/ 27579 w 215896"/>
            <a:gd name="connsiteY23" fmla="*/ 82101 h 213104"/>
            <a:gd name="connsiteX24" fmla="*/ 24850 w 215896"/>
            <a:gd name="connsiteY24" fmla="*/ 90288 h 213104"/>
            <a:gd name="connsiteX25" fmla="*/ 8474 w 215896"/>
            <a:gd name="connsiteY25" fmla="*/ 82101 h 213104"/>
            <a:gd name="connsiteX26" fmla="*/ 5745 w 215896"/>
            <a:gd name="connsiteY26" fmla="*/ 73913 h 213104"/>
            <a:gd name="connsiteX27" fmla="*/ 287 w 215896"/>
            <a:gd name="connsiteY27" fmla="*/ 65725 h 213104"/>
            <a:gd name="connsiteX28" fmla="*/ 8474 w 215896"/>
            <a:gd name="connsiteY28" fmla="*/ 43891 h 213104"/>
            <a:gd name="connsiteX29" fmla="*/ 11204 w 215896"/>
            <a:gd name="connsiteY29" fmla="*/ 35704 h 213104"/>
            <a:gd name="connsiteX30" fmla="*/ 22121 w 215896"/>
            <a:gd name="connsiteY30" fmla="*/ 24787 h 213104"/>
            <a:gd name="connsiteX31" fmla="*/ 35767 w 215896"/>
            <a:gd name="connsiteY31" fmla="*/ 13870 h 213104"/>
            <a:gd name="connsiteX32" fmla="*/ 46684 w 215896"/>
            <a:gd name="connsiteY32" fmla="*/ 224 h 213104"/>
            <a:gd name="connsiteX33" fmla="*/ 49413 w 215896"/>
            <a:gd name="connsiteY33" fmla="*/ 224 h 2131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215896" h="213104">
              <a:moveTo>
                <a:pt x="142207" y="213104"/>
              </a:moveTo>
              <a:cubicBezTo>
                <a:pt x="146756" y="209465"/>
                <a:pt x="151430" y="205978"/>
                <a:pt x="155853" y="202187"/>
              </a:cubicBezTo>
              <a:cubicBezTo>
                <a:pt x="157807" y="200512"/>
                <a:pt x="159987" y="198935"/>
                <a:pt x="161311" y="196728"/>
              </a:cubicBezTo>
              <a:cubicBezTo>
                <a:pt x="162791" y="194261"/>
                <a:pt x="162006" y="190574"/>
                <a:pt x="164040" y="188540"/>
              </a:cubicBezTo>
              <a:cubicBezTo>
                <a:pt x="168679" y="183901"/>
                <a:pt x="175777" y="182263"/>
                <a:pt x="180416" y="177624"/>
              </a:cubicBezTo>
              <a:cubicBezTo>
                <a:pt x="190767" y="167273"/>
                <a:pt x="187905" y="166881"/>
                <a:pt x="199520" y="163977"/>
              </a:cubicBezTo>
              <a:cubicBezTo>
                <a:pt x="204020" y="162852"/>
                <a:pt x="208617" y="162158"/>
                <a:pt x="213166" y="161248"/>
              </a:cubicBezTo>
              <a:cubicBezTo>
                <a:pt x="214076" y="158519"/>
                <a:pt x="215896" y="155938"/>
                <a:pt x="215896" y="153061"/>
              </a:cubicBezTo>
              <a:cubicBezTo>
                <a:pt x="215896" y="143003"/>
                <a:pt x="213517" y="142495"/>
                <a:pt x="207708" y="136685"/>
              </a:cubicBezTo>
              <a:lnTo>
                <a:pt x="202249" y="120310"/>
              </a:lnTo>
              <a:cubicBezTo>
                <a:pt x="201339" y="117581"/>
                <a:pt x="200084" y="114943"/>
                <a:pt x="199520" y="112122"/>
              </a:cubicBezTo>
              <a:cubicBezTo>
                <a:pt x="198610" y="107573"/>
                <a:pt x="199093" y="102504"/>
                <a:pt x="196791" y="98476"/>
              </a:cubicBezTo>
              <a:cubicBezTo>
                <a:pt x="194302" y="94121"/>
                <a:pt x="184617" y="91689"/>
                <a:pt x="180416" y="90288"/>
              </a:cubicBezTo>
              <a:cubicBezTo>
                <a:pt x="176777" y="86649"/>
                <a:pt x="174381" y="80998"/>
                <a:pt x="169499" y="79371"/>
              </a:cubicBezTo>
              <a:cubicBezTo>
                <a:pt x="158199" y="75605"/>
                <a:pt x="163705" y="78238"/>
                <a:pt x="153123" y="71184"/>
              </a:cubicBezTo>
              <a:cubicBezTo>
                <a:pt x="147776" y="72075"/>
                <a:pt x="129094" y="75008"/>
                <a:pt x="123102" y="76642"/>
              </a:cubicBezTo>
              <a:cubicBezTo>
                <a:pt x="117551" y="78156"/>
                <a:pt x="106727" y="82101"/>
                <a:pt x="106727" y="82101"/>
              </a:cubicBezTo>
              <a:cubicBezTo>
                <a:pt x="105498" y="81896"/>
                <a:pt x="86253" y="79563"/>
                <a:pt x="82164" y="76642"/>
              </a:cubicBezTo>
              <a:cubicBezTo>
                <a:pt x="77976" y="73651"/>
                <a:pt x="74886" y="69364"/>
                <a:pt x="71247" y="65725"/>
              </a:cubicBezTo>
              <a:cubicBezTo>
                <a:pt x="69427" y="63906"/>
                <a:pt x="68229" y="61081"/>
                <a:pt x="65788" y="60267"/>
              </a:cubicBezTo>
              <a:lnTo>
                <a:pt x="57600" y="57538"/>
              </a:lnTo>
              <a:cubicBezTo>
                <a:pt x="44530" y="61895"/>
                <a:pt x="51448" y="58233"/>
                <a:pt x="38496" y="71184"/>
              </a:cubicBezTo>
              <a:lnTo>
                <a:pt x="33037" y="76642"/>
              </a:lnTo>
              <a:lnTo>
                <a:pt x="27579" y="82101"/>
              </a:lnTo>
              <a:cubicBezTo>
                <a:pt x="26669" y="84830"/>
                <a:pt x="27521" y="89220"/>
                <a:pt x="24850" y="90288"/>
              </a:cubicBezTo>
              <a:cubicBezTo>
                <a:pt x="17665" y="93162"/>
                <a:pt x="12313" y="85939"/>
                <a:pt x="8474" y="82101"/>
              </a:cubicBezTo>
              <a:cubicBezTo>
                <a:pt x="7564" y="79372"/>
                <a:pt x="7031" y="76486"/>
                <a:pt x="5745" y="73913"/>
              </a:cubicBezTo>
              <a:cubicBezTo>
                <a:pt x="4278" y="70979"/>
                <a:pt x="694" y="68980"/>
                <a:pt x="287" y="65725"/>
              </a:cubicBezTo>
              <a:cubicBezTo>
                <a:pt x="-1292" y="53090"/>
                <a:pt x="3944" y="52950"/>
                <a:pt x="8474" y="43891"/>
              </a:cubicBezTo>
              <a:cubicBezTo>
                <a:pt x="9761" y="41318"/>
                <a:pt x="9532" y="38045"/>
                <a:pt x="11204" y="35704"/>
              </a:cubicBezTo>
              <a:cubicBezTo>
                <a:pt x="14195" y="31516"/>
                <a:pt x="18482" y="28426"/>
                <a:pt x="22121" y="24787"/>
              </a:cubicBezTo>
              <a:cubicBezTo>
                <a:pt x="29901" y="17006"/>
                <a:pt x="25434" y="20758"/>
                <a:pt x="35767" y="13870"/>
              </a:cubicBezTo>
              <a:cubicBezTo>
                <a:pt x="38688" y="9487"/>
                <a:pt x="42015" y="3336"/>
                <a:pt x="46684" y="224"/>
              </a:cubicBezTo>
              <a:cubicBezTo>
                <a:pt x="47441" y="-281"/>
                <a:pt x="48503" y="224"/>
                <a:pt x="49413" y="22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159</xdr:col>
      <xdr:colOff>21834</xdr:colOff>
      <xdr:row>90</xdr:row>
      <xdr:rowOff>127</xdr:rowOff>
    </xdr:from>
    <xdr:to>
      <xdr:col>206</xdr:col>
      <xdr:colOff>21834</xdr:colOff>
      <xdr:row>125</xdr:row>
      <xdr:rowOff>10917</xdr:rowOff>
    </xdr:to>
    <xdr:sp macro="" textlink="">
      <xdr:nvSpPr>
        <xdr:cNvPr id="20" name="Freeform 22">
          <a:extLst>
            <a:ext uri="{FF2B5EF4-FFF2-40B4-BE49-F238E27FC236}">
              <a16:creationId xmlns:a16="http://schemas.microsoft.com/office/drawing/2014/main" id="{00000000-0008-0000-0F00-000014000000}"/>
            </a:ext>
          </a:extLst>
        </xdr:cNvPr>
        <xdr:cNvSpPr/>
      </xdr:nvSpPr>
      <xdr:spPr>
        <a:xfrm>
          <a:off x="5637774" y="1539367"/>
          <a:ext cx="1432560" cy="544190"/>
        </a:xfrm>
        <a:custGeom>
          <a:avLst/>
          <a:gdLst>
            <a:gd name="connsiteX0" fmla="*/ 1282737 w 1282737"/>
            <a:gd name="connsiteY0" fmla="*/ 147378 h 679577"/>
            <a:gd name="connsiteX1" fmla="*/ 1274549 w 1282737"/>
            <a:gd name="connsiteY1" fmla="*/ 125544 h 679577"/>
            <a:gd name="connsiteX2" fmla="*/ 1263632 w 1282737"/>
            <a:gd name="connsiteY2" fmla="*/ 103710 h 679577"/>
            <a:gd name="connsiteX3" fmla="*/ 1255444 w 1282737"/>
            <a:gd name="connsiteY3" fmla="*/ 98252 h 679577"/>
            <a:gd name="connsiteX4" fmla="*/ 1230881 w 1282737"/>
            <a:gd name="connsiteY4" fmla="*/ 84606 h 679577"/>
            <a:gd name="connsiteX5" fmla="*/ 1222694 w 1282737"/>
            <a:gd name="connsiteY5" fmla="*/ 109169 h 679577"/>
            <a:gd name="connsiteX6" fmla="*/ 1209047 w 1282737"/>
            <a:gd name="connsiteY6" fmla="*/ 117357 h 679577"/>
            <a:gd name="connsiteX7" fmla="*/ 1200860 w 1282737"/>
            <a:gd name="connsiteY7" fmla="*/ 114627 h 679577"/>
            <a:gd name="connsiteX8" fmla="*/ 1198131 w 1282737"/>
            <a:gd name="connsiteY8" fmla="*/ 79147 h 679577"/>
            <a:gd name="connsiteX9" fmla="*/ 1206318 w 1282737"/>
            <a:gd name="connsiteY9" fmla="*/ 73689 h 679577"/>
            <a:gd name="connsiteX10" fmla="*/ 1219964 w 1282737"/>
            <a:gd name="connsiteY10" fmla="*/ 65501 h 679577"/>
            <a:gd name="connsiteX11" fmla="*/ 1233611 w 1282737"/>
            <a:gd name="connsiteY11" fmla="*/ 57314 h 679577"/>
            <a:gd name="connsiteX12" fmla="*/ 1239069 w 1282737"/>
            <a:gd name="connsiteY12" fmla="*/ 51855 h 679577"/>
            <a:gd name="connsiteX13" fmla="*/ 1230881 w 1282737"/>
            <a:gd name="connsiteY13" fmla="*/ 46397 h 679577"/>
            <a:gd name="connsiteX14" fmla="*/ 1225423 w 1282737"/>
            <a:gd name="connsiteY14" fmla="*/ 40938 h 679577"/>
            <a:gd name="connsiteX15" fmla="*/ 1200860 w 1282737"/>
            <a:gd name="connsiteY15" fmla="*/ 38209 h 679577"/>
            <a:gd name="connsiteX16" fmla="*/ 1198131 w 1282737"/>
            <a:gd name="connsiteY16" fmla="*/ 30021 h 679577"/>
            <a:gd name="connsiteX17" fmla="*/ 1184484 w 1282737"/>
            <a:gd name="connsiteY17" fmla="*/ 21834 h 679577"/>
            <a:gd name="connsiteX18" fmla="*/ 1173568 w 1282737"/>
            <a:gd name="connsiteY18" fmla="*/ 8188 h 679577"/>
            <a:gd name="connsiteX19" fmla="*/ 1170838 w 1282737"/>
            <a:gd name="connsiteY19" fmla="*/ 0 h 679577"/>
            <a:gd name="connsiteX20" fmla="*/ 1157192 w 1282737"/>
            <a:gd name="connsiteY20" fmla="*/ 2729 h 679577"/>
            <a:gd name="connsiteX21" fmla="*/ 1146275 w 1282737"/>
            <a:gd name="connsiteY21" fmla="*/ 13646 h 679577"/>
            <a:gd name="connsiteX22" fmla="*/ 1135358 w 1282737"/>
            <a:gd name="connsiteY22" fmla="*/ 27292 h 679577"/>
            <a:gd name="connsiteX23" fmla="*/ 1118983 w 1282737"/>
            <a:gd name="connsiteY23" fmla="*/ 32751 h 679577"/>
            <a:gd name="connsiteX24" fmla="*/ 1110795 w 1282737"/>
            <a:gd name="connsiteY24" fmla="*/ 35480 h 679577"/>
            <a:gd name="connsiteX25" fmla="*/ 1097149 w 1282737"/>
            <a:gd name="connsiteY25" fmla="*/ 49126 h 679577"/>
            <a:gd name="connsiteX26" fmla="*/ 1091691 w 1282737"/>
            <a:gd name="connsiteY26" fmla="*/ 65501 h 679577"/>
            <a:gd name="connsiteX27" fmla="*/ 1080774 w 1282737"/>
            <a:gd name="connsiteY27" fmla="*/ 79147 h 679577"/>
            <a:gd name="connsiteX28" fmla="*/ 1078045 w 1282737"/>
            <a:gd name="connsiteY28" fmla="*/ 87335 h 679577"/>
            <a:gd name="connsiteX29" fmla="*/ 1080774 w 1282737"/>
            <a:gd name="connsiteY29" fmla="*/ 98252 h 679577"/>
            <a:gd name="connsiteX30" fmla="*/ 1072586 w 1282737"/>
            <a:gd name="connsiteY30" fmla="*/ 114627 h 679577"/>
            <a:gd name="connsiteX31" fmla="*/ 1064398 w 1282737"/>
            <a:gd name="connsiteY31" fmla="*/ 117357 h 679577"/>
            <a:gd name="connsiteX32" fmla="*/ 1045294 w 1282737"/>
            <a:gd name="connsiteY32" fmla="*/ 109169 h 679577"/>
            <a:gd name="connsiteX33" fmla="*/ 1028919 w 1282737"/>
            <a:gd name="connsiteY33" fmla="*/ 103710 h 679577"/>
            <a:gd name="connsiteX34" fmla="*/ 1023460 w 1282737"/>
            <a:gd name="connsiteY34" fmla="*/ 98252 h 679577"/>
            <a:gd name="connsiteX35" fmla="*/ 1007085 w 1282737"/>
            <a:gd name="connsiteY35" fmla="*/ 92794 h 679577"/>
            <a:gd name="connsiteX36" fmla="*/ 952500 w 1282737"/>
            <a:gd name="connsiteY36" fmla="*/ 87335 h 679577"/>
            <a:gd name="connsiteX37" fmla="*/ 941583 w 1282737"/>
            <a:gd name="connsiteY37" fmla="*/ 65501 h 679577"/>
            <a:gd name="connsiteX38" fmla="*/ 933396 w 1282737"/>
            <a:gd name="connsiteY38" fmla="*/ 60043 h 679577"/>
            <a:gd name="connsiteX39" fmla="*/ 917020 w 1282737"/>
            <a:gd name="connsiteY39" fmla="*/ 65501 h 679577"/>
            <a:gd name="connsiteX40" fmla="*/ 914291 w 1282737"/>
            <a:gd name="connsiteY40" fmla="*/ 73689 h 679577"/>
            <a:gd name="connsiteX41" fmla="*/ 897916 w 1282737"/>
            <a:gd name="connsiteY41" fmla="*/ 92794 h 679577"/>
            <a:gd name="connsiteX42" fmla="*/ 892457 w 1282737"/>
            <a:gd name="connsiteY42" fmla="*/ 98252 h 679577"/>
            <a:gd name="connsiteX43" fmla="*/ 884270 w 1282737"/>
            <a:gd name="connsiteY43" fmla="*/ 100981 h 679577"/>
            <a:gd name="connsiteX44" fmla="*/ 862436 w 1282737"/>
            <a:gd name="connsiteY44" fmla="*/ 111898 h 679577"/>
            <a:gd name="connsiteX45" fmla="*/ 854248 w 1282737"/>
            <a:gd name="connsiteY45" fmla="*/ 114627 h 679577"/>
            <a:gd name="connsiteX46" fmla="*/ 848790 w 1282737"/>
            <a:gd name="connsiteY46" fmla="*/ 120086 h 679577"/>
            <a:gd name="connsiteX47" fmla="*/ 846060 w 1282737"/>
            <a:gd name="connsiteY47" fmla="*/ 128274 h 679577"/>
            <a:gd name="connsiteX48" fmla="*/ 840602 w 1282737"/>
            <a:gd name="connsiteY48" fmla="*/ 136461 h 679577"/>
            <a:gd name="connsiteX49" fmla="*/ 835143 w 1282737"/>
            <a:gd name="connsiteY49" fmla="*/ 155566 h 679577"/>
            <a:gd name="connsiteX50" fmla="*/ 824227 w 1282737"/>
            <a:gd name="connsiteY50" fmla="*/ 171941 h 679577"/>
            <a:gd name="connsiteX51" fmla="*/ 818768 w 1282737"/>
            <a:gd name="connsiteY51" fmla="*/ 188316 h 679577"/>
            <a:gd name="connsiteX52" fmla="*/ 816039 w 1282737"/>
            <a:gd name="connsiteY52" fmla="*/ 196504 h 679577"/>
            <a:gd name="connsiteX53" fmla="*/ 813310 w 1282737"/>
            <a:gd name="connsiteY53" fmla="*/ 207421 h 679577"/>
            <a:gd name="connsiteX54" fmla="*/ 799664 w 1282737"/>
            <a:gd name="connsiteY54" fmla="*/ 218338 h 679577"/>
            <a:gd name="connsiteX55" fmla="*/ 764184 w 1282737"/>
            <a:gd name="connsiteY55" fmla="*/ 221067 h 679577"/>
            <a:gd name="connsiteX56" fmla="*/ 725974 w 1282737"/>
            <a:gd name="connsiteY56" fmla="*/ 226526 h 679577"/>
            <a:gd name="connsiteX57" fmla="*/ 706870 w 1282737"/>
            <a:gd name="connsiteY57" fmla="*/ 229255 h 679577"/>
            <a:gd name="connsiteX58" fmla="*/ 701411 w 1282737"/>
            <a:gd name="connsiteY58" fmla="*/ 234713 h 679577"/>
            <a:gd name="connsiteX59" fmla="*/ 695953 w 1282737"/>
            <a:gd name="connsiteY59" fmla="*/ 251089 h 679577"/>
            <a:gd name="connsiteX60" fmla="*/ 690494 w 1282737"/>
            <a:gd name="connsiteY60" fmla="*/ 270193 h 679577"/>
            <a:gd name="connsiteX61" fmla="*/ 687765 w 1282737"/>
            <a:gd name="connsiteY61" fmla="*/ 294756 h 679577"/>
            <a:gd name="connsiteX62" fmla="*/ 668661 w 1282737"/>
            <a:gd name="connsiteY62" fmla="*/ 308402 h 679577"/>
            <a:gd name="connsiteX63" fmla="*/ 663202 w 1282737"/>
            <a:gd name="connsiteY63" fmla="*/ 313861 h 679577"/>
            <a:gd name="connsiteX64" fmla="*/ 641368 w 1282737"/>
            <a:gd name="connsiteY64" fmla="*/ 319319 h 679577"/>
            <a:gd name="connsiteX65" fmla="*/ 633181 w 1282737"/>
            <a:gd name="connsiteY65" fmla="*/ 322049 h 679577"/>
            <a:gd name="connsiteX66" fmla="*/ 614076 w 1282737"/>
            <a:gd name="connsiteY66" fmla="*/ 341153 h 679577"/>
            <a:gd name="connsiteX67" fmla="*/ 608618 w 1282737"/>
            <a:gd name="connsiteY67" fmla="*/ 346612 h 679577"/>
            <a:gd name="connsiteX68" fmla="*/ 603159 w 1282737"/>
            <a:gd name="connsiteY68" fmla="*/ 352070 h 679577"/>
            <a:gd name="connsiteX69" fmla="*/ 605888 w 1282737"/>
            <a:gd name="connsiteY69" fmla="*/ 365716 h 679577"/>
            <a:gd name="connsiteX70" fmla="*/ 611347 w 1282737"/>
            <a:gd name="connsiteY70" fmla="*/ 371175 h 679577"/>
            <a:gd name="connsiteX71" fmla="*/ 616805 w 1282737"/>
            <a:gd name="connsiteY71" fmla="*/ 379362 h 679577"/>
            <a:gd name="connsiteX72" fmla="*/ 614076 w 1282737"/>
            <a:gd name="connsiteY72" fmla="*/ 387550 h 679577"/>
            <a:gd name="connsiteX73" fmla="*/ 605888 w 1282737"/>
            <a:gd name="connsiteY73" fmla="*/ 393008 h 679577"/>
            <a:gd name="connsiteX74" fmla="*/ 600430 w 1282737"/>
            <a:gd name="connsiteY74" fmla="*/ 398467 h 679577"/>
            <a:gd name="connsiteX75" fmla="*/ 584055 w 1282737"/>
            <a:gd name="connsiteY75" fmla="*/ 406655 h 679577"/>
            <a:gd name="connsiteX76" fmla="*/ 570409 w 1282737"/>
            <a:gd name="connsiteY76" fmla="*/ 414842 h 679577"/>
            <a:gd name="connsiteX77" fmla="*/ 556762 w 1282737"/>
            <a:gd name="connsiteY77" fmla="*/ 423030 h 679577"/>
            <a:gd name="connsiteX78" fmla="*/ 526741 w 1282737"/>
            <a:gd name="connsiteY78" fmla="*/ 420301 h 679577"/>
            <a:gd name="connsiteX79" fmla="*/ 518553 w 1282737"/>
            <a:gd name="connsiteY79" fmla="*/ 417572 h 679577"/>
            <a:gd name="connsiteX80" fmla="*/ 499449 w 1282737"/>
            <a:gd name="connsiteY80" fmla="*/ 420301 h 679577"/>
            <a:gd name="connsiteX81" fmla="*/ 491261 w 1282737"/>
            <a:gd name="connsiteY81" fmla="*/ 433947 h 679577"/>
            <a:gd name="connsiteX82" fmla="*/ 480344 w 1282737"/>
            <a:gd name="connsiteY82" fmla="*/ 444864 h 679577"/>
            <a:gd name="connsiteX83" fmla="*/ 469427 w 1282737"/>
            <a:gd name="connsiteY83" fmla="*/ 442135 h 679577"/>
            <a:gd name="connsiteX84" fmla="*/ 463969 w 1282737"/>
            <a:gd name="connsiteY84" fmla="*/ 436676 h 679577"/>
            <a:gd name="connsiteX85" fmla="*/ 436676 w 1282737"/>
            <a:gd name="connsiteY85" fmla="*/ 428488 h 679577"/>
            <a:gd name="connsiteX86" fmla="*/ 417572 w 1282737"/>
            <a:gd name="connsiteY86" fmla="*/ 425759 h 679577"/>
            <a:gd name="connsiteX87" fmla="*/ 414843 w 1282737"/>
            <a:gd name="connsiteY87" fmla="*/ 433947 h 679577"/>
            <a:gd name="connsiteX88" fmla="*/ 412113 w 1282737"/>
            <a:gd name="connsiteY88" fmla="*/ 461239 h 679577"/>
            <a:gd name="connsiteX89" fmla="*/ 406655 w 1282737"/>
            <a:gd name="connsiteY89" fmla="*/ 466698 h 679577"/>
            <a:gd name="connsiteX90" fmla="*/ 414843 w 1282737"/>
            <a:gd name="connsiteY90" fmla="*/ 472156 h 679577"/>
            <a:gd name="connsiteX91" fmla="*/ 420301 w 1282737"/>
            <a:gd name="connsiteY91" fmla="*/ 480344 h 679577"/>
            <a:gd name="connsiteX92" fmla="*/ 423030 w 1282737"/>
            <a:gd name="connsiteY92" fmla="*/ 488531 h 679577"/>
            <a:gd name="connsiteX93" fmla="*/ 428489 w 1282737"/>
            <a:gd name="connsiteY93" fmla="*/ 493990 h 679577"/>
            <a:gd name="connsiteX94" fmla="*/ 433947 w 1282737"/>
            <a:gd name="connsiteY94" fmla="*/ 502178 h 679577"/>
            <a:gd name="connsiteX95" fmla="*/ 442135 w 1282737"/>
            <a:gd name="connsiteY95" fmla="*/ 504907 h 679577"/>
            <a:gd name="connsiteX96" fmla="*/ 472156 w 1282737"/>
            <a:gd name="connsiteY96" fmla="*/ 502178 h 679577"/>
            <a:gd name="connsiteX97" fmla="*/ 493990 w 1282737"/>
            <a:gd name="connsiteY97" fmla="*/ 507636 h 679577"/>
            <a:gd name="connsiteX98" fmla="*/ 496719 w 1282737"/>
            <a:gd name="connsiteY98" fmla="*/ 532199 h 679577"/>
            <a:gd name="connsiteX99" fmla="*/ 504907 w 1282737"/>
            <a:gd name="connsiteY99" fmla="*/ 554033 h 679577"/>
            <a:gd name="connsiteX100" fmla="*/ 507636 w 1282737"/>
            <a:gd name="connsiteY100" fmla="*/ 589513 h 679577"/>
            <a:gd name="connsiteX101" fmla="*/ 513095 w 1282737"/>
            <a:gd name="connsiteY101" fmla="*/ 605888 h 679577"/>
            <a:gd name="connsiteX102" fmla="*/ 515824 w 1282737"/>
            <a:gd name="connsiteY102" fmla="*/ 614076 h 679577"/>
            <a:gd name="connsiteX103" fmla="*/ 513095 w 1282737"/>
            <a:gd name="connsiteY103" fmla="*/ 622263 h 679577"/>
            <a:gd name="connsiteX104" fmla="*/ 504907 w 1282737"/>
            <a:gd name="connsiteY104" fmla="*/ 624993 h 679577"/>
            <a:gd name="connsiteX105" fmla="*/ 485802 w 1282737"/>
            <a:gd name="connsiteY105" fmla="*/ 619534 h 679577"/>
            <a:gd name="connsiteX106" fmla="*/ 455781 w 1282737"/>
            <a:gd name="connsiteY106" fmla="*/ 622263 h 679577"/>
            <a:gd name="connsiteX107" fmla="*/ 444864 w 1282737"/>
            <a:gd name="connsiteY107" fmla="*/ 633180 h 679577"/>
            <a:gd name="connsiteX108" fmla="*/ 425760 w 1282737"/>
            <a:gd name="connsiteY108" fmla="*/ 635910 h 679577"/>
            <a:gd name="connsiteX109" fmla="*/ 409384 w 1282737"/>
            <a:gd name="connsiteY109" fmla="*/ 641368 h 679577"/>
            <a:gd name="connsiteX110" fmla="*/ 324778 w 1282737"/>
            <a:gd name="connsiteY110" fmla="*/ 646827 h 679577"/>
            <a:gd name="connsiteX111" fmla="*/ 275652 w 1282737"/>
            <a:gd name="connsiteY111" fmla="*/ 655014 h 679577"/>
            <a:gd name="connsiteX112" fmla="*/ 234714 w 1282737"/>
            <a:gd name="connsiteY112" fmla="*/ 652285 h 679577"/>
            <a:gd name="connsiteX113" fmla="*/ 223797 w 1282737"/>
            <a:gd name="connsiteY113" fmla="*/ 641368 h 679577"/>
            <a:gd name="connsiteX114" fmla="*/ 218338 w 1282737"/>
            <a:gd name="connsiteY114" fmla="*/ 635910 h 679577"/>
            <a:gd name="connsiteX115" fmla="*/ 191046 w 1282737"/>
            <a:gd name="connsiteY115" fmla="*/ 638639 h 679577"/>
            <a:gd name="connsiteX116" fmla="*/ 174671 w 1282737"/>
            <a:gd name="connsiteY116" fmla="*/ 644097 h 679577"/>
            <a:gd name="connsiteX117" fmla="*/ 163754 w 1282737"/>
            <a:gd name="connsiteY117" fmla="*/ 657743 h 679577"/>
            <a:gd name="connsiteX118" fmla="*/ 161025 w 1282737"/>
            <a:gd name="connsiteY118" fmla="*/ 665931 h 679577"/>
            <a:gd name="connsiteX119" fmla="*/ 144649 w 1282737"/>
            <a:gd name="connsiteY119" fmla="*/ 671390 h 679577"/>
            <a:gd name="connsiteX120" fmla="*/ 128274 w 1282737"/>
            <a:gd name="connsiteY120" fmla="*/ 676848 h 679577"/>
            <a:gd name="connsiteX121" fmla="*/ 95523 w 1282737"/>
            <a:gd name="connsiteY121" fmla="*/ 679577 h 679577"/>
            <a:gd name="connsiteX122" fmla="*/ 30022 w 1282737"/>
            <a:gd name="connsiteY122" fmla="*/ 671390 h 679577"/>
            <a:gd name="connsiteX123" fmla="*/ 16376 w 1282737"/>
            <a:gd name="connsiteY123" fmla="*/ 663202 h 679577"/>
            <a:gd name="connsiteX124" fmla="*/ 0 w 1282737"/>
            <a:gd name="connsiteY124" fmla="*/ 665931 h 6795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Lst>
          <a:rect l="l" t="t" r="r" b="b"/>
          <a:pathLst>
            <a:path w="1282737" h="679577">
              <a:moveTo>
                <a:pt x="1282737" y="147378"/>
              </a:moveTo>
              <a:cubicBezTo>
                <a:pt x="1276265" y="115029"/>
                <a:pt x="1284771" y="148543"/>
                <a:pt x="1274549" y="125544"/>
              </a:cubicBezTo>
              <a:cubicBezTo>
                <a:pt x="1267974" y="110750"/>
                <a:pt x="1273293" y="111439"/>
                <a:pt x="1263632" y="103710"/>
              </a:cubicBezTo>
              <a:cubicBezTo>
                <a:pt x="1261071" y="101661"/>
                <a:pt x="1258173" y="100071"/>
                <a:pt x="1255444" y="98252"/>
              </a:cubicBezTo>
              <a:cubicBezTo>
                <a:pt x="1247952" y="75774"/>
                <a:pt x="1255682" y="81063"/>
                <a:pt x="1230881" y="84606"/>
              </a:cubicBezTo>
              <a:cubicBezTo>
                <a:pt x="1216816" y="105706"/>
                <a:pt x="1235305" y="75543"/>
                <a:pt x="1222694" y="109169"/>
              </a:cubicBezTo>
              <a:cubicBezTo>
                <a:pt x="1220554" y="114876"/>
                <a:pt x="1213691" y="115809"/>
                <a:pt x="1209047" y="117357"/>
              </a:cubicBezTo>
              <a:cubicBezTo>
                <a:pt x="1206318" y="116447"/>
                <a:pt x="1203327" y="116107"/>
                <a:pt x="1200860" y="114627"/>
              </a:cubicBezTo>
              <a:cubicBezTo>
                <a:pt x="1188517" y="107221"/>
                <a:pt x="1194301" y="91594"/>
                <a:pt x="1198131" y="79147"/>
              </a:cubicBezTo>
              <a:cubicBezTo>
                <a:pt x="1199096" y="76012"/>
                <a:pt x="1203757" y="75738"/>
                <a:pt x="1206318" y="73689"/>
              </a:cubicBezTo>
              <a:cubicBezTo>
                <a:pt x="1217022" y="65126"/>
                <a:pt x="1205747" y="70242"/>
                <a:pt x="1219964" y="65501"/>
              </a:cubicBezTo>
              <a:cubicBezTo>
                <a:pt x="1233800" y="51667"/>
                <a:pt x="1215890" y="67947"/>
                <a:pt x="1233611" y="57314"/>
              </a:cubicBezTo>
              <a:cubicBezTo>
                <a:pt x="1235817" y="55990"/>
                <a:pt x="1237250" y="53675"/>
                <a:pt x="1239069" y="51855"/>
              </a:cubicBezTo>
              <a:cubicBezTo>
                <a:pt x="1236340" y="50036"/>
                <a:pt x="1233442" y="48446"/>
                <a:pt x="1230881" y="46397"/>
              </a:cubicBezTo>
              <a:cubicBezTo>
                <a:pt x="1228872" y="44790"/>
                <a:pt x="1227905" y="41615"/>
                <a:pt x="1225423" y="40938"/>
              </a:cubicBezTo>
              <a:cubicBezTo>
                <a:pt x="1217475" y="38770"/>
                <a:pt x="1209048" y="39119"/>
                <a:pt x="1200860" y="38209"/>
              </a:cubicBezTo>
              <a:cubicBezTo>
                <a:pt x="1199950" y="35480"/>
                <a:pt x="1199611" y="32488"/>
                <a:pt x="1198131" y="30021"/>
              </a:cubicBezTo>
              <a:cubicBezTo>
                <a:pt x="1194385" y="23778"/>
                <a:pt x="1190923" y="23980"/>
                <a:pt x="1184484" y="21834"/>
              </a:cubicBezTo>
              <a:cubicBezTo>
                <a:pt x="1179408" y="16757"/>
                <a:pt x="1177010" y="15072"/>
                <a:pt x="1173568" y="8188"/>
              </a:cubicBezTo>
              <a:cubicBezTo>
                <a:pt x="1172281" y="5615"/>
                <a:pt x="1171748" y="2729"/>
                <a:pt x="1170838" y="0"/>
              </a:cubicBezTo>
              <a:cubicBezTo>
                <a:pt x="1166289" y="910"/>
                <a:pt x="1161247" y="476"/>
                <a:pt x="1157192" y="2729"/>
              </a:cubicBezTo>
              <a:cubicBezTo>
                <a:pt x="1152693" y="5228"/>
                <a:pt x="1149129" y="9364"/>
                <a:pt x="1146275" y="13646"/>
              </a:cubicBezTo>
              <a:cubicBezTo>
                <a:pt x="1144345" y="16541"/>
                <a:pt x="1139249" y="25346"/>
                <a:pt x="1135358" y="27292"/>
              </a:cubicBezTo>
              <a:cubicBezTo>
                <a:pt x="1130212" y="29865"/>
                <a:pt x="1124441" y="30931"/>
                <a:pt x="1118983" y="32751"/>
              </a:cubicBezTo>
              <a:lnTo>
                <a:pt x="1110795" y="35480"/>
              </a:lnTo>
              <a:cubicBezTo>
                <a:pt x="1103326" y="40459"/>
                <a:pt x="1100979" y="40508"/>
                <a:pt x="1097149" y="49126"/>
              </a:cubicBezTo>
              <a:cubicBezTo>
                <a:pt x="1094812" y="54384"/>
                <a:pt x="1095759" y="61433"/>
                <a:pt x="1091691" y="65501"/>
              </a:cubicBezTo>
              <a:cubicBezTo>
                <a:pt x="1083913" y="73279"/>
                <a:pt x="1087659" y="68819"/>
                <a:pt x="1080774" y="79147"/>
              </a:cubicBezTo>
              <a:cubicBezTo>
                <a:pt x="1079864" y="81876"/>
                <a:pt x="1078045" y="84458"/>
                <a:pt x="1078045" y="87335"/>
              </a:cubicBezTo>
              <a:cubicBezTo>
                <a:pt x="1078045" y="91086"/>
                <a:pt x="1080774" y="94501"/>
                <a:pt x="1080774" y="98252"/>
              </a:cubicBezTo>
              <a:cubicBezTo>
                <a:pt x="1080774" y="104926"/>
                <a:pt x="1078397" y="111140"/>
                <a:pt x="1072586" y="114627"/>
              </a:cubicBezTo>
              <a:cubicBezTo>
                <a:pt x="1070119" y="116107"/>
                <a:pt x="1067127" y="116447"/>
                <a:pt x="1064398" y="117357"/>
              </a:cubicBezTo>
              <a:cubicBezTo>
                <a:pt x="1035520" y="110135"/>
                <a:pt x="1069528" y="119940"/>
                <a:pt x="1045294" y="109169"/>
              </a:cubicBezTo>
              <a:cubicBezTo>
                <a:pt x="1040036" y="106832"/>
                <a:pt x="1028919" y="103710"/>
                <a:pt x="1028919" y="103710"/>
              </a:cubicBezTo>
              <a:cubicBezTo>
                <a:pt x="1027099" y="101891"/>
                <a:pt x="1025762" y="99403"/>
                <a:pt x="1023460" y="98252"/>
              </a:cubicBezTo>
              <a:cubicBezTo>
                <a:pt x="1018314" y="95679"/>
                <a:pt x="1012543" y="94613"/>
                <a:pt x="1007085" y="92794"/>
              </a:cubicBezTo>
              <a:cubicBezTo>
                <a:pt x="984194" y="85163"/>
                <a:pt x="1001800" y="90235"/>
                <a:pt x="952500" y="87335"/>
              </a:cubicBezTo>
              <a:cubicBezTo>
                <a:pt x="948164" y="74328"/>
                <a:pt x="950244" y="72430"/>
                <a:pt x="941583" y="65501"/>
              </a:cubicBezTo>
              <a:cubicBezTo>
                <a:pt x="939022" y="63452"/>
                <a:pt x="936125" y="61862"/>
                <a:pt x="933396" y="60043"/>
              </a:cubicBezTo>
              <a:cubicBezTo>
                <a:pt x="927937" y="61862"/>
                <a:pt x="918839" y="60042"/>
                <a:pt x="917020" y="65501"/>
              </a:cubicBezTo>
              <a:cubicBezTo>
                <a:pt x="916110" y="68230"/>
                <a:pt x="915577" y="71116"/>
                <a:pt x="914291" y="73689"/>
              </a:cubicBezTo>
              <a:cubicBezTo>
                <a:pt x="910135" y="82003"/>
                <a:pt x="904632" y="86078"/>
                <a:pt x="897916" y="92794"/>
              </a:cubicBezTo>
              <a:cubicBezTo>
                <a:pt x="896096" y="94613"/>
                <a:pt x="894898" y="97438"/>
                <a:pt x="892457" y="98252"/>
              </a:cubicBezTo>
              <a:lnTo>
                <a:pt x="884270" y="100981"/>
              </a:lnTo>
              <a:cubicBezTo>
                <a:pt x="874743" y="110508"/>
                <a:pt x="881252" y="105626"/>
                <a:pt x="862436" y="111898"/>
              </a:cubicBezTo>
              <a:lnTo>
                <a:pt x="854248" y="114627"/>
              </a:lnTo>
              <a:cubicBezTo>
                <a:pt x="852429" y="116447"/>
                <a:pt x="850114" y="117880"/>
                <a:pt x="848790" y="120086"/>
              </a:cubicBezTo>
              <a:cubicBezTo>
                <a:pt x="847310" y="122553"/>
                <a:pt x="847347" y="125701"/>
                <a:pt x="846060" y="128274"/>
              </a:cubicBezTo>
              <a:cubicBezTo>
                <a:pt x="844593" y="131208"/>
                <a:pt x="842421" y="133732"/>
                <a:pt x="840602" y="136461"/>
              </a:cubicBezTo>
              <a:cubicBezTo>
                <a:pt x="839958" y="139036"/>
                <a:pt x="836925" y="152359"/>
                <a:pt x="835143" y="155566"/>
              </a:cubicBezTo>
              <a:cubicBezTo>
                <a:pt x="831957" y="161300"/>
                <a:pt x="826302" y="165718"/>
                <a:pt x="824227" y="171941"/>
              </a:cubicBezTo>
              <a:lnTo>
                <a:pt x="818768" y="188316"/>
              </a:lnTo>
              <a:cubicBezTo>
                <a:pt x="817858" y="191045"/>
                <a:pt x="816737" y="193713"/>
                <a:pt x="816039" y="196504"/>
              </a:cubicBezTo>
              <a:cubicBezTo>
                <a:pt x="815129" y="200143"/>
                <a:pt x="814987" y="204066"/>
                <a:pt x="813310" y="207421"/>
              </a:cubicBezTo>
              <a:cubicBezTo>
                <a:pt x="811966" y="210110"/>
                <a:pt x="801792" y="217939"/>
                <a:pt x="799664" y="218338"/>
              </a:cubicBezTo>
              <a:cubicBezTo>
                <a:pt x="788006" y="220524"/>
                <a:pt x="776011" y="220157"/>
                <a:pt x="764184" y="221067"/>
              </a:cubicBezTo>
              <a:cubicBezTo>
                <a:pt x="742701" y="226437"/>
                <a:pt x="761134" y="222389"/>
                <a:pt x="725974" y="226526"/>
              </a:cubicBezTo>
              <a:cubicBezTo>
                <a:pt x="719585" y="227278"/>
                <a:pt x="713238" y="228345"/>
                <a:pt x="706870" y="229255"/>
              </a:cubicBezTo>
              <a:cubicBezTo>
                <a:pt x="705050" y="231074"/>
                <a:pt x="702562" y="232411"/>
                <a:pt x="701411" y="234713"/>
              </a:cubicBezTo>
              <a:cubicBezTo>
                <a:pt x="698838" y="239859"/>
                <a:pt x="697772" y="245630"/>
                <a:pt x="695953" y="251089"/>
              </a:cubicBezTo>
              <a:cubicBezTo>
                <a:pt x="692037" y="262838"/>
                <a:pt x="693923" y="256480"/>
                <a:pt x="690494" y="270193"/>
              </a:cubicBezTo>
              <a:cubicBezTo>
                <a:pt x="689584" y="278381"/>
                <a:pt x="690722" y="287067"/>
                <a:pt x="687765" y="294756"/>
              </a:cubicBezTo>
              <a:cubicBezTo>
                <a:pt x="683956" y="304660"/>
                <a:pt x="676620" y="305749"/>
                <a:pt x="668661" y="308402"/>
              </a:cubicBezTo>
              <a:cubicBezTo>
                <a:pt x="666841" y="310222"/>
                <a:pt x="665409" y="312537"/>
                <a:pt x="663202" y="313861"/>
              </a:cubicBezTo>
              <a:cubicBezTo>
                <a:pt x="658745" y="316535"/>
                <a:pt x="644722" y="318480"/>
                <a:pt x="641368" y="319319"/>
              </a:cubicBezTo>
              <a:cubicBezTo>
                <a:pt x="638577" y="320017"/>
                <a:pt x="635910" y="321139"/>
                <a:pt x="633181" y="322049"/>
              </a:cubicBezTo>
              <a:lnTo>
                <a:pt x="614076" y="341153"/>
              </a:lnTo>
              <a:lnTo>
                <a:pt x="608618" y="346612"/>
              </a:lnTo>
              <a:lnTo>
                <a:pt x="603159" y="352070"/>
              </a:lnTo>
              <a:cubicBezTo>
                <a:pt x="604069" y="356619"/>
                <a:pt x="604061" y="361452"/>
                <a:pt x="605888" y="365716"/>
              </a:cubicBezTo>
              <a:cubicBezTo>
                <a:pt x="606902" y="368081"/>
                <a:pt x="609739" y="369166"/>
                <a:pt x="611347" y="371175"/>
              </a:cubicBezTo>
              <a:cubicBezTo>
                <a:pt x="613396" y="373736"/>
                <a:pt x="614986" y="376633"/>
                <a:pt x="616805" y="379362"/>
              </a:cubicBezTo>
              <a:cubicBezTo>
                <a:pt x="615895" y="382091"/>
                <a:pt x="615873" y="385304"/>
                <a:pt x="614076" y="387550"/>
              </a:cubicBezTo>
              <a:cubicBezTo>
                <a:pt x="612027" y="390111"/>
                <a:pt x="608449" y="390959"/>
                <a:pt x="605888" y="393008"/>
              </a:cubicBezTo>
              <a:cubicBezTo>
                <a:pt x="603879" y="394615"/>
                <a:pt x="602439" y="396860"/>
                <a:pt x="600430" y="398467"/>
              </a:cubicBezTo>
              <a:cubicBezTo>
                <a:pt x="592875" y="404511"/>
                <a:pt x="592700" y="403772"/>
                <a:pt x="584055" y="406655"/>
              </a:cubicBezTo>
              <a:cubicBezTo>
                <a:pt x="570220" y="420488"/>
                <a:pt x="588127" y="404211"/>
                <a:pt x="570409" y="414842"/>
              </a:cubicBezTo>
              <a:cubicBezTo>
                <a:pt x="551680" y="426080"/>
                <a:pt x="579953" y="415301"/>
                <a:pt x="556762" y="423030"/>
              </a:cubicBezTo>
              <a:cubicBezTo>
                <a:pt x="546755" y="422120"/>
                <a:pt x="536688" y="421722"/>
                <a:pt x="526741" y="420301"/>
              </a:cubicBezTo>
              <a:cubicBezTo>
                <a:pt x="523893" y="419894"/>
                <a:pt x="521430" y="417572"/>
                <a:pt x="518553" y="417572"/>
              </a:cubicBezTo>
              <a:cubicBezTo>
                <a:pt x="512120" y="417572"/>
                <a:pt x="505817" y="419391"/>
                <a:pt x="499449" y="420301"/>
              </a:cubicBezTo>
              <a:cubicBezTo>
                <a:pt x="479286" y="440460"/>
                <a:pt x="508969" y="409155"/>
                <a:pt x="491261" y="433947"/>
              </a:cubicBezTo>
              <a:cubicBezTo>
                <a:pt x="488270" y="438135"/>
                <a:pt x="480344" y="444864"/>
                <a:pt x="480344" y="444864"/>
              </a:cubicBezTo>
              <a:cubicBezTo>
                <a:pt x="476705" y="443954"/>
                <a:pt x="472782" y="443813"/>
                <a:pt x="469427" y="442135"/>
              </a:cubicBezTo>
              <a:cubicBezTo>
                <a:pt x="467126" y="440984"/>
                <a:pt x="466271" y="437827"/>
                <a:pt x="463969" y="436676"/>
              </a:cubicBezTo>
              <a:cubicBezTo>
                <a:pt x="457331" y="433357"/>
                <a:pt x="444507" y="430446"/>
                <a:pt x="436676" y="428488"/>
              </a:cubicBezTo>
              <a:cubicBezTo>
                <a:pt x="429991" y="424032"/>
                <a:pt x="426384" y="418710"/>
                <a:pt x="417572" y="425759"/>
              </a:cubicBezTo>
              <a:cubicBezTo>
                <a:pt x="415326" y="427556"/>
                <a:pt x="415753" y="431218"/>
                <a:pt x="414843" y="433947"/>
              </a:cubicBezTo>
              <a:cubicBezTo>
                <a:pt x="413933" y="443044"/>
                <a:pt x="414331" y="452369"/>
                <a:pt x="412113" y="461239"/>
              </a:cubicBezTo>
              <a:cubicBezTo>
                <a:pt x="411489" y="463735"/>
                <a:pt x="406031" y="464202"/>
                <a:pt x="406655" y="466698"/>
              </a:cubicBezTo>
              <a:cubicBezTo>
                <a:pt x="407451" y="469880"/>
                <a:pt x="412114" y="470337"/>
                <a:pt x="414843" y="472156"/>
              </a:cubicBezTo>
              <a:cubicBezTo>
                <a:pt x="416662" y="474885"/>
                <a:pt x="418834" y="477410"/>
                <a:pt x="420301" y="480344"/>
              </a:cubicBezTo>
              <a:cubicBezTo>
                <a:pt x="421587" y="482917"/>
                <a:pt x="421550" y="486064"/>
                <a:pt x="423030" y="488531"/>
              </a:cubicBezTo>
              <a:cubicBezTo>
                <a:pt x="424354" y="490738"/>
                <a:pt x="426881" y="491980"/>
                <a:pt x="428489" y="493990"/>
              </a:cubicBezTo>
              <a:cubicBezTo>
                <a:pt x="430538" y="496551"/>
                <a:pt x="431386" y="500129"/>
                <a:pt x="433947" y="502178"/>
              </a:cubicBezTo>
              <a:cubicBezTo>
                <a:pt x="436193" y="503975"/>
                <a:pt x="439406" y="503997"/>
                <a:pt x="442135" y="504907"/>
              </a:cubicBezTo>
              <a:cubicBezTo>
                <a:pt x="461608" y="498415"/>
                <a:pt x="453918" y="497969"/>
                <a:pt x="472156" y="502178"/>
              </a:cubicBezTo>
              <a:cubicBezTo>
                <a:pt x="479466" y="503865"/>
                <a:pt x="493990" y="507636"/>
                <a:pt x="493990" y="507636"/>
              </a:cubicBezTo>
              <a:cubicBezTo>
                <a:pt x="505236" y="518880"/>
                <a:pt x="496719" y="507453"/>
                <a:pt x="496719" y="532199"/>
              </a:cubicBezTo>
              <a:cubicBezTo>
                <a:pt x="496719" y="547958"/>
                <a:pt x="497003" y="546127"/>
                <a:pt x="504907" y="554033"/>
              </a:cubicBezTo>
              <a:cubicBezTo>
                <a:pt x="505817" y="565860"/>
                <a:pt x="505786" y="577797"/>
                <a:pt x="507636" y="589513"/>
              </a:cubicBezTo>
              <a:cubicBezTo>
                <a:pt x="508533" y="595196"/>
                <a:pt x="511275" y="600430"/>
                <a:pt x="513095" y="605888"/>
              </a:cubicBezTo>
              <a:lnTo>
                <a:pt x="515824" y="614076"/>
              </a:lnTo>
              <a:cubicBezTo>
                <a:pt x="514914" y="616805"/>
                <a:pt x="515129" y="620229"/>
                <a:pt x="513095" y="622263"/>
              </a:cubicBezTo>
              <a:cubicBezTo>
                <a:pt x="511061" y="624297"/>
                <a:pt x="507784" y="624993"/>
                <a:pt x="504907" y="624993"/>
              </a:cubicBezTo>
              <a:cubicBezTo>
                <a:pt x="501484" y="624993"/>
                <a:pt x="489660" y="620820"/>
                <a:pt x="485802" y="619534"/>
              </a:cubicBezTo>
              <a:cubicBezTo>
                <a:pt x="475795" y="620444"/>
                <a:pt x="465314" y="619085"/>
                <a:pt x="455781" y="622263"/>
              </a:cubicBezTo>
              <a:cubicBezTo>
                <a:pt x="450899" y="623890"/>
                <a:pt x="449959" y="632452"/>
                <a:pt x="444864" y="633180"/>
              </a:cubicBezTo>
              <a:lnTo>
                <a:pt x="425760" y="635910"/>
              </a:lnTo>
              <a:lnTo>
                <a:pt x="409384" y="641368"/>
              </a:lnTo>
              <a:cubicBezTo>
                <a:pt x="377015" y="652156"/>
                <a:pt x="404071" y="643994"/>
                <a:pt x="324778" y="646827"/>
              </a:cubicBezTo>
              <a:cubicBezTo>
                <a:pt x="298010" y="655749"/>
                <a:pt x="314137" y="651807"/>
                <a:pt x="275652" y="655014"/>
              </a:cubicBezTo>
              <a:cubicBezTo>
                <a:pt x="262006" y="654104"/>
                <a:pt x="247940" y="655766"/>
                <a:pt x="234714" y="652285"/>
              </a:cubicBezTo>
              <a:cubicBezTo>
                <a:pt x="229737" y="650975"/>
                <a:pt x="227436" y="645007"/>
                <a:pt x="223797" y="641368"/>
              </a:cubicBezTo>
              <a:lnTo>
                <a:pt x="218338" y="635910"/>
              </a:lnTo>
              <a:cubicBezTo>
                <a:pt x="209241" y="636820"/>
                <a:pt x="200032" y="636954"/>
                <a:pt x="191046" y="638639"/>
              </a:cubicBezTo>
              <a:cubicBezTo>
                <a:pt x="185391" y="639699"/>
                <a:pt x="174671" y="644097"/>
                <a:pt x="174671" y="644097"/>
              </a:cubicBezTo>
              <a:cubicBezTo>
                <a:pt x="169594" y="649174"/>
                <a:pt x="167196" y="650858"/>
                <a:pt x="163754" y="657743"/>
              </a:cubicBezTo>
              <a:cubicBezTo>
                <a:pt x="162467" y="660316"/>
                <a:pt x="163366" y="664259"/>
                <a:pt x="161025" y="665931"/>
              </a:cubicBezTo>
              <a:cubicBezTo>
                <a:pt x="156343" y="669276"/>
                <a:pt x="150108" y="669570"/>
                <a:pt x="144649" y="671390"/>
              </a:cubicBezTo>
              <a:cubicBezTo>
                <a:pt x="144647" y="671391"/>
                <a:pt x="128276" y="676848"/>
                <a:pt x="128274" y="676848"/>
              </a:cubicBezTo>
              <a:lnTo>
                <a:pt x="95523" y="679577"/>
              </a:lnTo>
              <a:cubicBezTo>
                <a:pt x="35345" y="673846"/>
                <a:pt x="56415" y="680188"/>
                <a:pt x="30022" y="671390"/>
              </a:cubicBezTo>
              <a:cubicBezTo>
                <a:pt x="25698" y="667066"/>
                <a:pt x="23462" y="663202"/>
                <a:pt x="16376" y="663202"/>
              </a:cubicBezTo>
              <a:cubicBezTo>
                <a:pt x="10842" y="663202"/>
                <a:pt x="0" y="665931"/>
                <a:pt x="0" y="665931"/>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115</xdr:col>
      <xdr:colOff>0</xdr:colOff>
      <xdr:row>110</xdr:row>
      <xdr:rowOff>16375</xdr:rowOff>
    </xdr:from>
    <xdr:to>
      <xdr:col>159</xdr:col>
      <xdr:colOff>19105</xdr:colOff>
      <xdr:row>130</xdr:row>
      <xdr:rowOff>10917</xdr:rowOff>
    </xdr:to>
    <xdr:sp macro="" textlink="">
      <xdr:nvSpPr>
        <xdr:cNvPr id="21" name="Freeform 23">
          <a:extLst>
            <a:ext uri="{FF2B5EF4-FFF2-40B4-BE49-F238E27FC236}">
              <a16:creationId xmlns:a16="http://schemas.microsoft.com/office/drawing/2014/main" id="{00000000-0008-0000-0F00-000015000000}"/>
            </a:ext>
          </a:extLst>
        </xdr:cNvPr>
        <xdr:cNvSpPr/>
      </xdr:nvSpPr>
      <xdr:spPr>
        <a:xfrm>
          <a:off x="4274820" y="1860415"/>
          <a:ext cx="1360225" cy="299342"/>
        </a:xfrm>
        <a:custGeom>
          <a:avLst/>
          <a:gdLst>
            <a:gd name="connsiteX0" fmla="*/ 1219964 w 1219964"/>
            <a:gd name="connsiteY0" fmla="*/ 272923 h 376633"/>
            <a:gd name="connsiteX1" fmla="*/ 1198130 w 1219964"/>
            <a:gd name="connsiteY1" fmla="*/ 267464 h 376633"/>
            <a:gd name="connsiteX2" fmla="*/ 1189942 w 1219964"/>
            <a:gd name="connsiteY2" fmla="*/ 259276 h 376633"/>
            <a:gd name="connsiteX3" fmla="*/ 1181755 w 1219964"/>
            <a:gd name="connsiteY3" fmla="*/ 253818 h 376633"/>
            <a:gd name="connsiteX4" fmla="*/ 1176296 w 1219964"/>
            <a:gd name="connsiteY4" fmla="*/ 248360 h 376633"/>
            <a:gd name="connsiteX5" fmla="*/ 1157192 w 1219964"/>
            <a:gd name="connsiteY5" fmla="*/ 242901 h 376633"/>
            <a:gd name="connsiteX6" fmla="*/ 1146275 w 1219964"/>
            <a:gd name="connsiteY6" fmla="*/ 221067 h 376633"/>
            <a:gd name="connsiteX7" fmla="*/ 1143546 w 1219964"/>
            <a:gd name="connsiteY7" fmla="*/ 212880 h 376633"/>
            <a:gd name="connsiteX8" fmla="*/ 1138087 w 1219964"/>
            <a:gd name="connsiteY8" fmla="*/ 207421 h 376633"/>
            <a:gd name="connsiteX9" fmla="*/ 1132629 w 1219964"/>
            <a:gd name="connsiteY9" fmla="*/ 191046 h 376633"/>
            <a:gd name="connsiteX10" fmla="*/ 1135358 w 1219964"/>
            <a:gd name="connsiteY10" fmla="*/ 182858 h 376633"/>
            <a:gd name="connsiteX11" fmla="*/ 1143546 w 1219964"/>
            <a:gd name="connsiteY11" fmla="*/ 177400 h 376633"/>
            <a:gd name="connsiteX12" fmla="*/ 1157192 w 1219964"/>
            <a:gd name="connsiteY12" fmla="*/ 169212 h 376633"/>
            <a:gd name="connsiteX13" fmla="*/ 1159921 w 1219964"/>
            <a:gd name="connsiteY13" fmla="*/ 161024 h 376633"/>
            <a:gd name="connsiteX14" fmla="*/ 1143546 w 1219964"/>
            <a:gd name="connsiteY14" fmla="*/ 150107 h 376633"/>
            <a:gd name="connsiteX15" fmla="*/ 1138087 w 1219964"/>
            <a:gd name="connsiteY15" fmla="*/ 144649 h 376633"/>
            <a:gd name="connsiteX16" fmla="*/ 1135358 w 1219964"/>
            <a:gd name="connsiteY16" fmla="*/ 136461 h 376633"/>
            <a:gd name="connsiteX17" fmla="*/ 1127170 w 1219964"/>
            <a:gd name="connsiteY17" fmla="*/ 120086 h 376633"/>
            <a:gd name="connsiteX18" fmla="*/ 1129900 w 1219964"/>
            <a:gd name="connsiteY18" fmla="*/ 111898 h 376633"/>
            <a:gd name="connsiteX19" fmla="*/ 1140816 w 1219964"/>
            <a:gd name="connsiteY19" fmla="*/ 98252 h 376633"/>
            <a:gd name="connsiteX20" fmla="*/ 1140816 w 1219964"/>
            <a:gd name="connsiteY20" fmla="*/ 24563 h 376633"/>
            <a:gd name="connsiteX21" fmla="*/ 1124441 w 1219964"/>
            <a:gd name="connsiteY21" fmla="*/ 16375 h 376633"/>
            <a:gd name="connsiteX22" fmla="*/ 1113524 w 1219964"/>
            <a:gd name="connsiteY22" fmla="*/ 2729 h 376633"/>
            <a:gd name="connsiteX23" fmla="*/ 1105336 w 1219964"/>
            <a:gd name="connsiteY23" fmla="*/ 0 h 376633"/>
            <a:gd name="connsiteX24" fmla="*/ 1080773 w 1219964"/>
            <a:gd name="connsiteY24" fmla="*/ 5458 h 376633"/>
            <a:gd name="connsiteX25" fmla="*/ 1069857 w 1219964"/>
            <a:gd name="connsiteY25" fmla="*/ 19105 h 376633"/>
            <a:gd name="connsiteX26" fmla="*/ 1064398 w 1219964"/>
            <a:gd name="connsiteY26" fmla="*/ 24563 h 376633"/>
            <a:gd name="connsiteX27" fmla="*/ 1058940 w 1219964"/>
            <a:gd name="connsiteY27" fmla="*/ 32751 h 376633"/>
            <a:gd name="connsiteX28" fmla="*/ 1004355 w 1219964"/>
            <a:gd name="connsiteY28" fmla="*/ 40938 h 376633"/>
            <a:gd name="connsiteX29" fmla="*/ 1009814 w 1219964"/>
            <a:gd name="connsiteY29" fmla="*/ 46397 h 376633"/>
            <a:gd name="connsiteX30" fmla="*/ 1018001 w 1219964"/>
            <a:gd name="connsiteY30" fmla="*/ 60043 h 376633"/>
            <a:gd name="connsiteX31" fmla="*/ 1015272 w 1219964"/>
            <a:gd name="connsiteY31" fmla="*/ 90064 h 376633"/>
            <a:gd name="connsiteX32" fmla="*/ 1009814 w 1219964"/>
            <a:gd name="connsiteY32" fmla="*/ 95523 h 376633"/>
            <a:gd name="connsiteX33" fmla="*/ 1004355 w 1219964"/>
            <a:gd name="connsiteY33" fmla="*/ 111898 h 376633"/>
            <a:gd name="connsiteX34" fmla="*/ 998897 w 1219964"/>
            <a:gd name="connsiteY34" fmla="*/ 128274 h 376633"/>
            <a:gd name="connsiteX35" fmla="*/ 996167 w 1219964"/>
            <a:gd name="connsiteY35" fmla="*/ 136461 h 376633"/>
            <a:gd name="connsiteX36" fmla="*/ 993438 w 1219964"/>
            <a:gd name="connsiteY36" fmla="*/ 226526 h 376633"/>
            <a:gd name="connsiteX37" fmla="*/ 998897 w 1219964"/>
            <a:gd name="connsiteY37" fmla="*/ 234713 h 376633"/>
            <a:gd name="connsiteX38" fmla="*/ 1009814 w 1219964"/>
            <a:gd name="connsiteY38" fmla="*/ 245630 h 376633"/>
            <a:gd name="connsiteX39" fmla="*/ 1015272 w 1219964"/>
            <a:gd name="connsiteY39" fmla="*/ 251089 h 376633"/>
            <a:gd name="connsiteX40" fmla="*/ 1020730 w 1219964"/>
            <a:gd name="connsiteY40" fmla="*/ 259276 h 376633"/>
            <a:gd name="connsiteX41" fmla="*/ 1026189 w 1219964"/>
            <a:gd name="connsiteY41" fmla="*/ 275652 h 376633"/>
            <a:gd name="connsiteX42" fmla="*/ 1023460 w 1219964"/>
            <a:gd name="connsiteY42" fmla="*/ 300215 h 376633"/>
            <a:gd name="connsiteX43" fmla="*/ 1018001 w 1219964"/>
            <a:gd name="connsiteY43" fmla="*/ 322049 h 376633"/>
            <a:gd name="connsiteX44" fmla="*/ 1020730 w 1219964"/>
            <a:gd name="connsiteY44" fmla="*/ 332966 h 376633"/>
            <a:gd name="connsiteX45" fmla="*/ 1023460 w 1219964"/>
            <a:gd name="connsiteY45" fmla="*/ 341153 h 376633"/>
            <a:gd name="connsiteX46" fmla="*/ 1007084 w 1219964"/>
            <a:gd name="connsiteY46" fmla="*/ 346612 h 376633"/>
            <a:gd name="connsiteX47" fmla="*/ 1001626 w 1219964"/>
            <a:gd name="connsiteY47" fmla="*/ 354799 h 376633"/>
            <a:gd name="connsiteX48" fmla="*/ 987980 w 1219964"/>
            <a:gd name="connsiteY48" fmla="*/ 365716 h 376633"/>
            <a:gd name="connsiteX49" fmla="*/ 979792 w 1219964"/>
            <a:gd name="connsiteY49" fmla="*/ 368445 h 376633"/>
            <a:gd name="connsiteX50" fmla="*/ 963417 w 1219964"/>
            <a:gd name="connsiteY50" fmla="*/ 362987 h 376633"/>
            <a:gd name="connsiteX51" fmla="*/ 955229 w 1219964"/>
            <a:gd name="connsiteY51" fmla="*/ 360258 h 376633"/>
            <a:gd name="connsiteX52" fmla="*/ 949771 w 1219964"/>
            <a:gd name="connsiteY52" fmla="*/ 354799 h 376633"/>
            <a:gd name="connsiteX53" fmla="*/ 919749 w 1219964"/>
            <a:gd name="connsiteY53" fmla="*/ 362987 h 376633"/>
            <a:gd name="connsiteX54" fmla="*/ 917020 w 1219964"/>
            <a:gd name="connsiteY54" fmla="*/ 371175 h 376633"/>
            <a:gd name="connsiteX55" fmla="*/ 897915 w 1219964"/>
            <a:gd name="connsiteY55" fmla="*/ 376633 h 376633"/>
            <a:gd name="connsiteX56" fmla="*/ 843331 w 1219964"/>
            <a:gd name="connsiteY56" fmla="*/ 373904 h 376633"/>
            <a:gd name="connsiteX57" fmla="*/ 829685 w 1219964"/>
            <a:gd name="connsiteY57" fmla="*/ 365716 h 376633"/>
            <a:gd name="connsiteX58" fmla="*/ 821497 w 1219964"/>
            <a:gd name="connsiteY58" fmla="*/ 362987 h 376633"/>
            <a:gd name="connsiteX59" fmla="*/ 818768 w 1219964"/>
            <a:gd name="connsiteY59" fmla="*/ 354799 h 376633"/>
            <a:gd name="connsiteX60" fmla="*/ 799663 w 1219964"/>
            <a:gd name="connsiteY60" fmla="*/ 354799 h 376633"/>
            <a:gd name="connsiteX61" fmla="*/ 786017 w 1219964"/>
            <a:gd name="connsiteY61" fmla="*/ 362987 h 376633"/>
            <a:gd name="connsiteX62" fmla="*/ 777829 w 1219964"/>
            <a:gd name="connsiteY62" fmla="*/ 368445 h 376633"/>
            <a:gd name="connsiteX63" fmla="*/ 761454 w 1219964"/>
            <a:gd name="connsiteY63" fmla="*/ 373904 h 376633"/>
            <a:gd name="connsiteX64" fmla="*/ 739620 w 1219964"/>
            <a:gd name="connsiteY64" fmla="*/ 371175 h 376633"/>
            <a:gd name="connsiteX65" fmla="*/ 720516 w 1219964"/>
            <a:gd name="connsiteY65" fmla="*/ 357529 h 376633"/>
            <a:gd name="connsiteX66" fmla="*/ 701411 w 1219964"/>
            <a:gd name="connsiteY66" fmla="*/ 354799 h 376633"/>
            <a:gd name="connsiteX67" fmla="*/ 652285 w 1219964"/>
            <a:gd name="connsiteY67" fmla="*/ 349341 h 376633"/>
            <a:gd name="connsiteX68" fmla="*/ 646826 w 1219964"/>
            <a:gd name="connsiteY68" fmla="*/ 343882 h 376633"/>
            <a:gd name="connsiteX69" fmla="*/ 616805 w 1219964"/>
            <a:gd name="connsiteY69" fmla="*/ 343882 h 376633"/>
            <a:gd name="connsiteX70" fmla="*/ 592242 w 1219964"/>
            <a:gd name="connsiteY70" fmla="*/ 346612 h 376633"/>
            <a:gd name="connsiteX71" fmla="*/ 584054 w 1219964"/>
            <a:gd name="connsiteY71" fmla="*/ 319319 h 376633"/>
            <a:gd name="connsiteX72" fmla="*/ 581325 w 1219964"/>
            <a:gd name="connsiteY72" fmla="*/ 311132 h 376633"/>
            <a:gd name="connsiteX73" fmla="*/ 573137 w 1219964"/>
            <a:gd name="connsiteY73" fmla="*/ 308402 h 376633"/>
            <a:gd name="connsiteX74" fmla="*/ 551304 w 1219964"/>
            <a:gd name="connsiteY74" fmla="*/ 305673 h 376633"/>
            <a:gd name="connsiteX75" fmla="*/ 534928 w 1219964"/>
            <a:gd name="connsiteY75" fmla="*/ 308402 h 376633"/>
            <a:gd name="connsiteX76" fmla="*/ 518553 w 1219964"/>
            <a:gd name="connsiteY76" fmla="*/ 313861 h 376633"/>
            <a:gd name="connsiteX77" fmla="*/ 513094 w 1219964"/>
            <a:gd name="connsiteY77" fmla="*/ 319319 h 376633"/>
            <a:gd name="connsiteX78" fmla="*/ 491261 w 1219964"/>
            <a:gd name="connsiteY78" fmla="*/ 313861 h 376633"/>
            <a:gd name="connsiteX79" fmla="*/ 477614 w 1219964"/>
            <a:gd name="connsiteY79" fmla="*/ 302944 h 376633"/>
            <a:gd name="connsiteX80" fmla="*/ 469427 w 1219964"/>
            <a:gd name="connsiteY80" fmla="*/ 300215 h 376633"/>
            <a:gd name="connsiteX81" fmla="*/ 458510 w 1219964"/>
            <a:gd name="connsiteY81" fmla="*/ 294756 h 376633"/>
            <a:gd name="connsiteX82" fmla="*/ 450322 w 1219964"/>
            <a:gd name="connsiteY82" fmla="*/ 292027 h 376633"/>
            <a:gd name="connsiteX83" fmla="*/ 433947 w 1219964"/>
            <a:gd name="connsiteY83" fmla="*/ 283839 h 376633"/>
            <a:gd name="connsiteX84" fmla="*/ 428488 w 1219964"/>
            <a:gd name="connsiteY84" fmla="*/ 278381 h 376633"/>
            <a:gd name="connsiteX85" fmla="*/ 412113 w 1219964"/>
            <a:gd name="connsiteY85" fmla="*/ 272923 h 376633"/>
            <a:gd name="connsiteX86" fmla="*/ 401196 w 1219964"/>
            <a:gd name="connsiteY86" fmla="*/ 262006 h 376633"/>
            <a:gd name="connsiteX87" fmla="*/ 395738 w 1219964"/>
            <a:gd name="connsiteY87" fmla="*/ 256547 h 376633"/>
            <a:gd name="connsiteX88" fmla="*/ 393008 w 1219964"/>
            <a:gd name="connsiteY88" fmla="*/ 245630 h 376633"/>
            <a:gd name="connsiteX89" fmla="*/ 390279 w 1219964"/>
            <a:gd name="connsiteY89" fmla="*/ 215609 h 376633"/>
            <a:gd name="connsiteX90" fmla="*/ 368445 w 1219964"/>
            <a:gd name="connsiteY90" fmla="*/ 204692 h 376633"/>
            <a:gd name="connsiteX91" fmla="*/ 360258 w 1219964"/>
            <a:gd name="connsiteY91" fmla="*/ 201963 h 376633"/>
            <a:gd name="connsiteX92" fmla="*/ 338424 w 1219964"/>
            <a:gd name="connsiteY92" fmla="*/ 193775 h 376633"/>
            <a:gd name="connsiteX93" fmla="*/ 322049 w 1219964"/>
            <a:gd name="connsiteY93" fmla="*/ 188317 h 376633"/>
            <a:gd name="connsiteX94" fmla="*/ 316590 w 1219964"/>
            <a:gd name="connsiteY94" fmla="*/ 182858 h 376633"/>
            <a:gd name="connsiteX95" fmla="*/ 275652 w 1219964"/>
            <a:gd name="connsiteY95" fmla="*/ 177400 h 376633"/>
            <a:gd name="connsiteX96" fmla="*/ 259276 w 1219964"/>
            <a:gd name="connsiteY96" fmla="*/ 182858 h 376633"/>
            <a:gd name="connsiteX97" fmla="*/ 251089 w 1219964"/>
            <a:gd name="connsiteY97" fmla="*/ 185587 h 376633"/>
            <a:gd name="connsiteX98" fmla="*/ 180129 w 1219964"/>
            <a:gd name="connsiteY98" fmla="*/ 180129 h 376633"/>
            <a:gd name="connsiteX99" fmla="*/ 158295 w 1219964"/>
            <a:gd name="connsiteY99" fmla="*/ 182858 h 376633"/>
            <a:gd name="connsiteX100" fmla="*/ 155566 w 1219964"/>
            <a:gd name="connsiteY100" fmla="*/ 191046 h 376633"/>
            <a:gd name="connsiteX101" fmla="*/ 152836 w 1219964"/>
            <a:gd name="connsiteY101" fmla="*/ 210150 h 376633"/>
            <a:gd name="connsiteX102" fmla="*/ 144649 w 1219964"/>
            <a:gd name="connsiteY102" fmla="*/ 212880 h 376633"/>
            <a:gd name="connsiteX103" fmla="*/ 133732 w 1219964"/>
            <a:gd name="connsiteY103" fmla="*/ 210150 h 376633"/>
            <a:gd name="connsiteX104" fmla="*/ 120086 w 1219964"/>
            <a:gd name="connsiteY104" fmla="*/ 188317 h 376633"/>
            <a:gd name="connsiteX105" fmla="*/ 70960 w 1219964"/>
            <a:gd name="connsiteY105" fmla="*/ 180129 h 376633"/>
            <a:gd name="connsiteX106" fmla="*/ 57314 w 1219964"/>
            <a:gd name="connsiteY106" fmla="*/ 169212 h 376633"/>
            <a:gd name="connsiteX107" fmla="*/ 40938 w 1219964"/>
            <a:gd name="connsiteY107" fmla="*/ 166483 h 376633"/>
            <a:gd name="connsiteX108" fmla="*/ 35480 w 1219964"/>
            <a:gd name="connsiteY108" fmla="*/ 161024 h 376633"/>
            <a:gd name="connsiteX109" fmla="*/ 32751 w 1219964"/>
            <a:gd name="connsiteY109" fmla="*/ 144649 h 376633"/>
            <a:gd name="connsiteX110" fmla="*/ 30021 w 1219964"/>
            <a:gd name="connsiteY110" fmla="*/ 136461 h 376633"/>
            <a:gd name="connsiteX111" fmla="*/ 21834 w 1219964"/>
            <a:gd name="connsiteY111" fmla="*/ 133732 h 376633"/>
            <a:gd name="connsiteX112" fmla="*/ 13646 w 1219964"/>
            <a:gd name="connsiteY112" fmla="*/ 136461 h 376633"/>
            <a:gd name="connsiteX113" fmla="*/ 0 w 1219964"/>
            <a:gd name="connsiteY113" fmla="*/ 141920 h 376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219964" h="376633">
              <a:moveTo>
                <a:pt x="1219964" y="272923"/>
              </a:moveTo>
              <a:cubicBezTo>
                <a:pt x="1217999" y="272530"/>
                <a:pt x="1201725" y="269860"/>
                <a:pt x="1198130" y="267464"/>
              </a:cubicBezTo>
              <a:cubicBezTo>
                <a:pt x="1194918" y="265323"/>
                <a:pt x="1192907" y="261747"/>
                <a:pt x="1189942" y="259276"/>
              </a:cubicBezTo>
              <a:cubicBezTo>
                <a:pt x="1187422" y="257176"/>
                <a:pt x="1184316" y="255867"/>
                <a:pt x="1181755" y="253818"/>
              </a:cubicBezTo>
              <a:cubicBezTo>
                <a:pt x="1179746" y="252211"/>
                <a:pt x="1178502" y="249684"/>
                <a:pt x="1176296" y="248360"/>
              </a:cubicBezTo>
              <a:cubicBezTo>
                <a:pt x="1173495" y="246679"/>
                <a:pt x="1159237" y="243412"/>
                <a:pt x="1157192" y="242901"/>
              </a:cubicBezTo>
              <a:cubicBezTo>
                <a:pt x="1147664" y="233375"/>
                <a:pt x="1152547" y="239885"/>
                <a:pt x="1146275" y="221067"/>
              </a:cubicBezTo>
              <a:cubicBezTo>
                <a:pt x="1145365" y="218338"/>
                <a:pt x="1145580" y="214914"/>
                <a:pt x="1143546" y="212880"/>
              </a:cubicBezTo>
              <a:lnTo>
                <a:pt x="1138087" y="207421"/>
              </a:lnTo>
              <a:cubicBezTo>
                <a:pt x="1136268" y="201963"/>
                <a:pt x="1130810" y="196504"/>
                <a:pt x="1132629" y="191046"/>
              </a:cubicBezTo>
              <a:cubicBezTo>
                <a:pt x="1133539" y="188317"/>
                <a:pt x="1133561" y="185104"/>
                <a:pt x="1135358" y="182858"/>
              </a:cubicBezTo>
              <a:cubicBezTo>
                <a:pt x="1137407" y="180297"/>
                <a:pt x="1140985" y="179449"/>
                <a:pt x="1143546" y="177400"/>
              </a:cubicBezTo>
              <a:cubicBezTo>
                <a:pt x="1154251" y="168836"/>
                <a:pt x="1142970" y="173952"/>
                <a:pt x="1157192" y="169212"/>
              </a:cubicBezTo>
              <a:cubicBezTo>
                <a:pt x="1158102" y="166483"/>
                <a:pt x="1161593" y="163365"/>
                <a:pt x="1159921" y="161024"/>
              </a:cubicBezTo>
              <a:cubicBezTo>
                <a:pt x="1156108" y="155686"/>
                <a:pt x="1148185" y="154745"/>
                <a:pt x="1143546" y="150107"/>
              </a:cubicBezTo>
              <a:lnTo>
                <a:pt x="1138087" y="144649"/>
              </a:lnTo>
              <a:cubicBezTo>
                <a:pt x="1137177" y="141920"/>
                <a:pt x="1136645" y="139034"/>
                <a:pt x="1135358" y="136461"/>
              </a:cubicBezTo>
              <a:cubicBezTo>
                <a:pt x="1124773" y="115290"/>
                <a:pt x="1134035" y="140675"/>
                <a:pt x="1127170" y="120086"/>
              </a:cubicBezTo>
              <a:cubicBezTo>
                <a:pt x="1128080" y="117357"/>
                <a:pt x="1128613" y="114471"/>
                <a:pt x="1129900" y="111898"/>
              </a:cubicBezTo>
              <a:cubicBezTo>
                <a:pt x="1133342" y="105014"/>
                <a:pt x="1135740" y="103329"/>
                <a:pt x="1140816" y="98252"/>
              </a:cubicBezTo>
              <a:cubicBezTo>
                <a:pt x="1149767" y="71406"/>
                <a:pt x="1148914" y="77198"/>
                <a:pt x="1140816" y="24563"/>
              </a:cubicBezTo>
              <a:cubicBezTo>
                <a:pt x="1140244" y="20846"/>
                <a:pt x="1126961" y="17215"/>
                <a:pt x="1124441" y="16375"/>
              </a:cubicBezTo>
              <a:cubicBezTo>
                <a:pt x="1121962" y="12656"/>
                <a:pt x="1117845" y="5322"/>
                <a:pt x="1113524" y="2729"/>
              </a:cubicBezTo>
              <a:cubicBezTo>
                <a:pt x="1111057" y="1249"/>
                <a:pt x="1108065" y="910"/>
                <a:pt x="1105336" y="0"/>
              </a:cubicBezTo>
              <a:cubicBezTo>
                <a:pt x="1102032" y="551"/>
                <a:pt x="1085940" y="2358"/>
                <a:pt x="1080773" y="5458"/>
              </a:cubicBezTo>
              <a:cubicBezTo>
                <a:pt x="1075705" y="8499"/>
                <a:pt x="1073289" y="14815"/>
                <a:pt x="1069857" y="19105"/>
              </a:cubicBezTo>
              <a:cubicBezTo>
                <a:pt x="1068250" y="21114"/>
                <a:pt x="1066005" y="22554"/>
                <a:pt x="1064398" y="24563"/>
              </a:cubicBezTo>
              <a:cubicBezTo>
                <a:pt x="1062349" y="27124"/>
                <a:pt x="1061722" y="31013"/>
                <a:pt x="1058940" y="32751"/>
              </a:cubicBezTo>
              <a:cubicBezTo>
                <a:pt x="1045463" y="41174"/>
                <a:pt x="1014988" y="40179"/>
                <a:pt x="1004355" y="40938"/>
              </a:cubicBezTo>
              <a:cubicBezTo>
                <a:pt x="1006175" y="42758"/>
                <a:pt x="1008490" y="44190"/>
                <a:pt x="1009814" y="46397"/>
              </a:cubicBezTo>
              <a:cubicBezTo>
                <a:pt x="1020445" y="64115"/>
                <a:pt x="1004168" y="46208"/>
                <a:pt x="1018001" y="60043"/>
              </a:cubicBezTo>
              <a:cubicBezTo>
                <a:pt x="1017091" y="70050"/>
                <a:pt x="1017531" y="80273"/>
                <a:pt x="1015272" y="90064"/>
              </a:cubicBezTo>
              <a:cubicBezTo>
                <a:pt x="1014693" y="92571"/>
                <a:pt x="1010965" y="93221"/>
                <a:pt x="1009814" y="95523"/>
              </a:cubicBezTo>
              <a:cubicBezTo>
                <a:pt x="1007241" y="100669"/>
                <a:pt x="1006175" y="106440"/>
                <a:pt x="1004355" y="111898"/>
              </a:cubicBezTo>
              <a:lnTo>
                <a:pt x="998897" y="128274"/>
              </a:lnTo>
              <a:lnTo>
                <a:pt x="996167" y="136461"/>
              </a:lnTo>
              <a:cubicBezTo>
                <a:pt x="993477" y="166051"/>
                <a:pt x="987051" y="196720"/>
                <a:pt x="993438" y="226526"/>
              </a:cubicBezTo>
              <a:cubicBezTo>
                <a:pt x="994125" y="229733"/>
                <a:pt x="996762" y="232223"/>
                <a:pt x="998897" y="234713"/>
              </a:cubicBezTo>
              <a:cubicBezTo>
                <a:pt x="1002246" y="238620"/>
                <a:pt x="1006175" y="241991"/>
                <a:pt x="1009814" y="245630"/>
              </a:cubicBezTo>
              <a:cubicBezTo>
                <a:pt x="1011633" y="247450"/>
                <a:pt x="1013845" y="248948"/>
                <a:pt x="1015272" y="251089"/>
              </a:cubicBezTo>
              <a:cubicBezTo>
                <a:pt x="1017091" y="253818"/>
                <a:pt x="1019398" y="256279"/>
                <a:pt x="1020730" y="259276"/>
              </a:cubicBezTo>
              <a:cubicBezTo>
                <a:pt x="1023067" y="264534"/>
                <a:pt x="1026189" y="275652"/>
                <a:pt x="1026189" y="275652"/>
              </a:cubicBezTo>
              <a:cubicBezTo>
                <a:pt x="1025279" y="283840"/>
                <a:pt x="1024892" y="292102"/>
                <a:pt x="1023460" y="300215"/>
              </a:cubicBezTo>
              <a:cubicBezTo>
                <a:pt x="1022156" y="307603"/>
                <a:pt x="1018001" y="322049"/>
                <a:pt x="1018001" y="322049"/>
              </a:cubicBezTo>
              <a:cubicBezTo>
                <a:pt x="1018911" y="325688"/>
                <a:pt x="1019699" y="329359"/>
                <a:pt x="1020730" y="332966"/>
              </a:cubicBezTo>
              <a:cubicBezTo>
                <a:pt x="1021520" y="335732"/>
                <a:pt x="1025494" y="339119"/>
                <a:pt x="1023460" y="341153"/>
              </a:cubicBezTo>
              <a:cubicBezTo>
                <a:pt x="1019391" y="345222"/>
                <a:pt x="1007084" y="346612"/>
                <a:pt x="1007084" y="346612"/>
              </a:cubicBezTo>
              <a:cubicBezTo>
                <a:pt x="1005265" y="349341"/>
                <a:pt x="1003675" y="352238"/>
                <a:pt x="1001626" y="354799"/>
              </a:cubicBezTo>
              <a:cubicBezTo>
                <a:pt x="998241" y="359030"/>
                <a:pt x="992708" y="363352"/>
                <a:pt x="987980" y="365716"/>
              </a:cubicBezTo>
              <a:cubicBezTo>
                <a:pt x="985407" y="367003"/>
                <a:pt x="982521" y="367535"/>
                <a:pt x="979792" y="368445"/>
              </a:cubicBezTo>
              <a:lnTo>
                <a:pt x="963417" y="362987"/>
              </a:lnTo>
              <a:lnTo>
                <a:pt x="955229" y="360258"/>
              </a:lnTo>
              <a:cubicBezTo>
                <a:pt x="953410" y="358438"/>
                <a:pt x="952334" y="355032"/>
                <a:pt x="949771" y="354799"/>
              </a:cubicBezTo>
              <a:cubicBezTo>
                <a:pt x="927674" y="352790"/>
                <a:pt x="929465" y="353273"/>
                <a:pt x="919749" y="362987"/>
              </a:cubicBezTo>
              <a:cubicBezTo>
                <a:pt x="918839" y="365716"/>
                <a:pt x="919054" y="369141"/>
                <a:pt x="917020" y="371175"/>
              </a:cubicBezTo>
              <a:cubicBezTo>
                <a:pt x="915715" y="372480"/>
                <a:pt x="898009" y="376609"/>
                <a:pt x="897915" y="376633"/>
              </a:cubicBezTo>
              <a:cubicBezTo>
                <a:pt x="879720" y="375723"/>
                <a:pt x="861480" y="375482"/>
                <a:pt x="843331" y="373904"/>
              </a:cubicBezTo>
              <a:cubicBezTo>
                <a:pt x="831272" y="372855"/>
                <a:pt x="838456" y="370979"/>
                <a:pt x="829685" y="365716"/>
              </a:cubicBezTo>
              <a:cubicBezTo>
                <a:pt x="827218" y="364236"/>
                <a:pt x="824226" y="363897"/>
                <a:pt x="821497" y="362987"/>
              </a:cubicBezTo>
              <a:cubicBezTo>
                <a:pt x="820587" y="360258"/>
                <a:pt x="820802" y="356833"/>
                <a:pt x="818768" y="354799"/>
              </a:cubicBezTo>
              <a:cubicBezTo>
                <a:pt x="813287" y="349318"/>
                <a:pt x="805202" y="353414"/>
                <a:pt x="799663" y="354799"/>
              </a:cubicBezTo>
              <a:cubicBezTo>
                <a:pt x="789004" y="365460"/>
                <a:pt x="800187" y="355903"/>
                <a:pt x="786017" y="362987"/>
              </a:cubicBezTo>
              <a:cubicBezTo>
                <a:pt x="783083" y="364454"/>
                <a:pt x="780826" y="367113"/>
                <a:pt x="777829" y="368445"/>
              </a:cubicBezTo>
              <a:cubicBezTo>
                <a:pt x="772571" y="370782"/>
                <a:pt x="761454" y="373904"/>
                <a:pt x="761454" y="373904"/>
              </a:cubicBezTo>
              <a:cubicBezTo>
                <a:pt x="754176" y="372994"/>
                <a:pt x="746390" y="373996"/>
                <a:pt x="739620" y="371175"/>
              </a:cubicBezTo>
              <a:cubicBezTo>
                <a:pt x="706183" y="357243"/>
                <a:pt x="745036" y="362434"/>
                <a:pt x="720516" y="357529"/>
              </a:cubicBezTo>
              <a:cubicBezTo>
                <a:pt x="714208" y="356267"/>
                <a:pt x="707788" y="355649"/>
                <a:pt x="701411" y="354799"/>
              </a:cubicBezTo>
              <a:cubicBezTo>
                <a:pt x="678248" y="351710"/>
                <a:pt x="677223" y="351835"/>
                <a:pt x="652285" y="349341"/>
              </a:cubicBezTo>
              <a:cubicBezTo>
                <a:pt x="650465" y="347521"/>
                <a:pt x="649033" y="345206"/>
                <a:pt x="646826" y="343882"/>
              </a:cubicBezTo>
              <a:cubicBezTo>
                <a:pt x="637252" y="338137"/>
                <a:pt x="627288" y="342572"/>
                <a:pt x="616805" y="343882"/>
              </a:cubicBezTo>
              <a:cubicBezTo>
                <a:pt x="597701" y="350251"/>
                <a:pt x="605888" y="351160"/>
                <a:pt x="592242" y="346612"/>
              </a:cubicBezTo>
              <a:cubicBezTo>
                <a:pt x="579272" y="307705"/>
                <a:pt x="592301" y="348186"/>
                <a:pt x="584054" y="319319"/>
              </a:cubicBezTo>
              <a:cubicBezTo>
                <a:pt x="583264" y="316553"/>
                <a:pt x="583359" y="313166"/>
                <a:pt x="581325" y="311132"/>
              </a:cubicBezTo>
              <a:cubicBezTo>
                <a:pt x="579291" y="309098"/>
                <a:pt x="575968" y="308917"/>
                <a:pt x="573137" y="308402"/>
              </a:cubicBezTo>
              <a:cubicBezTo>
                <a:pt x="565921" y="307090"/>
                <a:pt x="558582" y="306583"/>
                <a:pt x="551304" y="305673"/>
              </a:cubicBezTo>
              <a:cubicBezTo>
                <a:pt x="545845" y="306583"/>
                <a:pt x="540297" y="307060"/>
                <a:pt x="534928" y="308402"/>
              </a:cubicBezTo>
              <a:cubicBezTo>
                <a:pt x="529346" y="309798"/>
                <a:pt x="518553" y="313861"/>
                <a:pt x="518553" y="313861"/>
              </a:cubicBezTo>
              <a:cubicBezTo>
                <a:pt x="516733" y="315680"/>
                <a:pt x="515641" y="318955"/>
                <a:pt x="513094" y="319319"/>
              </a:cubicBezTo>
              <a:cubicBezTo>
                <a:pt x="508483" y="319978"/>
                <a:pt x="496497" y="315606"/>
                <a:pt x="491261" y="313861"/>
              </a:cubicBezTo>
              <a:cubicBezTo>
                <a:pt x="486183" y="308783"/>
                <a:pt x="484501" y="306388"/>
                <a:pt x="477614" y="302944"/>
              </a:cubicBezTo>
              <a:cubicBezTo>
                <a:pt x="475041" y="301658"/>
                <a:pt x="472071" y="301348"/>
                <a:pt x="469427" y="300215"/>
              </a:cubicBezTo>
              <a:cubicBezTo>
                <a:pt x="465687" y="298612"/>
                <a:pt x="462250" y="296359"/>
                <a:pt x="458510" y="294756"/>
              </a:cubicBezTo>
              <a:cubicBezTo>
                <a:pt x="455866" y="293623"/>
                <a:pt x="452895" y="293313"/>
                <a:pt x="450322" y="292027"/>
              </a:cubicBezTo>
              <a:cubicBezTo>
                <a:pt x="429148" y="281441"/>
                <a:pt x="454535" y="290704"/>
                <a:pt x="433947" y="283839"/>
              </a:cubicBezTo>
              <a:cubicBezTo>
                <a:pt x="432127" y="282020"/>
                <a:pt x="430790" y="279532"/>
                <a:pt x="428488" y="278381"/>
              </a:cubicBezTo>
              <a:cubicBezTo>
                <a:pt x="423342" y="275808"/>
                <a:pt x="412113" y="272923"/>
                <a:pt x="412113" y="272923"/>
              </a:cubicBezTo>
              <a:lnTo>
                <a:pt x="401196" y="262006"/>
              </a:lnTo>
              <a:lnTo>
                <a:pt x="395738" y="256547"/>
              </a:lnTo>
              <a:cubicBezTo>
                <a:pt x="394828" y="252908"/>
                <a:pt x="393504" y="249348"/>
                <a:pt x="393008" y="245630"/>
              </a:cubicBezTo>
              <a:cubicBezTo>
                <a:pt x="391680" y="235670"/>
                <a:pt x="392538" y="225400"/>
                <a:pt x="390279" y="215609"/>
              </a:cubicBezTo>
              <a:cubicBezTo>
                <a:pt x="388691" y="208727"/>
                <a:pt x="369512" y="205047"/>
                <a:pt x="368445" y="204692"/>
              </a:cubicBezTo>
              <a:lnTo>
                <a:pt x="360258" y="201963"/>
              </a:lnTo>
              <a:cubicBezTo>
                <a:pt x="346009" y="192463"/>
                <a:pt x="358399" y="199222"/>
                <a:pt x="338424" y="193775"/>
              </a:cubicBezTo>
              <a:cubicBezTo>
                <a:pt x="332873" y="192261"/>
                <a:pt x="322049" y="188317"/>
                <a:pt x="322049" y="188317"/>
              </a:cubicBezTo>
              <a:cubicBezTo>
                <a:pt x="320229" y="186497"/>
                <a:pt x="318198" y="184868"/>
                <a:pt x="316590" y="182858"/>
              </a:cubicBezTo>
              <a:cubicBezTo>
                <a:pt x="302284" y="164975"/>
                <a:pt x="322607" y="173787"/>
                <a:pt x="275652" y="177400"/>
              </a:cubicBezTo>
              <a:lnTo>
                <a:pt x="259276" y="182858"/>
              </a:lnTo>
              <a:lnTo>
                <a:pt x="251089" y="185587"/>
              </a:lnTo>
              <a:lnTo>
                <a:pt x="180129" y="180129"/>
              </a:lnTo>
              <a:cubicBezTo>
                <a:pt x="172794" y="180129"/>
                <a:pt x="165573" y="181948"/>
                <a:pt x="158295" y="182858"/>
              </a:cubicBezTo>
              <a:cubicBezTo>
                <a:pt x="157385" y="185587"/>
                <a:pt x="156130" y="188225"/>
                <a:pt x="155566" y="191046"/>
              </a:cubicBezTo>
              <a:cubicBezTo>
                <a:pt x="154304" y="197354"/>
                <a:pt x="155713" y="204396"/>
                <a:pt x="152836" y="210150"/>
              </a:cubicBezTo>
              <a:cubicBezTo>
                <a:pt x="151549" y="212723"/>
                <a:pt x="147378" y="211970"/>
                <a:pt x="144649" y="212880"/>
              </a:cubicBezTo>
              <a:cubicBezTo>
                <a:pt x="141010" y="211970"/>
                <a:pt x="136173" y="212998"/>
                <a:pt x="133732" y="210150"/>
              </a:cubicBezTo>
              <a:cubicBezTo>
                <a:pt x="117751" y="191506"/>
                <a:pt x="138467" y="196486"/>
                <a:pt x="120086" y="188317"/>
              </a:cubicBezTo>
              <a:cubicBezTo>
                <a:pt x="101553" y="180080"/>
                <a:pt x="93766" y="182029"/>
                <a:pt x="70960" y="180129"/>
              </a:cubicBezTo>
              <a:cubicBezTo>
                <a:pt x="67234" y="176403"/>
                <a:pt x="62478" y="170933"/>
                <a:pt x="57314" y="169212"/>
              </a:cubicBezTo>
              <a:cubicBezTo>
                <a:pt x="52064" y="167462"/>
                <a:pt x="46397" y="167393"/>
                <a:pt x="40938" y="166483"/>
              </a:cubicBezTo>
              <a:cubicBezTo>
                <a:pt x="39119" y="164663"/>
                <a:pt x="36383" y="163433"/>
                <a:pt x="35480" y="161024"/>
              </a:cubicBezTo>
              <a:cubicBezTo>
                <a:pt x="33537" y="155843"/>
                <a:pt x="33952" y="150051"/>
                <a:pt x="32751" y="144649"/>
              </a:cubicBezTo>
              <a:cubicBezTo>
                <a:pt x="32127" y="141840"/>
                <a:pt x="32055" y="138495"/>
                <a:pt x="30021" y="136461"/>
              </a:cubicBezTo>
              <a:cubicBezTo>
                <a:pt x="27987" y="134427"/>
                <a:pt x="24563" y="134642"/>
                <a:pt x="21834" y="133732"/>
              </a:cubicBezTo>
              <a:cubicBezTo>
                <a:pt x="19105" y="134642"/>
                <a:pt x="16219" y="135174"/>
                <a:pt x="13646" y="136461"/>
              </a:cubicBezTo>
              <a:cubicBezTo>
                <a:pt x="710" y="142929"/>
                <a:pt x="10532" y="141920"/>
                <a:pt x="0" y="14192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98</xdr:col>
      <xdr:colOff>10917</xdr:colOff>
      <xdr:row>95</xdr:row>
      <xdr:rowOff>10917</xdr:rowOff>
    </xdr:from>
    <xdr:to>
      <xdr:col>114</xdr:col>
      <xdr:colOff>21833</xdr:colOff>
      <xdr:row>118</xdr:row>
      <xdr:rowOff>8188</xdr:rowOff>
    </xdr:to>
    <xdr:sp macro="" textlink="">
      <xdr:nvSpPr>
        <xdr:cNvPr id="22" name="Freeform 24">
          <a:extLst>
            <a:ext uri="{FF2B5EF4-FFF2-40B4-BE49-F238E27FC236}">
              <a16:creationId xmlns:a16="http://schemas.microsoft.com/office/drawing/2014/main" id="{00000000-0008-0000-0F00-000016000000}"/>
            </a:ext>
          </a:extLst>
        </xdr:cNvPr>
        <xdr:cNvSpPr/>
      </xdr:nvSpPr>
      <xdr:spPr>
        <a:xfrm>
          <a:off x="3767577" y="1626357"/>
          <a:ext cx="498596" cy="347791"/>
        </a:xfrm>
        <a:custGeom>
          <a:avLst/>
          <a:gdLst>
            <a:gd name="connsiteX0" fmla="*/ 447593 w 447593"/>
            <a:gd name="connsiteY0" fmla="*/ 436676 h 436676"/>
            <a:gd name="connsiteX1" fmla="*/ 433947 w 447593"/>
            <a:gd name="connsiteY1" fmla="*/ 431217 h 436676"/>
            <a:gd name="connsiteX2" fmla="*/ 428489 w 447593"/>
            <a:gd name="connsiteY2" fmla="*/ 423030 h 436676"/>
            <a:gd name="connsiteX3" fmla="*/ 423030 w 447593"/>
            <a:gd name="connsiteY3" fmla="*/ 417571 h 436676"/>
            <a:gd name="connsiteX4" fmla="*/ 420301 w 447593"/>
            <a:gd name="connsiteY4" fmla="*/ 409384 h 436676"/>
            <a:gd name="connsiteX5" fmla="*/ 398467 w 447593"/>
            <a:gd name="connsiteY5" fmla="*/ 398467 h 436676"/>
            <a:gd name="connsiteX6" fmla="*/ 390280 w 447593"/>
            <a:gd name="connsiteY6" fmla="*/ 395738 h 436676"/>
            <a:gd name="connsiteX7" fmla="*/ 384821 w 447593"/>
            <a:gd name="connsiteY7" fmla="*/ 390279 h 436676"/>
            <a:gd name="connsiteX8" fmla="*/ 368446 w 447593"/>
            <a:gd name="connsiteY8" fmla="*/ 384821 h 436676"/>
            <a:gd name="connsiteX9" fmla="*/ 343883 w 447593"/>
            <a:gd name="connsiteY9" fmla="*/ 387550 h 436676"/>
            <a:gd name="connsiteX10" fmla="*/ 338424 w 447593"/>
            <a:gd name="connsiteY10" fmla="*/ 393008 h 436676"/>
            <a:gd name="connsiteX11" fmla="*/ 327507 w 447593"/>
            <a:gd name="connsiteY11" fmla="*/ 395738 h 436676"/>
            <a:gd name="connsiteX12" fmla="*/ 322049 w 447593"/>
            <a:gd name="connsiteY12" fmla="*/ 390279 h 436676"/>
            <a:gd name="connsiteX13" fmla="*/ 319320 w 447593"/>
            <a:gd name="connsiteY13" fmla="*/ 382091 h 436676"/>
            <a:gd name="connsiteX14" fmla="*/ 311132 w 447593"/>
            <a:gd name="connsiteY14" fmla="*/ 379362 h 436676"/>
            <a:gd name="connsiteX15" fmla="*/ 302944 w 447593"/>
            <a:gd name="connsiteY15" fmla="*/ 373904 h 436676"/>
            <a:gd name="connsiteX16" fmla="*/ 297486 w 447593"/>
            <a:gd name="connsiteY16" fmla="*/ 368445 h 436676"/>
            <a:gd name="connsiteX17" fmla="*/ 289298 w 447593"/>
            <a:gd name="connsiteY17" fmla="*/ 365716 h 436676"/>
            <a:gd name="connsiteX18" fmla="*/ 270194 w 447593"/>
            <a:gd name="connsiteY18" fmla="*/ 360258 h 436676"/>
            <a:gd name="connsiteX19" fmla="*/ 259277 w 447593"/>
            <a:gd name="connsiteY19" fmla="*/ 346611 h 436676"/>
            <a:gd name="connsiteX20" fmla="*/ 253818 w 447593"/>
            <a:gd name="connsiteY20" fmla="*/ 341153 h 436676"/>
            <a:gd name="connsiteX21" fmla="*/ 242901 w 447593"/>
            <a:gd name="connsiteY21" fmla="*/ 327507 h 436676"/>
            <a:gd name="connsiteX22" fmla="*/ 234714 w 447593"/>
            <a:gd name="connsiteY22" fmla="*/ 324778 h 436676"/>
            <a:gd name="connsiteX23" fmla="*/ 229255 w 447593"/>
            <a:gd name="connsiteY23" fmla="*/ 319319 h 436676"/>
            <a:gd name="connsiteX24" fmla="*/ 221068 w 447593"/>
            <a:gd name="connsiteY24" fmla="*/ 313861 h 436676"/>
            <a:gd name="connsiteX25" fmla="*/ 207421 w 447593"/>
            <a:gd name="connsiteY25" fmla="*/ 292027 h 436676"/>
            <a:gd name="connsiteX26" fmla="*/ 182858 w 447593"/>
            <a:gd name="connsiteY26" fmla="*/ 283839 h 436676"/>
            <a:gd name="connsiteX27" fmla="*/ 174671 w 447593"/>
            <a:gd name="connsiteY27" fmla="*/ 281110 h 436676"/>
            <a:gd name="connsiteX28" fmla="*/ 166483 w 447593"/>
            <a:gd name="connsiteY28" fmla="*/ 278381 h 436676"/>
            <a:gd name="connsiteX29" fmla="*/ 152837 w 447593"/>
            <a:gd name="connsiteY29" fmla="*/ 270193 h 436676"/>
            <a:gd name="connsiteX30" fmla="*/ 141920 w 447593"/>
            <a:gd name="connsiteY30" fmla="*/ 259276 h 436676"/>
            <a:gd name="connsiteX31" fmla="*/ 139191 w 447593"/>
            <a:gd name="connsiteY31" fmla="*/ 251089 h 436676"/>
            <a:gd name="connsiteX32" fmla="*/ 125545 w 447593"/>
            <a:gd name="connsiteY32" fmla="*/ 240172 h 436676"/>
            <a:gd name="connsiteX33" fmla="*/ 120086 w 447593"/>
            <a:gd name="connsiteY33" fmla="*/ 234713 h 436676"/>
            <a:gd name="connsiteX34" fmla="*/ 103711 w 447593"/>
            <a:gd name="connsiteY34" fmla="*/ 229255 h 436676"/>
            <a:gd name="connsiteX35" fmla="*/ 95523 w 447593"/>
            <a:gd name="connsiteY35" fmla="*/ 226525 h 436676"/>
            <a:gd name="connsiteX36" fmla="*/ 84606 w 447593"/>
            <a:gd name="connsiteY36" fmla="*/ 229255 h 436676"/>
            <a:gd name="connsiteX37" fmla="*/ 73689 w 447593"/>
            <a:gd name="connsiteY37" fmla="*/ 242901 h 436676"/>
            <a:gd name="connsiteX38" fmla="*/ 65502 w 447593"/>
            <a:gd name="connsiteY38" fmla="*/ 248359 h 436676"/>
            <a:gd name="connsiteX39" fmla="*/ 46397 w 447593"/>
            <a:gd name="connsiteY39" fmla="*/ 242901 h 436676"/>
            <a:gd name="connsiteX40" fmla="*/ 38209 w 447593"/>
            <a:gd name="connsiteY40" fmla="*/ 229255 h 436676"/>
            <a:gd name="connsiteX41" fmla="*/ 27292 w 447593"/>
            <a:gd name="connsiteY41" fmla="*/ 218338 h 436676"/>
            <a:gd name="connsiteX42" fmla="*/ 24563 w 447593"/>
            <a:gd name="connsiteY42" fmla="*/ 210150 h 436676"/>
            <a:gd name="connsiteX43" fmla="*/ 16376 w 447593"/>
            <a:gd name="connsiteY43" fmla="*/ 204692 h 436676"/>
            <a:gd name="connsiteX44" fmla="*/ 10917 w 447593"/>
            <a:gd name="connsiteY44" fmla="*/ 199233 h 436676"/>
            <a:gd name="connsiteX45" fmla="*/ 0 w 447593"/>
            <a:gd name="connsiteY45" fmla="*/ 185587 h 436676"/>
            <a:gd name="connsiteX46" fmla="*/ 2729 w 447593"/>
            <a:gd name="connsiteY46" fmla="*/ 177399 h 436676"/>
            <a:gd name="connsiteX47" fmla="*/ 24563 w 447593"/>
            <a:gd name="connsiteY47" fmla="*/ 158295 h 436676"/>
            <a:gd name="connsiteX48" fmla="*/ 27292 w 447593"/>
            <a:gd name="connsiteY48" fmla="*/ 150107 h 436676"/>
            <a:gd name="connsiteX49" fmla="*/ 30022 w 447593"/>
            <a:gd name="connsiteY49" fmla="*/ 131003 h 436676"/>
            <a:gd name="connsiteX50" fmla="*/ 40939 w 447593"/>
            <a:gd name="connsiteY50" fmla="*/ 120086 h 436676"/>
            <a:gd name="connsiteX51" fmla="*/ 46397 w 447593"/>
            <a:gd name="connsiteY51" fmla="*/ 103710 h 436676"/>
            <a:gd name="connsiteX52" fmla="*/ 40939 w 447593"/>
            <a:gd name="connsiteY52" fmla="*/ 65501 h 436676"/>
            <a:gd name="connsiteX53" fmla="*/ 43668 w 447593"/>
            <a:gd name="connsiteY53" fmla="*/ 54584 h 436676"/>
            <a:gd name="connsiteX54" fmla="*/ 51856 w 447593"/>
            <a:gd name="connsiteY54" fmla="*/ 49126 h 436676"/>
            <a:gd name="connsiteX55" fmla="*/ 57314 w 447593"/>
            <a:gd name="connsiteY55" fmla="*/ 43667 h 436676"/>
            <a:gd name="connsiteX56" fmla="*/ 60043 w 447593"/>
            <a:gd name="connsiteY56" fmla="*/ 0 h 4366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447593" h="436676">
              <a:moveTo>
                <a:pt x="447593" y="436676"/>
              </a:moveTo>
              <a:cubicBezTo>
                <a:pt x="443044" y="434856"/>
                <a:pt x="437934" y="434065"/>
                <a:pt x="433947" y="431217"/>
              </a:cubicBezTo>
              <a:cubicBezTo>
                <a:pt x="431278" y="429311"/>
                <a:pt x="430538" y="425591"/>
                <a:pt x="428489" y="423030"/>
              </a:cubicBezTo>
              <a:cubicBezTo>
                <a:pt x="426881" y="421021"/>
                <a:pt x="424850" y="419391"/>
                <a:pt x="423030" y="417571"/>
              </a:cubicBezTo>
              <a:cubicBezTo>
                <a:pt x="422120" y="414842"/>
                <a:pt x="421781" y="411851"/>
                <a:pt x="420301" y="409384"/>
              </a:cubicBezTo>
              <a:cubicBezTo>
                <a:pt x="415537" y="401443"/>
                <a:pt x="406636" y="401190"/>
                <a:pt x="398467" y="398467"/>
              </a:cubicBezTo>
              <a:lnTo>
                <a:pt x="390280" y="395738"/>
              </a:lnTo>
              <a:cubicBezTo>
                <a:pt x="388460" y="393918"/>
                <a:pt x="387123" y="391430"/>
                <a:pt x="384821" y="390279"/>
              </a:cubicBezTo>
              <a:cubicBezTo>
                <a:pt x="379675" y="387706"/>
                <a:pt x="368446" y="384821"/>
                <a:pt x="368446" y="384821"/>
              </a:cubicBezTo>
              <a:cubicBezTo>
                <a:pt x="360258" y="385731"/>
                <a:pt x="351831" y="385383"/>
                <a:pt x="343883" y="387550"/>
              </a:cubicBezTo>
              <a:cubicBezTo>
                <a:pt x="341400" y="388227"/>
                <a:pt x="340726" y="391857"/>
                <a:pt x="338424" y="393008"/>
              </a:cubicBezTo>
              <a:cubicBezTo>
                <a:pt x="335069" y="394686"/>
                <a:pt x="331146" y="394828"/>
                <a:pt x="327507" y="395738"/>
              </a:cubicBezTo>
              <a:cubicBezTo>
                <a:pt x="325688" y="393918"/>
                <a:pt x="323373" y="392486"/>
                <a:pt x="322049" y="390279"/>
              </a:cubicBezTo>
              <a:cubicBezTo>
                <a:pt x="320569" y="387812"/>
                <a:pt x="321354" y="384125"/>
                <a:pt x="319320" y="382091"/>
              </a:cubicBezTo>
              <a:cubicBezTo>
                <a:pt x="317286" y="380057"/>
                <a:pt x="313705" y="380648"/>
                <a:pt x="311132" y="379362"/>
              </a:cubicBezTo>
              <a:cubicBezTo>
                <a:pt x="308198" y="377895"/>
                <a:pt x="305505" y="375953"/>
                <a:pt x="302944" y="373904"/>
              </a:cubicBezTo>
              <a:cubicBezTo>
                <a:pt x="300935" y="372297"/>
                <a:pt x="299692" y="369769"/>
                <a:pt x="297486" y="368445"/>
              </a:cubicBezTo>
              <a:cubicBezTo>
                <a:pt x="295019" y="366965"/>
                <a:pt x="292064" y="366506"/>
                <a:pt x="289298" y="365716"/>
              </a:cubicBezTo>
              <a:cubicBezTo>
                <a:pt x="265318" y="358865"/>
                <a:pt x="289817" y="366799"/>
                <a:pt x="270194" y="360258"/>
              </a:cubicBezTo>
              <a:cubicBezTo>
                <a:pt x="257009" y="347073"/>
                <a:pt x="273054" y="363832"/>
                <a:pt x="259277" y="346611"/>
              </a:cubicBezTo>
              <a:cubicBezTo>
                <a:pt x="257670" y="344602"/>
                <a:pt x="255425" y="343162"/>
                <a:pt x="253818" y="341153"/>
              </a:cubicBezTo>
              <a:cubicBezTo>
                <a:pt x="250382" y="336858"/>
                <a:pt x="247974" y="330550"/>
                <a:pt x="242901" y="327507"/>
              </a:cubicBezTo>
              <a:cubicBezTo>
                <a:pt x="240434" y="326027"/>
                <a:pt x="237443" y="325688"/>
                <a:pt x="234714" y="324778"/>
              </a:cubicBezTo>
              <a:cubicBezTo>
                <a:pt x="232894" y="322958"/>
                <a:pt x="231264" y="320927"/>
                <a:pt x="229255" y="319319"/>
              </a:cubicBezTo>
              <a:cubicBezTo>
                <a:pt x="226694" y="317270"/>
                <a:pt x="222806" y="316642"/>
                <a:pt x="221068" y="313861"/>
              </a:cubicBezTo>
              <a:cubicBezTo>
                <a:pt x="211078" y="297877"/>
                <a:pt x="222388" y="298679"/>
                <a:pt x="207421" y="292027"/>
              </a:cubicBezTo>
              <a:cubicBezTo>
                <a:pt x="207406" y="292020"/>
                <a:pt x="186960" y="285206"/>
                <a:pt x="182858" y="283839"/>
              </a:cubicBezTo>
              <a:lnTo>
                <a:pt x="174671" y="281110"/>
              </a:lnTo>
              <a:lnTo>
                <a:pt x="166483" y="278381"/>
              </a:lnTo>
              <a:cubicBezTo>
                <a:pt x="146324" y="258218"/>
                <a:pt x="177629" y="287901"/>
                <a:pt x="152837" y="270193"/>
              </a:cubicBezTo>
              <a:cubicBezTo>
                <a:pt x="148649" y="267202"/>
                <a:pt x="141920" y="259276"/>
                <a:pt x="141920" y="259276"/>
              </a:cubicBezTo>
              <a:cubicBezTo>
                <a:pt x="141010" y="256547"/>
                <a:pt x="140671" y="253556"/>
                <a:pt x="139191" y="251089"/>
              </a:cubicBezTo>
              <a:cubicBezTo>
                <a:pt x="136149" y="246019"/>
                <a:pt x="129837" y="243606"/>
                <a:pt x="125545" y="240172"/>
              </a:cubicBezTo>
              <a:cubicBezTo>
                <a:pt x="123536" y="238564"/>
                <a:pt x="122388" y="235864"/>
                <a:pt x="120086" y="234713"/>
              </a:cubicBezTo>
              <a:cubicBezTo>
                <a:pt x="114940" y="232140"/>
                <a:pt x="109169" y="231074"/>
                <a:pt x="103711" y="229255"/>
              </a:cubicBezTo>
              <a:lnTo>
                <a:pt x="95523" y="226525"/>
              </a:lnTo>
              <a:cubicBezTo>
                <a:pt x="91884" y="227435"/>
                <a:pt x="87258" y="226603"/>
                <a:pt x="84606" y="229255"/>
              </a:cubicBezTo>
              <a:cubicBezTo>
                <a:pt x="65760" y="248102"/>
                <a:pt x="97262" y="235044"/>
                <a:pt x="73689" y="242901"/>
              </a:cubicBezTo>
              <a:cubicBezTo>
                <a:pt x="70960" y="244720"/>
                <a:pt x="68749" y="247895"/>
                <a:pt x="65502" y="248359"/>
              </a:cubicBezTo>
              <a:cubicBezTo>
                <a:pt x="63103" y="248702"/>
                <a:pt x="49469" y="243925"/>
                <a:pt x="46397" y="242901"/>
              </a:cubicBezTo>
              <a:cubicBezTo>
                <a:pt x="26223" y="222723"/>
                <a:pt x="55931" y="254064"/>
                <a:pt x="38209" y="229255"/>
              </a:cubicBezTo>
              <a:cubicBezTo>
                <a:pt x="35218" y="225067"/>
                <a:pt x="27292" y="218338"/>
                <a:pt x="27292" y="218338"/>
              </a:cubicBezTo>
              <a:cubicBezTo>
                <a:pt x="26382" y="215609"/>
                <a:pt x="26360" y="212397"/>
                <a:pt x="24563" y="210150"/>
              </a:cubicBezTo>
              <a:cubicBezTo>
                <a:pt x="22514" y="207589"/>
                <a:pt x="18937" y="206741"/>
                <a:pt x="16376" y="204692"/>
              </a:cubicBezTo>
              <a:cubicBezTo>
                <a:pt x="14367" y="203084"/>
                <a:pt x="12525" y="201242"/>
                <a:pt x="10917" y="199233"/>
              </a:cubicBezTo>
              <a:cubicBezTo>
                <a:pt x="-2855" y="182018"/>
                <a:pt x="13182" y="198769"/>
                <a:pt x="0" y="185587"/>
              </a:cubicBezTo>
              <a:cubicBezTo>
                <a:pt x="910" y="182858"/>
                <a:pt x="1003" y="179701"/>
                <a:pt x="2729" y="177399"/>
              </a:cubicBezTo>
              <a:cubicBezTo>
                <a:pt x="10711" y="166757"/>
                <a:pt x="15094" y="164608"/>
                <a:pt x="24563" y="158295"/>
              </a:cubicBezTo>
              <a:cubicBezTo>
                <a:pt x="25473" y="155566"/>
                <a:pt x="26728" y="152928"/>
                <a:pt x="27292" y="150107"/>
              </a:cubicBezTo>
              <a:cubicBezTo>
                <a:pt x="28554" y="143799"/>
                <a:pt x="27360" y="136859"/>
                <a:pt x="30022" y="131003"/>
              </a:cubicBezTo>
              <a:cubicBezTo>
                <a:pt x="32152" y="126318"/>
                <a:pt x="40939" y="120086"/>
                <a:pt x="40939" y="120086"/>
              </a:cubicBezTo>
              <a:cubicBezTo>
                <a:pt x="42758" y="114627"/>
                <a:pt x="46918" y="109440"/>
                <a:pt x="46397" y="103710"/>
              </a:cubicBezTo>
              <a:cubicBezTo>
                <a:pt x="43408" y="70824"/>
                <a:pt x="46845" y="83222"/>
                <a:pt x="40939" y="65501"/>
              </a:cubicBezTo>
              <a:cubicBezTo>
                <a:pt x="41849" y="61862"/>
                <a:pt x="41587" y="57705"/>
                <a:pt x="43668" y="54584"/>
              </a:cubicBezTo>
              <a:cubicBezTo>
                <a:pt x="45488" y="51855"/>
                <a:pt x="49295" y="51175"/>
                <a:pt x="51856" y="49126"/>
              </a:cubicBezTo>
              <a:cubicBezTo>
                <a:pt x="53865" y="47519"/>
                <a:pt x="55495" y="45487"/>
                <a:pt x="57314" y="43667"/>
              </a:cubicBezTo>
              <a:cubicBezTo>
                <a:pt x="63783" y="24260"/>
                <a:pt x="60043" y="38357"/>
                <a:pt x="60043"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95</xdr:col>
      <xdr:colOff>10916</xdr:colOff>
      <xdr:row>81</xdr:row>
      <xdr:rowOff>18385</xdr:rowOff>
    </xdr:from>
    <xdr:to>
      <xdr:col>104</xdr:col>
      <xdr:colOff>16375</xdr:colOff>
      <xdr:row>95</xdr:row>
      <xdr:rowOff>10917</xdr:rowOff>
    </xdr:to>
    <xdr:sp macro="" textlink="">
      <xdr:nvSpPr>
        <xdr:cNvPr id="23" name="Freeform 25">
          <a:extLst>
            <a:ext uri="{FF2B5EF4-FFF2-40B4-BE49-F238E27FC236}">
              <a16:creationId xmlns:a16="http://schemas.microsoft.com/office/drawing/2014/main" id="{00000000-0008-0000-0F00-000017000000}"/>
            </a:ext>
          </a:extLst>
        </xdr:cNvPr>
        <xdr:cNvSpPr/>
      </xdr:nvSpPr>
      <xdr:spPr>
        <a:xfrm>
          <a:off x="3676136" y="1420465"/>
          <a:ext cx="279779" cy="205892"/>
        </a:xfrm>
        <a:custGeom>
          <a:avLst/>
          <a:gdLst>
            <a:gd name="connsiteX0" fmla="*/ 144649 w 251089"/>
            <a:gd name="connsiteY0" fmla="*/ 259996 h 259996"/>
            <a:gd name="connsiteX1" fmla="*/ 155566 w 251089"/>
            <a:gd name="connsiteY1" fmla="*/ 246350 h 259996"/>
            <a:gd name="connsiteX2" fmla="*/ 171942 w 251089"/>
            <a:gd name="connsiteY2" fmla="*/ 240891 h 259996"/>
            <a:gd name="connsiteX3" fmla="*/ 177400 w 251089"/>
            <a:gd name="connsiteY3" fmla="*/ 232703 h 259996"/>
            <a:gd name="connsiteX4" fmla="*/ 191046 w 251089"/>
            <a:gd name="connsiteY4" fmla="*/ 221787 h 259996"/>
            <a:gd name="connsiteX5" fmla="*/ 193775 w 251089"/>
            <a:gd name="connsiteY5" fmla="*/ 213599 h 259996"/>
            <a:gd name="connsiteX6" fmla="*/ 199234 w 251089"/>
            <a:gd name="connsiteY6" fmla="*/ 208140 h 259996"/>
            <a:gd name="connsiteX7" fmla="*/ 204692 w 251089"/>
            <a:gd name="connsiteY7" fmla="*/ 199953 h 259996"/>
            <a:gd name="connsiteX8" fmla="*/ 207422 w 251089"/>
            <a:gd name="connsiteY8" fmla="*/ 191765 h 259996"/>
            <a:gd name="connsiteX9" fmla="*/ 215609 w 251089"/>
            <a:gd name="connsiteY9" fmla="*/ 186307 h 259996"/>
            <a:gd name="connsiteX10" fmla="*/ 229255 w 251089"/>
            <a:gd name="connsiteY10" fmla="*/ 178119 h 259996"/>
            <a:gd name="connsiteX11" fmla="*/ 234714 w 251089"/>
            <a:gd name="connsiteY11" fmla="*/ 172660 h 259996"/>
            <a:gd name="connsiteX12" fmla="*/ 242902 w 251089"/>
            <a:gd name="connsiteY12" fmla="*/ 169931 h 259996"/>
            <a:gd name="connsiteX13" fmla="*/ 248360 w 251089"/>
            <a:gd name="connsiteY13" fmla="*/ 153556 h 259996"/>
            <a:gd name="connsiteX14" fmla="*/ 251089 w 251089"/>
            <a:gd name="connsiteY14" fmla="*/ 145368 h 259996"/>
            <a:gd name="connsiteX15" fmla="*/ 242902 w 251089"/>
            <a:gd name="connsiteY15" fmla="*/ 142639 h 259996"/>
            <a:gd name="connsiteX16" fmla="*/ 231985 w 251089"/>
            <a:gd name="connsiteY16" fmla="*/ 131722 h 259996"/>
            <a:gd name="connsiteX17" fmla="*/ 223797 w 251089"/>
            <a:gd name="connsiteY17" fmla="*/ 128993 h 259996"/>
            <a:gd name="connsiteX18" fmla="*/ 215609 w 251089"/>
            <a:gd name="connsiteY18" fmla="*/ 123534 h 259996"/>
            <a:gd name="connsiteX19" fmla="*/ 199234 w 251089"/>
            <a:gd name="connsiteY19" fmla="*/ 118076 h 259996"/>
            <a:gd name="connsiteX20" fmla="*/ 185588 w 251089"/>
            <a:gd name="connsiteY20" fmla="*/ 107159 h 259996"/>
            <a:gd name="connsiteX21" fmla="*/ 171942 w 251089"/>
            <a:gd name="connsiteY21" fmla="*/ 104430 h 259996"/>
            <a:gd name="connsiteX22" fmla="*/ 152837 w 251089"/>
            <a:gd name="connsiteY22" fmla="*/ 98971 h 259996"/>
            <a:gd name="connsiteX23" fmla="*/ 144649 w 251089"/>
            <a:gd name="connsiteY23" fmla="*/ 93513 h 259996"/>
            <a:gd name="connsiteX24" fmla="*/ 139191 w 251089"/>
            <a:gd name="connsiteY24" fmla="*/ 88054 h 259996"/>
            <a:gd name="connsiteX25" fmla="*/ 131003 w 251089"/>
            <a:gd name="connsiteY25" fmla="*/ 85325 h 259996"/>
            <a:gd name="connsiteX26" fmla="*/ 122816 w 251089"/>
            <a:gd name="connsiteY26" fmla="*/ 79867 h 259996"/>
            <a:gd name="connsiteX27" fmla="*/ 117357 w 251089"/>
            <a:gd name="connsiteY27" fmla="*/ 74408 h 259996"/>
            <a:gd name="connsiteX28" fmla="*/ 109169 w 251089"/>
            <a:gd name="connsiteY28" fmla="*/ 71679 h 259996"/>
            <a:gd name="connsiteX29" fmla="*/ 103711 w 251089"/>
            <a:gd name="connsiteY29" fmla="*/ 63491 h 259996"/>
            <a:gd name="connsiteX30" fmla="*/ 100982 w 251089"/>
            <a:gd name="connsiteY30" fmla="*/ 44387 h 259996"/>
            <a:gd name="connsiteX31" fmla="*/ 92794 w 251089"/>
            <a:gd name="connsiteY31" fmla="*/ 41658 h 259996"/>
            <a:gd name="connsiteX32" fmla="*/ 81877 w 251089"/>
            <a:gd name="connsiteY32" fmla="*/ 28011 h 259996"/>
            <a:gd name="connsiteX33" fmla="*/ 73690 w 251089"/>
            <a:gd name="connsiteY33" fmla="*/ 22553 h 259996"/>
            <a:gd name="connsiteX34" fmla="*/ 68231 w 251089"/>
            <a:gd name="connsiteY34" fmla="*/ 17095 h 259996"/>
            <a:gd name="connsiteX35" fmla="*/ 51856 w 251089"/>
            <a:gd name="connsiteY35" fmla="*/ 6178 h 259996"/>
            <a:gd name="connsiteX36" fmla="*/ 46397 w 251089"/>
            <a:gd name="connsiteY36" fmla="*/ 719 h 259996"/>
            <a:gd name="connsiteX37" fmla="*/ 0 w 251089"/>
            <a:gd name="connsiteY37" fmla="*/ 719 h 2599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251089" h="259996">
              <a:moveTo>
                <a:pt x="144649" y="259996"/>
              </a:moveTo>
              <a:cubicBezTo>
                <a:pt x="148288" y="255447"/>
                <a:pt x="150794" y="249691"/>
                <a:pt x="155566" y="246350"/>
              </a:cubicBezTo>
              <a:cubicBezTo>
                <a:pt x="160280" y="243050"/>
                <a:pt x="171942" y="240891"/>
                <a:pt x="171942" y="240891"/>
              </a:cubicBezTo>
              <a:cubicBezTo>
                <a:pt x="173761" y="238162"/>
                <a:pt x="175351" y="235264"/>
                <a:pt x="177400" y="232703"/>
              </a:cubicBezTo>
              <a:cubicBezTo>
                <a:pt x="181843" y="227150"/>
                <a:pt x="184970" y="225838"/>
                <a:pt x="191046" y="221787"/>
              </a:cubicBezTo>
              <a:cubicBezTo>
                <a:pt x="191956" y="219058"/>
                <a:pt x="192295" y="216066"/>
                <a:pt x="193775" y="213599"/>
              </a:cubicBezTo>
              <a:cubicBezTo>
                <a:pt x="195099" y="211392"/>
                <a:pt x="197626" y="210149"/>
                <a:pt x="199234" y="208140"/>
              </a:cubicBezTo>
              <a:cubicBezTo>
                <a:pt x="201283" y="205579"/>
                <a:pt x="203225" y="202887"/>
                <a:pt x="204692" y="199953"/>
              </a:cubicBezTo>
              <a:cubicBezTo>
                <a:pt x="205979" y="197380"/>
                <a:pt x="205625" y="194012"/>
                <a:pt x="207422" y="191765"/>
              </a:cubicBezTo>
              <a:cubicBezTo>
                <a:pt x="209471" y="189204"/>
                <a:pt x="213048" y="188356"/>
                <a:pt x="215609" y="186307"/>
              </a:cubicBezTo>
              <a:cubicBezTo>
                <a:pt x="226313" y="177744"/>
                <a:pt x="215037" y="182858"/>
                <a:pt x="229255" y="178119"/>
              </a:cubicBezTo>
              <a:cubicBezTo>
                <a:pt x="231075" y="176299"/>
                <a:pt x="232507" y="173984"/>
                <a:pt x="234714" y="172660"/>
              </a:cubicBezTo>
              <a:cubicBezTo>
                <a:pt x="237181" y="171180"/>
                <a:pt x="241230" y="172272"/>
                <a:pt x="242902" y="169931"/>
              </a:cubicBezTo>
              <a:cubicBezTo>
                <a:pt x="246246" y="165249"/>
                <a:pt x="246541" y="159014"/>
                <a:pt x="248360" y="153556"/>
              </a:cubicBezTo>
              <a:lnTo>
                <a:pt x="251089" y="145368"/>
              </a:lnTo>
              <a:cubicBezTo>
                <a:pt x="248360" y="144458"/>
                <a:pt x="245243" y="144311"/>
                <a:pt x="242902" y="142639"/>
              </a:cubicBezTo>
              <a:cubicBezTo>
                <a:pt x="238714" y="139648"/>
                <a:pt x="236867" y="133349"/>
                <a:pt x="231985" y="131722"/>
              </a:cubicBezTo>
              <a:lnTo>
                <a:pt x="223797" y="128993"/>
              </a:lnTo>
              <a:cubicBezTo>
                <a:pt x="221068" y="127173"/>
                <a:pt x="218607" y="124866"/>
                <a:pt x="215609" y="123534"/>
              </a:cubicBezTo>
              <a:cubicBezTo>
                <a:pt x="210351" y="121197"/>
                <a:pt x="199234" y="118076"/>
                <a:pt x="199234" y="118076"/>
              </a:cubicBezTo>
              <a:cubicBezTo>
                <a:pt x="195238" y="114080"/>
                <a:pt x="191096" y="109224"/>
                <a:pt x="185588" y="107159"/>
              </a:cubicBezTo>
              <a:cubicBezTo>
                <a:pt x="181245" y="105530"/>
                <a:pt x="176470" y="105436"/>
                <a:pt x="171942" y="104430"/>
              </a:cubicBezTo>
              <a:cubicBezTo>
                <a:pt x="168788" y="103729"/>
                <a:pt x="156488" y="100797"/>
                <a:pt x="152837" y="98971"/>
              </a:cubicBezTo>
              <a:cubicBezTo>
                <a:pt x="149903" y="97504"/>
                <a:pt x="147210" y="95562"/>
                <a:pt x="144649" y="93513"/>
              </a:cubicBezTo>
              <a:cubicBezTo>
                <a:pt x="142640" y="91906"/>
                <a:pt x="141397" y="89378"/>
                <a:pt x="139191" y="88054"/>
              </a:cubicBezTo>
              <a:cubicBezTo>
                <a:pt x="136724" y="86574"/>
                <a:pt x="133732" y="86235"/>
                <a:pt x="131003" y="85325"/>
              </a:cubicBezTo>
              <a:cubicBezTo>
                <a:pt x="128274" y="83506"/>
                <a:pt x="125377" y="81916"/>
                <a:pt x="122816" y="79867"/>
              </a:cubicBezTo>
              <a:cubicBezTo>
                <a:pt x="120807" y="78259"/>
                <a:pt x="119564" y="75732"/>
                <a:pt x="117357" y="74408"/>
              </a:cubicBezTo>
              <a:cubicBezTo>
                <a:pt x="114890" y="72928"/>
                <a:pt x="111898" y="72589"/>
                <a:pt x="109169" y="71679"/>
              </a:cubicBezTo>
              <a:cubicBezTo>
                <a:pt x="107350" y="68950"/>
                <a:pt x="104653" y="66633"/>
                <a:pt x="103711" y="63491"/>
              </a:cubicBezTo>
              <a:cubicBezTo>
                <a:pt x="101863" y="57330"/>
                <a:pt x="103859" y="50140"/>
                <a:pt x="100982" y="44387"/>
              </a:cubicBezTo>
              <a:cubicBezTo>
                <a:pt x="99695" y="41814"/>
                <a:pt x="95523" y="42568"/>
                <a:pt x="92794" y="41658"/>
              </a:cubicBezTo>
              <a:cubicBezTo>
                <a:pt x="88741" y="35577"/>
                <a:pt x="87434" y="32456"/>
                <a:pt x="81877" y="28011"/>
              </a:cubicBezTo>
              <a:cubicBezTo>
                <a:pt x="79316" y="25962"/>
                <a:pt x="76251" y="24602"/>
                <a:pt x="73690" y="22553"/>
              </a:cubicBezTo>
              <a:cubicBezTo>
                <a:pt x="71681" y="20946"/>
                <a:pt x="70290" y="18639"/>
                <a:pt x="68231" y="17095"/>
              </a:cubicBezTo>
              <a:cubicBezTo>
                <a:pt x="62983" y="13159"/>
                <a:pt x="56495" y="10817"/>
                <a:pt x="51856" y="6178"/>
              </a:cubicBezTo>
              <a:cubicBezTo>
                <a:pt x="50036" y="4358"/>
                <a:pt x="48956" y="988"/>
                <a:pt x="46397" y="719"/>
              </a:cubicBezTo>
              <a:cubicBezTo>
                <a:pt x="31016" y="-900"/>
                <a:pt x="15466" y="719"/>
                <a:pt x="0" y="71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87</xdr:col>
      <xdr:colOff>21834</xdr:colOff>
      <xdr:row>61</xdr:row>
      <xdr:rowOff>13646</xdr:rowOff>
    </xdr:from>
    <xdr:to>
      <xdr:col>95</xdr:col>
      <xdr:colOff>16375</xdr:colOff>
      <xdr:row>82</xdr:row>
      <xdr:rowOff>5459</xdr:rowOff>
    </xdr:to>
    <xdr:sp macro="" textlink="">
      <xdr:nvSpPr>
        <xdr:cNvPr id="24" name="Freeform 26">
          <a:extLst>
            <a:ext uri="{FF2B5EF4-FFF2-40B4-BE49-F238E27FC236}">
              <a16:creationId xmlns:a16="http://schemas.microsoft.com/office/drawing/2014/main" id="{00000000-0008-0000-0F00-000018000000}"/>
            </a:ext>
          </a:extLst>
        </xdr:cNvPr>
        <xdr:cNvSpPr/>
      </xdr:nvSpPr>
      <xdr:spPr>
        <a:xfrm>
          <a:off x="3443214" y="1110926"/>
          <a:ext cx="238381" cy="311853"/>
        </a:xfrm>
        <a:custGeom>
          <a:avLst/>
          <a:gdLst>
            <a:gd name="connsiteX0" fmla="*/ 212880 w 212880"/>
            <a:gd name="connsiteY0" fmla="*/ 393009 h 393009"/>
            <a:gd name="connsiteX1" fmla="*/ 199234 w 212880"/>
            <a:gd name="connsiteY1" fmla="*/ 384821 h 393009"/>
            <a:gd name="connsiteX2" fmla="*/ 196505 w 212880"/>
            <a:gd name="connsiteY2" fmla="*/ 376633 h 393009"/>
            <a:gd name="connsiteX3" fmla="*/ 191046 w 212880"/>
            <a:gd name="connsiteY3" fmla="*/ 371175 h 393009"/>
            <a:gd name="connsiteX4" fmla="*/ 177400 w 212880"/>
            <a:gd name="connsiteY4" fmla="*/ 352070 h 393009"/>
            <a:gd name="connsiteX5" fmla="*/ 166483 w 212880"/>
            <a:gd name="connsiteY5" fmla="*/ 338424 h 393009"/>
            <a:gd name="connsiteX6" fmla="*/ 161025 w 212880"/>
            <a:gd name="connsiteY6" fmla="*/ 330236 h 393009"/>
            <a:gd name="connsiteX7" fmla="*/ 147378 w 212880"/>
            <a:gd name="connsiteY7" fmla="*/ 319320 h 393009"/>
            <a:gd name="connsiteX8" fmla="*/ 144649 w 212880"/>
            <a:gd name="connsiteY8" fmla="*/ 311132 h 393009"/>
            <a:gd name="connsiteX9" fmla="*/ 136462 w 212880"/>
            <a:gd name="connsiteY9" fmla="*/ 292027 h 393009"/>
            <a:gd name="connsiteX10" fmla="*/ 128274 w 212880"/>
            <a:gd name="connsiteY10" fmla="*/ 289298 h 393009"/>
            <a:gd name="connsiteX11" fmla="*/ 122815 w 212880"/>
            <a:gd name="connsiteY11" fmla="*/ 283840 h 393009"/>
            <a:gd name="connsiteX12" fmla="*/ 117357 w 212880"/>
            <a:gd name="connsiteY12" fmla="*/ 292027 h 393009"/>
            <a:gd name="connsiteX13" fmla="*/ 111899 w 212880"/>
            <a:gd name="connsiteY13" fmla="*/ 297486 h 393009"/>
            <a:gd name="connsiteX14" fmla="*/ 109169 w 212880"/>
            <a:gd name="connsiteY14" fmla="*/ 305673 h 393009"/>
            <a:gd name="connsiteX15" fmla="*/ 98252 w 212880"/>
            <a:gd name="connsiteY15" fmla="*/ 316590 h 393009"/>
            <a:gd name="connsiteX16" fmla="*/ 95523 w 212880"/>
            <a:gd name="connsiteY16" fmla="*/ 324778 h 393009"/>
            <a:gd name="connsiteX17" fmla="*/ 87335 w 212880"/>
            <a:gd name="connsiteY17" fmla="*/ 319320 h 393009"/>
            <a:gd name="connsiteX18" fmla="*/ 76419 w 212880"/>
            <a:gd name="connsiteY18" fmla="*/ 305673 h 393009"/>
            <a:gd name="connsiteX19" fmla="*/ 60043 w 212880"/>
            <a:gd name="connsiteY19" fmla="*/ 286569 h 393009"/>
            <a:gd name="connsiteX20" fmla="*/ 51856 w 212880"/>
            <a:gd name="connsiteY20" fmla="*/ 253818 h 393009"/>
            <a:gd name="connsiteX21" fmla="*/ 54585 w 212880"/>
            <a:gd name="connsiteY21" fmla="*/ 245630 h 393009"/>
            <a:gd name="connsiteX22" fmla="*/ 62772 w 212880"/>
            <a:gd name="connsiteY22" fmla="*/ 242901 h 393009"/>
            <a:gd name="connsiteX23" fmla="*/ 60043 w 212880"/>
            <a:gd name="connsiteY23" fmla="*/ 231984 h 393009"/>
            <a:gd name="connsiteX24" fmla="*/ 54585 w 212880"/>
            <a:gd name="connsiteY24" fmla="*/ 207421 h 393009"/>
            <a:gd name="connsiteX25" fmla="*/ 51856 w 212880"/>
            <a:gd name="connsiteY25" fmla="*/ 174671 h 393009"/>
            <a:gd name="connsiteX26" fmla="*/ 46397 w 212880"/>
            <a:gd name="connsiteY26" fmla="*/ 169212 h 393009"/>
            <a:gd name="connsiteX27" fmla="*/ 35480 w 212880"/>
            <a:gd name="connsiteY27" fmla="*/ 155566 h 393009"/>
            <a:gd name="connsiteX28" fmla="*/ 30022 w 212880"/>
            <a:gd name="connsiteY28" fmla="*/ 139191 h 393009"/>
            <a:gd name="connsiteX29" fmla="*/ 24563 w 212880"/>
            <a:gd name="connsiteY29" fmla="*/ 111898 h 393009"/>
            <a:gd name="connsiteX30" fmla="*/ 13646 w 212880"/>
            <a:gd name="connsiteY30" fmla="*/ 98252 h 393009"/>
            <a:gd name="connsiteX31" fmla="*/ 5459 w 212880"/>
            <a:gd name="connsiteY31" fmla="*/ 92794 h 393009"/>
            <a:gd name="connsiteX32" fmla="*/ 0 w 212880"/>
            <a:gd name="connsiteY32" fmla="*/ 73689 h 393009"/>
            <a:gd name="connsiteX33" fmla="*/ 8188 w 212880"/>
            <a:gd name="connsiteY33" fmla="*/ 51855 h 393009"/>
            <a:gd name="connsiteX34" fmla="*/ 13646 w 212880"/>
            <a:gd name="connsiteY34" fmla="*/ 43668 h 393009"/>
            <a:gd name="connsiteX35" fmla="*/ 21834 w 212880"/>
            <a:gd name="connsiteY35" fmla="*/ 40938 h 393009"/>
            <a:gd name="connsiteX36" fmla="*/ 38209 w 212880"/>
            <a:gd name="connsiteY36" fmla="*/ 32751 h 393009"/>
            <a:gd name="connsiteX37" fmla="*/ 43668 w 212880"/>
            <a:gd name="connsiteY37" fmla="*/ 27292 h 393009"/>
            <a:gd name="connsiteX38" fmla="*/ 60043 w 212880"/>
            <a:gd name="connsiteY38" fmla="*/ 21834 h 393009"/>
            <a:gd name="connsiteX39" fmla="*/ 65502 w 212880"/>
            <a:gd name="connsiteY39" fmla="*/ 27292 h 393009"/>
            <a:gd name="connsiteX40" fmla="*/ 70960 w 212880"/>
            <a:gd name="connsiteY40" fmla="*/ 62772 h 393009"/>
            <a:gd name="connsiteX41" fmla="*/ 84606 w 212880"/>
            <a:gd name="connsiteY41" fmla="*/ 70960 h 393009"/>
            <a:gd name="connsiteX42" fmla="*/ 90065 w 212880"/>
            <a:gd name="connsiteY42" fmla="*/ 76418 h 393009"/>
            <a:gd name="connsiteX43" fmla="*/ 98252 w 212880"/>
            <a:gd name="connsiteY43" fmla="*/ 90065 h 393009"/>
            <a:gd name="connsiteX44" fmla="*/ 106440 w 212880"/>
            <a:gd name="connsiteY44" fmla="*/ 92794 h 393009"/>
            <a:gd name="connsiteX45" fmla="*/ 125545 w 212880"/>
            <a:gd name="connsiteY45" fmla="*/ 90065 h 393009"/>
            <a:gd name="connsiteX46" fmla="*/ 136462 w 212880"/>
            <a:gd name="connsiteY46" fmla="*/ 79148 h 393009"/>
            <a:gd name="connsiteX47" fmla="*/ 139191 w 212880"/>
            <a:gd name="connsiteY47" fmla="*/ 70960 h 393009"/>
            <a:gd name="connsiteX48" fmla="*/ 141920 w 212880"/>
            <a:gd name="connsiteY48" fmla="*/ 60043 h 393009"/>
            <a:gd name="connsiteX49" fmla="*/ 150108 w 212880"/>
            <a:gd name="connsiteY49" fmla="*/ 54585 h 393009"/>
            <a:gd name="connsiteX50" fmla="*/ 191046 w 212880"/>
            <a:gd name="connsiteY50" fmla="*/ 49126 h 393009"/>
            <a:gd name="connsiteX51" fmla="*/ 204692 w 212880"/>
            <a:gd name="connsiteY51" fmla="*/ 38209 h 393009"/>
            <a:gd name="connsiteX52" fmla="*/ 207421 w 212880"/>
            <a:gd name="connsiteY52" fmla="*/ 30022 h 393009"/>
            <a:gd name="connsiteX53" fmla="*/ 201963 w 212880"/>
            <a:gd name="connsiteY53" fmla="*/ 13646 h 393009"/>
            <a:gd name="connsiteX54" fmla="*/ 204692 w 212880"/>
            <a:gd name="connsiteY54" fmla="*/ 0 h 393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212880" h="393009">
              <a:moveTo>
                <a:pt x="212880" y="393009"/>
              </a:moveTo>
              <a:cubicBezTo>
                <a:pt x="208331" y="390280"/>
                <a:pt x="202985" y="388572"/>
                <a:pt x="199234" y="384821"/>
              </a:cubicBezTo>
              <a:cubicBezTo>
                <a:pt x="197200" y="382787"/>
                <a:pt x="197985" y="379100"/>
                <a:pt x="196505" y="376633"/>
              </a:cubicBezTo>
              <a:cubicBezTo>
                <a:pt x="195181" y="374427"/>
                <a:pt x="192866" y="372994"/>
                <a:pt x="191046" y="371175"/>
              </a:cubicBezTo>
              <a:cubicBezTo>
                <a:pt x="184279" y="350871"/>
                <a:pt x="194664" y="377962"/>
                <a:pt x="177400" y="352070"/>
              </a:cubicBezTo>
              <a:cubicBezTo>
                <a:pt x="160582" y="326847"/>
                <a:pt x="182052" y="357888"/>
                <a:pt x="166483" y="338424"/>
              </a:cubicBezTo>
              <a:cubicBezTo>
                <a:pt x="164434" y="335863"/>
                <a:pt x="163074" y="332797"/>
                <a:pt x="161025" y="330236"/>
              </a:cubicBezTo>
              <a:cubicBezTo>
                <a:pt x="156582" y="324682"/>
                <a:pt x="153455" y="323371"/>
                <a:pt x="147378" y="319320"/>
              </a:cubicBezTo>
              <a:cubicBezTo>
                <a:pt x="146468" y="316591"/>
                <a:pt x="145347" y="313923"/>
                <a:pt x="144649" y="311132"/>
              </a:cubicBezTo>
              <a:cubicBezTo>
                <a:pt x="142318" y="301808"/>
                <a:pt x="144699" y="296969"/>
                <a:pt x="136462" y="292027"/>
              </a:cubicBezTo>
              <a:cubicBezTo>
                <a:pt x="133995" y="290547"/>
                <a:pt x="131003" y="290208"/>
                <a:pt x="128274" y="289298"/>
              </a:cubicBezTo>
              <a:cubicBezTo>
                <a:pt x="126454" y="287479"/>
                <a:pt x="125311" y="283216"/>
                <a:pt x="122815" y="283840"/>
              </a:cubicBezTo>
              <a:cubicBezTo>
                <a:pt x="119633" y="284635"/>
                <a:pt x="119406" y="289466"/>
                <a:pt x="117357" y="292027"/>
              </a:cubicBezTo>
              <a:cubicBezTo>
                <a:pt x="115750" y="294036"/>
                <a:pt x="113718" y="295666"/>
                <a:pt x="111899" y="297486"/>
              </a:cubicBezTo>
              <a:cubicBezTo>
                <a:pt x="110989" y="300215"/>
                <a:pt x="110841" y="303332"/>
                <a:pt x="109169" y="305673"/>
              </a:cubicBezTo>
              <a:cubicBezTo>
                <a:pt x="106178" y="309861"/>
                <a:pt x="98252" y="316590"/>
                <a:pt x="98252" y="316590"/>
              </a:cubicBezTo>
              <a:cubicBezTo>
                <a:pt x="97342" y="319319"/>
                <a:pt x="98314" y="324080"/>
                <a:pt x="95523" y="324778"/>
              </a:cubicBezTo>
              <a:cubicBezTo>
                <a:pt x="92341" y="325574"/>
                <a:pt x="89896" y="321369"/>
                <a:pt x="87335" y="319320"/>
              </a:cubicBezTo>
              <a:cubicBezTo>
                <a:pt x="78891" y="312565"/>
                <a:pt x="84154" y="314697"/>
                <a:pt x="76419" y="305673"/>
              </a:cubicBezTo>
              <a:cubicBezTo>
                <a:pt x="56556" y="282498"/>
                <a:pt x="72581" y="305372"/>
                <a:pt x="60043" y="286569"/>
              </a:cubicBezTo>
              <a:cubicBezTo>
                <a:pt x="52835" y="264943"/>
                <a:pt x="55531" y="275869"/>
                <a:pt x="51856" y="253818"/>
              </a:cubicBezTo>
              <a:cubicBezTo>
                <a:pt x="52766" y="251089"/>
                <a:pt x="52551" y="247664"/>
                <a:pt x="54585" y="245630"/>
              </a:cubicBezTo>
              <a:cubicBezTo>
                <a:pt x="56619" y="243596"/>
                <a:pt x="61704" y="245572"/>
                <a:pt x="62772" y="242901"/>
              </a:cubicBezTo>
              <a:cubicBezTo>
                <a:pt x="64165" y="239418"/>
                <a:pt x="60779" y="235662"/>
                <a:pt x="60043" y="231984"/>
              </a:cubicBezTo>
              <a:cubicBezTo>
                <a:pt x="55240" y="207968"/>
                <a:pt x="59896" y="223356"/>
                <a:pt x="54585" y="207421"/>
              </a:cubicBezTo>
              <a:cubicBezTo>
                <a:pt x="53675" y="196504"/>
                <a:pt x="54151" y="185382"/>
                <a:pt x="51856" y="174671"/>
              </a:cubicBezTo>
              <a:cubicBezTo>
                <a:pt x="51317" y="172155"/>
                <a:pt x="48005" y="171222"/>
                <a:pt x="46397" y="169212"/>
              </a:cubicBezTo>
              <a:cubicBezTo>
                <a:pt x="32630" y="152003"/>
                <a:pt x="48657" y="168740"/>
                <a:pt x="35480" y="155566"/>
              </a:cubicBezTo>
              <a:cubicBezTo>
                <a:pt x="33661" y="150108"/>
                <a:pt x="30836" y="144887"/>
                <a:pt x="30022" y="139191"/>
              </a:cubicBezTo>
              <a:cubicBezTo>
                <a:pt x="29017" y="132154"/>
                <a:pt x="28373" y="119518"/>
                <a:pt x="24563" y="111898"/>
              </a:cubicBezTo>
              <a:cubicBezTo>
                <a:pt x="22199" y="107170"/>
                <a:pt x="17877" y="101637"/>
                <a:pt x="13646" y="98252"/>
              </a:cubicBezTo>
              <a:cubicBezTo>
                <a:pt x="11085" y="96203"/>
                <a:pt x="8188" y="94613"/>
                <a:pt x="5459" y="92794"/>
              </a:cubicBezTo>
              <a:cubicBezTo>
                <a:pt x="4171" y="88931"/>
                <a:pt x="0" y="77119"/>
                <a:pt x="0" y="73689"/>
              </a:cubicBezTo>
              <a:cubicBezTo>
                <a:pt x="0" y="53678"/>
                <a:pt x="282" y="61737"/>
                <a:pt x="8188" y="51855"/>
              </a:cubicBezTo>
              <a:cubicBezTo>
                <a:pt x="10237" y="49294"/>
                <a:pt x="11085" y="45717"/>
                <a:pt x="13646" y="43668"/>
              </a:cubicBezTo>
              <a:cubicBezTo>
                <a:pt x="15893" y="41871"/>
                <a:pt x="19261" y="42225"/>
                <a:pt x="21834" y="40938"/>
              </a:cubicBezTo>
              <a:cubicBezTo>
                <a:pt x="42992" y="30359"/>
                <a:pt x="17635" y="39609"/>
                <a:pt x="38209" y="32751"/>
              </a:cubicBezTo>
              <a:cubicBezTo>
                <a:pt x="40029" y="30931"/>
                <a:pt x="41366" y="28443"/>
                <a:pt x="43668" y="27292"/>
              </a:cubicBezTo>
              <a:cubicBezTo>
                <a:pt x="48814" y="24719"/>
                <a:pt x="60043" y="21834"/>
                <a:pt x="60043" y="21834"/>
              </a:cubicBezTo>
              <a:cubicBezTo>
                <a:pt x="61863" y="23653"/>
                <a:pt x="64825" y="24810"/>
                <a:pt x="65502" y="27292"/>
              </a:cubicBezTo>
              <a:cubicBezTo>
                <a:pt x="66245" y="30016"/>
                <a:pt x="67326" y="55504"/>
                <a:pt x="70960" y="62772"/>
              </a:cubicBezTo>
              <a:cubicBezTo>
                <a:pt x="73957" y="68766"/>
                <a:pt x="79003" y="69092"/>
                <a:pt x="84606" y="70960"/>
              </a:cubicBezTo>
              <a:cubicBezTo>
                <a:pt x="86426" y="72779"/>
                <a:pt x="88741" y="74212"/>
                <a:pt x="90065" y="76418"/>
              </a:cubicBezTo>
              <a:cubicBezTo>
                <a:pt x="94895" y="84468"/>
                <a:pt x="89608" y="84879"/>
                <a:pt x="98252" y="90065"/>
              </a:cubicBezTo>
              <a:cubicBezTo>
                <a:pt x="100719" y="91545"/>
                <a:pt x="103711" y="91884"/>
                <a:pt x="106440" y="92794"/>
              </a:cubicBezTo>
              <a:cubicBezTo>
                <a:pt x="112808" y="91884"/>
                <a:pt x="119689" y="92727"/>
                <a:pt x="125545" y="90065"/>
              </a:cubicBezTo>
              <a:cubicBezTo>
                <a:pt x="130230" y="87935"/>
                <a:pt x="136462" y="79148"/>
                <a:pt x="136462" y="79148"/>
              </a:cubicBezTo>
              <a:cubicBezTo>
                <a:pt x="137372" y="76419"/>
                <a:pt x="138401" y="73726"/>
                <a:pt x="139191" y="70960"/>
              </a:cubicBezTo>
              <a:cubicBezTo>
                <a:pt x="140221" y="67353"/>
                <a:pt x="139839" y="63164"/>
                <a:pt x="141920" y="60043"/>
              </a:cubicBezTo>
              <a:cubicBezTo>
                <a:pt x="143740" y="57314"/>
                <a:pt x="147174" y="56052"/>
                <a:pt x="150108" y="54585"/>
              </a:cubicBezTo>
              <a:cubicBezTo>
                <a:pt x="161260" y="49008"/>
                <a:pt x="183711" y="49737"/>
                <a:pt x="191046" y="49126"/>
              </a:cubicBezTo>
              <a:cubicBezTo>
                <a:pt x="194768" y="46645"/>
                <a:pt x="202098" y="42533"/>
                <a:pt x="204692" y="38209"/>
              </a:cubicBezTo>
              <a:cubicBezTo>
                <a:pt x="206172" y="35742"/>
                <a:pt x="206511" y="32751"/>
                <a:pt x="207421" y="30022"/>
              </a:cubicBezTo>
              <a:cubicBezTo>
                <a:pt x="205602" y="24563"/>
                <a:pt x="200835" y="19288"/>
                <a:pt x="201963" y="13646"/>
              </a:cubicBezTo>
              <a:lnTo>
                <a:pt x="204692"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18882</xdr:colOff>
      <xdr:row>11</xdr:row>
      <xdr:rowOff>13506</xdr:rowOff>
    </xdr:from>
    <xdr:to>
      <xdr:col>77</xdr:col>
      <xdr:colOff>13646</xdr:colOff>
      <xdr:row>37</xdr:row>
      <xdr:rowOff>2729</xdr:rowOff>
    </xdr:to>
    <xdr:sp macro="" textlink="">
      <xdr:nvSpPr>
        <xdr:cNvPr id="25" name="Freeform 31">
          <a:extLst>
            <a:ext uri="{FF2B5EF4-FFF2-40B4-BE49-F238E27FC236}">
              <a16:creationId xmlns:a16="http://schemas.microsoft.com/office/drawing/2014/main" id="{00000000-0008-0000-0F00-000019000000}"/>
            </a:ext>
          </a:extLst>
        </xdr:cNvPr>
        <xdr:cNvSpPr/>
      </xdr:nvSpPr>
      <xdr:spPr>
        <a:xfrm>
          <a:off x="2312502" y="348786"/>
          <a:ext cx="817724" cy="385463"/>
        </a:xfrm>
        <a:custGeom>
          <a:avLst/>
          <a:gdLst>
            <a:gd name="connsiteX0" fmla="*/ 731655 w 731655"/>
            <a:gd name="connsiteY0" fmla="*/ 232124 h 485942"/>
            <a:gd name="connsiteX1" fmla="*/ 723467 w 731655"/>
            <a:gd name="connsiteY1" fmla="*/ 218478 h 485942"/>
            <a:gd name="connsiteX2" fmla="*/ 712550 w 731655"/>
            <a:gd name="connsiteY2" fmla="*/ 207561 h 485942"/>
            <a:gd name="connsiteX3" fmla="*/ 709821 w 731655"/>
            <a:gd name="connsiteY3" fmla="*/ 199373 h 485942"/>
            <a:gd name="connsiteX4" fmla="*/ 701633 w 731655"/>
            <a:gd name="connsiteY4" fmla="*/ 196644 h 485942"/>
            <a:gd name="connsiteX5" fmla="*/ 693446 w 731655"/>
            <a:gd name="connsiteY5" fmla="*/ 191186 h 485942"/>
            <a:gd name="connsiteX6" fmla="*/ 685258 w 731655"/>
            <a:gd name="connsiteY6" fmla="*/ 188456 h 485942"/>
            <a:gd name="connsiteX7" fmla="*/ 668883 w 731655"/>
            <a:gd name="connsiteY7" fmla="*/ 180269 h 485942"/>
            <a:gd name="connsiteX8" fmla="*/ 657966 w 731655"/>
            <a:gd name="connsiteY8" fmla="*/ 166623 h 485942"/>
            <a:gd name="connsiteX9" fmla="*/ 644320 w 731655"/>
            <a:gd name="connsiteY9" fmla="*/ 155706 h 485942"/>
            <a:gd name="connsiteX10" fmla="*/ 638861 w 731655"/>
            <a:gd name="connsiteY10" fmla="*/ 150247 h 485942"/>
            <a:gd name="connsiteX11" fmla="*/ 622486 w 731655"/>
            <a:gd name="connsiteY11" fmla="*/ 144789 h 485942"/>
            <a:gd name="connsiteX12" fmla="*/ 608840 w 731655"/>
            <a:gd name="connsiteY12" fmla="*/ 136601 h 485942"/>
            <a:gd name="connsiteX13" fmla="*/ 603381 w 731655"/>
            <a:gd name="connsiteY13" fmla="*/ 131143 h 485942"/>
            <a:gd name="connsiteX14" fmla="*/ 587006 w 731655"/>
            <a:gd name="connsiteY14" fmla="*/ 125684 h 485942"/>
            <a:gd name="connsiteX15" fmla="*/ 578818 w 731655"/>
            <a:gd name="connsiteY15" fmla="*/ 122955 h 485942"/>
            <a:gd name="connsiteX16" fmla="*/ 570631 w 731655"/>
            <a:gd name="connsiteY16" fmla="*/ 117497 h 485942"/>
            <a:gd name="connsiteX17" fmla="*/ 565172 w 731655"/>
            <a:gd name="connsiteY17" fmla="*/ 112038 h 485942"/>
            <a:gd name="connsiteX18" fmla="*/ 556984 w 731655"/>
            <a:gd name="connsiteY18" fmla="*/ 109309 h 485942"/>
            <a:gd name="connsiteX19" fmla="*/ 540609 w 731655"/>
            <a:gd name="connsiteY19" fmla="*/ 87475 h 485942"/>
            <a:gd name="connsiteX20" fmla="*/ 535151 w 731655"/>
            <a:gd name="connsiteY20" fmla="*/ 79287 h 485942"/>
            <a:gd name="connsiteX21" fmla="*/ 532421 w 731655"/>
            <a:gd name="connsiteY21" fmla="*/ 71100 h 485942"/>
            <a:gd name="connsiteX22" fmla="*/ 521504 w 731655"/>
            <a:gd name="connsiteY22" fmla="*/ 60183 h 485942"/>
            <a:gd name="connsiteX23" fmla="*/ 516046 w 731655"/>
            <a:gd name="connsiteY23" fmla="*/ 54724 h 485942"/>
            <a:gd name="connsiteX24" fmla="*/ 507858 w 731655"/>
            <a:gd name="connsiteY24" fmla="*/ 51995 h 485942"/>
            <a:gd name="connsiteX25" fmla="*/ 496941 w 731655"/>
            <a:gd name="connsiteY25" fmla="*/ 21974 h 485942"/>
            <a:gd name="connsiteX26" fmla="*/ 491483 w 731655"/>
            <a:gd name="connsiteY26" fmla="*/ 16515 h 485942"/>
            <a:gd name="connsiteX27" fmla="*/ 486025 w 731655"/>
            <a:gd name="connsiteY27" fmla="*/ 8328 h 485942"/>
            <a:gd name="connsiteX28" fmla="*/ 472378 w 731655"/>
            <a:gd name="connsiteY28" fmla="*/ 11057 h 485942"/>
            <a:gd name="connsiteX29" fmla="*/ 458732 w 731655"/>
            <a:gd name="connsiteY29" fmla="*/ 21974 h 485942"/>
            <a:gd name="connsiteX30" fmla="*/ 442357 w 731655"/>
            <a:gd name="connsiteY30" fmla="*/ 27432 h 485942"/>
            <a:gd name="connsiteX31" fmla="*/ 420523 w 731655"/>
            <a:gd name="connsiteY31" fmla="*/ 21974 h 485942"/>
            <a:gd name="connsiteX32" fmla="*/ 401419 w 731655"/>
            <a:gd name="connsiteY32" fmla="*/ 8328 h 485942"/>
            <a:gd name="connsiteX33" fmla="*/ 395960 w 731655"/>
            <a:gd name="connsiteY33" fmla="*/ 2869 h 485942"/>
            <a:gd name="connsiteX34" fmla="*/ 365939 w 731655"/>
            <a:gd name="connsiteY34" fmla="*/ 2869 h 485942"/>
            <a:gd name="connsiteX35" fmla="*/ 344105 w 731655"/>
            <a:gd name="connsiteY35" fmla="*/ 19244 h 485942"/>
            <a:gd name="connsiteX36" fmla="*/ 327729 w 731655"/>
            <a:gd name="connsiteY36" fmla="*/ 24703 h 485942"/>
            <a:gd name="connsiteX37" fmla="*/ 319542 w 731655"/>
            <a:gd name="connsiteY37" fmla="*/ 27432 h 485942"/>
            <a:gd name="connsiteX38" fmla="*/ 311354 w 731655"/>
            <a:gd name="connsiteY38" fmla="*/ 30161 h 485942"/>
            <a:gd name="connsiteX39" fmla="*/ 303166 w 731655"/>
            <a:gd name="connsiteY39" fmla="*/ 35620 h 485942"/>
            <a:gd name="connsiteX40" fmla="*/ 294979 w 731655"/>
            <a:gd name="connsiteY40" fmla="*/ 38349 h 485942"/>
            <a:gd name="connsiteX41" fmla="*/ 284062 w 731655"/>
            <a:gd name="connsiteY41" fmla="*/ 49266 h 485942"/>
            <a:gd name="connsiteX42" fmla="*/ 270416 w 731655"/>
            <a:gd name="connsiteY42" fmla="*/ 57454 h 485942"/>
            <a:gd name="connsiteX43" fmla="*/ 264957 w 731655"/>
            <a:gd name="connsiteY43" fmla="*/ 51995 h 485942"/>
            <a:gd name="connsiteX44" fmla="*/ 262228 w 731655"/>
            <a:gd name="connsiteY44" fmla="*/ 43807 h 485942"/>
            <a:gd name="connsiteX45" fmla="*/ 254040 w 731655"/>
            <a:gd name="connsiteY45" fmla="*/ 41078 h 485942"/>
            <a:gd name="connsiteX46" fmla="*/ 245853 w 731655"/>
            <a:gd name="connsiteY46" fmla="*/ 35620 h 485942"/>
            <a:gd name="connsiteX47" fmla="*/ 240394 w 731655"/>
            <a:gd name="connsiteY47" fmla="*/ 30161 h 485942"/>
            <a:gd name="connsiteX48" fmla="*/ 224019 w 731655"/>
            <a:gd name="connsiteY48" fmla="*/ 24703 h 485942"/>
            <a:gd name="connsiteX49" fmla="*/ 210373 w 731655"/>
            <a:gd name="connsiteY49" fmla="*/ 27432 h 485942"/>
            <a:gd name="connsiteX50" fmla="*/ 213102 w 731655"/>
            <a:gd name="connsiteY50" fmla="*/ 38349 h 485942"/>
            <a:gd name="connsiteX51" fmla="*/ 215831 w 731655"/>
            <a:gd name="connsiteY51" fmla="*/ 46537 h 485942"/>
            <a:gd name="connsiteX52" fmla="*/ 234936 w 731655"/>
            <a:gd name="connsiteY52" fmla="*/ 60183 h 485942"/>
            <a:gd name="connsiteX53" fmla="*/ 221290 w 731655"/>
            <a:gd name="connsiteY53" fmla="*/ 71100 h 485942"/>
            <a:gd name="connsiteX54" fmla="*/ 204914 w 731655"/>
            <a:gd name="connsiteY54" fmla="*/ 76558 h 485942"/>
            <a:gd name="connsiteX55" fmla="*/ 112121 w 731655"/>
            <a:gd name="connsiteY55" fmla="*/ 73829 h 485942"/>
            <a:gd name="connsiteX56" fmla="*/ 103933 w 731655"/>
            <a:gd name="connsiteY56" fmla="*/ 76558 h 485942"/>
            <a:gd name="connsiteX57" fmla="*/ 103933 w 731655"/>
            <a:gd name="connsiteY57" fmla="*/ 92934 h 485942"/>
            <a:gd name="connsiteX58" fmla="*/ 95745 w 731655"/>
            <a:gd name="connsiteY58" fmla="*/ 106580 h 485942"/>
            <a:gd name="connsiteX59" fmla="*/ 90287 w 731655"/>
            <a:gd name="connsiteY59" fmla="*/ 114767 h 485942"/>
            <a:gd name="connsiteX60" fmla="*/ 73911 w 731655"/>
            <a:gd name="connsiteY60" fmla="*/ 125684 h 485942"/>
            <a:gd name="connsiteX61" fmla="*/ 62994 w 731655"/>
            <a:gd name="connsiteY61" fmla="*/ 136601 h 485942"/>
            <a:gd name="connsiteX62" fmla="*/ 57536 w 731655"/>
            <a:gd name="connsiteY62" fmla="*/ 142060 h 485942"/>
            <a:gd name="connsiteX63" fmla="*/ 49348 w 731655"/>
            <a:gd name="connsiteY63" fmla="*/ 155706 h 485942"/>
            <a:gd name="connsiteX64" fmla="*/ 32973 w 731655"/>
            <a:gd name="connsiteY64" fmla="*/ 161164 h 485942"/>
            <a:gd name="connsiteX65" fmla="*/ 22056 w 731655"/>
            <a:gd name="connsiteY65" fmla="*/ 172081 h 485942"/>
            <a:gd name="connsiteX66" fmla="*/ 16598 w 731655"/>
            <a:gd name="connsiteY66" fmla="*/ 191186 h 485942"/>
            <a:gd name="connsiteX67" fmla="*/ 11139 w 731655"/>
            <a:gd name="connsiteY67" fmla="*/ 207561 h 485942"/>
            <a:gd name="connsiteX68" fmla="*/ 8410 w 731655"/>
            <a:gd name="connsiteY68" fmla="*/ 215749 h 485942"/>
            <a:gd name="connsiteX69" fmla="*/ 2951 w 731655"/>
            <a:gd name="connsiteY69" fmla="*/ 221207 h 485942"/>
            <a:gd name="connsiteX70" fmla="*/ 2951 w 731655"/>
            <a:gd name="connsiteY70" fmla="*/ 237583 h 485942"/>
            <a:gd name="connsiteX71" fmla="*/ 19327 w 731655"/>
            <a:gd name="connsiteY71" fmla="*/ 243041 h 485942"/>
            <a:gd name="connsiteX72" fmla="*/ 24785 w 731655"/>
            <a:gd name="connsiteY72" fmla="*/ 251229 h 485942"/>
            <a:gd name="connsiteX73" fmla="*/ 62994 w 731655"/>
            <a:gd name="connsiteY73" fmla="*/ 251229 h 485942"/>
            <a:gd name="connsiteX74" fmla="*/ 71182 w 731655"/>
            <a:gd name="connsiteY74" fmla="*/ 248499 h 485942"/>
            <a:gd name="connsiteX75" fmla="*/ 76641 w 731655"/>
            <a:gd name="connsiteY75" fmla="*/ 253958 h 485942"/>
            <a:gd name="connsiteX76" fmla="*/ 84828 w 731655"/>
            <a:gd name="connsiteY76" fmla="*/ 256687 h 485942"/>
            <a:gd name="connsiteX77" fmla="*/ 98474 w 731655"/>
            <a:gd name="connsiteY77" fmla="*/ 264875 h 485942"/>
            <a:gd name="connsiteX78" fmla="*/ 112121 w 731655"/>
            <a:gd name="connsiteY78" fmla="*/ 251229 h 485942"/>
            <a:gd name="connsiteX79" fmla="*/ 114850 w 731655"/>
            <a:gd name="connsiteY79" fmla="*/ 270333 h 485942"/>
            <a:gd name="connsiteX80" fmla="*/ 123037 w 731655"/>
            <a:gd name="connsiteY80" fmla="*/ 300355 h 485942"/>
            <a:gd name="connsiteX81" fmla="*/ 133954 w 731655"/>
            <a:gd name="connsiteY81" fmla="*/ 311272 h 485942"/>
            <a:gd name="connsiteX82" fmla="*/ 150330 w 731655"/>
            <a:gd name="connsiteY82" fmla="*/ 316730 h 485942"/>
            <a:gd name="connsiteX83" fmla="*/ 174893 w 731655"/>
            <a:gd name="connsiteY83" fmla="*/ 327647 h 485942"/>
            <a:gd name="connsiteX84" fmla="*/ 183080 w 731655"/>
            <a:gd name="connsiteY84" fmla="*/ 330376 h 485942"/>
            <a:gd name="connsiteX85" fmla="*/ 188539 w 731655"/>
            <a:gd name="connsiteY85" fmla="*/ 335835 h 485942"/>
            <a:gd name="connsiteX86" fmla="*/ 204914 w 731655"/>
            <a:gd name="connsiteY86" fmla="*/ 341293 h 485942"/>
            <a:gd name="connsiteX87" fmla="*/ 213102 w 731655"/>
            <a:gd name="connsiteY87" fmla="*/ 354939 h 485942"/>
            <a:gd name="connsiteX88" fmla="*/ 207643 w 731655"/>
            <a:gd name="connsiteY88" fmla="*/ 360398 h 485942"/>
            <a:gd name="connsiteX89" fmla="*/ 202185 w 731655"/>
            <a:gd name="connsiteY89" fmla="*/ 368585 h 485942"/>
            <a:gd name="connsiteX90" fmla="*/ 204914 w 731655"/>
            <a:gd name="connsiteY90" fmla="*/ 393148 h 485942"/>
            <a:gd name="connsiteX91" fmla="*/ 207643 w 731655"/>
            <a:gd name="connsiteY91" fmla="*/ 401336 h 485942"/>
            <a:gd name="connsiteX92" fmla="*/ 232206 w 731655"/>
            <a:gd name="connsiteY92" fmla="*/ 409524 h 485942"/>
            <a:gd name="connsiteX93" fmla="*/ 240394 w 731655"/>
            <a:gd name="connsiteY93" fmla="*/ 412253 h 485942"/>
            <a:gd name="connsiteX94" fmla="*/ 256770 w 731655"/>
            <a:gd name="connsiteY94" fmla="*/ 428628 h 485942"/>
            <a:gd name="connsiteX95" fmla="*/ 262228 w 731655"/>
            <a:gd name="connsiteY95" fmla="*/ 434087 h 485942"/>
            <a:gd name="connsiteX96" fmla="*/ 267686 w 731655"/>
            <a:gd name="connsiteY96" fmla="*/ 442274 h 485942"/>
            <a:gd name="connsiteX97" fmla="*/ 262228 w 731655"/>
            <a:gd name="connsiteY97" fmla="*/ 458650 h 485942"/>
            <a:gd name="connsiteX98" fmla="*/ 248582 w 731655"/>
            <a:gd name="connsiteY98" fmla="*/ 475025 h 485942"/>
            <a:gd name="connsiteX99" fmla="*/ 243123 w 731655"/>
            <a:gd name="connsiteY99" fmla="*/ 480484 h 485942"/>
            <a:gd name="connsiteX100" fmla="*/ 237665 w 731655"/>
            <a:gd name="connsiteY100" fmla="*/ 485942 h 4859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731655" h="485942">
              <a:moveTo>
                <a:pt x="731655" y="232124"/>
              </a:moveTo>
              <a:cubicBezTo>
                <a:pt x="728926" y="227575"/>
                <a:pt x="726724" y="222665"/>
                <a:pt x="723467" y="218478"/>
              </a:cubicBezTo>
              <a:cubicBezTo>
                <a:pt x="720307" y="214416"/>
                <a:pt x="712550" y="207561"/>
                <a:pt x="712550" y="207561"/>
              </a:cubicBezTo>
              <a:cubicBezTo>
                <a:pt x="711640" y="204832"/>
                <a:pt x="711855" y="201407"/>
                <a:pt x="709821" y="199373"/>
              </a:cubicBezTo>
              <a:cubicBezTo>
                <a:pt x="707787" y="197339"/>
                <a:pt x="704206" y="197931"/>
                <a:pt x="701633" y="196644"/>
              </a:cubicBezTo>
              <a:cubicBezTo>
                <a:pt x="698699" y="195177"/>
                <a:pt x="696380" y="192653"/>
                <a:pt x="693446" y="191186"/>
              </a:cubicBezTo>
              <a:cubicBezTo>
                <a:pt x="690873" y="189899"/>
                <a:pt x="687831" y="189743"/>
                <a:pt x="685258" y="188456"/>
              </a:cubicBezTo>
              <a:cubicBezTo>
                <a:pt x="664100" y="177877"/>
                <a:pt x="689457" y="187127"/>
                <a:pt x="668883" y="180269"/>
              </a:cubicBezTo>
              <a:cubicBezTo>
                <a:pt x="655701" y="167087"/>
                <a:pt x="671738" y="183838"/>
                <a:pt x="657966" y="166623"/>
              </a:cubicBezTo>
              <a:cubicBezTo>
                <a:pt x="652107" y="159300"/>
                <a:pt x="652202" y="162011"/>
                <a:pt x="644320" y="155706"/>
              </a:cubicBezTo>
              <a:cubicBezTo>
                <a:pt x="642311" y="154098"/>
                <a:pt x="641163" y="151398"/>
                <a:pt x="638861" y="150247"/>
              </a:cubicBezTo>
              <a:cubicBezTo>
                <a:pt x="633715" y="147674"/>
                <a:pt x="622486" y="144789"/>
                <a:pt x="622486" y="144789"/>
              </a:cubicBezTo>
              <a:cubicBezTo>
                <a:pt x="608656" y="130959"/>
                <a:pt x="626552" y="147227"/>
                <a:pt x="608840" y="136601"/>
              </a:cubicBezTo>
              <a:cubicBezTo>
                <a:pt x="606633" y="135277"/>
                <a:pt x="605683" y="132294"/>
                <a:pt x="603381" y="131143"/>
              </a:cubicBezTo>
              <a:cubicBezTo>
                <a:pt x="598235" y="128570"/>
                <a:pt x="592464" y="127504"/>
                <a:pt x="587006" y="125684"/>
              </a:cubicBezTo>
              <a:lnTo>
                <a:pt x="578818" y="122955"/>
              </a:lnTo>
              <a:cubicBezTo>
                <a:pt x="576089" y="121136"/>
                <a:pt x="573192" y="119546"/>
                <a:pt x="570631" y="117497"/>
              </a:cubicBezTo>
              <a:cubicBezTo>
                <a:pt x="568622" y="115889"/>
                <a:pt x="567379" y="113362"/>
                <a:pt x="565172" y="112038"/>
              </a:cubicBezTo>
              <a:cubicBezTo>
                <a:pt x="562705" y="110558"/>
                <a:pt x="559713" y="110219"/>
                <a:pt x="556984" y="109309"/>
              </a:cubicBezTo>
              <a:cubicBezTo>
                <a:pt x="546888" y="99212"/>
                <a:pt x="552951" y="105989"/>
                <a:pt x="540609" y="87475"/>
              </a:cubicBezTo>
              <a:cubicBezTo>
                <a:pt x="538790" y="84746"/>
                <a:pt x="536189" y="82399"/>
                <a:pt x="535151" y="79287"/>
              </a:cubicBezTo>
              <a:cubicBezTo>
                <a:pt x="534241" y="76558"/>
                <a:pt x="534093" y="73441"/>
                <a:pt x="532421" y="71100"/>
              </a:cubicBezTo>
              <a:cubicBezTo>
                <a:pt x="529430" y="66912"/>
                <a:pt x="525143" y="63822"/>
                <a:pt x="521504" y="60183"/>
              </a:cubicBezTo>
              <a:cubicBezTo>
                <a:pt x="519685" y="58363"/>
                <a:pt x="518487" y="55538"/>
                <a:pt x="516046" y="54724"/>
              </a:cubicBezTo>
              <a:lnTo>
                <a:pt x="507858" y="51995"/>
              </a:lnTo>
              <a:cubicBezTo>
                <a:pt x="490629" y="40509"/>
                <a:pt x="505528" y="53460"/>
                <a:pt x="496941" y="21974"/>
              </a:cubicBezTo>
              <a:cubicBezTo>
                <a:pt x="496264" y="19492"/>
                <a:pt x="493090" y="18524"/>
                <a:pt x="491483" y="16515"/>
              </a:cubicBezTo>
              <a:cubicBezTo>
                <a:pt x="489434" y="13954"/>
                <a:pt x="487844" y="11057"/>
                <a:pt x="486025" y="8328"/>
              </a:cubicBezTo>
              <a:cubicBezTo>
                <a:pt x="481476" y="9238"/>
                <a:pt x="476722" y="9428"/>
                <a:pt x="472378" y="11057"/>
              </a:cubicBezTo>
              <a:cubicBezTo>
                <a:pt x="446502" y="20760"/>
                <a:pt x="478709" y="11985"/>
                <a:pt x="458732" y="21974"/>
              </a:cubicBezTo>
              <a:cubicBezTo>
                <a:pt x="453586" y="24547"/>
                <a:pt x="442357" y="27432"/>
                <a:pt x="442357" y="27432"/>
              </a:cubicBezTo>
              <a:cubicBezTo>
                <a:pt x="440926" y="27146"/>
                <a:pt x="423786" y="24305"/>
                <a:pt x="420523" y="21974"/>
              </a:cubicBezTo>
              <a:cubicBezTo>
                <a:pt x="397857" y="5785"/>
                <a:pt x="419918" y="14494"/>
                <a:pt x="401419" y="8328"/>
              </a:cubicBezTo>
              <a:cubicBezTo>
                <a:pt x="399599" y="6508"/>
                <a:pt x="398167" y="4193"/>
                <a:pt x="395960" y="2869"/>
              </a:cubicBezTo>
              <a:cubicBezTo>
                <a:pt x="386386" y="-2875"/>
                <a:pt x="376423" y="1559"/>
                <a:pt x="365939" y="2869"/>
              </a:cubicBezTo>
              <a:cubicBezTo>
                <a:pt x="359473" y="9335"/>
                <a:pt x="353365" y="16157"/>
                <a:pt x="344105" y="19244"/>
              </a:cubicBezTo>
              <a:lnTo>
                <a:pt x="327729" y="24703"/>
              </a:lnTo>
              <a:lnTo>
                <a:pt x="319542" y="27432"/>
              </a:lnTo>
              <a:lnTo>
                <a:pt x="311354" y="30161"/>
              </a:lnTo>
              <a:cubicBezTo>
                <a:pt x="308625" y="31981"/>
                <a:pt x="306100" y="34153"/>
                <a:pt x="303166" y="35620"/>
              </a:cubicBezTo>
              <a:cubicBezTo>
                <a:pt x="300593" y="36907"/>
                <a:pt x="297013" y="36315"/>
                <a:pt x="294979" y="38349"/>
              </a:cubicBezTo>
              <a:cubicBezTo>
                <a:pt x="280424" y="52904"/>
                <a:pt x="305892" y="41989"/>
                <a:pt x="284062" y="49266"/>
              </a:cubicBezTo>
              <a:cubicBezTo>
                <a:pt x="280795" y="52532"/>
                <a:pt x="276319" y="58634"/>
                <a:pt x="270416" y="57454"/>
              </a:cubicBezTo>
              <a:cubicBezTo>
                <a:pt x="267893" y="56949"/>
                <a:pt x="266777" y="53815"/>
                <a:pt x="264957" y="51995"/>
              </a:cubicBezTo>
              <a:cubicBezTo>
                <a:pt x="264047" y="49266"/>
                <a:pt x="264262" y="45841"/>
                <a:pt x="262228" y="43807"/>
              </a:cubicBezTo>
              <a:cubicBezTo>
                <a:pt x="260194" y="41773"/>
                <a:pt x="256613" y="42365"/>
                <a:pt x="254040" y="41078"/>
              </a:cubicBezTo>
              <a:cubicBezTo>
                <a:pt x="251106" y="39611"/>
                <a:pt x="248414" y="37669"/>
                <a:pt x="245853" y="35620"/>
              </a:cubicBezTo>
              <a:cubicBezTo>
                <a:pt x="243844" y="34012"/>
                <a:pt x="242696" y="31312"/>
                <a:pt x="240394" y="30161"/>
              </a:cubicBezTo>
              <a:cubicBezTo>
                <a:pt x="235248" y="27588"/>
                <a:pt x="224019" y="24703"/>
                <a:pt x="224019" y="24703"/>
              </a:cubicBezTo>
              <a:cubicBezTo>
                <a:pt x="219470" y="25613"/>
                <a:pt x="213271" y="23810"/>
                <a:pt x="210373" y="27432"/>
              </a:cubicBezTo>
              <a:cubicBezTo>
                <a:pt x="208030" y="30361"/>
                <a:pt x="212072" y="34742"/>
                <a:pt x="213102" y="38349"/>
              </a:cubicBezTo>
              <a:cubicBezTo>
                <a:pt x="213892" y="41115"/>
                <a:pt x="214159" y="44196"/>
                <a:pt x="215831" y="46537"/>
              </a:cubicBezTo>
              <a:cubicBezTo>
                <a:pt x="223925" y="57870"/>
                <a:pt x="224581" y="56732"/>
                <a:pt x="234936" y="60183"/>
              </a:cubicBezTo>
              <a:cubicBezTo>
                <a:pt x="239671" y="74388"/>
                <a:pt x="240010" y="66420"/>
                <a:pt x="221290" y="71100"/>
              </a:cubicBezTo>
              <a:cubicBezTo>
                <a:pt x="215708" y="72496"/>
                <a:pt x="204914" y="76558"/>
                <a:pt x="204914" y="76558"/>
              </a:cubicBezTo>
              <a:cubicBezTo>
                <a:pt x="164358" y="63040"/>
                <a:pt x="194289" y="70895"/>
                <a:pt x="112121" y="73829"/>
              </a:cubicBezTo>
              <a:cubicBezTo>
                <a:pt x="109392" y="74739"/>
                <a:pt x="105967" y="74524"/>
                <a:pt x="103933" y="76558"/>
              </a:cubicBezTo>
              <a:cubicBezTo>
                <a:pt x="98475" y="82016"/>
                <a:pt x="102114" y="87476"/>
                <a:pt x="103933" y="92934"/>
              </a:cubicBezTo>
              <a:cubicBezTo>
                <a:pt x="99194" y="107152"/>
                <a:pt x="104308" y="95876"/>
                <a:pt x="95745" y="106580"/>
              </a:cubicBezTo>
              <a:cubicBezTo>
                <a:pt x="93696" y="109141"/>
                <a:pt x="92755" y="112607"/>
                <a:pt x="90287" y="114767"/>
              </a:cubicBezTo>
              <a:cubicBezTo>
                <a:pt x="85350" y="119087"/>
                <a:pt x="78550" y="121045"/>
                <a:pt x="73911" y="125684"/>
              </a:cubicBezTo>
              <a:lnTo>
                <a:pt x="62994" y="136601"/>
              </a:lnTo>
              <a:lnTo>
                <a:pt x="57536" y="142060"/>
              </a:lnTo>
              <a:cubicBezTo>
                <a:pt x="55668" y="147663"/>
                <a:pt x="55342" y="152709"/>
                <a:pt x="49348" y="155706"/>
              </a:cubicBezTo>
              <a:cubicBezTo>
                <a:pt x="44202" y="158279"/>
                <a:pt x="32973" y="161164"/>
                <a:pt x="32973" y="161164"/>
              </a:cubicBezTo>
              <a:cubicBezTo>
                <a:pt x="29334" y="164803"/>
                <a:pt x="23683" y="167199"/>
                <a:pt x="22056" y="172081"/>
              </a:cubicBezTo>
              <a:cubicBezTo>
                <a:pt x="12872" y="199636"/>
                <a:pt x="26894" y="156866"/>
                <a:pt x="16598" y="191186"/>
              </a:cubicBezTo>
              <a:cubicBezTo>
                <a:pt x="14945" y="196697"/>
                <a:pt x="12959" y="202103"/>
                <a:pt x="11139" y="207561"/>
              </a:cubicBezTo>
              <a:cubicBezTo>
                <a:pt x="10229" y="210290"/>
                <a:pt x="10444" y="213715"/>
                <a:pt x="8410" y="215749"/>
              </a:cubicBezTo>
              <a:lnTo>
                <a:pt x="2951" y="221207"/>
              </a:lnTo>
              <a:cubicBezTo>
                <a:pt x="1552" y="225405"/>
                <a:pt x="-2927" y="233385"/>
                <a:pt x="2951" y="237583"/>
              </a:cubicBezTo>
              <a:cubicBezTo>
                <a:pt x="7633" y="240927"/>
                <a:pt x="19327" y="243041"/>
                <a:pt x="19327" y="243041"/>
              </a:cubicBezTo>
              <a:cubicBezTo>
                <a:pt x="21146" y="245770"/>
                <a:pt x="22224" y="249180"/>
                <a:pt x="24785" y="251229"/>
              </a:cubicBezTo>
              <a:cubicBezTo>
                <a:pt x="33222" y="257979"/>
                <a:pt x="62532" y="251271"/>
                <a:pt x="62994" y="251229"/>
              </a:cubicBezTo>
              <a:cubicBezTo>
                <a:pt x="65723" y="250319"/>
                <a:pt x="68361" y="247935"/>
                <a:pt x="71182" y="248499"/>
              </a:cubicBezTo>
              <a:cubicBezTo>
                <a:pt x="73705" y="249004"/>
                <a:pt x="74434" y="252634"/>
                <a:pt x="76641" y="253958"/>
              </a:cubicBezTo>
              <a:cubicBezTo>
                <a:pt x="79108" y="255438"/>
                <a:pt x="82099" y="255777"/>
                <a:pt x="84828" y="256687"/>
              </a:cubicBezTo>
              <a:cubicBezTo>
                <a:pt x="87039" y="258898"/>
                <a:pt x="93750" y="267237"/>
                <a:pt x="98474" y="264875"/>
              </a:cubicBezTo>
              <a:cubicBezTo>
                <a:pt x="104228" y="261998"/>
                <a:pt x="112121" y="251229"/>
                <a:pt x="112121" y="251229"/>
              </a:cubicBezTo>
              <a:cubicBezTo>
                <a:pt x="113031" y="257597"/>
                <a:pt x="114000" y="263957"/>
                <a:pt x="114850" y="270333"/>
              </a:cubicBezTo>
              <a:cubicBezTo>
                <a:pt x="117112" y="287299"/>
                <a:pt x="113902" y="289697"/>
                <a:pt x="123037" y="300355"/>
              </a:cubicBezTo>
              <a:cubicBezTo>
                <a:pt x="126386" y="304262"/>
                <a:pt x="129072" y="309645"/>
                <a:pt x="133954" y="311272"/>
              </a:cubicBezTo>
              <a:lnTo>
                <a:pt x="150330" y="316730"/>
              </a:lnTo>
              <a:cubicBezTo>
                <a:pt x="163305" y="325381"/>
                <a:pt x="155404" y="321151"/>
                <a:pt x="174893" y="327647"/>
              </a:cubicBezTo>
              <a:lnTo>
                <a:pt x="183080" y="330376"/>
              </a:lnTo>
              <a:cubicBezTo>
                <a:pt x="184900" y="332196"/>
                <a:pt x="186237" y="334684"/>
                <a:pt x="188539" y="335835"/>
              </a:cubicBezTo>
              <a:cubicBezTo>
                <a:pt x="193685" y="338408"/>
                <a:pt x="204914" y="341293"/>
                <a:pt x="204914" y="341293"/>
              </a:cubicBezTo>
              <a:cubicBezTo>
                <a:pt x="208181" y="344560"/>
                <a:pt x="214283" y="349035"/>
                <a:pt x="213102" y="354939"/>
              </a:cubicBezTo>
              <a:cubicBezTo>
                <a:pt x="212597" y="357462"/>
                <a:pt x="209251" y="358389"/>
                <a:pt x="207643" y="360398"/>
              </a:cubicBezTo>
              <a:cubicBezTo>
                <a:pt x="205594" y="362959"/>
                <a:pt x="204004" y="365856"/>
                <a:pt x="202185" y="368585"/>
              </a:cubicBezTo>
              <a:cubicBezTo>
                <a:pt x="203095" y="376773"/>
                <a:pt x="203560" y="385022"/>
                <a:pt x="204914" y="393148"/>
              </a:cubicBezTo>
              <a:cubicBezTo>
                <a:pt x="205387" y="395986"/>
                <a:pt x="205302" y="399664"/>
                <a:pt x="207643" y="401336"/>
              </a:cubicBezTo>
              <a:cubicBezTo>
                <a:pt x="207644" y="401336"/>
                <a:pt x="228111" y="408159"/>
                <a:pt x="232206" y="409524"/>
              </a:cubicBezTo>
              <a:lnTo>
                <a:pt x="240394" y="412253"/>
              </a:lnTo>
              <a:lnTo>
                <a:pt x="256770" y="428628"/>
              </a:lnTo>
              <a:cubicBezTo>
                <a:pt x="258590" y="430448"/>
                <a:pt x="260801" y="431946"/>
                <a:pt x="262228" y="434087"/>
              </a:cubicBezTo>
              <a:lnTo>
                <a:pt x="267686" y="442274"/>
              </a:lnTo>
              <a:cubicBezTo>
                <a:pt x="265867" y="447733"/>
                <a:pt x="266297" y="454581"/>
                <a:pt x="262228" y="458650"/>
              </a:cubicBezTo>
              <a:cubicBezTo>
                <a:pt x="242776" y="478102"/>
                <a:pt x="263782" y="456026"/>
                <a:pt x="248582" y="475025"/>
              </a:cubicBezTo>
              <a:cubicBezTo>
                <a:pt x="246974" y="477034"/>
                <a:pt x="244943" y="478664"/>
                <a:pt x="243123" y="480484"/>
              </a:cubicBezTo>
              <a:lnTo>
                <a:pt x="237665" y="485942"/>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21834</xdr:colOff>
      <xdr:row>37</xdr:row>
      <xdr:rowOff>10917</xdr:rowOff>
    </xdr:from>
    <xdr:to>
      <xdr:col>63</xdr:col>
      <xdr:colOff>0</xdr:colOff>
      <xdr:row>61</xdr:row>
      <xdr:rowOff>5697</xdr:rowOff>
    </xdr:to>
    <xdr:sp macro="" textlink="">
      <xdr:nvSpPr>
        <xdr:cNvPr id="26" name="Freeform 32">
          <a:extLst>
            <a:ext uri="{FF2B5EF4-FFF2-40B4-BE49-F238E27FC236}">
              <a16:creationId xmlns:a16="http://schemas.microsoft.com/office/drawing/2014/main" id="{00000000-0008-0000-0F00-00001A000000}"/>
            </a:ext>
          </a:extLst>
        </xdr:cNvPr>
        <xdr:cNvSpPr/>
      </xdr:nvSpPr>
      <xdr:spPr>
        <a:xfrm>
          <a:off x="2467854" y="742437"/>
          <a:ext cx="222006" cy="360540"/>
        </a:xfrm>
        <a:custGeom>
          <a:avLst/>
          <a:gdLst>
            <a:gd name="connsiteX0" fmla="*/ 90064 w 196504"/>
            <a:gd name="connsiteY0" fmla="*/ 0 h 453290"/>
            <a:gd name="connsiteX1" fmla="*/ 76418 w 196504"/>
            <a:gd name="connsiteY1" fmla="*/ 8187 h 453290"/>
            <a:gd name="connsiteX2" fmla="*/ 60043 w 196504"/>
            <a:gd name="connsiteY2" fmla="*/ 10917 h 453290"/>
            <a:gd name="connsiteX3" fmla="*/ 51855 w 196504"/>
            <a:gd name="connsiteY3" fmla="*/ 13646 h 453290"/>
            <a:gd name="connsiteX4" fmla="*/ 49126 w 196504"/>
            <a:gd name="connsiteY4" fmla="*/ 21834 h 453290"/>
            <a:gd name="connsiteX5" fmla="*/ 46397 w 196504"/>
            <a:gd name="connsiteY5" fmla="*/ 46397 h 453290"/>
            <a:gd name="connsiteX6" fmla="*/ 38209 w 196504"/>
            <a:gd name="connsiteY6" fmla="*/ 43667 h 453290"/>
            <a:gd name="connsiteX7" fmla="*/ 2729 w 196504"/>
            <a:gd name="connsiteY7" fmla="*/ 46397 h 453290"/>
            <a:gd name="connsiteX8" fmla="*/ 0 w 196504"/>
            <a:gd name="connsiteY8" fmla="*/ 54584 h 453290"/>
            <a:gd name="connsiteX9" fmla="*/ 8187 w 196504"/>
            <a:gd name="connsiteY9" fmla="*/ 131003 h 453290"/>
            <a:gd name="connsiteX10" fmla="*/ 13646 w 196504"/>
            <a:gd name="connsiteY10" fmla="*/ 174670 h 453290"/>
            <a:gd name="connsiteX11" fmla="*/ 16375 w 196504"/>
            <a:gd name="connsiteY11" fmla="*/ 185587 h 453290"/>
            <a:gd name="connsiteX12" fmla="*/ 21834 w 196504"/>
            <a:gd name="connsiteY12" fmla="*/ 201963 h 453290"/>
            <a:gd name="connsiteX13" fmla="*/ 27292 w 196504"/>
            <a:gd name="connsiteY13" fmla="*/ 368445 h 453290"/>
            <a:gd name="connsiteX14" fmla="*/ 30021 w 196504"/>
            <a:gd name="connsiteY14" fmla="*/ 376633 h 453290"/>
            <a:gd name="connsiteX15" fmla="*/ 40938 w 196504"/>
            <a:gd name="connsiteY15" fmla="*/ 387550 h 453290"/>
            <a:gd name="connsiteX16" fmla="*/ 46397 w 196504"/>
            <a:gd name="connsiteY16" fmla="*/ 393008 h 453290"/>
            <a:gd name="connsiteX17" fmla="*/ 70960 w 196504"/>
            <a:gd name="connsiteY17" fmla="*/ 403925 h 453290"/>
            <a:gd name="connsiteX18" fmla="*/ 95523 w 196504"/>
            <a:gd name="connsiteY18" fmla="*/ 425759 h 453290"/>
            <a:gd name="connsiteX19" fmla="*/ 114627 w 196504"/>
            <a:gd name="connsiteY19" fmla="*/ 431218 h 453290"/>
            <a:gd name="connsiteX20" fmla="*/ 122815 w 196504"/>
            <a:gd name="connsiteY20" fmla="*/ 433947 h 453290"/>
            <a:gd name="connsiteX21" fmla="*/ 136461 w 196504"/>
            <a:gd name="connsiteY21" fmla="*/ 444864 h 453290"/>
            <a:gd name="connsiteX22" fmla="*/ 174670 w 196504"/>
            <a:gd name="connsiteY22" fmla="*/ 450322 h 453290"/>
            <a:gd name="connsiteX23" fmla="*/ 196504 w 196504"/>
            <a:gd name="connsiteY23" fmla="*/ 453051 h 453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96504" h="453290">
              <a:moveTo>
                <a:pt x="90064" y="0"/>
              </a:moveTo>
              <a:cubicBezTo>
                <a:pt x="85515" y="2729"/>
                <a:pt x="81403" y="6374"/>
                <a:pt x="76418" y="8187"/>
              </a:cubicBezTo>
              <a:cubicBezTo>
                <a:pt x="71218" y="10078"/>
                <a:pt x="65445" y="9716"/>
                <a:pt x="60043" y="10917"/>
              </a:cubicBezTo>
              <a:cubicBezTo>
                <a:pt x="57235" y="11541"/>
                <a:pt x="54584" y="12736"/>
                <a:pt x="51855" y="13646"/>
              </a:cubicBezTo>
              <a:cubicBezTo>
                <a:pt x="50945" y="16375"/>
                <a:pt x="49599" y="18996"/>
                <a:pt x="49126" y="21834"/>
              </a:cubicBezTo>
              <a:cubicBezTo>
                <a:pt x="47772" y="29960"/>
                <a:pt x="50081" y="39029"/>
                <a:pt x="46397" y="46397"/>
              </a:cubicBezTo>
              <a:cubicBezTo>
                <a:pt x="45110" y="48970"/>
                <a:pt x="40938" y="44577"/>
                <a:pt x="38209" y="43667"/>
              </a:cubicBezTo>
              <a:cubicBezTo>
                <a:pt x="26382" y="44577"/>
                <a:pt x="14134" y="43138"/>
                <a:pt x="2729" y="46397"/>
              </a:cubicBezTo>
              <a:cubicBezTo>
                <a:pt x="-37" y="47187"/>
                <a:pt x="0" y="51707"/>
                <a:pt x="0" y="54584"/>
              </a:cubicBezTo>
              <a:cubicBezTo>
                <a:pt x="0" y="101468"/>
                <a:pt x="4597" y="84343"/>
                <a:pt x="8187" y="131003"/>
              </a:cubicBezTo>
              <a:cubicBezTo>
                <a:pt x="12545" y="187642"/>
                <a:pt x="6825" y="150794"/>
                <a:pt x="13646" y="174670"/>
              </a:cubicBezTo>
              <a:cubicBezTo>
                <a:pt x="14676" y="178277"/>
                <a:pt x="15297" y="181994"/>
                <a:pt x="16375" y="185587"/>
              </a:cubicBezTo>
              <a:cubicBezTo>
                <a:pt x="18028" y="191098"/>
                <a:pt x="21834" y="201963"/>
                <a:pt x="21834" y="201963"/>
              </a:cubicBezTo>
              <a:cubicBezTo>
                <a:pt x="31089" y="276009"/>
                <a:pt x="20841" y="187789"/>
                <a:pt x="27292" y="368445"/>
              </a:cubicBezTo>
              <a:cubicBezTo>
                <a:pt x="27395" y="371320"/>
                <a:pt x="28349" y="374292"/>
                <a:pt x="30021" y="376633"/>
              </a:cubicBezTo>
              <a:cubicBezTo>
                <a:pt x="33012" y="380821"/>
                <a:pt x="37299" y="383911"/>
                <a:pt x="40938" y="387550"/>
              </a:cubicBezTo>
              <a:cubicBezTo>
                <a:pt x="42758" y="389369"/>
                <a:pt x="43956" y="392194"/>
                <a:pt x="46397" y="393008"/>
              </a:cubicBezTo>
              <a:cubicBezTo>
                <a:pt x="57604" y="396744"/>
                <a:pt x="62705" y="396849"/>
                <a:pt x="70960" y="403925"/>
              </a:cubicBezTo>
              <a:cubicBezTo>
                <a:pt x="79426" y="411181"/>
                <a:pt x="85346" y="420671"/>
                <a:pt x="95523" y="425759"/>
              </a:cubicBezTo>
              <a:cubicBezTo>
                <a:pt x="99883" y="427939"/>
                <a:pt x="110550" y="430053"/>
                <a:pt x="114627" y="431218"/>
              </a:cubicBezTo>
              <a:cubicBezTo>
                <a:pt x="117393" y="432008"/>
                <a:pt x="120242" y="432661"/>
                <a:pt x="122815" y="433947"/>
              </a:cubicBezTo>
              <a:cubicBezTo>
                <a:pt x="155582" y="450328"/>
                <a:pt x="111082" y="429636"/>
                <a:pt x="136461" y="444864"/>
              </a:cubicBezTo>
              <a:cubicBezTo>
                <a:pt x="144898" y="449926"/>
                <a:pt x="174210" y="450280"/>
                <a:pt x="174670" y="450322"/>
              </a:cubicBezTo>
              <a:cubicBezTo>
                <a:pt x="187173" y="454489"/>
                <a:pt x="179981" y="453051"/>
                <a:pt x="196504" y="453051"/>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62</xdr:col>
      <xdr:colOff>19038</xdr:colOff>
      <xdr:row>61</xdr:row>
      <xdr:rowOff>4178</xdr:rowOff>
    </xdr:from>
    <xdr:to>
      <xdr:col>68</xdr:col>
      <xdr:colOff>10917</xdr:colOff>
      <xdr:row>79</xdr:row>
      <xdr:rowOff>2730</xdr:rowOff>
    </xdr:to>
    <xdr:sp macro="" textlink="">
      <xdr:nvSpPr>
        <xdr:cNvPr id="27" name="Freeform 33">
          <a:extLst>
            <a:ext uri="{FF2B5EF4-FFF2-40B4-BE49-F238E27FC236}">
              <a16:creationId xmlns:a16="http://schemas.microsoft.com/office/drawing/2014/main" id="{00000000-0008-0000-0F00-00001B000000}"/>
            </a:ext>
          </a:extLst>
        </xdr:cNvPr>
        <xdr:cNvSpPr/>
      </xdr:nvSpPr>
      <xdr:spPr>
        <a:xfrm>
          <a:off x="2678418" y="1101458"/>
          <a:ext cx="174759" cy="272872"/>
        </a:xfrm>
        <a:custGeom>
          <a:avLst/>
          <a:gdLst>
            <a:gd name="connsiteX0" fmla="*/ 2796 w 155632"/>
            <a:gd name="connsiteY0" fmla="*/ 12197 h 342434"/>
            <a:gd name="connsiteX1" fmla="*/ 16442 w 155632"/>
            <a:gd name="connsiteY1" fmla="*/ 1280 h 342434"/>
            <a:gd name="connsiteX2" fmla="*/ 19171 w 155632"/>
            <a:gd name="connsiteY2" fmla="*/ 47677 h 342434"/>
            <a:gd name="connsiteX3" fmla="*/ 21900 w 155632"/>
            <a:gd name="connsiteY3" fmla="*/ 55865 h 342434"/>
            <a:gd name="connsiteX4" fmla="*/ 43734 w 155632"/>
            <a:gd name="connsiteY4" fmla="*/ 66782 h 342434"/>
            <a:gd name="connsiteX5" fmla="*/ 79214 w 155632"/>
            <a:gd name="connsiteY5" fmla="*/ 72240 h 342434"/>
            <a:gd name="connsiteX6" fmla="*/ 95589 w 155632"/>
            <a:gd name="connsiteY6" fmla="*/ 80428 h 342434"/>
            <a:gd name="connsiteX7" fmla="*/ 103777 w 155632"/>
            <a:gd name="connsiteY7" fmla="*/ 83157 h 342434"/>
            <a:gd name="connsiteX8" fmla="*/ 131069 w 155632"/>
            <a:gd name="connsiteY8" fmla="*/ 88616 h 342434"/>
            <a:gd name="connsiteX9" fmla="*/ 147445 w 155632"/>
            <a:gd name="connsiteY9" fmla="*/ 94074 h 342434"/>
            <a:gd name="connsiteX10" fmla="*/ 155632 w 155632"/>
            <a:gd name="connsiteY10" fmla="*/ 96803 h 342434"/>
            <a:gd name="connsiteX11" fmla="*/ 152903 w 155632"/>
            <a:gd name="connsiteY11" fmla="*/ 115908 h 342434"/>
            <a:gd name="connsiteX12" fmla="*/ 144715 w 155632"/>
            <a:gd name="connsiteY12" fmla="*/ 121366 h 342434"/>
            <a:gd name="connsiteX13" fmla="*/ 139257 w 155632"/>
            <a:gd name="connsiteY13" fmla="*/ 126825 h 342434"/>
            <a:gd name="connsiteX14" fmla="*/ 136528 w 155632"/>
            <a:gd name="connsiteY14" fmla="*/ 135012 h 342434"/>
            <a:gd name="connsiteX15" fmla="*/ 95589 w 155632"/>
            <a:gd name="connsiteY15" fmla="*/ 148659 h 342434"/>
            <a:gd name="connsiteX16" fmla="*/ 71026 w 155632"/>
            <a:gd name="connsiteY16" fmla="*/ 156846 h 342434"/>
            <a:gd name="connsiteX17" fmla="*/ 62839 w 155632"/>
            <a:gd name="connsiteY17" fmla="*/ 159575 h 342434"/>
            <a:gd name="connsiteX18" fmla="*/ 57380 w 155632"/>
            <a:gd name="connsiteY18" fmla="*/ 165034 h 342434"/>
            <a:gd name="connsiteX19" fmla="*/ 41005 w 155632"/>
            <a:gd name="connsiteY19" fmla="*/ 175951 h 342434"/>
            <a:gd name="connsiteX20" fmla="*/ 24629 w 155632"/>
            <a:gd name="connsiteY20" fmla="*/ 192326 h 342434"/>
            <a:gd name="connsiteX21" fmla="*/ 19171 w 155632"/>
            <a:gd name="connsiteY21" fmla="*/ 197785 h 342434"/>
            <a:gd name="connsiteX22" fmla="*/ 10983 w 155632"/>
            <a:gd name="connsiteY22" fmla="*/ 200514 h 342434"/>
            <a:gd name="connsiteX23" fmla="*/ 2796 w 155632"/>
            <a:gd name="connsiteY23" fmla="*/ 205972 h 342434"/>
            <a:gd name="connsiteX24" fmla="*/ 66 w 155632"/>
            <a:gd name="connsiteY24" fmla="*/ 214160 h 342434"/>
            <a:gd name="connsiteX25" fmla="*/ 5525 w 155632"/>
            <a:gd name="connsiteY25" fmla="*/ 230535 h 342434"/>
            <a:gd name="connsiteX26" fmla="*/ 8254 w 155632"/>
            <a:gd name="connsiteY26" fmla="*/ 244182 h 342434"/>
            <a:gd name="connsiteX27" fmla="*/ 13713 w 155632"/>
            <a:gd name="connsiteY27" fmla="*/ 249640 h 342434"/>
            <a:gd name="connsiteX28" fmla="*/ 19171 w 155632"/>
            <a:gd name="connsiteY28" fmla="*/ 266015 h 342434"/>
            <a:gd name="connsiteX29" fmla="*/ 21900 w 155632"/>
            <a:gd name="connsiteY29" fmla="*/ 274203 h 342434"/>
            <a:gd name="connsiteX30" fmla="*/ 13713 w 155632"/>
            <a:gd name="connsiteY30" fmla="*/ 293308 h 342434"/>
            <a:gd name="connsiteX31" fmla="*/ 8254 w 155632"/>
            <a:gd name="connsiteY31" fmla="*/ 309683 h 342434"/>
            <a:gd name="connsiteX32" fmla="*/ 5525 w 155632"/>
            <a:gd name="connsiteY32" fmla="*/ 317871 h 342434"/>
            <a:gd name="connsiteX33" fmla="*/ 66 w 155632"/>
            <a:gd name="connsiteY33" fmla="*/ 339704 h 342434"/>
            <a:gd name="connsiteX34" fmla="*/ 66 w 155632"/>
            <a:gd name="connsiteY34" fmla="*/ 342434 h 342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55632" h="342434">
              <a:moveTo>
                <a:pt x="2796" y="12197"/>
              </a:moveTo>
              <a:cubicBezTo>
                <a:pt x="7345" y="8558"/>
                <a:pt x="14001" y="-4009"/>
                <a:pt x="16442" y="1280"/>
              </a:cubicBezTo>
              <a:cubicBezTo>
                <a:pt x="22934" y="15347"/>
                <a:pt x="17630" y="32261"/>
                <a:pt x="19171" y="47677"/>
              </a:cubicBezTo>
              <a:cubicBezTo>
                <a:pt x="19457" y="50540"/>
                <a:pt x="20420" y="53398"/>
                <a:pt x="21900" y="55865"/>
              </a:cubicBezTo>
              <a:cubicBezTo>
                <a:pt x="26663" y="63802"/>
                <a:pt x="35573" y="64062"/>
                <a:pt x="43734" y="66782"/>
              </a:cubicBezTo>
              <a:cubicBezTo>
                <a:pt x="60592" y="72401"/>
                <a:pt x="49072" y="69226"/>
                <a:pt x="79214" y="72240"/>
              </a:cubicBezTo>
              <a:cubicBezTo>
                <a:pt x="99795" y="79100"/>
                <a:pt x="74426" y="69846"/>
                <a:pt x="95589" y="80428"/>
              </a:cubicBezTo>
              <a:cubicBezTo>
                <a:pt x="98162" y="81715"/>
                <a:pt x="101011" y="82367"/>
                <a:pt x="103777" y="83157"/>
              </a:cubicBezTo>
              <a:cubicBezTo>
                <a:pt x="135531" y="92229"/>
                <a:pt x="88174" y="77892"/>
                <a:pt x="131069" y="88616"/>
              </a:cubicBezTo>
              <a:cubicBezTo>
                <a:pt x="136651" y="90012"/>
                <a:pt x="141986" y="92255"/>
                <a:pt x="147445" y="94074"/>
              </a:cubicBezTo>
              <a:lnTo>
                <a:pt x="155632" y="96803"/>
              </a:lnTo>
              <a:cubicBezTo>
                <a:pt x="154722" y="103171"/>
                <a:pt x="155516" y="110029"/>
                <a:pt x="152903" y="115908"/>
              </a:cubicBezTo>
              <a:cubicBezTo>
                <a:pt x="151571" y="118905"/>
                <a:pt x="147276" y="119317"/>
                <a:pt x="144715" y="121366"/>
              </a:cubicBezTo>
              <a:cubicBezTo>
                <a:pt x="142706" y="122973"/>
                <a:pt x="141076" y="125005"/>
                <a:pt x="139257" y="126825"/>
              </a:cubicBezTo>
              <a:cubicBezTo>
                <a:pt x="138347" y="129554"/>
                <a:pt x="137318" y="132246"/>
                <a:pt x="136528" y="135012"/>
              </a:cubicBezTo>
              <a:cubicBezTo>
                <a:pt x="129851" y="158377"/>
                <a:pt x="140429" y="145455"/>
                <a:pt x="95589" y="148659"/>
              </a:cubicBezTo>
              <a:lnTo>
                <a:pt x="71026" y="156846"/>
              </a:lnTo>
              <a:lnTo>
                <a:pt x="62839" y="159575"/>
              </a:lnTo>
              <a:cubicBezTo>
                <a:pt x="61019" y="161395"/>
                <a:pt x="59439" y="163490"/>
                <a:pt x="57380" y="165034"/>
              </a:cubicBezTo>
              <a:cubicBezTo>
                <a:pt x="52132" y="168970"/>
                <a:pt x="45644" y="171312"/>
                <a:pt x="41005" y="175951"/>
              </a:cubicBezTo>
              <a:lnTo>
                <a:pt x="24629" y="192326"/>
              </a:lnTo>
              <a:cubicBezTo>
                <a:pt x="22809" y="194146"/>
                <a:pt x="21612" y="196971"/>
                <a:pt x="19171" y="197785"/>
              </a:cubicBezTo>
              <a:lnTo>
                <a:pt x="10983" y="200514"/>
              </a:lnTo>
              <a:cubicBezTo>
                <a:pt x="8254" y="202333"/>
                <a:pt x="4845" y="203411"/>
                <a:pt x="2796" y="205972"/>
              </a:cubicBezTo>
              <a:cubicBezTo>
                <a:pt x="999" y="208219"/>
                <a:pt x="-252" y="211301"/>
                <a:pt x="66" y="214160"/>
              </a:cubicBezTo>
              <a:cubicBezTo>
                <a:pt x="701" y="219878"/>
                <a:pt x="4397" y="224893"/>
                <a:pt x="5525" y="230535"/>
              </a:cubicBezTo>
              <a:cubicBezTo>
                <a:pt x="6435" y="235084"/>
                <a:pt x="6427" y="239918"/>
                <a:pt x="8254" y="244182"/>
              </a:cubicBezTo>
              <a:cubicBezTo>
                <a:pt x="9268" y="246547"/>
                <a:pt x="11893" y="247821"/>
                <a:pt x="13713" y="249640"/>
              </a:cubicBezTo>
              <a:lnTo>
                <a:pt x="19171" y="266015"/>
              </a:lnTo>
              <a:lnTo>
                <a:pt x="21900" y="274203"/>
              </a:lnTo>
              <a:cubicBezTo>
                <a:pt x="14683" y="303074"/>
                <a:pt x="24481" y="269081"/>
                <a:pt x="13713" y="293308"/>
              </a:cubicBezTo>
              <a:cubicBezTo>
                <a:pt x="11376" y="298566"/>
                <a:pt x="10074" y="304225"/>
                <a:pt x="8254" y="309683"/>
              </a:cubicBezTo>
              <a:lnTo>
                <a:pt x="5525" y="317871"/>
              </a:lnTo>
              <a:cubicBezTo>
                <a:pt x="2010" y="328416"/>
                <a:pt x="2262" y="326531"/>
                <a:pt x="66" y="339704"/>
              </a:cubicBezTo>
              <a:cubicBezTo>
                <a:pt x="-84" y="340602"/>
                <a:pt x="66" y="341524"/>
                <a:pt x="66" y="34243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21593</xdr:colOff>
      <xdr:row>79</xdr:row>
      <xdr:rowOff>8188</xdr:rowOff>
    </xdr:from>
    <xdr:to>
      <xdr:col>62</xdr:col>
      <xdr:colOff>24563</xdr:colOff>
      <xdr:row>114</xdr:row>
      <xdr:rowOff>13646</xdr:rowOff>
    </xdr:to>
    <xdr:sp macro="" textlink="">
      <xdr:nvSpPr>
        <xdr:cNvPr id="28" name="Freeform 34">
          <a:extLst>
            <a:ext uri="{FF2B5EF4-FFF2-40B4-BE49-F238E27FC236}">
              <a16:creationId xmlns:a16="http://schemas.microsoft.com/office/drawing/2014/main" id="{00000000-0008-0000-0F00-00001C000000}"/>
            </a:ext>
          </a:extLst>
        </xdr:cNvPr>
        <xdr:cNvSpPr/>
      </xdr:nvSpPr>
      <xdr:spPr>
        <a:xfrm>
          <a:off x="2132333" y="1379788"/>
          <a:ext cx="551610" cy="538858"/>
        </a:xfrm>
        <a:custGeom>
          <a:avLst/>
          <a:gdLst>
            <a:gd name="connsiteX0" fmla="*/ 494231 w 494231"/>
            <a:gd name="connsiteY0" fmla="*/ 0 h 674119"/>
            <a:gd name="connsiteX1" fmla="*/ 491502 w 494231"/>
            <a:gd name="connsiteY1" fmla="*/ 21834 h 674119"/>
            <a:gd name="connsiteX2" fmla="*/ 480585 w 494231"/>
            <a:gd name="connsiteY2" fmla="*/ 32751 h 674119"/>
            <a:gd name="connsiteX3" fmla="*/ 477855 w 494231"/>
            <a:gd name="connsiteY3" fmla="*/ 40939 h 674119"/>
            <a:gd name="connsiteX4" fmla="*/ 461480 w 494231"/>
            <a:gd name="connsiteY4" fmla="*/ 49126 h 674119"/>
            <a:gd name="connsiteX5" fmla="*/ 456022 w 494231"/>
            <a:gd name="connsiteY5" fmla="*/ 57314 h 674119"/>
            <a:gd name="connsiteX6" fmla="*/ 450563 w 494231"/>
            <a:gd name="connsiteY6" fmla="*/ 73689 h 674119"/>
            <a:gd name="connsiteX7" fmla="*/ 439646 w 494231"/>
            <a:gd name="connsiteY7" fmla="*/ 84606 h 674119"/>
            <a:gd name="connsiteX8" fmla="*/ 434188 w 494231"/>
            <a:gd name="connsiteY8" fmla="*/ 90065 h 674119"/>
            <a:gd name="connsiteX9" fmla="*/ 426000 w 494231"/>
            <a:gd name="connsiteY9" fmla="*/ 95523 h 674119"/>
            <a:gd name="connsiteX10" fmla="*/ 409625 w 494231"/>
            <a:gd name="connsiteY10" fmla="*/ 114628 h 674119"/>
            <a:gd name="connsiteX11" fmla="*/ 401437 w 494231"/>
            <a:gd name="connsiteY11" fmla="*/ 117357 h 674119"/>
            <a:gd name="connsiteX12" fmla="*/ 387791 w 494231"/>
            <a:gd name="connsiteY12" fmla="*/ 128274 h 674119"/>
            <a:gd name="connsiteX13" fmla="*/ 382333 w 494231"/>
            <a:gd name="connsiteY13" fmla="*/ 136461 h 674119"/>
            <a:gd name="connsiteX14" fmla="*/ 374145 w 494231"/>
            <a:gd name="connsiteY14" fmla="*/ 166483 h 674119"/>
            <a:gd name="connsiteX15" fmla="*/ 371416 w 494231"/>
            <a:gd name="connsiteY15" fmla="*/ 174671 h 674119"/>
            <a:gd name="connsiteX16" fmla="*/ 374145 w 494231"/>
            <a:gd name="connsiteY16" fmla="*/ 196504 h 674119"/>
            <a:gd name="connsiteX17" fmla="*/ 374145 w 494231"/>
            <a:gd name="connsiteY17" fmla="*/ 212880 h 674119"/>
            <a:gd name="connsiteX18" fmla="*/ 365957 w 494231"/>
            <a:gd name="connsiteY18" fmla="*/ 218338 h 674119"/>
            <a:gd name="connsiteX19" fmla="*/ 349582 w 494231"/>
            <a:gd name="connsiteY19" fmla="*/ 223797 h 674119"/>
            <a:gd name="connsiteX20" fmla="*/ 327748 w 494231"/>
            <a:gd name="connsiteY20" fmla="*/ 234714 h 674119"/>
            <a:gd name="connsiteX21" fmla="*/ 319560 w 494231"/>
            <a:gd name="connsiteY21" fmla="*/ 237443 h 674119"/>
            <a:gd name="connsiteX22" fmla="*/ 311373 w 494231"/>
            <a:gd name="connsiteY22" fmla="*/ 240172 h 674119"/>
            <a:gd name="connsiteX23" fmla="*/ 297727 w 494231"/>
            <a:gd name="connsiteY23" fmla="*/ 248360 h 674119"/>
            <a:gd name="connsiteX24" fmla="*/ 289539 w 494231"/>
            <a:gd name="connsiteY24" fmla="*/ 253818 h 674119"/>
            <a:gd name="connsiteX25" fmla="*/ 284080 w 494231"/>
            <a:gd name="connsiteY25" fmla="*/ 259277 h 674119"/>
            <a:gd name="connsiteX26" fmla="*/ 267705 w 494231"/>
            <a:gd name="connsiteY26" fmla="*/ 264735 h 674119"/>
            <a:gd name="connsiteX27" fmla="*/ 259517 w 494231"/>
            <a:gd name="connsiteY27" fmla="*/ 278381 h 674119"/>
            <a:gd name="connsiteX28" fmla="*/ 256788 w 494231"/>
            <a:gd name="connsiteY28" fmla="*/ 286569 h 674119"/>
            <a:gd name="connsiteX29" fmla="*/ 254059 w 494231"/>
            <a:gd name="connsiteY29" fmla="*/ 311132 h 674119"/>
            <a:gd name="connsiteX30" fmla="*/ 248600 w 494231"/>
            <a:gd name="connsiteY30" fmla="*/ 352070 h 674119"/>
            <a:gd name="connsiteX31" fmla="*/ 243142 w 494231"/>
            <a:gd name="connsiteY31" fmla="*/ 368446 h 674119"/>
            <a:gd name="connsiteX32" fmla="*/ 232225 w 494231"/>
            <a:gd name="connsiteY32" fmla="*/ 382092 h 674119"/>
            <a:gd name="connsiteX33" fmla="*/ 224037 w 494231"/>
            <a:gd name="connsiteY33" fmla="*/ 398467 h 674119"/>
            <a:gd name="connsiteX34" fmla="*/ 221308 w 494231"/>
            <a:gd name="connsiteY34" fmla="*/ 406655 h 674119"/>
            <a:gd name="connsiteX35" fmla="*/ 207662 w 494231"/>
            <a:gd name="connsiteY35" fmla="*/ 420301 h 674119"/>
            <a:gd name="connsiteX36" fmla="*/ 196745 w 494231"/>
            <a:gd name="connsiteY36" fmla="*/ 436676 h 674119"/>
            <a:gd name="connsiteX37" fmla="*/ 191287 w 494231"/>
            <a:gd name="connsiteY37" fmla="*/ 444864 h 674119"/>
            <a:gd name="connsiteX38" fmla="*/ 180370 w 494231"/>
            <a:gd name="connsiteY38" fmla="*/ 455781 h 674119"/>
            <a:gd name="connsiteX39" fmla="*/ 163994 w 494231"/>
            <a:gd name="connsiteY39" fmla="*/ 472156 h 674119"/>
            <a:gd name="connsiteX40" fmla="*/ 158536 w 494231"/>
            <a:gd name="connsiteY40" fmla="*/ 477615 h 674119"/>
            <a:gd name="connsiteX41" fmla="*/ 142161 w 494231"/>
            <a:gd name="connsiteY41" fmla="*/ 483073 h 674119"/>
            <a:gd name="connsiteX42" fmla="*/ 136702 w 494231"/>
            <a:gd name="connsiteY42" fmla="*/ 488532 h 674119"/>
            <a:gd name="connsiteX43" fmla="*/ 112139 w 494231"/>
            <a:gd name="connsiteY43" fmla="*/ 496719 h 674119"/>
            <a:gd name="connsiteX44" fmla="*/ 103951 w 494231"/>
            <a:gd name="connsiteY44" fmla="*/ 499449 h 674119"/>
            <a:gd name="connsiteX45" fmla="*/ 95764 w 494231"/>
            <a:gd name="connsiteY45" fmla="*/ 502178 h 674119"/>
            <a:gd name="connsiteX46" fmla="*/ 84847 w 494231"/>
            <a:gd name="connsiteY46" fmla="*/ 515824 h 674119"/>
            <a:gd name="connsiteX47" fmla="*/ 79388 w 494231"/>
            <a:gd name="connsiteY47" fmla="*/ 521282 h 674119"/>
            <a:gd name="connsiteX48" fmla="*/ 73930 w 494231"/>
            <a:gd name="connsiteY48" fmla="*/ 537658 h 674119"/>
            <a:gd name="connsiteX49" fmla="*/ 68472 w 494231"/>
            <a:gd name="connsiteY49" fmla="*/ 545845 h 674119"/>
            <a:gd name="connsiteX50" fmla="*/ 57555 w 494231"/>
            <a:gd name="connsiteY50" fmla="*/ 570408 h 674119"/>
            <a:gd name="connsiteX51" fmla="*/ 49367 w 494231"/>
            <a:gd name="connsiteY51" fmla="*/ 575867 h 674119"/>
            <a:gd name="connsiteX52" fmla="*/ 43909 w 494231"/>
            <a:gd name="connsiteY52" fmla="*/ 592242 h 674119"/>
            <a:gd name="connsiteX53" fmla="*/ 41179 w 494231"/>
            <a:gd name="connsiteY53" fmla="*/ 600430 h 674119"/>
            <a:gd name="connsiteX54" fmla="*/ 30262 w 494231"/>
            <a:gd name="connsiteY54" fmla="*/ 614076 h 674119"/>
            <a:gd name="connsiteX55" fmla="*/ 24804 w 494231"/>
            <a:gd name="connsiteY55" fmla="*/ 622264 h 674119"/>
            <a:gd name="connsiteX56" fmla="*/ 5699 w 494231"/>
            <a:gd name="connsiteY56" fmla="*/ 638639 h 674119"/>
            <a:gd name="connsiteX57" fmla="*/ 241 w 494231"/>
            <a:gd name="connsiteY57" fmla="*/ 657744 h 674119"/>
            <a:gd name="connsiteX58" fmla="*/ 241 w 494231"/>
            <a:gd name="connsiteY58" fmla="*/ 674119 h 6741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494231" h="674119">
              <a:moveTo>
                <a:pt x="494231" y="0"/>
              </a:moveTo>
              <a:cubicBezTo>
                <a:pt x="493321" y="7278"/>
                <a:pt x="494323" y="15064"/>
                <a:pt x="491502" y="21834"/>
              </a:cubicBezTo>
              <a:cubicBezTo>
                <a:pt x="489523" y="26584"/>
                <a:pt x="480585" y="32751"/>
                <a:pt x="480585" y="32751"/>
              </a:cubicBezTo>
              <a:cubicBezTo>
                <a:pt x="479675" y="35480"/>
                <a:pt x="479652" y="38692"/>
                <a:pt x="477855" y="40939"/>
              </a:cubicBezTo>
              <a:cubicBezTo>
                <a:pt x="474007" y="45749"/>
                <a:pt x="466874" y="47328"/>
                <a:pt x="461480" y="49126"/>
              </a:cubicBezTo>
              <a:cubicBezTo>
                <a:pt x="459661" y="51855"/>
                <a:pt x="457354" y="54317"/>
                <a:pt x="456022" y="57314"/>
              </a:cubicBezTo>
              <a:cubicBezTo>
                <a:pt x="453685" y="62572"/>
                <a:pt x="454631" y="69621"/>
                <a:pt x="450563" y="73689"/>
              </a:cubicBezTo>
              <a:lnTo>
                <a:pt x="439646" y="84606"/>
              </a:lnTo>
              <a:cubicBezTo>
                <a:pt x="437827" y="86426"/>
                <a:pt x="436329" y="88638"/>
                <a:pt x="434188" y="90065"/>
              </a:cubicBezTo>
              <a:lnTo>
                <a:pt x="426000" y="95523"/>
              </a:lnTo>
              <a:cubicBezTo>
                <a:pt x="422508" y="100762"/>
                <a:pt x="415299" y="112737"/>
                <a:pt x="409625" y="114628"/>
              </a:cubicBezTo>
              <a:cubicBezTo>
                <a:pt x="406896" y="115538"/>
                <a:pt x="404010" y="116071"/>
                <a:pt x="401437" y="117357"/>
              </a:cubicBezTo>
              <a:cubicBezTo>
                <a:pt x="396705" y="119723"/>
                <a:pt x="391177" y="124041"/>
                <a:pt x="387791" y="128274"/>
              </a:cubicBezTo>
              <a:cubicBezTo>
                <a:pt x="385742" y="130835"/>
                <a:pt x="384152" y="133732"/>
                <a:pt x="382333" y="136461"/>
              </a:cubicBezTo>
              <a:cubicBezTo>
                <a:pt x="378474" y="155751"/>
                <a:pt x="381070" y="145706"/>
                <a:pt x="374145" y="166483"/>
              </a:cubicBezTo>
              <a:lnTo>
                <a:pt x="371416" y="174671"/>
              </a:lnTo>
              <a:cubicBezTo>
                <a:pt x="372326" y="181949"/>
                <a:pt x="372833" y="189288"/>
                <a:pt x="374145" y="196504"/>
              </a:cubicBezTo>
              <a:cubicBezTo>
                <a:pt x="375493" y="203916"/>
                <a:pt x="380075" y="205468"/>
                <a:pt x="374145" y="212880"/>
              </a:cubicBezTo>
              <a:cubicBezTo>
                <a:pt x="372096" y="215441"/>
                <a:pt x="368954" y="217006"/>
                <a:pt x="365957" y="218338"/>
              </a:cubicBezTo>
              <a:cubicBezTo>
                <a:pt x="360699" y="220675"/>
                <a:pt x="349582" y="223797"/>
                <a:pt x="349582" y="223797"/>
              </a:cubicBezTo>
              <a:cubicBezTo>
                <a:pt x="340055" y="233323"/>
                <a:pt x="346563" y="228442"/>
                <a:pt x="327748" y="234714"/>
              </a:cubicBezTo>
              <a:lnTo>
                <a:pt x="319560" y="237443"/>
              </a:lnTo>
              <a:lnTo>
                <a:pt x="311373" y="240172"/>
              </a:lnTo>
              <a:cubicBezTo>
                <a:pt x="300711" y="250832"/>
                <a:pt x="311897" y="241274"/>
                <a:pt x="297727" y="248360"/>
              </a:cubicBezTo>
              <a:cubicBezTo>
                <a:pt x="294793" y="249827"/>
                <a:pt x="292100" y="251769"/>
                <a:pt x="289539" y="253818"/>
              </a:cubicBezTo>
              <a:cubicBezTo>
                <a:pt x="287529" y="255426"/>
                <a:pt x="286382" y="258126"/>
                <a:pt x="284080" y="259277"/>
              </a:cubicBezTo>
              <a:cubicBezTo>
                <a:pt x="278934" y="261850"/>
                <a:pt x="267705" y="264735"/>
                <a:pt x="267705" y="264735"/>
              </a:cubicBezTo>
              <a:cubicBezTo>
                <a:pt x="259974" y="287931"/>
                <a:pt x="270757" y="259649"/>
                <a:pt x="259517" y="278381"/>
              </a:cubicBezTo>
              <a:cubicBezTo>
                <a:pt x="258037" y="280848"/>
                <a:pt x="257698" y="283840"/>
                <a:pt x="256788" y="286569"/>
              </a:cubicBezTo>
              <a:cubicBezTo>
                <a:pt x="255878" y="294757"/>
                <a:pt x="254879" y="302935"/>
                <a:pt x="254059" y="311132"/>
              </a:cubicBezTo>
              <a:cubicBezTo>
                <a:pt x="251912" y="332602"/>
                <a:pt x="253424" y="335991"/>
                <a:pt x="248600" y="352070"/>
              </a:cubicBezTo>
              <a:cubicBezTo>
                <a:pt x="246947" y="357581"/>
                <a:pt x="246334" y="363658"/>
                <a:pt x="243142" y="368446"/>
              </a:cubicBezTo>
              <a:cubicBezTo>
                <a:pt x="236257" y="378774"/>
                <a:pt x="240003" y="374314"/>
                <a:pt x="232225" y="382092"/>
              </a:cubicBezTo>
              <a:cubicBezTo>
                <a:pt x="225365" y="402672"/>
                <a:pt x="234620" y="377302"/>
                <a:pt x="224037" y="398467"/>
              </a:cubicBezTo>
              <a:cubicBezTo>
                <a:pt x="222750" y="401040"/>
                <a:pt x="223034" y="404353"/>
                <a:pt x="221308" y="406655"/>
              </a:cubicBezTo>
              <a:cubicBezTo>
                <a:pt x="217448" y="411801"/>
                <a:pt x="211230" y="414949"/>
                <a:pt x="207662" y="420301"/>
              </a:cubicBezTo>
              <a:lnTo>
                <a:pt x="196745" y="436676"/>
              </a:lnTo>
              <a:cubicBezTo>
                <a:pt x="194926" y="439405"/>
                <a:pt x="193606" y="442545"/>
                <a:pt x="191287" y="444864"/>
              </a:cubicBezTo>
              <a:lnTo>
                <a:pt x="180370" y="455781"/>
              </a:lnTo>
              <a:lnTo>
                <a:pt x="163994" y="472156"/>
              </a:lnTo>
              <a:cubicBezTo>
                <a:pt x="162174" y="473976"/>
                <a:pt x="160977" y="476801"/>
                <a:pt x="158536" y="477615"/>
              </a:cubicBezTo>
              <a:lnTo>
                <a:pt x="142161" y="483073"/>
              </a:lnTo>
              <a:cubicBezTo>
                <a:pt x="140341" y="484893"/>
                <a:pt x="139004" y="487381"/>
                <a:pt x="136702" y="488532"/>
              </a:cubicBezTo>
              <a:cubicBezTo>
                <a:pt x="136697" y="488535"/>
                <a:pt x="116235" y="495353"/>
                <a:pt x="112139" y="496719"/>
              </a:cubicBezTo>
              <a:lnTo>
                <a:pt x="103951" y="499449"/>
              </a:lnTo>
              <a:lnTo>
                <a:pt x="95764" y="502178"/>
              </a:lnTo>
              <a:cubicBezTo>
                <a:pt x="82583" y="515356"/>
                <a:pt x="98619" y="498610"/>
                <a:pt x="84847" y="515824"/>
              </a:cubicBezTo>
              <a:cubicBezTo>
                <a:pt x="83240" y="517833"/>
                <a:pt x="81208" y="519463"/>
                <a:pt x="79388" y="521282"/>
              </a:cubicBezTo>
              <a:cubicBezTo>
                <a:pt x="77569" y="526741"/>
                <a:pt x="77122" y="532870"/>
                <a:pt x="73930" y="537658"/>
              </a:cubicBezTo>
              <a:cubicBezTo>
                <a:pt x="72111" y="540387"/>
                <a:pt x="69804" y="542848"/>
                <a:pt x="68472" y="545845"/>
              </a:cubicBezTo>
              <a:cubicBezTo>
                <a:pt x="64149" y="555572"/>
                <a:pt x="64966" y="562997"/>
                <a:pt x="57555" y="570408"/>
              </a:cubicBezTo>
              <a:cubicBezTo>
                <a:pt x="55235" y="572728"/>
                <a:pt x="52096" y="574047"/>
                <a:pt x="49367" y="575867"/>
              </a:cubicBezTo>
              <a:lnTo>
                <a:pt x="43909" y="592242"/>
              </a:lnTo>
              <a:cubicBezTo>
                <a:pt x="42999" y="594971"/>
                <a:pt x="42775" y="598036"/>
                <a:pt x="41179" y="600430"/>
              </a:cubicBezTo>
              <a:cubicBezTo>
                <a:pt x="24380" y="625632"/>
                <a:pt x="45818" y="594632"/>
                <a:pt x="30262" y="614076"/>
              </a:cubicBezTo>
              <a:cubicBezTo>
                <a:pt x="28213" y="616637"/>
                <a:pt x="26939" y="619773"/>
                <a:pt x="24804" y="622264"/>
              </a:cubicBezTo>
              <a:cubicBezTo>
                <a:pt x="15980" y="632559"/>
                <a:pt x="15357" y="632201"/>
                <a:pt x="5699" y="638639"/>
              </a:cubicBezTo>
              <a:cubicBezTo>
                <a:pt x="4037" y="643626"/>
                <a:pt x="731" y="652849"/>
                <a:pt x="241" y="657744"/>
              </a:cubicBezTo>
              <a:cubicBezTo>
                <a:pt x="-302" y="663175"/>
                <a:pt x="241" y="668661"/>
                <a:pt x="241" y="67411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5380</xdr:colOff>
      <xdr:row>113</xdr:row>
      <xdr:rowOff>5459</xdr:rowOff>
    </xdr:from>
    <xdr:to>
      <xdr:col>44</xdr:col>
      <xdr:colOff>19105</xdr:colOff>
      <xdr:row>139</xdr:row>
      <xdr:rowOff>10916</xdr:rowOff>
    </xdr:to>
    <xdr:sp macro="" textlink="">
      <xdr:nvSpPr>
        <xdr:cNvPr id="29" name="Freeform 35">
          <a:extLst>
            <a:ext uri="{FF2B5EF4-FFF2-40B4-BE49-F238E27FC236}">
              <a16:creationId xmlns:a16="http://schemas.microsoft.com/office/drawing/2014/main" id="{00000000-0008-0000-0F00-00001D000000}"/>
            </a:ext>
          </a:extLst>
        </xdr:cNvPr>
        <xdr:cNvSpPr/>
      </xdr:nvSpPr>
      <xdr:spPr>
        <a:xfrm>
          <a:off x="1628440" y="1895219"/>
          <a:ext cx="501405" cy="401697"/>
        </a:xfrm>
        <a:custGeom>
          <a:avLst/>
          <a:gdLst>
            <a:gd name="connsiteX0" fmla="*/ 450401 w 450401"/>
            <a:gd name="connsiteY0" fmla="*/ 21834 h 502177"/>
            <a:gd name="connsiteX1" fmla="*/ 436755 w 450401"/>
            <a:gd name="connsiteY1" fmla="*/ 32750 h 502177"/>
            <a:gd name="connsiteX2" fmla="*/ 414921 w 450401"/>
            <a:gd name="connsiteY2" fmla="*/ 49126 h 502177"/>
            <a:gd name="connsiteX3" fmla="*/ 311210 w 450401"/>
            <a:gd name="connsiteY3" fmla="*/ 49126 h 502177"/>
            <a:gd name="connsiteX4" fmla="*/ 297564 w 450401"/>
            <a:gd name="connsiteY4" fmla="*/ 60043 h 502177"/>
            <a:gd name="connsiteX5" fmla="*/ 292106 w 450401"/>
            <a:gd name="connsiteY5" fmla="*/ 68230 h 502177"/>
            <a:gd name="connsiteX6" fmla="*/ 283918 w 450401"/>
            <a:gd name="connsiteY6" fmla="*/ 70960 h 502177"/>
            <a:gd name="connsiteX7" fmla="*/ 256626 w 450401"/>
            <a:gd name="connsiteY7" fmla="*/ 68230 h 502177"/>
            <a:gd name="connsiteX8" fmla="*/ 242979 w 450401"/>
            <a:gd name="connsiteY8" fmla="*/ 65501 h 502177"/>
            <a:gd name="connsiteX9" fmla="*/ 237521 w 450401"/>
            <a:gd name="connsiteY9" fmla="*/ 57314 h 502177"/>
            <a:gd name="connsiteX10" fmla="*/ 234792 w 450401"/>
            <a:gd name="connsiteY10" fmla="*/ 49126 h 502177"/>
            <a:gd name="connsiteX11" fmla="*/ 229333 w 450401"/>
            <a:gd name="connsiteY11" fmla="*/ 24563 h 502177"/>
            <a:gd name="connsiteX12" fmla="*/ 226604 w 450401"/>
            <a:gd name="connsiteY12" fmla="*/ 16375 h 502177"/>
            <a:gd name="connsiteX13" fmla="*/ 210229 w 450401"/>
            <a:gd name="connsiteY13" fmla="*/ 8187 h 502177"/>
            <a:gd name="connsiteX14" fmla="*/ 193853 w 450401"/>
            <a:gd name="connsiteY14" fmla="*/ 0 h 502177"/>
            <a:gd name="connsiteX15" fmla="*/ 172020 w 450401"/>
            <a:gd name="connsiteY15" fmla="*/ 2729 h 502177"/>
            <a:gd name="connsiteX16" fmla="*/ 169290 w 450401"/>
            <a:gd name="connsiteY16" fmla="*/ 10917 h 502177"/>
            <a:gd name="connsiteX17" fmla="*/ 158373 w 450401"/>
            <a:gd name="connsiteY17" fmla="*/ 24563 h 502177"/>
            <a:gd name="connsiteX18" fmla="*/ 150186 w 450401"/>
            <a:gd name="connsiteY18" fmla="*/ 27292 h 502177"/>
            <a:gd name="connsiteX19" fmla="*/ 144727 w 450401"/>
            <a:gd name="connsiteY19" fmla="*/ 32750 h 502177"/>
            <a:gd name="connsiteX20" fmla="*/ 136540 w 450401"/>
            <a:gd name="connsiteY20" fmla="*/ 35480 h 502177"/>
            <a:gd name="connsiteX21" fmla="*/ 133810 w 450401"/>
            <a:gd name="connsiteY21" fmla="*/ 43667 h 502177"/>
            <a:gd name="connsiteX22" fmla="*/ 122893 w 450401"/>
            <a:gd name="connsiteY22" fmla="*/ 54584 h 502177"/>
            <a:gd name="connsiteX23" fmla="*/ 117435 w 450401"/>
            <a:gd name="connsiteY23" fmla="*/ 79147 h 502177"/>
            <a:gd name="connsiteX24" fmla="*/ 114706 w 450401"/>
            <a:gd name="connsiteY24" fmla="*/ 87335 h 502177"/>
            <a:gd name="connsiteX25" fmla="*/ 98330 w 450401"/>
            <a:gd name="connsiteY25" fmla="*/ 103710 h 502177"/>
            <a:gd name="connsiteX26" fmla="*/ 92872 w 450401"/>
            <a:gd name="connsiteY26" fmla="*/ 109169 h 502177"/>
            <a:gd name="connsiteX27" fmla="*/ 81955 w 450401"/>
            <a:gd name="connsiteY27" fmla="*/ 122815 h 502177"/>
            <a:gd name="connsiteX28" fmla="*/ 76497 w 450401"/>
            <a:gd name="connsiteY28" fmla="*/ 131003 h 502177"/>
            <a:gd name="connsiteX29" fmla="*/ 68309 w 450401"/>
            <a:gd name="connsiteY29" fmla="*/ 133732 h 502177"/>
            <a:gd name="connsiteX30" fmla="*/ 51934 w 450401"/>
            <a:gd name="connsiteY30" fmla="*/ 141920 h 502177"/>
            <a:gd name="connsiteX31" fmla="*/ 35558 w 450401"/>
            <a:gd name="connsiteY31" fmla="*/ 161024 h 502177"/>
            <a:gd name="connsiteX32" fmla="*/ 30100 w 450401"/>
            <a:gd name="connsiteY32" fmla="*/ 166483 h 502177"/>
            <a:gd name="connsiteX33" fmla="*/ 24641 w 450401"/>
            <a:gd name="connsiteY33" fmla="*/ 171941 h 502177"/>
            <a:gd name="connsiteX34" fmla="*/ 19183 w 450401"/>
            <a:gd name="connsiteY34" fmla="*/ 188316 h 502177"/>
            <a:gd name="connsiteX35" fmla="*/ 16454 w 450401"/>
            <a:gd name="connsiteY35" fmla="*/ 196504 h 502177"/>
            <a:gd name="connsiteX36" fmla="*/ 5537 w 450401"/>
            <a:gd name="connsiteY36" fmla="*/ 212879 h 502177"/>
            <a:gd name="connsiteX37" fmla="*/ 2808 w 450401"/>
            <a:gd name="connsiteY37" fmla="*/ 245630 h 502177"/>
            <a:gd name="connsiteX38" fmla="*/ 5537 w 450401"/>
            <a:gd name="connsiteY38" fmla="*/ 253818 h 502177"/>
            <a:gd name="connsiteX39" fmla="*/ 13724 w 450401"/>
            <a:gd name="connsiteY39" fmla="*/ 259276 h 502177"/>
            <a:gd name="connsiteX40" fmla="*/ 19183 w 450401"/>
            <a:gd name="connsiteY40" fmla="*/ 264735 h 502177"/>
            <a:gd name="connsiteX41" fmla="*/ 30100 w 450401"/>
            <a:gd name="connsiteY41" fmla="*/ 278381 h 502177"/>
            <a:gd name="connsiteX42" fmla="*/ 46475 w 450401"/>
            <a:gd name="connsiteY42" fmla="*/ 283839 h 502177"/>
            <a:gd name="connsiteX43" fmla="*/ 54663 w 450401"/>
            <a:gd name="connsiteY43" fmla="*/ 286569 h 502177"/>
            <a:gd name="connsiteX44" fmla="*/ 62851 w 450401"/>
            <a:gd name="connsiteY44" fmla="*/ 289298 h 502177"/>
            <a:gd name="connsiteX45" fmla="*/ 71038 w 450401"/>
            <a:gd name="connsiteY45" fmla="*/ 294756 h 502177"/>
            <a:gd name="connsiteX46" fmla="*/ 90143 w 450401"/>
            <a:gd name="connsiteY46" fmla="*/ 300215 h 502177"/>
            <a:gd name="connsiteX47" fmla="*/ 98330 w 450401"/>
            <a:gd name="connsiteY47" fmla="*/ 305673 h 502177"/>
            <a:gd name="connsiteX48" fmla="*/ 128352 w 450401"/>
            <a:gd name="connsiteY48" fmla="*/ 311132 h 502177"/>
            <a:gd name="connsiteX49" fmla="*/ 125623 w 450401"/>
            <a:gd name="connsiteY49" fmla="*/ 330236 h 502177"/>
            <a:gd name="connsiteX50" fmla="*/ 122893 w 450401"/>
            <a:gd name="connsiteY50" fmla="*/ 384821 h 502177"/>
            <a:gd name="connsiteX51" fmla="*/ 117435 w 450401"/>
            <a:gd name="connsiteY51" fmla="*/ 401196 h 502177"/>
            <a:gd name="connsiteX52" fmla="*/ 114706 w 450401"/>
            <a:gd name="connsiteY52" fmla="*/ 433947 h 502177"/>
            <a:gd name="connsiteX53" fmla="*/ 117435 w 450401"/>
            <a:gd name="connsiteY53" fmla="*/ 466697 h 502177"/>
            <a:gd name="connsiteX54" fmla="*/ 125623 w 450401"/>
            <a:gd name="connsiteY54" fmla="*/ 480344 h 502177"/>
            <a:gd name="connsiteX55" fmla="*/ 136540 w 450401"/>
            <a:gd name="connsiteY55" fmla="*/ 493990 h 502177"/>
            <a:gd name="connsiteX56" fmla="*/ 185666 w 450401"/>
            <a:gd name="connsiteY56" fmla="*/ 502177 h 502177"/>
            <a:gd name="connsiteX57" fmla="*/ 215687 w 450401"/>
            <a:gd name="connsiteY57" fmla="*/ 493990 h 502177"/>
            <a:gd name="connsiteX58" fmla="*/ 218416 w 450401"/>
            <a:gd name="connsiteY58" fmla="*/ 491261 h 5021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Lst>
          <a:rect l="l" t="t" r="r" b="b"/>
          <a:pathLst>
            <a:path w="450401" h="502177">
              <a:moveTo>
                <a:pt x="450401" y="21834"/>
              </a:moveTo>
              <a:cubicBezTo>
                <a:pt x="445852" y="25473"/>
                <a:pt x="441085" y="28853"/>
                <a:pt x="436755" y="32750"/>
              </a:cubicBezTo>
              <a:cubicBezTo>
                <a:pt x="418306" y="49354"/>
                <a:pt x="430449" y="43950"/>
                <a:pt x="414921" y="49126"/>
              </a:cubicBezTo>
              <a:cubicBezTo>
                <a:pt x="373442" y="46534"/>
                <a:pt x="355346" y="43830"/>
                <a:pt x="311210" y="49126"/>
              </a:cubicBezTo>
              <a:cubicBezTo>
                <a:pt x="308069" y="49503"/>
                <a:pt x="299702" y="57370"/>
                <a:pt x="297564" y="60043"/>
              </a:cubicBezTo>
              <a:cubicBezTo>
                <a:pt x="295515" y="62604"/>
                <a:pt x="294667" y="66181"/>
                <a:pt x="292106" y="68230"/>
              </a:cubicBezTo>
              <a:cubicBezTo>
                <a:pt x="289859" y="70027"/>
                <a:pt x="286647" y="70050"/>
                <a:pt x="283918" y="70960"/>
              </a:cubicBezTo>
              <a:cubicBezTo>
                <a:pt x="274821" y="70050"/>
                <a:pt x="265689" y="69438"/>
                <a:pt x="256626" y="68230"/>
              </a:cubicBezTo>
              <a:cubicBezTo>
                <a:pt x="252028" y="67617"/>
                <a:pt x="247007" y="67802"/>
                <a:pt x="242979" y="65501"/>
              </a:cubicBezTo>
              <a:cubicBezTo>
                <a:pt x="240131" y="63874"/>
                <a:pt x="239340" y="60043"/>
                <a:pt x="237521" y="57314"/>
              </a:cubicBezTo>
              <a:cubicBezTo>
                <a:pt x="236611" y="54585"/>
                <a:pt x="235490" y="51917"/>
                <a:pt x="234792" y="49126"/>
              </a:cubicBezTo>
              <a:cubicBezTo>
                <a:pt x="229161" y="26599"/>
                <a:pt x="234940" y="44187"/>
                <a:pt x="229333" y="24563"/>
              </a:cubicBezTo>
              <a:cubicBezTo>
                <a:pt x="228543" y="21797"/>
                <a:pt x="228401" y="18621"/>
                <a:pt x="226604" y="16375"/>
              </a:cubicBezTo>
              <a:cubicBezTo>
                <a:pt x="221392" y="9861"/>
                <a:pt x="216818" y="11482"/>
                <a:pt x="210229" y="8187"/>
              </a:cubicBezTo>
              <a:cubicBezTo>
                <a:pt x="189077" y="-2390"/>
                <a:pt x="214424" y="6856"/>
                <a:pt x="193853" y="0"/>
              </a:cubicBezTo>
              <a:cubicBezTo>
                <a:pt x="186575" y="910"/>
                <a:pt x="178722" y="-250"/>
                <a:pt x="172020" y="2729"/>
              </a:cubicBezTo>
              <a:cubicBezTo>
                <a:pt x="169391" y="3897"/>
                <a:pt x="170577" y="8344"/>
                <a:pt x="169290" y="10917"/>
              </a:cubicBezTo>
              <a:cubicBezTo>
                <a:pt x="167696" y="14105"/>
                <a:pt x="162000" y="22387"/>
                <a:pt x="158373" y="24563"/>
              </a:cubicBezTo>
              <a:cubicBezTo>
                <a:pt x="155906" y="26043"/>
                <a:pt x="152915" y="26382"/>
                <a:pt x="150186" y="27292"/>
              </a:cubicBezTo>
              <a:cubicBezTo>
                <a:pt x="148366" y="29111"/>
                <a:pt x="146933" y="31426"/>
                <a:pt x="144727" y="32750"/>
              </a:cubicBezTo>
              <a:cubicBezTo>
                <a:pt x="142260" y="34230"/>
                <a:pt x="138574" y="33446"/>
                <a:pt x="136540" y="35480"/>
              </a:cubicBezTo>
              <a:cubicBezTo>
                <a:pt x="134506" y="37514"/>
                <a:pt x="135482" y="41326"/>
                <a:pt x="133810" y="43667"/>
              </a:cubicBezTo>
              <a:cubicBezTo>
                <a:pt x="130819" y="47855"/>
                <a:pt x="122893" y="54584"/>
                <a:pt x="122893" y="54584"/>
              </a:cubicBezTo>
              <a:cubicBezTo>
                <a:pt x="116750" y="73016"/>
                <a:pt x="123839" y="50327"/>
                <a:pt x="117435" y="79147"/>
              </a:cubicBezTo>
              <a:cubicBezTo>
                <a:pt x="116811" y="81955"/>
                <a:pt x="116378" y="84994"/>
                <a:pt x="114706" y="87335"/>
              </a:cubicBezTo>
              <a:cubicBezTo>
                <a:pt x="114698" y="87347"/>
                <a:pt x="101064" y="100976"/>
                <a:pt x="98330" y="103710"/>
              </a:cubicBezTo>
              <a:cubicBezTo>
                <a:pt x="96510" y="105530"/>
                <a:pt x="94299" y="107028"/>
                <a:pt x="92872" y="109169"/>
              </a:cubicBezTo>
              <a:cubicBezTo>
                <a:pt x="76068" y="134376"/>
                <a:pt x="97516" y="103363"/>
                <a:pt x="81955" y="122815"/>
              </a:cubicBezTo>
              <a:cubicBezTo>
                <a:pt x="79906" y="125376"/>
                <a:pt x="79058" y="128954"/>
                <a:pt x="76497" y="131003"/>
              </a:cubicBezTo>
              <a:cubicBezTo>
                <a:pt x="74251" y="132800"/>
                <a:pt x="70882" y="132446"/>
                <a:pt x="68309" y="133732"/>
              </a:cubicBezTo>
              <a:cubicBezTo>
                <a:pt x="47135" y="144318"/>
                <a:pt x="72522" y="135055"/>
                <a:pt x="51934" y="141920"/>
              </a:cubicBezTo>
              <a:cubicBezTo>
                <a:pt x="43619" y="154390"/>
                <a:pt x="48796" y="147785"/>
                <a:pt x="35558" y="161024"/>
              </a:cubicBezTo>
              <a:lnTo>
                <a:pt x="30100" y="166483"/>
              </a:lnTo>
              <a:lnTo>
                <a:pt x="24641" y="171941"/>
              </a:lnTo>
              <a:lnTo>
                <a:pt x="19183" y="188316"/>
              </a:lnTo>
              <a:cubicBezTo>
                <a:pt x="18273" y="191045"/>
                <a:pt x="18050" y="194110"/>
                <a:pt x="16454" y="196504"/>
              </a:cubicBezTo>
              <a:lnTo>
                <a:pt x="5537" y="212879"/>
              </a:lnTo>
              <a:cubicBezTo>
                <a:pt x="-908" y="232213"/>
                <a:pt x="-1603" y="225783"/>
                <a:pt x="2808" y="245630"/>
              </a:cubicBezTo>
              <a:cubicBezTo>
                <a:pt x="3432" y="248438"/>
                <a:pt x="3740" y="251571"/>
                <a:pt x="5537" y="253818"/>
              </a:cubicBezTo>
              <a:cubicBezTo>
                <a:pt x="7586" y="256379"/>
                <a:pt x="11163" y="257227"/>
                <a:pt x="13724" y="259276"/>
              </a:cubicBezTo>
              <a:cubicBezTo>
                <a:pt x="15733" y="260884"/>
                <a:pt x="17575" y="262726"/>
                <a:pt x="19183" y="264735"/>
              </a:cubicBezTo>
              <a:cubicBezTo>
                <a:pt x="21755" y="267950"/>
                <a:pt x="25706" y="276184"/>
                <a:pt x="30100" y="278381"/>
              </a:cubicBezTo>
              <a:cubicBezTo>
                <a:pt x="35246" y="280954"/>
                <a:pt x="41017" y="282020"/>
                <a:pt x="46475" y="283839"/>
              </a:cubicBezTo>
              <a:lnTo>
                <a:pt x="54663" y="286569"/>
              </a:lnTo>
              <a:lnTo>
                <a:pt x="62851" y="289298"/>
              </a:lnTo>
              <a:cubicBezTo>
                <a:pt x="65580" y="291117"/>
                <a:pt x="68023" y="293464"/>
                <a:pt x="71038" y="294756"/>
              </a:cubicBezTo>
              <a:cubicBezTo>
                <a:pt x="83295" y="300009"/>
                <a:pt x="79510" y="294898"/>
                <a:pt x="90143" y="300215"/>
              </a:cubicBezTo>
              <a:cubicBezTo>
                <a:pt x="93077" y="301682"/>
                <a:pt x="95396" y="304206"/>
                <a:pt x="98330" y="305673"/>
              </a:cubicBezTo>
              <a:cubicBezTo>
                <a:pt x="106743" y="309879"/>
                <a:pt x="120830" y="310191"/>
                <a:pt x="128352" y="311132"/>
              </a:cubicBezTo>
              <a:cubicBezTo>
                <a:pt x="127442" y="317500"/>
                <a:pt x="126098" y="323821"/>
                <a:pt x="125623" y="330236"/>
              </a:cubicBezTo>
              <a:cubicBezTo>
                <a:pt x="124277" y="348404"/>
                <a:pt x="124981" y="366723"/>
                <a:pt x="122893" y="384821"/>
              </a:cubicBezTo>
              <a:cubicBezTo>
                <a:pt x="122233" y="390537"/>
                <a:pt x="117435" y="401196"/>
                <a:pt x="117435" y="401196"/>
              </a:cubicBezTo>
              <a:cubicBezTo>
                <a:pt x="116525" y="412113"/>
                <a:pt x="114706" y="422992"/>
                <a:pt x="114706" y="433947"/>
              </a:cubicBezTo>
              <a:cubicBezTo>
                <a:pt x="114706" y="444902"/>
                <a:pt x="115987" y="455839"/>
                <a:pt x="117435" y="466697"/>
              </a:cubicBezTo>
              <a:cubicBezTo>
                <a:pt x="118762" y="476651"/>
                <a:pt x="120112" y="473455"/>
                <a:pt x="125623" y="480344"/>
              </a:cubicBezTo>
              <a:cubicBezTo>
                <a:pt x="128195" y="483559"/>
                <a:pt x="132146" y="491793"/>
                <a:pt x="136540" y="493990"/>
              </a:cubicBezTo>
              <a:cubicBezTo>
                <a:pt x="152600" y="502020"/>
                <a:pt x="167570" y="500669"/>
                <a:pt x="185666" y="502177"/>
              </a:cubicBezTo>
              <a:cubicBezTo>
                <a:pt x="190995" y="501111"/>
                <a:pt x="212225" y="497452"/>
                <a:pt x="215687" y="493990"/>
              </a:cubicBezTo>
              <a:lnTo>
                <a:pt x="218416" y="491261"/>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27148</xdr:colOff>
      <xdr:row>139</xdr:row>
      <xdr:rowOff>0</xdr:rowOff>
    </xdr:from>
    <xdr:to>
      <xdr:col>38</xdr:col>
      <xdr:colOff>16376</xdr:colOff>
      <xdr:row>164</xdr:row>
      <xdr:rowOff>16378</xdr:rowOff>
    </xdr:to>
    <xdr:sp macro="" textlink="">
      <xdr:nvSpPr>
        <xdr:cNvPr id="30" name="Freeform 36">
          <a:extLst>
            <a:ext uri="{FF2B5EF4-FFF2-40B4-BE49-F238E27FC236}">
              <a16:creationId xmlns:a16="http://schemas.microsoft.com/office/drawing/2014/main" id="{00000000-0008-0000-0F00-00001E000000}"/>
            </a:ext>
          </a:extLst>
        </xdr:cNvPr>
        <xdr:cNvSpPr/>
      </xdr:nvSpPr>
      <xdr:spPr>
        <a:xfrm>
          <a:off x="1314928" y="2286000"/>
          <a:ext cx="629308" cy="397378"/>
        </a:xfrm>
        <a:custGeom>
          <a:avLst/>
          <a:gdLst>
            <a:gd name="connsiteX0" fmla="*/ 496863 w 562365"/>
            <a:gd name="connsiteY0" fmla="*/ 0 h 493992"/>
            <a:gd name="connsiteX1" fmla="*/ 494134 w 562365"/>
            <a:gd name="connsiteY1" fmla="*/ 13646 h 493992"/>
            <a:gd name="connsiteX2" fmla="*/ 488676 w 562365"/>
            <a:gd name="connsiteY2" fmla="*/ 21833 h 493992"/>
            <a:gd name="connsiteX3" fmla="*/ 485947 w 562365"/>
            <a:gd name="connsiteY3" fmla="*/ 35479 h 493992"/>
            <a:gd name="connsiteX4" fmla="*/ 483217 w 562365"/>
            <a:gd name="connsiteY4" fmla="*/ 43667 h 493992"/>
            <a:gd name="connsiteX5" fmla="*/ 485947 w 562365"/>
            <a:gd name="connsiteY5" fmla="*/ 68230 h 493992"/>
            <a:gd name="connsiteX6" fmla="*/ 491405 w 562365"/>
            <a:gd name="connsiteY6" fmla="*/ 84606 h 493992"/>
            <a:gd name="connsiteX7" fmla="*/ 502322 w 562365"/>
            <a:gd name="connsiteY7" fmla="*/ 98252 h 493992"/>
            <a:gd name="connsiteX8" fmla="*/ 507780 w 562365"/>
            <a:gd name="connsiteY8" fmla="*/ 106439 h 493992"/>
            <a:gd name="connsiteX9" fmla="*/ 518697 w 562365"/>
            <a:gd name="connsiteY9" fmla="*/ 120085 h 493992"/>
            <a:gd name="connsiteX10" fmla="*/ 526885 w 562365"/>
            <a:gd name="connsiteY10" fmla="*/ 144649 h 493992"/>
            <a:gd name="connsiteX11" fmla="*/ 529614 w 562365"/>
            <a:gd name="connsiteY11" fmla="*/ 152836 h 493992"/>
            <a:gd name="connsiteX12" fmla="*/ 537802 w 562365"/>
            <a:gd name="connsiteY12" fmla="*/ 188316 h 493992"/>
            <a:gd name="connsiteX13" fmla="*/ 548719 w 562365"/>
            <a:gd name="connsiteY13" fmla="*/ 199233 h 493992"/>
            <a:gd name="connsiteX14" fmla="*/ 551448 w 562365"/>
            <a:gd name="connsiteY14" fmla="*/ 207421 h 493992"/>
            <a:gd name="connsiteX15" fmla="*/ 559636 w 562365"/>
            <a:gd name="connsiteY15" fmla="*/ 210150 h 493992"/>
            <a:gd name="connsiteX16" fmla="*/ 556906 w 562365"/>
            <a:gd name="connsiteY16" fmla="*/ 223796 h 493992"/>
            <a:gd name="connsiteX17" fmla="*/ 545989 w 562365"/>
            <a:gd name="connsiteY17" fmla="*/ 234713 h 493992"/>
            <a:gd name="connsiteX18" fmla="*/ 545989 w 562365"/>
            <a:gd name="connsiteY18" fmla="*/ 267464 h 493992"/>
            <a:gd name="connsiteX19" fmla="*/ 551448 w 562365"/>
            <a:gd name="connsiteY19" fmla="*/ 272922 h 493992"/>
            <a:gd name="connsiteX20" fmla="*/ 562365 w 562365"/>
            <a:gd name="connsiteY20" fmla="*/ 286568 h 493992"/>
            <a:gd name="connsiteX21" fmla="*/ 545989 w 562365"/>
            <a:gd name="connsiteY21" fmla="*/ 292027 h 493992"/>
            <a:gd name="connsiteX22" fmla="*/ 526885 w 562365"/>
            <a:gd name="connsiteY22" fmla="*/ 297485 h 493992"/>
            <a:gd name="connsiteX23" fmla="*/ 518697 w 562365"/>
            <a:gd name="connsiteY23" fmla="*/ 311131 h 493992"/>
            <a:gd name="connsiteX24" fmla="*/ 515968 w 562365"/>
            <a:gd name="connsiteY24" fmla="*/ 319319 h 493992"/>
            <a:gd name="connsiteX25" fmla="*/ 499593 w 562365"/>
            <a:gd name="connsiteY25" fmla="*/ 327507 h 493992"/>
            <a:gd name="connsiteX26" fmla="*/ 483217 w 562365"/>
            <a:gd name="connsiteY26" fmla="*/ 324777 h 493992"/>
            <a:gd name="connsiteX27" fmla="*/ 477759 w 562365"/>
            <a:gd name="connsiteY27" fmla="*/ 316590 h 493992"/>
            <a:gd name="connsiteX28" fmla="*/ 472300 w 562365"/>
            <a:gd name="connsiteY28" fmla="*/ 297485 h 493992"/>
            <a:gd name="connsiteX29" fmla="*/ 461383 w 562365"/>
            <a:gd name="connsiteY29" fmla="*/ 283839 h 493992"/>
            <a:gd name="connsiteX30" fmla="*/ 453196 w 562365"/>
            <a:gd name="connsiteY30" fmla="*/ 281110 h 493992"/>
            <a:gd name="connsiteX31" fmla="*/ 436820 w 562365"/>
            <a:gd name="connsiteY31" fmla="*/ 283839 h 493992"/>
            <a:gd name="connsiteX32" fmla="*/ 420445 w 562365"/>
            <a:gd name="connsiteY32" fmla="*/ 289298 h 493992"/>
            <a:gd name="connsiteX33" fmla="*/ 384965 w 562365"/>
            <a:gd name="connsiteY33" fmla="*/ 294756 h 493992"/>
            <a:gd name="connsiteX34" fmla="*/ 376777 w 562365"/>
            <a:gd name="connsiteY34" fmla="*/ 300214 h 493992"/>
            <a:gd name="connsiteX35" fmla="*/ 374048 w 562365"/>
            <a:gd name="connsiteY35" fmla="*/ 308402 h 493992"/>
            <a:gd name="connsiteX36" fmla="*/ 360402 w 562365"/>
            <a:gd name="connsiteY36" fmla="*/ 316590 h 493992"/>
            <a:gd name="connsiteX37" fmla="*/ 314005 w 562365"/>
            <a:gd name="connsiteY37" fmla="*/ 313861 h 493992"/>
            <a:gd name="connsiteX38" fmla="*/ 305818 w 562365"/>
            <a:gd name="connsiteY38" fmla="*/ 311131 h 493992"/>
            <a:gd name="connsiteX39" fmla="*/ 300359 w 562365"/>
            <a:gd name="connsiteY39" fmla="*/ 305673 h 493992"/>
            <a:gd name="connsiteX40" fmla="*/ 275796 w 562365"/>
            <a:gd name="connsiteY40" fmla="*/ 294756 h 493992"/>
            <a:gd name="connsiteX41" fmla="*/ 213024 w 562365"/>
            <a:gd name="connsiteY41" fmla="*/ 292027 h 493992"/>
            <a:gd name="connsiteX42" fmla="*/ 180273 w 562365"/>
            <a:gd name="connsiteY42" fmla="*/ 283839 h 493992"/>
            <a:gd name="connsiteX43" fmla="*/ 158439 w 562365"/>
            <a:gd name="connsiteY43" fmla="*/ 278381 h 493992"/>
            <a:gd name="connsiteX44" fmla="*/ 144793 w 562365"/>
            <a:gd name="connsiteY44" fmla="*/ 281110 h 493992"/>
            <a:gd name="connsiteX45" fmla="*/ 142064 w 562365"/>
            <a:gd name="connsiteY45" fmla="*/ 289298 h 493992"/>
            <a:gd name="connsiteX46" fmla="*/ 133876 w 562365"/>
            <a:gd name="connsiteY46" fmla="*/ 319319 h 493992"/>
            <a:gd name="connsiteX47" fmla="*/ 125689 w 562365"/>
            <a:gd name="connsiteY47" fmla="*/ 335694 h 493992"/>
            <a:gd name="connsiteX48" fmla="*/ 114772 w 562365"/>
            <a:gd name="connsiteY48" fmla="*/ 349340 h 493992"/>
            <a:gd name="connsiteX49" fmla="*/ 98396 w 562365"/>
            <a:gd name="connsiteY49" fmla="*/ 352070 h 493992"/>
            <a:gd name="connsiteX50" fmla="*/ 90209 w 562365"/>
            <a:gd name="connsiteY50" fmla="*/ 354799 h 493992"/>
            <a:gd name="connsiteX51" fmla="*/ 73833 w 562365"/>
            <a:gd name="connsiteY51" fmla="*/ 349340 h 493992"/>
            <a:gd name="connsiteX52" fmla="*/ 65646 w 562365"/>
            <a:gd name="connsiteY52" fmla="*/ 346611 h 493992"/>
            <a:gd name="connsiteX53" fmla="*/ 46541 w 562365"/>
            <a:gd name="connsiteY53" fmla="*/ 349340 h 493992"/>
            <a:gd name="connsiteX54" fmla="*/ 41083 w 562365"/>
            <a:gd name="connsiteY54" fmla="*/ 354799 h 493992"/>
            <a:gd name="connsiteX55" fmla="*/ 24707 w 562365"/>
            <a:gd name="connsiteY55" fmla="*/ 360257 h 493992"/>
            <a:gd name="connsiteX56" fmla="*/ 5603 w 562365"/>
            <a:gd name="connsiteY56" fmla="*/ 373904 h 493992"/>
            <a:gd name="connsiteX57" fmla="*/ 5603 w 562365"/>
            <a:gd name="connsiteY57" fmla="*/ 384820 h 493992"/>
            <a:gd name="connsiteX58" fmla="*/ 11061 w 562365"/>
            <a:gd name="connsiteY58" fmla="*/ 401196 h 493992"/>
            <a:gd name="connsiteX59" fmla="*/ 32895 w 562365"/>
            <a:gd name="connsiteY59" fmla="*/ 398467 h 493992"/>
            <a:gd name="connsiteX60" fmla="*/ 43812 w 562365"/>
            <a:gd name="connsiteY60" fmla="*/ 395737 h 493992"/>
            <a:gd name="connsiteX61" fmla="*/ 52000 w 562365"/>
            <a:gd name="connsiteY61" fmla="*/ 393008 h 493992"/>
            <a:gd name="connsiteX62" fmla="*/ 90209 w 562365"/>
            <a:gd name="connsiteY62" fmla="*/ 390279 h 493992"/>
            <a:gd name="connsiteX63" fmla="*/ 87479 w 562365"/>
            <a:gd name="connsiteY63" fmla="*/ 398467 h 493992"/>
            <a:gd name="connsiteX64" fmla="*/ 82021 w 562365"/>
            <a:gd name="connsiteY64" fmla="*/ 420300 h 493992"/>
            <a:gd name="connsiteX65" fmla="*/ 76563 w 562365"/>
            <a:gd name="connsiteY65" fmla="*/ 425759 h 493992"/>
            <a:gd name="connsiteX66" fmla="*/ 76563 w 562365"/>
            <a:gd name="connsiteY66" fmla="*/ 472156 h 493992"/>
            <a:gd name="connsiteX67" fmla="*/ 87479 w 562365"/>
            <a:gd name="connsiteY67" fmla="*/ 485802 h 493992"/>
            <a:gd name="connsiteX68" fmla="*/ 90209 w 562365"/>
            <a:gd name="connsiteY68" fmla="*/ 485802 h 4939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562365" h="493992">
              <a:moveTo>
                <a:pt x="496863" y="0"/>
              </a:moveTo>
              <a:cubicBezTo>
                <a:pt x="495953" y="4549"/>
                <a:pt x="495763" y="9303"/>
                <a:pt x="494134" y="13646"/>
              </a:cubicBezTo>
              <a:cubicBezTo>
                <a:pt x="492982" y="16717"/>
                <a:pt x="489828" y="18762"/>
                <a:pt x="488676" y="21833"/>
              </a:cubicBezTo>
              <a:cubicBezTo>
                <a:pt x="487047" y="26176"/>
                <a:pt x="487072" y="30979"/>
                <a:pt x="485947" y="35479"/>
              </a:cubicBezTo>
              <a:cubicBezTo>
                <a:pt x="485249" y="38270"/>
                <a:pt x="484127" y="40938"/>
                <a:pt x="483217" y="43667"/>
              </a:cubicBezTo>
              <a:cubicBezTo>
                <a:pt x="484127" y="51855"/>
                <a:pt x="484331" y="60152"/>
                <a:pt x="485947" y="68230"/>
              </a:cubicBezTo>
              <a:cubicBezTo>
                <a:pt x="487075" y="73872"/>
                <a:pt x="488213" y="79818"/>
                <a:pt x="491405" y="84606"/>
              </a:cubicBezTo>
              <a:cubicBezTo>
                <a:pt x="508202" y="109802"/>
                <a:pt x="486767" y="78809"/>
                <a:pt x="502322" y="98252"/>
              </a:cubicBezTo>
              <a:cubicBezTo>
                <a:pt x="504371" y="100813"/>
                <a:pt x="505731" y="103878"/>
                <a:pt x="507780" y="106439"/>
              </a:cubicBezTo>
              <a:cubicBezTo>
                <a:pt x="523335" y="125882"/>
                <a:pt x="501900" y="94889"/>
                <a:pt x="518697" y="120085"/>
              </a:cubicBezTo>
              <a:lnTo>
                <a:pt x="526885" y="144649"/>
              </a:lnTo>
              <a:lnTo>
                <a:pt x="529614" y="152836"/>
              </a:lnTo>
              <a:cubicBezTo>
                <a:pt x="530365" y="158092"/>
                <a:pt x="532806" y="183320"/>
                <a:pt x="537802" y="188316"/>
              </a:cubicBezTo>
              <a:lnTo>
                <a:pt x="548719" y="199233"/>
              </a:lnTo>
              <a:cubicBezTo>
                <a:pt x="549629" y="201962"/>
                <a:pt x="549414" y="205387"/>
                <a:pt x="551448" y="207421"/>
              </a:cubicBezTo>
              <a:cubicBezTo>
                <a:pt x="553482" y="209455"/>
                <a:pt x="558726" y="207421"/>
                <a:pt x="559636" y="210150"/>
              </a:cubicBezTo>
              <a:cubicBezTo>
                <a:pt x="561103" y="214551"/>
                <a:pt x="559159" y="219741"/>
                <a:pt x="556906" y="223796"/>
              </a:cubicBezTo>
              <a:cubicBezTo>
                <a:pt x="554407" y="228295"/>
                <a:pt x="545989" y="234713"/>
                <a:pt x="545989" y="234713"/>
              </a:cubicBezTo>
              <a:cubicBezTo>
                <a:pt x="541506" y="248162"/>
                <a:pt x="540505" y="247356"/>
                <a:pt x="545989" y="267464"/>
              </a:cubicBezTo>
              <a:cubicBezTo>
                <a:pt x="546666" y="269946"/>
                <a:pt x="549841" y="270913"/>
                <a:pt x="551448" y="272922"/>
              </a:cubicBezTo>
              <a:cubicBezTo>
                <a:pt x="565220" y="290136"/>
                <a:pt x="549184" y="273390"/>
                <a:pt x="562365" y="286568"/>
              </a:cubicBezTo>
              <a:cubicBezTo>
                <a:pt x="556906" y="288388"/>
                <a:pt x="551571" y="290631"/>
                <a:pt x="545989" y="292027"/>
              </a:cubicBezTo>
              <a:cubicBezTo>
                <a:pt x="532282" y="295454"/>
                <a:pt x="538631" y="293570"/>
                <a:pt x="526885" y="297485"/>
              </a:cubicBezTo>
              <a:cubicBezTo>
                <a:pt x="519154" y="320681"/>
                <a:pt x="529937" y="292399"/>
                <a:pt x="518697" y="311131"/>
              </a:cubicBezTo>
              <a:cubicBezTo>
                <a:pt x="517217" y="313598"/>
                <a:pt x="517765" y="317073"/>
                <a:pt x="515968" y="319319"/>
              </a:cubicBezTo>
              <a:cubicBezTo>
                <a:pt x="512122" y="324127"/>
                <a:pt x="504985" y="325709"/>
                <a:pt x="499593" y="327507"/>
              </a:cubicBezTo>
              <a:cubicBezTo>
                <a:pt x="494134" y="326597"/>
                <a:pt x="488167" y="327252"/>
                <a:pt x="483217" y="324777"/>
              </a:cubicBezTo>
              <a:cubicBezTo>
                <a:pt x="480283" y="323310"/>
                <a:pt x="479226" y="319524"/>
                <a:pt x="477759" y="316590"/>
              </a:cubicBezTo>
              <a:cubicBezTo>
                <a:pt x="472453" y="305977"/>
                <a:pt x="477542" y="309716"/>
                <a:pt x="472300" y="297485"/>
              </a:cubicBezTo>
              <a:cubicBezTo>
                <a:pt x="471012" y="294481"/>
                <a:pt x="464769" y="285871"/>
                <a:pt x="461383" y="283839"/>
              </a:cubicBezTo>
              <a:cubicBezTo>
                <a:pt x="458916" y="282359"/>
                <a:pt x="455925" y="282020"/>
                <a:pt x="453196" y="281110"/>
              </a:cubicBezTo>
              <a:cubicBezTo>
                <a:pt x="447737" y="282020"/>
                <a:pt x="442189" y="282497"/>
                <a:pt x="436820" y="283839"/>
              </a:cubicBezTo>
              <a:cubicBezTo>
                <a:pt x="431238" y="285235"/>
                <a:pt x="426120" y="288352"/>
                <a:pt x="420445" y="289298"/>
              </a:cubicBezTo>
              <a:cubicBezTo>
                <a:pt x="397725" y="293085"/>
                <a:pt x="409548" y="291245"/>
                <a:pt x="384965" y="294756"/>
              </a:cubicBezTo>
              <a:cubicBezTo>
                <a:pt x="382236" y="296575"/>
                <a:pt x="378826" y="297653"/>
                <a:pt x="376777" y="300214"/>
              </a:cubicBezTo>
              <a:cubicBezTo>
                <a:pt x="374980" y="302460"/>
                <a:pt x="375528" y="305935"/>
                <a:pt x="374048" y="308402"/>
              </a:cubicBezTo>
              <a:cubicBezTo>
                <a:pt x="370301" y="314647"/>
                <a:pt x="366843" y="314443"/>
                <a:pt x="360402" y="316590"/>
              </a:cubicBezTo>
              <a:cubicBezTo>
                <a:pt x="344936" y="315680"/>
                <a:pt x="329420" y="315403"/>
                <a:pt x="314005" y="313861"/>
              </a:cubicBezTo>
              <a:cubicBezTo>
                <a:pt x="311143" y="313575"/>
                <a:pt x="308285" y="312611"/>
                <a:pt x="305818" y="311131"/>
              </a:cubicBezTo>
              <a:cubicBezTo>
                <a:pt x="303612" y="309807"/>
                <a:pt x="302368" y="307280"/>
                <a:pt x="300359" y="305673"/>
              </a:cubicBezTo>
              <a:cubicBezTo>
                <a:pt x="293926" y="300527"/>
                <a:pt x="283808" y="295104"/>
                <a:pt x="275796" y="294756"/>
              </a:cubicBezTo>
              <a:lnTo>
                <a:pt x="213024" y="292027"/>
              </a:lnTo>
              <a:cubicBezTo>
                <a:pt x="182234" y="281762"/>
                <a:pt x="211140" y="290453"/>
                <a:pt x="180273" y="283839"/>
              </a:cubicBezTo>
              <a:cubicBezTo>
                <a:pt x="172938" y="282267"/>
                <a:pt x="158439" y="278381"/>
                <a:pt x="158439" y="278381"/>
              </a:cubicBezTo>
              <a:cubicBezTo>
                <a:pt x="153890" y="279291"/>
                <a:pt x="148653" y="278537"/>
                <a:pt x="144793" y="281110"/>
              </a:cubicBezTo>
              <a:cubicBezTo>
                <a:pt x="142399" y="282706"/>
                <a:pt x="142579" y="286467"/>
                <a:pt x="142064" y="289298"/>
              </a:cubicBezTo>
              <a:cubicBezTo>
                <a:pt x="136968" y="317325"/>
                <a:pt x="144280" y="303714"/>
                <a:pt x="133876" y="319319"/>
              </a:cubicBezTo>
              <a:cubicBezTo>
                <a:pt x="127019" y="339894"/>
                <a:pt x="136267" y="314539"/>
                <a:pt x="125689" y="335694"/>
              </a:cubicBezTo>
              <a:cubicBezTo>
                <a:pt x="121519" y="344034"/>
                <a:pt x="125812" y="345660"/>
                <a:pt x="114772" y="349340"/>
              </a:cubicBezTo>
              <a:cubicBezTo>
                <a:pt x="109522" y="351090"/>
                <a:pt x="103798" y="350869"/>
                <a:pt x="98396" y="352070"/>
              </a:cubicBezTo>
              <a:cubicBezTo>
                <a:pt x="95588" y="352694"/>
                <a:pt x="92938" y="353889"/>
                <a:pt x="90209" y="354799"/>
              </a:cubicBezTo>
              <a:lnTo>
                <a:pt x="73833" y="349340"/>
              </a:lnTo>
              <a:lnTo>
                <a:pt x="65646" y="346611"/>
              </a:lnTo>
              <a:cubicBezTo>
                <a:pt x="59278" y="347521"/>
                <a:pt x="52644" y="347306"/>
                <a:pt x="46541" y="349340"/>
              </a:cubicBezTo>
              <a:cubicBezTo>
                <a:pt x="44100" y="350154"/>
                <a:pt x="43385" y="353648"/>
                <a:pt x="41083" y="354799"/>
              </a:cubicBezTo>
              <a:cubicBezTo>
                <a:pt x="35937" y="357372"/>
                <a:pt x="24707" y="360257"/>
                <a:pt x="24707" y="360257"/>
              </a:cubicBezTo>
              <a:cubicBezTo>
                <a:pt x="11756" y="373208"/>
                <a:pt x="18672" y="369546"/>
                <a:pt x="5603" y="373904"/>
              </a:cubicBezTo>
              <a:cubicBezTo>
                <a:pt x="-4102" y="383608"/>
                <a:pt x="751" y="375116"/>
                <a:pt x="5603" y="384820"/>
              </a:cubicBezTo>
              <a:cubicBezTo>
                <a:pt x="8176" y="389966"/>
                <a:pt x="11061" y="401196"/>
                <a:pt x="11061" y="401196"/>
              </a:cubicBezTo>
              <a:cubicBezTo>
                <a:pt x="18339" y="400286"/>
                <a:pt x="25660" y="399673"/>
                <a:pt x="32895" y="398467"/>
              </a:cubicBezTo>
              <a:cubicBezTo>
                <a:pt x="36595" y="397850"/>
                <a:pt x="40205" y="396768"/>
                <a:pt x="43812" y="395737"/>
              </a:cubicBezTo>
              <a:cubicBezTo>
                <a:pt x="46578" y="394947"/>
                <a:pt x="49143" y="393344"/>
                <a:pt x="52000" y="393008"/>
              </a:cubicBezTo>
              <a:cubicBezTo>
                <a:pt x="64681" y="391516"/>
                <a:pt x="77473" y="391189"/>
                <a:pt x="90209" y="390279"/>
              </a:cubicBezTo>
              <a:cubicBezTo>
                <a:pt x="89299" y="393008"/>
                <a:pt x="88177" y="395676"/>
                <a:pt x="87479" y="398467"/>
              </a:cubicBezTo>
              <a:cubicBezTo>
                <a:pt x="86640" y="401822"/>
                <a:pt x="84695" y="415843"/>
                <a:pt x="82021" y="420300"/>
              </a:cubicBezTo>
              <a:cubicBezTo>
                <a:pt x="80697" y="422507"/>
                <a:pt x="78382" y="423939"/>
                <a:pt x="76563" y="425759"/>
              </a:cubicBezTo>
              <a:cubicBezTo>
                <a:pt x="72607" y="445532"/>
                <a:pt x="71268" y="445680"/>
                <a:pt x="76563" y="472156"/>
              </a:cubicBezTo>
              <a:cubicBezTo>
                <a:pt x="77423" y="476458"/>
                <a:pt x="84429" y="482751"/>
                <a:pt x="87479" y="485802"/>
              </a:cubicBezTo>
              <a:cubicBezTo>
                <a:pt x="91072" y="496578"/>
                <a:pt x="90209" y="496866"/>
                <a:pt x="90209" y="48580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10917</xdr:colOff>
      <xdr:row>165</xdr:row>
      <xdr:rowOff>2729</xdr:rowOff>
    </xdr:from>
    <xdr:to>
      <xdr:col>40</xdr:col>
      <xdr:colOff>8188</xdr:colOff>
      <xdr:row>194</xdr:row>
      <xdr:rowOff>5458</xdr:rowOff>
    </xdr:to>
    <xdr:sp macro="" textlink="">
      <xdr:nvSpPr>
        <xdr:cNvPr id="31" name="Freeform 38">
          <a:extLst>
            <a:ext uri="{FF2B5EF4-FFF2-40B4-BE49-F238E27FC236}">
              <a16:creationId xmlns:a16="http://schemas.microsoft.com/office/drawing/2014/main" id="{00000000-0008-0000-0F00-00001F000000}"/>
            </a:ext>
          </a:extLst>
        </xdr:cNvPr>
        <xdr:cNvSpPr/>
      </xdr:nvSpPr>
      <xdr:spPr>
        <a:xfrm>
          <a:off x="1420617" y="2684969"/>
          <a:ext cx="576391" cy="444689"/>
        </a:xfrm>
        <a:custGeom>
          <a:avLst/>
          <a:gdLst>
            <a:gd name="connsiteX0" fmla="*/ 0 w 515824"/>
            <a:gd name="connsiteY0" fmla="*/ 0 h 556762"/>
            <a:gd name="connsiteX1" fmla="*/ 13646 w 515824"/>
            <a:gd name="connsiteY1" fmla="*/ 8188 h 556762"/>
            <a:gd name="connsiteX2" fmla="*/ 16375 w 515824"/>
            <a:gd name="connsiteY2" fmla="*/ 16375 h 556762"/>
            <a:gd name="connsiteX3" fmla="*/ 32751 w 515824"/>
            <a:gd name="connsiteY3" fmla="*/ 38209 h 556762"/>
            <a:gd name="connsiteX4" fmla="*/ 40938 w 515824"/>
            <a:gd name="connsiteY4" fmla="*/ 40938 h 556762"/>
            <a:gd name="connsiteX5" fmla="*/ 46397 w 515824"/>
            <a:gd name="connsiteY5" fmla="*/ 46397 h 556762"/>
            <a:gd name="connsiteX6" fmla="*/ 81877 w 515824"/>
            <a:gd name="connsiteY6" fmla="*/ 51855 h 556762"/>
            <a:gd name="connsiteX7" fmla="*/ 92794 w 515824"/>
            <a:gd name="connsiteY7" fmla="*/ 73689 h 556762"/>
            <a:gd name="connsiteX8" fmla="*/ 100981 w 515824"/>
            <a:gd name="connsiteY8" fmla="*/ 76418 h 556762"/>
            <a:gd name="connsiteX9" fmla="*/ 125544 w 515824"/>
            <a:gd name="connsiteY9" fmla="*/ 90064 h 556762"/>
            <a:gd name="connsiteX10" fmla="*/ 141920 w 515824"/>
            <a:gd name="connsiteY10" fmla="*/ 100981 h 556762"/>
            <a:gd name="connsiteX11" fmla="*/ 158295 w 515824"/>
            <a:gd name="connsiteY11" fmla="*/ 106440 h 556762"/>
            <a:gd name="connsiteX12" fmla="*/ 240172 w 515824"/>
            <a:gd name="connsiteY12" fmla="*/ 103711 h 556762"/>
            <a:gd name="connsiteX13" fmla="*/ 256547 w 515824"/>
            <a:gd name="connsiteY13" fmla="*/ 95523 h 556762"/>
            <a:gd name="connsiteX14" fmla="*/ 262006 w 515824"/>
            <a:gd name="connsiteY14" fmla="*/ 90064 h 556762"/>
            <a:gd name="connsiteX15" fmla="*/ 278381 w 515824"/>
            <a:gd name="connsiteY15" fmla="*/ 84606 h 556762"/>
            <a:gd name="connsiteX16" fmla="*/ 292027 w 515824"/>
            <a:gd name="connsiteY16" fmla="*/ 73689 h 556762"/>
            <a:gd name="connsiteX17" fmla="*/ 313861 w 515824"/>
            <a:gd name="connsiteY17" fmla="*/ 68231 h 556762"/>
            <a:gd name="connsiteX18" fmla="*/ 319319 w 515824"/>
            <a:gd name="connsiteY18" fmla="*/ 62772 h 556762"/>
            <a:gd name="connsiteX19" fmla="*/ 335695 w 515824"/>
            <a:gd name="connsiteY19" fmla="*/ 57314 h 556762"/>
            <a:gd name="connsiteX20" fmla="*/ 341153 w 515824"/>
            <a:gd name="connsiteY20" fmla="*/ 65501 h 556762"/>
            <a:gd name="connsiteX21" fmla="*/ 332966 w 515824"/>
            <a:gd name="connsiteY21" fmla="*/ 81877 h 556762"/>
            <a:gd name="connsiteX22" fmla="*/ 322049 w 515824"/>
            <a:gd name="connsiteY22" fmla="*/ 92794 h 556762"/>
            <a:gd name="connsiteX23" fmla="*/ 316590 w 515824"/>
            <a:gd name="connsiteY23" fmla="*/ 98252 h 556762"/>
            <a:gd name="connsiteX24" fmla="*/ 311132 w 515824"/>
            <a:gd name="connsiteY24" fmla="*/ 114627 h 556762"/>
            <a:gd name="connsiteX25" fmla="*/ 300215 w 515824"/>
            <a:gd name="connsiteY25" fmla="*/ 128274 h 556762"/>
            <a:gd name="connsiteX26" fmla="*/ 286569 w 515824"/>
            <a:gd name="connsiteY26" fmla="*/ 139190 h 556762"/>
            <a:gd name="connsiteX27" fmla="*/ 281110 w 515824"/>
            <a:gd name="connsiteY27" fmla="*/ 147378 h 556762"/>
            <a:gd name="connsiteX28" fmla="*/ 270193 w 515824"/>
            <a:gd name="connsiteY28" fmla="*/ 158295 h 556762"/>
            <a:gd name="connsiteX29" fmla="*/ 240172 w 515824"/>
            <a:gd name="connsiteY29" fmla="*/ 163754 h 556762"/>
            <a:gd name="connsiteX30" fmla="*/ 215609 w 515824"/>
            <a:gd name="connsiteY30" fmla="*/ 174670 h 556762"/>
            <a:gd name="connsiteX31" fmla="*/ 207421 w 515824"/>
            <a:gd name="connsiteY31" fmla="*/ 177400 h 556762"/>
            <a:gd name="connsiteX32" fmla="*/ 191046 w 515824"/>
            <a:gd name="connsiteY32" fmla="*/ 188317 h 556762"/>
            <a:gd name="connsiteX33" fmla="*/ 174670 w 515824"/>
            <a:gd name="connsiteY33" fmla="*/ 193775 h 556762"/>
            <a:gd name="connsiteX34" fmla="*/ 136461 w 515824"/>
            <a:gd name="connsiteY34" fmla="*/ 199233 h 556762"/>
            <a:gd name="connsiteX35" fmla="*/ 125544 w 515824"/>
            <a:gd name="connsiteY35" fmla="*/ 201963 h 556762"/>
            <a:gd name="connsiteX36" fmla="*/ 117357 w 515824"/>
            <a:gd name="connsiteY36" fmla="*/ 204692 h 556762"/>
            <a:gd name="connsiteX37" fmla="*/ 103711 w 515824"/>
            <a:gd name="connsiteY37" fmla="*/ 201963 h 556762"/>
            <a:gd name="connsiteX38" fmla="*/ 79147 w 515824"/>
            <a:gd name="connsiteY38" fmla="*/ 191046 h 556762"/>
            <a:gd name="connsiteX39" fmla="*/ 65501 w 515824"/>
            <a:gd name="connsiteY39" fmla="*/ 199233 h 556762"/>
            <a:gd name="connsiteX40" fmla="*/ 68231 w 515824"/>
            <a:gd name="connsiteY40" fmla="*/ 210150 h 556762"/>
            <a:gd name="connsiteX41" fmla="*/ 79147 w 515824"/>
            <a:gd name="connsiteY41" fmla="*/ 234713 h 556762"/>
            <a:gd name="connsiteX42" fmla="*/ 92794 w 515824"/>
            <a:gd name="connsiteY42" fmla="*/ 245630 h 556762"/>
            <a:gd name="connsiteX43" fmla="*/ 98252 w 515824"/>
            <a:gd name="connsiteY43" fmla="*/ 251089 h 556762"/>
            <a:gd name="connsiteX44" fmla="*/ 103711 w 515824"/>
            <a:gd name="connsiteY44" fmla="*/ 267464 h 556762"/>
            <a:gd name="connsiteX45" fmla="*/ 111898 w 515824"/>
            <a:gd name="connsiteY45" fmla="*/ 283839 h 556762"/>
            <a:gd name="connsiteX46" fmla="*/ 120086 w 515824"/>
            <a:gd name="connsiteY46" fmla="*/ 286569 h 556762"/>
            <a:gd name="connsiteX47" fmla="*/ 128274 w 515824"/>
            <a:gd name="connsiteY47" fmla="*/ 294756 h 556762"/>
            <a:gd name="connsiteX48" fmla="*/ 136461 w 515824"/>
            <a:gd name="connsiteY48" fmla="*/ 297486 h 556762"/>
            <a:gd name="connsiteX49" fmla="*/ 147378 w 515824"/>
            <a:gd name="connsiteY49" fmla="*/ 308403 h 556762"/>
            <a:gd name="connsiteX50" fmla="*/ 152837 w 515824"/>
            <a:gd name="connsiteY50" fmla="*/ 324778 h 556762"/>
            <a:gd name="connsiteX51" fmla="*/ 177400 w 515824"/>
            <a:gd name="connsiteY51" fmla="*/ 354799 h 556762"/>
            <a:gd name="connsiteX52" fmla="*/ 182858 w 515824"/>
            <a:gd name="connsiteY52" fmla="*/ 360258 h 556762"/>
            <a:gd name="connsiteX53" fmla="*/ 188317 w 515824"/>
            <a:gd name="connsiteY53" fmla="*/ 365716 h 556762"/>
            <a:gd name="connsiteX54" fmla="*/ 191046 w 515824"/>
            <a:gd name="connsiteY54" fmla="*/ 373904 h 556762"/>
            <a:gd name="connsiteX55" fmla="*/ 199233 w 515824"/>
            <a:gd name="connsiteY55" fmla="*/ 379362 h 556762"/>
            <a:gd name="connsiteX56" fmla="*/ 204692 w 515824"/>
            <a:gd name="connsiteY56" fmla="*/ 384821 h 556762"/>
            <a:gd name="connsiteX57" fmla="*/ 210150 w 515824"/>
            <a:gd name="connsiteY57" fmla="*/ 393009 h 556762"/>
            <a:gd name="connsiteX58" fmla="*/ 215609 w 515824"/>
            <a:gd name="connsiteY58" fmla="*/ 398467 h 556762"/>
            <a:gd name="connsiteX59" fmla="*/ 221067 w 515824"/>
            <a:gd name="connsiteY59" fmla="*/ 406655 h 556762"/>
            <a:gd name="connsiteX60" fmla="*/ 240172 w 515824"/>
            <a:gd name="connsiteY60" fmla="*/ 423030 h 556762"/>
            <a:gd name="connsiteX61" fmla="*/ 245630 w 515824"/>
            <a:gd name="connsiteY61" fmla="*/ 431218 h 556762"/>
            <a:gd name="connsiteX62" fmla="*/ 251089 w 515824"/>
            <a:gd name="connsiteY62" fmla="*/ 436676 h 556762"/>
            <a:gd name="connsiteX63" fmla="*/ 259276 w 515824"/>
            <a:gd name="connsiteY63" fmla="*/ 453052 h 556762"/>
            <a:gd name="connsiteX64" fmla="*/ 272923 w 515824"/>
            <a:gd name="connsiteY64" fmla="*/ 463968 h 556762"/>
            <a:gd name="connsiteX65" fmla="*/ 278381 w 515824"/>
            <a:gd name="connsiteY65" fmla="*/ 469427 h 556762"/>
            <a:gd name="connsiteX66" fmla="*/ 297486 w 515824"/>
            <a:gd name="connsiteY66" fmla="*/ 485802 h 556762"/>
            <a:gd name="connsiteX67" fmla="*/ 302944 w 515824"/>
            <a:gd name="connsiteY67" fmla="*/ 491261 h 556762"/>
            <a:gd name="connsiteX68" fmla="*/ 313861 w 515824"/>
            <a:gd name="connsiteY68" fmla="*/ 507636 h 556762"/>
            <a:gd name="connsiteX69" fmla="*/ 330236 w 515824"/>
            <a:gd name="connsiteY69" fmla="*/ 515824 h 556762"/>
            <a:gd name="connsiteX70" fmla="*/ 349341 w 515824"/>
            <a:gd name="connsiteY70" fmla="*/ 524011 h 556762"/>
            <a:gd name="connsiteX71" fmla="*/ 365716 w 515824"/>
            <a:gd name="connsiteY71" fmla="*/ 529470 h 556762"/>
            <a:gd name="connsiteX72" fmla="*/ 373904 w 515824"/>
            <a:gd name="connsiteY72" fmla="*/ 534928 h 556762"/>
            <a:gd name="connsiteX73" fmla="*/ 390279 w 515824"/>
            <a:gd name="connsiteY73" fmla="*/ 540387 h 556762"/>
            <a:gd name="connsiteX74" fmla="*/ 398467 w 515824"/>
            <a:gd name="connsiteY74" fmla="*/ 543116 h 556762"/>
            <a:gd name="connsiteX75" fmla="*/ 406655 w 515824"/>
            <a:gd name="connsiteY75" fmla="*/ 551304 h 556762"/>
            <a:gd name="connsiteX76" fmla="*/ 423030 w 515824"/>
            <a:gd name="connsiteY76" fmla="*/ 556762 h 556762"/>
            <a:gd name="connsiteX77" fmla="*/ 455781 w 515824"/>
            <a:gd name="connsiteY77" fmla="*/ 545845 h 556762"/>
            <a:gd name="connsiteX78" fmla="*/ 472156 w 515824"/>
            <a:gd name="connsiteY78" fmla="*/ 540387 h 556762"/>
            <a:gd name="connsiteX79" fmla="*/ 483073 w 515824"/>
            <a:gd name="connsiteY79" fmla="*/ 537658 h 556762"/>
            <a:gd name="connsiteX80" fmla="*/ 488531 w 515824"/>
            <a:gd name="connsiteY80" fmla="*/ 532199 h 556762"/>
            <a:gd name="connsiteX81" fmla="*/ 496719 w 515824"/>
            <a:gd name="connsiteY81" fmla="*/ 529470 h 556762"/>
            <a:gd name="connsiteX82" fmla="*/ 502178 w 515824"/>
            <a:gd name="connsiteY82" fmla="*/ 521282 h 556762"/>
            <a:gd name="connsiteX83" fmla="*/ 510365 w 515824"/>
            <a:gd name="connsiteY83" fmla="*/ 513094 h 556762"/>
            <a:gd name="connsiteX84" fmla="*/ 515824 w 515824"/>
            <a:gd name="connsiteY84" fmla="*/ 504907 h 556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Lst>
          <a:rect l="l" t="t" r="r" b="b"/>
          <a:pathLst>
            <a:path w="515824" h="556762">
              <a:moveTo>
                <a:pt x="0" y="0"/>
              </a:moveTo>
              <a:cubicBezTo>
                <a:pt x="4549" y="2729"/>
                <a:pt x="9895" y="4437"/>
                <a:pt x="13646" y="8188"/>
              </a:cubicBezTo>
              <a:cubicBezTo>
                <a:pt x="15680" y="10222"/>
                <a:pt x="14978" y="13860"/>
                <a:pt x="16375" y="16375"/>
              </a:cubicBezTo>
              <a:cubicBezTo>
                <a:pt x="17055" y="17599"/>
                <a:pt x="27228" y="34895"/>
                <a:pt x="32751" y="38209"/>
              </a:cubicBezTo>
              <a:cubicBezTo>
                <a:pt x="35218" y="39689"/>
                <a:pt x="38209" y="40028"/>
                <a:pt x="40938" y="40938"/>
              </a:cubicBezTo>
              <a:cubicBezTo>
                <a:pt x="42758" y="42758"/>
                <a:pt x="44190" y="45073"/>
                <a:pt x="46397" y="46397"/>
              </a:cubicBezTo>
              <a:cubicBezTo>
                <a:pt x="54265" y="51118"/>
                <a:pt x="80304" y="51698"/>
                <a:pt x="81877" y="51855"/>
              </a:cubicBezTo>
              <a:cubicBezTo>
                <a:pt x="84600" y="60024"/>
                <a:pt x="84853" y="68925"/>
                <a:pt x="92794" y="73689"/>
              </a:cubicBezTo>
              <a:cubicBezTo>
                <a:pt x="95261" y="75169"/>
                <a:pt x="98252" y="75508"/>
                <a:pt x="100981" y="76418"/>
              </a:cubicBezTo>
              <a:cubicBezTo>
                <a:pt x="119751" y="88931"/>
                <a:pt x="111133" y="85260"/>
                <a:pt x="125544" y="90064"/>
              </a:cubicBezTo>
              <a:cubicBezTo>
                <a:pt x="131003" y="93703"/>
                <a:pt x="135696" y="98906"/>
                <a:pt x="141920" y="100981"/>
              </a:cubicBezTo>
              <a:lnTo>
                <a:pt x="158295" y="106440"/>
              </a:lnTo>
              <a:cubicBezTo>
                <a:pt x="185587" y="105530"/>
                <a:pt x="212915" y="105363"/>
                <a:pt x="240172" y="103711"/>
              </a:cubicBezTo>
              <a:cubicBezTo>
                <a:pt x="245629" y="103380"/>
                <a:pt x="252627" y="98659"/>
                <a:pt x="256547" y="95523"/>
              </a:cubicBezTo>
              <a:cubicBezTo>
                <a:pt x="258556" y="93915"/>
                <a:pt x="259704" y="91215"/>
                <a:pt x="262006" y="90064"/>
              </a:cubicBezTo>
              <a:cubicBezTo>
                <a:pt x="267152" y="87491"/>
                <a:pt x="278381" y="84606"/>
                <a:pt x="278381" y="84606"/>
              </a:cubicBezTo>
              <a:cubicBezTo>
                <a:pt x="283459" y="79527"/>
                <a:pt x="285139" y="77133"/>
                <a:pt x="292027" y="73689"/>
              </a:cubicBezTo>
              <a:cubicBezTo>
                <a:pt x="297622" y="70892"/>
                <a:pt x="308671" y="69269"/>
                <a:pt x="313861" y="68231"/>
              </a:cubicBezTo>
              <a:cubicBezTo>
                <a:pt x="315680" y="66411"/>
                <a:pt x="317017" y="63923"/>
                <a:pt x="319319" y="62772"/>
              </a:cubicBezTo>
              <a:cubicBezTo>
                <a:pt x="324465" y="60199"/>
                <a:pt x="335695" y="57314"/>
                <a:pt x="335695" y="57314"/>
              </a:cubicBezTo>
              <a:cubicBezTo>
                <a:pt x="337514" y="60043"/>
                <a:pt x="340614" y="62266"/>
                <a:pt x="341153" y="65501"/>
              </a:cubicBezTo>
              <a:cubicBezTo>
                <a:pt x="341829" y="69555"/>
                <a:pt x="334955" y="79556"/>
                <a:pt x="332966" y="81877"/>
              </a:cubicBezTo>
              <a:cubicBezTo>
                <a:pt x="329617" y="85784"/>
                <a:pt x="325688" y="89155"/>
                <a:pt x="322049" y="92794"/>
              </a:cubicBezTo>
              <a:lnTo>
                <a:pt x="316590" y="98252"/>
              </a:lnTo>
              <a:cubicBezTo>
                <a:pt x="314771" y="103710"/>
                <a:pt x="315200" y="110559"/>
                <a:pt x="311132" y="114627"/>
              </a:cubicBezTo>
              <a:cubicBezTo>
                <a:pt x="297947" y="127812"/>
                <a:pt x="313992" y="111053"/>
                <a:pt x="300215" y="128274"/>
              </a:cubicBezTo>
              <a:cubicBezTo>
                <a:pt x="295772" y="133827"/>
                <a:pt x="292645" y="135139"/>
                <a:pt x="286569" y="139190"/>
              </a:cubicBezTo>
              <a:cubicBezTo>
                <a:pt x="284749" y="141919"/>
                <a:pt x="283245" y="144887"/>
                <a:pt x="281110" y="147378"/>
              </a:cubicBezTo>
              <a:cubicBezTo>
                <a:pt x="277761" y="151285"/>
                <a:pt x="275186" y="157047"/>
                <a:pt x="270193" y="158295"/>
              </a:cubicBezTo>
              <a:cubicBezTo>
                <a:pt x="253035" y="162584"/>
                <a:pt x="262989" y="160493"/>
                <a:pt x="240172" y="163754"/>
              </a:cubicBezTo>
              <a:cubicBezTo>
                <a:pt x="197937" y="177831"/>
                <a:pt x="241550" y="161699"/>
                <a:pt x="215609" y="174670"/>
              </a:cubicBezTo>
              <a:cubicBezTo>
                <a:pt x="213036" y="175957"/>
                <a:pt x="209936" y="176003"/>
                <a:pt x="207421" y="177400"/>
              </a:cubicBezTo>
              <a:cubicBezTo>
                <a:pt x="201686" y="180586"/>
                <a:pt x="197270" y="186243"/>
                <a:pt x="191046" y="188317"/>
              </a:cubicBezTo>
              <a:cubicBezTo>
                <a:pt x="185587" y="190136"/>
                <a:pt x="180312" y="192647"/>
                <a:pt x="174670" y="193775"/>
              </a:cubicBezTo>
              <a:cubicBezTo>
                <a:pt x="152946" y="198119"/>
                <a:pt x="165634" y="195992"/>
                <a:pt x="136461" y="199233"/>
              </a:cubicBezTo>
              <a:cubicBezTo>
                <a:pt x="132822" y="200143"/>
                <a:pt x="129151" y="200932"/>
                <a:pt x="125544" y="201963"/>
              </a:cubicBezTo>
              <a:cubicBezTo>
                <a:pt x="122778" y="202753"/>
                <a:pt x="120234" y="204692"/>
                <a:pt x="117357" y="204692"/>
              </a:cubicBezTo>
              <a:cubicBezTo>
                <a:pt x="112718" y="204692"/>
                <a:pt x="108186" y="203184"/>
                <a:pt x="103711" y="201963"/>
              </a:cubicBezTo>
              <a:cubicBezTo>
                <a:pt x="87223" y="197466"/>
                <a:pt x="90413" y="198556"/>
                <a:pt x="79147" y="191046"/>
              </a:cubicBezTo>
              <a:cubicBezTo>
                <a:pt x="75911" y="192125"/>
                <a:pt x="66382" y="193945"/>
                <a:pt x="65501" y="199233"/>
              </a:cubicBezTo>
              <a:cubicBezTo>
                <a:pt x="64884" y="202933"/>
                <a:pt x="67153" y="206557"/>
                <a:pt x="68231" y="210150"/>
              </a:cubicBezTo>
              <a:cubicBezTo>
                <a:pt x="71867" y="222270"/>
                <a:pt x="72127" y="225938"/>
                <a:pt x="79147" y="234713"/>
              </a:cubicBezTo>
              <a:cubicBezTo>
                <a:pt x="85007" y="242038"/>
                <a:pt x="84910" y="239323"/>
                <a:pt x="92794" y="245630"/>
              </a:cubicBezTo>
              <a:cubicBezTo>
                <a:pt x="94803" y="247237"/>
                <a:pt x="96433" y="249269"/>
                <a:pt x="98252" y="251089"/>
              </a:cubicBezTo>
              <a:lnTo>
                <a:pt x="103711" y="267464"/>
              </a:lnTo>
              <a:cubicBezTo>
                <a:pt x="105509" y="272858"/>
                <a:pt x="107088" y="279991"/>
                <a:pt x="111898" y="283839"/>
              </a:cubicBezTo>
              <a:cubicBezTo>
                <a:pt x="114145" y="285636"/>
                <a:pt x="117357" y="285659"/>
                <a:pt x="120086" y="286569"/>
              </a:cubicBezTo>
              <a:cubicBezTo>
                <a:pt x="122815" y="289298"/>
                <a:pt x="125063" y="292615"/>
                <a:pt x="128274" y="294756"/>
              </a:cubicBezTo>
              <a:cubicBezTo>
                <a:pt x="130668" y="296352"/>
                <a:pt x="134120" y="295814"/>
                <a:pt x="136461" y="297486"/>
              </a:cubicBezTo>
              <a:cubicBezTo>
                <a:pt x="140649" y="300477"/>
                <a:pt x="147378" y="308403"/>
                <a:pt x="147378" y="308403"/>
              </a:cubicBezTo>
              <a:cubicBezTo>
                <a:pt x="149198" y="313861"/>
                <a:pt x="149646" y="319991"/>
                <a:pt x="152837" y="324778"/>
              </a:cubicBezTo>
              <a:cubicBezTo>
                <a:pt x="167324" y="346510"/>
                <a:pt x="159112" y="336511"/>
                <a:pt x="177400" y="354799"/>
              </a:cubicBezTo>
              <a:lnTo>
                <a:pt x="182858" y="360258"/>
              </a:lnTo>
              <a:lnTo>
                <a:pt x="188317" y="365716"/>
              </a:lnTo>
              <a:cubicBezTo>
                <a:pt x="189227" y="368445"/>
                <a:pt x="189249" y="371657"/>
                <a:pt x="191046" y="373904"/>
              </a:cubicBezTo>
              <a:cubicBezTo>
                <a:pt x="193095" y="376465"/>
                <a:pt x="196672" y="377313"/>
                <a:pt x="199233" y="379362"/>
              </a:cubicBezTo>
              <a:cubicBezTo>
                <a:pt x="201242" y="380970"/>
                <a:pt x="203084" y="382811"/>
                <a:pt x="204692" y="384821"/>
              </a:cubicBezTo>
              <a:cubicBezTo>
                <a:pt x="206741" y="387382"/>
                <a:pt x="208101" y="390448"/>
                <a:pt x="210150" y="393009"/>
              </a:cubicBezTo>
              <a:cubicBezTo>
                <a:pt x="211757" y="395018"/>
                <a:pt x="214002" y="396458"/>
                <a:pt x="215609" y="398467"/>
              </a:cubicBezTo>
              <a:cubicBezTo>
                <a:pt x="217658" y="401028"/>
                <a:pt x="218932" y="404164"/>
                <a:pt x="221067" y="406655"/>
              </a:cubicBezTo>
              <a:cubicBezTo>
                <a:pt x="229891" y="416950"/>
                <a:pt x="230514" y="416592"/>
                <a:pt x="240172" y="423030"/>
              </a:cubicBezTo>
              <a:cubicBezTo>
                <a:pt x="241991" y="425759"/>
                <a:pt x="243581" y="428657"/>
                <a:pt x="245630" y="431218"/>
              </a:cubicBezTo>
              <a:cubicBezTo>
                <a:pt x="247237" y="433227"/>
                <a:pt x="249765" y="434470"/>
                <a:pt x="251089" y="436676"/>
              </a:cubicBezTo>
              <a:cubicBezTo>
                <a:pt x="263197" y="456855"/>
                <a:pt x="242711" y="432347"/>
                <a:pt x="259276" y="453052"/>
              </a:cubicBezTo>
              <a:cubicBezTo>
                <a:pt x="265133" y="460373"/>
                <a:pt x="265044" y="457664"/>
                <a:pt x="272923" y="463968"/>
              </a:cubicBezTo>
              <a:cubicBezTo>
                <a:pt x="274932" y="465575"/>
                <a:pt x="276372" y="467820"/>
                <a:pt x="278381" y="469427"/>
              </a:cubicBezTo>
              <a:cubicBezTo>
                <a:pt x="299166" y="486055"/>
                <a:pt x="271204" y="459518"/>
                <a:pt x="297486" y="485802"/>
              </a:cubicBezTo>
              <a:cubicBezTo>
                <a:pt x="299305" y="487622"/>
                <a:pt x="301517" y="489120"/>
                <a:pt x="302944" y="491261"/>
              </a:cubicBezTo>
              <a:cubicBezTo>
                <a:pt x="306583" y="496719"/>
                <a:pt x="308402" y="503997"/>
                <a:pt x="313861" y="507636"/>
              </a:cubicBezTo>
              <a:cubicBezTo>
                <a:pt x="324443" y="514690"/>
                <a:pt x="318937" y="512056"/>
                <a:pt x="330236" y="515824"/>
              </a:cubicBezTo>
              <a:cubicBezTo>
                <a:pt x="339873" y="525459"/>
                <a:pt x="331554" y="519160"/>
                <a:pt x="349341" y="524011"/>
              </a:cubicBezTo>
              <a:cubicBezTo>
                <a:pt x="354892" y="525525"/>
                <a:pt x="360928" y="526279"/>
                <a:pt x="365716" y="529470"/>
              </a:cubicBezTo>
              <a:cubicBezTo>
                <a:pt x="368445" y="531289"/>
                <a:pt x="370907" y="533596"/>
                <a:pt x="373904" y="534928"/>
              </a:cubicBezTo>
              <a:cubicBezTo>
                <a:pt x="379162" y="537265"/>
                <a:pt x="384821" y="538567"/>
                <a:pt x="390279" y="540387"/>
              </a:cubicBezTo>
              <a:lnTo>
                <a:pt x="398467" y="543116"/>
              </a:lnTo>
              <a:cubicBezTo>
                <a:pt x="401196" y="545845"/>
                <a:pt x="403281" y="549429"/>
                <a:pt x="406655" y="551304"/>
              </a:cubicBezTo>
              <a:cubicBezTo>
                <a:pt x="411685" y="554098"/>
                <a:pt x="423030" y="556762"/>
                <a:pt x="423030" y="556762"/>
              </a:cubicBezTo>
              <a:lnTo>
                <a:pt x="455781" y="545845"/>
              </a:lnTo>
              <a:lnTo>
                <a:pt x="472156" y="540387"/>
              </a:lnTo>
              <a:lnTo>
                <a:pt x="483073" y="537658"/>
              </a:lnTo>
              <a:cubicBezTo>
                <a:pt x="484892" y="535838"/>
                <a:pt x="486325" y="533523"/>
                <a:pt x="488531" y="532199"/>
              </a:cubicBezTo>
              <a:cubicBezTo>
                <a:pt x="490998" y="530719"/>
                <a:pt x="494472" y="531267"/>
                <a:pt x="496719" y="529470"/>
              </a:cubicBezTo>
              <a:cubicBezTo>
                <a:pt x="499281" y="527421"/>
                <a:pt x="500078" y="523802"/>
                <a:pt x="502178" y="521282"/>
              </a:cubicBezTo>
              <a:cubicBezTo>
                <a:pt x="504649" y="518317"/>
                <a:pt x="507894" y="516059"/>
                <a:pt x="510365" y="513094"/>
              </a:cubicBezTo>
              <a:cubicBezTo>
                <a:pt x="512465" y="510574"/>
                <a:pt x="515824" y="504907"/>
                <a:pt x="515824" y="504907"/>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5458</xdr:colOff>
      <xdr:row>177</xdr:row>
      <xdr:rowOff>15931</xdr:rowOff>
    </xdr:from>
    <xdr:to>
      <xdr:col>50</xdr:col>
      <xdr:colOff>10917</xdr:colOff>
      <xdr:row>201</xdr:row>
      <xdr:rowOff>0</xdr:rowOff>
    </xdr:to>
    <xdr:sp macro="" textlink="">
      <xdr:nvSpPr>
        <xdr:cNvPr id="32" name="Freeform 39">
          <a:extLst>
            <a:ext uri="{FF2B5EF4-FFF2-40B4-BE49-F238E27FC236}">
              <a16:creationId xmlns:a16="http://schemas.microsoft.com/office/drawing/2014/main" id="{00000000-0008-0000-0F00-000020000000}"/>
            </a:ext>
          </a:extLst>
        </xdr:cNvPr>
        <xdr:cNvSpPr/>
      </xdr:nvSpPr>
      <xdr:spPr>
        <a:xfrm>
          <a:off x="1994278" y="2881051"/>
          <a:ext cx="310259" cy="349829"/>
        </a:xfrm>
        <a:custGeom>
          <a:avLst/>
          <a:gdLst>
            <a:gd name="connsiteX0" fmla="*/ 0 w 278382"/>
            <a:gd name="connsiteY0" fmla="*/ 278825 h 442579"/>
            <a:gd name="connsiteX1" fmla="*/ 30022 w 278382"/>
            <a:gd name="connsiteY1" fmla="*/ 270637 h 442579"/>
            <a:gd name="connsiteX2" fmla="*/ 46397 w 278382"/>
            <a:gd name="connsiteY2" fmla="*/ 262450 h 442579"/>
            <a:gd name="connsiteX3" fmla="*/ 68231 w 278382"/>
            <a:gd name="connsiteY3" fmla="*/ 251533 h 442579"/>
            <a:gd name="connsiteX4" fmla="*/ 76419 w 278382"/>
            <a:gd name="connsiteY4" fmla="*/ 248804 h 442579"/>
            <a:gd name="connsiteX5" fmla="*/ 84606 w 278382"/>
            <a:gd name="connsiteY5" fmla="*/ 246074 h 442579"/>
            <a:gd name="connsiteX6" fmla="*/ 109170 w 278382"/>
            <a:gd name="connsiteY6" fmla="*/ 240616 h 442579"/>
            <a:gd name="connsiteX7" fmla="*/ 122816 w 278382"/>
            <a:gd name="connsiteY7" fmla="*/ 229699 h 442579"/>
            <a:gd name="connsiteX8" fmla="*/ 128274 w 278382"/>
            <a:gd name="connsiteY8" fmla="*/ 213324 h 442579"/>
            <a:gd name="connsiteX9" fmla="*/ 131003 w 278382"/>
            <a:gd name="connsiteY9" fmla="*/ 205136 h 442579"/>
            <a:gd name="connsiteX10" fmla="*/ 133733 w 278382"/>
            <a:gd name="connsiteY10" fmla="*/ 196948 h 442579"/>
            <a:gd name="connsiteX11" fmla="*/ 136462 w 278382"/>
            <a:gd name="connsiteY11" fmla="*/ 183302 h 442579"/>
            <a:gd name="connsiteX12" fmla="*/ 141920 w 278382"/>
            <a:gd name="connsiteY12" fmla="*/ 166927 h 442579"/>
            <a:gd name="connsiteX13" fmla="*/ 139191 w 278382"/>
            <a:gd name="connsiteY13" fmla="*/ 106884 h 442579"/>
            <a:gd name="connsiteX14" fmla="*/ 133733 w 278382"/>
            <a:gd name="connsiteY14" fmla="*/ 90509 h 442579"/>
            <a:gd name="connsiteX15" fmla="*/ 131003 w 278382"/>
            <a:gd name="connsiteY15" fmla="*/ 82321 h 442579"/>
            <a:gd name="connsiteX16" fmla="*/ 122816 w 278382"/>
            <a:gd name="connsiteY16" fmla="*/ 79592 h 442579"/>
            <a:gd name="connsiteX17" fmla="*/ 120086 w 278382"/>
            <a:gd name="connsiteY17" fmla="*/ 60487 h 442579"/>
            <a:gd name="connsiteX18" fmla="*/ 128274 w 278382"/>
            <a:gd name="connsiteY18" fmla="*/ 57758 h 442579"/>
            <a:gd name="connsiteX19" fmla="*/ 141920 w 278382"/>
            <a:gd name="connsiteY19" fmla="*/ 49570 h 442579"/>
            <a:gd name="connsiteX20" fmla="*/ 155566 w 278382"/>
            <a:gd name="connsiteY20" fmla="*/ 41382 h 442579"/>
            <a:gd name="connsiteX21" fmla="*/ 161025 w 278382"/>
            <a:gd name="connsiteY21" fmla="*/ 35924 h 442579"/>
            <a:gd name="connsiteX22" fmla="*/ 169213 w 278382"/>
            <a:gd name="connsiteY22" fmla="*/ 30466 h 442579"/>
            <a:gd name="connsiteX23" fmla="*/ 158296 w 278382"/>
            <a:gd name="connsiteY23" fmla="*/ 16819 h 442579"/>
            <a:gd name="connsiteX24" fmla="*/ 147379 w 278382"/>
            <a:gd name="connsiteY24" fmla="*/ 14090 h 442579"/>
            <a:gd name="connsiteX25" fmla="*/ 141920 w 278382"/>
            <a:gd name="connsiteY25" fmla="*/ 8632 h 442579"/>
            <a:gd name="connsiteX26" fmla="*/ 144649 w 278382"/>
            <a:gd name="connsiteY26" fmla="*/ 444 h 442579"/>
            <a:gd name="connsiteX27" fmla="*/ 177400 w 278382"/>
            <a:gd name="connsiteY27" fmla="*/ 3173 h 442579"/>
            <a:gd name="connsiteX28" fmla="*/ 191046 w 278382"/>
            <a:gd name="connsiteY28" fmla="*/ 5903 h 442579"/>
            <a:gd name="connsiteX29" fmla="*/ 262006 w 278382"/>
            <a:gd name="connsiteY29" fmla="*/ 8632 h 442579"/>
            <a:gd name="connsiteX30" fmla="*/ 245631 w 278382"/>
            <a:gd name="connsiteY30" fmla="*/ 19549 h 442579"/>
            <a:gd name="connsiteX31" fmla="*/ 234714 w 278382"/>
            <a:gd name="connsiteY31" fmla="*/ 30466 h 442579"/>
            <a:gd name="connsiteX32" fmla="*/ 223797 w 278382"/>
            <a:gd name="connsiteY32" fmla="*/ 44112 h 442579"/>
            <a:gd name="connsiteX33" fmla="*/ 210151 w 278382"/>
            <a:gd name="connsiteY33" fmla="*/ 55029 h 442579"/>
            <a:gd name="connsiteX34" fmla="*/ 212880 w 278382"/>
            <a:gd name="connsiteY34" fmla="*/ 65946 h 442579"/>
            <a:gd name="connsiteX35" fmla="*/ 218339 w 278382"/>
            <a:gd name="connsiteY35" fmla="*/ 71404 h 442579"/>
            <a:gd name="connsiteX36" fmla="*/ 221068 w 278382"/>
            <a:gd name="connsiteY36" fmla="*/ 79592 h 442579"/>
            <a:gd name="connsiteX37" fmla="*/ 218339 w 278382"/>
            <a:gd name="connsiteY37" fmla="*/ 87779 h 442579"/>
            <a:gd name="connsiteX38" fmla="*/ 212880 w 278382"/>
            <a:gd name="connsiteY38" fmla="*/ 93238 h 442579"/>
            <a:gd name="connsiteX39" fmla="*/ 204692 w 278382"/>
            <a:gd name="connsiteY39" fmla="*/ 109613 h 442579"/>
            <a:gd name="connsiteX40" fmla="*/ 207422 w 278382"/>
            <a:gd name="connsiteY40" fmla="*/ 123259 h 442579"/>
            <a:gd name="connsiteX41" fmla="*/ 218339 w 278382"/>
            <a:gd name="connsiteY41" fmla="*/ 134176 h 442579"/>
            <a:gd name="connsiteX42" fmla="*/ 248360 w 278382"/>
            <a:gd name="connsiteY42" fmla="*/ 131447 h 442579"/>
            <a:gd name="connsiteX43" fmla="*/ 267465 w 278382"/>
            <a:gd name="connsiteY43" fmla="*/ 125988 h 442579"/>
            <a:gd name="connsiteX44" fmla="*/ 256548 w 278382"/>
            <a:gd name="connsiteY44" fmla="*/ 139635 h 442579"/>
            <a:gd name="connsiteX45" fmla="*/ 251089 w 278382"/>
            <a:gd name="connsiteY45" fmla="*/ 147822 h 442579"/>
            <a:gd name="connsiteX46" fmla="*/ 240172 w 278382"/>
            <a:gd name="connsiteY46" fmla="*/ 158739 h 442579"/>
            <a:gd name="connsiteX47" fmla="*/ 234714 w 278382"/>
            <a:gd name="connsiteY47" fmla="*/ 164198 h 442579"/>
            <a:gd name="connsiteX48" fmla="*/ 226526 w 278382"/>
            <a:gd name="connsiteY48" fmla="*/ 177844 h 442579"/>
            <a:gd name="connsiteX49" fmla="*/ 218339 w 278382"/>
            <a:gd name="connsiteY49" fmla="*/ 191490 h 442579"/>
            <a:gd name="connsiteX50" fmla="*/ 221068 w 278382"/>
            <a:gd name="connsiteY50" fmla="*/ 218782 h 442579"/>
            <a:gd name="connsiteX51" fmla="*/ 229255 w 278382"/>
            <a:gd name="connsiteY51" fmla="*/ 235158 h 442579"/>
            <a:gd name="connsiteX52" fmla="*/ 234714 w 278382"/>
            <a:gd name="connsiteY52" fmla="*/ 251533 h 442579"/>
            <a:gd name="connsiteX53" fmla="*/ 240172 w 278382"/>
            <a:gd name="connsiteY53" fmla="*/ 267908 h 442579"/>
            <a:gd name="connsiteX54" fmla="*/ 242902 w 278382"/>
            <a:gd name="connsiteY54" fmla="*/ 276096 h 442579"/>
            <a:gd name="connsiteX55" fmla="*/ 251089 w 278382"/>
            <a:gd name="connsiteY55" fmla="*/ 281554 h 442579"/>
            <a:gd name="connsiteX56" fmla="*/ 253819 w 278382"/>
            <a:gd name="connsiteY56" fmla="*/ 289742 h 442579"/>
            <a:gd name="connsiteX57" fmla="*/ 267465 w 278382"/>
            <a:gd name="connsiteY57" fmla="*/ 300659 h 442579"/>
            <a:gd name="connsiteX58" fmla="*/ 270194 w 278382"/>
            <a:gd name="connsiteY58" fmla="*/ 308847 h 442579"/>
            <a:gd name="connsiteX59" fmla="*/ 275652 w 278382"/>
            <a:gd name="connsiteY59" fmla="*/ 317034 h 442579"/>
            <a:gd name="connsiteX60" fmla="*/ 278382 w 278382"/>
            <a:gd name="connsiteY60" fmla="*/ 336139 h 442579"/>
            <a:gd name="connsiteX61" fmla="*/ 272923 w 278382"/>
            <a:gd name="connsiteY61" fmla="*/ 360702 h 442579"/>
            <a:gd name="connsiteX62" fmla="*/ 262006 w 278382"/>
            <a:gd name="connsiteY62" fmla="*/ 374348 h 442579"/>
            <a:gd name="connsiteX63" fmla="*/ 256548 w 278382"/>
            <a:gd name="connsiteY63" fmla="*/ 398911 h 442579"/>
            <a:gd name="connsiteX64" fmla="*/ 251089 w 278382"/>
            <a:gd name="connsiteY64" fmla="*/ 415286 h 442579"/>
            <a:gd name="connsiteX65" fmla="*/ 248360 w 278382"/>
            <a:gd name="connsiteY65" fmla="*/ 423474 h 442579"/>
            <a:gd name="connsiteX66" fmla="*/ 245631 w 278382"/>
            <a:gd name="connsiteY66" fmla="*/ 431662 h 442579"/>
            <a:gd name="connsiteX67" fmla="*/ 242902 w 278382"/>
            <a:gd name="connsiteY67" fmla="*/ 439850 h 442579"/>
            <a:gd name="connsiteX68" fmla="*/ 240172 w 278382"/>
            <a:gd name="connsiteY68" fmla="*/ 442579 h 4425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278382" h="442579">
              <a:moveTo>
                <a:pt x="0" y="278825"/>
              </a:moveTo>
              <a:cubicBezTo>
                <a:pt x="7327" y="277360"/>
                <a:pt x="24082" y="274596"/>
                <a:pt x="30022" y="270637"/>
              </a:cubicBezTo>
              <a:cubicBezTo>
                <a:pt x="40604" y="263583"/>
                <a:pt x="35098" y="266216"/>
                <a:pt x="46397" y="262450"/>
              </a:cubicBezTo>
              <a:cubicBezTo>
                <a:pt x="55924" y="252923"/>
                <a:pt x="49415" y="257805"/>
                <a:pt x="68231" y="251533"/>
              </a:cubicBezTo>
              <a:lnTo>
                <a:pt x="76419" y="248804"/>
              </a:lnTo>
              <a:cubicBezTo>
                <a:pt x="79148" y="247894"/>
                <a:pt x="81768" y="246547"/>
                <a:pt x="84606" y="246074"/>
              </a:cubicBezTo>
              <a:cubicBezTo>
                <a:pt x="103820" y="242872"/>
                <a:pt x="95732" y="245095"/>
                <a:pt x="109170" y="240616"/>
              </a:cubicBezTo>
              <a:cubicBezTo>
                <a:pt x="112063" y="238687"/>
                <a:pt x="120871" y="233588"/>
                <a:pt x="122816" y="229699"/>
              </a:cubicBezTo>
              <a:cubicBezTo>
                <a:pt x="125389" y="224553"/>
                <a:pt x="126455" y="218782"/>
                <a:pt x="128274" y="213324"/>
              </a:cubicBezTo>
              <a:lnTo>
                <a:pt x="131003" y="205136"/>
              </a:lnTo>
              <a:cubicBezTo>
                <a:pt x="131913" y="202407"/>
                <a:pt x="133169" y="199769"/>
                <a:pt x="133733" y="196948"/>
              </a:cubicBezTo>
              <a:cubicBezTo>
                <a:pt x="134643" y="192399"/>
                <a:pt x="135242" y="187777"/>
                <a:pt x="136462" y="183302"/>
              </a:cubicBezTo>
              <a:cubicBezTo>
                <a:pt x="137976" y="177751"/>
                <a:pt x="141920" y="166927"/>
                <a:pt x="141920" y="166927"/>
              </a:cubicBezTo>
              <a:cubicBezTo>
                <a:pt x="141010" y="146913"/>
                <a:pt x="141325" y="126805"/>
                <a:pt x="139191" y="106884"/>
              </a:cubicBezTo>
              <a:cubicBezTo>
                <a:pt x="138578" y="101163"/>
                <a:pt x="135552" y="95967"/>
                <a:pt x="133733" y="90509"/>
              </a:cubicBezTo>
              <a:cubicBezTo>
                <a:pt x="132823" y="87780"/>
                <a:pt x="133732" y="83231"/>
                <a:pt x="131003" y="82321"/>
              </a:cubicBezTo>
              <a:lnTo>
                <a:pt x="122816" y="79592"/>
              </a:lnTo>
              <a:cubicBezTo>
                <a:pt x="116589" y="73365"/>
                <a:pt x="112325" y="72129"/>
                <a:pt x="120086" y="60487"/>
              </a:cubicBezTo>
              <a:cubicBezTo>
                <a:pt x="121682" y="58093"/>
                <a:pt x="125545" y="58668"/>
                <a:pt x="128274" y="57758"/>
              </a:cubicBezTo>
              <a:cubicBezTo>
                <a:pt x="142104" y="43928"/>
                <a:pt x="124208" y="60196"/>
                <a:pt x="141920" y="49570"/>
              </a:cubicBezTo>
              <a:cubicBezTo>
                <a:pt x="160656" y="38329"/>
                <a:pt x="132368" y="49117"/>
                <a:pt x="155566" y="41382"/>
              </a:cubicBezTo>
              <a:cubicBezTo>
                <a:pt x="157386" y="39563"/>
                <a:pt x="159016" y="37531"/>
                <a:pt x="161025" y="35924"/>
              </a:cubicBezTo>
              <a:cubicBezTo>
                <a:pt x="163586" y="33875"/>
                <a:pt x="168176" y="33578"/>
                <a:pt x="169213" y="30466"/>
              </a:cubicBezTo>
              <a:cubicBezTo>
                <a:pt x="172864" y="19512"/>
                <a:pt x="164612" y="18624"/>
                <a:pt x="158296" y="16819"/>
              </a:cubicBezTo>
              <a:cubicBezTo>
                <a:pt x="154689" y="15788"/>
                <a:pt x="151018" y="15000"/>
                <a:pt x="147379" y="14090"/>
              </a:cubicBezTo>
              <a:cubicBezTo>
                <a:pt x="145559" y="12271"/>
                <a:pt x="142425" y="11155"/>
                <a:pt x="141920" y="8632"/>
              </a:cubicBezTo>
              <a:cubicBezTo>
                <a:pt x="141356" y="5811"/>
                <a:pt x="141806" y="882"/>
                <a:pt x="144649" y="444"/>
              </a:cubicBezTo>
              <a:cubicBezTo>
                <a:pt x="155476" y="-1222"/>
                <a:pt x="166483" y="2263"/>
                <a:pt x="177400" y="3173"/>
              </a:cubicBezTo>
              <a:cubicBezTo>
                <a:pt x="181949" y="4083"/>
                <a:pt x="186417" y="5604"/>
                <a:pt x="191046" y="5903"/>
              </a:cubicBezTo>
              <a:cubicBezTo>
                <a:pt x="214668" y="7427"/>
                <a:pt x="239042" y="2891"/>
                <a:pt x="262006" y="8632"/>
              </a:cubicBezTo>
              <a:cubicBezTo>
                <a:pt x="268370" y="10223"/>
                <a:pt x="250270" y="14910"/>
                <a:pt x="245631" y="19549"/>
              </a:cubicBezTo>
              <a:cubicBezTo>
                <a:pt x="241992" y="23188"/>
                <a:pt x="237569" y="26184"/>
                <a:pt x="234714" y="30466"/>
              </a:cubicBezTo>
              <a:cubicBezTo>
                <a:pt x="230663" y="36541"/>
                <a:pt x="229349" y="39670"/>
                <a:pt x="223797" y="44112"/>
              </a:cubicBezTo>
              <a:cubicBezTo>
                <a:pt x="206583" y="57884"/>
                <a:pt x="223329" y="41848"/>
                <a:pt x="210151" y="55029"/>
              </a:cubicBezTo>
              <a:cubicBezTo>
                <a:pt x="211061" y="58668"/>
                <a:pt x="211202" y="62591"/>
                <a:pt x="212880" y="65946"/>
              </a:cubicBezTo>
              <a:cubicBezTo>
                <a:pt x="214031" y="68247"/>
                <a:pt x="217015" y="69198"/>
                <a:pt x="218339" y="71404"/>
              </a:cubicBezTo>
              <a:cubicBezTo>
                <a:pt x="219819" y="73871"/>
                <a:pt x="220158" y="76863"/>
                <a:pt x="221068" y="79592"/>
              </a:cubicBezTo>
              <a:cubicBezTo>
                <a:pt x="220158" y="82321"/>
                <a:pt x="219819" y="85312"/>
                <a:pt x="218339" y="87779"/>
              </a:cubicBezTo>
              <a:cubicBezTo>
                <a:pt x="217015" y="89986"/>
                <a:pt x="214488" y="91229"/>
                <a:pt x="212880" y="93238"/>
              </a:cubicBezTo>
              <a:cubicBezTo>
                <a:pt x="206834" y="100795"/>
                <a:pt x="207575" y="100966"/>
                <a:pt x="204692" y="109613"/>
              </a:cubicBezTo>
              <a:cubicBezTo>
                <a:pt x="205602" y="114162"/>
                <a:pt x="205169" y="119204"/>
                <a:pt x="207422" y="123259"/>
              </a:cubicBezTo>
              <a:cubicBezTo>
                <a:pt x="209921" y="127758"/>
                <a:pt x="218339" y="134176"/>
                <a:pt x="218339" y="134176"/>
              </a:cubicBezTo>
              <a:cubicBezTo>
                <a:pt x="228346" y="133266"/>
                <a:pt x="238400" y="132775"/>
                <a:pt x="248360" y="131447"/>
              </a:cubicBezTo>
              <a:cubicBezTo>
                <a:pt x="254076" y="130685"/>
                <a:pt x="261848" y="127861"/>
                <a:pt x="267465" y="125988"/>
              </a:cubicBezTo>
              <a:cubicBezTo>
                <a:pt x="250669" y="151180"/>
                <a:pt x="272098" y="120197"/>
                <a:pt x="256548" y="139635"/>
              </a:cubicBezTo>
              <a:cubicBezTo>
                <a:pt x="254499" y="142196"/>
                <a:pt x="253224" y="145332"/>
                <a:pt x="251089" y="147822"/>
              </a:cubicBezTo>
              <a:cubicBezTo>
                <a:pt x="247740" y="151729"/>
                <a:pt x="243811" y="155100"/>
                <a:pt x="240172" y="158739"/>
              </a:cubicBezTo>
              <a:lnTo>
                <a:pt x="234714" y="164198"/>
              </a:lnTo>
              <a:cubicBezTo>
                <a:pt x="226984" y="187388"/>
                <a:pt x="237765" y="159113"/>
                <a:pt x="226526" y="177844"/>
              </a:cubicBezTo>
              <a:cubicBezTo>
                <a:pt x="215895" y="195562"/>
                <a:pt x="232172" y="177655"/>
                <a:pt x="218339" y="191490"/>
              </a:cubicBezTo>
              <a:cubicBezTo>
                <a:pt x="219249" y="200587"/>
                <a:pt x="219678" y="209746"/>
                <a:pt x="221068" y="218782"/>
              </a:cubicBezTo>
              <a:cubicBezTo>
                <a:pt x="222824" y="230198"/>
                <a:pt x="224493" y="224444"/>
                <a:pt x="229255" y="235158"/>
              </a:cubicBezTo>
              <a:cubicBezTo>
                <a:pt x="231592" y="240416"/>
                <a:pt x="232894" y="246075"/>
                <a:pt x="234714" y="251533"/>
              </a:cubicBezTo>
              <a:lnTo>
                <a:pt x="240172" y="267908"/>
              </a:lnTo>
              <a:cubicBezTo>
                <a:pt x="241082" y="270637"/>
                <a:pt x="240508" y="274500"/>
                <a:pt x="242902" y="276096"/>
              </a:cubicBezTo>
              <a:lnTo>
                <a:pt x="251089" y="281554"/>
              </a:lnTo>
              <a:cubicBezTo>
                <a:pt x="251999" y="284283"/>
                <a:pt x="252339" y="287275"/>
                <a:pt x="253819" y="289742"/>
              </a:cubicBezTo>
              <a:cubicBezTo>
                <a:pt x="256413" y="294066"/>
                <a:pt x="263743" y="298178"/>
                <a:pt x="267465" y="300659"/>
              </a:cubicBezTo>
              <a:cubicBezTo>
                <a:pt x="268375" y="303388"/>
                <a:pt x="268907" y="306274"/>
                <a:pt x="270194" y="308847"/>
              </a:cubicBezTo>
              <a:cubicBezTo>
                <a:pt x="271661" y="311781"/>
                <a:pt x="274709" y="313892"/>
                <a:pt x="275652" y="317034"/>
              </a:cubicBezTo>
              <a:cubicBezTo>
                <a:pt x="277501" y="323196"/>
                <a:pt x="277472" y="329771"/>
                <a:pt x="278382" y="336139"/>
              </a:cubicBezTo>
              <a:cubicBezTo>
                <a:pt x="277334" y="342426"/>
                <a:pt x="276281" y="353985"/>
                <a:pt x="272923" y="360702"/>
              </a:cubicBezTo>
              <a:cubicBezTo>
                <a:pt x="269479" y="367590"/>
                <a:pt x="267085" y="369270"/>
                <a:pt x="262006" y="374348"/>
              </a:cubicBezTo>
              <a:cubicBezTo>
                <a:pt x="254195" y="397784"/>
                <a:pt x="266160" y="360467"/>
                <a:pt x="256548" y="398911"/>
              </a:cubicBezTo>
              <a:cubicBezTo>
                <a:pt x="255152" y="404493"/>
                <a:pt x="252909" y="409828"/>
                <a:pt x="251089" y="415286"/>
              </a:cubicBezTo>
              <a:lnTo>
                <a:pt x="248360" y="423474"/>
              </a:lnTo>
              <a:lnTo>
                <a:pt x="245631" y="431662"/>
              </a:lnTo>
              <a:cubicBezTo>
                <a:pt x="244721" y="434391"/>
                <a:pt x="244937" y="437816"/>
                <a:pt x="242902" y="439850"/>
              </a:cubicBezTo>
              <a:lnTo>
                <a:pt x="240172" y="442579"/>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8188</xdr:colOff>
      <xdr:row>200</xdr:row>
      <xdr:rowOff>10917</xdr:rowOff>
    </xdr:from>
    <xdr:to>
      <xdr:col>50</xdr:col>
      <xdr:colOff>13649</xdr:colOff>
      <xdr:row>225</xdr:row>
      <xdr:rowOff>13646</xdr:rowOff>
    </xdr:to>
    <xdr:sp macro="" textlink="">
      <xdr:nvSpPr>
        <xdr:cNvPr id="33" name="Freeform 40">
          <a:extLst>
            <a:ext uri="{FF2B5EF4-FFF2-40B4-BE49-F238E27FC236}">
              <a16:creationId xmlns:a16="http://schemas.microsoft.com/office/drawing/2014/main" id="{00000000-0008-0000-0F00-000021000000}"/>
            </a:ext>
          </a:extLst>
        </xdr:cNvPr>
        <xdr:cNvSpPr/>
      </xdr:nvSpPr>
      <xdr:spPr>
        <a:xfrm>
          <a:off x="2240848" y="3226557"/>
          <a:ext cx="66421" cy="383729"/>
        </a:xfrm>
        <a:custGeom>
          <a:avLst/>
          <a:gdLst>
            <a:gd name="connsiteX0" fmla="*/ 19104 w 60046"/>
            <a:gd name="connsiteY0" fmla="*/ 0 h 480344"/>
            <a:gd name="connsiteX1" fmla="*/ 10917 w 60046"/>
            <a:gd name="connsiteY1" fmla="*/ 30022 h 480344"/>
            <a:gd name="connsiteX2" fmla="*/ 8187 w 60046"/>
            <a:gd name="connsiteY2" fmla="*/ 38209 h 480344"/>
            <a:gd name="connsiteX3" fmla="*/ 2729 w 60046"/>
            <a:gd name="connsiteY3" fmla="*/ 43668 h 480344"/>
            <a:gd name="connsiteX4" fmla="*/ 0 w 60046"/>
            <a:gd name="connsiteY4" fmla="*/ 51855 h 480344"/>
            <a:gd name="connsiteX5" fmla="*/ 5458 w 60046"/>
            <a:gd name="connsiteY5" fmla="*/ 100981 h 480344"/>
            <a:gd name="connsiteX6" fmla="*/ 8187 w 60046"/>
            <a:gd name="connsiteY6" fmla="*/ 133732 h 480344"/>
            <a:gd name="connsiteX7" fmla="*/ 10917 w 60046"/>
            <a:gd name="connsiteY7" fmla="*/ 150108 h 480344"/>
            <a:gd name="connsiteX8" fmla="*/ 13646 w 60046"/>
            <a:gd name="connsiteY8" fmla="*/ 234714 h 480344"/>
            <a:gd name="connsiteX9" fmla="*/ 19104 w 60046"/>
            <a:gd name="connsiteY9" fmla="*/ 251089 h 480344"/>
            <a:gd name="connsiteX10" fmla="*/ 30021 w 60046"/>
            <a:gd name="connsiteY10" fmla="*/ 262006 h 480344"/>
            <a:gd name="connsiteX11" fmla="*/ 32751 w 60046"/>
            <a:gd name="connsiteY11" fmla="*/ 368446 h 480344"/>
            <a:gd name="connsiteX12" fmla="*/ 35480 w 60046"/>
            <a:gd name="connsiteY12" fmla="*/ 387550 h 480344"/>
            <a:gd name="connsiteX13" fmla="*/ 40938 w 60046"/>
            <a:gd name="connsiteY13" fmla="*/ 403926 h 480344"/>
            <a:gd name="connsiteX14" fmla="*/ 46397 w 60046"/>
            <a:gd name="connsiteY14" fmla="*/ 428489 h 480344"/>
            <a:gd name="connsiteX15" fmla="*/ 49126 w 60046"/>
            <a:gd name="connsiteY15" fmla="*/ 436676 h 480344"/>
            <a:gd name="connsiteX16" fmla="*/ 54584 w 60046"/>
            <a:gd name="connsiteY16" fmla="*/ 442135 h 480344"/>
            <a:gd name="connsiteX17" fmla="*/ 57314 w 60046"/>
            <a:gd name="connsiteY17" fmla="*/ 466698 h 480344"/>
            <a:gd name="connsiteX18" fmla="*/ 60043 w 60046"/>
            <a:gd name="connsiteY18" fmla="*/ 480344 h 4803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60046" h="480344">
              <a:moveTo>
                <a:pt x="19104" y="0"/>
              </a:moveTo>
              <a:cubicBezTo>
                <a:pt x="15248" y="19281"/>
                <a:pt x="17840" y="9254"/>
                <a:pt x="10917" y="30022"/>
              </a:cubicBezTo>
              <a:cubicBezTo>
                <a:pt x="10007" y="32751"/>
                <a:pt x="10221" y="36175"/>
                <a:pt x="8187" y="38209"/>
              </a:cubicBezTo>
              <a:lnTo>
                <a:pt x="2729" y="43668"/>
              </a:lnTo>
              <a:cubicBezTo>
                <a:pt x="1819" y="46397"/>
                <a:pt x="0" y="48978"/>
                <a:pt x="0" y="51855"/>
              </a:cubicBezTo>
              <a:cubicBezTo>
                <a:pt x="0" y="70988"/>
                <a:pt x="2539" y="83464"/>
                <a:pt x="5458" y="100981"/>
              </a:cubicBezTo>
              <a:cubicBezTo>
                <a:pt x="6368" y="111898"/>
                <a:pt x="6977" y="122844"/>
                <a:pt x="8187" y="133732"/>
              </a:cubicBezTo>
              <a:cubicBezTo>
                <a:pt x="8798" y="139232"/>
                <a:pt x="10618" y="144582"/>
                <a:pt x="10917" y="150108"/>
              </a:cubicBezTo>
              <a:cubicBezTo>
                <a:pt x="12440" y="178284"/>
                <a:pt x="11366" y="206590"/>
                <a:pt x="13646" y="234714"/>
              </a:cubicBezTo>
              <a:cubicBezTo>
                <a:pt x="14111" y="240449"/>
                <a:pt x="15036" y="247021"/>
                <a:pt x="19104" y="251089"/>
              </a:cubicBezTo>
              <a:lnTo>
                <a:pt x="30021" y="262006"/>
              </a:lnTo>
              <a:cubicBezTo>
                <a:pt x="30931" y="297486"/>
                <a:pt x="31209" y="332988"/>
                <a:pt x="32751" y="368446"/>
              </a:cubicBezTo>
              <a:cubicBezTo>
                <a:pt x="33030" y="374873"/>
                <a:pt x="34034" y="381282"/>
                <a:pt x="35480" y="387550"/>
              </a:cubicBezTo>
              <a:cubicBezTo>
                <a:pt x="36774" y="393157"/>
                <a:pt x="39810" y="398284"/>
                <a:pt x="40938" y="403926"/>
              </a:cubicBezTo>
              <a:cubicBezTo>
                <a:pt x="42816" y="413318"/>
                <a:pt x="43824" y="419486"/>
                <a:pt x="46397" y="428489"/>
              </a:cubicBezTo>
              <a:cubicBezTo>
                <a:pt x="47187" y="431255"/>
                <a:pt x="47646" y="434209"/>
                <a:pt x="49126" y="436676"/>
              </a:cubicBezTo>
              <a:cubicBezTo>
                <a:pt x="50450" y="438883"/>
                <a:pt x="52765" y="440315"/>
                <a:pt x="54584" y="442135"/>
              </a:cubicBezTo>
              <a:cubicBezTo>
                <a:pt x="55494" y="450323"/>
                <a:pt x="56061" y="458556"/>
                <a:pt x="57314" y="466698"/>
              </a:cubicBezTo>
              <a:cubicBezTo>
                <a:pt x="60264" y="485869"/>
                <a:pt x="60043" y="472076"/>
                <a:pt x="60043" y="48034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50</xdr:col>
      <xdr:colOff>13646</xdr:colOff>
      <xdr:row>225</xdr:row>
      <xdr:rowOff>10917</xdr:rowOff>
    </xdr:from>
    <xdr:to>
      <xdr:col>57</xdr:col>
      <xdr:colOff>5458</xdr:colOff>
      <xdr:row>257</xdr:row>
      <xdr:rowOff>11488</xdr:rowOff>
    </xdr:to>
    <xdr:sp macro="" textlink="">
      <xdr:nvSpPr>
        <xdr:cNvPr id="34" name="Freeform 41">
          <a:extLst>
            <a:ext uri="{FF2B5EF4-FFF2-40B4-BE49-F238E27FC236}">
              <a16:creationId xmlns:a16="http://schemas.microsoft.com/office/drawing/2014/main" id="{00000000-0008-0000-0F00-000022000000}"/>
            </a:ext>
          </a:extLst>
        </xdr:cNvPr>
        <xdr:cNvSpPr/>
      </xdr:nvSpPr>
      <xdr:spPr>
        <a:xfrm>
          <a:off x="2307266" y="3607557"/>
          <a:ext cx="205172" cy="488251"/>
        </a:xfrm>
        <a:custGeom>
          <a:avLst/>
          <a:gdLst>
            <a:gd name="connsiteX0" fmla="*/ 0 w 182858"/>
            <a:gd name="connsiteY0" fmla="*/ 0 h 611917"/>
            <a:gd name="connsiteX1" fmla="*/ 2729 w 182858"/>
            <a:gd name="connsiteY1" fmla="*/ 13646 h 611917"/>
            <a:gd name="connsiteX2" fmla="*/ 5458 w 182858"/>
            <a:gd name="connsiteY2" fmla="*/ 21833 h 611917"/>
            <a:gd name="connsiteX3" fmla="*/ 8187 w 182858"/>
            <a:gd name="connsiteY3" fmla="*/ 32750 h 611917"/>
            <a:gd name="connsiteX4" fmla="*/ 10917 w 182858"/>
            <a:gd name="connsiteY4" fmla="*/ 70960 h 611917"/>
            <a:gd name="connsiteX5" fmla="*/ 13646 w 182858"/>
            <a:gd name="connsiteY5" fmla="*/ 81876 h 611917"/>
            <a:gd name="connsiteX6" fmla="*/ 19104 w 182858"/>
            <a:gd name="connsiteY6" fmla="*/ 120086 h 611917"/>
            <a:gd name="connsiteX7" fmla="*/ 27292 w 182858"/>
            <a:gd name="connsiteY7" fmla="*/ 193775 h 611917"/>
            <a:gd name="connsiteX8" fmla="*/ 35480 w 182858"/>
            <a:gd name="connsiteY8" fmla="*/ 207421 h 611917"/>
            <a:gd name="connsiteX9" fmla="*/ 35480 w 182858"/>
            <a:gd name="connsiteY9" fmla="*/ 264735 h 611917"/>
            <a:gd name="connsiteX10" fmla="*/ 38209 w 182858"/>
            <a:gd name="connsiteY10" fmla="*/ 292027 h 611917"/>
            <a:gd name="connsiteX11" fmla="*/ 46397 w 182858"/>
            <a:gd name="connsiteY11" fmla="*/ 311131 h 611917"/>
            <a:gd name="connsiteX12" fmla="*/ 49126 w 182858"/>
            <a:gd name="connsiteY12" fmla="*/ 319319 h 611917"/>
            <a:gd name="connsiteX13" fmla="*/ 51855 w 182858"/>
            <a:gd name="connsiteY13" fmla="*/ 330236 h 611917"/>
            <a:gd name="connsiteX14" fmla="*/ 57314 w 182858"/>
            <a:gd name="connsiteY14" fmla="*/ 338424 h 611917"/>
            <a:gd name="connsiteX15" fmla="*/ 60043 w 182858"/>
            <a:gd name="connsiteY15" fmla="*/ 346611 h 611917"/>
            <a:gd name="connsiteX16" fmla="*/ 65501 w 182858"/>
            <a:gd name="connsiteY16" fmla="*/ 352070 h 611917"/>
            <a:gd name="connsiteX17" fmla="*/ 68230 w 182858"/>
            <a:gd name="connsiteY17" fmla="*/ 362987 h 611917"/>
            <a:gd name="connsiteX18" fmla="*/ 70960 w 182858"/>
            <a:gd name="connsiteY18" fmla="*/ 371174 h 611917"/>
            <a:gd name="connsiteX19" fmla="*/ 76418 w 182858"/>
            <a:gd name="connsiteY19" fmla="*/ 393008 h 611917"/>
            <a:gd name="connsiteX20" fmla="*/ 79147 w 182858"/>
            <a:gd name="connsiteY20" fmla="*/ 401196 h 611917"/>
            <a:gd name="connsiteX21" fmla="*/ 84606 w 182858"/>
            <a:gd name="connsiteY21" fmla="*/ 420301 h 611917"/>
            <a:gd name="connsiteX22" fmla="*/ 90064 w 182858"/>
            <a:gd name="connsiteY22" fmla="*/ 428488 h 611917"/>
            <a:gd name="connsiteX23" fmla="*/ 100981 w 182858"/>
            <a:gd name="connsiteY23" fmla="*/ 453051 h 611917"/>
            <a:gd name="connsiteX24" fmla="*/ 106440 w 182858"/>
            <a:gd name="connsiteY24" fmla="*/ 469427 h 611917"/>
            <a:gd name="connsiteX25" fmla="*/ 120086 w 182858"/>
            <a:gd name="connsiteY25" fmla="*/ 480344 h 611917"/>
            <a:gd name="connsiteX26" fmla="*/ 131003 w 182858"/>
            <a:gd name="connsiteY26" fmla="*/ 493990 h 611917"/>
            <a:gd name="connsiteX27" fmla="*/ 133732 w 182858"/>
            <a:gd name="connsiteY27" fmla="*/ 502177 h 611917"/>
            <a:gd name="connsiteX28" fmla="*/ 139190 w 182858"/>
            <a:gd name="connsiteY28" fmla="*/ 507636 h 611917"/>
            <a:gd name="connsiteX29" fmla="*/ 144649 w 182858"/>
            <a:gd name="connsiteY29" fmla="*/ 515823 h 611917"/>
            <a:gd name="connsiteX30" fmla="*/ 155566 w 182858"/>
            <a:gd name="connsiteY30" fmla="*/ 537657 h 611917"/>
            <a:gd name="connsiteX31" fmla="*/ 158295 w 182858"/>
            <a:gd name="connsiteY31" fmla="*/ 551303 h 611917"/>
            <a:gd name="connsiteX32" fmla="*/ 163753 w 182858"/>
            <a:gd name="connsiteY32" fmla="*/ 567679 h 611917"/>
            <a:gd name="connsiteX33" fmla="*/ 169212 w 182858"/>
            <a:gd name="connsiteY33" fmla="*/ 584054 h 611917"/>
            <a:gd name="connsiteX34" fmla="*/ 171941 w 182858"/>
            <a:gd name="connsiteY34" fmla="*/ 592242 h 611917"/>
            <a:gd name="connsiteX35" fmla="*/ 174670 w 182858"/>
            <a:gd name="connsiteY35" fmla="*/ 603159 h 611917"/>
            <a:gd name="connsiteX36" fmla="*/ 177400 w 182858"/>
            <a:gd name="connsiteY36" fmla="*/ 611346 h 611917"/>
            <a:gd name="connsiteX37" fmla="*/ 182858 w 182858"/>
            <a:gd name="connsiteY37" fmla="*/ 611346 h 6119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182858" h="611917">
              <a:moveTo>
                <a:pt x="0" y="0"/>
              </a:moveTo>
              <a:cubicBezTo>
                <a:pt x="910" y="4549"/>
                <a:pt x="1604" y="9146"/>
                <a:pt x="2729" y="13646"/>
              </a:cubicBezTo>
              <a:cubicBezTo>
                <a:pt x="3427" y="16437"/>
                <a:pt x="4668" y="19067"/>
                <a:pt x="5458" y="21833"/>
              </a:cubicBezTo>
              <a:cubicBezTo>
                <a:pt x="6488" y="25440"/>
                <a:pt x="7277" y="29111"/>
                <a:pt x="8187" y="32750"/>
              </a:cubicBezTo>
              <a:cubicBezTo>
                <a:pt x="9097" y="45487"/>
                <a:pt x="9507" y="58269"/>
                <a:pt x="10917" y="70960"/>
              </a:cubicBezTo>
              <a:cubicBezTo>
                <a:pt x="11331" y="74688"/>
                <a:pt x="13029" y="78176"/>
                <a:pt x="13646" y="81876"/>
              </a:cubicBezTo>
              <a:cubicBezTo>
                <a:pt x="15761" y="94567"/>
                <a:pt x="19104" y="120086"/>
                <a:pt x="19104" y="120086"/>
              </a:cubicBezTo>
              <a:cubicBezTo>
                <a:pt x="22108" y="183141"/>
                <a:pt x="15787" y="159256"/>
                <a:pt x="27292" y="193775"/>
              </a:cubicBezTo>
              <a:cubicBezTo>
                <a:pt x="30834" y="204403"/>
                <a:pt x="27987" y="199928"/>
                <a:pt x="35480" y="207421"/>
              </a:cubicBezTo>
              <a:cubicBezTo>
                <a:pt x="43901" y="232688"/>
                <a:pt x="35480" y="204070"/>
                <a:pt x="35480" y="264735"/>
              </a:cubicBezTo>
              <a:cubicBezTo>
                <a:pt x="35480" y="273878"/>
                <a:pt x="37001" y="282964"/>
                <a:pt x="38209" y="292027"/>
              </a:cubicBezTo>
              <a:cubicBezTo>
                <a:pt x="40199" y="306953"/>
                <a:pt x="38347" y="303083"/>
                <a:pt x="46397" y="311131"/>
              </a:cubicBezTo>
              <a:cubicBezTo>
                <a:pt x="47307" y="313860"/>
                <a:pt x="48336" y="316553"/>
                <a:pt x="49126" y="319319"/>
              </a:cubicBezTo>
              <a:cubicBezTo>
                <a:pt x="50156" y="322926"/>
                <a:pt x="50377" y="326788"/>
                <a:pt x="51855" y="330236"/>
              </a:cubicBezTo>
              <a:cubicBezTo>
                <a:pt x="53147" y="333251"/>
                <a:pt x="55494" y="335695"/>
                <a:pt x="57314" y="338424"/>
              </a:cubicBezTo>
              <a:cubicBezTo>
                <a:pt x="58224" y="341153"/>
                <a:pt x="58563" y="344144"/>
                <a:pt x="60043" y="346611"/>
              </a:cubicBezTo>
              <a:cubicBezTo>
                <a:pt x="61367" y="348818"/>
                <a:pt x="64350" y="349768"/>
                <a:pt x="65501" y="352070"/>
              </a:cubicBezTo>
              <a:cubicBezTo>
                <a:pt x="67178" y="355425"/>
                <a:pt x="67199" y="359380"/>
                <a:pt x="68230" y="362987"/>
              </a:cubicBezTo>
              <a:cubicBezTo>
                <a:pt x="69020" y="365753"/>
                <a:pt x="70203" y="368399"/>
                <a:pt x="70960" y="371174"/>
              </a:cubicBezTo>
              <a:cubicBezTo>
                <a:pt x="72934" y="378412"/>
                <a:pt x="74046" y="385891"/>
                <a:pt x="76418" y="393008"/>
              </a:cubicBezTo>
              <a:cubicBezTo>
                <a:pt x="77328" y="395737"/>
                <a:pt x="78357" y="398430"/>
                <a:pt x="79147" y="401196"/>
              </a:cubicBezTo>
              <a:cubicBezTo>
                <a:pt x="80311" y="405270"/>
                <a:pt x="82427" y="415943"/>
                <a:pt x="84606" y="420301"/>
              </a:cubicBezTo>
              <a:cubicBezTo>
                <a:pt x="86073" y="423235"/>
                <a:pt x="88245" y="425759"/>
                <a:pt x="90064" y="428488"/>
              </a:cubicBezTo>
              <a:cubicBezTo>
                <a:pt x="96560" y="447976"/>
                <a:pt x="92331" y="440076"/>
                <a:pt x="100981" y="453051"/>
              </a:cubicBezTo>
              <a:cubicBezTo>
                <a:pt x="102801" y="458510"/>
                <a:pt x="101652" y="466235"/>
                <a:pt x="106440" y="469427"/>
              </a:cubicBezTo>
              <a:cubicBezTo>
                <a:pt x="112520" y="473480"/>
                <a:pt x="115641" y="474788"/>
                <a:pt x="120086" y="480344"/>
              </a:cubicBezTo>
              <a:cubicBezTo>
                <a:pt x="133858" y="497559"/>
                <a:pt x="117821" y="480808"/>
                <a:pt x="131003" y="493990"/>
              </a:cubicBezTo>
              <a:cubicBezTo>
                <a:pt x="131913" y="496719"/>
                <a:pt x="132252" y="499710"/>
                <a:pt x="133732" y="502177"/>
              </a:cubicBezTo>
              <a:cubicBezTo>
                <a:pt x="135056" y="504384"/>
                <a:pt x="137583" y="505627"/>
                <a:pt x="139190" y="507636"/>
              </a:cubicBezTo>
              <a:cubicBezTo>
                <a:pt x="141239" y="510197"/>
                <a:pt x="142829" y="513094"/>
                <a:pt x="144649" y="515823"/>
              </a:cubicBezTo>
              <a:cubicBezTo>
                <a:pt x="150921" y="534640"/>
                <a:pt x="146038" y="528131"/>
                <a:pt x="155566" y="537657"/>
              </a:cubicBezTo>
              <a:cubicBezTo>
                <a:pt x="156476" y="542206"/>
                <a:pt x="157075" y="546828"/>
                <a:pt x="158295" y="551303"/>
              </a:cubicBezTo>
              <a:cubicBezTo>
                <a:pt x="159809" y="556854"/>
                <a:pt x="161933" y="562220"/>
                <a:pt x="163753" y="567679"/>
              </a:cubicBezTo>
              <a:lnTo>
                <a:pt x="169212" y="584054"/>
              </a:lnTo>
              <a:cubicBezTo>
                <a:pt x="170122" y="586783"/>
                <a:pt x="171243" y="589451"/>
                <a:pt x="171941" y="592242"/>
              </a:cubicBezTo>
              <a:cubicBezTo>
                <a:pt x="172851" y="595881"/>
                <a:pt x="173639" y="599552"/>
                <a:pt x="174670" y="603159"/>
              </a:cubicBezTo>
              <a:cubicBezTo>
                <a:pt x="175460" y="605925"/>
                <a:pt x="175366" y="609312"/>
                <a:pt x="177400" y="611346"/>
              </a:cubicBezTo>
              <a:cubicBezTo>
                <a:pt x="178687" y="612632"/>
                <a:pt x="181039" y="611346"/>
                <a:pt x="182858" y="611346"/>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55</xdr:col>
      <xdr:colOff>2729</xdr:colOff>
      <xdr:row>249</xdr:row>
      <xdr:rowOff>10917</xdr:rowOff>
    </xdr:from>
    <xdr:to>
      <xdr:col>58</xdr:col>
      <xdr:colOff>21834</xdr:colOff>
      <xdr:row>260</xdr:row>
      <xdr:rowOff>11158</xdr:rowOff>
    </xdr:to>
    <xdr:sp macro="" textlink="">
      <xdr:nvSpPr>
        <xdr:cNvPr id="35" name="Freeform 42">
          <a:extLst>
            <a:ext uri="{FF2B5EF4-FFF2-40B4-BE49-F238E27FC236}">
              <a16:creationId xmlns:a16="http://schemas.microsoft.com/office/drawing/2014/main" id="{00000000-0008-0000-0F00-000023000000}"/>
            </a:ext>
          </a:extLst>
        </xdr:cNvPr>
        <xdr:cNvSpPr/>
      </xdr:nvSpPr>
      <xdr:spPr>
        <a:xfrm>
          <a:off x="2448749" y="3973317"/>
          <a:ext cx="110545" cy="167881"/>
        </a:xfrm>
        <a:custGeom>
          <a:avLst/>
          <a:gdLst>
            <a:gd name="connsiteX0" fmla="*/ 0 w 100982"/>
            <a:gd name="connsiteY0" fmla="*/ 16375 h 210391"/>
            <a:gd name="connsiteX1" fmla="*/ 16376 w 100982"/>
            <a:gd name="connsiteY1" fmla="*/ 0 h 210391"/>
            <a:gd name="connsiteX2" fmla="*/ 27292 w 100982"/>
            <a:gd name="connsiteY2" fmla="*/ 2729 h 210391"/>
            <a:gd name="connsiteX3" fmla="*/ 38209 w 100982"/>
            <a:gd name="connsiteY3" fmla="*/ 13646 h 210391"/>
            <a:gd name="connsiteX4" fmla="*/ 60043 w 100982"/>
            <a:gd name="connsiteY4" fmla="*/ 19104 h 210391"/>
            <a:gd name="connsiteX5" fmla="*/ 76419 w 100982"/>
            <a:gd name="connsiteY5" fmla="*/ 21834 h 210391"/>
            <a:gd name="connsiteX6" fmla="*/ 92794 w 100982"/>
            <a:gd name="connsiteY6" fmla="*/ 27292 h 210391"/>
            <a:gd name="connsiteX7" fmla="*/ 95523 w 100982"/>
            <a:gd name="connsiteY7" fmla="*/ 81877 h 210391"/>
            <a:gd name="connsiteX8" fmla="*/ 100982 w 100982"/>
            <a:gd name="connsiteY8" fmla="*/ 111898 h 210391"/>
            <a:gd name="connsiteX9" fmla="*/ 98252 w 100982"/>
            <a:gd name="connsiteY9" fmla="*/ 144649 h 210391"/>
            <a:gd name="connsiteX10" fmla="*/ 92794 w 100982"/>
            <a:gd name="connsiteY10" fmla="*/ 182858 h 210391"/>
            <a:gd name="connsiteX11" fmla="*/ 81877 w 100982"/>
            <a:gd name="connsiteY11" fmla="*/ 204692 h 210391"/>
            <a:gd name="connsiteX12" fmla="*/ 73689 w 100982"/>
            <a:gd name="connsiteY12" fmla="*/ 201962 h 210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00982" h="210391">
              <a:moveTo>
                <a:pt x="0" y="16375"/>
              </a:moveTo>
              <a:cubicBezTo>
                <a:pt x="4793" y="8387"/>
                <a:pt x="5799" y="0"/>
                <a:pt x="16376" y="0"/>
              </a:cubicBezTo>
              <a:cubicBezTo>
                <a:pt x="20127" y="0"/>
                <a:pt x="23653" y="1819"/>
                <a:pt x="27292" y="2729"/>
              </a:cubicBezTo>
              <a:cubicBezTo>
                <a:pt x="30931" y="6368"/>
                <a:pt x="33327" y="12019"/>
                <a:pt x="38209" y="13646"/>
              </a:cubicBezTo>
              <a:cubicBezTo>
                <a:pt x="49574" y="17434"/>
                <a:pt x="45549" y="16469"/>
                <a:pt x="60043" y="19104"/>
              </a:cubicBezTo>
              <a:cubicBezTo>
                <a:pt x="65488" y="20094"/>
                <a:pt x="71050" y="20492"/>
                <a:pt x="76419" y="21834"/>
              </a:cubicBezTo>
              <a:cubicBezTo>
                <a:pt x="82001" y="23229"/>
                <a:pt x="92794" y="27292"/>
                <a:pt x="92794" y="27292"/>
              </a:cubicBezTo>
              <a:cubicBezTo>
                <a:pt x="93704" y="45487"/>
                <a:pt x="94225" y="63706"/>
                <a:pt x="95523" y="81877"/>
              </a:cubicBezTo>
              <a:cubicBezTo>
                <a:pt x="96926" y="101517"/>
                <a:pt x="96592" y="98732"/>
                <a:pt x="100982" y="111898"/>
              </a:cubicBezTo>
              <a:cubicBezTo>
                <a:pt x="100072" y="122815"/>
                <a:pt x="99291" y="133743"/>
                <a:pt x="98252" y="144649"/>
              </a:cubicBezTo>
              <a:cubicBezTo>
                <a:pt x="97228" y="155402"/>
                <a:pt x="95890" y="171506"/>
                <a:pt x="92794" y="182858"/>
              </a:cubicBezTo>
              <a:cubicBezTo>
                <a:pt x="89468" y="195053"/>
                <a:pt x="90085" y="198125"/>
                <a:pt x="81877" y="204692"/>
              </a:cubicBezTo>
              <a:cubicBezTo>
                <a:pt x="71418" y="213059"/>
                <a:pt x="73689" y="212269"/>
                <a:pt x="73689" y="20196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2729</xdr:colOff>
      <xdr:row>258</xdr:row>
      <xdr:rowOff>0</xdr:rowOff>
    </xdr:from>
    <xdr:to>
      <xdr:col>63</xdr:col>
      <xdr:colOff>8188</xdr:colOff>
      <xdr:row>284</xdr:row>
      <xdr:rowOff>16376</xdr:rowOff>
    </xdr:to>
    <xdr:sp macro="" textlink="">
      <xdr:nvSpPr>
        <xdr:cNvPr id="36" name="Freeform 43">
          <a:extLst>
            <a:ext uri="{FF2B5EF4-FFF2-40B4-BE49-F238E27FC236}">
              <a16:creationId xmlns:a16="http://schemas.microsoft.com/office/drawing/2014/main" id="{00000000-0008-0000-0F00-000024000000}"/>
            </a:ext>
          </a:extLst>
        </xdr:cNvPr>
        <xdr:cNvSpPr/>
      </xdr:nvSpPr>
      <xdr:spPr>
        <a:xfrm>
          <a:off x="2509709" y="4099560"/>
          <a:ext cx="188339" cy="412616"/>
        </a:xfrm>
        <a:custGeom>
          <a:avLst/>
          <a:gdLst>
            <a:gd name="connsiteX0" fmla="*/ 0 w 169212"/>
            <a:gd name="connsiteY0" fmla="*/ 0 h 513095"/>
            <a:gd name="connsiteX1" fmla="*/ 8187 w 169212"/>
            <a:gd name="connsiteY1" fmla="*/ 13646 h 513095"/>
            <a:gd name="connsiteX2" fmla="*/ 13646 w 169212"/>
            <a:gd name="connsiteY2" fmla="*/ 19105 h 513095"/>
            <a:gd name="connsiteX3" fmla="*/ 19104 w 169212"/>
            <a:gd name="connsiteY3" fmla="*/ 35480 h 513095"/>
            <a:gd name="connsiteX4" fmla="*/ 21834 w 169212"/>
            <a:gd name="connsiteY4" fmla="*/ 43668 h 513095"/>
            <a:gd name="connsiteX5" fmla="*/ 32750 w 169212"/>
            <a:gd name="connsiteY5" fmla="*/ 57314 h 513095"/>
            <a:gd name="connsiteX6" fmla="*/ 38209 w 169212"/>
            <a:gd name="connsiteY6" fmla="*/ 65502 h 513095"/>
            <a:gd name="connsiteX7" fmla="*/ 40938 w 169212"/>
            <a:gd name="connsiteY7" fmla="*/ 73689 h 513095"/>
            <a:gd name="connsiteX8" fmla="*/ 46397 w 169212"/>
            <a:gd name="connsiteY8" fmla="*/ 79148 h 513095"/>
            <a:gd name="connsiteX9" fmla="*/ 51855 w 169212"/>
            <a:gd name="connsiteY9" fmla="*/ 95523 h 513095"/>
            <a:gd name="connsiteX10" fmla="*/ 54584 w 169212"/>
            <a:gd name="connsiteY10" fmla="*/ 103711 h 513095"/>
            <a:gd name="connsiteX11" fmla="*/ 57313 w 169212"/>
            <a:gd name="connsiteY11" fmla="*/ 114628 h 513095"/>
            <a:gd name="connsiteX12" fmla="*/ 60043 w 169212"/>
            <a:gd name="connsiteY12" fmla="*/ 128274 h 513095"/>
            <a:gd name="connsiteX13" fmla="*/ 65501 w 169212"/>
            <a:gd name="connsiteY13" fmla="*/ 144649 h 513095"/>
            <a:gd name="connsiteX14" fmla="*/ 70960 w 169212"/>
            <a:gd name="connsiteY14" fmla="*/ 150108 h 513095"/>
            <a:gd name="connsiteX15" fmla="*/ 79147 w 169212"/>
            <a:gd name="connsiteY15" fmla="*/ 171941 h 513095"/>
            <a:gd name="connsiteX16" fmla="*/ 90064 w 169212"/>
            <a:gd name="connsiteY16" fmla="*/ 196504 h 513095"/>
            <a:gd name="connsiteX17" fmla="*/ 95523 w 169212"/>
            <a:gd name="connsiteY17" fmla="*/ 201963 h 513095"/>
            <a:gd name="connsiteX18" fmla="*/ 100981 w 169212"/>
            <a:gd name="connsiteY18" fmla="*/ 218338 h 513095"/>
            <a:gd name="connsiteX19" fmla="*/ 103710 w 169212"/>
            <a:gd name="connsiteY19" fmla="*/ 226526 h 513095"/>
            <a:gd name="connsiteX20" fmla="*/ 109169 w 169212"/>
            <a:gd name="connsiteY20" fmla="*/ 270193 h 513095"/>
            <a:gd name="connsiteX21" fmla="*/ 111898 w 169212"/>
            <a:gd name="connsiteY21" fmla="*/ 281110 h 513095"/>
            <a:gd name="connsiteX22" fmla="*/ 114627 w 169212"/>
            <a:gd name="connsiteY22" fmla="*/ 297486 h 513095"/>
            <a:gd name="connsiteX23" fmla="*/ 117356 w 169212"/>
            <a:gd name="connsiteY23" fmla="*/ 305673 h 513095"/>
            <a:gd name="connsiteX24" fmla="*/ 120086 w 169212"/>
            <a:gd name="connsiteY24" fmla="*/ 319320 h 513095"/>
            <a:gd name="connsiteX25" fmla="*/ 122815 w 169212"/>
            <a:gd name="connsiteY25" fmla="*/ 346612 h 513095"/>
            <a:gd name="connsiteX26" fmla="*/ 125544 w 169212"/>
            <a:gd name="connsiteY26" fmla="*/ 360258 h 513095"/>
            <a:gd name="connsiteX27" fmla="*/ 128273 w 169212"/>
            <a:gd name="connsiteY27" fmla="*/ 376633 h 513095"/>
            <a:gd name="connsiteX28" fmla="*/ 136461 w 169212"/>
            <a:gd name="connsiteY28" fmla="*/ 403926 h 513095"/>
            <a:gd name="connsiteX29" fmla="*/ 139190 w 169212"/>
            <a:gd name="connsiteY29" fmla="*/ 412113 h 513095"/>
            <a:gd name="connsiteX30" fmla="*/ 147378 w 169212"/>
            <a:gd name="connsiteY30" fmla="*/ 444864 h 513095"/>
            <a:gd name="connsiteX31" fmla="*/ 152836 w 169212"/>
            <a:gd name="connsiteY31" fmla="*/ 453052 h 513095"/>
            <a:gd name="connsiteX32" fmla="*/ 161024 w 169212"/>
            <a:gd name="connsiteY32" fmla="*/ 477615 h 513095"/>
            <a:gd name="connsiteX33" fmla="*/ 163753 w 169212"/>
            <a:gd name="connsiteY33" fmla="*/ 485802 h 513095"/>
            <a:gd name="connsiteX34" fmla="*/ 169212 w 169212"/>
            <a:gd name="connsiteY34" fmla="*/ 513095 h 5130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169212" h="513095">
              <a:moveTo>
                <a:pt x="0" y="0"/>
              </a:moveTo>
              <a:cubicBezTo>
                <a:pt x="2729" y="4549"/>
                <a:pt x="5104" y="9329"/>
                <a:pt x="8187" y="13646"/>
              </a:cubicBezTo>
              <a:cubicBezTo>
                <a:pt x="9683" y="15740"/>
                <a:pt x="12495" y="16803"/>
                <a:pt x="13646" y="19105"/>
              </a:cubicBezTo>
              <a:cubicBezTo>
                <a:pt x="16219" y="24251"/>
                <a:pt x="17285" y="30022"/>
                <a:pt x="19104" y="35480"/>
              </a:cubicBezTo>
              <a:cubicBezTo>
                <a:pt x="20014" y="38209"/>
                <a:pt x="20238" y="41274"/>
                <a:pt x="21834" y="43668"/>
              </a:cubicBezTo>
              <a:cubicBezTo>
                <a:pt x="38630" y="68863"/>
                <a:pt x="17197" y="37872"/>
                <a:pt x="32750" y="57314"/>
              </a:cubicBezTo>
              <a:cubicBezTo>
                <a:pt x="34799" y="59876"/>
                <a:pt x="36389" y="62773"/>
                <a:pt x="38209" y="65502"/>
              </a:cubicBezTo>
              <a:cubicBezTo>
                <a:pt x="39119" y="68231"/>
                <a:pt x="39458" y="71222"/>
                <a:pt x="40938" y="73689"/>
              </a:cubicBezTo>
              <a:cubicBezTo>
                <a:pt x="42262" y="75896"/>
                <a:pt x="45246" y="76846"/>
                <a:pt x="46397" y="79148"/>
              </a:cubicBezTo>
              <a:cubicBezTo>
                <a:pt x="48970" y="84294"/>
                <a:pt x="50036" y="90065"/>
                <a:pt x="51855" y="95523"/>
              </a:cubicBezTo>
              <a:cubicBezTo>
                <a:pt x="52765" y="98252"/>
                <a:pt x="53886" y="100920"/>
                <a:pt x="54584" y="103711"/>
              </a:cubicBezTo>
              <a:cubicBezTo>
                <a:pt x="55494" y="107350"/>
                <a:pt x="56499" y="110966"/>
                <a:pt x="57313" y="114628"/>
              </a:cubicBezTo>
              <a:cubicBezTo>
                <a:pt x="58319" y="119156"/>
                <a:pt x="58822" y="123799"/>
                <a:pt x="60043" y="128274"/>
              </a:cubicBezTo>
              <a:cubicBezTo>
                <a:pt x="61557" y="133825"/>
                <a:pt x="61433" y="140581"/>
                <a:pt x="65501" y="144649"/>
              </a:cubicBezTo>
              <a:lnTo>
                <a:pt x="70960" y="150108"/>
              </a:lnTo>
              <a:cubicBezTo>
                <a:pt x="77429" y="182458"/>
                <a:pt x="68926" y="148944"/>
                <a:pt x="79147" y="171941"/>
              </a:cubicBezTo>
              <a:cubicBezTo>
                <a:pt x="86720" y="188981"/>
                <a:pt x="80800" y="184925"/>
                <a:pt x="90064" y="196504"/>
              </a:cubicBezTo>
              <a:cubicBezTo>
                <a:pt x="91672" y="198513"/>
                <a:pt x="93703" y="200143"/>
                <a:pt x="95523" y="201963"/>
              </a:cubicBezTo>
              <a:lnTo>
                <a:pt x="100981" y="218338"/>
              </a:lnTo>
              <a:lnTo>
                <a:pt x="103710" y="226526"/>
              </a:lnTo>
              <a:cubicBezTo>
                <a:pt x="105012" y="238236"/>
                <a:pt x="106945" y="257962"/>
                <a:pt x="109169" y="270193"/>
              </a:cubicBezTo>
              <a:cubicBezTo>
                <a:pt x="109840" y="273883"/>
                <a:pt x="111162" y="277432"/>
                <a:pt x="111898" y="281110"/>
              </a:cubicBezTo>
              <a:cubicBezTo>
                <a:pt x="112983" y="286537"/>
                <a:pt x="113427" y="292084"/>
                <a:pt x="114627" y="297486"/>
              </a:cubicBezTo>
              <a:cubicBezTo>
                <a:pt x="115251" y="300294"/>
                <a:pt x="116658" y="302882"/>
                <a:pt x="117356" y="305673"/>
              </a:cubicBezTo>
              <a:cubicBezTo>
                <a:pt x="118481" y="310174"/>
                <a:pt x="119176" y="314771"/>
                <a:pt x="120086" y="319320"/>
              </a:cubicBezTo>
              <a:cubicBezTo>
                <a:pt x="120996" y="328417"/>
                <a:pt x="121607" y="337549"/>
                <a:pt x="122815" y="346612"/>
              </a:cubicBezTo>
              <a:cubicBezTo>
                <a:pt x="123428" y="351210"/>
                <a:pt x="124714" y="355694"/>
                <a:pt x="125544" y="360258"/>
              </a:cubicBezTo>
              <a:cubicBezTo>
                <a:pt x="126534" y="365702"/>
                <a:pt x="127188" y="371207"/>
                <a:pt x="128273" y="376633"/>
              </a:cubicBezTo>
              <a:cubicBezTo>
                <a:pt x="130334" y="386935"/>
                <a:pt x="132985" y="393496"/>
                <a:pt x="136461" y="403926"/>
              </a:cubicBezTo>
              <a:lnTo>
                <a:pt x="139190" y="412113"/>
              </a:lnTo>
              <a:cubicBezTo>
                <a:pt x="140555" y="420302"/>
                <a:pt x="142571" y="437652"/>
                <a:pt x="147378" y="444864"/>
              </a:cubicBezTo>
              <a:cubicBezTo>
                <a:pt x="149197" y="447593"/>
                <a:pt x="151504" y="450055"/>
                <a:pt x="152836" y="453052"/>
              </a:cubicBezTo>
              <a:cubicBezTo>
                <a:pt x="152843" y="453067"/>
                <a:pt x="159657" y="473513"/>
                <a:pt x="161024" y="477615"/>
              </a:cubicBezTo>
              <a:lnTo>
                <a:pt x="163753" y="485802"/>
              </a:lnTo>
              <a:cubicBezTo>
                <a:pt x="166625" y="511644"/>
                <a:pt x="160659" y="504539"/>
                <a:pt x="169212" y="51309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2729</xdr:colOff>
      <xdr:row>284</xdr:row>
      <xdr:rowOff>16376</xdr:rowOff>
    </xdr:from>
    <xdr:to>
      <xdr:col>69</xdr:col>
      <xdr:colOff>13646</xdr:colOff>
      <xdr:row>301</xdr:row>
      <xdr:rowOff>8188</xdr:rowOff>
    </xdr:to>
    <xdr:sp macro="" textlink="">
      <xdr:nvSpPr>
        <xdr:cNvPr id="37" name="Freeform 44">
          <a:extLst>
            <a:ext uri="{FF2B5EF4-FFF2-40B4-BE49-F238E27FC236}">
              <a16:creationId xmlns:a16="http://schemas.microsoft.com/office/drawing/2014/main" id="{00000000-0008-0000-0F00-000025000000}"/>
            </a:ext>
          </a:extLst>
        </xdr:cNvPr>
        <xdr:cNvSpPr/>
      </xdr:nvSpPr>
      <xdr:spPr>
        <a:xfrm>
          <a:off x="2692589" y="4512176"/>
          <a:ext cx="193797" cy="250892"/>
        </a:xfrm>
        <a:custGeom>
          <a:avLst/>
          <a:gdLst>
            <a:gd name="connsiteX0" fmla="*/ 0 w 174671"/>
            <a:gd name="connsiteY0" fmla="*/ 0 h 316590"/>
            <a:gd name="connsiteX1" fmla="*/ 8188 w 174671"/>
            <a:gd name="connsiteY1" fmla="*/ 13646 h 316590"/>
            <a:gd name="connsiteX2" fmla="*/ 13646 w 174671"/>
            <a:gd name="connsiteY2" fmla="*/ 30021 h 316590"/>
            <a:gd name="connsiteX3" fmla="*/ 21834 w 174671"/>
            <a:gd name="connsiteY3" fmla="*/ 54584 h 316590"/>
            <a:gd name="connsiteX4" fmla="*/ 24563 w 174671"/>
            <a:gd name="connsiteY4" fmla="*/ 62772 h 316590"/>
            <a:gd name="connsiteX5" fmla="*/ 35480 w 174671"/>
            <a:gd name="connsiteY5" fmla="*/ 79147 h 316590"/>
            <a:gd name="connsiteX6" fmla="*/ 38209 w 174671"/>
            <a:gd name="connsiteY6" fmla="*/ 87335 h 316590"/>
            <a:gd name="connsiteX7" fmla="*/ 43668 w 174671"/>
            <a:gd name="connsiteY7" fmla="*/ 92793 h 316590"/>
            <a:gd name="connsiteX8" fmla="*/ 49126 w 174671"/>
            <a:gd name="connsiteY8" fmla="*/ 109169 h 316590"/>
            <a:gd name="connsiteX9" fmla="*/ 60043 w 174671"/>
            <a:gd name="connsiteY9" fmla="*/ 120086 h 316590"/>
            <a:gd name="connsiteX10" fmla="*/ 62773 w 174671"/>
            <a:gd name="connsiteY10" fmla="*/ 128273 h 316590"/>
            <a:gd name="connsiteX11" fmla="*/ 70960 w 174671"/>
            <a:gd name="connsiteY11" fmla="*/ 133732 h 316590"/>
            <a:gd name="connsiteX12" fmla="*/ 81877 w 174671"/>
            <a:gd name="connsiteY12" fmla="*/ 144649 h 316590"/>
            <a:gd name="connsiteX13" fmla="*/ 92794 w 174671"/>
            <a:gd name="connsiteY13" fmla="*/ 155566 h 316590"/>
            <a:gd name="connsiteX14" fmla="*/ 103711 w 174671"/>
            <a:gd name="connsiteY14" fmla="*/ 169212 h 316590"/>
            <a:gd name="connsiteX15" fmla="*/ 106440 w 174671"/>
            <a:gd name="connsiteY15" fmla="*/ 177399 h 316590"/>
            <a:gd name="connsiteX16" fmla="*/ 111899 w 174671"/>
            <a:gd name="connsiteY16" fmla="*/ 182858 h 316590"/>
            <a:gd name="connsiteX17" fmla="*/ 117357 w 174671"/>
            <a:gd name="connsiteY17" fmla="*/ 191045 h 316590"/>
            <a:gd name="connsiteX18" fmla="*/ 120086 w 174671"/>
            <a:gd name="connsiteY18" fmla="*/ 199233 h 316590"/>
            <a:gd name="connsiteX19" fmla="*/ 125545 w 174671"/>
            <a:gd name="connsiteY19" fmla="*/ 204692 h 316590"/>
            <a:gd name="connsiteX20" fmla="*/ 128274 w 174671"/>
            <a:gd name="connsiteY20" fmla="*/ 218338 h 316590"/>
            <a:gd name="connsiteX21" fmla="*/ 133732 w 174671"/>
            <a:gd name="connsiteY21" fmla="*/ 234713 h 316590"/>
            <a:gd name="connsiteX22" fmla="*/ 136462 w 174671"/>
            <a:gd name="connsiteY22" fmla="*/ 242901 h 316590"/>
            <a:gd name="connsiteX23" fmla="*/ 139191 w 174671"/>
            <a:gd name="connsiteY23" fmla="*/ 251088 h 316590"/>
            <a:gd name="connsiteX24" fmla="*/ 144649 w 174671"/>
            <a:gd name="connsiteY24" fmla="*/ 256547 h 316590"/>
            <a:gd name="connsiteX25" fmla="*/ 147379 w 174671"/>
            <a:gd name="connsiteY25" fmla="*/ 264735 h 316590"/>
            <a:gd name="connsiteX26" fmla="*/ 158295 w 174671"/>
            <a:gd name="connsiteY26" fmla="*/ 278381 h 316590"/>
            <a:gd name="connsiteX27" fmla="*/ 166483 w 174671"/>
            <a:gd name="connsiteY27" fmla="*/ 292027 h 316590"/>
            <a:gd name="connsiteX28" fmla="*/ 171942 w 174671"/>
            <a:gd name="connsiteY28" fmla="*/ 311131 h 316590"/>
            <a:gd name="connsiteX29" fmla="*/ 174671 w 174671"/>
            <a:gd name="connsiteY29" fmla="*/ 316590 h 316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174671" h="316590">
              <a:moveTo>
                <a:pt x="0" y="0"/>
              </a:moveTo>
              <a:cubicBezTo>
                <a:pt x="2729" y="4549"/>
                <a:pt x="5993" y="8817"/>
                <a:pt x="8188" y="13646"/>
              </a:cubicBezTo>
              <a:cubicBezTo>
                <a:pt x="10569" y="18884"/>
                <a:pt x="11827" y="24563"/>
                <a:pt x="13646" y="30021"/>
              </a:cubicBezTo>
              <a:lnTo>
                <a:pt x="21834" y="54584"/>
              </a:lnTo>
              <a:cubicBezTo>
                <a:pt x="22744" y="57313"/>
                <a:pt x="22967" y="60378"/>
                <a:pt x="24563" y="62772"/>
              </a:cubicBezTo>
              <a:lnTo>
                <a:pt x="35480" y="79147"/>
              </a:lnTo>
              <a:cubicBezTo>
                <a:pt x="36390" y="81876"/>
                <a:pt x="36729" y="84868"/>
                <a:pt x="38209" y="87335"/>
              </a:cubicBezTo>
              <a:cubicBezTo>
                <a:pt x="39533" y="89541"/>
                <a:pt x="42517" y="90491"/>
                <a:pt x="43668" y="92793"/>
              </a:cubicBezTo>
              <a:cubicBezTo>
                <a:pt x="46241" y="97939"/>
                <a:pt x="45057" y="105100"/>
                <a:pt x="49126" y="109169"/>
              </a:cubicBezTo>
              <a:lnTo>
                <a:pt x="60043" y="120086"/>
              </a:lnTo>
              <a:cubicBezTo>
                <a:pt x="60953" y="122815"/>
                <a:pt x="60976" y="126027"/>
                <a:pt x="62773" y="128273"/>
              </a:cubicBezTo>
              <a:cubicBezTo>
                <a:pt x="64822" y="130834"/>
                <a:pt x="68470" y="131597"/>
                <a:pt x="70960" y="133732"/>
              </a:cubicBezTo>
              <a:cubicBezTo>
                <a:pt x="74867" y="137081"/>
                <a:pt x="78238" y="141010"/>
                <a:pt x="81877" y="144649"/>
              </a:cubicBezTo>
              <a:lnTo>
                <a:pt x="92794" y="155566"/>
              </a:lnTo>
              <a:cubicBezTo>
                <a:pt x="99679" y="165894"/>
                <a:pt x="95933" y="161434"/>
                <a:pt x="103711" y="169212"/>
              </a:cubicBezTo>
              <a:cubicBezTo>
                <a:pt x="104621" y="171941"/>
                <a:pt x="104960" y="174932"/>
                <a:pt x="106440" y="177399"/>
              </a:cubicBezTo>
              <a:cubicBezTo>
                <a:pt x="107764" y="179606"/>
                <a:pt x="110291" y="180849"/>
                <a:pt x="111899" y="182858"/>
              </a:cubicBezTo>
              <a:cubicBezTo>
                <a:pt x="113948" y="185419"/>
                <a:pt x="115538" y="188316"/>
                <a:pt x="117357" y="191045"/>
              </a:cubicBezTo>
              <a:cubicBezTo>
                <a:pt x="118267" y="193774"/>
                <a:pt x="118606" y="196766"/>
                <a:pt x="120086" y="199233"/>
              </a:cubicBezTo>
              <a:cubicBezTo>
                <a:pt x="121410" y="201440"/>
                <a:pt x="124531" y="202327"/>
                <a:pt x="125545" y="204692"/>
              </a:cubicBezTo>
              <a:cubicBezTo>
                <a:pt x="127372" y="208956"/>
                <a:pt x="127054" y="213863"/>
                <a:pt x="128274" y="218338"/>
              </a:cubicBezTo>
              <a:cubicBezTo>
                <a:pt x="129788" y="223889"/>
                <a:pt x="131913" y="229255"/>
                <a:pt x="133732" y="234713"/>
              </a:cubicBezTo>
              <a:lnTo>
                <a:pt x="136462" y="242901"/>
              </a:lnTo>
              <a:cubicBezTo>
                <a:pt x="137372" y="245630"/>
                <a:pt x="137157" y="249054"/>
                <a:pt x="139191" y="251088"/>
              </a:cubicBezTo>
              <a:lnTo>
                <a:pt x="144649" y="256547"/>
              </a:lnTo>
              <a:cubicBezTo>
                <a:pt x="145559" y="259276"/>
                <a:pt x="146092" y="262162"/>
                <a:pt x="147379" y="264735"/>
              </a:cubicBezTo>
              <a:cubicBezTo>
                <a:pt x="150821" y="271619"/>
                <a:pt x="153219" y="273304"/>
                <a:pt x="158295" y="278381"/>
              </a:cubicBezTo>
              <a:cubicBezTo>
                <a:pt x="166031" y="301582"/>
                <a:pt x="155241" y="273287"/>
                <a:pt x="166483" y="292027"/>
              </a:cubicBezTo>
              <a:cubicBezTo>
                <a:pt x="168452" y="295309"/>
                <a:pt x="171051" y="308460"/>
                <a:pt x="171942" y="311131"/>
              </a:cubicBezTo>
              <a:cubicBezTo>
                <a:pt x="172585" y="313061"/>
                <a:pt x="173761" y="314770"/>
                <a:pt x="174671" y="31659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69</xdr:col>
      <xdr:colOff>13646</xdr:colOff>
      <xdr:row>301</xdr:row>
      <xdr:rowOff>5459</xdr:rowOff>
    </xdr:from>
    <xdr:to>
      <xdr:col>80</xdr:col>
      <xdr:colOff>24563</xdr:colOff>
      <xdr:row>334</xdr:row>
      <xdr:rowOff>5722</xdr:rowOff>
    </xdr:to>
    <xdr:sp macro="" textlink="">
      <xdr:nvSpPr>
        <xdr:cNvPr id="38" name="Freeform 45">
          <a:extLst>
            <a:ext uri="{FF2B5EF4-FFF2-40B4-BE49-F238E27FC236}">
              <a16:creationId xmlns:a16="http://schemas.microsoft.com/office/drawing/2014/main" id="{00000000-0008-0000-0F00-000026000000}"/>
            </a:ext>
          </a:extLst>
        </xdr:cNvPr>
        <xdr:cNvSpPr/>
      </xdr:nvSpPr>
      <xdr:spPr>
        <a:xfrm>
          <a:off x="2886386" y="4760339"/>
          <a:ext cx="346197" cy="503183"/>
        </a:xfrm>
        <a:custGeom>
          <a:avLst/>
          <a:gdLst>
            <a:gd name="connsiteX0" fmla="*/ 0 w 311132"/>
            <a:gd name="connsiteY0" fmla="*/ 0 h 630714"/>
            <a:gd name="connsiteX1" fmla="*/ 2729 w 311132"/>
            <a:gd name="connsiteY1" fmla="*/ 27292 h 630714"/>
            <a:gd name="connsiteX2" fmla="*/ 8187 w 311132"/>
            <a:gd name="connsiteY2" fmla="*/ 43667 h 630714"/>
            <a:gd name="connsiteX3" fmla="*/ 10917 w 311132"/>
            <a:gd name="connsiteY3" fmla="*/ 51855 h 630714"/>
            <a:gd name="connsiteX4" fmla="*/ 13646 w 311132"/>
            <a:gd name="connsiteY4" fmla="*/ 60043 h 630714"/>
            <a:gd name="connsiteX5" fmla="*/ 19104 w 311132"/>
            <a:gd name="connsiteY5" fmla="*/ 68230 h 630714"/>
            <a:gd name="connsiteX6" fmla="*/ 24563 w 311132"/>
            <a:gd name="connsiteY6" fmla="*/ 103710 h 630714"/>
            <a:gd name="connsiteX7" fmla="*/ 30021 w 311132"/>
            <a:gd name="connsiteY7" fmla="*/ 125544 h 630714"/>
            <a:gd name="connsiteX8" fmla="*/ 35480 w 311132"/>
            <a:gd name="connsiteY8" fmla="*/ 133732 h 630714"/>
            <a:gd name="connsiteX9" fmla="*/ 40938 w 311132"/>
            <a:gd name="connsiteY9" fmla="*/ 150107 h 630714"/>
            <a:gd name="connsiteX10" fmla="*/ 43667 w 311132"/>
            <a:gd name="connsiteY10" fmla="*/ 158295 h 630714"/>
            <a:gd name="connsiteX11" fmla="*/ 49126 w 311132"/>
            <a:gd name="connsiteY11" fmla="*/ 166482 h 630714"/>
            <a:gd name="connsiteX12" fmla="*/ 57314 w 311132"/>
            <a:gd name="connsiteY12" fmla="*/ 193775 h 630714"/>
            <a:gd name="connsiteX13" fmla="*/ 60043 w 311132"/>
            <a:gd name="connsiteY13" fmla="*/ 201962 h 630714"/>
            <a:gd name="connsiteX14" fmla="*/ 70960 w 311132"/>
            <a:gd name="connsiteY14" fmla="*/ 215609 h 630714"/>
            <a:gd name="connsiteX15" fmla="*/ 79147 w 311132"/>
            <a:gd name="connsiteY15" fmla="*/ 231984 h 630714"/>
            <a:gd name="connsiteX16" fmla="*/ 87335 w 311132"/>
            <a:gd name="connsiteY16" fmla="*/ 256547 h 630714"/>
            <a:gd name="connsiteX17" fmla="*/ 92793 w 311132"/>
            <a:gd name="connsiteY17" fmla="*/ 272922 h 630714"/>
            <a:gd name="connsiteX18" fmla="*/ 95523 w 311132"/>
            <a:gd name="connsiteY18" fmla="*/ 281110 h 630714"/>
            <a:gd name="connsiteX19" fmla="*/ 98252 w 311132"/>
            <a:gd name="connsiteY19" fmla="*/ 294756 h 630714"/>
            <a:gd name="connsiteX20" fmla="*/ 100981 w 311132"/>
            <a:gd name="connsiteY20" fmla="*/ 373904 h 630714"/>
            <a:gd name="connsiteX21" fmla="*/ 109169 w 311132"/>
            <a:gd name="connsiteY21" fmla="*/ 409384 h 630714"/>
            <a:gd name="connsiteX22" fmla="*/ 114627 w 311132"/>
            <a:gd name="connsiteY22" fmla="*/ 417571 h 630714"/>
            <a:gd name="connsiteX23" fmla="*/ 117357 w 311132"/>
            <a:gd name="connsiteY23" fmla="*/ 425759 h 630714"/>
            <a:gd name="connsiteX24" fmla="*/ 125544 w 311132"/>
            <a:gd name="connsiteY24" fmla="*/ 431217 h 630714"/>
            <a:gd name="connsiteX25" fmla="*/ 131003 w 311132"/>
            <a:gd name="connsiteY25" fmla="*/ 439405 h 630714"/>
            <a:gd name="connsiteX26" fmla="*/ 133732 w 311132"/>
            <a:gd name="connsiteY26" fmla="*/ 447593 h 630714"/>
            <a:gd name="connsiteX27" fmla="*/ 141920 w 311132"/>
            <a:gd name="connsiteY27" fmla="*/ 455780 h 630714"/>
            <a:gd name="connsiteX28" fmla="*/ 147378 w 311132"/>
            <a:gd name="connsiteY28" fmla="*/ 463968 h 630714"/>
            <a:gd name="connsiteX29" fmla="*/ 158295 w 311132"/>
            <a:gd name="connsiteY29" fmla="*/ 474885 h 630714"/>
            <a:gd name="connsiteX30" fmla="*/ 169212 w 311132"/>
            <a:gd name="connsiteY30" fmla="*/ 496719 h 630714"/>
            <a:gd name="connsiteX31" fmla="*/ 177400 w 311132"/>
            <a:gd name="connsiteY31" fmla="*/ 510365 h 630714"/>
            <a:gd name="connsiteX32" fmla="*/ 180129 w 311132"/>
            <a:gd name="connsiteY32" fmla="*/ 518553 h 630714"/>
            <a:gd name="connsiteX33" fmla="*/ 188316 w 311132"/>
            <a:gd name="connsiteY33" fmla="*/ 524011 h 630714"/>
            <a:gd name="connsiteX34" fmla="*/ 201963 w 311132"/>
            <a:gd name="connsiteY34" fmla="*/ 534928 h 630714"/>
            <a:gd name="connsiteX35" fmla="*/ 215609 w 311132"/>
            <a:gd name="connsiteY35" fmla="*/ 548574 h 630714"/>
            <a:gd name="connsiteX36" fmla="*/ 226526 w 311132"/>
            <a:gd name="connsiteY36" fmla="*/ 559491 h 630714"/>
            <a:gd name="connsiteX37" fmla="*/ 231984 w 311132"/>
            <a:gd name="connsiteY37" fmla="*/ 564950 h 630714"/>
            <a:gd name="connsiteX38" fmla="*/ 237442 w 311132"/>
            <a:gd name="connsiteY38" fmla="*/ 573137 h 630714"/>
            <a:gd name="connsiteX39" fmla="*/ 251089 w 311132"/>
            <a:gd name="connsiteY39" fmla="*/ 584054 h 630714"/>
            <a:gd name="connsiteX40" fmla="*/ 256547 w 311132"/>
            <a:gd name="connsiteY40" fmla="*/ 589513 h 630714"/>
            <a:gd name="connsiteX41" fmla="*/ 259276 w 311132"/>
            <a:gd name="connsiteY41" fmla="*/ 597700 h 630714"/>
            <a:gd name="connsiteX42" fmla="*/ 272922 w 311132"/>
            <a:gd name="connsiteY42" fmla="*/ 608617 h 630714"/>
            <a:gd name="connsiteX43" fmla="*/ 278381 w 311132"/>
            <a:gd name="connsiteY43" fmla="*/ 614076 h 630714"/>
            <a:gd name="connsiteX44" fmla="*/ 283839 w 311132"/>
            <a:gd name="connsiteY44" fmla="*/ 622263 h 630714"/>
            <a:gd name="connsiteX45" fmla="*/ 300215 w 311132"/>
            <a:gd name="connsiteY45" fmla="*/ 627722 h 630714"/>
            <a:gd name="connsiteX46" fmla="*/ 311132 w 311132"/>
            <a:gd name="connsiteY46" fmla="*/ 627722 h 630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Lst>
          <a:rect l="l" t="t" r="r" b="b"/>
          <a:pathLst>
            <a:path w="311132" h="630714">
              <a:moveTo>
                <a:pt x="0" y="0"/>
              </a:moveTo>
              <a:cubicBezTo>
                <a:pt x="910" y="9097"/>
                <a:pt x="1044" y="18306"/>
                <a:pt x="2729" y="27292"/>
              </a:cubicBezTo>
              <a:cubicBezTo>
                <a:pt x="3789" y="32947"/>
                <a:pt x="6368" y="38209"/>
                <a:pt x="8187" y="43667"/>
              </a:cubicBezTo>
              <a:lnTo>
                <a:pt x="10917" y="51855"/>
              </a:lnTo>
              <a:cubicBezTo>
                <a:pt x="11827" y="54584"/>
                <a:pt x="12050" y="57649"/>
                <a:pt x="13646" y="60043"/>
              </a:cubicBezTo>
              <a:lnTo>
                <a:pt x="19104" y="68230"/>
              </a:lnTo>
              <a:cubicBezTo>
                <a:pt x="25360" y="99501"/>
                <a:pt x="17958" y="60776"/>
                <a:pt x="24563" y="103710"/>
              </a:cubicBezTo>
              <a:cubicBezTo>
                <a:pt x="25255" y="108207"/>
                <a:pt x="27439" y="120379"/>
                <a:pt x="30021" y="125544"/>
              </a:cubicBezTo>
              <a:cubicBezTo>
                <a:pt x="31488" y="128478"/>
                <a:pt x="33660" y="131003"/>
                <a:pt x="35480" y="133732"/>
              </a:cubicBezTo>
              <a:lnTo>
                <a:pt x="40938" y="150107"/>
              </a:lnTo>
              <a:cubicBezTo>
                <a:pt x="41848" y="152836"/>
                <a:pt x="42071" y="155901"/>
                <a:pt x="43667" y="158295"/>
              </a:cubicBezTo>
              <a:lnTo>
                <a:pt x="49126" y="166482"/>
              </a:lnTo>
              <a:cubicBezTo>
                <a:pt x="53251" y="182982"/>
                <a:pt x="50668" y="173839"/>
                <a:pt x="57314" y="193775"/>
              </a:cubicBezTo>
              <a:cubicBezTo>
                <a:pt x="58224" y="196504"/>
                <a:pt x="58009" y="199928"/>
                <a:pt x="60043" y="201962"/>
              </a:cubicBezTo>
              <a:cubicBezTo>
                <a:pt x="67820" y="209741"/>
                <a:pt x="64074" y="205280"/>
                <a:pt x="70960" y="215609"/>
              </a:cubicBezTo>
              <a:cubicBezTo>
                <a:pt x="80910" y="245460"/>
                <a:pt x="65042" y="200248"/>
                <a:pt x="79147" y="231984"/>
              </a:cubicBezTo>
              <a:cubicBezTo>
                <a:pt x="79153" y="231998"/>
                <a:pt x="85968" y="252446"/>
                <a:pt x="87335" y="256547"/>
              </a:cubicBezTo>
              <a:lnTo>
                <a:pt x="92793" y="272922"/>
              </a:lnTo>
              <a:cubicBezTo>
                <a:pt x="93703" y="275651"/>
                <a:pt x="94959" y="278289"/>
                <a:pt x="95523" y="281110"/>
              </a:cubicBezTo>
              <a:lnTo>
                <a:pt x="98252" y="294756"/>
              </a:lnTo>
              <a:cubicBezTo>
                <a:pt x="99162" y="321139"/>
                <a:pt x="99517" y="347546"/>
                <a:pt x="100981" y="373904"/>
              </a:cubicBezTo>
              <a:cubicBezTo>
                <a:pt x="101400" y="381455"/>
                <a:pt x="104469" y="402335"/>
                <a:pt x="109169" y="409384"/>
              </a:cubicBezTo>
              <a:cubicBezTo>
                <a:pt x="110988" y="412113"/>
                <a:pt x="113160" y="414637"/>
                <a:pt x="114627" y="417571"/>
              </a:cubicBezTo>
              <a:cubicBezTo>
                <a:pt x="115914" y="420144"/>
                <a:pt x="115560" y="423512"/>
                <a:pt x="117357" y="425759"/>
              </a:cubicBezTo>
              <a:cubicBezTo>
                <a:pt x="119406" y="428320"/>
                <a:pt x="122815" y="429398"/>
                <a:pt x="125544" y="431217"/>
              </a:cubicBezTo>
              <a:cubicBezTo>
                <a:pt x="127364" y="433946"/>
                <a:pt x="129536" y="436471"/>
                <a:pt x="131003" y="439405"/>
              </a:cubicBezTo>
              <a:cubicBezTo>
                <a:pt x="132290" y="441978"/>
                <a:pt x="132136" y="445199"/>
                <a:pt x="133732" y="447593"/>
              </a:cubicBezTo>
              <a:cubicBezTo>
                <a:pt x="135873" y="450804"/>
                <a:pt x="139449" y="452815"/>
                <a:pt x="141920" y="455780"/>
              </a:cubicBezTo>
              <a:cubicBezTo>
                <a:pt x="144020" y="458300"/>
                <a:pt x="145243" y="461477"/>
                <a:pt x="147378" y="463968"/>
              </a:cubicBezTo>
              <a:cubicBezTo>
                <a:pt x="150727" y="467875"/>
                <a:pt x="158295" y="474885"/>
                <a:pt x="158295" y="474885"/>
              </a:cubicBezTo>
              <a:cubicBezTo>
                <a:pt x="164567" y="493701"/>
                <a:pt x="159685" y="487192"/>
                <a:pt x="169212" y="496719"/>
              </a:cubicBezTo>
              <a:cubicBezTo>
                <a:pt x="176943" y="519915"/>
                <a:pt x="166160" y="491633"/>
                <a:pt x="177400" y="510365"/>
              </a:cubicBezTo>
              <a:cubicBezTo>
                <a:pt x="178880" y="512832"/>
                <a:pt x="178332" y="516306"/>
                <a:pt x="180129" y="518553"/>
              </a:cubicBezTo>
              <a:cubicBezTo>
                <a:pt x="182178" y="521114"/>
                <a:pt x="185755" y="521962"/>
                <a:pt x="188316" y="524011"/>
              </a:cubicBezTo>
              <a:cubicBezTo>
                <a:pt x="207753" y="539561"/>
                <a:pt x="176774" y="518137"/>
                <a:pt x="201963" y="534928"/>
              </a:cubicBezTo>
              <a:cubicBezTo>
                <a:pt x="212475" y="550698"/>
                <a:pt x="201457" y="536444"/>
                <a:pt x="215609" y="548574"/>
              </a:cubicBezTo>
              <a:cubicBezTo>
                <a:pt x="219516" y="551923"/>
                <a:pt x="222887" y="555852"/>
                <a:pt x="226526" y="559491"/>
              </a:cubicBezTo>
              <a:cubicBezTo>
                <a:pt x="228345" y="561311"/>
                <a:pt x="230557" y="562809"/>
                <a:pt x="231984" y="564950"/>
              </a:cubicBezTo>
              <a:cubicBezTo>
                <a:pt x="233803" y="567679"/>
                <a:pt x="235393" y="570576"/>
                <a:pt x="237442" y="573137"/>
              </a:cubicBezTo>
              <a:cubicBezTo>
                <a:pt x="243302" y="580462"/>
                <a:pt x="243205" y="577747"/>
                <a:pt x="251089" y="584054"/>
              </a:cubicBezTo>
              <a:cubicBezTo>
                <a:pt x="253098" y="585661"/>
                <a:pt x="254728" y="587693"/>
                <a:pt x="256547" y="589513"/>
              </a:cubicBezTo>
              <a:cubicBezTo>
                <a:pt x="257457" y="592242"/>
                <a:pt x="257796" y="595233"/>
                <a:pt x="259276" y="597700"/>
              </a:cubicBezTo>
              <a:cubicBezTo>
                <a:pt x="262318" y="602770"/>
                <a:pt x="268630" y="605183"/>
                <a:pt x="272922" y="608617"/>
              </a:cubicBezTo>
              <a:cubicBezTo>
                <a:pt x="274931" y="610225"/>
                <a:pt x="276773" y="612067"/>
                <a:pt x="278381" y="614076"/>
              </a:cubicBezTo>
              <a:cubicBezTo>
                <a:pt x="280430" y="616637"/>
                <a:pt x="281058" y="620525"/>
                <a:pt x="283839" y="622263"/>
              </a:cubicBezTo>
              <a:cubicBezTo>
                <a:pt x="288718" y="625313"/>
                <a:pt x="294756" y="625902"/>
                <a:pt x="300215" y="627722"/>
              </a:cubicBezTo>
              <a:cubicBezTo>
                <a:pt x="309623" y="630858"/>
                <a:pt x="306368" y="632485"/>
                <a:pt x="311132" y="62772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189</xdr:col>
      <xdr:colOff>10917</xdr:colOff>
      <xdr:row>296</xdr:row>
      <xdr:rowOff>16376</xdr:rowOff>
    </xdr:from>
    <xdr:to>
      <xdr:col>191</xdr:col>
      <xdr:colOff>13646</xdr:colOff>
      <xdr:row>302</xdr:row>
      <xdr:rowOff>921</xdr:rowOff>
    </xdr:to>
    <xdr:sp macro="" textlink="">
      <xdr:nvSpPr>
        <xdr:cNvPr id="39" name="Freeform 46">
          <a:extLst>
            <a:ext uri="{FF2B5EF4-FFF2-40B4-BE49-F238E27FC236}">
              <a16:creationId xmlns:a16="http://schemas.microsoft.com/office/drawing/2014/main" id="{00000000-0008-0000-0F00-000027000000}"/>
            </a:ext>
          </a:extLst>
        </xdr:cNvPr>
        <xdr:cNvSpPr/>
      </xdr:nvSpPr>
      <xdr:spPr>
        <a:xfrm>
          <a:off x="6541257" y="4695056"/>
          <a:ext cx="63689" cy="75985"/>
        </a:xfrm>
        <a:custGeom>
          <a:avLst/>
          <a:gdLst>
            <a:gd name="connsiteX0" fmla="*/ 13646 w 57314"/>
            <a:gd name="connsiteY0" fmla="*/ 90064 h 99173"/>
            <a:gd name="connsiteX1" fmla="*/ 5459 w 57314"/>
            <a:gd name="connsiteY1" fmla="*/ 76418 h 99173"/>
            <a:gd name="connsiteX2" fmla="*/ 0 w 57314"/>
            <a:gd name="connsiteY2" fmla="*/ 51855 h 99173"/>
            <a:gd name="connsiteX3" fmla="*/ 2729 w 57314"/>
            <a:gd name="connsiteY3" fmla="*/ 16375 h 99173"/>
            <a:gd name="connsiteX4" fmla="*/ 13646 w 57314"/>
            <a:gd name="connsiteY4" fmla="*/ 5458 h 99173"/>
            <a:gd name="connsiteX5" fmla="*/ 30022 w 57314"/>
            <a:gd name="connsiteY5" fmla="*/ 0 h 99173"/>
            <a:gd name="connsiteX6" fmla="*/ 40939 w 57314"/>
            <a:gd name="connsiteY6" fmla="*/ 2729 h 99173"/>
            <a:gd name="connsiteX7" fmla="*/ 43668 w 57314"/>
            <a:gd name="connsiteY7" fmla="*/ 10917 h 99173"/>
            <a:gd name="connsiteX8" fmla="*/ 51856 w 57314"/>
            <a:gd name="connsiteY8" fmla="*/ 49126 h 99173"/>
            <a:gd name="connsiteX9" fmla="*/ 54585 w 57314"/>
            <a:gd name="connsiteY9" fmla="*/ 57313 h 99173"/>
            <a:gd name="connsiteX10" fmla="*/ 57314 w 57314"/>
            <a:gd name="connsiteY10" fmla="*/ 65501 h 99173"/>
            <a:gd name="connsiteX11" fmla="*/ 54585 w 57314"/>
            <a:gd name="connsiteY11" fmla="*/ 79147 h 99173"/>
            <a:gd name="connsiteX12" fmla="*/ 51856 w 57314"/>
            <a:gd name="connsiteY12" fmla="*/ 87335 h 99173"/>
            <a:gd name="connsiteX13" fmla="*/ 35480 w 57314"/>
            <a:gd name="connsiteY13" fmla="*/ 92793 h 99173"/>
            <a:gd name="connsiteX14" fmla="*/ 27292 w 57314"/>
            <a:gd name="connsiteY14" fmla="*/ 95523 h 99173"/>
            <a:gd name="connsiteX15" fmla="*/ 19105 w 57314"/>
            <a:gd name="connsiteY15" fmla="*/ 98252 h 99173"/>
            <a:gd name="connsiteX16" fmla="*/ 13646 w 57314"/>
            <a:gd name="connsiteY16" fmla="*/ 90064 h 991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7314" h="99173">
              <a:moveTo>
                <a:pt x="13646" y="90064"/>
              </a:moveTo>
              <a:cubicBezTo>
                <a:pt x="10917" y="85515"/>
                <a:pt x="7831" y="81162"/>
                <a:pt x="5459" y="76418"/>
              </a:cubicBezTo>
              <a:cubicBezTo>
                <a:pt x="2098" y="69696"/>
                <a:pt x="1049" y="58152"/>
                <a:pt x="0" y="51855"/>
              </a:cubicBezTo>
              <a:cubicBezTo>
                <a:pt x="910" y="40028"/>
                <a:pt x="-618" y="27755"/>
                <a:pt x="2729" y="16375"/>
              </a:cubicBezTo>
              <a:cubicBezTo>
                <a:pt x="4181" y="11438"/>
                <a:pt x="8764" y="7085"/>
                <a:pt x="13646" y="5458"/>
              </a:cubicBezTo>
              <a:lnTo>
                <a:pt x="30022" y="0"/>
              </a:lnTo>
              <a:cubicBezTo>
                <a:pt x="33661" y="910"/>
                <a:pt x="38010" y="386"/>
                <a:pt x="40939" y="2729"/>
              </a:cubicBezTo>
              <a:cubicBezTo>
                <a:pt x="43185" y="4526"/>
                <a:pt x="43153" y="8086"/>
                <a:pt x="43668" y="10917"/>
              </a:cubicBezTo>
              <a:cubicBezTo>
                <a:pt x="50553" y="48786"/>
                <a:pt x="41377" y="17690"/>
                <a:pt x="51856" y="49126"/>
              </a:cubicBezTo>
              <a:lnTo>
                <a:pt x="54585" y="57313"/>
              </a:lnTo>
              <a:lnTo>
                <a:pt x="57314" y="65501"/>
              </a:lnTo>
              <a:cubicBezTo>
                <a:pt x="56404" y="70050"/>
                <a:pt x="55710" y="74647"/>
                <a:pt x="54585" y="79147"/>
              </a:cubicBezTo>
              <a:cubicBezTo>
                <a:pt x="53887" y="81938"/>
                <a:pt x="54197" y="85663"/>
                <a:pt x="51856" y="87335"/>
              </a:cubicBezTo>
              <a:cubicBezTo>
                <a:pt x="47174" y="90679"/>
                <a:pt x="40939" y="90973"/>
                <a:pt x="35480" y="92793"/>
              </a:cubicBezTo>
              <a:lnTo>
                <a:pt x="27292" y="95523"/>
              </a:lnTo>
              <a:cubicBezTo>
                <a:pt x="24563" y="96433"/>
                <a:pt x="19105" y="101129"/>
                <a:pt x="19105" y="98252"/>
              </a:cubicBezTo>
              <a:lnTo>
                <a:pt x="13646" y="90064"/>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190</xdr:col>
      <xdr:colOff>8187</xdr:colOff>
      <xdr:row>275</xdr:row>
      <xdr:rowOff>5373</xdr:rowOff>
    </xdr:from>
    <xdr:to>
      <xdr:col>193</xdr:col>
      <xdr:colOff>5522</xdr:colOff>
      <xdr:row>291</xdr:row>
      <xdr:rowOff>10917</xdr:rowOff>
    </xdr:to>
    <xdr:sp macro="" textlink="">
      <xdr:nvSpPr>
        <xdr:cNvPr id="40" name="Freeform 47">
          <a:extLst>
            <a:ext uri="{FF2B5EF4-FFF2-40B4-BE49-F238E27FC236}">
              <a16:creationId xmlns:a16="http://schemas.microsoft.com/office/drawing/2014/main" id="{00000000-0008-0000-0F00-000028000000}"/>
            </a:ext>
          </a:extLst>
        </xdr:cNvPr>
        <xdr:cNvSpPr/>
      </xdr:nvSpPr>
      <xdr:spPr>
        <a:xfrm>
          <a:off x="6569007" y="4364013"/>
          <a:ext cx="88775" cy="249384"/>
        </a:xfrm>
        <a:custGeom>
          <a:avLst/>
          <a:gdLst>
            <a:gd name="connsiteX0" fmla="*/ 21834 w 79211"/>
            <a:gd name="connsiteY0" fmla="*/ 311217 h 311217"/>
            <a:gd name="connsiteX1" fmla="*/ 19105 w 79211"/>
            <a:gd name="connsiteY1" fmla="*/ 275737 h 311217"/>
            <a:gd name="connsiteX2" fmla="*/ 13646 w 79211"/>
            <a:gd name="connsiteY2" fmla="*/ 270279 h 311217"/>
            <a:gd name="connsiteX3" fmla="*/ 10917 w 79211"/>
            <a:gd name="connsiteY3" fmla="*/ 262091 h 311217"/>
            <a:gd name="connsiteX4" fmla="*/ 5459 w 79211"/>
            <a:gd name="connsiteY4" fmla="*/ 253904 h 311217"/>
            <a:gd name="connsiteX5" fmla="*/ 0 w 79211"/>
            <a:gd name="connsiteY5" fmla="*/ 237528 h 311217"/>
            <a:gd name="connsiteX6" fmla="*/ 2729 w 79211"/>
            <a:gd name="connsiteY6" fmla="*/ 210236 h 311217"/>
            <a:gd name="connsiteX7" fmla="*/ 5459 w 79211"/>
            <a:gd name="connsiteY7" fmla="*/ 202048 h 311217"/>
            <a:gd name="connsiteX8" fmla="*/ 13646 w 79211"/>
            <a:gd name="connsiteY8" fmla="*/ 172027 h 311217"/>
            <a:gd name="connsiteX9" fmla="*/ 16376 w 79211"/>
            <a:gd name="connsiteY9" fmla="*/ 163839 h 311217"/>
            <a:gd name="connsiteX10" fmla="*/ 21834 w 79211"/>
            <a:gd name="connsiteY10" fmla="*/ 155651 h 311217"/>
            <a:gd name="connsiteX11" fmla="*/ 30022 w 79211"/>
            <a:gd name="connsiteY11" fmla="*/ 150193 h 311217"/>
            <a:gd name="connsiteX12" fmla="*/ 38209 w 79211"/>
            <a:gd name="connsiteY12" fmla="*/ 147464 h 311217"/>
            <a:gd name="connsiteX13" fmla="*/ 40939 w 79211"/>
            <a:gd name="connsiteY13" fmla="*/ 133818 h 311217"/>
            <a:gd name="connsiteX14" fmla="*/ 32751 w 79211"/>
            <a:gd name="connsiteY14" fmla="*/ 111984 h 311217"/>
            <a:gd name="connsiteX15" fmla="*/ 24563 w 79211"/>
            <a:gd name="connsiteY15" fmla="*/ 92879 h 311217"/>
            <a:gd name="connsiteX16" fmla="*/ 27293 w 79211"/>
            <a:gd name="connsiteY16" fmla="*/ 27378 h 311217"/>
            <a:gd name="connsiteX17" fmla="*/ 32751 w 79211"/>
            <a:gd name="connsiteY17" fmla="*/ 21919 h 311217"/>
            <a:gd name="connsiteX18" fmla="*/ 40939 w 79211"/>
            <a:gd name="connsiteY18" fmla="*/ 19190 h 311217"/>
            <a:gd name="connsiteX19" fmla="*/ 49126 w 79211"/>
            <a:gd name="connsiteY19" fmla="*/ 85 h 311217"/>
            <a:gd name="connsiteX20" fmla="*/ 57314 w 79211"/>
            <a:gd name="connsiteY20" fmla="*/ 2815 h 311217"/>
            <a:gd name="connsiteX21" fmla="*/ 62772 w 79211"/>
            <a:gd name="connsiteY21" fmla="*/ 19190 h 311217"/>
            <a:gd name="connsiteX22" fmla="*/ 73689 w 79211"/>
            <a:gd name="connsiteY22" fmla="*/ 30107 h 311217"/>
            <a:gd name="connsiteX23" fmla="*/ 79148 w 79211"/>
            <a:gd name="connsiteY23" fmla="*/ 46482 h 311217"/>
            <a:gd name="connsiteX24" fmla="*/ 76419 w 79211"/>
            <a:gd name="connsiteY24" fmla="*/ 71045 h 311217"/>
            <a:gd name="connsiteX25" fmla="*/ 68231 w 79211"/>
            <a:gd name="connsiteY25" fmla="*/ 87421 h 311217"/>
            <a:gd name="connsiteX26" fmla="*/ 65502 w 79211"/>
            <a:gd name="connsiteY26" fmla="*/ 95608 h 311217"/>
            <a:gd name="connsiteX27" fmla="*/ 62772 w 79211"/>
            <a:gd name="connsiteY27" fmla="*/ 128359 h 311217"/>
            <a:gd name="connsiteX28" fmla="*/ 60043 w 79211"/>
            <a:gd name="connsiteY28" fmla="*/ 136547 h 311217"/>
            <a:gd name="connsiteX29" fmla="*/ 54585 w 79211"/>
            <a:gd name="connsiteY29" fmla="*/ 166568 h 311217"/>
            <a:gd name="connsiteX30" fmla="*/ 49126 w 79211"/>
            <a:gd name="connsiteY30" fmla="*/ 172027 h 311217"/>
            <a:gd name="connsiteX31" fmla="*/ 43668 w 79211"/>
            <a:gd name="connsiteY31" fmla="*/ 180214 h 311217"/>
            <a:gd name="connsiteX32" fmla="*/ 40939 w 79211"/>
            <a:gd name="connsiteY32" fmla="*/ 188402 h 311217"/>
            <a:gd name="connsiteX33" fmla="*/ 49126 w 79211"/>
            <a:gd name="connsiteY33" fmla="*/ 215694 h 311217"/>
            <a:gd name="connsiteX34" fmla="*/ 51856 w 79211"/>
            <a:gd name="connsiteY34" fmla="*/ 223882 h 311217"/>
            <a:gd name="connsiteX35" fmla="*/ 54585 w 79211"/>
            <a:gd name="connsiteY35" fmla="*/ 232070 h 311217"/>
            <a:gd name="connsiteX36" fmla="*/ 51856 w 79211"/>
            <a:gd name="connsiteY36" fmla="*/ 259362 h 311217"/>
            <a:gd name="connsiteX37" fmla="*/ 46397 w 79211"/>
            <a:gd name="connsiteY37" fmla="*/ 267550 h 311217"/>
            <a:gd name="connsiteX38" fmla="*/ 43668 w 79211"/>
            <a:gd name="connsiteY38" fmla="*/ 283925 h 311217"/>
            <a:gd name="connsiteX39" fmla="*/ 40939 w 79211"/>
            <a:gd name="connsiteY39" fmla="*/ 303030 h 311217"/>
            <a:gd name="connsiteX40" fmla="*/ 38209 w 79211"/>
            <a:gd name="connsiteY40" fmla="*/ 311217 h 311217"/>
            <a:gd name="connsiteX41" fmla="*/ 21834 w 79211"/>
            <a:gd name="connsiteY41" fmla="*/ 311217 h 3112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Lst>
          <a:rect l="l" t="t" r="r" b="b"/>
          <a:pathLst>
            <a:path w="79211" h="311217">
              <a:moveTo>
                <a:pt x="21834" y="311217"/>
              </a:moveTo>
              <a:cubicBezTo>
                <a:pt x="20924" y="299390"/>
                <a:pt x="21431" y="287368"/>
                <a:pt x="19105" y="275737"/>
              </a:cubicBezTo>
              <a:cubicBezTo>
                <a:pt x="18600" y="273214"/>
                <a:pt x="14970" y="272485"/>
                <a:pt x="13646" y="270279"/>
              </a:cubicBezTo>
              <a:cubicBezTo>
                <a:pt x="12166" y="267812"/>
                <a:pt x="12204" y="264664"/>
                <a:pt x="10917" y="262091"/>
              </a:cubicBezTo>
              <a:cubicBezTo>
                <a:pt x="9450" y="259157"/>
                <a:pt x="6791" y="256901"/>
                <a:pt x="5459" y="253904"/>
              </a:cubicBezTo>
              <a:cubicBezTo>
                <a:pt x="3122" y="248646"/>
                <a:pt x="0" y="237528"/>
                <a:pt x="0" y="237528"/>
              </a:cubicBezTo>
              <a:cubicBezTo>
                <a:pt x="910" y="228431"/>
                <a:pt x="1339" y="219272"/>
                <a:pt x="2729" y="210236"/>
              </a:cubicBezTo>
              <a:cubicBezTo>
                <a:pt x="3167" y="207392"/>
                <a:pt x="4761" y="204839"/>
                <a:pt x="5459" y="202048"/>
              </a:cubicBezTo>
              <a:cubicBezTo>
                <a:pt x="13176" y="171184"/>
                <a:pt x="1934" y="207161"/>
                <a:pt x="13646" y="172027"/>
              </a:cubicBezTo>
              <a:cubicBezTo>
                <a:pt x="14556" y="169298"/>
                <a:pt x="14780" y="166233"/>
                <a:pt x="16376" y="163839"/>
              </a:cubicBezTo>
              <a:lnTo>
                <a:pt x="21834" y="155651"/>
              </a:lnTo>
              <a:cubicBezTo>
                <a:pt x="27439" y="133230"/>
                <a:pt x="20366" y="148261"/>
                <a:pt x="30022" y="150193"/>
              </a:cubicBezTo>
              <a:cubicBezTo>
                <a:pt x="32843" y="150757"/>
                <a:pt x="35480" y="148374"/>
                <a:pt x="38209" y="147464"/>
              </a:cubicBezTo>
              <a:cubicBezTo>
                <a:pt x="39119" y="142915"/>
                <a:pt x="40939" y="138457"/>
                <a:pt x="40939" y="133818"/>
              </a:cubicBezTo>
              <a:cubicBezTo>
                <a:pt x="40939" y="120018"/>
                <a:pt x="38397" y="121866"/>
                <a:pt x="32751" y="111984"/>
              </a:cubicBezTo>
              <a:cubicBezTo>
                <a:pt x="27357" y="102544"/>
                <a:pt x="27625" y="102063"/>
                <a:pt x="24563" y="92879"/>
              </a:cubicBezTo>
              <a:cubicBezTo>
                <a:pt x="25473" y="71045"/>
                <a:pt x="24788" y="49087"/>
                <a:pt x="27293" y="27378"/>
              </a:cubicBezTo>
              <a:cubicBezTo>
                <a:pt x="27588" y="24822"/>
                <a:pt x="30545" y="23243"/>
                <a:pt x="32751" y="21919"/>
              </a:cubicBezTo>
              <a:cubicBezTo>
                <a:pt x="35218" y="20439"/>
                <a:pt x="38210" y="20100"/>
                <a:pt x="40939" y="19190"/>
              </a:cubicBezTo>
              <a:cubicBezTo>
                <a:pt x="41547" y="16151"/>
                <a:pt x="41845" y="1541"/>
                <a:pt x="49126" y="85"/>
              </a:cubicBezTo>
              <a:cubicBezTo>
                <a:pt x="51947" y="-479"/>
                <a:pt x="54585" y="1905"/>
                <a:pt x="57314" y="2815"/>
              </a:cubicBezTo>
              <a:cubicBezTo>
                <a:pt x="59133" y="8273"/>
                <a:pt x="58704" y="15122"/>
                <a:pt x="62772" y="19190"/>
              </a:cubicBezTo>
              <a:lnTo>
                <a:pt x="73689" y="30107"/>
              </a:lnTo>
              <a:cubicBezTo>
                <a:pt x="75509" y="35565"/>
                <a:pt x="79783" y="40764"/>
                <a:pt x="79148" y="46482"/>
              </a:cubicBezTo>
              <a:cubicBezTo>
                <a:pt x="78238" y="54670"/>
                <a:pt x="77773" y="62919"/>
                <a:pt x="76419" y="71045"/>
              </a:cubicBezTo>
              <a:cubicBezTo>
                <a:pt x="74704" y="81332"/>
                <a:pt x="72944" y="77994"/>
                <a:pt x="68231" y="87421"/>
              </a:cubicBezTo>
              <a:cubicBezTo>
                <a:pt x="66945" y="89994"/>
                <a:pt x="66412" y="92879"/>
                <a:pt x="65502" y="95608"/>
              </a:cubicBezTo>
              <a:cubicBezTo>
                <a:pt x="64592" y="106525"/>
                <a:pt x="64220" y="117500"/>
                <a:pt x="62772" y="128359"/>
              </a:cubicBezTo>
              <a:cubicBezTo>
                <a:pt x="62392" y="131211"/>
                <a:pt x="60558" y="133716"/>
                <a:pt x="60043" y="136547"/>
              </a:cubicBezTo>
              <a:cubicBezTo>
                <a:pt x="59422" y="139964"/>
                <a:pt x="58667" y="159765"/>
                <a:pt x="54585" y="166568"/>
              </a:cubicBezTo>
              <a:cubicBezTo>
                <a:pt x="53261" y="168775"/>
                <a:pt x="50734" y="170018"/>
                <a:pt x="49126" y="172027"/>
              </a:cubicBezTo>
              <a:cubicBezTo>
                <a:pt x="47077" y="174588"/>
                <a:pt x="45487" y="177485"/>
                <a:pt x="43668" y="180214"/>
              </a:cubicBezTo>
              <a:cubicBezTo>
                <a:pt x="42758" y="182943"/>
                <a:pt x="40939" y="185525"/>
                <a:pt x="40939" y="188402"/>
              </a:cubicBezTo>
              <a:cubicBezTo>
                <a:pt x="40939" y="192527"/>
                <a:pt x="48808" y="214740"/>
                <a:pt x="49126" y="215694"/>
              </a:cubicBezTo>
              <a:lnTo>
                <a:pt x="51856" y="223882"/>
              </a:lnTo>
              <a:lnTo>
                <a:pt x="54585" y="232070"/>
              </a:lnTo>
              <a:cubicBezTo>
                <a:pt x="53675" y="241167"/>
                <a:pt x="53912" y="250453"/>
                <a:pt x="51856" y="259362"/>
              </a:cubicBezTo>
              <a:cubicBezTo>
                <a:pt x="51118" y="262558"/>
                <a:pt x="47434" y="264438"/>
                <a:pt x="46397" y="267550"/>
              </a:cubicBezTo>
              <a:cubicBezTo>
                <a:pt x="44647" y="272800"/>
                <a:pt x="44509" y="278456"/>
                <a:pt x="43668" y="283925"/>
              </a:cubicBezTo>
              <a:cubicBezTo>
                <a:pt x="42690" y="290283"/>
                <a:pt x="42201" y="296722"/>
                <a:pt x="40939" y="303030"/>
              </a:cubicBezTo>
              <a:cubicBezTo>
                <a:pt x="40375" y="305851"/>
                <a:pt x="36175" y="309183"/>
                <a:pt x="38209" y="311217"/>
              </a:cubicBezTo>
              <a:lnTo>
                <a:pt x="21834" y="311217"/>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190</xdr:col>
      <xdr:colOff>19104</xdr:colOff>
      <xdr:row>266</xdr:row>
      <xdr:rowOff>10049</xdr:rowOff>
    </xdr:from>
    <xdr:to>
      <xdr:col>193</xdr:col>
      <xdr:colOff>10917</xdr:colOff>
      <xdr:row>276</xdr:row>
      <xdr:rowOff>8782</xdr:rowOff>
    </xdr:to>
    <xdr:sp macro="" textlink="">
      <xdr:nvSpPr>
        <xdr:cNvPr id="41" name="Freeform 48">
          <a:extLst>
            <a:ext uri="{FF2B5EF4-FFF2-40B4-BE49-F238E27FC236}">
              <a16:creationId xmlns:a16="http://schemas.microsoft.com/office/drawing/2014/main" id="{00000000-0008-0000-0F00-000029000000}"/>
            </a:ext>
          </a:extLst>
        </xdr:cNvPr>
        <xdr:cNvSpPr/>
      </xdr:nvSpPr>
      <xdr:spPr>
        <a:xfrm>
          <a:off x="6579924" y="4231529"/>
          <a:ext cx="83253" cy="151133"/>
        </a:xfrm>
        <a:custGeom>
          <a:avLst/>
          <a:gdLst>
            <a:gd name="connsiteX0" fmla="*/ 24563 w 73689"/>
            <a:gd name="connsiteY0" fmla="*/ 33618 h 189779"/>
            <a:gd name="connsiteX1" fmla="*/ 35480 w 73689"/>
            <a:gd name="connsiteY1" fmla="*/ 19972 h 189779"/>
            <a:gd name="connsiteX2" fmla="*/ 46397 w 73689"/>
            <a:gd name="connsiteY2" fmla="*/ 9055 h 189779"/>
            <a:gd name="connsiteX3" fmla="*/ 49126 w 73689"/>
            <a:gd name="connsiteY3" fmla="*/ 868 h 189779"/>
            <a:gd name="connsiteX4" fmla="*/ 60043 w 73689"/>
            <a:gd name="connsiteY4" fmla="*/ 11785 h 189779"/>
            <a:gd name="connsiteX5" fmla="*/ 68231 w 73689"/>
            <a:gd name="connsiteY5" fmla="*/ 49994 h 189779"/>
            <a:gd name="connsiteX6" fmla="*/ 70960 w 73689"/>
            <a:gd name="connsiteY6" fmla="*/ 58181 h 189779"/>
            <a:gd name="connsiteX7" fmla="*/ 73689 w 73689"/>
            <a:gd name="connsiteY7" fmla="*/ 66369 h 189779"/>
            <a:gd name="connsiteX8" fmla="*/ 68231 w 73689"/>
            <a:gd name="connsiteY8" fmla="*/ 107307 h 189779"/>
            <a:gd name="connsiteX9" fmla="*/ 62772 w 73689"/>
            <a:gd name="connsiteY9" fmla="*/ 123683 h 189779"/>
            <a:gd name="connsiteX10" fmla="*/ 60043 w 73689"/>
            <a:gd name="connsiteY10" fmla="*/ 131871 h 189779"/>
            <a:gd name="connsiteX11" fmla="*/ 51855 w 73689"/>
            <a:gd name="connsiteY11" fmla="*/ 134600 h 189779"/>
            <a:gd name="connsiteX12" fmla="*/ 49126 w 73689"/>
            <a:gd name="connsiteY12" fmla="*/ 142787 h 189779"/>
            <a:gd name="connsiteX13" fmla="*/ 46397 w 73689"/>
            <a:gd name="connsiteY13" fmla="*/ 153704 h 189779"/>
            <a:gd name="connsiteX14" fmla="*/ 38209 w 73689"/>
            <a:gd name="connsiteY14" fmla="*/ 156434 h 189779"/>
            <a:gd name="connsiteX15" fmla="*/ 24563 w 73689"/>
            <a:gd name="connsiteY15" fmla="*/ 159163 h 189779"/>
            <a:gd name="connsiteX16" fmla="*/ 21834 w 73689"/>
            <a:gd name="connsiteY16" fmla="*/ 167350 h 189779"/>
            <a:gd name="connsiteX17" fmla="*/ 2729 w 73689"/>
            <a:gd name="connsiteY17" fmla="*/ 180997 h 189779"/>
            <a:gd name="connsiteX18" fmla="*/ 0 w 73689"/>
            <a:gd name="connsiteY18" fmla="*/ 189184 h 189779"/>
            <a:gd name="connsiteX19" fmla="*/ 2729 w 73689"/>
            <a:gd name="connsiteY19" fmla="*/ 170080 h 189779"/>
            <a:gd name="connsiteX20" fmla="*/ 8188 w 73689"/>
            <a:gd name="connsiteY20" fmla="*/ 164621 h 189779"/>
            <a:gd name="connsiteX21" fmla="*/ 13646 w 73689"/>
            <a:gd name="connsiteY21" fmla="*/ 156434 h 189779"/>
            <a:gd name="connsiteX22" fmla="*/ 19105 w 73689"/>
            <a:gd name="connsiteY22" fmla="*/ 140058 h 189779"/>
            <a:gd name="connsiteX23" fmla="*/ 24563 w 73689"/>
            <a:gd name="connsiteY23" fmla="*/ 123683 h 189779"/>
            <a:gd name="connsiteX24" fmla="*/ 27292 w 73689"/>
            <a:gd name="connsiteY24" fmla="*/ 115495 h 189779"/>
            <a:gd name="connsiteX25" fmla="*/ 30022 w 73689"/>
            <a:gd name="connsiteY25" fmla="*/ 107307 h 189779"/>
            <a:gd name="connsiteX26" fmla="*/ 27292 w 73689"/>
            <a:gd name="connsiteY26" fmla="*/ 63640 h 189779"/>
            <a:gd name="connsiteX27" fmla="*/ 24563 w 73689"/>
            <a:gd name="connsiteY27" fmla="*/ 55452 h 189779"/>
            <a:gd name="connsiteX28" fmla="*/ 24563 w 73689"/>
            <a:gd name="connsiteY28" fmla="*/ 33618 h 1897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73689" h="189779">
              <a:moveTo>
                <a:pt x="24563" y="33618"/>
              </a:moveTo>
              <a:cubicBezTo>
                <a:pt x="26382" y="27705"/>
                <a:pt x="31610" y="24326"/>
                <a:pt x="35480" y="19972"/>
              </a:cubicBezTo>
              <a:cubicBezTo>
                <a:pt x="38899" y="16126"/>
                <a:pt x="46397" y="9055"/>
                <a:pt x="46397" y="9055"/>
              </a:cubicBezTo>
              <a:cubicBezTo>
                <a:pt x="47307" y="6326"/>
                <a:pt x="46553" y="2154"/>
                <a:pt x="49126" y="868"/>
              </a:cubicBezTo>
              <a:cubicBezTo>
                <a:pt x="57444" y="-3291"/>
                <a:pt x="59003" y="8665"/>
                <a:pt x="60043" y="11785"/>
              </a:cubicBezTo>
              <a:cubicBezTo>
                <a:pt x="63486" y="39329"/>
                <a:pt x="60452" y="26659"/>
                <a:pt x="68231" y="49994"/>
              </a:cubicBezTo>
              <a:lnTo>
                <a:pt x="70960" y="58181"/>
              </a:lnTo>
              <a:lnTo>
                <a:pt x="73689" y="66369"/>
              </a:lnTo>
              <a:cubicBezTo>
                <a:pt x="72781" y="74545"/>
                <a:pt x="70681" y="97508"/>
                <a:pt x="68231" y="107307"/>
              </a:cubicBezTo>
              <a:cubicBezTo>
                <a:pt x="66835" y="112889"/>
                <a:pt x="64592" y="118224"/>
                <a:pt x="62772" y="123683"/>
              </a:cubicBezTo>
              <a:cubicBezTo>
                <a:pt x="61862" y="126412"/>
                <a:pt x="62772" y="130961"/>
                <a:pt x="60043" y="131871"/>
              </a:cubicBezTo>
              <a:lnTo>
                <a:pt x="51855" y="134600"/>
              </a:lnTo>
              <a:cubicBezTo>
                <a:pt x="50945" y="137329"/>
                <a:pt x="49916" y="140021"/>
                <a:pt x="49126" y="142787"/>
              </a:cubicBezTo>
              <a:cubicBezTo>
                <a:pt x="48096" y="146394"/>
                <a:pt x="48740" y="150775"/>
                <a:pt x="46397" y="153704"/>
              </a:cubicBezTo>
              <a:cubicBezTo>
                <a:pt x="44600" y="155951"/>
                <a:pt x="41000" y="155736"/>
                <a:pt x="38209" y="156434"/>
              </a:cubicBezTo>
              <a:cubicBezTo>
                <a:pt x="33709" y="157559"/>
                <a:pt x="29112" y="158253"/>
                <a:pt x="24563" y="159163"/>
              </a:cubicBezTo>
              <a:cubicBezTo>
                <a:pt x="23653" y="161892"/>
                <a:pt x="23506" y="165009"/>
                <a:pt x="21834" y="167350"/>
              </a:cubicBezTo>
              <a:cubicBezTo>
                <a:pt x="13740" y="178682"/>
                <a:pt x="13084" y="177545"/>
                <a:pt x="2729" y="180997"/>
              </a:cubicBezTo>
              <a:cubicBezTo>
                <a:pt x="1819" y="183726"/>
                <a:pt x="0" y="192061"/>
                <a:pt x="0" y="189184"/>
              </a:cubicBezTo>
              <a:cubicBezTo>
                <a:pt x="0" y="182751"/>
                <a:pt x="695" y="176183"/>
                <a:pt x="2729" y="170080"/>
              </a:cubicBezTo>
              <a:cubicBezTo>
                <a:pt x="3543" y="167639"/>
                <a:pt x="6580" y="166630"/>
                <a:pt x="8188" y="164621"/>
              </a:cubicBezTo>
              <a:cubicBezTo>
                <a:pt x="10237" y="162060"/>
                <a:pt x="12314" y="159431"/>
                <a:pt x="13646" y="156434"/>
              </a:cubicBezTo>
              <a:cubicBezTo>
                <a:pt x="15983" y="151176"/>
                <a:pt x="17285" y="145517"/>
                <a:pt x="19105" y="140058"/>
              </a:cubicBezTo>
              <a:lnTo>
                <a:pt x="24563" y="123683"/>
              </a:lnTo>
              <a:lnTo>
                <a:pt x="27292" y="115495"/>
              </a:lnTo>
              <a:lnTo>
                <a:pt x="30022" y="107307"/>
              </a:lnTo>
              <a:cubicBezTo>
                <a:pt x="29112" y="92751"/>
                <a:pt x="28819" y="78144"/>
                <a:pt x="27292" y="63640"/>
              </a:cubicBezTo>
              <a:cubicBezTo>
                <a:pt x="26991" y="60779"/>
                <a:pt x="24563" y="58329"/>
                <a:pt x="24563" y="55452"/>
              </a:cubicBezTo>
              <a:cubicBezTo>
                <a:pt x="24563" y="29985"/>
                <a:pt x="22744" y="39531"/>
                <a:pt x="24563" y="33618"/>
              </a:cubicBez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10917</xdr:colOff>
      <xdr:row>62</xdr:row>
      <xdr:rowOff>16375</xdr:rowOff>
    </xdr:from>
    <xdr:to>
      <xdr:col>88</xdr:col>
      <xdr:colOff>13646</xdr:colOff>
      <xdr:row>63</xdr:row>
      <xdr:rowOff>16375</xdr:rowOff>
    </xdr:to>
    <xdr:sp macro="" textlink="">
      <xdr:nvSpPr>
        <xdr:cNvPr id="42" name="Freeform 50">
          <a:extLst>
            <a:ext uri="{FF2B5EF4-FFF2-40B4-BE49-F238E27FC236}">
              <a16:creationId xmlns:a16="http://schemas.microsoft.com/office/drawing/2014/main" id="{00000000-0008-0000-0F00-00002A000000}"/>
            </a:ext>
          </a:extLst>
        </xdr:cNvPr>
        <xdr:cNvSpPr/>
      </xdr:nvSpPr>
      <xdr:spPr>
        <a:xfrm>
          <a:off x="3401817" y="1128895"/>
          <a:ext cx="63689" cy="15240"/>
        </a:xfrm>
        <a:custGeom>
          <a:avLst/>
          <a:gdLst>
            <a:gd name="connsiteX0" fmla="*/ 0 w 57314"/>
            <a:gd name="connsiteY0" fmla="*/ 10917 h 19104"/>
            <a:gd name="connsiteX1" fmla="*/ 13646 w 57314"/>
            <a:gd name="connsiteY1" fmla="*/ 5458 h 19104"/>
            <a:gd name="connsiteX2" fmla="*/ 38209 w 57314"/>
            <a:gd name="connsiteY2" fmla="*/ 0 h 19104"/>
            <a:gd name="connsiteX3" fmla="*/ 51855 w 57314"/>
            <a:gd name="connsiteY3" fmla="*/ 8188 h 19104"/>
            <a:gd name="connsiteX4" fmla="*/ 57314 w 57314"/>
            <a:gd name="connsiteY4" fmla="*/ 19104 h 1910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314" h="19104">
              <a:moveTo>
                <a:pt x="0" y="10917"/>
              </a:moveTo>
              <a:cubicBezTo>
                <a:pt x="4549" y="9097"/>
                <a:pt x="8998" y="7007"/>
                <a:pt x="13646" y="5458"/>
              </a:cubicBezTo>
              <a:cubicBezTo>
                <a:pt x="19425" y="3531"/>
                <a:pt x="32804" y="1081"/>
                <a:pt x="38209" y="0"/>
              </a:cubicBezTo>
              <a:cubicBezTo>
                <a:pt x="44651" y="2147"/>
                <a:pt x="48108" y="1943"/>
                <a:pt x="51855" y="8188"/>
              </a:cubicBezTo>
              <a:cubicBezTo>
                <a:pt x="61262" y="23865"/>
                <a:pt x="49747" y="11537"/>
                <a:pt x="57314" y="1910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69</xdr:col>
      <xdr:colOff>24563</xdr:colOff>
      <xdr:row>67</xdr:row>
      <xdr:rowOff>8188</xdr:rowOff>
    </xdr:from>
    <xdr:to>
      <xdr:col>76</xdr:col>
      <xdr:colOff>13646</xdr:colOff>
      <xdr:row>81</xdr:row>
      <xdr:rowOff>2729</xdr:rowOff>
    </xdr:to>
    <xdr:sp macro="" textlink="">
      <xdr:nvSpPr>
        <xdr:cNvPr id="43" name="Freeform 51">
          <a:extLst>
            <a:ext uri="{FF2B5EF4-FFF2-40B4-BE49-F238E27FC236}">
              <a16:creationId xmlns:a16="http://schemas.microsoft.com/office/drawing/2014/main" id="{00000000-0008-0000-0F00-00002B000000}"/>
            </a:ext>
          </a:extLst>
        </xdr:cNvPr>
        <xdr:cNvSpPr/>
      </xdr:nvSpPr>
      <xdr:spPr>
        <a:xfrm>
          <a:off x="2897303" y="1196908"/>
          <a:ext cx="202443" cy="207901"/>
        </a:xfrm>
        <a:custGeom>
          <a:avLst/>
          <a:gdLst>
            <a:gd name="connsiteX0" fmla="*/ 0 w 180129"/>
            <a:gd name="connsiteY0" fmla="*/ 0 h 262006"/>
            <a:gd name="connsiteX1" fmla="*/ 2729 w 180129"/>
            <a:gd name="connsiteY1" fmla="*/ 19105 h 262006"/>
            <a:gd name="connsiteX2" fmla="*/ 10917 w 180129"/>
            <a:gd name="connsiteY2" fmla="*/ 43668 h 262006"/>
            <a:gd name="connsiteX3" fmla="*/ 19104 w 180129"/>
            <a:gd name="connsiteY3" fmla="*/ 57314 h 262006"/>
            <a:gd name="connsiteX4" fmla="*/ 38209 w 180129"/>
            <a:gd name="connsiteY4" fmla="*/ 62772 h 262006"/>
            <a:gd name="connsiteX5" fmla="*/ 43667 w 180129"/>
            <a:gd name="connsiteY5" fmla="*/ 68231 h 262006"/>
            <a:gd name="connsiteX6" fmla="*/ 51855 w 180129"/>
            <a:gd name="connsiteY6" fmla="*/ 95523 h 262006"/>
            <a:gd name="connsiteX7" fmla="*/ 57313 w 180129"/>
            <a:gd name="connsiteY7" fmla="*/ 111898 h 262006"/>
            <a:gd name="connsiteX8" fmla="*/ 62772 w 180129"/>
            <a:gd name="connsiteY8" fmla="*/ 117357 h 262006"/>
            <a:gd name="connsiteX9" fmla="*/ 65501 w 180129"/>
            <a:gd name="connsiteY9" fmla="*/ 125545 h 262006"/>
            <a:gd name="connsiteX10" fmla="*/ 70960 w 180129"/>
            <a:gd name="connsiteY10" fmla="*/ 131003 h 262006"/>
            <a:gd name="connsiteX11" fmla="*/ 73689 w 180129"/>
            <a:gd name="connsiteY11" fmla="*/ 141920 h 262006"/>
            <a:gd name="connsiteX12" fmla="*/ 76418 w 180129"/>
            <a:gd name="connsiteY12" fmla="*/ 150108 h 262006"/>
            <a:gd name="connsiteX13" fmla="*/ 81876 w 180129"/>
            <a:gd name="connsiteY13" fmla="*/ 158295 h 262006"/>
            <a:gd name="connsiteX14" fmla="*/ 87335 w 180129"/>
            <a:gd name="connsiteY14" fmla="*/ 174671 h 262006"/>
            <a:gd name="connsiteX15" fmla="*/ 90064 w 180129"/>
            <a:gd name="connsiteY15" fmla="*/ 182858 h 262006"/>
            <a:gd name="connsiteX16" fmla="*/ 92793 w 180129"/>
            <a:gd name="connsiteY16" fmla="*/ 191046 h 262006"/>
            <a:gd name="connsiteX17" fmla="*/ 103710 w 180129"/>
            <a:gd name="connsiteY17" fmla="*/ 201963 h 262006"/>
            <a:gd name="connsiteX18" fmla="*/ 114627 w 180129"/>
            <a:gd name="connsiteY18" fmla="*/ 199234 h 262006"/>
            <a:gd name="connsiteX19" fmla="*/ 120086 w 180129"/>
            <a:gd name="connsiteY19" fmla="*/ 193775 h 262006"/>
            <a:gd name="connsiteX20" fmla="*/ 128273 w 180129"/>
            <a:gd name="connsiteY20" fmla="*/ 191046 h 262006"/>
            <a:gd name="connsiteX21" fmla="*/ 155566 w 180129"/>
            <a:gd name="connsiteY21" fmla="*/ 218338 h 262006"/>
            <a:gd name="connsiteX22" fmla="*/ 161024 w 180129"/>
            <a:gd name="connsiteY22" fmla="*/ 223797 h 262006"/>
            <a:gd name="connsiteX23" fmla="*/ 171941 w 180129"/>
            <a:gd name="connsiteY23" fmla="*/ 237443 h 262006"/>
            <a:gd name="connsiteX24" fmla="*/ 177399 w 180129"/>
            <a:gd name="connsiteY24" fmla="*/ 253818 h 262006"/>
            <a:gd name="connsiteX25" fmla="*/ 180129 w 180129"/>
            <a:gd name="connsiteY25" fmla="*/ 262006 h 2620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180129" h="262006">
              <a:moveTo>
                <a:pt x="0" y="0"/>
              </a:moveTo>
              <a:cubicBezTo>
                <a:pt x="910" y="6368"/>
                <a:pt x="1283" y="12837"/>
                <a:pt x="2729" y="19105"/>
              </a:cubicBezTo>
              <a:cubicBezTo>
                <a:pt x="2734" y="19127"/>
                <a:pt x="9549" y="39564"/>
                <a:pt x="10917" y="43668"/>
              </a:cubicBezTo>
              <a:cubicBezTo>
                <a:pt x="13064" y="50107"/>
                <a:pt x="12861" y="53568"/>
                <a:pt x="19104" y="57314"/>
              </a:cubicBezTo>
              <a:cubicBezTo>
                <a:pt x="21900" y="58992"/>
                <a:pt x="36171" y="62263"/>
                <a:pt x="38209" y="62772"/>
              </a:cubicBezTo>
              <a:cubicBezTo>
                <a:pt x="40028" y="64592"/>
                <a:pt x="42516" y="65929"/>
                <a:pt x="43667" y="68231"/>
              </a:cubicBezTo>
              <a:cubicBezTo>
                <a:pt x="48494" y="77886"/>
                <a:pt x="48916" y="85725"/>
                <a:pt x="51855" y="95523"/>
              </a:cubicBezTo>
              <a:cubicBezTo>
                <a:pt x="53508" y="101034"/>
                <a:pt x="53245" y="107830"/>
                <a:pt x="57313" y="111898"/>
              </a:cubicBezTo>
              <a:lnTo>
                <a:pt x="62772" y="117357"/>
              </a:lnTo>
              <a:cubicBezTo>
                <a:pt x="63682" y="120086"/>
                <a:pt x="64021" y="123078"/>
                <a:pt x="65501" y="125545"/>
              </a:cubicBezTo>
              <a:cubicBezTo>
                <a:pt x="66825" y="127751"/>
                <a:pt x="69809" y="128702"/>
                <a:pt x="70960" y="131003"/>
              </a:cubicBezTo>
              <a:cubicBezTo>
                <a:pt x="72638" y="134358"/>
                <a:pt x="72659" y="138313"/>
                <a:pt x="73689" y="141920"/>
              </a:cubicBezTo>
              <a:cubicBezTo>
                <a:pt x="74479" y="144686"/>
                <a:pt x="75131" y="147535"/>
                <a:pt x="76418" y="150108"/>
              </a:cubicBezTo>
              <a:cubicBezTo>
                <a:pt x="77885" y="153042"/>
                <a:pt x="80544" y="155298"/>
                <a:pt x="81876" y="158295"/>
              </a:cubicBezTo>
              <a:cubicBezTo>
                <a:pt x="84213" y="163553"/>
                <a:pt x="85515" y="169212"/>
                <a:pt x="87335" y="174671"/>
              </a:cubicBezTo>
              <a:lnTo>
                <a:pt x="90064" y="182858"/>
              </a:lnTo>
              <a:cubicBezTo>
                <a:pt x="90974" y="185587"/>
                <a:pt x="90759" y="189012"/>
                <a:pt x="92793" y="191046"/>
              </a:cubicBezTo>
              <a:lnTo>
                <a:pt x="103710" y="201963"/>
              </a:lnTo>
              <a:cubicBezTo>
                <a:pt x="107349" y="201053"/>
                <a:pt x="111272" y="200911"/>
                <a:pt x="114627" y="199234"/>
              </a:cubicBezTo>
              <a:cubicBezTo>
                <a:pt x="116929" y="198083"/>
                <a:pt x="117879" y="195099"/>
                <a:pt x="120086" y="193775"/>
              </a:cubicBezTo>
              <a:cubicBezTo>
                <a:pt x="122553" y="192295"/>
                <a:pt x="125544" y="191956"/>
                <a:pt x="128273" y="191046"/>
              </a:cubicBezTo>
              <a:lnTo>
                <a:pt x="155566" y="218338"/>
              </a:lnTo>
              <a:lnTo>
                <a:pt x="161024" y="223797"/>
              </a:lnTo>
              <a:cubicBezTo>
                <a:pt x="165563" y="228336"/>
                <a:pt x="169185" y="231241"/>
                <a:pt x="171941" y="237443"/>
              </a:cubicBezTo>
              <a:cubicBezTo>
                <a:pt x="174278" y="242701"/>
                <a:pt x="175580" y="248360"/>
                <a:pt x="177399" y="253818"/>
              </a:cubicBezTo>
              <a:lnTo>
                <a:pt x="180129" y="262006"/>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76</xdr:col>
      <xdr:colOff>13646</xdr:colOff>
      <xdr:row>78</xdr:row>
      <xdr:rowOff>10917</xdr:rowOff>
    </xdr:from>
    <xdr:to>
      <xdr:col>91</xdr:col>
      <xdr:colOff>8188</xdr:colOff>
      <xdr:row>88</xdr:row>
      <xdr:rowOff>0</xdr:rowOff>
    </xdr:to>
    <xdr:sp macro="" textlink="">
      <xdr:nvSpPr>
        <xdr:cNvPr id="44" name="Freeform 52">
          <a:extLst>
            <a:ext uri="{FF2B5EF4-FFF2-40B4-BE49-F238E27FC236}">
              <a16:creationId xmlns:a16="http://schemas.microsoft.com/office/drawing/2014/main" id="{00000000-0008-0000-0F00-00002C000000}"/>
            </a:ext>
          </a:extLst>
        </xdr:cNvPr>
        <xdr:cNvSpPr/>
      </xdr:nvSpPr>
      <xdr:spPr>
        <a:xfrm>
          <a:off x="3099746" y="1367277"/>
          <a:ext cx="451742" cy="141483"/>
        </a:xfrm>
        <a:custGeom>
          <a:avLst/>
          <a:gdLst>
            <a:gd name="connsiteX0" fmla="*/ 0 w 403925"/>
            <a:gd name="connsiteY0" fmla="*/ 40938 h 180129"/>
            <a:gd name="connsiteX1" fmla="*/ 8187 w 403925"/>
            <a:gd name="connsiteY1" fmla="*/ 60043 h 180129"/>
            <a:gd name="connsiteX2" fmla="*/ 16375 w 403925"/>
            <a:gd name="connsiteY2" fmla="*/ 73689 h 180129"/>
            <a:gd name="connsiteX3" fmla="*/ 32750 w 403925"/>
            <a:gd name="connsiteY3" fmla="*/ 79147 h 180129"/>
            <a:gd name="connsiteX4" fmla="*/ 40938 w 403925"/>
            <a:gd name="connsiteY4" fmla="*/ 81877 h 180129"/>
            <a:gd name="connsiteX5" fmla="*/ 49126 w 403925"/>
            <a:gd name="connsiteY5" fmla="*/ 84606 h 180129"/>
            <a:gd name="connsiteX6" fmla="*/ 54584 w 403925"/>
            <a:gd name="connsiteY6" fmla="*/ 92793 h 180129"/>
            <a:gd name="connsiteX7" fmla="*/ 60043 w 403925"/>
            <a:gd name="connsiteY7" fmla="*/ 98252 h 180129"/>
            <a:gd name="connsiteX8" fmla="*/ 62772 w 403925"/>
            <a:gd name="connsiteY8" fmla="*/ 106440 h 180129"/>
            <a:gd name="connsiteX9" fmla="*/ 73689 w 403925"/>
            <a:gd name="connsiteY9" fmla="*/ 120086 h 180129"/>
            <a:gd name="connsiteX10" fmla="*/ 79147 w 403925"/>
            <a:gd name="connsiteY10" fmla="*/ 128273 h 180129"/>
            <a:gd name="connsiteX11" fmla="*/ 92793 w 403925"/>
            <a:gd name="connsiteY11" fmla="*/ 141920 h 180129"/>
            <a:gd name="connsiteX12" fmla="*/ 98252 w 403925"/>
            <a:gd name="connsiteY12" fmla="*/ 147378 h 180129"/>
            <a:gd name="connsiteX13" fmla="*/ 106439 w 403925"/>
            <a:gd name="connsiteY13" fmla="*/ 163753 h 180129"/>
            <a:gd name="connsiteX14" fmla="*/ 111898 w 403925"/>
            <a:gd name="connsiteY14" fmla="*/ 169212 h 180129"/>
            <a:gd name="connsiteX15" fmla="*/ 117356 w 403925"/>
            <a:gd name="connsiteY15" fmla="*/ 177399 h 180129"/>
            <a:gd name="connsiteX16" fmla="*/ 125544 w 403925"/>
            <a:gd name="connsiteY16" fmla="*/ 180129 h 180129"/>
            <a:gd name="connsiteX17" fmla="*/ 177399 w 403925"/>
            <a:gd name="connsiteY17" fmla="*/ 177399 h 180129"/>
            <a:gd name="connsiteX18" fmla="*/ 188316 w 403925"/>
            <a:gd name="connsiteY18" fmla="*/ 163753 h 180129"/>
            <a:gd name="connsiteX19" fmla="*/ 196504 w 403925"/>
            <a:gd name="connsiteY19" fmla="*/ 161024 h 180129"/>
            <a:gd name="connsiteX20" fmla="*/ 196504 w 403925"/>
            <a:gd name="connsiteY20" fmla="*/ 144649 h 180129"/>
            <a:gd name="connsiteX21" fmla="*/ 204692 w 403925"/>
            <a:gd name="connsiteY21" fmla="*/ 62772 h 180129"/>
            <a:gd name="connsiteX22" fmla="*/ 207421 w 403925"/>
            <a:gd name="connsiteY22" fmla="*/ 54584 h 180129"/>
            <a:gd name="connsiteX23" fmla="*/ 215609 w 403925"/>
            <a:gd name="connsiteY23" fmla="*/ 49126 h 180129"/>
            <a:gd name="connsiteX24" fmla="*/ 221067 w 403925"/>
            <a:gd name="connsiteY24" fmla="*/ 43667 h 180129"/>
            <a:gd name="connsiteX25" fmla="*/ 240172 w 403925"/>
            <a:gd name="connsiteY25" fmla="*/ 27292 h 180129"/>
            <a:gd name="connsiteX26" fmla="*/ 251088 w 403925"/>
            <a:gd name="connsiteY26" fmla="*/ 10917 h 180129"/>
            <a:gd name="connsiteX27" fmla="*/ 275652 w 403925"/>
            <a:gd name="connsiteY27" fmla="*/ 2729 h 180129"/>
            <a:gd name="connsiteX28" fmla="*/ 283839 w 403925"/>
            <a:gd name="connsiteY28" fmla="*/ 0 h 180129"/>
            <a:gd name="connsiteX29" fmla="*/ 322048 w 403925"/>
            <a:gd name="connsiteY29" fmla="*/ 2729 h 180129"/>
            <a:gd name="connsiteX30" fmla="*/ 330236 w 403925"/>
            <a:gd name="connsiteY30" fmla="*/ 5458 h 180129"/>
            <a:gd name="connsiteX31" fmla="*/ 352070 w 403925"/>
            <a:gd name="connsiteY31" fmla="*/ 8187 h 180129"/>
            <a:gd name="connsiteX32" fmla="*/ 368445 w 403925"/>
            <a:gd name="connsiteY32" fmla="*/ 13646 h 180129"/>
            <a:gd name="connsiteX33" fmla="*/ 379362 w 403925"/>
            <a:gd name="connsiteY33" fmla="*/ 16375 h 180129"/>
            <a:gd name="connsiteX34" fmla="*/ 393008 w 403925"/>
            <a:gd name="connsiteY34" fmla="*/ 19104 h 180129"/>
            <a:gd name="connsiteX35" fmla="*/ 401196 w 403925"/>
            <a:gd name="connsiteY35" fmla="*/ 21834 h 180129"/>
            <a:gd name="connsiteX36" fmla="*/ 403925 w 403925"/>
            <a:gd name="connsiteY36" fmla="*/ 16375 h 180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03925" h="180129">
              <a:moveTo>
                <a:pt x="0" y="40938"/>
              </a:moveTo>
              <a:cubicBezTo>
                <a:pt x="6382" y="72852"/>
                <a:pt x="-2297" y="42570"/>
                <a:pt x="8187" y="60043"/>
              </a:cubicBezTo>
              <a:cubicBezTo>
                <a:pt x="12187" y="66710"/>
                <a:pt x="8475" y="69739"/>
                <a:pt x="16375" y="73689"/>
              </a:cubicBezTo>
              <a:cubicBezTo>
                <a:pt x="21521" y="76262"/>
                <a:pt x="27292" y="77328"/>
                <a:pt x="32750" y="79147"/>
              </a:cubicBezTo>
              <a:lnTo>
                <a:pt x="40938" y="81877"/>
              </a:lnTo>
              <a:lnTo>
                <a:pt x="49126" y="84606"/>
              </a:lnTo>
              <a:cubicBezTo>
                <a:pt x="50945" y="87335"/>
                <a:pt x="52535" y="90232"/>
                <a:pt x="54584" y="92793"/>
              </a:cubicBezTo>
              <a:cubicBezTo>
                <a:pt x="56192" y="94802"/>
                <a:pt x="58719" y="96045"/>
                <a:pt x="60043" y="98252"/>
              </a:cubicBezTo>
              <a:cubicBezTo>
                <a:pt x="61523" y="100719"/>
                <a:pt x="61485" y="103867"/>
                <a:pt x="62772" y="106440"/>
              </a:cubicBezTo>
              <a:cubicBezTo>
                <a:pt x="68370" y="117638"/>
                <a:pt x="66921" y="111626"/>
                <a:pt x="73689" y="120086"/>
              </a:cubicBezTo>
              <a:cubicBezTo>
                <a:pt x="75738" y="122647"/>
                <a:pt x="76987" y="125805"/>
                <a:pt x="79147" y="128273"/>
              </a:cubicBezTo>
              <a:cubicBezTo>
                <a:pt x="83383" y="133114"/>
                <a:pt x="88244" y="137371"/>
                <a:pt x="92793" y="141920"/>
              </a:cubicBezTo>
              <a:lnTo>
                <a:pt x="98252" y="147378"/>
              </a:lnTo>
              <a:cubicBezTo>
                <a:pt x="101134" y="156026"/>
                <a:pt x="100393" y="156195"/>
                <a:pt x="106439" y="163753"/>
              </a:cubicBezTo>
              <a:cubicBezTo>
                <a:pt x="108047" y="165762"/>
                <a:pt x="110290" y="167203"/>
                <a:pt x="111898" y="169212"/>
              </a:cubicBezTo>
              <a:cubicBezTo>
                <a:pt x="113947" y="171773"/>
                <a:pt x="114795" y="175350"/>
                <a:pt x="117356" y="177399"/>
              </a:cubicBezTo>
              <a:cubicBezTo>
                <a:pt x="119603" y="179196"/>
                <a:pt x="122815" y="179219"/>
                <a:pt x="125544" y="180129"/>
              </a:cubicBezTo>
              <a:cubicBezTo>
                <a:pt x="142829" y="179219"/>
                <a:pt x="160264" y="179847"/>
                <a:pt x="177399" y="177399"/>
              </a:cubicBezTo>
              <a:cubicBezTo>
                <a:pt x="180789" y="176915"/>
                <a:pt x="187025" y="164785"/>
                <a:pt x="188316" y="163753"/>
              </a:cubicBezTo>
              <a:cubicBezTo>
                <a:pt x="190562" y="161956"/>
                <a:pt x="193775" y="161934"/>
                <a:pt x="196504" y="161024"/>
              </a:cubicBezTo>
              <a:cubicBezTo>
                <a:pt x="203782" y="139188"/>
                <a:pt x="196504" y="166483"/>
                <a:pt x="196504" y="144649"/>
              </a:cubicBezTo>
              <a:cubicBezTo>
                <a:pt x="196504" y="68479"/>
                <a:pt x="181493" y="85967"/>
                <a:pt x="204692" y="62772"/>
              </a:cubicBezTo>
              <a:cubicBezTo>
                <a:pt x="205602" y="60043"/>
                <a:pt x="205624" y="56830"/>
                <a:pt x="207421" y="54584"/>
              </a:cubicBezTo>
              <a:cubicBezTo>
                <a:pt x="209470" y="52023"/>
                <a:pt x="213048" y="51175"/>
                <a:pt x="215609" y="49126"/>
              </a:cubicBezTo>
              <a:cubicBezTo>
                <a:pt x="217618" y="47519"/>
                <a:pt x="219058" y="45274"/>
                <a:pt x="221067" y="43667"/>
              </a:cubicBezTo>
              <a:cubicBezTo>
                <a:pt x="229887" y="36611"/>
                <a:pt x="232662" y="38558"/>
                <a:pt x="240172" y="27292"/>
              </a:cubicBezTo>
              <a:cubicBezTo>
                <a:pt x="243811" y="21834"/>
                <a:pt x="244865" y="12992"/>
                <a:pt x="251088" y="10917"/>
              </a:cubicBezTo>
              <a:lnTo>
                <a:pt x="275652" y="2729"/>
              </a:lnTo>
              <a:lnTo>
                <a:pt x="283839" y="0"/>
              </a:lnTo>
              <a:cubicBezTo>
                <a:pt x="296575" y="910"/>
                <a:pt x="309367" y="1237"/>
                <a:pt x="322048" y="2729"/>
              </a:cubicBezTo>
              <a:cubicBezTo>
                <a:pt x="324905" y="3065"/>
                <a:pt x="327405" y="4943"/>
                <a:pt x="330236" y="5458"/>
              </a:cubicBezTo>
              <a:cubicBezTo>
                <a:pt x="337452" y="6770"/>
                <a:pt x="344792" y="7277"/>
                <a:pt x="352070" y="8187"/>
              </a:cubicBezTo>
              <a:cubicBezTo>
                <a:pt x="357528" y="10007"/>
                <a:pt x="362863" y="12251"/>
                <a:pt x="368445" y="13646"/>
              </a:cubicBezTo>
              <a:cubicBezTo>
                <a:pt x="372084" y="14556"/>
                <a:pt x="375700" y="15561"/>
                <a:pt x="379362" y="16375"/>
              </a:cubicBezTo>
              <a:cubicBezTo>
                <a:pt x="383890" y="17381"/>
                <a:pt x="388508" y="17979"/>
                <a:pt x="393008" y="19104"/>
              </a:cubicBezTo>
              <a:cubicBezTo>
                <a:pt x="395799" y="19802"/>
                <a:pt x="398405" y="22532"/>
                <a:pt x="401196" y="21834"/>
              </a:cubicBezTo>
              <a:cubicBezTo>
                <a:pt x="403170" y="21341"/>
                <a:pt x="403015" y="18195"/>
                <a:pt x="403925" y="1637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19105</xdr:colOff>
      <xdr:row>85</xdr:row>
      <xdr:rowOff>5458</xdr:rowOff>
    </xdr:from>
    <xdr:to>
      <xdr:col>79</xdr:col>
      <xdr:colOff>2730</xdr:colOff>
      <xdr:row>96</xdr:row>
      <xdr:rowOff>10926</xdr:rowOff>
    </xdr:to>
    <xdr:sp macro="" textlink="">
      <xdr:nvSpPr>
        <xdr:cNvPr id="45" name="Freeform 53">
          <a:extLst>
            <a:ext uri="{FF2B5EF4-FFF2-40B4-BE49-F238E27FC236}">
              <a16:creationId xmlns:a16="http://schemas.microsoft.com/office/drawing/2014/main" id="{00000000-0008-0000-0F00-00002D000000}"/>
            </a:ext>
          </a:extLst>
        </xdr:cNvPr>
        <xdr:cNvSpPr/>
      </xdr:nvSpPr>
      <xdr:spPr>
        <a:xfrm>
          <a:off x="2495605" y="1468498"/>
          <a:ext cx="684665" cy="173108"/>
        </a:xfrm>
        <a:custGeom>
          <a:avLst/>
          <a:gdLst>
            <a:gd name="connsiteX0" fmla="*/ 611347 w 611347"/>
            <a:gd name="connsiteY0" fmla="*/ 0 h 215618"/>
            <a:gd name="connsiteX1" fmla="*/ 600430 w 611347"/>
            <a:gd name="connsiteY1" fmla="*/ 13647 h 215618"/>
            <a:gd name="connsiteX2" fmla="*/ 594971 w 611347"/>
            <a:gd name="connsiteY2" fmla="*/ 19105 h 215618"/>
            <a:gd name="connsiteX3" fmla="*/ 589513 w 611347"/>
            <a:gd name="connsiteY3" fmla="*/ 35480 h 215618"/>
            <a:gd name="connsiteX4" fmla="*/ 584054 w 611347"/>
            <a:gd name="connsiteY4" fmla="*/ 46397 h 215618"/>
            <a:gd name="connsiteX5" fmla="*/ 581325 w 611347"/>
            <a:gd name="connsiteY5" fmla="*/ 54585 h 215618"/>
            <a:gd name="connsiteX6" fmla="*/ 573137 w 611347"/>
            <a:gd name="connsiteY6" fmla="*/ 60043 h 215618"/>
            <a:gd name="connsiteX7" fmla="*/ 554033 w 611347"/>
            <a:gd name="connsiteY7" fmla="*/ 73690 h 215618"/>
            <a:gd name="connsiteX8" fmla="*/ 540387 w 611347"/>
            <a:gd name="connsiteY8" fmla="*/ 87336 h 215618"/>
            <a:gd name="connsiteX9" fmla="*/ 534928 w 611347"/>
            <a:gd name="connsiteY9" fmla="*/ 92794 h 215618"/>
            <a:gd name="connsiteX10" fmla="*/ 518553 w 611347"/>
            <a:gd name="connsiteY10" fmla="*/ 98253 h 215618"/>
            <a:gd name="connsiteX11" fmla="*/ 504907 w 611347"/>
            <a:gd name="connsiteY11" fmla="*/ 109169 h 215618"/>
            <a:gd name="connsiteX12" fmla="*/ 485802 w 611347"/>
            <a:gd name="connsiteY12" fmla="*/ 114628 h 215618"/>
            <a:gd name="connsiteX13" fmla="*/ 455781 w 611347"/>
            <a:gd name="connsiteY13" fmla="*/ 125545 h 215618"/>
            <a:gd name="connsiteX14" fmla="*/ 453051 w 611347"/>
            <a:gd name="connsiteY14" fmla="*/ 139191 h 215618"/>
            <a:gd name="connsiteX15" fmla="*/ 428488 w 611347"/>
            <a:gd name="connsiteY15" fmla="*/ 185588 h 215618"/>
            <a:gd name="connsiteX16" fmla="*/ 425759 w 611347"/>
            <a:gd name="connsiteY16" fmla="*/ 193775 h 215618"/>
            <a:gd name="connsiteX17" fmla="*/ 420301 w 611347"/>
            <a:gd name="connsiteY17" fmla="*/ 199234 h 215618"/>
            <a:gd name="connsiteX18" fmla="*/ 401196 w 611347"/>
            <a:gd name="connsiteY18" fmla="*/ 193775 h 215618"/>
            <a:gd name="connsiteX19" fmla="*/ 395738 w 611347"/>
            <a:gd name="connsiteY19" fmla="*/ 185588 h 215618"/>
            <a:gd name="connsiteX20" fmla="*/ 357528 w 611347"/>
            <a:gd name="connsiteY20" fmla="*/ 182859 h 215618"/>
            <a:gd name="connsiteX21" fmla="*/ 343882 w 611347"/>
            <a:gd name="connsiteY21" fmla="*/ 185588 h 215618"/>
            <a:gd name="connsiteX22" fmla="*/ 335695 w 611347"/>
            <a:gd name="connsiteY22" fmla="*/ 191046 h 215618"/>
            <a:gd name="connsiteX23" fmla="*/ 319319 w 611347"/>
            <a:gd name="connsiteY23" fmla="*/ 196505 h 215618"/>
            <a:gd name="connsiteX24" fmla="*/ 302944 w 611347"/>
            <a:gd name="connsiteY24" fmla="*/ 201963 h 215618"/>
            <a:gd name="connsiteX25" fmla="*/ 294756 w 611347"/>
            <a:gd name="connsiteY25" fmla="*/ 204692 h 215618"/>
            <a:gd name="connsiteX26" fmla="*/ 275652 w 611347"/>
            <a:gd name="connsiteY26" fmla="*/ 212880 h 215618"/>
            <a:gd name="connsiteX27" fmla="*/ 270193 w 611347"/>
            <a:gd name="connsiteY27" fmla="*/ 196505 h 215618"/>
            <a:gd name="connsiteX28" fmla="*/ 259276 w 611347"/>
            <a:gd name="connsiteY28" fmla="*/ 185588 h 215618"/>
            <a:gd name="connsiteX29" fmla="*/ 253818 w 611347"/>
            <a:gd name="connsiteY29" fmla="*/ 180129 h 215618"/>
            <a:gd name="connsiteX30" fmla="*/ 245630 w 611347"/>
            <a:gd name="connsiteY30" fmla="*/ 166483 h 215618"/>
            <a:gd name="connsiteX31" fmla="*/ 237443 w 611347"/>
            <a:gd name="connsiteY31" fmla="*/ 163754 h 215618"/>
            <a:gd name="connsiteX32" fmla="*/ 231984 w 611347"/>
            <a:gd name="connsiteY32" fmla="*/ 158296 h 215618"/>
            <a:gd name="connsiteX33" fmla="*/ 215609 w 611347"/>
            <a:gd name="connsiteY33" fmla="*/ 152837 h 215618"/>
            <a:gd name="connsiteX34" fmla="*/ 43667 w 611347"/>
            <a:gd name="connsiteY34" fmla="*/ 144649 h 215618"/>
            <a:gd name="connsiteX35" fmla="*/ 35480 w 611347"/>
            <a:gd name="connsiteY35" fmla="*/ 139191 h 215618"/>
            <a:gd name="connsiteX36" fmla="*/ 27292 w 611347"/>
            <a:gd name="connsiteY36" fmla="*/ 136462 h 215618"/>
            <a:gd name="connsiteX37" fmla="*/ 0 w 611347"/>
            <a:gd name="connsiteY37" fmla="*/ 133732 h 215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Lst>
          <a:rect l="l" t="t" r="r" b="b"/>
          <a:pathLst>
            <a:path w="611347" h="215618">
              <a:moveTo>
                <a:pt x="611347" y="0"/>
              </a:moveTo>
              <a:cubicBezTo>
                <a:pt x="607708" y="4549"/>
                <a:pt x="604221" y="9224"/>
                <a:pt x="600430" y="13647"/>
              </a:cubicBezTo>
              <a:cubicBezTo>
                <a:pt x="598755" y="15601"/>
                <a:pt x="596122" y="16804"/>
                <a:pt x="594971" y="19105"/>
              </a:cubicBezTo>
              <a:cubicBezTo>
                <a:pt x="592398" y="24251"/>
                <a:pt x="592086" y="30334"/>
                <a:pt x="589513" y="35480"/>
              </a:cubicBezTo>
              <a:cubicBezTo>
                <a:pt x="587693" y="39119"/>
                <a:pt x="585657" y="42657"/>
                <a:pt x="584054" y="46397"/>
              </a:cubicBezTo>
              <a:cubicBezTo>
                <a:pt x="582921" y="49041"/>
                <a:pt x="583122" y="52339"/>
                <a:pt x="581325" y="54585"/>
              </a:cubicBezTo>
              <a:cubicBezTo>
                <a:pt x="579276" y="57146"/>
                <a:pt x="575628" y="57908"/>
                <a:pt x="573137" y="60043"/>
              </a:cubicBezTo>
              <a:cubicBezTo>
                <a:pt x="556652" y="74173"/>
                <a:pt x="569078" y="68673"/>
                <a:pt x="554033" y="73690"/>
              </a:cubicBezTo>
              <a:lnTo>
                <a:pt x="540387" y="87336"/>
              </a:lnTo>
              <a:cubicBezTo>
                <a:pt x="538567" y="89155"/>
                <a:pt x="537369" y="91980"/>
                <a:pt x="534928" y="92794"/>
              </a:cubicBezTo>
              <a:lnTo>
                <a:pt x="518553" y="98253"/>
              </a:lnTo>
              <a:cubicBezTo>
                <a:pt x="513476" y="103329"/>
                <a:pt x="511791" y="105727"/>
                <a:pt x="504907" y="109169"/>
              </a:cubicBezTo>
              <a:cubicBezTo>
                <a:pt x="500987" y="111129"/>
                <a:pt x="489306" y="113752"/>
                <a:pt x="485802" y="114628"/>
              </a:cubicBezTo>
              <a:cubicBezTo>
                <a:pt x="478460" y="136655"/>
                <a:pt x="491407" y="106113"/>
                <a:pt x="455781" y="125545"/>
              </a:cubicBezTo>
              <a:cubicBezTo>
                <a:pt x="451709" y="127766"/>
                <a:pt x="453961" y="134642"/>
                <a:pt x="453051" y="139191"/>
              </a:cubicBezTo>
              <a:cubicBezTo>
                <a:pt x="448382" y="213897"/>
                <a:pt x="465539" y="169122"/>
                <a:pt x="428488" y="185588"/>
              </a:cubicBezTo>
              <a:cubicBezTo>
                <a:pt x="425859" y="186756"/>
                <a:pt x="427239" y="191308"/>
                <a:pt x="425759" y="193775"/>
              </a:cubicBezTo>
              <a:cubicBezTo>
                <a:pt x="424435" y="195982"/>
                <a:pt x="422120" y="197414"/>
                <a:pt x="420301" y="199234"/>
              </a:cubicBezTo>
              <a:cubicBezTo>
                <a:pt x="419584" y="199055"/>
                <a:pt x="402978" y="195201"/>
                <a:pt x="401196" y="193775"/>
              </a:cubicBezTo>
              <a:cubicBezTo>
                <a:pt x="398635" y="191726"/>
                <a:pt x="398920" y="186383"/>
                <a:pt x="395738" y="185588"/>
              </a:cubicBezTo>
              <a:cubicBezTo>
                <a:pt x="383350" y="182491"/>
                <a:pt x="370265" y="183769"/>
                <a:pt x="357528" y="182859"/>
              </a:cubicBezTo>
              <a:cubicBezTo>
                <a:pt x="352979" y="183769"/>
                <a:pt x="348225" y="183959"/>
                <a:pt x="343882" y="185588"/>
              </a:cubicBezTo>
              <a:cubicBezTo>
                <a:pt x="340811" y="186740"/>
                <a:pt x="338692" y="189714"/>
                <a:pt x="335695" y="191046"/>
              </a:cubicBezTo>
              <a:cubicBezTo>
                <a:pt x="330437" y="193383"/>
                <a:pt x="324778" y="194685"/>
                <a:pt x="319319" y="196505"/>
              </a:cubicBezTo>
              <a:lnTo>
                <a:pt x="302944" y="201963"/>
              </a:lnTo>
              <a:lnTo>
                <a:pt x="294756" y="204692"/>
              </a:lnTo>
              <a:cubicBezTo>
                <a:pt x="281805" y="217643"/>
                <a:pt x="288721" y="217236"/>
                <a:pt x="275652" y="212880"/>
              </a:cubicBezTo>
              <a:cubicBezTo>
                <a:pt x="273832" y="207422"/>
                <a:pt x="274261" y="200573"/>
                <a:pt x="270193" y="196505"/>
              </a:cubicBezTo>
              <a:lnTo>
                <a:pt x="259276" y="185588"/>
              </a:lnTo>
              <a:lnTo>
                <a:pt x="253818" y="180129"/>
              </a:lnTo>
              <a:cubicBezTo>
                <a:pt x="251671" y="173688"/>
                <a:pt x="251874" y="170230"/>
                <a:pt x="245630" y="166483"/>
              </a:cubicBezTo>
              <a:cubicBezTo>
                <a:pt x="243163" y="165003"/>
                <a:pt x="240172" y="164664"/>
                <a:pt x="237443" y="163754"/>
              </a:cubicBezTo>
              <a:cubicBezTo>
                <a:pt x="235623" y="161935"/>
                <a:pt x="234286" y="159447"/>
                <a:pt x="231984" y="158296"/>
              </a:cubicBezTo>
              <a:cubicBezTo>
                <a:pt x="226838" y="155723"/>
                <a:pt x="215609" y="152837"/>
                <a:pt x="215609" y="152837"/>
              </a:cubicBezTo>
              <a:cubicBezTo>
                <a:pt x="170650" y="107886"/>
                <a:pt x="218130" y="152827"/>
                <a:pt x="43667" y="144649"/>
              </a:cubicBezTo>
              <a:cubicBezTo>
                <a:pt x="40391" y="144495"/>
                <a:pt x="38414" y="140658"/>
                <a:pt x="35480" y="139191"/>
              </a:cubicBezTo>
              <a:cubicBezTo>
                <a:pt x="32907" y="137904"/>
                <a:pt x="30113" y="137026"/>
                <a:pt x="27292" y="136462"/>
              </a:cubicBezTo>
              <a:cubicBezTo>
                <a:pt x="11713" y="133346"/>
                <a:pt x="11979" y="133732"/>
                <a:pt x="0" y="13373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62</xdr:col>
      <xdr:colOff>5458</xdr:colOff>
      <xdr:row>93</xdr:row>
      <xdr:rowOff>2729</xdr:rowOff>
    </xdr:from>
    <xdr:to>
      <xdr:col>72</xdr:col>
      <xdr:colOff>2752</xdr:colOff>
      <xdr:row>111</xdr:row>
      <xdr:rowOff>13646</xdr:rowOff>
    </xdr:to>
    <xdr:sp macro="" textlink="">
      <xdr:nvSpPr>
        <xdr:cNvPr id="46" name="Freeform 54">
          <a:extLst>
            <a:ext uri="{FF2B5EF4-FFF2-40B4-BE49-F238E27FC236}">
              <a16:creationId xmlns:a16="http://schemas.microsoft.com/office/drawing/2014/main" id="{00000000-0008-0000-0F00-00002E000000}"/>
            </a:ext>
          </a:extLst>
        </xdr:cNvPr>
        <xdr:cNvSpPr/>
      </xdr:nvSpPr>
      <xdr:spPr>
        <a:xfrm>
          <a:off x="2664838" y="1587689"/>
          <a:ext cx="302094" cy="285237"/>
        </a:xfrm>
        <a:custGeom>
          <a:avLst/>
          <a:gdLst>
            <a:gd name="connsiteX0" fmla="*/ 10917 w 270216"/>
            <a:gd name="connsiteY0" fmla="*/ 0 h 354799"/>
            <a:gd name="connsiteX1" fmla="*/ 8188 w 270216"/>
            <a:gd name="connsiteY1" fmla="*/ 13646 h 354799"/>
            <a:gd name="connsiteX2" fmla="*/ 2729 w 270216"/>
            <a:gd name="connsiteY2" fmla="*/ 19104 h 354799"/>
            <a:gd name="connsiteX3" fmla="*/ 0 w 270216"/>
            <a:gd name="connsiteY3" fmla="*/ 27292 h 354799"/>
            <a:gd name="connsiteX4" fmla="*/ 2729 w 270216"/>
            <a:gd name="connsiteY4" fmla="*/ 40938 h 354799"/>
            <a:gd name="connsiteX5" fmla="*/ 8188 w 270216"/>
            <a:gd name="connsiteY5" fmla="*/ 49126 h 354799"/>
            <a:gd name="connsiteX6" fmla="*/ 10917 w 270216"/>
            <a:gd name="connsiteY6" fmla="*/ 84606 h 354799"/>
            <a:gd name="connsiteX7" fmla="*/ 13646 w 270216"/>
            <a:gd name="connsiteY7" fmla="*/ 92794 h 354799"/>
            <a:gd name="connsiteX8" fmla="*/ 19105 w 270216"/>
            <a:gd name="connsiteY8" fmla="*/ 98252 h 354799"/>
            <a:gd name="connsiteX9" fmla="*/ 16376 w 270216"/>
            <a:gd name="connsiteY9" fmla="*/ 117357 h 354799"/>
            <a:gd name="connsiteX10" fmla="*/ 10917 w 270216"/>
            <a:gd name="connsiteY10" fmla="*/ 133732 h 354799"/>
            <a:gd name="connsiteX11" fmla="*/ 49126 w 270216"/>
            <a:gd name="connsiteY11" fmla="*/ 139190 h 354799"/>
            <a:gd name="connsiteX12" fmla="*/ 65502 w 270216"/>
            <a:gd name="connsiteY12" fmla="*/ 141920 h 354799"/>
            <a:gd name="connsiteX13" fmla="*/ 84606 w 270216"/>
            <a:gd name="connsiteY13" fmla="*/ 144649 h 354799"/>
            <a:gd name="connsiteX14" fmla="*/ 90065 w 270216"/>
            <a:gd name="connsiteY14" fmla="*/ 150107 h 354799"/>
            <a:gd name="connsiteX15" fmla="*/ 103711 w 270216"/>
            <a:gd name="connsiteY15" fmla="*/ 141920 h 354799"/>
            <a:gd name="connsiteX16" fmla="*/ 128274 w 270216"/>
            <a:gd name="connsiteY16" fmla="*/ 147378 h 354799"/>
            <a:gd name="connsiteX17" fmla="*/ 133732 w 270216"/>
            <a:gd name="connsiteY17" fmla="*/ 152837 h 354799"/>
            <a:gd name="connsiteX18" fmla="*/ 150108 w 270216"/>
            <a:gd name="connsiteY18" fmla="*/ 158295 h 354799"/>
            <a:gd name="connsiteX19" fmla="*/ 155566 w 270216"/>
            <a:gd name="connsiteY19" fmla="*/ 166483 h 354799"/>
            <a:gd name="connsiteX20" fmla="*/ 158295 w 270216"/>
            <a:gd name="connsiteY20" fmla="*/ 174670 h 354799"/>
            <a:gd name="connsiteX21" fmla="*/ 163754 w 270216"/>
            <a:gd name="connsiteY21" fmla="*/ 180129 h 354799"/>
            <a:gd name="connsiteX22" fmla="*/ 174671 w 270216"/>
            <a:gd name="connsiteY22" fmla="*/ 193775 h 354799"/>
            <a:gd name="connsiteX23" fmla="*/ 185588 w 270216"/>
            <a:gd name="connsiteY23" fmla="*/ 207421 h 354799"/>
            <a:gd name="connsiteX24" fmla="*/ 188317 w 270216"/>
            <a:gd name="connsiteY24" fmla="*/ 215609 h 354799"/>
            <a:gd name="connsiteX25" fmla="*/ 196505 w 270216"/>
            <a:gd name="connsiteY25" fmla="*/ 231984 h 354799"/>
            <a:gd name="connsiteX26" fmla="*/ 201963 w 270216"/>
            <a:gd name="connsiteY26" fmla="*/ 286569 h 354799"/>
            <a:gd name="connsiteX27" fmla="*/ 207421 w 270216"/>
            <a:gd name="connsiteY27" fmla="*/ 305673 h 354799"/>
            <a:gd name="connsiteX28" fmla="*/ 212880 w 270216"/>
            <a:gd name="connsiteY28" fmla="*/ 311132 h 354799"/>
            <a:gd name="connsiteX29" fmla="*/ 218338 w 270216"/>
            <a:gd name="connsiteY29" fmla="*/ 319319 h 354799"/>
            <a:gd name="connsiteX30" fmla="*/ 234714 w 270216"/>
            <a:gd name="connsiteY30" fmla="*/ 327507 h 354799"/>
            <a:gd name="connsiteX31" fmla="*/ 248360 w 270216"/>
            <a:gd name="connsiteY31" fmla="*/ 338424 h 354799"/>
            <a:gd name="connsiteX32" fmla="*/ 256548 w 270216"/>
            <a:gd name="connsiteY32" fmla="*/ 343882 h 354799"/>
            <a:gd name="connsiteX33" fmla="*/ 262006 w 270216"/>
            <a:gd name="connsiteY33" fmla="*/ 349341 h 354799"/>
            <a:gd name="connsiteX34" fmla="*/ 270194 w 270216"/>
            <a:gd name="connsiteY34" fmla="*/ 354799 h 354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270216" h="354799">
              <a:moveTo>
                <a:pt x="10917" y="0"/>
              </a:moveTo>
              <a:cubicBezTo>
                <a:pt x="10007" y="4549"/>
                <a:pt x="10015" y="9382"/>
                <a:pt x="8188" y="13646"/>
              </a:cubicBezTo>
              <a:cubicBezTo>
                <a:pt x="7174" y="16011"/>
                <a:pt x="4053" y="16898"/>
                <a:pt x="2729" y="19104"/>
              </a:cubicBezTo>
              <a:cubicBezTo>
                <a:pt x="1249" y="21571"/>
                <a:pt x="910" y="24563"/>
                <a:pt x="0" y="27292"/>
              </a:cubicBezTo>
              <a:cubicBezTo>
                <a:pt x="910" y="31841"/>
                <a:pt x="1100" y="36595"/>
                <a:pt x="2729" y="40938"/>
              </a:cubicBezTo>
              <a:cubicBezTo>
                <a:pt x="3881" y="44009"/>
                <a:pt x="7583" y="45902"/>
                <a:pt x="8188" y="49126"/>
              </a:cubicBezTo>
              <a:cubicBezTo>
                <a:pt x="10374" y="60784"/>
                <a:pt x="9446" y="72836"/>
                <a:pt x="10917" y="84606"/>
              </a:cubicBezTo>
              <a:cubicBezTo>
                <a:pt x="11274" y="87461"/>
                <a:pt x="12166" y="90327"/>
                <a:pt x="13646" y="92794"/>
              </a:cubicBezTo>
              <a:cubicBezTo>
                <a:pt x="14970" y="95000"/>
                <a:pt x="17285" y="96433"/>
                <a:pt x="19105" y="98252"/>
              </a:cubicBezTo>
              <a:cubicBezTo>
                <a:pt x="18195" y="104620"/>
                <a:pt x="17823" y="111089"/>
                <a:pt x="16376" y="117357"/>
              </a:cubicBezTo>
              <a:cubicBezTo>
                <a:pt x="15082" y="122963"/>
                <a:pt x="10917" y="133732"/>
                <a:pt x="10917" y="133732"/>
              </a:cubicBezTo>
              <a:cubicBezTo>
                <a:pt x="29806" y="140028"/>
                <a:pt x="12159" y="134841"/>
                <a:pt x="49126" y="139190"/>
              </a:cubicBezTo>
              <a:cubicBezTo>
                <a:pt x="54622" y="139837"/>
                <a:pt x="60032" y="141078"/>
                <a:pt x="65502" y="141920"/>
              </a:cubicBezTo>
              <a:cubicBezTo>
                <a:pt x="71860" y="142898"/>
                <a:pt x="78238" y="143739"/>
                <a:pt x="84606" y="144649"/>
              </a:cubicBezTo>
              <a:cubicBezTo>
                <a:pt x="86426" y="146468"/>
                <a:pt x="87542" y="149602"/>
                <a:pt x="90065" y="150107"/>
              </a:cubicBezTo>
              <a:cubicBezTo>
                <a:pt x="95969" y="151288"/>
                <a:pt x="100444" y="145187"/>
                <a:pt x="103711" y="141920"/>
              </a:cubicBezTo>
              <a:cubicBezTo>
                <a:pt x="107015" y="142471"/>
                <a:pt x="123107" y="144278"/>
                <a:pt x="128274" y="147378"/>
              </a:cubicBezTo>
              <a:cubicBezTo>
                <a:pt x="130480" y="148702"/>
                <a:pt x="131430" y="151686"/>
                <a:pt x="133732" y="152837"/>
              </a:cubicBezTo>
              <a:cubicBezTo>
                <a:pt x="138878" y="155410"/>
                <a:pt x="150108" y="158295"/>
                <a:pt x="150108" y="158295"/>
              </a:cubicBezTo>
              <a:cubicBezTo>
                <a:pt x="151927" y="161024"/>
                <a:pt x="154099" y="163549"/>
                <a:pt x="155566" y="166483"/>
              </a:cubicBezTo>
              <a:cubicBezTo>
                <a:pt x="156852" y="169056"/>
                <a:pt x="156815" y="172203"/>
                <a:pt x="158295" y="174670"/>
              </a:cubicBezTo>
              <a:cubicBezTo>
                <a:pt x="159619" y="176877"/>
                <a:pt x="162146" y="178120"/>
                <a:pt x="163754" y="180129"/>
              </a:cubicBezTo>
              <a:cubicBezTo>
                <a:pt x="177526" y="197344"/>
                <a:pt x="161489" y="180593"/>
                <a:pt x="174671" y="193775"/>
              </a:cubicBezTo>
              <a:cubicBezTo>
                <a:pt x="181530" y="214356"/>
                <a:pt x="171479" y="189785"/>
                <a:pt x="185588" y="207421"/>
              </a:cubicBezTo>
              <a:cubicBezTo>
                <a:pt x="187385" y="209667"/>
                <a:pt x="187030" y="213036"/>
                <a:pt x="188317" y="215609"/>
              </a:cubicBezTo>
              <a:cubicBezTo>
                <a:pt x="198902" y="236780"/>
                <a:pt x="189640" y="211395"/>
                <a:pt x="196505" y="231984"/>
              </a:cubicBezTo>
              <a:cubicBezTo>
                <a:pt x="200924" y="307115"/>
                <a:pt x="194053" y="258881"/>
                <a:pt x="201963" y="286569"/>
              </a:cubicBezTo>
              <a:cubicBezTo>
                <a:pt x="202612" y="288840"/>
                <a:pt x="205636" y="302698"/>
                <a:pt x="207421" y="305673"/>
              </a:cubicBezTo>
              <a:cubicBezTo>
                <a:pt x="208745" y="307880"/>
                <a:pt x="211272" y="309123"/>
                <a:pt x="212880" y="311132"/>
              </a:cubicBezTo>
              <a:cubicBezTo>
                <a:pt x="214929" y="313693"/>
                <a:pt x="216019" y="317000"/>
                <a:pt x="218338" y="319319"/>
              </a:cubicBezTo>
              <a:cubicBezTo>
                <a:pt x="223630" y="324611"/>
                <a:pt x="228053" y="325287"/>
                <a:pt x="234714" y="327507"/>
              </a:cubicBezTo>
              <a:cubicBezTo>
                <a:pt x="259921" y="344311"/>
                <a:pt x="228908" y="322863"/>
                <a:pt x="248360" y="338424"/>
              </a:cubicBezTo>
              <a:cubicBezTo>
                <a:pt x="250921" y="340473"/>
                <a:pt x="253987" y="341833"/>
                <a:pt x="256548" y="343882"/>
              </a:cubicBezTo>
              <a:cubicBezTo>
                <a:pt x="258557" y="345489"/>
                <a:pt x="259800" y="348017"/>
                <a:pt x="262006" y="349341"/>
              </a:cubicBezTo>
              <a:cubicBezTo>
                <a:pt x="271057" y="354772"/>
                <a:pt x="270194" y="348430"/>
                <a:pt x="270194" y="35479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71</xdr:col>
      <xdr:colOff>16376</xdr:colOff>
      <xdr:row>88</xdr:row>
      <xdr:rowOff>13639</xdr:rowOff>
    </xdr:from>
    <xdr:to>
      <xdr:col>82</xdr:col>
      <xdr:colOff>24563</xdr:colOff>
      <xdr:row>118</xdr:row>
      <xdr:rowOff>10917</xdr:rowOff>
    </xdr:to>
    <xdr:sp macro="" textlink="">
      <xdr:nvSpPr>
        <xdr:cNvPr id="47" name="Freeform 55">
          <a:extLst>
            <a:ext uri="{FF2B5EF4-FFF2-40B4-BE49-F238E27FC236}">
              <a16:creationId xmlns:a16="http://schemas.microsoft.com/office/drawing/2014/main" id="{00000000-0008-0000-0F00-00002F000000}"/>
            </a:ext>
          </a:extLst>
        </xdr:cNvPr>
        <xdr:cNvSpPr/>
      </xdr:nvSpPr>
      <xdr:spPr>
        <a:xfrm>
          <a:off x="2950076" y="1522399"/>
          <a:ext cx="343467" cy="454478"/>
        </a:xfrm>
        <a:custGeom>
          <a:avLst/>
          <a:gdLst>
            <a:gd name="connsiteX0" fmla="*/ 10916 w 308402"/>
            <a:gd name="connsiteY0" fmla="*/ 447600 h 570415"/>
            <a:gd name="connsiteX1" fmla="*/ 8187 w 308402"/>
            <a:gd name="connsiteY1" fmla="*/ 461246 h 570415"/>
            <a:gd name="connsiteX2" fmla="*/ 5458 w 308402"/>
            <a:gd name="connsiteY2" fmla="*/ 469434 h 570415"/>
            <a:gd name="connsiteX3" fmla="*/ 0 w 308402"/>
            <a:gd name="connsiteY3" fmla="*/ 493997 h 570415"/>
            <a:gd name="connsiteX4" fmla="*/ 2729 w 308402"/>
            <a:gd name="connsiteY4" fmla="*/ 532206 h 570415"/>
            <a:gd name="connsiteX5" fmla="*/ 8187 w 308402"/>
            <a:gd name="connsiteY5" fmla="*/ 540394 h 570415"/>
            <a:gd name="connsiteX6" fmla="*/ 16375 w 308402"/>
            <a:gd name="connsiteY6" fmla="*/ 543123 h 570415"/>
            <a:gd name="connsiteX7" fmla="*/ 40938 w 308402"/>
            <a:gd name="connsiteY7" fmla="*/ 545852 h 570415"/>
            <a:gd name="connsiteX8" fmla="*/ 49126 w 308402"/>
            <a:gd name="connsiteY8" fmla="*/ 548581 h 570415"/>
            <a:gd name="connsiteX9" fmla="*/ 57313 w 308402"/>
            <a:gd name="connsiteY9" fmla="*/ 543123 h 570415"/>
            <a:gd name="connsiteX10" fmla="*/ 51855 w 308402"/>
            <a:gd name="connsiteY10" fmla="*/ 496726 h 570415"/>
            <a:gd name="connsiteX11" fmla="*/ 54584 w 308402"/>
            <a:gd name="connsiteY11" fmla="*/ 485809 h 570415"/>
            <a:gd name="connsiteX12" fmla="*/ 60043 w 308402"/>
            <a:gd name="connsiteY12" fmla="*/ 480351 h 570415"/>
            <a:gd name="connsiteX13" fmla="*/ 70959 w 308402"/>
            <a:gd name="connsiteY13" fmla="*/ 466705 h 570415"/>
            <a:gd name="connsiteX14" fmla="*/ 87335 w 308402"/>
            <a:gd name="connsiteY14" fmla="*/ 469434 h 570415"/>
            <a:gd name="connsiteX15" fmla="*/ 90064 w 308402"/>
            <a:gd name="connsiteY15" fmla="*/ 477621 h 570415"/>
            <a:gd name="connsiteX16" fmla="*/ 98252 w 308402"/>
            <a:gd name="connsiteY16" fmla="*/ 496726 h 570415"/>
            <a:gd name="connsiteX17" fmla="*/ 114627 w 308402"/>
            <a:gd name="connsiteY17" fmla="*/ 491268 h 570415"/>
            <a:gd name="connsiteX18" fmla="*/ 120086 w 308402"/>
            <a:gd name="connsiteY18" fmla="*/ 485809 h 570415"/>
            <a:gd name="connsiteX19" fmla="*/ 131002 w 308402"/>
            <a:gd name="connsiteY19" fmla="*/ 483080 h 570415"/>
            <a:gd name="connsiteX20" fmla="*/ 139190 w 308402"/>
            <a:gd name="connsiteY20" fmla="*/ 480351 h 570415"/>
            <a:gd name="connsiteX21" fmla="*/ 150107 w 308402"/>
            <a:gd name="connsiteY21" fmla="*/ 477621 h 570415"/>
            <a:gd name="connsiteX22" fmla="*/ 166482 w 308402"/>
            <a:gd name="connsiteY22" fmla="*/ 472163 h 570415"/>
            <a:gd name="connsiteX23" fmla="*/ 174670 w 308402"/>
            <a:gd name="connsiteY23" fmla="*/ 474892 h 570415"/>
            <a:gd name="connsiteX24" fmla="*/ 177399 w 308402"/>
            <a:gd name="connsiteY24" fmla="*/ 496726 h 570415"/>
            <a:gd name="connsiteX25" fmla="*/ 182858 w 308402"/>
            <a:gd name="connsiteY25" fmla="*/ 526748 h 570415"/>
            <a:gd name="connsiteX26" fmla="*/ 180128 w 308402"/>
            <a:gd name="connsiteY26" fmla="*/ 548581 h 570415"/>
            <a:gd name="connsiteX27" fmla="*/ 174670 w 308402"/>
            <a:gd name="connsiteY27" fmla="*/ 554040 h 570415"/>
            <a:gd name="connsiteX28" fmla="*/ 177399 w 308402"/>
            <a:gd name="connsiteY28" fmla="*/ 570415 h 570415"/>
            <a:gd name="connsiteX29" fmla="*/ 196504 w 308402"/>
            <a:gd name="connsiteY29" fmla="*/ 556769 h 570415"/>
            <a:gd name="connsiteX30" fmla="*/ 212879 w 308402"/>
            <a:gd name="connsiteY30" fmla="*/ 548581 h 570415"/>
            <a:gd name="connsiteX31" fmla="*/ 226525 w 308402"/>
            <a:gd name="connsiteY31" fmla="*/ 540394 h 570415"/>
            <a:gd name="connsiteX32" fmla="*/ 259276 w 308402"/>
            <a:gd name="connsiteY32" fmla="*/ 526748 h 570415"/>
            <a:gd name="connsiteX33" fmla="*/ 267464 w 308402"/>
            <a:gd name="connsiteY33" fmla="*/ 524018 h 570415"/>
            <a:gd name="connsiteX34" fmla="*/ 286568 w 308402"/>
            <a:gd name="connsiteY34" fmla="*/ 504914 h 570415"/>
            <a:gd name="connsiteX35" fmla="*/ 289298 w 308402"/>
            <a:gd name="connsiteY35" fmla="*/ 480351 h 570415"/>
            <a:gd name="connsiteX36" fmla="*/ 283839 w 308402"/>
            <a:gd name="connsiteY36" fmla="*/ 472163 h 570415"/>
            <a:gd name="connsiteX37" fmla="*/ 275651 w 308402"/>
            <a:gd name="connsiteY37" fmla="*/ 458517 h 570415"/>
            <a:gd name="connsiteX38" fmla="*/ 264735 w 308402"/>
            <a:gd name="connsiteY38" fmla="*/ 444871 h 570415"/>
            <a:gd name="connsiteX39" fmla="*/ 256547 w 308402"/>
            <a:gd name="connsiteY39" fmla="*/ 428495 h 570415"/>
            <a:gd name="connsiteX40" fmla="*/ 251088 w 308402"/>
            <a:gd name="connsiteY40" fmla="*/ 409391 h 570415"/>
            <a:gd name="connsiteX41" fmla="*/ 245630 w 308402"/>
            <a:gd name="connsiteY41" fmla="*/ 362994 h 570415"/>
            <a:gd name="connsiteX42" fmla="*/ 240171 w 308402"/>
            <a:gd name="connsiteY42" fmla="*/ 346619 h 570415"/>
            <a:gd name="connsiteX43" fmla="*/ 234713 w 308402"/>
            <a:gd name="connsiteY43" fmla="*/ 330243 h 570415"/>
            <a:gd name="connsiteX44" fmla="*/ 231984 w 308402"/>
            <a:gd name="connsiteY44" fmla="*/ 322056 h 570415"/>
            <a:gd name="connsiteX45" fmla="*/ 229255 w 308402"/>
            <a:gd name="connsiteY45" fmla="*/ 302951 h 570415"/>
            <a:gd name="connsiteX46" fmla="*/ 226525 w 308402"/>
            <a:gd name="connsiteY46" fmla="*/ 281117 h 570415"/>
            <a:gd name="connsiteX47" fmla="*/ 223796 w 308402"/>
            <a:gd name="connsiteY47" fmla="*/ 270200 h 570415"/>
            <a:gd name="connsiteX48" fmla="*/ 221067 w 308402"/>
            <a:gd name="connsiteY48" fmla="*/ 237450 h 570415"/>
            <a:gd name="connsiteX49" fmla="*/ 218338 w 308402"/>
            <a:gd name="connsiteY49" fmla="*/ 221074 h 570415"/>
            <a:gd name="connsiteX50" fmla="*/ 215608 w 308402"/>
            <a:gd name="connsiteY50" fmla="*/ 161031 h 570415"/>
            <a:gd name="connsiteX51" fmla="*/ 218338 w 308402"/>
            <a:gd name="connsiteY51" fmla="*/ 120093 h 570415"/>
            <a:gd name="connsiteX52" fmla="*/ 223796 w 308402"/>
            <a:gd name="connsiteY52" fmla="*/ 111905 h 570415"/>
            <a:gd name="connsiteX53" fmla="*/ 234713 w 308402"/>
            <a:gd name="connsiteY53" fmla="*/ 100988 h 570415"/>
            <a:gd name="connsiteX54" fmla="*/ 237442 w 308402"/>
            <a:gd name="connsiteY54" fmla="*/ 92801 h 570415"/>
            <a:gd name="connsiteX55" fmla="*/ 242901 w 308402"/>
            <a:gd name="connsiteY55" fmla="*/ 87342 h 570415"/>
            <a:gd name="connsiteX56" fmla="*/ 248359 w 308402"/>
            <a:gd name="connsiteY56" fmla="*/ 79154 h 570415"/>
            <a:gd name="connsiteX57" fmla="*/ 253818 w 308402"/>
            <a:gd name="connsiteY57" fmla="*/ 73696 h 570415"/>
            <a:gd name="connsiteX58" fmla="*/ 270193 w 308402"/>
            <a:gd name="connsiteY58" fmla="*/ 54591 h 570415"/>
            <a:gd name="connsiteX59" fmla="*/ 278381 w 308402"/>
            <a:gd name="connsiteY59" fmla="*/ 51862 h 570415"/>
            <a:gd name="connsiteX60" fmla="*/ 281110 w 308402"/>
            <a:gd name="connsiteY60" fmla="*/ 43674 h 570415"/>
            <a:gd name="connsiteX61" fmla="*/ 292027 w 308402"/>
            <a:gd name="connsiteY61" fmla="*/ 30028 h 570415"/>
            <a:gd name="connsiteX62" fmla="*/ 294756 w 308402"/>
            <a:gd name="connsiteY62" fmla="*/ 21841 h 570415"/>
            <a:gd name="connsiteX63" fmla="*/ 300214 w 308402"/>
            <a:gd name="connsiteY63" fmla="*/ 16382 h 570415"/>
            <a:gd name="connsiteX64" fmla="*/ 308402 w 308402"/>
            <a:gd name="connsiteY64" fmla="*/ 7 h 5704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308402" h="570415">
              <a:moveTo>
                <a:pt x="10916" y="447600"/>
              </a:moveTo>
              <a:cubicBezTo>
                <a:pt x="10006" y="452149"/>
                <a:pt x="9312" y="456746"/>
                <a:pt x="8187" y="461246"/>
              </a:cubicBezTo>
              <a:cubicBezTo>
                <a:pt x="7489" y="464037"/>
                <a:pt x="6082" y="466626"/>
                <a:pt x="5458" y="469434"/>
              </a:cubicBezTo>
              <a:cubicBezTo>
                <a:pt x="-946" y="498254"/>
                <a:pt x="6143" y="475565"/>
                <a:pt x="0" y="493997"/>
              </a:cubicBezTo>
              <a:cubicBezTo>
                <a:pt x="910" y="506733"/>
                <a:pt x="510" y="519631"/>
                <a:pt x="2729" y="532206"/>
              </a:cubicBezTo>
              <a:cubicBezTo>
                <a:pt x="3299" y="535436"/>
                <a:pt x="5626" y="538345"/>
                <a:pt x="8187" y="540394"/>
              </a:cubicBezTo>
              <a:cubicBezTo>
                <a:pt x="10433" y="542191"/>
                <a:pt x="13537" y="542650"/>
                <a:pt x="16375" y="543123"/>
              </a:cubicBezTo>
              <a:cubicBezTo>
                <a:pt x="24501" y="544477"/>
                <a:pt x="32750" y="544942"/>
                <a:pt x="40938" y="545852"/>
              </a:cubicBezTo>
              <a:cubicBezTo>
                <a:pt x="43667" y="546762"/>
                <a:pt x="46288" y="549054"/>
                <a:pt x="49126" y="548581"/>
              </a:cubicBezTo>
              <a:cubicBezTo>
                <a:pt x="52361" y="548042"/>
                <a:pt x="56906" y="546378"/>
                <a:pt x="57313" y="543123"/>
              </a:cubicBezTo>
              <a:cubicBezTo>
                <a:pt x="60247" y="519650"/>
                <a:pt x="57299" y="513061"/>
                <a:pt x="51855" y="496726"/>
              </a:cubicBezTo>
              <a:cubicBezTo>
                <a:pt x="52765" y="493087"/>
                <a:pt x="52906" y="489164"/>
                <a:pt x="54584" y="485809"/>
              </a:cubicBezTo>
              <a:cubicBezTo>
                <a:pt x="55735" y="483508"/>
                <a:pt x="58892" y="482652"/>
                <a:pt x="60043" y="480351"/>
              </a:cubicBezTo>
              <a:cubicBezTo>
                <a:pt x="67583" y="465272"/>
                <a:pt x="56059" y="471672"/>
                <a:pt x="70959" y="466705"/>
              </a:cubicBezTo>
              <a:cubicBezTo>
                <a:pt x="76418" y="467615"/>
                <a:pt x="82530" y="466689"/>
                <a:pt x="87335" y="469434"/>
              </a:cubicBezTo>
              <a:cubicBezTo>
                <a:pt x="89833" y="470861"/>
                <a:pt x="89366" y="474830"/>
                <a:pt x="90064" y="477621"/>
              </a:cubicBezTo>
              <a:cubicBezTo>
                <a:pt x="94376" y="494869"/>
                <a:pt x="88914" y="487390"/>
                <a:pt x="98252" y="496726"/>
              </a:cubicBezTo>
              <a:cubicBezTo>
                <a:pt x="103710" y="494907"/>
                <a:pt x="110559" y="495336"/>
                <a:pt x="114627" y="491268"/>
              </a:cubicBezTo>
              <a:cubicBezTo>
                <a:pt x="116447" y="489448"/>
                <a:pt x="117784" y="486960"/>
                <a:pt x="120086" y="485809"/>
              </a:cubicBezTo>
              <a:cubicBezTo>
                <a:pt x="123441" y="484132"/>
                <a:pt x="127396" y="484110"/>
                <a:pt x="131002" y="483080"/>
              </a:cubicBezTo>
              <a:cubicBezTo>
                <a:pt x="133768" y="482290"/>
                <a:pt x="136424" y="481141"/>
                <a:pt x="139190" y="480351"/>
              </a:cubicBezTo>
              <a:cubicBezTo>
                <a:pt x="142797" y="479320"/>
                <a:pt x="146514" y="478699"/>
                <a:pt x="150107" y="477621"/>
              </a:cubicBezTo>
              <a:cubicBezTo>
                <a:pt x="155618" y="475968"/>
                <a:pt x="166482" y="472163"/>
                <a:pt x="166482" y="472163"/>
              </a:cubicBezTo>
              <a:cubicBezTo>
                <a:pt x="169211" y="473073"/>
                <a:pt x="173502" y="472263"/>
                <a:pt x="174670" y="474892"/>
              </a:cubicBezTo>
              <a:cubicBezTo>
                <a:pt x="177649" y="481594"/>
                <a:pt x="176430" y="489456"/>
                <a:pt x="177399" y="496726"/>
              </a:cubicBezTo>
              <a:cubicBezTo>
                <a:pt x="180193" y="517683"/>
                <a:pt x="178839" y="510675"/>
                <a:pt x="182858" y="526748"/>
              </a:cubicBezTo>
              <a:cubicBezTo>
                <a:pt x="181948" y="534026"/>
                <a:pt x="182236" y="541556"/>
                <a:pt x="180128" y="548581"/>
              </a:cubicBezTo>
              <a:cubicBezTo>
                <a:pt x="179389" y="551046"/>
                <a:pt x="174989" y="551487"/>
                <a:pt x="174670" y="554040"/>
              </a:cubicBezTo>
              <a:cubicBezTo>
                <a:pt x="173984" y="559531"/>
                <a:pt x="176489" y="564957"/>
                <a:pt x="177399" y="570415"/>
              </a:cubicBezTo>
              <a:cubicBezTo>
                <a:pt x="197712" y="563645"/>
                <a:pt x="170597" y="574038"/>
                <a:pt x="196504" y="556769"/>
              </a:cubicBezTo>
              <a:cubicBezTo>
                <a:pt x="207086" y="549715"/>
                <a:pt x="201580" y="552349"/>
                <a:pt x="212879" y="548581"/>
              </a:cubicBezTo>
              <a:cubicBezTo>
                <a:pt x="225128" y="536335"/>
                <a:pt x="210581" y="549252"/>
                <a:pt x="226525" y="540394"/>
              </a:cubicBezTo>
              <a:cubicBezTo>
                <a:pt x="253499" y="525409"/>
                <a:pt x="231374" y="531398"/>
                <a:pt x="259276" y="526748"/>
              </a:cubicBezTo>
              <a:cubicBezTo>
                <a:pt x="262005" y="525838"/>
                <a:pt x="265430" y="526052"/>
                <a:pt x="267464" y="524018"/>
              </a:cubicBezTo>
              <a:cubicBezTo>
                <a:pt x="289360" y="502122"/>
                <a:pt x="268043" y="511089"/>
                <a:pt x="286568" y="504914"/>
              </a:cubicBezTo>
              <a:cubicBezTo>
                <a:pt x="291117" y="491269"/>
                <a:pt x="294756" y="491267"/>
                <a:pt x="289298" y="480351"/>
              </a:cubicBezTo>
              <a:cubicBezTo>
                <a:pt x="287831" y="477417"/>
                <a:pt x="285659" y="474892"/>
                <a:pt x="283839" y="472163"/>
              </a:cubicBezTo>
              <a:cubicBezTo>
                <a:pt x="276108" y="448967"/>
                <a:pt x="286891" y="477249"/>
                <a:pt x="275651" y="458517"/>
              </a:cubicBezTo>
              <a:cubicBezTo>
                <a:pt x="266861" y="443868"/>
                <a:pt x="281043" y="455743"/>
                <a:pt x="264735" y="444871"/>
              </a:cubicBezTo>
              <a:cubicBezTo>
                <a:pt x="257872" y="424286"/>
                <a:pt x="267130" y="449663"/>
                <a:pt x="256547" y="428495"/>
              </a:cubicBezTo>
              <a:cubicBezTo>
                <a:pt x="254590" y="424581"/>
                <a:pt x="251962" y="412886"/>
                <a:pt x="251088" y="409391"/>
              </a:cubicBezTo>
              <a:cubicBezTo>
                <a:pt x="250131" y="398866"/>
                <a:pt x="248759" y="375509"/>
                <a:pt x="245630" y="362994"/>
              </a:cubicBezTo>
              <a:cubicBezTo>
                <a:pt x="244234" y="357412"/>
                <a:pt x="241991" y="352077"/>
                <a:pt x="240171" y="346619"/>
              </a:cubicBezTo>
              <a:lnTo>
                <a:pt x="234713" y="330243"/>
              </a:lnTo>
              <a:lnTo>
                <a:pt x="231984" y="322056"/>
              </a:lnTo>
              <a:cubicBezTo>
                <a:pt x="231074" y="315688"/>
                <a:pt x="230105" y="309328"/>
                <a:pt x="229255" y="302951"/>
              </a:cubicBezTo>
              <a:cubicBezTo>
                <a:pt x="228286" y="295681"/>
                <a:pt x="227731" y="288352"/>
                <a:pt x="226525" y="281117"/>
              </a:cubicBezTo>
              <a:cubicBezTo>
                <a:pt x="225908" y="277417"/>
                <a:pt x="224706" y="273839"/>
                <a:pt x="223796" y="270200"/>
              </a:cubicBezTo>
              <a:cubicBezTo>
                <a:pt x="222886" y="259283"/>
                <a:pt x="222277" y="248338"/>
                <a:pt x="221067" y="237450"/>
              </a:cubicBezTo>
              <a:cubicBezTo>
                <a:pt x="220456" y="231950"/>
                <a:pt x="218732" y="226594"/>
                <a:pt x="218338" y="221074"/>
              </a:cubicBezTo>
              <a:cubicBezTo>
                <a:pt x="216910" y="201090"/>
                <a:pt x="216518" y="181045"/>
                <a:pt x="215608" y="161031"/>
              </a:cubicBezTo>
              <a:cubicBezTo>
                <a:pt x="216518" y="147385"/>
                <a:pt x="216090" y="133583"/>
                <a:pt x="218338" y="120093"/>
              </a:cubicBezTo>
              <a:cubicBezTo>
                <a:pt x="218877" y="116858"/>
                <a:pt x="221661" y="114396"/>
                <a:pt x="223796" y="111905"/>
              </a:cubicBezTo>
              <a:cubicBezTo>
                <a:pt x="227145" y="107998"/>
                <a:pt x="234713" y="100988"/>
                <a:pt x="234713" y="100988"/>
              </a:cubicBezTo>
              <a:cubicBezTo>
                <a:pt x="235623" y="98259"/>
                <a:pt x="235962" y="95268"/>
                <a:pt x="237442" y="92801"/>
              </a:cubicBezTo>
              <a:cubicBezTo>
                <a:pt x="238766" y="90594"/>
                <a:pt x="241293" y="89352"/>
                <a:pt x="242901" y="87342"/>
              </a:cubicBezTo>
              <a:cubicBezTo>
                <a:pt x="244950" y="84781"/>
                <a:pt x="246310" y="81715"/>
                <a:pt x="248359" y="79154"/>
              </a:cubicBezTo>
              <a:cubicBezTo>
                <a:pt x="249966" y="77145"/>
                <a:pt x="252211" y="75705"/>
                <a:pt x="253818" y="73696"/>
              </a:cubicBezTo>
              <a:cubicBezTo>
                <a:pt x="258263" y="68139"/>
                <a:pt x="263024" y="56980"/>
                <a:pt x="270193" y="54591"/>
              </a:cubicBezTo>
              <a:lnTo>
                <a:pt x="278381" y="51862"/>
              </a:lnTo>
              <a:cubicBezTo>
                <a:pt x="279291" y="49133"/>
                <a:pt x="279823" y="46247"/>
                <a:pt x="281110" y="43674"/>
              </a:cubicBezTo>
              <a:cubicBezTo>
                <a:pt x="284552" y="36789"/>
                <a:pt x="286950" y="35105"/>
                <a:pt x="292027" y="30028"/>
              </a:cubicBezTo>
              <a:cubicBezTo>
                <a:pt x="292937" y="27299"/>
                <a:pt x="293276" y="24308"/>
                <a:pt x="294756" y="21841"/>
              </a:cubicBezTo>
              <a:cubicBezTo>
                <a:pt x="296080" y="19634"/>
                <a:pt x="299063" y="18684"/>
                <a:pt x="300214" y="16382"/>
              </a:cubicBezTo>
              <a:cubicBezTo>
                <a:pt x="308833" y="-856"/>
                <a:pt x="299465" y="7"/>
                <a:pt x="308402" y="7"/>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77</xdr:col>
      <xdr:colOff>24180</xdr:colOff>
      <xdr:row>105</xdr:row>
      <xdr:rowOff>0</xdr:rowOff>
    </xdr:from>
    <xdr:to>
      <xdr:col>80</xdr:col>
      <xdr:colOff>19104</xdr:colOff>
      <xdr:row>110</xdr:row>
      <xdr:rowOff>13646</xdr:rowOff>
    </xdr:to>
    <xdr:sp macro="" textlink="">
      <xdr:nvSpPr>
        <xdr:cNvPr id="48" name="Freeform 56">
          <a:extLst>
            <a:ext uri="{FF2B5EF4-FFF2-40B4-BE49-F238E27FC236}">
              <a16:creationId xmlns:a16="http://schemas.microsoft.com/office/drawing/2014/main" id="{00000000-0008-0000-0F00-000030000000}"/>
            </a:ext>
          </a:extLst>
        </xdr:cNvPr>
        <xdr:cNvSpPr/>
      </xdr:nvSpPr>
      <xdr:spPr>
        <a:xfrm>
          <a:off x="3140760" y="1767840"/>
          <a:ext cx="86364" cy="89846"/>
        </a:xfrm>
        <a:custGeom>
          <a:avLst/>
          <a:gdLst>
            <a:gd name="connsiteX0" fmla="*/ 76801 w 76801"/>
            <a:gd name="connsiteY0" fmla="*/ 92793 h 109169"/>
            <a:gd name="connsiteX1" fmla="*/ 65884 w 76801"/>
            <a:gd name="connsiteY1" fmla="*/ 106439 h 109169"/>
            <a:gd name="connsiteX2" fmla="*/ 57697 w 76801"/>
            <a:gd name="connsiteY2" fmla="*/ 109169 h 109169"/>
            <a:gd name="connsiteX3" fmla="*/ 33134 w 76801"/>
            <a:gd name="connsiteY3" fmla="*/ 103710 h 109169"/>
            <a:gd name="connsiteX4" fmla="*/ 14029 w 76801"/>
            <a:gd name="connsiteY4" fmla="*/ 90064 h 109169"/>
            <a:gd name="connsiteX5" fmla="*/ 383 w 76801"/>
            <a:gd name="connsiteY5" fmla="*/ 70960 h 109169"/>
            <a:gd name="connsiteX6" fmla="*/ 3112 w 76801"/>
            <a:gd name="connsiteY6" fmla="*/ 16375 h 109169"/>
            <a:gd name="connsiteX7" fmla="*/ 35863 w 76801"/>
            <a:gd name="connsiteY7" fmla="*/ 8187 h 109169"/>
            <a:gd name="connsiteX8" fmla="*/ 44050 w 76801"/>
            <a:gd name="connsiteY8" fmla="*/ 5458 h 109169"/>
            <a:gd name="connsiteX9" fmla="*/ 49509 w 76801"/>
            <a:gd name="connsiteY9" fmla="*/ 0 h 1091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76801" h="109169">
              <a:moveTo>
                <a:pt x="76801" y="92793"/>
              </a:moveTo>
              <a:cubicBezTo>
                <a:pt x="73162" y="97342"/>
                <a:pt x="70307" y="102648"/>
                <a:pt x="65884" y="106439"/>
              </a:cubicBezTo>
              <a:cubicBezTo>
                <a:pt x="63700" y="108311"/>
                <a:pt x="60574" y="109169"/>
                <a:pt x="57697" y="109169"/>
              </a:cubicBezTo>
              <a:cubicBezTo>
                <a:pt x="48093" y="109169"/>
                <a:pt x="41576" y="106524"/>
                <a:pt x="33134" y="103710"/>
              </a:cubicBezTo>
              <a:cubicBezTo>
                <a:pt x="20183" y="90759"/>
                <a:pt x="27099" y="94420"/>
                <a:pt x="14029" y="90064"/>
              </a:cubicBezTo>
              <a:cubicBezTo>
                <a:pt x="1078" y="77113"/>
                <a:pt x="4739" y="84029"/>
                <a:pt x="383" y="70960"/>
              </a:cubicBezTo>
              <a:cubicBezTo>
                <a:pt x="1293" y="52765"/>
                <a:pt x="-2412" y="33735"/>
                <a:pt x="3112" y="16375"/>
              </a:cubicBezTo>
              <a:cubicBezTo>
                <a:pt x="4370" y="12420"/>
                <a:pt x="33401" y="8734"/>
                <a:pt x="35863" y="8187"/>
              </a:cubicBezTo>
              <a:cubicBezTo>
                <a:pt x="38671" y="7563"/>
                <a:pt x="41321" y="6368"/>
                <a:pt x="44050" y="5458"/>
              </a:cubicBezTo>
              <a:lnTo>
                <a:pt x="49509"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76</xdr:col>
      <xdr:colOff>24539</xdr:colOff>
      <xdr:row>84</xdr:row>
      <xdr:rowOff>13646</xdr:rowOff>
    </xdr:from>
    <xdr:to>
      <xdr:col>78</xdr:col>
      <xdr:colOff>19105</xdr:colOff>
      <xdr:row>88</xdr:row>
      <xdr:rowOff>16375</xdr:rowOff>
    </xdr:to>
    <xdr:sp macro="" textlink="">
      <xdr:nvSpPr>
        <xdr:cNvPr id="49" name="Freeform 57">
          <a:extLst>
            <a:ext uri="{FF2B5EF4-FFF2-40B4-BE49-F238E27FC236}">
              <a16:creationId xmlns:a16="http://schemas.microsoft.com/office/drawing/2014/main" id="{00000000-0008-0000-0F00-000031000000}"/>
            </a:ext>
          </a:extLst>
        </xdr:cNvPr>
        <xdr:cNvSpPr/>
      </xdr:nvSpPr>
      <xdr:spPr>
        <a:xfrm>
          <a:off x="3110639" y="1461446"/>
          <a:ext cx="55526" cy="63689"/>
        </a:xfrm>
        <a:custGeom>
          <a:avLst/>
          <a:gdLst>
            <a:gd name="connsiteX0" fmla="*/ 16399 w 49150"/>
            <a:gd name="connsiteY0" fmla="*/ 79148 h 79148"/>
            <a:gd name="connsiteX1" fmla="*/ 2753 w 49150"/>
            <a:gd name="connsiteY1" fmla="*/ 70960 h 79148"/>
            <a:gd name="connsiteX2" fmla="*/ 2753 w 49150"/>
            <a:gd name="connsiteY2" fmla="*/ 43668 h 79148"/>
            <a:gd name="connsiteX3" fmla="*/ 8211 w 49150"/>
            <a:gd name="connsiteY3" fmla="*/ 10917 h 79148"/>
            <a:gd name="connsiteX4" fmla="*/ 10940 w 49150"/>
            <a:gd name="connsiteY4" fmla="*/ 2730 h 79148"/>
            <a:gd name="connsiteX5" fmla="*/ 19128 w 49150"/>
            <a:gd name="connsiteY5" fmla="*/ 0 h 79148"/>
            <a:gd name="connsiteX6" fmla="*/ 38233 w 49150"/>
            <a:gd name="connsiteY6" fmla="*/ 2730 h 79148"/>
            <a:gd name="connsiteX7" fmla="*/ 40962 w 49150"/>
            <a:gd name="connsiteY7" fmla="*/ 10917 h 79148"/>
            <a:gd name="connsiteX8" fmla="*/ 43691 w 49150"/>
            <a:gd name="connsiteY8" fmla="*/ 24564 h 79148"/>
            <a:gd name="connsiteX9" fmla="*/ 49150 w 49150"/>
            <a:gd name="connsiteY9" fmla="*/ 38210 h 79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9150" h="79148">
              <a:moveTo>
                <a:pt x="16399" y="79148"/>
              </a:moveTo>
              <a:cubicBezTo>
                <a:pt x="11850" y="76419"/>
                <a:pt x="6504" y="74711"/>
                <a:pt x="2753" y="70960"/>
              </a:cubicBezTo>
              <a:cubicBezTo>
                <a:pt x="-3213" y="64994"/>
                <a:pt x="2308" y="47007"/>
                <a:pt x="2753" y="43668"/>
              </a:cubicBezTo>
              <a:cubicBezTo>
                <a:pt x="5244" y="24981"/>
                <a:pt x="4063" y="25437"/>
                <a:pt x="8211" y="10917"/>
              </a:cubicBezTo>
              <a:cubicBezTo>
                <a:pt x="9001" y="8151"/>
                <a:pt x="8906" y="4764"/>
                <a:pt x="10940" y="2730"/>
              </a:cubicBezTo>
              <a:cubicBezTo>
                <a:pt x="12974" y="696"/>
                <a:pt x="16399" y="910"/>
                <a:pt x="19128" y="0"/>
              </a:cubicBezTo>
              <a:cubicBezTo>
                <a:pt x="25496" y="910"/>
                <a:pt x="32479" y="-147"/>
                <a:pt x="38233" y="2730"/>
              </a:cubicBezTo>
              <a:cubicBezTo>
                <a:pt x="40806" y="4016"/>
                <a:pt x="40264" y="8126"/>
                <a:pt x="40962" y="10917"/>
              </a:cubicBezTo>
              <a:cubicBezTo>
                <a:pt x="42087" y="15418"/>
                <a:pt x="42566" y="20063"/>
                <a:pt x="43691" y="24564"/>
              </a:cubicBezTo>
              <a:cubicBezTo>
                <a:pt x="45377" y="31309"/>
                <a:pt x="46326" y="32563"/>
                <a:pt x="49150" y="3821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82</xdr:col>
      <xdr:colOff>24563</xdr:colOff>
      <xdr:row>88</xdr:row>
      <xdr:rowOff>10917</xdr:rowOff>
    </xdr:from>
    <xdr:to>
      <xdr:col>99</xdr:col>
      <xdr:colOff>2892</xdr:colOff>
      <xdr:row>107</xdr:row>
      <xdr:rowOff>5458</xdr:rowOff>
    </xdr:to>
    <xdr:sp macro="" textlink="">
      <xdr:nvSpPr>
        <xdr:cNvPr id="50" name="Freeform 58">
          <a:extLst>
            <a:ext uri="{FF2B5EF4-FFF2-40B4-BE49-F238E27FC236}">
              <a16:creationId xmlns:a16="http://schemas.microsoft.com/office/drawing/2014/main" id="{00000000-0008-0000-0F00-000032000000}"/>
            </a:ext>
          </a:extLst>
        </xdr:cNvPr>
        <xdr:cNvSpPr/>
      </xdr:nvSpPr>
      <xdr:spPr>
        <a:xfrm>
          <a:off x="3293543" y="1519677"/>
          <a:ext cx="496489" cy="284101"/>
        </a:xfrm>
        <a:custGeom>
          <a:avLst/>
          <a:gdLst>
            <a:gd name="connsiteX0" fmla="*/ 0 w 442298"/>
            <a:gd name="connsiteY0" fmla="*/ 0 h 357528"/>
            <a:gd name="connsiteX1" fmla="*/ 27292 w 442298"/>
            <a:gd name="connsiteY1" fmla="*/ 8187 h 357528"/>
            <a:gd name="connsiteX2" fmla="*/ 32751 w 442298"/>
            <a:gd name="connsiteY2" fmla="*/ 24563 h 357528"/>
            <a:gd name="connsiteX3" fmla="*/ 46397 w 442298"/>
            <a:gd name="connsiteY3" fmla="*/ 35480 h 357528"/>
            <a:gd name="connsiteX4" fmla="*/ 38209 w 442298"/>
            <a:gd name="connsiteY4" fmla="*/ 40938 h 357528"/>
            <a:gd name="connsiteX5" fmla="*/ 32751 w 442298"/>
            <a:gd name="connsiteY5" fmla="*/ 49126 h 357528"/>
            <a:gd name="connsiteX6" fmla="*/ 27292 w 442298"/>
            <a:gd name="connsiteY6" fmla="*/ 54584 h 357528"/>
            <a:gd name="connsiteX7" fmla="*/ 21834 w 442298"/>
            <a:gd name="connsiteY7" fmla="*/ 95523 h 357528"/>
            <a:gd name="connsiteX8" fmla="*/ 24563 w 442298"/>
            <a:gd name="connsiteY8" fmla="*/ 136461 h 357528"/>
            <a:gd name="connsiteX9" fmla="*/ 32751 w 442298"/>
            <a:gd name="connsiteY9" fmla="*/ 139190 h 357528"/>
            <a:gd name="connsiteX10" fmla="*/ 38209 w 442298"/>
            <a:gd name="connsiteY10" fmla="*/ 144649 h 357528"/>
            <a:gd name="connsiteX11" fmla="*/ 51855 w 442298"/>
            <a:gd name="connsiteY11" fmla="*/ 147378 h 357528"/>
            <a:gd name="connsiteX12" fmla="*/ 95523 w 442298"/>
            <a:gd name="connsiteY12" fmla="*/ 150107 h 357528"/>
            <a:gd name="connsiteX13" fmla="*/ 114628 w 442298"/>
            <a:gd name="connsiteY13" fmla="*/ 147378 h 357528"/>
            <a:gd name="connsiteX14" fmla="*/ 125545 w 442298"/>
            <a:gd name="connsiteY14" fmla="*/ 114627 h 357528"/>
            <a:gd name="connsiteX15" fmla="*/ 133732 w 442298"/>
            <a:gd name="connsiteY15" fmla="*/ 128273 h 357528"/>
            <a:gd name="connsiteX16" fmla="*/ 147378 w 442298"/>
            <a:gd name="connsiteY16" fmla="*/ 139190 h 357528"/>
            <a:gd name="connsiteX17" fmla="*/ 161024 w 442298"/>
            <a:gd name="connsiteY17" fmla="*/ 150107 h 357528"/>
            <a:gd name="connsiteX18" fmla="*/ 171941 w 442298"/>
            <a:gd name="connsiteY18" fmla="*/ 163753 h 357528"/>
            <a:gd name="connsiteX19" fmla="*/ 174671 w 442298"/>
            <a:gd name="connsiteY19" fmla="*/ 171941 h 357528"/>
            <a:gd name="connsiteX20" fmla="*/ 185588 w 442298"/>
            <a:gd name="connsiteY20" fmla="*/ 185587 h 357528"/>
            <a:gd name="connsiteX21" fmla="*/ 207421 w 442298"/>
            <a:gd name="connsiteY21" fmla="*/ 188316 h 357528"/>
            <a:gd name="connsiteX22" fmla="*/ 212880 w 442298"/>
            <a:gd name="connsiteY22" fmla="*/ 193775 h 357528"/>
            <a:gd name="connsiteX23" fmla="*/ 226526 w 442298"/>
            <a:gd name="connsiteY23" fmla="*/ 201962 h 357528"/>
            <a:gd name="connsiteX24" fmla="*/ 221067 w 442298"/>
            <a:gd name="connsiteY24" fmla="*/ 207421 h 357528"/>
            <a:gd name="connsiteX25" fmla="*/ 207421 w 442298"/>
            <a:gd name="connsiteY25" fmla="*/ 218338 h 357528"/>
            <a:gd name="connsiteX26" fmla="*/ 199234 w 442298"/>
            <a:gd name="connsiteY26" fmla="*/ 231984 h 357528"/>
            <a:gd name="connsiteX27" fmla="*/ 196504 w 442298"/>
            <a:gd name="connsiteY27" fmla="*/ 240172 h 357528"/>
            <a:gd name="connsiteX28" fmla="*/ 204692 w 442298"/>
            <a:gd name="connsiteY28" fmla="*/ 242901 h 357528"/>
            <a:gd name="connsiteX29" fmla="*/ 218338 w 442298"/>
            <a:gd name="connsiteY29" fmla="*/ 251088 h 357528"/>
            <a:gd name="connsiteX30" fmla="*/ 231984 w 442298"/>
            <a:gd name="connsiteY30" fmla="*/ 259276 h 357528"/>
            <a:gd name="connsiteX31" fmla="*/ 242901 w 442298"/>
            <a:gd name="connsiteY31" fmla="*/ 272922 h 357528"/>
            <a:gd name="connsiteX32" fmla="*/ 256547 w 442298"/>
            <a:gd name="connsiteY32" fmla="*/ 283839 h 357528"/>
            <a:gd name="connsiteX33" fmla="*/ 264735 w 442298"/>
            <a:gd name="connsiteY33" fmla="*/ 286568 h 357528"/>
            <a:gd name="connsiteX34" fmla="*/ 278381 w 442298"/>
            <a:gd name="connsiteY34" fmla="*/ 294756 h 357528"/>
            <a:gd name="connsiteX35" fmla="*/ 286569 w 442298"/>
            <a:gd name="connsiteY35" fmla="*/ 300215 h 357528"/>
            <a:gd name="connsiteX36" fmla="*/ 294757 w 442298"/>
            <a:gd name="connsiteY36" fmla="*/ 308402 h 357528"/>
            <a:gd name="connsiteX37" fmla="*/ 311132 w 442298"/>
            <a:gd name="connsiteY37" fmla="*/ 313861 h 357528"/>
            <a:gd name="connsiteX38" fmla="*/ 330237 w 442298"/>
            <a:gd name="connsiteY38" fmla="*/ 319319 h 357528"/>
            <a:gd name="connsiteX39" fmla="*/ 338424 w 442298"/>
            <a:gd name="connsiteY39" fmla="*/ 322048 h 357528"/>
            <a:gd name="connsiteX40" fmla="*/ 343883 w 442298"/>
            <a:gd name="connsiteY40" fmla="*/ 327507 h 357528"/>
            <a:gd name="connsiteX41" fmla="*/ 357529 w 442298"/>
            <a:gd name="connsiteY41" fmla="*/ 335694 h 357528"/>
            <a:gd name="connsiteX42" fmla="*/ 379363 w 442298"/>
            <a:gd name="connsiteY42" fmla="*/ 332965 h 357528"/>
            <a:gd name="connsiteX43" fmla="*/ 393009 w 442298"/>
            <a:gd name="connsiteY43" fmla="*/ 341153 h 357528"/>
            <a:gd name="connsiteX44" fmla="*/ 401196 w 442298"/>
            <a:gd name="connsiteY44" fmla="*/ 346611 h 357528"/>
            <a:gd name="connsiteX45" fmla="*/ 417572 w 442298"/>
            <a:gd name="connsiteY45" fmla="*/ 352070 h 357528"/>
            <a:gd name="connsiteX46" fmla="*/ 425759 w 442298"/>
            <a:gd name="connsiteY46" fmla="*/ 357528 h 357528"/>
            <a:gd name="connsiteX47" fmla="*/ 442135 w 442298"/>
            <a:gd name="connsiteY47" fmla="*/ 352070 h 357528"/>
            <a:gd name="connsiteX48" fmla="*/ 439406 w 442298"/>
            <a:gd name="connsiteY48" fmla="*/ 352070 h 3575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42298" h="357528">
              <a:moveTo>
                <a:pt x="0" y="0"/>
              </a:moveTo>
              <a:cubicBezTo>
                <a:pt x="5342" y="763"/>
                <a:pt x="22425" y="399"/>
                <a:pt x="27292" y="8187"/>
              </a:cubicBezTo>
              <a:cubicBezTo>
                <a:pt x="30342" y="13066"/>
                <a:pt x="27963" y="21372"/>
                <a:pt x="32751" y="24563"/>
              </a:cubicBezTo>
              <a:cubicBezTo>
                <a:pt x="43080" y="31448"/>
                <a:pt x="38620" y="27701"/>
                <a:pt x="46397" y="35480"/>
              </a:cubicBezTo>
              <a:cubicBezTo>
                <a:pt x="43668" y="37299"/>
                <a:pt x="40528" y="38619"/>
                <a:pt x="38209" y="40938"/>
              </a:cubicBezTo>
              <a:cubicBezTo>
                <a:pt x="35890" y="43257"/>
                <a:pt x="34800" y="46565"/>
                <a:pt x="32751" y="49126"/>
              </a:cubicBezTo>
              <a:cubicBezTo>
                <a:pt x="31144" y="51135"/>
                <a:pt x="29112" y="52765"/>
                <a:pt x="27292" y="54584"/>
              </a:cubicBezTo>
              <a:cubicBezTo>
                <a:pt x="21879" y="70826"/>
                <a:pt x="21834" y="68810"/>
                <a:pt x="21834" y="95523"/>
              </a:cubicBezTo>
              <a:cubicBezTo>
                <a:pt x="21834" y="109199"/>
                <a:pt x="21246" y="123193"/>
                <a:pt x="24563" y="136461"/>
              </a:cubicBezTo>
              <a:cubicBezTo>
                <a:pt x="25261" y="139252"/>
                <a:pt x="30022" y="138280"/>
                <a:pt x="32751" y="139190"/>
              </a:cubicBezTo>
              <a:cubicBezTo>
                <a:pt x="34570" y="141010"/>
                <a:pt x="35844" y="143635"/>
                <a:pt x="38209" y="144649"/>
              </a:cubicBezTo>
              <a:cubicBezTo>
                <a:pt x="42473" y="146476"/>
                <a:pt x="47237" y="146938"/>
                <a:pt x="51855" y="147378"/>
              </a:cubicBezTo>
              <a:cubicBezTo>
                <a:pt x="66374" y="148761"/>
                <a:pt x="80967" y="149197"/>
                <a:pt x="95523" y="150107"/>
              </a:cubicBezTo>
              <a:cubicBezTo>
                <a:pt x="101891" y="149197"/>
                <a:pt x="111436" y="152963"/>
                <a:pt x="114628" y="147378"/>
              </a:cubicBezTo>
              <a:cubicBezTo>
                <a:pt x="133508" y="114339"/>
                <a:pt x="102240" y="106860"/>
                <a:pt x="125545" y="114627"/>
              </a:cubicBezTo>
              <a:cubicBezTo>
                <a:pt x="139378" y="128462"/>
                <a:pt x="123101" y="110555"/>
                <a:pt x="133732" y="128273"/>
              </a:cubicBezTo>
              <a:cubicBezTo>
                <a:pt x="136774" y="133343"/>
                <a:pt x="143086" y="135756"/>
                <a:pt x="147378" y="139190"/>
              </a:cubicBezTo>
              <a:cubicBezTo>
                <a:pt x="166821" y="154745"/>
                <a:pt x="135828" y="133310"/>
                <a:pt x="161024" y="150107"/>
              </a:cubicBezTo>
              <a:cubicBezTo>
                <a:pt x="167886" y="170689"/>
                <a:pt x="157832" y="146117"/>
                <a:pt x="171941" y="163753"/>
              </a:cubicBezTo>
              <a:cubicBezTo>
                <a:pt x="173738" y="166000"/>
                <a:pt x="173384" y="169368"/>
                <a:pt x="174671" y="171941"/>
              </a:cubicBezTo>
              <a:cubicBezTo>
                <a:pt x="175450" y="173499"/>
                <a:pt x="182600" y="184691"/>
                <a:pt x="185588" y="185587"/>
              </a:cubicBezTo>
              <a:cubicBezTo>
                <a:pt x="192613" y="187694"/>
                <a:pt x="200143" y="187406"/>
                <a:pt x="207421" y="188316"/>
              </a:cubicBezTo>
              <a:cubicBezTo>
                <a:pt x="209241" y="190136"/>
                <a:pt x="210673" y="192451"/>
                <a:pt x="212880" y="193775"/>
              </a:cubicBezTo>
              <a:cubicBezTo>
                <a:pt x="230598" y="204406"/>
                <a:pt x="212691" y="188129"/>
                <a:pt x="226526" y="201962"/>
              </a:cubicBezTo>
              <a:cubicBezTo>
                <a:pt x="224706" y="203782"/>
                <a:pt x="223076" y="205813"/>
                <a:pt x="221067" y="207421"/>
              </a:cubicBezTo>
              <a:cubicBezTo>
                <a:pt x="203852" y="221193"/>
                <a:pt x="220603" y="205156"/>
                <a:pt x="207421" y="218338"/>
              </a:cubicBezTo>
              <a:cubicBezTo>
                <a:pt x="199691" y="241527"/>
                <a:pt x="210471" y="213255"/>
                <a:pt x="199234" y="231984"/>
              </a:cubicBezTo>
              <a:cubicBezTo>
                <a:pt x="197754" y="234451"/>
                <a:pt x="197414" y="237443"/>
                <a:pt x="196504" y="240172"/>
              </a:cubicBezTo>
              <a:cubicBezTo>
                <a:pt x="199233" y="241082"/>
                <a:pt x="202225" y="241421"/>
                <a:pt x="204692" y="242901"/>
              </a:cubicBezTo>
              <a:cubicBezTo>
                <a:pt x="223426" y="254140"/>
                <a:pt x="195143" y="243356"/>
                <a:pt x="218338" y="251088"/>
              </a:cubicBezTo>
              <a:cubicBezTo>
                <a:pt x="232171" y="264921"/>
                <a:pt x="214269" y="248646"/>
                <a:pt x="231984" y="259276"/>
              </a:cubicBezTo>
              <a:cubicBezTo>
                <a:pt x="237054" y="262318"/>
                <a:pt x="239467" y="268630"/>
                <a:pt x="242901" y="272922"/>
              </a:cubicBezTo>
              <a:cubicBezTo>
                <a:pt x="246286" y="277153"/>
                <a:pt x="251819" y="281475"/>
                <a:pt x="256547" y="283839"/>
              </a:cubicBezTo>
              <a:cubicBezTo>
                <a:pt x="259120" y="285126"/>
                <a:pt x="262006" y="285658"/>
                <a:pt x="264735" y="286568"/>
              </a:cubicBezTo>
              <a:cubicBezTo>
                <a:pt x="275398" y="297231"/>
                <a:pt x="264209" y="287670"/>
                <a:pt x="278381" y="294756"/>
              </a:cubicBezTo>
              <a:cubicBezTo>
                <a:pt x="281315" y="296223"/>
                <a:pt x="284049" y="298115"/>
                <a:pt x="286569" y="300215"/>
              </a:cubicBezTo>
              <a:cubicBezTo>
                <a:pt x="289534" y="302686"/>
                <a:pt x="291383" y="306528"/>
                <a:pt x="294757" y="308402"/>
              </a:cubicBezTo>
              <a:cubicBezTo>
                <a:pt x="299787" y="311196"/>
                <a:pt x="305674" y="312041"/>
                <a:pt x="311132" y="313861"/>
              </a:cubicBezTo>
              <a:cubicBezTo>
                <a:pt x="330748" y="320400"/>
                <a:pt x="306269" y="312471"/>
                <a:pt x="330237" y="319319"/>
              </a:cubicBezTo>
              <a:cubicBezTo>
                <a:pt x="333003" y="320109"/>
                <a:pt x="335695" y="321138"/>
                <a:pt x="338424" y="322048"/>
              </a:cubicBezTo>
              <a:cubicBezTo>
                <a:pt x="340244" y="323868"/>
                <a:pt x="341676" y="326183"/>
                <a:pt x="343883" y="327507"/>
              </a:cubicBezTo>
              <a:cubicBezTo>
                <a:pt x="361601" y="338138"/>
                <a:pt x="343694" y="321861"/>
                <a:pt x="357529" y="335694"/>
              </a:cubicBezTo>
              <a:cubicBezTo>
                <a:pt x="364807" y="334784"/>
                <a:pt x="372028" y="332965"/>
                <a:pt x="379363" y="332965"/>
              </a:cubicBezTo>
              <a:cubicBezTo>
                <a:pt x="387657" y="332965"/>
                <a:pt x="387604" y="336829"/>
                <a:pt x="393009" y="341153"/>
              </a:cubicBezTo>
              <a:cubicBezTo>
                <a:pt x="395570" y="343202"/>
                <a:pt x="398199" y="345279"/>
                <a:pt x="401196" y="346611"/>
              </a:cubicBezTo>
              <a:cubicBezTo>
                <a:pt x="406454" y="348948"/>
                <a:pt x="417572" y="352070"/>
                <a:pt x="417572" y="352070"/>
              </a:cubicBezTo>
              <a:cubicBezTo>
                <a:pt x="420301" y="353889"/>
                <a:pt x="422479" y="357528"/>
                <a:pt x="425759" y="357528"/>
              </a:cubicBezTo>
              <a:cubicBezTo>
                <a:pt x="431513" y="357528"/>
                <a:pt x="436793" y="354207"/>
                <a:pt x="442135" y="352070"/>
              </a:cubicBezTo>
              <a:cubicBezTo>
                <a:pt x="442980" y="351732"/>
                <a:pt x="440316" y="352070"/>
                <a:pt x="439406" y="35207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75</xdr:col>
      <xdr:colOff>5431</xdr:colOff>
      <xdr:row>117</xdr:row>
      <xdr:rowOff>16375</xdr:rowOff>
    </xdr:from>
    <xdr:to>
      <xdr:col>86</xdr:col>
      <xdr:colOff>11070</xdr:colOff>
      <xdr:row>143</xdr:row>
      <xdr:rowOff>0</xdr:rowOff>
    </xdr:to>
    <xdr:sp macro="" textlink="">
      <xdr:nvSpPr>
        <xdr:cNvPr id="51" name="Freeform 59">
          <a:extLst>
            <a:ext uri="{FF2B5EF4-FFF2-40B4-BE49-F238E27FC236}">
              <a16:creationId xmlns:a16="http://schemas.microsoft.com/office/drawing/2014/main" id="{00000000-0008-0000-0F00-000033000000}"/>
            </a:ext>
          </a:extLst>
        </xdr:cNvPr>
        <xdr:cNvSpPr/>
      </xdr:nvSpPr>
      <xdr:spPr>
        <a:xfrm>
          <a:off x="3061051" y="1967095"/>
          <a:ext cx="340919" cy="379865"/>
        </a:xfrm>
        <a:custGeom>
          <a:avLst/>
          <a:gdLst>
            <a:gd name="connsiteX0" fmla="*/ 128301 w 305854"/>
            <a:gd name="connsiteY0" fmla="*/ 0 h 480344"/>
            <a:gd name="connsiteX1" fmla="*/ 136489 w 305854"/>
            <a:gd name="connsiteY1" fmla="*/ 13646 h 480344"/>
            <a:gd name="connsiteX2" fmla="*/ 141947 w 305854"/>
            <a:gd name="connsiteY2" fmla="*/ 19105 h 480344"/>
            <a:gd name="connsiteX3" fmla="*/ 144677 w 305854"/>
            <a:gd name="connsiteY3" fmla="*/ 27292 h 480344"/>
            <a:gd name="connsiteX4" fmla="*/ 155594 w 305854"/>
            <a:gd name="connsiteY4" fmla="*/ 38209 h 480344"/>
            <a:gd name="connsiteX5" fmla="*/ 161052 w 305854"/>
            <a:gd name="connsiteY5" fmla="*/ 43668 h 480344"/>
            <a:gd name="connsiteX6" fmla="*/ 171969 w 305854"/>
            <a:gd name="connsiteY6" fmla="*/ 76418 h 480344"/>
            <a:gd name="connsiteX7" fmla="*/ 174698 w 305854"/>
            <a:gd name="connsiteY7" fmla="*/ 84606 h 480344"/>
            <a:gd name="connsiteX8" fmla="*/ 185615 w 305854"/>
            <a:gd name="connsiteY8" fmla="*/ 95523 h 480344"/>
            <a:gd name="connsiteX9" fmla="*/ 191074 w 305854"/>
            <a:gd name="connsiteY9" fmla="*/ 103711 h 480344"/>
            <a:gd name="connsiteX10" fmla="*/ 199261 w 305854"/>
            <a:gd name="connsiteY10" fmla="*/ 109169 h 480344"/>
            <a:gd name="connsiteX11" fmla="*/ 204720 w 305854"/>
            <a:gd name="connsiteY11" fmla="*/ 114628 h 480344"/>
            <a:gd name="connsiteX12" fmla="*/ 207449 w 305854"/>
            <a:gd name="connsiteY12" fmla="*/ 122815 h 480344"/>
            <a:gd name="connsiteX13" fmla="*/ 201990 w 305854"/>
            <a:gd name="connsiteY13" fmla="*/ 150107 h 480344"/>
            <a:gd name="connsiteX14" fmla="*/ 207449 w 305854"/>
            <a:gd name="connsiteY14" fmla="*/ 166483 h 480344"/>
            <a:gd name="connsiteX15" fmla="*/ 210178 w 305854"/>
            <a:gd name="connsiteY15" fmla="*/ 174670 h 480344"/>
            <a:gd name="connsiteX16" fmla="*/ 196532 w 305854"/>
            <a:gd name="connsiteY16" fmla="*/ 182858 h 480344"/>
            <a:gd name="connsiteX17" fmla="*/ 191074 w 305854"/>
            <a:gd name="connsiteY17" fmla="*/ 188317 h 480344"/>
            <a:gd name="connsiteX18" fmla="*/ 182886 w 305854"/>
            <a:gd name="connsiteY18" fmla="*/ 193775 h 480344"/>
            <a:gd name="connsiteX19" fmla="*/ 182886 w 305854"/>
            <a:gd name="connsiteY19" fmla="*/ 210150 h 480344"/>
            <a:gd name="connsiteX20" fmla="*/ 193803 w 305854"/>
            <a:gd name="connsiteY20" fmla="*/ 207421 h 480344"/>
            <a:gd name="connsiteX21" fmla="*/ 204720 w 305854"/>
            <a:gd name="connsiteY21" fmla="*/ 191046 h 480344"/>
            <a:gd name="connsiteX22" fmla="*/ 221095 w 305854"/>
            <a:gd name="connsiteY22" fmla="*/ 185587 h 480344"/>
            <a:gd name="connsiteX23" fmla="*/ 251117 w 305854"/>
            <a:gd name="connsiteY23" fmla="*/ 180129 h 480344"/>
            <a:gd name="connsiteX24" fmla="*/ 267492 w 305854"/>
            <a:gd name="connsiteY24" fmla="*/ 185587 h 480344"/>
            <a:gd name="connsiteX25" fmla="*/ 281138 w 305854"/>
            <a:gd name="connsiteY25" fmla="*/ 182858 h 480344"/>
            <a:gd name="connsiteX26" fmla="*/ 289326 w 305854"/>
            <a:gd name="connsiteY26" fmla="*/ 180129 h 480344"/>
            <a:gd name="connsiteX27" fmla="*/ 302972 w 305854"/>
            <a:gd name="connsiteY27" fmla="*/ 182858 h 480344"/>
            <a:gd name="connsiteX28" fmla="*/ 302972 w 305854"/>
            <a:gd name="connsiteY28" fmla="*/ 199234 h 480344"/>
            <a:gd name="connsiteX29" fmla="*/ 294784 w 305854"/>
            <a:gd name="connsiteY29" fmla="*/ 201963 h 480344"/>
            <a:gd name="connsiteX30" fmla="*/ 289326 w 305854"/>
            <a:gd name="connsiteY30" fmla="*/ 218338 h 480344"/>
            <a:gd name="connsiteX31" fmla="*/ 286596 w 305854"/>
            <a:gd name="connsiteY31" fmla="*/ 226526 h 480344"/>
            <a:gd name="connsiteX32" fmla="*/ 278409 w 305854"/>
            <a:gd name="connsiteY32" fmla="*/ 231984 h 480344"/>
            <a:gd name="connsiteX33" fmla="*/ 262033 w 305854"/>
            <a:gd name="connsiteY33" fmla="*/ 229255 h 480344"/>
            <a:gd name="connsiteX34" fmla="*/ 240200 w 305854"/>
            <a:gd name="connsiteY34" fmla="*/ 237443 h 480344"/>
            <a:gd name="connsiteX35" fmla="*/ 229283 w 305854"/>
            <a:gd name="connsiteY35" fmla="*/ 248360 h 480344"/>
            <a:gd name="connsiteX36" fmla="*/ 223824 w 305854"/>
            <a:gd name="connsiteY36" fmla="*/ 253818 h 480344"/>
            <a:gd name="connsiteX37" fmla="*/ 218366 w 305854"/>
            <a:gd name="connsiteY37" fmla="*/ 259277 h 480344"/>
            <a:gd name="connsiteX38" fmla="*/ 201990 w 305854"/>
            <a:gd name="connsiteY38" fmla="*/ 267464 h 480344"/>
            <a:gd name="connsiteX39" fmla="*/ 185615 w 305854"/>
            <a:gd name="connsiteY39" fmla="*/ 272923 h 480344"/>
            <a:gd name="connsiteX40" fmla="*/ 169240 w 305854"/>
            <a:gd name="connsiteY40" fmla="*/ 283840 h 480344"/>
            <a:gd name="connsiteX41" fmla="*/ 163781 w 305854"/>
            <a:gd name="connsiteY41" fmla="*/ 289298 h 480344"/>
            <a:gd name="connsiteX42" fmla="*/ 155594 w 305854"/>
            <a:gd name="connsiteY42" fmla="*/ 294756 h 480344"/>
            <a:gd name="connsiteX43" fmla="*/ 150135 w 305854"/>
            <a:gd name="connsiteY43" fmla="*/ 300215 h 480344"/>
            <a:gd name="connsiteX44" fmla="*/ 144677 w 305854"/>
            <a:gd name="connsiteY44" fmla="*/ 308403 h 480344"/>
            <a:gd name="connsiteX45" fmla="*/ 128301 w 305854"/>
            <a:gd name="connsiteY45" fmla="*/ 319319 h 480344"/>
            <a:gd name="connsiteX46" fmla="*/ 103738 w 305854"/>
            <a:gd name="connsiteY46" fmla="*/ 330236 h 480344"/>
            <a:gd name="connsiteX47" fmla="*/ 87363 w 305854"/>
            <a:gd name="connsiteY47" fmla="*/ 346612 h 480344"/>
            <a:gd name="connsiteX48" fmla="*/ 81904 w 305854"/>
            <a:gd name="connsiteY48" fmla="*/ 352070 h 480344"/>
            <a:gd name="connsiteX49" fmla="*/ 79175 w 305854"/>
            <a:gd name="connsiteY49" fmla="*/ 360258 h 480344"/>
            <a:gd name="connsiteX50" fmla="*/ 70988 w 305854"/>
            <a:gd name="connsiteY50" fmla="*/ 365716 h 480344"/>
            <a:gd name="connsiteX51" fmla="*/ 65529 w 305854"/>
            <a:gd name="connsiteY51" fmla="*/ 371175 h 480344"/>
            <a:gd name="connsiteX52" fmla="*/ 49154 w 305854"/>
            <a:gd name="connsiteY52" fmla="*/ 379362 h 480344"/>
            <a:gd name="connsiteX53" fmla="*/ 43695 w 305854"/>
            <a:gd name="connsiteY53" fmla="*/ 384821 h 480344"/>
            <a:gd name="connsiteX54" fmla="*/ 27320 w 305854"/>
            <a:gd name="connsiteY54" fmla="*/ 390279 h 480344"/>
            <a:gd name="connsiteX55" fmla="*/ 16403 w 305854"/>
            <a:gd name="connsiteY55" fmla="*/ 401196 h 480344"/>
            <a:gd name="connsiteX56" fmla="*/ 10945 w 305854"/>
            <a:gd name="connsiteY56" fmla="*/ 406655 h 480344"/>
            <a:gd name="connsiteX57" fmla="*/ 5486 w 305854"/>
            <a:gd name="connsiteY57" fmla="*/ 414842 h 480344"/>
            <a:gd name="connsiteX58" fmla="*/ 28 w 305854"/>
            <a:gd name="connsiteY58" fmla="*/ 431218 h 480344"/>
            <a:gd name="connsiteX59" fmla="*/ 8215 w 305854"/>
            <a:gd name="connsiteY59" fmla="*/ 477615 h 480344"/>
            <a:gd name="connsiteX60" fmla="*/ 10945 w 305854"/>
            <a:gd name="connsiteY60" fmla="*/ 480344 h 4803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305854" h="480344">
              <a:moveTo>
                <a:pt x="128301" y="0"/>
              </a:moveTo>
              <a:cubicBezTo>
                <a:pt x="131030" y="4549"/>
                <a:pt x="133406" y="9329"/>
                <a:pt x="136489" y="13646"/>
              </a:cubicBezTo>
              <a:cubicBezTo>
                <a:pt x="137985" y="15740"/>
                <a:pt x="140623" y="16899"/>
                <a:pt x="141947" y="19105"/>
              </a:cubicBezTo>
              <a:cubicBezTo>
                <a:pt x="143427" y="21572"/>
                <a:pt x="143005" y="24951"/>
                <a:pt x="144677" y="27292"/>
              </a:cubicBezTo>
              <a:cubicBezTo>
                <a:pt x="147668" y="31480"/>
                <a:pt x="151955" y="34570"/>
                <a:pt x="155594" y="38209"/>
              </a:cubicBezTo>
              <a:lnTo>
                <a:pt x="161052" y="43668"/>
              </a:lnTo>
              <a:lnTo>
                <a:pt x="171969" y="76418"/>
              </a:lnTo>
              <a:cubicBezTo>
                <a:pt x="172879" y="79147"/>
                <a:pt x="172664" y="82572"/>
                <a:pt x="174698" y="84606"/>
              </a:cubicBezTo>
              <a:cubicBezTo>
                <a:pt x="178337" y="88245"/>
                <a:pt x="182760" y="91241"/>
                <a:pt x="185615" y="95523"/>
              </a:cubicBezTo>
              <a:cubicBezTo>
                <a:pt x="187435" y="98252"/>
                <a:pt x="188754" y="101391"/>
                <a:pt x="191074" y="103711"/>
              </a:cubicBezTo>
              <a:cubicBezTo>
                <a:pt x="193393" y="106030"/>
                <a:pt x="196700" y="107120"/>
                <a:pt x="199261" y="109169"/>
              </a:cubicBezTo>
              <a:cubicBezTo>
                <a:pt x="201270" y="110777"/>
                <a:pt x="202900" y="112808"/>
                <a:pt x="204720" y="114628"/>
              </a:cubicBezTo>
              <a:cubicBezTo>
                <a:pt x="205630" y="117357"/>
                <a:pt x="207449" y="119938"/>
                <a:pt x="207449" y="122815"/>
              </a:cubicBezTo>
              <a:cubicBezTo>
                <a:pt x="207449" y="135364"/>
                <a:pt x="205353" y="140023"/>
                <a:pt x="201990" y="150107"/>
              </a:cubicBezTo>
              <a:lnTo>
                <a:pt x="207449" y="166483"/>
              </a:lnTo>
              <a:lnTo>
                <a:pt x="210178" y="174670"/>
              </a:lnTo>
              <a:cubicBezTo>
                <a:pt x="196349" y="188502"/>
                <a:pt x="214246" y="172229"/>
                <a:pt x="196532" y="182858"/>
              </a:cubicBezTo>
              <a:cubicBezTo>
                <a:pt x="194326" y="184182"/>
                <a:pt x="193083" y="186710"/>
                <a:pt x="191074" y="188317"/>
              </a:cubicBezTo>
              <a:cubicBezTo>
                <a:pt x="188513" y="190366"/>
                <a:pt x="185615" y="191956"/>
                <a:pt x="182886" y="193775"/>
              </a:cubicBezTo>
              <a:cubicBezTo>
                <a:pt x="182030" y="196343"/>
                <a:pt x="176465" y="207582"/>
                <a:pt x="182886" y="210150"/>
              </a:cubicBezTo>
              <a:cubicBezTo>
                <a:pt x="186369" y="211543"/>
                <a:pt x="190164" y="208331"/>
                <a:pt x="193803" y="207421"/>
              </a:cubicBezTo>
              <a:cubicBezTo>
                <a:pt x="196020" y="202986"/>
                <a:pt x="199161" y="193825"/>
                <a:pt x="204720" y="191046"/>
              </a:cubicBezTo>
              <a:cubicBezTo>
                <a:pt x="209866" y="188473"/>
                <a:pt x="221095" y="185587"/>
                <a:pt x="221095" y="185587"/>
              </a:cubicBezTo>
              <a:cubicBezTo>
                <a:pt x="230544" y="171414"/>
                <a:pt x="224748" y="174856"/>
                <a:pt x="251117" y="180129"/>
              </a:cubicBezTo>
              <a:cubicBezTo>
                <a:pt x="256759" y="181257"/>
                <a:pt x="267492" y="185587"/>
                <a:pt x="267492" y="185587"/>
              </a:cubicBezTo>
              <a:cubicBezTo>
                <a:pt x="272041" y="184677"/>
                <a:pt x="276638" y="183983"/>
                <a:pt x="281138" y="182858"/>
              </a:cubicBezTo>
              <a:cubicBezTo>
                <a:pt x="283929" y="182160"/>
                <a:pt x="286449" y="180129"/>
                <a:pt x="289326" y="180129"/>
              </a:cubicBezTo>
              <a:cubicBezTo>
                <a:pt x="293965" y="180129"/>
                <a:pt x="298423" y="181948"/>
                <a:pt x="302972" y="182858"/>
              </a:cubicBezTo>
              <a:cubicBezTo>
                <a:pt x="304791" y="188316"/>
                <a:pt x="308430" y="193776"/>
                <a:pt x="302972" y="199234"/>
              </a:cubicBezTo>
              <a:cubicBezTo>
                <a:pt x="300938" y="201268"/>
                <a:pt x="297513" y="201053"/>
                <a:pt x="294784" y="201963"/>
              </a:cubicBezTo>
              <a:lnTo>
                <a:pt x="289326" y="218338"/>
              </a:lnTo>
              <a:cubicBezTo>
                <a:pt x="288416" y="221067"/>
                <a:pt x="288990" y="224930"/>
                <a:pt x="286596" y="226526"/>
              </a:cubicBezTo>
              <a:lnTo>
                <a:pt x="278409" y="231984"/>
              </a:lnTo>
              <a:cubicBezTo>
                <a:pt x="272950" y="231074"/>
                <a:pt x="267567" y="229255"/>
                <a:pt x="262033" y="229255"/>
              </a:cubicBezTo>
              <a:cubicBezTo>
                <a:pt x="252889" y="229255"/>
                <a:pt x="246789" y="231795"/>
                <a:pt x="240200" y="237443"/>
              </a:cubicBezTo>
              <a:cubicBezTo>
                <a:pt x="236293" y="240792"/>
                <a:pt x="232922" y="244721"/>
                <a:pt x="229283" y="248360"/>
              </a:cubicBezTo>
              <a:lnTo>
                <a:pt x="223824" y="253818"/>
              </a:lnTo>
              <a:cubicBezTo>
                <a:pt x="222004" y="255638"/>
                <a:pt x="220807" y="258463"/>
                <a:pt x="218366" y="259277"/>
              </a:cubicBezTo>
              <a:cubicBezTo>
                <a:pt x="188519" y="269225"/>
                <a:pt x="233719" y="253362"/>
                <a:pt x="201990" y="267464"/>
              </a:cubicBezTo>
              <a:cubicBezTo>
                <a:pt x="196732" y="269801"/>
                <a:pt x="190402" y="269731"/>
                <a:pt x="185615" y="272923"/>
              </a:cubicBezTo>
              <a:cubicBezTo>
                <a:pt x="180157" y="276562"/>
                <a:pt x="173879" y="279202"/>
                <a:pt x="169240" y="283840"/>
              </a:cubicBezTo>
              <a:cubicBezTo>
                <a:pt x="167420" y="285659"/>
                <a:pt x="165790" y="287691"/>
                <a:pt x="163781" y="289298"/>
              </a:cubicBezTo>
              <a:cubicBezTo>
                <a:pt x="161220" y="291347"/>
                <a:pt x="158155" y="292707"/>
                <a:pt x="155594" y="294756"/>
              </a:cubicBezTo>
              <a:cubicBezTo>
                <a:pt x="153585" y="296364"/>
                <a:pt x="151743" y="298205"/>
                <a:pt x="150135" y="300215"/>
              </a:cubicBezTo>
              <a:cubicBezTo>
                <a:pt x="148086" y="302776"/>
                <a:pt x="147146" y="306243"/>
                <a:pt x="144677" y="308403"/>
              </a:cubicBezTo>
              <a:cubicBezTo>
                <a:pt x="139740" y="312723"/>
                <a:pt x="134525" y="317244"/>
                <a:pt x="128301" y="319319"/>
              </a:cubicBezTo>
              <a:cubicBezTo>
                <a:pt x="117094" y="323055"/>
                <a:pt x="111993" y="323160"/>
                <a:pt x="103738" y="330236"/>
              </a:cubicBezTo>
              <a:cubicBezTo>
                <a:pt x="103715" y="330256"/>
                <a:pt x="90103" y="343872"/>
                <a:pt x="87363" y="346612"/>
              </a:cubicBezTo>
              <a:lnTo>
                <a:pt x="81904" y="352070"/>
              </a:lnTo>
              <a:cubicBezTo>
                <a:pt x="80994" y="354799"/>
                <a:pt x="80972" y="358011"/>
                <a:pt x="79175" y="360258"/>
              </a:cubicBezTo>
              <a:cubicBezTo>
                <a:pt x="77126" y="362819"/>
                <a:pt x="73549" y="363667"/>
                <a:pt x="70988" y="365716"/>
              </a:cubicBezTo>
              <a:cubicBezTo>
                <a:pt x="68979" y="367324"/>
                <a:pt x="67539" y="369567"/>
                <a:pt x="65529" y="371175"/>
              </a:cubicBezTo>
              <a:cubicBezTo>
                <a:pt x="57972" y="377220"/>
                <a:pt x="57800" y="376480"/>
                <a:pt x="49154" y="379362"/>
              </a:cubicBezTo>
              <a:cubicBezTo>
                <a:pt x="47334" y="381182"/>
                <a:pt x="45997" y="383670"/>
                <a:pt x="43695" y="384821"/>
              </a:cubicBezTo>
              <a:cubicBezTo>
                <a:pt x="38549" y="387394"/>
                <a:pt x="27320" y="390279"/>
                <a:pt x="27320" y="390279"/>
              </a:cubicBezTo>
              <a:lnTo>
                <a:pt x="16403" y="401196"/>
              </a:lnTo>
              <a:cubicBezTo>
                <a:pt x="14584" y="403016"/>
                <a:pt x="12373" y="404514"/>
                <a:pt x="10945" y="406655"/>
              </a:cubicBezTo>
              <a:lnTo>
                <a:pt x="5486" y="414842"/>
              </a:lnTo>
              <a:cubicBezTo>
                <a:pt x="3667" y="420301"/>
                <a:pt x="-382" y="425479"/>
                <a:pt x="28" y="431218"/>
              </a:cubicBezTo>
              <a:cubicBezTo>
                <a:pt x="2348" y="463694"/>
                <a:pt x="-4160" y="461115"/>
                <a:pt x="8215" y="477615"/>
              </a:cubicBezTo>
              <a:cubicBezTo>
                <a:pt x="8987" y="478644"/>
                <a:pt x="10035" y="479434"/>
                <a:pt x="10945" y="48034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2729</xdr:colOff>
      <xdr:row>143</xdr:row>
      <xdr:rowOff>19104</xdr:rowOff>
    </xdr:from>
    <xdr:to>
      <xdr:col>80</xdr:col>
      <xdr:colOff>21833</xdr:colOff>
      <xdr:row>162</xdr:row>
      <xdr:rowOff>16375</xdr:rowOff>
    </xdr:to>
    <xdr:sp macro="" textlink="">
      <xdr:nvSpPr>
        <xdr:cNvPr id="52" name="Freeform 60">
          <a:extLst>
            <a:ext uri="{FF2B5EF4-FFF2-40B4-BE49-F238E27FC236}">
              <a16:creationId xmlns:a16="http://schemas.microsoft.com/office/drawing/2014/main" id="{00000000-0008-0000-0F00-000034000000}"/>
            </a:ext>
          </a:extLst>
        </xdr:cNvPr>
        <xdr:cNvSpPr/>
      </xdr:nvSpPr>
      <xdr:spPr>
        <a:xfrm>
          <a:off x="2692589" y="2358444"/>
          <a:ext cx="537264" cy="294451"/>
        </a:xfrm>
        <a:custGeom>
          <a:avLst/>
          <a:gdLst>
            <a:gd name="connsiteX0" fmla="*/ 343883 w 483073"/>
            <a:gd name="connsiteY0" fmla="*/ 0 h 360258"/>
            <a:gd name="connsiteX1" fmla="*/ 357529 w 483073"/>
            <a:gd name="connsiteY1" fmla="*/ 13647 h 360258"/>
            <a:gd name="connsiteX2" fmla="*/ 365717 w 483073"/>
            <a:gd name="connsiteY2" fmla="*/ 16376 h 360258"/>
            <a:gd name="connsiteX3" fmla="*/ 373904 w 483073"/>
            <a:gd name="connsiteY3" fmla="*/ 21834 h 360258"/>
            <a:gd name="connsiteX4" fmla="*/ 466698 w 483073"/>
            <a:gd name="connsiteY4" fmla="*/ 19105 h 360258"/>
            <a:gd name="connsiteX5" fmla="*/ 474886 w 483073"/>
            <a:gd name="connsiteY5" fmla="*/ 21834 h 360258"/>
            <a:gd name="connsiteX6" fmla="*/ 480344 w 483073"/>
            <a:gd name="connsiteY6" fmla="*/ 27293 h 360258"/>
            <a:gd name="connsiteX7" fmla="*/ 483073 w 483073"/>
            <a:gd name="connsiteY7" fmla="*/ 35480 h 360258"/>
            <a:gd name="connsiteX8" fmla="*/ 480344 w 483073"/>
            <a:gd name="connsiteY8" fmla="*/ 57314 h 360258"/>
            <a:gd name="connsiteX9" fmla="*/ 474886 w 483073"/>
            <a:gd name="connsiteY9" fmla="*/ 62773 h 360258"/>
            <a:gd name="connsiteX10" fmla="*/ 436677 w 483073"/>
            <a:gd name="connsiteY10" fmla="*/ 70960 h 360258"/>
            <a:gd name="connsiteX11" fmla="*/ 428489 w 483073"/>
            <a:gd name="connsiteY11" fmla="*/ 73690 h 360258"/>
            <a:gd name="connsiteX12" fmla="*/ 423030 w 483073"/>
            <a:gd name="connsiteY12" fmla="*/ 79148 h 360258"/>
            <a:gd name="connsiteX13" fmla="*/ 403926 w 483073"/>
            <a:gd name="connsiteY13" fmla="*/ 81877 h 360258"/>
            <a:gd name="connsiteX14" fmla="*/ 401197 w 483073"/>
            <a:gd name="connsiteY14" fmla="*/ 90065 h 360258"/>
            <a:gd name="connsiteX15" fmla="*/ 390280 w 483073"/>
            <a:gd name="connsiteY15" fmla="*/ 100982 h 360258"/>
            <a:gd name="connsiteX16" fmla="*/ 387550 w 483073"/>
            <a:gd name="connsiteY16" fmla="*/ 133733 h 360258"/>
            <a:gd name="connsiteX17" fmla="*/ 393009 w 483073"/>
            <a:gd name="connsiteY17" fmla="*/ 141920 h 360258"/>
            <a:gd name="connsiteX18" fmla="*/ 401197 w 483073"/>
            <a:gd name="connsiteY18" fmla="*/ 144649 h 360258"/>
            <a:gd name="connsiteX19" fmla="*/ 420301 w 483073"/>
            <a:gd name="connsiteY19" fmla="*/ 161025 h 360258"/>
            <a:gd name="connsiteX20" fmla="*/ 425760 w 483073"/>
            <a:gd name="connsiteY20" fmla="*/ 166483 h 360258"/>
            <a:gd name="connsiteX21" fmla="*/ 425760 w 483073"/>
            <a:gd name="connsiteY21" fmla="*/ 182859 h 360258"/>
            <a:gd name="connsiteX22" fmla="*/ 414843 w 483073"/>
            <a:gd name="connsiteY22" fmla="*/ 185588 h 360258"/>
            <a:gd name="connsiteX23" fmla="*/ 417572 w 483073"/>
            <a:gd name="connsiteY23" fmla="*/ 199234 h 360258"/>
            <a:gd name="connsiteX24" fmla="*/ 401197 w 483073"/>
            <a:gd name="connsiteY24" fmla="*/ 199234 h 360258"/>
            <a:gd name="connsiteX25" fmla="*/ 390280 w 483073"/>
            <a:gd name="connsiteY25" fmla="*/ 210151 h 360258"/>
            <a:gd name="connsiteX26" fmla="*/ 382092 w 483073"/>
            <a:gd name="connsiteY26" fmla="*/ 215609 h 360258"/>
            <a:gd name="connsiteX27" fmla="*/ 376634 w 483073"/>
            <a:gd name="connsiteY27" fmla="*/ 221068 h 360258"/>
            <a:gd name="connsiteX28" fmla="*/ 382092 w 483073"/>
            <a:gd name="connsiteY28" fmla="*/ 237443 h 360258"/>
            <a:gd name="connsiteX29" fmla="*/ 393009 w 483073"/>
            <a:gd name="connsiteY29" fmla="*/ 248360 h 360258"/>
            <a:gd name="connsiteX30" fmla="*/ 390280 w 483073"/>
            <a:gd name="connsiteY30" fmla="*/ 264735 h 360258"/>
            <a:gd name="connsiteX31" fmla="*/ 387550 w 483073"/>
            <a:gd name="connsiteY31" fmla="*/ 272923 h 360258"/>
            <a:gd name="connsiteX32" fmla="*/ 379363 w 483073"/>
            <a:gd name="connsiteY32" fmla="*/ 275652 h 360258"/>
            <a:gd name="connsiteX33" fmla="*/ 357529 w 483073"/>
            <a:gd name="connsiteY33" fmla="*/ 272923 h 360258"/>
            <a:gd name="connsiteX34" fmla="*/ 352071 w 483073"/>
            <a:gd name="connsiteY34" fmla="*/ 256548 h 360258"/>
            <a:gd name="connsiteX35" fmla="*/ 327507 w 483073"/>
            <a:gd name="connsiteY35" fmla="*/ 259277 h 360258"/>
            <a:gd name="connsiteX36" fmla="*/ 319320 w 483073"/>
            <a:gd name="connsiteY36" fmla="*/ 262006 h 360258"/>
            <a:gd name="connsiteX37" fmla="*/ 302944 w 483073"/>
            <a:gd name="connsiteY37" fmla="*/ 256548 h 360258"/>
            <a:gd name="connsiteX38" fmla="*/ 294757 w 483073"/>
            <a:gd name="connsiteY38" fmla="*/ 253818 h 360258"/>
            <a:gd name="connsiteX39" fmla="*/ 289298 w 483073"/>
            <a:gd name="connsiteY39" fmla="*/ 248360 h 360258"/>
            <a:gd name="connsiteX40" fmla="*/ 283840 w 483073"/>
            <a:gd name="connsiteY40" fmla="*/ 240172 h 360258"/>
            <a:gd name="connsiteX41" fmla="*/ 275652 w 483073"/>
            <a:gd name="connsiteY41" fmla="*/ 237443 h 360258"/>
            <a:gd name="connsiteX42" fmla="*/ 253818 w 483073"/>
            <a:gd name="connsiteY42" fmla="*/ 240172 h 360258"/>
            <a:gd name="connsiteX43" fmla="*/ 256548 w 483073"/>
            <a:gd name="connsiteY43" fmla="*/ 256548 h 360258"/>
            <a:gd name="connsiteX44" fmla="*/ 245631 w 483073"/>
            <a:gd name="connsiteY44" fmla="*/ 272923 h 360258"/>
            <a:gd name="connsiteX45" fmla="*/ 231985 w 483073"/>
            <a:gd name="connsiteY45" fmla="*/ 281111 h 360258"/>
            <a:gd name="connsiteX46" fmla="*/ 229255 w 483073"/>
            <a:gd name="connsiteY46" fmla="*/ 289298 h 360258"/>
            <a:gd name="connsiteX47" fmla="*/ 223797 w 483073"/>
            <a:gd name="connsiteY47" fmla="*/ 294757 h 360258"/>
            <a:gd name="connsiteX48" fmla="*/ 221068 w 483073"/>
            <a:gd name="connsiteY48" fmla="*/ 308403 h 360258"/>
            <a:gd name="connsiteX49" fmla="*/ 215609 w 483073"/>
            <a:gd name="connsiteY49" fmla="*/ 313861 h 360258"/>
            <a:gd name="connsiteX50" fmla="*/ 180129 w 483073"/>
            <a:gd name="connsiteY50" fmla="*/ 319320 h 360258"/>
            <a:gd name="connsiteX51" fmla="*/ 169212 w 483073"/>
            <a:gd name="connsiteY51" fmla="*/ 332966 h 360258"/>
            <a:gd name="connsiteX52" fmla="*/ 152837 w 483073"/>
            <a:gd name="connsiteY52" fmla="*/ 338425 h 360258"/>
            <a:gd name="connsiteX53" fmla="*/ 144649 w 483073"/>
            <a:gd name="connsiteY53" fmla="*/ 335695 h 360258"/>
            <a:gd name="connsiteX54" fmla="*/ 133732 w 483073"/>
            <a:gd name="connsiteY54" fmla="*/ 322049 h 360258"/>
            <a:gd name="connsiteX55" fmla="*/ 125545 w 483073"/>
            <a:gd name="connsiteY55" fmla="*/ 319320 h 360258"/>
            <a:gd name="connsiteX56" fmla="*/ 122815 w 483073"/>
            <a:gd name="connsiteY56" fmla="*/ 311132 h 360258"/>
            <a:gd name="connsiteX57" fmla="*/ 152837 w 483073"/>
            <a:gd name="connsiteY57" fmla="*/ 308403 h 360258"/>
            <a:gd name="connsiteX58" fmla="*/ 161025 w 483073"/>
            <a:gd name="connsiteY58" fmla="*/ 305674 h 360258"/>
            <a:gd name="connsiteX59" fmla="*/ 166483 w 483073"/>
            <a:gd name="connsiteY59" fmla="*/ 300215 h 360258"/>
            <a:gd name="connsiteX60" fmla="*/ 182858 w 483073"/>
            <a:gd name="connsiteY60" fmla="*/ 294757 h 360258"/>
            <a:gd name="connsiteX61" fmla="*/ 188317 w 483073"/>
            <a:gd name="connsiteY61" fmla="*/ 278382 h 360258"/>
            <a:gd name="connsiteX62" fmla="*/ 191046 w 483073"/>
            <a:gd name="connsiteY62" fmla="*/ 248360 h 360258"/>
            <a:gd name="connsiteX63" fmla="*/ 193775 w 483073"/>
            <a:gd name="connsiteY63" fmla="*/ 226526 h 360258"/>
            <a:gd name="connsiteX64" fmla="*/ 196505 w 483073"/>
            <a:gd name="connsiteY64" fmla="*/ 191046 h 360258"/>
            <a:gd name="connsiteX65" fmla="*/ 207422 w 483073"/>
            <a:gd name="connsiteY65" fmla="*/ 177400 h 360258"/>
            <a:gd name="connsiteX66" fmla="*/ 215609 w 483073"/>
            <a:gd name="connsiteY66" fmla="*/ 161025 h 360258"/>
            <a:gd name="connsiteX67" fmla="*/ 204692 w 483073"/>
            <a:gd name="connsiteY67" fmla="*/ 147379 h 360258"/>
            <a:gd name="connsiteX68" fmla="*/ 188317 w 483073"/>
            <a:gd name="connsiteY68" fmla="*/ 141920 h 360258"/>
            <a:gd name="connsiteX69" fmla="*/ 182858 w 483073"/>
            <a:gd name="connsiteY69" fmla="*/ 136462 h 360258"/>
            <a:gd name="connsiteX70" fmla="*/ 155566 w 483073"/>
            <a:gd name="connsiteY70" fmla="*/ 136462 h 360258"/>
            <a:gd name="connsiteX71" fmla="*/ 133732 w 483073"/>
            <a:gd name="connsiteY71" fmla="*/ 152837 h 360258"/>
            <a:gd name="connsiteX72" fmla="*/ 95523 w 483073"/>
            <a:gd name="connsiteY72" fmla="*/ 150108 h 360258"/>
            <a:gd name="connsiteX73" fmla="*/ 98252 w 483073"/>
            <a:gd name="connsiteY73" fmla="*/ 141920 h 360258"/>
            <a:gd name="connsiteX74" fmla="*/ 117357 w 483073"/>
            <a:gd name="connsiteY74" fmla="*/ 125545 h 360258"/>
            <a:gd name="connsiteX75" fmla="*/ 120086 w 483073"/>
            <a:gd name="connsiteY75" fmla="*/ 117357 h 360258"/>
            <a:gd name="connsiteX76" fmla="*/ 109169 w 483073"/>
            <a:gd name="connsiteY76" fmla="*/ 103711 h 360258"/>
            <a:gd name="connsiteX77" fmla="*/ 109169 w 483073"/>
            <a:gd name="connsiteY77" fmla="*/ 84606 h 360258"/>
            <a:gd name="connsiteX78" fmla="*/ 111899 w 483073"/>
            <a:gd name="connsiteY78" fmla="*/ 76419 h 360258"/>
            <a:gd name="connsiteX79" fmla="*/ 100982 w 483073"/>
            <a:gd name="connsiteY79" fmla="*/ 79148 h 360258"/>
            <a:gd name="connsiteX80" fmla="*/ 84606 w 483073"/>
            <a:gd name="connsiteY80" fmla="*/ 84606 h 360258"/>
            <a:gd name="connsiteX81" fmla="*/ 70960 w 483073"/>
            <a:gd name="connsiteY81" fmla="*/ 103711 h 360258"/>
            <a:gd name="connsiteX82" fmla="*/ 43668 w 483073"/>
            <a:gd name="connsiteY82" fmla="*/ 106440 h 360258"/>
            <a:gd name="connsiteX83" fmla="*/ 21834 w 483073"/>
            <a:gd name="connsiteY83" fmla="*/ 106440 h 360258"/>
            <a:gd name="connsiteX84" fmla="*/ 19105 w 483073"/>
            <a:gd name="connsiteY84" fmla="*/ 147379 h 360258"/>
            <a:gd name="connsiteX85" fmla="*/ 16376 w 483073"/>
            <a:gd name="connsiteY85" fmla="*/ 155566 h 360258"/>
            <a:gd name="connsiteX86" fmla="*/ 10917 w 483073"/>
            <a:gd name="connsiteY86" fmla="*/ 161025 h 360258"/>
            <a:gd name="connsiteX87" fmla="*/ 8188 w 483073"/>
            <a:gd name="connsiteY87" fmla="*/ 169212 h 360258"/>
            <a:gd name="connsiteX88" fmla="*/ 2730 w 483073"/>
            <a:gd name="connsiteY88" fmla="*/ 174671 h 360258"/>
            <a:gd name="connsiteX89" fmla="*/ 0 w 483073"/>
            <a:gd name="connsiteY89" fmla="*/ 185588 h 360258"/>
            <a:gd name="connsiteX90" fmla="*/ 2730 w 483073"/>
            <a:gd name="connsiteY90" fmla="*/ 229255 h 360258"/>
            <a:gd name="connsiteX91" fmla="*/ 10917 w 483073"/>
            <a:gd name="connsiteY91" fmla="*/ 231985 h 360258"/>
            <a:gd name="connsiteX92" fmla="*/ 13646 w 483073"/>
            <a:gd name="connsiteY92" fmla="*/ 240172 h 360258"/>
            <a:gd name="connsiteX93" fmla="*/ 19105 w 483073"/>
            <a:gd name="connsiteY93" fmla="*/ 262006 h 360258"/>
            <a:gd name="connsiteX94" fmla="*/ 30022 w 483073"/>
            <a:gd name="connsiteY94" fmla="*/ 272923 h 360258"/>
            <a:gd name="connsiteX95" fmla="*/ 35480 w 483073"/>
            <a:gd name="connsiteY95" fmla="*/ 289298 h 360258"/>
            <a:gd name="connsiteX96" fmla="*/ 38209 w 483073"/>
            <a:gd name="connsiteY96" fmla="*/ 297486 h 360258"/>
            <a:gd name="connsiteX97" fmla="*/ 32751 w 483073"/>
            <a:gd name="connsiteY97" fmla="*/ 330237 h 360258"/>
            <a:gd name="connsiteX98" fmla="*/ 27293 w 483073"/>
            <a:gd name="connsiteY98" fmla="*/ 360258 h 3602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Lst>
          <a:rect l="l" t="t" r="r" b="b"/>
          <a:pathLst>
            <a:path w="483073" h="360258">
              <a:moveTo>
                <a:pt x="343883" y="0"/>
              </a:moveTo>
              <a:cubicBezTo>
                <a:pt x="348432" y="4549"/>
                <a:pt x="352383" y="9787"/>
                <a:pt x="357529" y="13647"/>
              </a:cubicBezTo>
              <a:cubicBezTo>
                <a:pt x="359831" y="15373"/>
                <a:pt x="363144" y="15089"/>
                <a:pt x="365717" y="16376"/>
              </a:cubicBezTo>
              <a:cubicBezTo>
                <a:pt x="368651" y="17843"/>
                <a:pt x="371175" y="20015"/>
                <a:pt x="373904" y="21834"/>
              </a:cubicBezTo>
              <a:cubicBezTo>
                <a:pt x="404835" y="20924"/>
                <a:pt x="435753" y="19105"/>
                <a:pt x="466698" y="19105"/>
              </a:cubicBezTo>
              <a:cubicBezTo>
                <a:pt x="469575" y="19105"/>
                <a:pt x="472419" y="20354"/>
                <a:pt x="474886" y="21834"/>
              </a:cubicBezTo>
              <a:cubicBezTo>
                <a:pt x="477092" y="23158"/>
                <a:pt x="478525" y="25473"/>
                <a:pt x="480344" y="27293"/>
              </a:cubicBezTo>
              <a:cubicBezTo>
                <a:pt x="481254" y="30022"/>
                <a:pt x="483073" y="32603"/>
                <a:pt x="483073" y="35480"/>
              </a:cubicBezTo>
              <a:cubicBezTo>
                <a:pt x="483073" y="42815"/>
                <a:pt x="482451" y="50289"/>
                <a:pt x="480344" y="57314"/>
              </a:cubicBezTo>
              <a:cubicBezTo>
                <a:pt x="479605" y="59779"/>
                <a:pt x="476895" y="61166"/>
                <a:pt x="474886" y="62773"/>
              </a:cubicBezTo>
              <a:cubicBezTo>
                <a:pt x="461451" y="73521"/>
                <a:pt x="460426" y="68801"/>
                <a:pt x="436677" y="70960"/>
              </a:cubicBezTo>
              <a:cubicBezTo>
                <a:pt x="433948" y="71870"/>
                <a:pt x="430956" y="72210"/>
                <a:pt x="428489" y="73690"/>
              </a:cubicBezTo>
              <a:cubicBezTo>
                <a:pt x="426283" y="75014"/>
                <a:pt x="425471" y="78334"/>
                <a:pt x="423030" y="79148"/>
              </a:cubicBezTo>
              <a:cubicBezTo>
                <a:pt x="416927" y="81182"/>
                <a:pt x="410294" y="80967"/>
                <a:pt x="403926" y="81877"/>
              </a:cubicBezTo>
              <a:cubicBezTo>
                <a:pt x="403016" y="84606"/>
                <a:pt x="402869" y="87724"/>
                <a:pt x="401197" y="90065"/>
              </a:cubicBezTo>
              <a:cubicBezTo>
                <a:pt x="398206" y="94253"/>
                <a:pt x="390280" y="100982"/>
                <a:pt x="390280" y="100982"/>
              </a:cubicBezTo>
              <a:cubicBezTo>
                <a:pt x="386306" y="116876"/>
                <a:pt x="381804" y="120327"/>
                <a:pt x="387550" y="133733"/>
              </a:cubicBezTo>
              <a:cubicBezTo>
                <a:pt x="388842" y="136748"/>
                <a:pt x="390448" y="139871"/>
                <a:pt x="393009" y="141920"/>
              </a:cubicBezTo>
              <a:cubicBezTo>
                <a:pt x="395256" y="143717"/>
                <a:pt x="398468" y="143739"/>
                <a:pt x="401197" y="144649"/>
              </a:cubicBezTo>
              <a:cubicBezTo>
                <a:pt x="413667" y="152964"/>
                <a:pt x="407062" y="147787"/>
                <a:pt x="420301" y="161025"/>
              </a:cubicBezTo>
              <a:lnTo>
                <a:pt x="425760" y="166483"/>
              </a:lnTo>
              <a:cubicBezTo>
                <a:pt x="427292" y="171079"/>
                <a:pt x="431505" y="178263"/>
                <a:pt x="425760" y="182859"/>
              </a:cubicBezTo>
              <a:cubicBezTo>
                <a:pt x="422831" y="185202"/>
                <a:pt x="418482" y="184678"/>
                <a:pt x="414843" y="185588"/>
              </a:cubicBezTo>
              <a:cubicBezTo>
                <a:pt x="415753" y="190137"/>
                <a:pt x="419039" y="194833"/>
                <a:pt x="417572" y="199234"/>
              </a:cubicBezTo>
              <a:cubicBezTo>
                <a:pt x="415388" y="205784"/>
                <a:pt x="403381" y="199962"/>
                <a:pt x="401197" y="199234"/>
              </a:cubicBezTo>
              <a:cubicBezTo>
                <a:pt x="383332" y="205188"/>
                <a:pt x="400867" y="196918"/>
                <a:pt x="390280" y="210151"/>
              </a:cubicBezTo>
              <a:cubicBezTo>
                <a:pt x="388231" y="212712"/>
                <a:pt x="384653" y="213560"/>
                <a:pt x="382092" y="215609"/>
              </a:cubicBezTo>
              <a:cubicBezTo>
                <a:pt x="380083" y="217216"/>
                <a:pt x="378453" y="219248"/>
                <a:pt x="376634" y="221068"/>
              </a:cubicBezTo>
              <a:cubicBezTo>
                <a:pt x="378453" y="226526"/>
                <a:pt x="378024" y="233375"/>
                <a:pt x="382092" y="237443"/>
              </a:cubicBezTo>
              <a:lnTo>
                <a:pt x="393009" y="248360"/>
              </a:lnTo>
              <a:cubicBezTo>
                <a:pt x="392099" y="253818"/>
                <a:pt x="391481" y="259333"/>
                <a:pt x="390280" y="264735"/>
              </a:cubicBezTo>
              <a:cubicBezTo>
                <a:pt x="389656" y="267544"/>
                <a:pt x="389584" y="270889"/>
                <a:pt x="387550" y="272923"/>
              </a:cubicBezTo>
              <a:cubicBezTo>
                <a:pt x="385516" y="274957"/>
                <a:pt x="382092" y="274742"/>
                <a:pt x="379363" y="275652"/>
              </a:cubicBezTo>
              <a:cubicBezTo>
                <a:pt x="372085" y="274742"/>
                <a:pt x="363538" y="277129"/>
                <a:pt x="357529" y="272923"/>
              </a:cubicBezTo>
              <a:cubicBezTo>
                <a:pt x="352815" y="269624"/>
                <a:pt x="352071" y="256548"/>
                <a:pt x="352071" y="256548"/>
              </a:cubicBezTo>
              <a:cubicBezTo>
                <a:pt x="343883" y="257458"/>
                <a:pt x="335633" y="257923"/>
                <a:pt x="327507" y="259277"/>
              </a:cubicBezTo>
              <a:cubicBezTo>
                <a:pt x="324670" y="259750"/>
                <a:pt x="322179" y="262324"/>
                <a:pt x="319320" y="262006"/>
              </a:cubicBezTo>
              <a:cubicBezTo>
                <a:pt x="313601" y="261371"/>
                <a:pt x="308403" y="258368"/>
                <a:pt x="302944" y="256548"/>
              </a:cubicBezTo>
              <a:lnTo>
                <a:pt x="294757" y="253818"/>
              </a:lnTo>
              <a:cubicBezTo>
                <a:pt x="292937" y="251999"/>
                <a:pt x="290905" y="250369"/>
                <a:pt x="289298" y="248360"/>
              </a:cubicBezTo>
              <a:cubicBezTo>
                <a:pt x="287249" y="245799"/>
                <a:pt x="286401" y="242221"/>
                <a:pt x="283840" y="240172"/>
              </a:cubicBezTo>
              <a:cubicBezTo>
                <a:pt x="281594" y="238375"/>
                <a:pt x="278381" y="238353"/>
                <a:pt x="275652" y="237443"/>
              </a:cubicBezTo>
              <a:cubicBezTo>
                <a:pt x="268374" y="238353"/>
                <a:pt x="259004" y="234985"/>
                <a:pt x="253818" y="240172"/>
              </a:cubicBezTo>
              <a:cubicBezTo>
                <a:pt x="249905" y="244085"/>
                <a:pt x="256548" y="251014"/>
                <a:pt x="256548" y="256548"/>
              </a:cubicBezTo>
              <a:cubicBezTo>
                <a:pt x="256548" y="269551"/>
                <a:pt x="253856" y="266343"/>
                <a:pt x="245631" y="272923"/>
              </a:cubicBezTo>
              <a:cubicBezTo>
                <a:pt x="234927" y="281486"/>
                <a:pt x="246203" y="276372"/>
                <a:pt x="231985" y="281111"/>
              </a:cubicBezTo>
              <a:cubicBezTo>
                <a:pt x="231075" y="283840"/>
                <a:pt x="230735" y="286831"/>
                <a:pt x="229255" y="289298"/>
              </a:cubicBezTo>
              <a:cubicBezTo>
                <a:pt x="227931" y="291504"/>
                <a:pt x="224811" y="292392"/>
                <a:pt x="223797" y="294757"/>
              </a:cubicBezTo>
              <a:cubicBezTo>
                <a:pt x="221970" y="299021"/>
                <a:pt x="222895" y="304139"/>
                <a:pt x="221068" y="308403"/>
              </a:cubicBezTo>
              <a:cubicBezTo>
                <a:pt x="220054" y="310768"/>
                <a:pt x="217815" y="312537"/>
                <a:pt x="215609" y="313861"/>
              </a:cubicBezTo>
              <a:cubicBezTo>
                <a:pt x="207737" y="318584"/>
                <a:pt x="181717" y="319161"/>
                <a:pt x="180129" y="319320"/>
              </a:cubicBezTo>
              <a:cubicBezTo>
                <a:pt x="178199" y="322215"/>
                <a:pt x="173103" y="331020"/>
                <a:pt x="169212" y="332966"/>
              </a:cubicBezTo>
              <a:cubicBezTo>
                <a:pt x="164066" y="335539"/>
                <a:pt x="152837" y="338425"/>
                <a:pt x="152837" y="338425"/>
              </a:cubicBezTo>
              <a:cubicBezTo>
                <a:pt x="150108" y="337515"/>
                <a:pt x="146896" y="337492"/>
                <a:pt x="144649" y="335695"/>
              </a:cubicBezTo>
              <a:cubicBezTo>
                <a:pt x="133490" y="326768"/>
                <a:pt x="144863" y="328728"/>
                <a:pt x="133732" y="322049"/>
              </a:cubicBezTo>
              <a:cubicBezTo>
                <a:pt x="131265" y="320569"/>
                <a:pt x="128274" y="320230"/>
                <a:pt x="125545" y="319320"/>
              </a:cubicBezTo>
              <a:cubicBezTo>
                <a:pt x="124635" y="316591"/>
                <a:pt x="120144" y="312201"/>
                <a:pt x="122815" y="311132"/>
              </a:cubicBezTo>
              <a:cubicBezTo>
                <a:pt x="132145" y="307400"/>
                <a:pt x="142889" y="309824"/>
                <a:pt x="152837" y="308403"/>
              </a:cubicBezTo>
              <a:cubicBezTo>
                <a:pt x="155685" y="307996"/>
                <a:pt x="158296" y="306584"/>
                <a:pt x="161025" y="305674"/>
              </a:cubicBezTo>
              <a:cubicBezTo>
                <a:pt x="162844" y="303854"/>
                <a:pt x="164182" y="301366"/>
                <a:pt x="166483" y="300215"/>
              </a:cubicBezTo>
              <a:cubicBezTo>
                <a:pt x="171629" y="297642"/>
                <a:pt x="182858" y="294757"/>
                <a:pt x="182858" y="294757"/>
              </a:cubicBezTo>
              <a:cubicBezTo>
                <a:pt x="184678" y="289299"/>
                <a:pt x="187796" y="284112"/>
                <a:pt x="188317" y="278382"/>
              </a:cubicBezTo>
              <a:cubicBezTo>
                <a:pt x="189227" y="268375"/>
                <a:pt x="189994" y="258353"/>
                <a:pt x="191046" y="248360"/>
              </a:cubicBezTo>
              <a:cubicBezTo>
                <a:pt x="191814" y="241066"/>
                <a:pt x="193080" y="233828"/>
                <a:pt x="193775" y="226526"/>
              </a:cubicBezTo>
              <a:cubicBezTo>
                <a:pt x="194900" y="214718"/>
                <a:pt x="194319" y="202704"/>
                <a:pt x="196505" y="191046"/>
              </a:cubicBezTo>
              <a:cubicBezTo>
                <a:pt x="197534" y="185560"/>
                <a:pt x="204239" y="181379"/>
                <a:pt x="207422" y="177400"/>
              </a:cubicBezTo>
              <a:cubicBezTo>
                <a:pt x="213467" y="169843"/>
                <a:pt x="212727" y="169671"/>
                <a:pt x="215609" y="161025"/>
              </a:cubicBezTo>
              <a:cubicBezTo>
                <a:pt x="212649" y="152145"/>
                <a:pt x="214354" y="151673"/>
                <a:pt x="204692" y="147379"/>
              </a:cubicBezTo>
              <a:cubicBezTo>
                <a:pt x="199434" y="145042"/>
                <a:pt x="188317" y="141920"/>
                <a:pt x="188317" y="141920"/>
              </a:cubicBezTo>
              <a:cubicBezTo>
                <a:pt x="186497" y="140101"/>
                <a:pt x="185065" y="137786"/>
                <a:pt x="182858" y="136462"/>
              </a:cubicBezTo>
              <a:cubicBezTo>
                <a:pt x="173697" y="130966"/>
                <a:pt x="166048" y="134965"/>
                <a:pt x="155566" y="136462"/>
              </a:cubicBezTo>
              <a:cubicBezTo>
                <a:pt x="139886" y="152142"/>
                <a:pt x="148023" y="148074"/>
                <a:pt x="133732" y="152837"/>
              </a:cubicBezTo>
              <a:cubicBezTo>
                <a:pt x="120996" y="151927"/>
                <a:pt x="107727" y="153863"/>
                <a:pt x="95523" y="150108"/>
              </a:cubicBezTo>
              <a:cubicBezTo>
                <a:pt x="92773" y="149262"/>
                <a:pt x="96580" y="144261"/>
                <a:pt x="98252" y="141920"/>
              </a:cubicBezTo>
              <a:cubicBezTo>
                <a:pt x="104269" y="133496"/>
                <a:pt x="109488" y="130790"/>
                <a:pt x="117357" y="125545"/>
              </a:cubicBezTo>
              <a:cubicBezTo>
                <a:pt x="118267" y="122816"/>
                <a:pt x="120559" y="120195"/>
                <a:pt x="120086" y="117357"/>
              </a:cubicBezTo>
              <a:cubicBezTo>
                <a:pt x="119397" y="113223"/>
                <a:pt x="112087" y="106628"/>
                <a:pt x="109169" y="103711"/>
              </a:cubicBezTo>
              <a:cubicBezTo>
                <a:pt x="105456" y="92572"/>
                <a:pt x="105478" y="97522"/>
                <a:pt x="109169" y="84606"/>
              </a:cubicBezTo>
              <a:cubicBezTo>
                <a:pt x="109959" y="81840"/>
                <a:pt x="114293" y="78015"/>
                <a:pt x="111899" y="76419"/>
              </a:cubicBezTo>
              <a:cubicBezTo>
                <a:pt x="108778" y="74338"/>
                <a:pt x="104575" y="78070"/>
                <a:pt x="100982" y="79148"/>
              </a:cubicBezTo>
              <a:cubicBezTo>
                <a:pt x="95471" y="80801"/>
                <a:pt x="84606" y="84606"/>
                <a:pt x="84606" y="84606"/>
              </a:cubicBezTo>
              <a:cubicBezTo>
                <a:pt x="79959" y="98549"/>
                <a:pt x="83746" y="101744"/>
                <a:pt x="70960" y="103711"/>
              </a:cubicBezTo>
              <a:cubicBezTo>
                <a:pt x="61924" y="105101"/>
                <a:pt x="52765" y="105530"/>
                <a:pt x="43668" y="106440"/>
              </a:cubicBezTo>
              <a:cubicBezTo>
                <a:pt x="24852" y="100168"/>
                <a:pt x="31362" y="96914"/>
                <a:pt x="21834" y="106440"/>
              </a:cubicBezTo>
              <a:cubicBezTo>
                <a:pt x="20924" y="120086"/>
                <a:pt x="20615" y="133786"/>
                <a:pt x="19105" y="147379"/>
              </a:cubicBezTo>
              <a:cubicBezTo>
                <a:pt x="18787" y="150238"/>
                <a:pt x="17856" y="153099"/>
                <a:pt x="16376" y="155566"/>
              </a:cubicBezTo>
              <a:cubicBezTo>
                <a:pt x="15052" y="157773"/>
                <a:pt x="12737" y="159205"/>
                <a:pt x="10917" y="161025"/>
              </a:cubicBezTo>
              <a:cubicBezTo>
                <a:pt x="10007" y="163754"/>
                <a:pt x="9668" y="166745"/>
                <a:pt x="8188" y="169212"/>
              </a:cubicBezTo>
              <a:cubicBezTo>
                <a:pt x="6864" y="171419"/>
                <a:pt x="3881" y="172369"/>
                <a:pt x="2730" y="174671"/>
              </a:cubicBezTo>
              <a:cubicBezTo>
                <a:pt x="1052" y="178026"/>
                <a:pt x="910" y="181949"/>
                <a:pt x="0" y="185588"/>
              </a:cubicBezTo>
              <a:cubicBezTo>
                <a:pt x="910" y="200144"/>
                <a:pt x="-610" y="215059"/>
                <a:pt x="2730" y="229255"/>
              </a:cubicBezTo>
              <a:cubicBezTo>
                <a:pt x="3389" y="232055"/>
                <a:pt x="8883" y="229951"/>
                <a:pt x="10917" y="231985"/>
              </a:cubicBezTo>
              <a:cubicBezTo>
                <a:pt x="12951" y="234019"/>
                <a:pt x="12948" y="237381"/>
                <a:pt x="13646" y="240172"/>
              </a:cubicBezTo>
              <a:cubicBezTo>
                <a:pt x="14042" y="241754"/>
                <a:pt x="16707" y="258649"/>
                <a:pt x="19105" y="262006"/>
              </a:cubicBezTo>
              <a:cubicBezTo>
                <a:pt x="22096" y="266194"/>
                <a:pt x="30022" y="272923"/>
                <a:pt x="30022" y="272923"/>
              </a:cubicBezTo>
              <a:lnTo>
                <a:pt x="35480" y="289298"/>
              </a:lnTo>
              <a:lnTo>
                <a:pt x="38209" y="297486"/>
              </a:lnTo>
              <a:cubicBezTo>
                <a:pt x="30747" y="319875"/>
                <a:pt x="41892" y="284531"/>
                <a:pt x="32751" y="330237"/>
              </a:cubicBezTo>
              <a:cubicBezTo>
                <a:pt x="25855" y="364721"/>
                <a:pt x="27293" y="329953"/>
                <a:pt x="27293" y="360258"/>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19105</xdr:colOff>
      <xdr:row>150</xdr:row>
      <xdr:rowOff>16375</xdr:rowOff>
    </xdr:from>
    <xdr:to>
      <xdr:col>63</xdr:col>
      <xdr:colOff>27292</xdr:colOff>
      <xdr:row>169</xdr:row>
      <xdr:rowOff>5458</xdr:rowOff>
    </xdr:to>
    <xdr:sp macro="" textlink="">
      <xdr:nvSpPr>
        <xdr:cNvPr id="53" name="Freeform 61">
          <a:extLst>
            <a:ext uri="{FF2B5EF4-FFF2-40B4-BE49-F238E27FC236}">
              <a16:creationId xmlns:a16="http://schemas.microsoft.com/office/drawing/2014/main" id="{00000000-0008-0000-0F00-000035000000}"/>
            </a:ext>
          </a:extLst>
        </xdr:cNvPr>
        <xdr:cNvSpPr/>
      </xdr:nvSpPr>
      <xdr:spPr>
        <a:xfrm>
          <a:off x="1946965" y="2470015"/>
          <a:ext cx="770187" cy="278643"/>
        </a:xfrm>
        <a:custGeom>
          <a:avLst/>
          <a:gdLst>
            <a:gd name="connsiteX0" fmla="*/ 690494 w 690494"/>
            <a:gd name="connsiteY0" fmla="*/ 226526 h 352070"/>
            <a:gd name="connsiteX1" fmla="*/ 687765 w 690494"/>
            <a:gd name="connsiteY1" fmla="*/ 245631 h 352070"/>
            <a:gd name="connsiteX2" fmla="*/ 679577 w 690494"/>
            <a:gd name="connsiteY2" fmla="*/ 251089 h 352070"/>
            <a:gd name="connsiteX3" fmla="*/ 665931 w 690494"/>
            <a:gd name="connsiteY3" fmla="*/ 253818 h 352070"/>
            <a:gd name="connsiteX4" fmla="*/ 657744 w 690494"/>
            <a:gd name="connsiteY4" fmla="*/ 256548 h 352070"/>
            <a:gd name="connsiteX5" fmla="*/ 635910 w 690494"/>
            <a:gd name="connsiteY5" fmla="*/ 275652 h 352070"/>
            <a:gd name="connsiteX6" fmla="*/ 627722 w 690494"/>
            <a:gd name="connsiteY6" fmla="*/ 278381 h 352070"/>
            <a:gd name="connsiteX7" fmla="*/ 619534 w 690494"/>
            <a:gd name="connsiteY7" fmla="*/ 308403 h 352070"/>
            <a:gd name="connsiteX8" fmla="*/ 627722 w 690494"/>
            <a:gd name="connsiteY8" fmla="*/ 311132 h 352070"/>
            <a:gd name="connsiteX9" fmla="*/ 635910 w 690494"/>
            <a:gd name="connsiteY9" fmla="*/ 316591 h 352070"/>
            <a:gd name="connsiteX10" fmla="*/ 646827 w 690494"/>
            <a:gd name="connsiteY10" fmla="*/ 332966 h 352070"/>
            <a:gd name="connsiteX11" fmla="*/ 646827 w 690494"/>
            <a:gd name="connsiteY11" fmla="*/ 349341 h 352070"/>
            <a:gd name="connsiteX12" fmla="*/ 638639 w 690494"/>
            <a:gd name="connsiteY12" fmla="*/ 352070 h 352070"/>
            <a:gd name="connsiteX13" fmla="*/ 589513 w 690494"/>
            <a:gd name="connsiteY13" fmla="*/ 349341 h 352070"/>
            <a:gd name="connsiteX14" fmla="*/ 581325 w 690494"/>
            <a:gd name="connsiteY14" fmla="*/ 343883 h 352070"/>
            <a:gd name="connsiteX15" fmla="*/ 564950 w 690494"/>
            <a:gd name="connsiteY15" fmla="*/ 327507 h 352070"/>
            <a:gd name="connsiteX16" fmla="*/ 559491 w 690494"/>
            <a:gd name="connsiteY16" fmla="*/ 322049 h 352070"/>
            <a:gd name="connsiteX17" fmla="*/ 551304 w 690494"/>
            <a:gd name="connsiteY17" fmla="*/ 319320 h 352070"/>
            <a:gd name="connsiteX18" fmla="*/ 537658 w 690494"/>
            <a:gd name="connsiteY18" fmla="*/ 311132 h 352070"/>
            <a:gd name="connsiteX19" fmla="*/ 532199 w 690494"/>
            <a:gd name="connsiteY19" fmla="*/ 305674 h 352070"/>
            <a:gd name="connsiteX20" fmla="*/ 515824 w 690494"/>
            <a:gd name="connsiteY20" fmla="*/ 300215 h 352070"/>
            <a:gd name="connsiteX21" fmla="*/ 507636 w 690494"/>
            <a:gd name="connsiteY21" fmla="*/ 297486 h 352070"/>
            <a:gd name="connsiteX22" fmla="*/ 493990 w 690494"/>
            <a:gd name="connsiteY22" fmla="*/ 286569 h 352070"/>
            <a:gd name="connsiteX23" fmla="*/ 488532 w 690494"/>
            <a:gd name="connsiteY23" fmla="*/ 278381 h 352070"/>
            <a:gd name="connsiteX24" fmla="*/ 480344 w 690494"/>
            <a:gd name="connsiteY24" fmla="*/ 275652 h 352070"/>
            <a:gd name="connsiteX25" fmla="*/ 466698 w 690494"/>
            <a:gd name="connsiteY25" fmla="*/ 264735 h 352070"/>
            <a:gd name="connsiteX26" fmla="*/ 458510 w 690494"/>
            <a:gd name="connsiteY26" fmla="*/ 262006 h 352070"/>
            <a:gd name="connsiteX27" fmla="*/ 447593 w 690494"/>
            <a:gd name="connsiteY27" fmla="*/ 245631 h 352070"/>
            <a:gd name="connsiteX28" fmla="*/ 444864 w 690494"/>
            <a:gd name="connsiteY28" fmla="*/ 237443 h 352070"/>
            <a:gd name="connsiteX29" fmla="*/ 436676 w 690494"/>
            <a:gd name="connsiteY29" fmla="*/ 231985 h 352070"/>
            <a:gd name="connsiteX30" fmla="*/ 425759 w 690494"/>
            <a:gd name="connsiteY30" fmla="*/ 221068 h 352070"/>
            <a:gd name="connsiteX31" fmla="*/ 420301 w 690494"/>
            <a:gd name="connsiteY31" fmla="*/ 215609 h 352070"/>
            <a:gd name="connsiteX32" fmla="*/ 417572 w 690494"/>
            <a:gd name="connsiteY32" fmla="*/ 207422 h 352070"/>
            <a:gd name="connsiteX33" fmla="*/ 412113 w 690494"/>
            <a:gd name="connsiteY33" fmla="*/ 201963 h 352070"/>
            <a:gd name="connsiteX34" fmla="*/ 409384 w 690494"/>
            <a:gd name="connsiteY34" fmla="*/ 163754 h 352070"/>
            <a:gd name="connsiteX35" fmla="*/ 406655 w 690494"/>
            <a:gd name="connsiteY35" fmla="*/ 155566 h 352070"/>
            <a:gd name="connsiteX36" fmla="*/ 401196 w 690494"/>
            <a:gd name="connsiteY36" fmla="*/ 150108 h 352070"/>
            <a:gd name="connsiteX37" fmla="*/ 398467 w 690494"/>
            <a:gd name="connsiteY37" fmla="*/ 141920 h 352070"/>
            <a:gd name="connsiteX38" fmla="*/ 390279 w 690494"/>
            <a:gd name="connsiteY38" fmla="*/ 125545 h 352070"/>
            <a:gd name="connsiteX39" fmla="*/ 387550 w 690494"/>
            <a:gd name="connsiteY39" fmla="*/ 57314 h 352070"/>
            <a:gd name="connsiteX40" fmla="*/ 371175 w 690494"/>
            <a:gd name="connsiteY40" fmla="*/ 51856 h 352070"/>
            <a:gd name="connsiteX41" fmla="*/ 338424 w 690494"/>
            <a:gd name="connsiteY41" fmla="*/ 54585 h 352070"/>
            <a:gd name="connsiteX42" fmla="*/ 330236 w 690494"/>
            <a:gd name="connsiteY42" fmla="*/ 57314 h 352070"/>
            <a:gd name="connsiteX43" fmla="*/ 324778 w 690494"/>
            <a:gd name="connsiteY43" fmla="*/ 76419 h 352070"/>
            <a:gd name="connsiteX44" fmla="*/ 316590 w 690494"/>
            <a:gd name="connsiteY44" fmla="*/ 79148 h 352070"/>
            <a:gd name="connsiteX45" fmla="*/ 311132 w 690494"/>
            <a:gd name="connsiteY45" fmla="*/ 73689 h 352070"/>
            <a:gd name="connsiteX46" fmla="*/ 297486 w 690494"/>
            <a:gd name="connsiteY46" fmla="*/ 70960 h 352070"/>
            <a:gd name="connsiteX47" fmla="*/ 278381 w 690494"/>
            <a:gd name="connsiteY47" fmla="*/ 65502 h 352070"/>
            <a:gd name="connsiteX48" fmla="*/ 262006 w 690494"/>
            <a:gd name="connsiteY48" fmla="*/ 54585 h 352070"/>
            <a:gd name="connsiteX49" fmla="*/ 248360 w 690494"/>
            <a:gd name="connsiteY49" fmla="*/ 40939 h 352070"/>
            <a:gd name="connsiteX50" fmla="*/ 231984 w 690494"/>
            <a:gd name="connsiteY50" fmla="*/ 30022 h 352070"/>
            <a:gd name="connsiteX51" fmla="*/ 226526 w 690494"/>
            <a:gd name="connsiteY51" fmla="*/ 24563 h 352070"/>
            <a:gd name="connsiteX52" fmla="*/ 201963 w 690494"/>
            <a:gd name="connsiteY52" fmla="*/ 16376 h 352070"/>
            <a:gd name="connsiteX53" fmla="*/ 177400 w 690494"/>
            <a:gd name="connsiteY53" fmla="*/ 8188 h 352070"/>
            <a:gd name="connsiteX54" fmla="*/ 169212 w 690494"/>
            <a:gd name="connsiteY54" fmla="*/ 5459 h 352070"/>
            <a:gd name="connsiteX55" fmla="*/ 161024 w 690494"/>
            <a:gd name="connsiteY55" fmla="*/ 2730 h 352070"/>
            <a:gd name="connsiteX56" fmla="*/ 141920 w 690494"/>
            <a:gd name="connsiteY56" fmla="*/ 0 h 352070"/>
            <a:gd name="connsiteX57" fmla="*/ 109169 w 690494"/>
            <a:gd name="connsiteY57" fmla="*/ 2730 h 352070"/>
            <a:gd name="connsiteX58" fmla="*/ 87335 w 690494"/>
            <a:gd name="connsiteY58" fmla="*/ 5459 h 352070"/>
            <a:gd name="connsiteX59" fmla="*/ 0 w 690494"/>
            <a:gd name="connsiteY59" fmla="*/ 2730 h 3520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690494" h="352070">
              <a:moveTo>
                <a:pt x="690494" y="226526"/>
              </a:moveTo>
              <a:cubicBezTo>
                <a:pt x="689584" y="232894"/>
                <a:pt x="690378" y="239752"/>
                <a:pt x="687765" y="245631"/>
              </a:cubicBezTo>
              <a:cubicBezTo>
                <a:pt x="686433" y="248628"/>
                <a:pt x="682648" y="249937"/>
                <a:pt x="679577" y="251089"/>
              </a:cubicBezTo>
              <a:cubicBezTo>
                <a:pt x="675234" y="252718"/>
                <a:pt x="670431" y="252693"/>
                <a:pt x="665931" y="253818"/>
              </a:cubicBezTo>
              <a:cubicBezTo>
                <a:pt x="663140" y="254516"/>
                <a:pt x="660473" y="255638"/>
                <a:pt x="657744" y="256548"/>
              </a:cubicBezTo>
              <a:cubicBezTo>
                <a:pt x="650632" y="263659"/>
                <a:pt x="644935" y="271140"/>
                <a:pt x="635910" y="275652"/>
              </a:cubicBezTo>
              <a:cubicBezTo>
                <a:pt x="633337" y="276939"/>
                <a:pt x="630451" y="277471"/>
                <a:pt x="627722" y="278381"/>
              </a:cubicBezTo>
              <a:cubicBezTo>
                <a:pt x="616866" y="289237"/>
                <a:pt x="610315" y="289965"/>
                <a:pt x="619534" y="308403"/>
              </a:cubicBezTo>
              <a:cubicBezTo>
                <a:pt x="620821" y="310976"/>
                <a:pt x="624993" y="310222"/>
                <a:pt x="627722" y="311132"/>
              </a:cubicBezTo>
              <a:cubicBezTo>
                <a:pt x="630451" y="312952"/>
                <a:pt x="633750" y="314122"/>
                <a:pt x="635910" y="316591"/>
              </a:cubicBezTo>
              <a:cubicBezTo>
                <a:pt x="640230" y="321528"/>
                <a:pt x="646827" y="332966"/>
                <a:pt x="646827" y="332966"/>
              </a:cubicBezTo>
              <a:cubicBezTo>
                <a:pt x="648646" y="338424"/>
                <a:pt x="652285" y="343883"/>
                <a:pt x="646827" y="349341"/>
              </a:cubicBezTo>
              <a:cubicBezTo>
                <a:pt x="644793" y="351375"/>
                <a:pt x="641368" y="351160"/>
                <a:pt x="638639" y="352070"/>
              </a:cubicBezTo>
              <a:cubicBezTo>
                <a:pt x="622264" y="351160"/>
                <a:pt x="605749" y="351660"/>
                <a:pt x="589513" y="349341"/>
              </a:cubicBezTo>
              <a:cubicBezTo>
                <a:pt x="586266" y="348877"/>
                <a:pt x="583816" y="346018"/>
                <a:pt x="581325" y="343883"/>
              </a:cubicBezTo>
              <a:cubicBezTo>
                <a:pt x="581302" y="343863"/>
                <a:pt x="567690" y="330247"/>
                <a:pt x="564950" y="327507"/>
              </a:cubicBezTo>
              <a:cubicBezTo>
                <a:pt x="563130" y="325687"/>
                <a:pt x="561932" y="322863"/>
                <a:pt x="559491" y="322049"/>
              </a:cubicBezTo>
              <a:lnTo>
                <a:pt x="551304" y="319320"/>
              </a:lnTo>
              <a:cubicBezTo>
                <a:pt x="537474" y="305490"/>
                <a:pt x="555370" y="321758"/>
                <a:pt x="537658" y="311132"/>
              </a:cubicBezTo>
              <a:cubicBezTo>
                <a:pt x="535451" y="309808"/>
                <a:pt x="534501" y="306825"/>
                <a:pt x="532199" y="305674"/>
              </a:cubicBezTo>
              <a:cubicBezTo>
                <a:pt x="527053" y="303101"/>
                <a:pt x="521282" y="302035"/>
                <a:pt x="515824" y="300215"/>
              </a:cubicBezTo>
              <a:lnTo>
                <a:pt x="507636" y="297486"/>
              </a:lnTo>
              <a:cubicBezTo>
                <a:pt x="501557" y="293433"/>
                <a:pt x="498434" y="292125"/>
                <a:pt x="493990" y="286569"/>
              </a:cubicBezTo>
              <a:cubicBezTo>
                <a:pt x="491941" y="284008"/>
                <a:pt x="491093" y="280430"/>
                <a:pt x="488532" y="278381"/>
              </a:cubicBezTo>
              <a:cubicBezTo>
                <a:pt x="486286" y="276584"/>
                <a:pt x="483073" y="276562"/>
                <a:pt x="480344" y="275652"/>
              </a:cubicBezTo>
              <a:cubicBezTo>
                <a:pt x="475269" y="270578"/>
                <a:pt x="473580" y="268176"/>
                <a:pt x="466698" y="264735"/>
              </a:cubicBezTo>
              <a:cubicBezTo>
                <a:pt x="464125" y="263448"/>
                <a:pt x="461239" y="262916"/>
                <a:pt x="458510" y="262006"/>
              </a:cubicBezTo>
              <a:cubicBezTo>
                <a:pt x="454871" y="256548"/>
                <a:pt x="449667" y="251855"/>
                <a:pt x="447593" y="245631"/>
              </a:cubicBezTo>
              <a:cubicBezTo>
                <a:pt x="446683" y="242902"/>
                <a:pt x="446661" y="239689"/>
                <a:pt x="444864" y="237443"/>
              </a:cubicBezTo>
              <a:cubicBezTo>
                <a:pt x="442815" y="234882"/>
                <a:pt x="439167" y="234120"/>
                <a:pt x="436676" y="231985"/>
              </a:cubicBezTo>
              <a:cubicBezTo>
                <a:pt x="432769" y="228636"/>
                <a:pt x="429398" y="224707"/>
                <a:pt x="425759" y="221068"/>
              </a:cubicBezTo>
              <a:lnTo>
                <a:pt x="420301" y="215609"/>
              </a:lnTo>
              <a:cubicBezTo>
                <a:pt x="419391" y="212880"/>
                <a:pt x="419052" y="209889"/>
                <a:pt x="417572" y="207422"/>
              </a:cubicBezTo>
              <a:cubicBezTo>
                <a:pt x="416248" y="205215"/>
                <a:pt x="412587" y="204492"/>
                <a:pt x="412113" y="201963"/>
              </a:cubicBezTo>
              <a:cubicBezTo>
                <a:pt x="409760" y="189413"/>
                <a:pt x="410876" y="176435"/>
                <a:pt x="409384" y="163754"/>
              </a:cubicBezTo>
              <a:cubicBezTo>
                <a:pt x="409048" y="160897"/>
                <a:pt x="408135" y="158033"/>
                <a:pt x="406655" y="155566"/>
              </a:cubicBezTo>
              <a:cubicBezTo>
                <a:pt x="405331" y="153360"/>
                <a:pt x="403016" y="151927"/>
                <a:pt x="401196" y="150108"/>
              </a:cubicBezTo>
              <a:cubicBezTo>
                <a:pt x="400286" y="147379"/>
                <a:pt x="399753" y="144493"/>
                <a:pt x="398467" y="141920"/>
              </a:cubicBezTo>
              <a:cubicBezTo>
                <a:pt x="387881" y="120746"/>
                <a:pt x="397144" y="146133"/>
                <a:pt x="390279" y="125545"/>
              </a:cubicBezTo>
              <a:cubicBezTo>
                <a:pt x="389369" y="102801"/>
                <a:pt x="393262" y="79347"/>
                <a:pt x="387550" y="57314"/>
              </a:cubicBezTo>
              <a:cubicBezTo>
                <a:pt x="386106" y="51745"/>
                <a:pt x="371175" y="51856"/>
                <a:pt x="371175" y="51856"/>
              </a:cubicBezTo>
              <a:cubicBezTo>
                <a:pt x="360258" y="52766"/>
                <a:pt x="349283" y="53137"/>
                <a:pt x="338424" y="54585"/>
              </a:cubicBezTo>
              <a:cubicBezTo>
                <a:pt x="335572" y="54965"/>
                <a:pt x="332270" y="55280"/>
                <a:pt x="330236" y="57314"/>
              </a:cubicBezTo>
              <a:cubicBezTo>
                <a:pt x="328733" y="58817"/>
                <a:pt x="325060" y="76066"/>
                <a:pt x="324778" y="76419"/>
              </a:cubicBezTo>
              <a:cubicBezTo>
                <a:pt x="322981" y="78665"/>
                <a:pt x="319319" y="78238"/>
                <a:pt x="316590" y="79148"/>
              </a:cubicBezTo>
              <a:cubicBezTo>
                <a:pt x="314771" y="77328"/>
                <a:pt x="313497" y="74703"/>
                <a:pt x="311132" y="73689"/>
              </a:cubicBezTo>
              <a:cubicBezTo>
                <a:pt x="306868" y="71862"/>
                <a:pt x="302014" y="71966"/>
                <a:pt x="297486" y="70960"/>
              </a:cubicBezTo>
              <a:cubicBezTo>
                <a:pt x="287205" y="68676"/>
                <a:pt x="287499" y="68541"/>
                <a:pt x="278381" y="65502"/>
              </a:cubicBezTo>
              <a:cubicBezTo>
                <a:pt x="272923" y="61863"/>
                <a:pt x="266645" y="59224"/>
                <a:pt x="262006" y="54585"/>
              </a:cubicBezTo>
              <a:cubicBezTo>
                <a:pt x="257457" y="50036"/>
                <a:pt x="253712" y="44507"/>
                <a:pt x="248360" y="40939"/>
              </a:cubicBezTo>
              <a:cubicBezTo>
                <a:pt x="242901" y="37300"/>
                <a:pt x="236623" y="34661"/>
                <a:pt x="231984" y="30022"/>
              </a:cubicBezTo>
              <a:cubicBezTo>
                <a:pt x="230165" y="28202"/>
                <a:pt x="228827" y="25714"/>
                <a:pt x="226526" y="24563"/>
              </a:cubicBezTo>
              <a:cubicBezTo>
                <a:pt x="226521" y="24560"/>
                <a:pt x="206059" y="17742"/>
                <a:pt x="201963" y="16376"/>
              </a:cubicBezTo>
              <a:lnTo>
                <a:pt x="177400" y="8188"/>
              </a:lnTo>
              <a:lnTo>
                <a:pt x="169212" y="5459"/>
              </a:lnTo>
              <a:cubicBezTo>
                <a:pt x="166483" y="4549"/>
                <a:pt x="163872" y="3137"/>
                <a:pt x="161024" y="2730"/>
              </a:cubicBezTo>
              <a:lnTo>
                <a:pt x="141920" y="0"/>
              </a:lnTo>
              <a:lnTo>
                <a:pt x="109169" y="2730"/>
              </a:lnTo>
              <a:cubicBezTo>
                <a:pt x="101871" y="3460"/>
                <a:pt x="94670" y="5459"/>
                <a:pt x="87335" y="5459"/>
              </a:cubicBezTo>
              <a:cubicBezTo>
                <a:pt x="58209" y="5459"/>
                <a:pt x="29126" y="2730"/>
                <a:pt x="0" y="273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49</xdr:col>
      <xdr:colOff>13647</xdr:colOff>
      <xdr:row>169</xdr:row>
      <xdr:rowOff>2729</xdr:rowOff>
    </xdr:from>
    <xdr:to>
      <xdr:col>60</xdr:col>
      <xdr:colOff>13646</xdr:colOff>
      <xdr:row>201</xdr:row>
      <xdr:rowOff>2729</xdr:rowOff>
    </xdr:to>
    <xdr:sp macro="" textlink="">
      <xdr:nvSpPr>
        <xdr:cNvPr id="54" name="Freeform 62">
          <a:extLst>
            <a:ext uri="{FF2B5EF4-FFF2-40B4-BE49-F238E27FC236}">
              <a16:creationId xmlns:a16="http://schemas.microsoft.com/office/drawing/2014/main" id="{00000000-0008-0000-0F00-000036000000}"/>
            </a:ext>
          </a:extLst>
        </xdr:cNvPr>
        <xdr:cNvSpPr/>
      </xdr:nvSpPr>
      <xdr:spPr>
        <a:xfrm>
          <a:off x="2276787" y="2745929"/>
          <a:ext cx="335279" cy="487680"/>
        </a:xfrm>
        <a:custGeom>
          <a:avLst/>
          <a:gdLst>
            <a:gd name="connsiteX0" fmla="*/ 0 w 300214"/>
            <a:gd name="connsiteY0" fmla="*/ 592242 h 611347"/>
            <a:gd name="connsiteX1" fmla="*/ 24563 w 300214"/>
            <a:gd name="connsiteY1" fmla="*/ 594972 h 611347"/>
            <a:gd name="connsiteX2" fmla="*/ 32750 w 300214"/>
            <a:gd name="connsiteY2" fmla="*/ 600430 h 611347"/>
            <a:gd name="connsiteX3" fmla="*/ 57313 w 300214"/>
            <a:gd name="connsiteY3" fmla="*/ 597701 h 611347"/>
            <a:gd name="connsiteX4" fmla="*/ 76418 w 300214"/>
            <a:gd name="connsiteY4" fmla="*/ 611347 h 611347"/>
            <a:gd name="connsiteX5" fmla="*/ 90064 w 300214"/>
            <a:gd name="connsiteY5" fmla="*/ 608618 h 611347"/>
            <a:gd name="connsiteX6" fmla="*/ 106439 w 300214"/>
            <a:gd name="connsiteY6" fmla="*/ 603159 h 611347"/>
            <a:gd name="connsiteX7" fmla="*/ 111898 w 300214"/>
            <a:gd name="connsiteY7" fmla="*/ 581325 h 611347"/>
            <a:gd name="connsiteX8" fmla="*/ 106439 w 300214"/>
            <a:gd name="connsiteY8" fmla="*/ 545846 h 611347"/>
            <a:gd name="connsiteX9" fmla="*/ 103710 w 300214"/>
            <a:gd name="connsiteY9" fmla="*/ 529470 h 611347"/>
            <a:gd name="connsiteX10" fmla="*/ 100981 w 300214"/>
            <a:gd name="connsiteY10" fmla="*/ 521283 h 611347"/>
            <a:gd name="connsiteX11" fmla="*/ 103710 w 300214"/>
            <a:gd name="connsiteY11" fmla="*/ 510366 h 611347"/>
            <a:gd name="connsiteX12" fmla="*/ 111898 w 300214"/>
            <a:gd name="connsiteY12" fmla="*/ 504907 h 611347"/>
            <a:gd name="connsiteX13" fmla="*/ 180128 w 300214"/>
            <a:gd name="connsiteY13" fmla="*/ 502178 h 611347"/>
            <a:gd name="connsiteX14" fmla="*/ 193775 w 300214"/>
            <a:gd name="connsiteY14" fmla="*/ 493990 h 611347"/>
            <a:gd name="connsiteX15" fmla="*/ 207421 w 300214"/>
            <a:gd name="connsiteY15" fmla="*/ 483073 h 611347"/>
            <a:gd name="connsiteX16" fmla="*/ 204692 w 300214"/>
            <a:gd name="connsiteY16" fmla="*/ 461240 h 611347"/>
            <a:gd name="connsiteX17" fmla="*/ 193775 w 300214"/>
            <a:gd name="connsiteY17" fmla="*/ 436676 h 611347"/>
            <a:gd name="connsiteX18" fmla="*/ 188316 w 300214"/>
            <a:gd name="connsiteY18" fmla="*/ 431218 h 611347"/>
            <a:gd name="connsiteX19" fmla="*/ 182858 w 300214"/>
            <a:gd name="connsiteY19" fmla="*/ 420301 h 611347"/>
            <a:gd name="connsiteX20" fmla="*/ 174670 w 300214"/>
            <a:gd name="connsiteY20" fmla="*/ 414843 h 611347"/>
            <a:gd name="connsiteX21" fmla="*/ 171941 w 300214"/>
            <a:gd name="connsiteY21" fmla="*/ 406655 h 611347"/>
            <a:gd name="connsiteX22" fmla="*/ 155565 w 300214"/>
            <a:gd name="connsiteY22" fmla="*/ 401197 h 611347"/>
            <a:gd name="connsiteX23" fmla="*/ 161024 w 300214"/>
            <a:gd name="connsiteY23" fmla="*/ 395738 h 611347"/>
            <a:gd name="connsiteX24" fmla="*/ 169212 w 300214"/>
            <a:gd name="connsiteY24" fmla="*/ 393009 h 611347"/>
            <a:gd name="connsiteX25" fmla="*/ 182858 w 300214"/>
            <a:gd name="connsiteY25" fmla="*/ 379363 h 611347"/>
            <a:gd name="connsiteX26" fmla="*/ 193775 w 300214"/>
            <a:gd name="connsiteY26" fmla="*/ 368446 h 611347"/>
            <a:gd name="connsiteX27" fmla="*/ 199233 w 300214"/>
            <a:gd name="connsiteY27" fmla="*/ 362987 h 611347"/>
            <a:gd name="connsiteX28" fmla="*/ 207421 w 300214"/>
            <a:gd name="connsiteY28" fmla="*/ 360258 h 611347"/>
            <a:gd name="connsiteX29" fmla="*/ 231984 w 300214"/>
            <a:gd name="connsiteY29" fmla="*/ 346612 h 611347"/>
            <a:gd name="connsiteX30" fmla="*/ 240171 w 300214"/>
            <a:gd name="connsiteY30" fmla="*/ 341154 h 611347"/>
            <a:gd name="connsiteX31" fmla="*/ 256547 w 300214"/>
            <a:gd name="connsiteY31" fmla="*/ 335695 h 611347"/>
            <a:gd name="connsiteX32" fmla="*/ 237442 w 300214"/>
            <a:gd name="connsiteY32" fmla="*/ 332966 h 611347"/>
            <a:gd name="connsiteX33" fmla="*/ 221067 w 300214"/>
            <a:gd name="connsiteY33" fmla="*/ 327507 h 611347"/>
            <a:gd name="connsiteX34" fmla="*/ 204692 w 300214"/>
            <a:gd name="connsiteY34" fmla="*/ 324778 h 611347"/>
            <a:gd name="connsiteX35" fmla="*/ 199233 w 300214"/>
            <a:gd name="connsiteY35" fmla="*/ 319320 h 611347"/>
            <a:gd name="connsiteX36" fmla="*/ 199233 w 300214"/>
            <a:gd name="connsiteY36" fmla="*/ 275652 h 611347"/>
            <a:gd name="connsiteX37" fmla="*/ 207421 w 300214"/>
            <a:gd name="connsiteY37" fmla="*/ 270194 h 611347"/>
            <a:gd name="connsiteX38" fmla="*/ 223796 w 300214"/>
            <a:gd name="connsiteY38" fmla="*/ 264735 h 611347"/>
            <a:gd name="connsiteX39" fmla="*/ 231984 w 300214"/>
            <a:gd name="connsiteY39" fmla="*/ 262006 h 611347"/>
            <a:gd name="connsiteX40" fmla="*/ 245630 w 300214"/>
            <a:gd name="connsiteY40" fmla="*/ 251089 h 611347"/>
            <a:gd name="connsiteX41" fmla="*/ 242901 w 300214"/>
            <a:gd name="connsiteY41" fmla="*/ 242901 h 611347"/>
            <a:gd name="connsiteX42" fmla="*/ 240171 w 300214"/>
            <a:gd name="connsiteY42" fmla="*/ 231985 h 611347"/>
            <a:gd name="connsiteX43" fmla="*/ 240171 w 300214"/>
            <a:gd name="connsiteY43" fmla="*/ 136462 h 611347"/>
            <a:gd name="connsiteX44" fmla="*/ 253818 w 300214"/>
            <a:gd name="connsiteY44" fmla="*/ 122815 h 611347"/>
            <a:gd name="connsiteX45" fmla="*/ 267464 w 300214"/>
            <a:gd name="connsiteY45" fmla="*/ 111899 h 611347"/>
            <a:gd name="connsiteX46" fmla="*/ 275651 w 300214"/>
            <a:gd name="connsiteY46" fmla="*/ 106440 h 611347"/>
            <a:gd name="connsiteX47" fmla="*/ 286568 w 300214"/>
            <a:gd name="connsiteY47" fmla="*/ 95523 h 611347"/>
            <a:gd name="connsiteX48" fmla="*/ 292027 w 300214"/>
            <a:gd name="connsiteY48" fmla="*/ 90065 h 611347"/>
            <a:gd name="connsiteX49" fmla="*/ 300214 w 300214"/>
            <a:gd name="connsiteY49" fmla="*/ 40939 h 611347"/>
            <a:gd name="connsiteX50" fmla="*/ 294756 w 300214"/>
            <a:gd name="connsiteY50" fmla="*/ 13646 h 611347"/>
            <a:gd name="connsiteX51" fmla="*/ 289298 w 300214"/>
            <a:gd name="connsiteY51" fmla="*/ 0 h 6113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Lst>
          <a:rect l="l" t="t" r="r" b="b"/>
          <a:pathLst>
            <a:path w="300214" h="611347">
              <a:moveTo>
                <a:pt x="0" y="592242"/>
              </a:moveTo>
              <a:cubicBezTo>
                <a:pt x="8188" y="593152"/>
                <a:pt x="16571" y="592974"/>
                <a:pt x="24563" y="594972"/>
              </a:cubicBezTo>
              <a:cubicBezTo>
                <a:pt x="27745" y="595768"/>
                <a:pt x="29481" y="600158"/>
                <a:pt x="32750" y="600430"/>
              </a:cubicBezTo>
              <a:cubicBezTo>
                <a:pt x="40960" y="601114"/>
                <a:pt x="49125" y="598611"/>
                <a:pt x="57313" y="597701"/>
              </a:cubicBezTo>
              <a:cubicBezTo>
                <a:pt x="70264" y="610652"/>
                <a:pt x="63348" y="606991"/>
                <a:pt x="76418" y="611347"/>
              </a:cubicBezTo>
              <a:cubicBezTo>
                <a:pt x="80967" y="610437"/>
                <a:pt x="85589" y="609839"/>
                <a:pt x="90064" y="608618"/>
              </a:cubicBezTo>
              <a:cubicBezTo>
                <a:pt x="95615" y="607104"/>
                <a:pt x="106439" y="603159"/>
                <a:pt x="106439" y="603159"/>
              </a:cubicBezTo>
              <a:cubicBezTo>
                <a:pt x="108594" y="596695"/>
                <a:pt x="111898" y="587917"/>
                <a:pt x="111898" y="581325"/>
              </a:cubicBezTo>
              <a:cubicBezTo>
                <a:pt x="111898" y="560213"/>
                <a:pt x="111112" y="559861"/>
                <a:pt x="106439" y="545846"/>
              </a:cubicBezTo>
              <a:cubicBezTo>
                <a:pt x="105529" y="540387"/>
                <a:pt x="104910" y="534872"/>
                <a:pt x="103710" y="529470"/>
              </a:cubicBezTo>
              <a:cubicBezTo>
                <a:pt x="103086" y="526662"/>
                <a:pt x="100981" y="524160"/>
                <a:pt x="100981" y="521283"/>
              </a:cubicBezTo>
              <a:cubicBezTo>
                <a:pt x="100981" y="517532"/>
                <a:pt x="101629" y="513487"/>
                <a:pt x="103710" y="510366"/>
              </a:cubicBezTo>
              <a:cubicBezTo>
                <a:pt x="105530" y="507637"/>
                <a:pt x="108636" y="505256"/>
                <a:pt x="111898" y="504907"/>
              </a:cubicBezTo>
              <a:cubicBezTo>
                <a:pt x="134530" y="502482"/>
                <a:pt x="157385" y="503088"/>
                <a:pt x="180128" y="502178"/>
              </a:cubicBezTo>
              <a:cubicBezTo>
                <a:pt x="190791" y="491515"/>
                <a:pt x="179603" y="501076"/>
                <a:pt x="193775" y="493990"/>
              </a:cubicBezTo>
              <a:cubicBezTo>
                <a:pt x="200660" y="490548"/>
                <a:pt x="202344" y="488150"/>
                <a:pt x="207421" y="483073"/>
              </a:cubicBezTo>
              <a:cubicBezTo>
                <a:pt x="206511" y="475795"/>
                <a:pt x="206229" y="468411"/>
                <a:pt x="204692" y="461240"/>
              </a:cubicBezTo>
              <a:cubicBezTo>
                <a:pt x="202476" y="450899"/>
                <a:pt x="199984" y="444438"/>
                <a:pt x="193775" y="436676"/>
              </a:cubicBezTo>
              <a:cubicBezTo>
                <a:pt x="192168" y="434667"/>
                <a:pt x="190136" y="433037"/>
                <a:pt x="188316" y="431218"/>
              </a:cubicBezTo>
              <a:cubicBezTo>
                <a:pt x="186497" y="427579"/>
                <a:pt x="185463" y="423426"/>
                <a:pt x="182858" y="420301"/>
              </a:cubicBezTo>
              <a:cubicBezTo>
                <a:pt x="180758" y="417781"/>
                <a:pt x="176719" y="417404"/>
                <a:pt x="174670" y="414843"/>
              </a:cubicBezTo>
              <a:cubicBezTo>
                <a:pt x="172873" y="412597"/>
                <a:pt x="174282" y="408327"/>
                <a:pt x="171941" y="406655"/>
              </a:cubicBezTo>
              <a:cubicBezTo>
                <a:pt x="167259" y="403311"/>
                <a:pt x="155565" y="401197"/>
                <a:pt x="155565" y="401197"/>
              </a:cubicBezTo>
              <a:cubicBezTo>
                <a:pt x="157385" y="399377"/>
                <a:pt x="158817" y="397062"/>
                <a:pt x="161024" y="395738"/>
              </a:cubicBezTo>
              <a:cubicBezTo>
                <a:pt x="163491" y="394258"/>
                <a:pt x="166910" y="394735"/>
                <a:pt x="169212" y="393009"/>
              </a:cubicBezTo>
              <a:cubicBezTo>
                <a:pt x="174358" y="389149"/>
                <a:pt x="178309" y="383912"/>
                <a:pt x="182858" y="379363"/>
              </a:cubicBezTo>
              <a:lnTo>
                <a:pt x="193775" y="368446"/>
              </a:lnTo>
              <a:cubicBezTo>
                <a:pt x="195595" y="366626"/>
                <a:pt x="196792" y="363801"/>
                <a:pt x="199233" y="362987"/>
              </a:cubicBezTo>
              <a:lnTo>
                <a:pt x="207421" y="360258"/>
              </a:lnTo>
              <a:cubicBezTo>
                <a:pt x="226190" y="347745"/>
                <a:pt x="217572" y="351415"/>
                <a:pt x="231984" y="346612"/>
              </a:cubicBezTo>
              <a:cubicBezTo>
                <a:pt x="234713" y="344793"/>
                <a:pt x="237174" y="342486"/>
                <a:pt x="240171" y="341154"/>
              </a:cubicBezTo>
              <a:cubicBezTo>
                <a:pt x="245429" y="338817"/>
                <a:pt x="256547" y="335695"/>
                <a:pt x="256547" y="335695"/>
              </a:cubicBezTo>
              <a:cubicBezTo>
                <a:pt x="250179" y="334785"/>
                <a:pt x="243710" y="334413"/>
                <a:pt x="237442" y="332966"/>
              </a:cubicBezTo>
              <a:cubicBezTo>
                <a:pt x="231836" y="331672"/>
                <a:pt x="226742" y="328453"/>
                <a:pt x="221067" y="327507"/>
              </a:cubicBezTo>
              <a:lnTo>
                <a:pt x="204692" y="324778"/>
              </a:lnTo>
              <a:cubicBezTo>
                <a:pt x="202872" y="322959"/>
                <a:pt x="200557" y="321526"/>
                <a:pt x="199233" y="319320"/>
              </a:cubicBezTo>
              <a:cubicBezTo>
                <a:pt x="192380" y="307899"/>
                <a:pt x="197824" y="280936"/>
                <a:pt x="199233" y="275652"/>
              </a:cubicBezTo>
              <a:cubicBezTo>
                <a:pt x="200078" y="272483"/>
                <a:pt x="204424" y="271526"/>
                <a:pt x="207421" y="270194"/>
              </a:cubicBezTo>
              <a:cubicBezTo>
                <a:pt x="212679" y="267857"/>
                <a:pt x="218338" y="266555"/>
                <a:pt x="223796" y="264735"/>
              </a:cubicBezTo>
              <a:lnTo>
                <a:pt x="231984" y="262006"/>
              </a:lnTo>
              <a:cubicBezTo>
                <a:pt x="233161" y="261221"/>
                <a:pt x="245032" y="254081"/>
                <a:pt x="245630" y="251089"/>
              </a:cubicBezTo>
              <a:cubicBezTo>
                <a:pt x="246194" y="248268"/>
                <a:pt x="243691" y="245667"/>
                <a:pt x="242901" y="242901"/>
              </a:cubicBezTo>
              <a:cubicBezTo>
                <a:pt x="241870" y="239295"/>
                <a:pt x="241081" y="235624"/>
                <a:pt x="240171" y="231985"/>
              </a:cubicBezTo>
              <a:cubicBezTo>
                <a:pt x="238988" y="210690"/>
                <a:pt x="234207" y="158329"/>
                <a:pt x="240171" y="136462"/>
              </a:cubicBezTo>
              <a:cubicBezTo>
                <a:pt x="241864" y="130255"/>
                <a:pt x="248465" y="126384"/>
                <a:pt x="253818" y="122815"/>
              </a:cubicBezTo>
              <a:cubicBezTo>
                <a:pt x="279002" y="106026"/>
                <a:pt x="248031" y="127446"/>
                <a:pt x="267464" y="111899"/>
              </a:cubicBezTo>
              <a:cubicBezTo>
                <a:pt x="270025" y="109850"/>
                <a:pt x="273161" y="108575"/>
                <a:pt x="275651" y="106440"/>
              </a:cubicBezTo>
              <a:cubicBezTo>
                <a:pt x="279558" y="103091"/>
                <a:pt x="282929" y="99162"/>
                <a:pt x="286568" y="95523"/>
              </a:cubicBezTo>
              <a:lnTo>
                <a:pt x="292027" y="90065"/>
              </a:lnTo>
              <a:cubicBezTo>
                <a:pt x="300949" y="63297"/>
                <a:pt x="297007" y="79423"/>
                <a:pt x="300214" y="40939"/>
              </a:cubicBezTo>
              <a:cubicBezTo>
                <a:pt x="299209" y="33900"/>
                <a:pt x="298566" y="21267"/>
                <a:pt x="294756" y="13646"/>
              </a:cubicBezTo>
              <a:cubicBezTo>
                <a:pt x="288289" y="710"/>
                <a:pt x="289298" y="10533"/>
                <a:pt x="289298"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59</xdr:col>
      <xdr:colOff>8188</xdr:colOff>
      <xdr:row>181</xdr:row>
      <xdr:rowOff>13646</xdr:rowOff>
    </xdr:from>
    <xdr:to>
      <xdr:col>100</xdr:col>
      <xdr:colOff>19104</xdr:colOff>
      <xdr:row>191</xdr:row>
      <xdr:rowOff>8188</xdr:rowOff>
    </xdr:to>
    <xdr:sp macro="" textlink="">
      <xdr:nvSpPr>
        <xdr:cNvPr id="55" name="Freeform 63">
          <a:extLst>
            <a:ext uri="{FF2B5EF4-FFF2-40B4-BE49-F238E27FC236}">
              <a16:creationId xmlns:a16="http://schemas.microsoft.com/office/drawing/2014/main" id="{00000000-0008-0000-0F00-000037000000}"/>
            </a:ext>
          </a:extLst>
        </xdr:cNvPr>
        <xdr:cNvSpPr/>
      </xdr:nvSpPr>
      <xdr:spPr>
        <a:xfrm>
          <a:off x="2576128" y="2939726"/>
          <a:ext cx="1260596" cy="146942"/>
        </a:xfrm>
        <a:custGeom>
          <a:avLst/>
          <a:gdLst>
            <a:gd name="connsiteX0" fmla="*/ 0 w 1129899"/>
            <a:gd name="connsiteY0" fmla="*/ 0 h 185588"/>
            <a:gd name="connsiteX1" fmla="*/ 35480 w 1129899"/>
            <a:gd name="connsiteY1" fmla="*/ 5459 h 185588"/>
            <a:gd name="connsiteX2" fmla="*/ 43667 w 1129899"/>
            <a:gd name="connsiteY2" fmla="*/ 10917 h 185588"/>
            <a:gd name="connsiteX3" fmla="*/ 49126 w 1129899"/>
            <a:gd name="connsiteY3" fmla="*/ 16376 h 185588"/>
            <a:gd name="connsiteX4" fmla="*/ 54584 w 1129899"/>
            <a:gd name="connsiteY4" fmla="*/ 32751 h 185588"/>
            <a:gd name="connsiteX5" fmla="*/ 70960 w 1129899"/>
            <a:gd name="connsiteY5" fmla="*/ 38209 h 185588"/>
            <a:gd name="connsiteX6" fmla="*/ 73689 w 1129899"/>
            <a:gd name="connsiteY6" fmla="*/ 46397 h 185588"/>
            <a:gd name="connsiteX7" fmla="*/ 87335 w 1129899"/>
            <a:gd name="connsiteY7" fmla="*/ 60043 h 185588"/>
            <a:gd name="connsiteX8" fmla="*/ 92793 w 1129899"/>
            <a:gd name="connsiteY8" fmla="*/ 65502 h 185588"/>
            <a:gd name="connsiteX9" fmla="*/ 117356 w 1129899"/>
            <a:gd name="connsiteY9" fmla="*/ 70960 h 185588"/>
            <a:gd name="connsiteX10" fmla="*/ 133732 w 1129899"/>
            <a:gd name="connsiteY10" fmla="*/ 76419 h 185588"/>
            <a:gd name="connsiteX11" fmla="*/ 166483 w 1129899"/>
            <a:gd name="connsiteY11" fmla="*/ 92794 h 185588"/>
            <a:gd name="connsiteX12" fmla="*/ 174670 w 1129899"/>
            <a:gd name="connsiteY12" fmla="*/ 95523 h 185588"/>
            <a:gd name="connsiteX13" fmla="*/ 182858 w 1129899"/>
            <a:gd name="connsiteY13" fmla="*/ 109169 h 185588"/>
            <a:gd name="connsiteX14" fmla="*/ 185587 w 1129899"/>
            <a:gd name="connsiteY14" fmla="*/ 117357 h 185588"/>
            <a:gd name="connsiteX15" fmla="*/ 240172 w 1129899"/>
            <a:gd name="connsiteY15" fmla="*/ 125545 h 185588"/>
            <a:gd name="connsiteX16" fmla="*/ 335695 w 1129899"/>
            <a:gd name="connsiteY16" fmla="*/ 128274 h 185588"/>
            <a:gd name="connsiteX17" fmla="*/ 343882 w 1129899"/>
            <a:gd name="connsiteY17" fmla="*/ 133732 h 185588"/>
            <a:gd name="connsiteX18" fmla="*/ 368445 w 1129899"/>
            <a:gd name="connsiteY18" fmla="*/ 147378 h 185588"/>
            <a:gd name="connsiteX19" fmla="*/ 373904 w 1129899"/>
            <a:gd name="connsiteY19" fmla="*/ 152837 h 185588"/>
            <a:gd name="connsiteX20" fmla="*/ 379362 w 1129899"/>
            <a:gd name="connsiteY20" fmla="*/ 161025 h 185588"/>
            <a:gd name="connsiteX21" fmla="*/ 395738 w 1129899"/>
            <a:gd name="connsiteY21" fmla="*/ 171941 h 185588"/>
            <a:gd name="connsiteX22" fmla="*/ 409384 w 1129899"/>
            <a:gd name="connsiteY22" fmla="*/ 182858 h 185588"/>
            <a:gd name="connsiteX23" fmla="*/ 417571 w 1129899"/>
            <a:gd name="connsiteY23" fmla="*/ 185588 h 185588"/>
            <a:gd name="connsiteX24" fmla="*/ 442134 w 1129899"/>
            <a:gd name="connsiteY24" fmla="*/ 182858 h 185588"/>
            <a:gd name="connsiteX25" fmla="*/ 447593 w 1129899"/>
            <a:gd name="connsiteY25" fmla="*/ 177400 h 185588"/>
            <a:gd name="connsiteX26" fmla="*/ 466697 w 1129899"/>
            <a:gd name="connsiteY26" fmla="*/ 169212 h 185588"/>
            <a:gd name="connsiteX27" fmla="*/ 472156 w 1129899"/>
            <a:gd name="connsiteY27" fmla="*/ 163754 h 185588"/>
            <a:gd name="connsiteX28" fmla="*/ 477614 w 1129899"/>
            <a:gd name="connsiteY28" fmla="*/ 131003 h 185588"/>
            <a:gd name="connsiteX29" fmla="*/ 488531 w 1129899"/>
            <a:gd name="connsiteY29" fmla="*/ 120086 h 185588"/>
            <a:gd name="connsiteX30" fmla="*/ 499448 w 1129899"/>
            <a:gd name="connsiteY30" fmla="*/ 103711 h 185588"/>
            <a:gd name="connsiteX31" fmla="*/ 504907 w 1129899"/>
            <a:gd name="connsiteY31" fmla="*/ 98252 h 185588"/>
            <a:gd name="connsiteX32" fmla="*/ 513094 w 1129899"/>
            <a:gd name="connsiteY32" fmla="*/ 87335 h 185588"/>
            <a:gd name="connsiteX33" fmla="*/ 521282 w 1129899"/>
            <a:gd name="connsiteY33" fmla="*/ 84606 h 185588"/>
            <a:gd name="connsiteX34" fmla="*/ 537657 w 1129899"/>
            <a:gd name="connsiteY34" fmla="*/ 76419 h 185588"/>
            <a:gd name="connsiteX35" fmla="*/ 551303 w 1129899"/>
            <a:gd name="connsiteY35" fmla="*/ 65502 h 185588"/>
            <a:gd name="connsiteX36" fmla="*/ 562220 w 1129899"/>
            <a:gd name="connsiteY36" fmla="*/ 62772 h 185588"/>
            <a:gd name="connsiteX37" fmla="*/ 584054 w 1129899"/>
            <a:gd name="connsiteY37" fmla="*/ 57314 h 185588"/>
            <a:gd name="connsiteX38" fmla="*/ 608617 w 1129899"/>
            <a:gd name="connsiteY38" fmla="*/ 60043 h 185588"/>
            <a:gd name="connsiteX39" fmla="*/ 614076 w 1129899"/>
            <a:gd name="connsiteY39" fmla="*/ 65502 h 185588"/>
            <a:gd name="connsiteX40" fmla="*/ 616805 w 1129899"/>
            <a:gd name="connsiteY40" fmla="*/ 109169 h 185588"/>
            <a:gd name="connsiteX41" fmla="*/ 619534 w 1129899"/>
            <a:gd name="connsiteY41" fmla="*/ 120086 h 185588"/>
            <a:gd name="connsiteX42" fmla="*/ 624993 w 1129899"/>
            <a:gd name="connsiteY42" fmla="*/ 125545 h 185588"/>
            <a:gd name="connsiteX43" fmla="*/ 641368 w 1129899"/>
            <a:gd name="connsiteY43" fmla="*/ 131003 h 185588"/>
            <a:gd name="connsiteX44" fmla="*/ 693223 w 1129899"/>
            <a:gd name="connsiteY44" fmla="*/ 128274 h 185588"/>
            <a:gd name="connsiteX45" fmla="*/ 709599 w 1129899"/>
            <a:gd name="connsiteY45" fmla="*/ 122815 h 185588"/>
            <a:gd name="connsiteX46" fmla="*/ 723245 w 1129899"/>
            <a:gd name="connsiteY46" fmla="*/ 111898 h 185588"/>
            <a:gd name="connsiteX47" fmla="*/ 731432 w 1129899"/>
            <a:gd name="connsiteY47" fmla="*/ 106440 h 185588"/>
            <a:gd name="connsiteX48" fmla="*/ 736891 w 1129899"/>
            <a:gd name="connsiteY48" fmla="*/ 100982 h 185588"/>
            <a:gd name="connsiteX49" fmla="*/ 747808 w 1129899"/>
            <a:gd name="connsiteY49" fmla="*/ 98252 h 185588"/>
            <a:gd name="connsiteX50" fmla="*/ 758725 w 1129899"/>
            <a:gd name="connsiteY50" fmla="*/ 84606 h 185588"/>
            <a:gd name="connsiteX51" fmla="*/ 766912 w 1129899"/>
            <a:gd name="connsiteY51" fmla="*/ 81877 h 185588"/>
            <a:gd name="connsiteX52" fmla="*/ 783288 w 1129899"/>
            <a:gd name="connsiteY52" fmla="*/ 84606 h 185588"/>
            <a:gd name="connsiteX53" fmla="*/ 788746 w 1129899"/>
            <a:gd name="connsiteY53" fmla="*/ 98252 h 185588"/>
            <a:gd name="connsiteX54" fmla="*/ 794205 w 1129899"/>
            <a:gd name="connsiteY54" fmla="*/ 103711 h 185588"/>
            <a:gd name="connsiteX55" fmla="*/ 802392 w 1129899"/>
            <a:gd name="connsiteY55" fmla="*/ 109169 h 185588"/>
            <a:gd name="connsiteX56" fmla="*/ 821497 w 1129899"/>
            <a:gd name="connsiteY56" fmla="*/ 114628 h 185588"/>
            <a:gd name="connsiteX57" fmla="*/ 862435 w 1129899"/>
            <a:gd name="connsiteY57" fmla="*/ 111898 h 185588"/>
            <a:gd name="connsiteX58" fmla="*/ 878811 w 1129899"/>
            <a:gd name="connsiteY58" fmla="*/ 106440 h 185588"/>
            <a:gd name="connsiteX59" fmla="*/ 892457 w 1129899"/>
            <a:gd name="connsiteY59" fmla="*/ 95523 h 185588"/>
            <a:gd name="connsiteX60" fmla="*/ 897915 w 1129899"/>
            <a:gd name="connsiteY60" fmla="*/ 87335 h 185588"/>
            <a:gd name="connsiteX61" fmla="*/ 906103 w 1129899"/>
            <a:gd name="connsiteY61" fmla="*/ 84606 h 185588"/>
            <a:gd name="connsiteX62" fmla="*/ 914291 w 1129899"/>
            <a:gd name="connsiteY62" fmla="*/ 79148 h 185588"/>
            <a:gd name="connsiteX63" fmla="*/ 919749 w 1129899"/>
            <a:gd name="connsiteY63" fmla="*/ 73689 h 185588"/>
            <a:gd name="connsiteX64" fmla="*/ 944312 w 1129899"/>
            <a:gd name="connsiteY64" fmla="*/ 60043 h 185588"/>
            <a:gd name="connsiteX65" fmla="*/ 979792 w 1129899"/>
            <a:gd name="connsiteY65" fmla="*/ 62772 h 185588"/>
            <a:gd name="connsiteX66" fmla="*/ 985250 w 1129899"/>
            <a:gd name="connsiteY66" fmla="*/ 79148 h 185588"/>
            <a:gd name="connsiteX67" fmla="*/ 987980 w 1129899"/>
            <a:gd name="connsiteY67" fmla="*/ 87335 h 185588"/>
            <a:gd name="connsiteX68" fmla="*/ 1004355 w 1129899"/>
            <a:gd name="connsiteY68" fmla="*/ 92794 h 185588"/>
            <a:gd name="connsiteX69" fmla="*/ 1018001 w 1129899"/>
            <a:gd name="connsiteY69" fmla="*/ 90065 h 185588"/>
            <a:gd name="connsiteX70" fmla="*/ 1026189 w 1129899"/>
            <a:gd name="connsiteY70" fmla="*/ 87335 h 185588"/>
            <a:gd name="connsiteX71" fmla="*/ 1034376 w 1129899"/>
            <a:gd name="connsiteY71" fmla="*/ 90065 h 185588"/>
            <a:gd name="connsiteX72" fmla="*/ 1039835 w 1129899"/>
            <a:gd name="connsiteY72" fmla="*/ 95523 h 185588"/>
            <a:gd name="connsiteX73" fmla="*/ 1086232 w 1129899"/>
            <a:gd name="connsiteY73" fmla="*/ 95523 h 185588"/>
            <a:gd name="connsiteX74" fmla="*/ 1094419 w 1129899"/>
            <a:gd name="connsiteY74" fmla="*/ 92794 h 185588"/>
            <a:gd name="connsiteX75" fmla="*/ 1102607 w 1129899"/>
            <a:gd name="connsiteY75" fmla="*/ 87335 h 185588"/>
            <a:gd name="connsiteX76" fmla="*/ 1118983 w 1129899"/>
            <a:gd name="connsiteY76" fmla="*/ 81877 h 185588"/>
            <a:gd name="connsiteX77" fmla="*/ 1129899 w 1129899"/>
            <a:gd name="connsiteY77" fmla="*/ 87335 h 185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1129899" h="185588">
              <a:moveTo>
                <a:pt x="0" y="0"/>
              </a:moveTo>
              <a:cubicBezTo>
                <a:pt x="7838" y="784"/>
                <a:pt x="25641" y="539"/>
                <a:pt x="35480" y="5459"/>
              </a:cubicBezTo>
              <a:cubicBezTo>
                <a:pt x="38414" y="6926"/>
                <a:pt x="41106" y="8868"/>
                <a:pt x="43667" y="10917"/>
              </a:cubicBezTo>
              <a:cubicBezTo>
                <a:pt x="45676" y="12525"/>
                <a:pt x="47306" y="14556"/>
                <a:pt x="49126" y="16376"/>
              </a:cubicBezTo>
              <a:cubicBezTo>
                <a:pt x="50945" y="21834"/>
                <a:pt x="49126" y="30932"/>
                <a:pt x="54584" y="32751"/>
              </a:cubicBezTo>
              <a:lnTo>
                <a:pt x="70960" y="38209"/>
              </a:lnTo>
              <a:cubicBezTo>
                <a:pt x="71870" y="40938"/>
                <a:pt x="71963" y="44095"/>
                <a:pt x="73689" y="46397"/>
              </a:cubicBezTo>
              <a:cubicBezTo>
                <a:pt x="77549" y="51543"/>
                <a:pt x="82786" y="55494"/>
                <a:pt x="87335" y="60043"/>
              </a:cubicBezTo>
              <a:cubicBezTo>
                <a:pt x="89154" y="61863"/>
                <a:pt x="90352" y="64688"/>
                <a:pt x="92793" y="65502"/>
              </a:cubicBezTo>
              <a:cubicBezTo>
                <a:pt x="116227" y="73313"/>
                <a:pt x="78915" y="61349"/>
                <a:pt x="117356" y="70960"/>
              </a:cubicBezTo>
              <a:cubicBezTo>
                <a:pt x="122938" y="72356"/>
                <a:pt x="128944" y="73227"/>
                <a:pt x="133732" y="76419"/>
              </a:cubicBezTo>
              <a:cubicBezTo>
                <a:pt x="154894" y="90526"/>
                <a:pt x="143884" y="85261"/>
                <a:pt x="166483" y="92794"/>
              </a:cubicBezTo>
              <a:lnTo>
                <a:pt x="174670" y="95523"/>
              </a:lnTo>
              <a:cubicBezTo>
                <a:pt x="182401" y="118719"/>
                <a:pt x="171618" y="90437"/>
                <a:pt x="182858" y="109169"/>
              </a:cubicBezTo>
              <a:cubicBezTo>
                <a:pt x="184338" y="111636"/>
                <a:pt x="184107" y="114890"/>
                <a:pt x="185587" y="117357"/>
              </a:cubicBezTo>
              <a:cubicBezTo>
                <a:pt x="195573" y="133999"/>
                <a:pt x="233546" y="125295"/>
                <a:pt x="240172" y="125545"/>
              </a:cubicBezTo>
              <a:lnTo>
                <a:pt x="335695" y="128274"/>
              </a:lnTo>
              <a:cubicBezTo>
                <a:pt x="338424" y="130093"/>
                <a:pt x="340948" y="132265"/>
                <a:pt x="343882" y="133732"/>
              </a:cubicBezTo>
              <a:cubicBezTo>
                <a:pt x="357607" y="140595"/>
                <a:pt x="351241" y="130174"/>
                <a:pt x="368445" y="147378"/>
              </a:cubicBezTo>
              <a:cubicBezTo>
                <a:pt x="370265" y="149198"/>
                <a:pt x="372296" y="150827"/>
                <a:pt x="373904" y="152837"/>
              </a:cubicBezTo>
              <a:cubicBezTo>
                <a:pt x="375953" y="155398"/>
                <a:pt x="376893" y="158865"/>
                <a:pt x="379362" y="161025"/>
              </a:cubicBezTo>
              <a:cubicBezTo>
                <a:pt x="384299" y="165345"/>
                <a:pt x="391100" y="167302"/>
                <a:pt x="395738" y="171941"/>
              </a:cubicBezTo>
              <a:cubicBezTo>
                <a:pt x="400817" y="177021"/>
                <a:pt x="402495" y="179413"/>
                <a:pt x="409384" y="182858"/>
              </a:cubicBezTo>
              <a:cubicBezTo>
                <a:pt x="411957" y="184145"/>
                <a:pt x="414842" y="184678"/>
                <a:pt x="417571" y="185588"/>
              </a:cubicBezTo>
              <a:cubicBezTo>
                <a:pt x="425759" y="184678"/>
                <a:pt x="434186" y="185026"/>
                <a:pt x="442134" y="182858"/>
              </a:cubicBezTo>
              <a:cubicBezTo>
                <a:pt x="444616" y="182181"/>
                <a:pt x="445584" y="179007"/>
                <a:pt x="447593" y="177400"/>
              </a:cubicBezTo>
              <a:cubicBezTo>
                <a:pt x="456162" y="170545"/>
                <a:pt x="455731" y="171953"/>
                <a:pt x="466697" y="169212"/>
              </a:cubicBezTo>
              <a:cubicBezTo>
                <a:pt x="468517" y="167393"/>
                <a:pt x="470832" y="165960"/>
                <a:pt x="472156" y="163754"/>
              </a:cubicBezTo>
              <a:cubicBezTo>
                <a:pt x="477164" y="155407"/>
                <a:pt x="475500" y="136500"/>
                <a:pt x="477614" y="131003"/>
              </a:cubicBezTo>
              <a:cubicBezTo>
                <a:pt x="479461" y="126200"/>
                <a:pt x="485676" y="124368"/>
                <a:pt x="488531" y="120086"/>
              </a:cubicBezTo>
              <a:cubicBezTo>
                <a:pt x="492170" y="114628"/>
                <a:pt x="494809" y="108350"/>
                <a:pt x="499448" y="103711"/>
              </a:cubicBezTo>
              <a:cubicBezTo>
                <a:pt x="501268" y="101891"/>
                <a:pt x="503260" y="100229"/>
                <a:pt x="504907" y="98252"/>
              </a:cubicBezTo>
              <a:cubicBezTo>
                <a:pt x="507819" y="94758"/>
                <a:pt x="509600" y="90247"/>
                <a:pt x="513094" y="87335"/>
              </a:cubicBezTo>
              <a:cubicBezTo>
                <a:pt x="515304" y="85493"/>
                <a:pt x="518709" y="85892"/>
                <a:pt x="521282" y="84606"/>
              </a:cubicBezTo>
              <a:cubicBezTo>
                <a:pt x="542448" y="74024"/>
                <a:pt x="517076" y="83279"/>
                <a:pt x="537657" y="76419"/>
              </a:cubicBezTo>
              <a:cubicBezTo>
                <a:pt x="542059" y="72017"/>
                <a:pt x="545278" y="68084"/>
                <a:pt x="551303" y="65502"/>
              </a:cubicBezTo>
              <a:cubicBezTo>
                <a:pt x="554751" y="64024"/>
                <a:pt x="558558" y="63586"/>
                <a:pt x="562220" y="62772"/>
              </a:cubicBezTo>
              <a:cubicBezTo>
                <a:pt x="581988" y="58379"/>
                <a:pt x="569418" y="62192"/>
                <a:pt x="584054" y="57314"/>
              </a:cubicBezTo>
              <a:cubicBezTo>
                <a:pt x="592242" y="58224"/>
                <a:pt x="600669" y="57875"/>
                <a:pt x="608617" y="60043"/>
              </a:cubicBezTo>
              <a:cubicBezTo>
                <a:pt x="611100" y="60720"/>
                <a:pt x="613653" y="62964"/>
                <a:pt x="614076" y="65502"/>
              </a:cubicBezTo>
              <a:cubicBezTo>
                <a:pt x="616474" y="79888"/>
                <a:pt x="615354" y="94657"/>
                <a:pt x="616805" y="109169"/>
              </a:cubicBezTo>
              <a:cubicBezTo>
                <a:pt x="617178" y="112901"/>
                <a:pt x="617857" y="116731"/>
                <a:pt x="619534" y="120086"/>
              </a:cubicBezTo>
              <a:cubicBezTo>
                <a:pt x="620685" y="122388"/>
                <a:pt x="622691" y="124394"/>
                <a:pt x="624993" y="125545"/>
              </a:cubicBezTo>
              <a:cubicBezTo>
                <a:pt x="630139" y="128118"/>
                <a:pt x="641368" y="131003"/>
                <a:pt x="641368" y="131003"/>
              </a:cubicBezTo>
              <a:cubicBezTo>
                <a:pt x="658653" y="130093"/>
                <a:pt x="676037" y="130336"/>
                <a:pt x="693223" y="128274"/>
              </a:cubicBezTo>
              <a:cubicBezTo>
                <a:pt x="698936" y="127588"/>
                <a:pt x="709599" y="122815"/>
                <a:pt x="709599" y="122815"/>
              </a:cubicBezTo>
              <a:cubicBezTo>
                <a:pt x="718799" y="109015"/>
                <a:pt x="710063" y="118489"/>
                <a:pt x="723245" y="111898"/>
              </a:cubicBezTo>
              <a:cubicBezTo>
                <a:pt x="726179" y="110431"/>
                <a:pt x="728871" y="108489"/>
                <a:pt x="731432" y="106440"/>
              </a:cubicBezTo>
              <a:cubicBezTo>
                <a:pt x="733441" y="104833"/>
                <a:pt x="734589" y="102133"/>
                <a:pt x="736891" y="100982"/>
              </a:cubicBezTo>
              <a:cubicBezTo>
                <a:pt x="740246" y="99304"/>
                <a:pt x="744169" y="99162"/>
                <a:pt x="747808" y="98252"/>
              </a:cubicBezTo>
              <a:cubicBezTo>
                <a:pt x="750288" y="94533"/>
                <a:pt x="754404" y="87199"/>
                <a:pt x="758725" y="84606"/>
              </a:cubicBezTo>
              <a:cubicBezTo>
                <a:pt x="761192" y="83126"/>
                <a:pt x="764183" y="82787"/>
                <a:pt x="766912" y="81877"/>
              </a:cubicBezTo>
              <a:cubicBezTo>
                <a:pt x="772371" y="82787"/>
                <a:pt x="778861" y="81286"/>
                <a:pt x="783288" y="84606"/>
              </a:cubicBezTo>
              <a:cubicBezTo>
                <a:pt x="787207" y="87545"/>
                <a:pt x="786315" y="93998"/>
                <a:pt x="788746" y="98252"/>
              </a:cubicBezTo>
              <a:cubicBezTo>
                <a:pt x="790023" y="100486"/>
                <a:pt x="792196" y="102103"/>
                <a:pt x="794205" y="103711"/>
              </a:cubicBezTo>
              <a:cubicBezTo>
                <a:pt x="796766" y="105760"/>
                <a:pt x="799458" y="107702"/>
                <a:pt x="802392" y="109169"/>
              </a:cubicBezTo>
              <a:cubicBezTo>
                <a:pt x="806304" y="111125"/>
                <a:pt x="818004" y="113755"/>
                <a:pt x="821497" y="114628"/>
              </a:cubicBezTo>
              <a:cubicBezTo>
                <a:pt x="835143" y="113718"/>
                <a:pt x="848896" y="113832"/>
                <a:pt x="862435" y="111898"/>
              </a:cubicBezTo>
              <a:cubicBezTo>
                <a:pt x="868131" y="111084"/>
                <a:pt x="878811" y="106440"/>
                <a:pt x="878811" y="106440"/>
              </a:cubicBezTo>
              <a:cubicBezTo>
                <a:pt x="884890" y="102387"/>
                <a:pt x="888013" y="101079"/>
                <a:pt x="892457" y="95523"/>
              </a:cubicBezTo>
              <a:cubicBezTo>
                <a:pt x="894506" y="92962"/>
                <a:pt x="895354" y="89384"/>
                <a:pt x="897915" y="87335"/>
              </a:cubicBezTo>
              <a:cubicBezTo>
                <a:pt x="900161" y="85538"/>
                <a:pt x="903530" y="85892"/>
                <a:pt x="906103" y="84606"/>
              </a:cubicBezTo>
              <a:cubicBezTo>
                <a:pt x="909037" y="83139"/>
                <a:pt x="911730" y="81197"/>
                <a:pt x="914291" y="79148"/>
              </a:cubicBezTo>
              <a:cubicBezTo>
                <a:pt x="916300" y="77541"/>
                <a:pt x="917691" y="75233"/>
                <a:pt x="919749" y="73689"/>
              </a:cubicBezTo>
              <a:cubicBezTo>
                <a:pt x="934763" y="62427"/>
                <a:pt x="931547" y="64297"/>
                <a:pt x="944312" y="60043"/>
              </a:cubicBezTo>
              <a:cubicBezTo>
                <a:pt x="956139" y="60953"/>
                <a:pt x="969043" y="57756"/>
                <a:pt x="979792" y="62772"/>
              </a:cubicBezTo>
              <a:cubicBezTo>
                <a:pt x="985006" y="65205"/>
                <a:pt x="983430" y="73689"/>
                <a:pt x="985250" y="79148"/>
              </a:cubicBezTo>
              <a:cubicBezTo>
                <a:pt x="986160" y="81877"/>
                <a:pt x="985251" y="86425"/>
                <a:pt x="987980" y="87335"/>
              </a:cubicBezTo>
              <a:lnTo>
                <a:pt x="1004355" y="92794"/>
              </a:lnTo>
              <a:cubicBezTo>
                <a:pt x="1008904" y="91884"/>
                <a:pt x="1013501" y="91190"/>
                <a:pt x="1018001" y="90065"/>
              </a:cubicBezTo>
              <a:cubicBezTo>
                <a:pt x="1020792" y="89367"/>
                <a:pt x="1023312" y="87335"/>
                <a:pt x="1026189" y="87335"/>
              </a:cubicBezTo>
              <a:cubicBezTo>
                <a:pt x="1029066" y="87335"/>
                <a:pt x="1031647" y="89155"/>
                <a:pt x="1034376" y="90065"/>
              </a:cubicBezTo>
              <a:cubicBezTo>
                <a:pt x="1036196" y="91884"/>
                <a:pt x="1037628" y="94199"/>
                <a:pt x="1039835" y="95523"/>
              </a:cubicBezTo>
              <a:cubicBezTo>
                <a:pt x="1052074" y="102865"/>
                <a:pt x="1080939" y="95901"/>
                <a:pt x="1086232" y="95523"/>
              </a:cubicBezTo>
              <a:cubicBezTo>
                <a:pt x="1088961" y="94613"/>
                <a:pt x="1091846" y="94081"/>
                <a:pt x="1094419" y="92794"/>
              </a:cubicBezTo>
              <a:cubicBezTo>
                <a:pt x="1097353" y="91327"/>
                <a:pt x="1099609" y="88667"/>
                <a:pt x="1102607" y="87335"/>
              </a:cubicBezTo>
              <a:cubicBezTo>
                <a:pt x="1107865" y="84998"/>
                <a:pt x="1118983" y="81877"/>
                <a:pt x="1118983" y="81877"/>
              </a:cubicBezTo>
              <a:cubicBezTo>
                <a:pt x="1128390" y="85013"/>
                <a:pt x="1125136" y="82572"/>
                <a:pt x="1129899" y="87335"/>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19105</xdr:colOff>
      <xdr:row>128</xdr:row>
      <xdr:rowOff>5459</xdr:rowOff>
    </xdr:from>
    <xdr:to>
      <xdr:col>92</xdr:col>
      <xdr:colOff>8187</xdr:colOff>
      <xdr:row>146</xdr:row>
      <xdr:rowOff>5480</xdr:rowOff>
    </xdr:to>
    <xdr:sp macro="" textlink="">
      <xdr:nvSpPr>
        <xdr:cNvPr id="56" name="Freeform 65">
          <a:extLst>
            <a:ext uri="{FF2B5EF4-FFF2-40B4-BE49-F238E27FC236}">
              <a16:creationId xmlns:a16="http://schemas.microsoft.com/office/drawing/2014/main" id="{00000000-0008-0000-0F00-000038000000}"/>
            </a:ext>
          </a:extLst>
        </xdr:cNvPr>
        <xdr:cNvSpPr/>
      </xdr:nvSpPr>
      <xdr:spPr>
        <a:xfrm>
          <a:off x="3410005" y="2123819"/>
          <a:ext cx="171962" cy="274341"/>
        </a:xfrm>
        <a:custGeom>
          <a:avLst/>
          <a:gdLst>
            <a:gd name="connsiteX0" fmla="*/ 0 w 152836"/>
            <a:gd name="connsiteY0" fmla="*/ 0 h 343904"/>
            <a:gd name="connsiteX1" fmla="*/ 16375 w 152836"/>
            <a:gd name="connsiteY1" fmla="*/ 2729 h 343904"/>
            <a:gd name="connsiteX2" fmla="*/ 35480 w 152836"/>
            <a:gd name="connsiteY2" fmla="*/ 5458 h 343904"/>
            <a:gd name="connsiteX3" fmla="*/ 43667 w 152836"/>
            <a:gd name="connsiteY3" fmla="*/ 8187 h 343904"/>
            <a:gd name="connsiteX4" fmla="*/ 51855 w 152836"/>
            <a:gd name="connsiteY4" fmla="*/ 13646 h 343904"/>
            <a:gd name="connsiteX5" fmla="*/ 79147 w 152836"/>
            <a:gd name="connsiteY5" fmla="*/ 5458 h 343904"/>
            <a:gd name="connsiteX6" fmla="*/ 87335 w 152836"/>
            <a:gd name="connsiteY6" fmla="*/ 2729 h 343904"/>
            <a:gd name="connsiteX7" fmla="*/ 106440 w 152836"/>
            <a:gd name="connsiteY7" fmla="*/ 5458 h 343904"/>
            <a:gd name="connsiteX8" fmla="*/ 114627 w 152836"/>
            <a:gd name="connsiteY8" fmla="*/ 10916 h 343904"/>
            <a:gd name="connsiteX9" fmla="*/ 122815 w 152836"/>
            <a:gd name="connsiteY9" fmla="*/ 13646 h 343904"/>
            <a:gd name="connsiteX10" fmla="*/ 136461 w 152836"/>
            <a:gd name="connsiteY10" fmla="*/ 27292 h 343904"/>
            <a:gd name="connsiteX11" fmla="*/ 141920 w 152836"/>
            <a:gd name="connsiteY11" fmla="*/ 32750 h 343904"/>
            <a:gd name="connsiteX12" fmla="*/ 152836 w 152836"/>
            <a:gd name="connsiteY12" fmla="*/ 57313 h 343904"/>
            <a:gd name="connsiteX13" fmla="*/ 150107 w 152836"/>
            <a:gd name="connsiteY13" fmla="*/ 117356 h 343904"/>
            <a:gd name="connsiteX14" fmla="*/ 141920 w 152836"/>
            <a:gd name="connsiteY14" fmla="*/ 133732 h 343904"/>
            <a:gd name="connsiteX15" fmla="*/ 131003 w 152836"/>
            <a:gd name="connsiteY15" fmla="*/ 144649 h 343904"/>
            <a:gd name="connsiteX16" fmla="*/ 128273 w 152836"/>
            <a:gd name="connsiteY16" fmla="*/ 155565 h 343904"/>
            <a:gd name="connsiteX17" fmla="*/ 122815 w 152836"/>
            <a:gd name="connsiteY17" fmla="*/ 188316 h 343904"/>
            <a:gd name="connsiteX18" fmla="*/ 109169 w 152836"/>
            <a:gd name="connsiteY18" fmla="*/ 199233 h 343904"/>
            <a:gd name="connsiteX19" fmla="*/ 98252 w 152836"/>
            <a:gd name="connsiteY19" fmla="*/ 212879 h 343904"/>
            <a:gd name="connsiteX20" fmla="*/ 95523 w 152836"/>
            <a:gd name="connsiteY20" fmla="*/ 223796 h 343904"/>
            <a:gd name="connsiteX21" fmla="*/ 92793 w 152836"/>
            <a:gd name="connsiteY21" fmla="*/ 253818 h 343904"/>
            <a:gd name="connsiteX22" fmla="*/ 70960 w 152836"/>
            <a:gd name="connsiteY22" fmla="*/ 256547 h 343904"/>
            <a:gd name="connsiteX23" fmla="*/ 62772 w 152836"/>
            <a:gd name="connsiteY23" fmla="*/ 259276 h 343904"/>
            <a:gd name="connsiteX24" fmla="*/ 57313 w 152836"/>
            <a:gd name="connsiteY24" fmla="*/ 272922 h 343904"/>
            <a:gd name="connsiteX25" fmla="*/ 27292 w 152836"/>
            <a:gd name="connsiteY25" fmla="*/ 275651 h 343904"/>
            <a:gd name="connsiteX26" fmla="*/ 8187 w 152836"/>
            <a:gd name="connsiteY26" fmla="*/ 289298 h 343904"/>
            <a:gd name="connsiteX27" fmla="*/ 2729 w 152836"/>
            <a:gd name="connsiteY27" fmla="*/ 297485 h 343904"/>
            <a:gd name="connsiteX28" fmla="*/ 8187 w 152836"/>
            <a:gd name="connsiteY28" fmla="*/ 327507 h 343904"/>
            <a:gd name="connsiteX29" fmla="*/ 13646 w 152836"/>
            <a:gd name="connsiteY29" fmla="*/ 332965 h 343904"/>
            <a:gd name="connsiteX30" fmla="*/ 24563 w 152836"/>
            <a:gd name="connsiteY30" fmla="*/ 335694 h 343904"/>
            <a:gd name="connsiteX31" fmla="*/ 24563 w 152836"/>
            <a:gd name="connsiteY31" fmla="*/ 343882 h 3439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52836" h="343904">
              <a:moveTo>
                <a:pt x="0" y="0"/>
              </a:moveTo>
              <a:lnTo>
                <a:pt x="16375" y="2729"/>
              </a:lnTo>
              <a:cubicBezTo>
                <a:pt x="22733" y="3707"/>
                <a:pt x="29172" y="4196"/>
                <a:pt x="35480" y="5458"/>
              </a:cubicBezTo>
              <a:cubicBezTo>
                <a:pt x="38301" y="6022"/>
                <a:pt x="40938" y="7277"/>
                <a:pt x="43667" y="8187"/>
              </a:cubicBezTo>
              <a:cubicBezTo>
                <a:pt x="46396" y="10007"/>
                <a:pt x="48591" y="13320"/>
                <a:pt x="51855" y="13646"/>
              </a:cubicBezTo>
              <a:cubicBezTo>
                <a:pt x="72537" y="15714"/>
                <a:pt x="66459" y="11802"/>
                <a:pt x="79147" y="5458"/>
              </a:cubicBezTo>
              <a:cubicBezTo>
                <a:pt x="81720" y="4171"/>
                <a:pt x="84606" y="3639"/>
                <a:pt x="87335" y="2729"/>
              </a:cubicBezTo>
              <a:cubicBezTo>
                <a:pt x="93703" y="3639"/>
                <a:pt x="100278" y="3610"/>
                <a:pt x="106440" y="5458"/>
              </a:cubicBezTo>
              <a:cubicBezTo>
                <a:pt x="109582" y="6400"/>
                <a:pt x="111693" y="9449"/>
                <a:pt x="114627" y="10916"/>
              </a:cubicBezTo>
              <a:cubicBezTo>
                <a:pt x="117200" y="12203"/>
                <a:pt x="120086" y="12736"/>
                <a:pt x="122815" y="13646"/>
              </a:cubicBezTo>
              <a:lnTo>
                <a:pt x="136461" y="27292"/>
              </a:lnTo>
              <a:lnTo>
                <a:pt x="141920" y="32750"/>
              </a:lnTo>
              <a:cubicBezTo>
                <a:pt x="148415" y="52238"/>
                <a:pt x="144186" y="44338"/>
                <a:pt x="152836" y="57313"/>
              </a:cubicBezTo>
              <a:cubicBezTo>
                <a:pt x="151926" y="77327"/>
                <a:pt x="151705" y="97385"/>
                <a:pt x="150107" y="117356"/>
              </a:cubicBezTo>
              <a:cubicBezTo>
                <a:pt x="149680" y="122697"/>
                <a:pt x="145167" y="129944"/>
                <a:pt x="141920" y="133732"/>
              </a:cubicBezTo>
              <a:cubicBezTo>
                <a:pt x="138571" y="137639"/>
                <a:pt x="131003" y="144649"/>
                <a:pt x="131003" y="144649"/>
              </a:cubicBezTo>
              <a:cubicBezTo>
                <a:pt x="130093" y="148288"/>
                <a:pt x="128843" y="151858"/>
                <a:pt x="128273" y="155565"/>
              </a:cubicBezTo>
              <a:cubicBezTo>
                <a:pt x="127864" y="158221"/>
                <a:pt x="127228" y="180962"/>
                <a:pt x="122815" y="188316"/>
              </a:cubicBezTo>
              <a:cubicBezTo>
                <a:pt x="119773" y="193385"/>
                <a:pt x="113460" y="195800"/>
                <a:pt x="109169" y="199233"/>
              </a:cubicBezTo>
              <a:cubicBezTo>
                <a:pt x="103613" y="203678"/>
                <a:pt x="102305" y="206799"/>
                <a:pt x="98252" y="212879"/>
              </a:cubicBezTo>
              <a:cubicBezTo>
                <a:pt x="97342" y="216518"/>
                <a:pt x="96019" y="220078"/>
                <a:pt x="95523" y="223796"/>
              </a:cubicBezTo>
              <a:cubicBezTo>
                <a:pt x="94195" y="233756"/>
                <a:pt x="98822" y="245779"/>
                <a:pt x="92793" y="253818"/>
              </a:cubicBezTo>
              <a:cubicBezTo>
                <a:pt x="88392" y="259685"/>
                <a:pt x="78238" y="255637"/>
                <a:pt x="70960" y="256547"/>
              </a:cubicBezTo>
              <a:cubicBezTo>
                <a:pt x="68231" y="257457"/>
                <a:pt x="64614" y="257066"/>
                <a:pt x="62772" y="259276"/>
              </a:cubicBezTo>
              <a:cubicBezTo>
                <a:pt x="59635" y="263039"/>
                <a:pt x="61761" y="270869"/>
                <a:pt x="57313" y="272922"/>
              </a:cubicBezTo>
              <a:cubicBezTo>
                <a:pt x="48190" y="277133"/>
                <a:pt x="37299" y="274741"/>
                <a:pt x="27292" y="275651"/>
              </a:cubicBezTo>
              <a:cubicBezTo>
                <a:pt x="14341" y="288602"/>
                <a:pt x="21257" y="284940"/>
                <a:pt x="8187" y="289298"/>
              </a:cubicBezTo>
              <a:cubicBezTo>
                <a:pt x="6368" y="292027"/>
                <a:pt x="3026" y="294219"/>
                <a:pt x="2729" y="297485"/>
              </a:cubicBezTo>
              <a:cubicBezTo>
                <a:pt x="2541" y="299552"/>
                <a:pt x="4423" y="321234"/>
                <a:pt x="8187" y="327507"/>
              </a:cubicBezTo>
              <a:cubicBezTo>
                <a:pt x="9511" y="329713"/>
                <a:pt x="11344" y="331814"/>
                <a:pt x="13646" y="332965"/>
              </a:cubicBezTo>
              <a:cubicBezTo>
                <a:pt x="17001" y="334642"/>
                <a:pt x="20924" y="334784"/>
                <a:pt x="24563" y="335694"/>
              </a:cubicBezTo>
              <a:cubicBezTo>
                <a:pt x="27580" y="344745"/>
                <a:pt x="30169" y="343882"/>
                <a:pt x="24563" y="34388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2729</xdr:colOff>
      <xdr:row>142</xdr:row>
      <xdr:rowOff>16376</xdr:rowOff>
    </xdr:from>
    <xdr:to>
      <xdr:col>118</xdr:col>
      <xdr:colOff>0</xdr:colOff>
      <xdr:row>159</xdr:row>
      <xdr:rowOff>16376</xdr:rowOff>
    </xdr:to>
    <xdr:sp macro="" textlink="">
      <xdr:nvSpPr>
        <xdr:cNvPr id="57" name="Freeform 66">
          <a:extLst>
            <a:ext uri="{FF2B5EF4-FFF2-40B4-BE49-F238E27FC236}">
              <a16:creationId xmlns:a16="http://schemas.microsoft.com/office/drawing/2014/main" id="{00000000-0008-0000-0F00-000039000000}"/>
            </a:ext>
          </a:extLst>
        </xdr:cNvPr>
        <xdr:cNvSpPr/>
      </xdr:nvSpPr>
      <xdr:spPr>
        <a:xfrm>
          <a:off x="3393629" y="2348096"/>
          <a:ext cx="972631" cy="259080"/>
        </a:xfrm>
        <a:custGeom>
          <a:avLst/>
          <a:gdLst>
            <a:gd name="connsiteX0" fmla="*/ 46397 w 870624"/>
            <a:gd name="connsiteY0" fmla="*/ 68230 h 324778"/>
            <a:gd name="connsiteX1" fmla="*/ 43668 w 870624"/>
            <a:gd name="connsiteY1" fmla="*/ 81876 h 324778"/>
            <a:gd name="connsiteX2" fmla="*/ 40939 w 870624"/>
            <a:gd name="connsiteY2" fmla="*/ 98252 h 324778"/>
            <a:gd name="connsiteX3" fmla="*/ 21834 w 870624"/>
            <a:gd name="connsiteY3" fmla="*/ 111898 h 324778"/>
            <a:gd name="connsiteX4" fmla="*/ 13647 w 870624"/>
            <a:gd name="connsiteY4" fmla="*/ 117356 h 324778"/>
            <a:gd name="connsiteX5" fmla="*/ 10917 w 870624"/>
            <a:gd name="connsiteY5" fmla="*/ 125544 h 324778"/>
            <a:gd name="connsiteX6" fmla="*/ 0 w 870624"/>
            <a:gd name="connsiteY6" fmla="*/ 139190 h 324778"/>
            <a:gd name="connsiteX7" fmla="*/ 8188 w 870624"/>
            <a:gd name="connsiteY7" fmla="*/ 161024 h 324778"/>
            <a:gd name="connsiteX8" fmla="*/ 13647 w 870624"/>
            <a:gd name="connsiteY8" fmla="*/ 177399 h 324778"/>
            <a:gd name="connsiteX9" fmla="*/ 19105 w 870624"/>
            <a:gd name="connsiteY9" fmla="*/ 229255 h 324778"/>
            <a:gd name="connsiteX10" fmla="*/ 24563 w 870624"/>
            <a:gd name="connsiteY10" fmla="*/ 237442 h 324778"/>
            <a:gd name="connsiteX11" fmla="*/ 32751 w 870624"/>
            <a:gd name="connsiteY11" fmla="*/ 240172 h 324778"/>
            <a:gd name="connsiteX12" fmla="*/ 38210 w 870624"/>
            <a:gd name="connsiteY12" fmla="*/ 245630 h 324778"/>
            <a:gd name="connsiteX13" fmla="*/ 43668 w 870624"/>
            <a:gd name="connsiteY13" fmla="*/ 253818 h 324778"/>
            <a:gd name="connsiteX14" fmla="*/ 60043 w 870624"/>
            <a:gd name="connsiteY14" fmla="*/ 245630 h 324778"/>
            <a:gd name="connsiteX15" fmla="*/ 76419 w 870624"/>
            <a:gd name="connsiteY15" fmla="*/ 240172 h 324778"/>
            <a:gd name="connsiteX16" fmla="*/ 81877 w 870624"/>
            <a:gd name="connsiteY16" fmla="*/ 248359 h 324778"/>
            <a:gd name="connsiteX17" fmla="*/ 95523 w 870624"/>
            <a:gd name="connsiteY17" fmla="*/ 259276 h 324778"/>
            <a:gd name="connsiteX18" fmla="*/ 103711 w 870624"/>
            <a:gd name="connsiteY18" fmla="*/ 262005 h 324778"/>
            <a:gd name="connsiteX19" fmla="*/ 120086 w 870624"/>
            <a:gd name="connsiteY19" fmla="*/ 278381 h 324778"/>
            <a:gd name="connsiteX20" fmla="*/ 125545 w 870624"/>
            <a:gd name="connsiteY20" fmla="*/ 283839 h 324778"/>
            <a:gd name="connsiteX21" fmla="*/ 139191 w 870624"/>
            <a:gd name="connsiteY21" fmla="*/ 281110 h 324778"/>
            <a:gd name="connsiteX22" fmla="*/ 144649 w 870624"/>
            <a:gd name="connsiteY22" fmla="*/ 264735 h 324778"/>
            <a:gd name="connsiteX23" fmla="*/ 152837 w 870624"/>
            <a:gd name="connsiteY23" fmla="*/ 251088 h 324778"/>
            <a:gd name="connsiteX24" fmla="*/ 155566 w 870624"/>
            <a:gd name="connsiteY24" fmla="*/ 242901 h 324778"/>
            <a:gd name="connsiteX25" fmla="*/ 144649 w 870624"/>
            <a:gd name="connsiteY25" fmla="*/ 231984 h 324778"/>
            <a:gd name="connsiteX26" fmla="*/ 139191 w 870624"/>
            <a:gd name="connsiteY26" fmla="*/ 215609 h 324778"/>
            <a:gd name="connsiteX27" fmla="*/ 136462 w 870624"/>
            <a:gd name="connsiteY27" fmla="*/ 207421 h 324778"/>
            <a:gd name="connsiteX28" fmla="*/ 133732 w 870624"/>
            <a:gd name="connsiteY28" fmla="*/ 196504 h 324778"/>
            <a:gd name="connsiteX29" fmla="*/ 131003 w 870624"/>
            <a:gd name="connsiteY29" fmla="*/ 188316 h 324778"/>
            <a:gd name="connsiteX30" fmla="*/ 122816 w 870624"/>
            <a:gd name="connsiteY30" fmla="*/ 182858 h 324778"/>
            <a:gd name="connsiteX31" fmla="*/ 117357 w 870624"/>
            <a:gd name="connsiteY31" fmla="*/ 174670 h 324778"/>
            <a:gd name="connsiteX32" fmla="*/ 111899 w 870624"/>
            <a:gd name="connsiteY32" fmla="*/ 144649 h 324778"/>
            <a:gd name="connsiteX33" fmla="*/ 98253 w 870624"/>
            <a:gd name="connsiteY33" fmla="*/ 128273 h 324778"/>
            <a:gd name="connsiteX34" fmla="*/ 92794 w 870624"/>
            <a:gd name="connsiteY34" fmla="*/ 122815 h 324778"/>
            <a:gd name="connsiteX35" fmla="*/ 84606 w 870624"/>
            <a:gd name="connsiteY35" fmla="*/ 95523 h 324778"/>
            <a:gd name="connsiteX36" fmla="*/ 81877 w 870624"/>
            <a:gd name="connsiteY36" fmla="*/ 70960 h 324778"/>
            <a:gd name="connsiteX37" fmla="*/ 76419 w 870624"/>
            <a:gd name="connsiteY37" fmla="*/ 65501 h 324778"/>
            <a:gd name="connsiteX38" fmla="*/ 65502 w 870624"/>
            <a:gd name="connsiteY38" fmla="*/ 43667 h 324778"/>
            <a:gd name="connsiteX39" fmla="*/ 84606 w 870624"/>
            <a:gd name="connsiteY39" fmla="*/ 24563 h 324778"/>
            <a:gd name="connsiteX40" fmla="*/ 90065 w 870624"/>
            <a:gd name="connsiteY40" fmla="*/ 19104 h 324778"/>
            <a:gd name="connsiteX41" fmla="*/ 100982 w 870624"/>
            <a:gd name="connsiteY41" fmla="*/ 16375 h 324778"/>
            <a:gd name="connsiteX42" fmla="*/ 109169 w 870624"/>
            <a:gd name="connsiteY42" fmla="*/ 13646 h 324778"/>
            <a:gd name="connsiteX43" fmla="*/ 122816 w 870624"/>
            <a:gd name="connsiteY43" fmla="*/ 2729 h 324778"/>
            <a:gd name="connsiteX44" fmla="*/ 133732 w 870624"/>
            <a:gd name="connsiteY44" fmla="*/ 0 h 324778"/>
            <a:gd name="connsiteX45" fmla="*/ 139191 w 870624"/>
            <a:gd name="connsiteY45" fmla="*/ 5458 h 324778"/>
            <a:gd name="connsiteX46" fmla="*/ 147379 w 870624"/>
            <a:gd name="connsiteY46" fmla="*/ 32750 h 324778"/>
            <a:gd name="connsiteX47" fmla="*/ 155566 w 870624"/>
            <a:gd name="connsiteY47" fmla="*/ 49126 h 324778"/>
            <a:gd name="connsiteX48" fmla="*/ 158296 w 870624"/>
            <a:gd name="connsiteY48" fmla="*/ 57313 h 324778"/>
            <a:gd name="connsiteX49" fmla="*/ 163754 w 870624"/>
            <a:gd name="connsiteY49" fmla="*/ 62772 h 324778"/>
            <a:gd name="connsiteX50" fmla="*/ 174671 w 870624"/>
            <a:gd name="connsiteY50" fmla="*/ 76418 h 324778"/>
            <a:gd name="connsiteX51" fmla="*/ 191046 w 870624"/>
            <a:gd name="connsiteY51" fmla="*/ 81876 h 324778"/>
            <a:gd name="connsiteX52" fmla="*/ 199234 w 870624"/>
            <a:gd name="connsiteY52" fmla="*/ 84606 h 324778"/>
            <a:gd name="connsiteX53" fmla="*/ 223797 w 870624"/>
            <a:gd name="connsiteY53" fmla="*/ 81876 h 324778"/>
            <a:gd name="connsiteX54" fmla="*/ 229255 w 870624"/>
            <a:gd name="connsiteY54" fmla="*/ 73689 h 324778"/>
            <a:gd name="connsiteX55" fmla="*/ 223797 w 870624"/>
            <a:gd name="connsiteY55" fmla="*/ 57313 h 324778"/>
            <a:gd name="connsiteX56" fmla="*/ 226526 w 870624"/>
            <a:gd name="connsiteY56" fmla="*/ 49126 h 324778"/>
            <a:gd name="connsiteX57" fmla="*/ 234714 w 870624"/>
            <a:gd name="connsiteY57" fmla="*/ 51855 h 324778"/>
            <a:gd name="connsiteX58" fmla="*/ 245631 w 870624"/>
            <a:gd name="connsiteY58" fmla="*/ 90064 h 324778"/>
            <a:gd name="connsiteX59" fmla="*/ 253818 w 870624"/>
            <a:gd name="connsiteY59" fmla="*/ 92793 h 324778"/>
            <a:gd name="connsiteX60" fmla="*/ 259277 w 870624"/>
            <a:gd name="connsiteY60" fmla="*/ 87335 h 324778"/>
            <a:gd name="connsiteX61" fmla="*/ 281111 w 870624"/>
            <a:gd name="connsiteY61" fmla="*/ 87335 h 324778"/>
            <a:gd name="connsiteX62" fmla="*/ 311132 w 870624"/>
            <a:gd name="connsiteY62" fmla="*/ 84606 h 324778"/>
            <a:gd name="connsiteX63" fmla="*/ 322049 w 870624"/>
            <a:gd name="connsiteY63" fmla="*/ 62772 h 324778"/>
            <a:gd name="connsiteX64" fmla="*/ 352071 w 870624"/>
            <a:gd name="connsiteY64" fmla="*/ 54584 h 324778"/>
            <a:gd name="connsiteX65" fmla="*/ 371175 w 870624"/>
            <a:gd name="connsiteY65" fmla="*/ 35480 h 324778"/>
            <a:gd name="connsiteX66" fmla="*/ 387551 w 870624"/>
            <a:gd name="connsiteY66" fmla="*/ 27292 h 324778"/>
            <a:gd name="connsiteX67" fmla="*/ 409384 w 870624"/>
            <a:gd name="connsiteY67" fmla="*/ 32750 h 324778"/>
            <a:gd name="connsiteX68" fmla="*/ 412114 w 870624"/>
            <a:gd name="connsiteY68" fmla="*/ 70960 h 324778"/>
            <a:gd name="connsiteX69" fmla="*/ 417572 w 870624"/>
            <a:gd name="connsiteY69" fmla="*/ 79147 h 324778"/>
            <a:gd name="connsiteX70" fmla="*/ 420301 w 870624"/>
            <a:gd name="connsiteY70" fmla="*/ 87335 h 324778"/>
            <a:gd name="connsiteX71" fmla="*/ 412114 w 870624"/>
            <a:gd name="connsiteY71" fmla="*/ 92793 h 324778"/>
            <a:gd name="connsiteX72" fmla="*/ 423030 w 870624"/>
            <a:gd name="connsiteY72" fmla="*/ 100981 h 324778"/>
            <a:gd name="connsiteX73" fmla="*/ 428489 w 870624"/>
            <a:gd name="connsiteY73" fmla="*/ 95523 h 324778"/>
            <a:gd name="connsiteX74" fmla="*/ 436677 w 870624"/>
            <a:gd name="connsiteY74" fmla="*/ 90064 h 324778"/>
            <a:gd name="connsiteX75" fmla="*/ 442135 w 870624"/>
            <a:gd name="connsiteY75" fmla="*/ 81876 h 324778"/>
            <a:gd name="connsiteX76" fmla="*/ 453052 w 870624"/>
            <a:gd name="connsiteY76" fmla="*/ 79147 h 324778"/>
            <a:gd name="connsiteX77" fmla="*/ 466698 w 870624"/>
            <a:gd name="connsiteY77" fmla="*/ 81876 h 324778"/>
            <a:gd name="connsiteX78" fmla="*/ 474886 w 870624"/>
            <a:gd name="connsiteY78" fmla="*/ 87335 h 324778"/>
            <a:gd name="connsiteX79" fmla="*/ 483073 w 870624"/>
            <a:gd name="connsiteY79" fmla="*/ 90064 h 324778"/>
            <a:gd name="connsiteX80" fmla="*/ 504907 w 870624"/>
            <a:gd name="connsiteY80" fmla="*/ 81876 h 324778"/>
            <a:gd name="connsiteX81" fmla="*/ 513095 w 870624"/>
            <a:gd name="connsiteY81" fmla="*/ 87335 h 324778"/>
            <a:gd name="connsiteX82" fmla="*/ 510366 w 870624"/>
            <a:gd name="connsiteY82" fmla="*/ 95523 h 324778"/>
            <a:gd name="connsiteX83" fmla="*/ 499449 w 870624"/>
            <a:gd name="connsiteY83" fmla="*/ 109169 h 324778"/>
            <a:gd name="connsiteX84" fmla="*/ 493990 w 870624"/>
            <a:gd name="connsiteY84" fmla="*/ 125544 h 324778"/>
            <a:gd name="connsiteX85" fmla="*/ 502178 w 870624"/>
            <a:gd name="connsiteY85" fmla="*/ 128273 h 324778"/>
            <a:gd name="connsiteX86" fmla="*/ 518553 w 870624"/>
            <a:gd name="connsiteY86" fmla="*/ 122815 h 324778"/>
            <a:gd name="connsiteX87" fmla="*/ 534929 w 870624"/>
            <a:gd name="connsiteY87" fmla="*/ 128273 h 324778"/>
            <a:gd name="connsiteX88" fmla="*/ 543116 w 870624"/>
            <a:gd name="connsiteY88" fmla="*/ 131002 h 324778"/>
            <a:gd name="connsiteX89" fmla="*/ 554033 w 870624"/>
            <a:gd name="connsiteY89" fmla="*/ 133732 h 324778"/>
            <a:gd name="connsiteX90" fmla="*/ 570409 w 870624"/>
            <a:gd name="connsiteY90" fmla="*/ 131002 h 324778"/>
            <a:gd name="connsiteX91" fmla="*/ 573138 w 870624"/>
            <a:gd name="connsiteY91" fmla="*/ 122815 h 324778"/>
            <a:gd name="connsiteX92" fmla="*/ 567679 w 870624"/>
            <a:gd name="connsiteY92" fmla="*/ 106439 h 324778"/>
            <a:gd name="connsiteX93" fmla="*/ 570409 w 870624"/>
            <a:gd name="connsiteY93" fmla="*/ 92793 h 324778"/>
            <a:gd name="connsiteX94" fmla="*/ 594972 w 870624"/>
            <a:gd name="connsiteY94" fmla="*/ 79147 h 324778"/>
            <a:gd name="connsiteX95" fmla="*/ 603159 w 870624"/>
            <a:gd name="connsiteY95" fmla="*/ 76418 h 324778"/>
            <a:gd name="connsiteX96" fmla="*/ 611347 w 870624"/>
            <a:gd name="connsiteY96" fmla="*/ 73689 h 324778"/>
            <a:gd name="connsiteX97" fmla="*/ 619535 w 870624"/>
            <a:gd name="connsiteY97" fmla="*/ 76418 h 324778"/>
            <a:gd name="connsiteX98" fmla="*/ 627722 w 870624"/>
            <a:gd name="connsiteY98" fmla="*/ 84606 h 324778"/>
            <a:gd name="connsiteX99" fmla="*/ 635910 w 870624"/>
            <a:gd name="connsiteY99" fmla="*/ 81876 h 324778"/>
            <a:gd name="connsiteX100" fmla="*/ 638639 w 870624"/>
            <a:gd name="connsiteY100" fmla="*/ 70960 h 324778"/>
            <a:gd name="connsiteX101" fmla="*/ 652285 w 870624"/>
            <a:gd name="connsiteY101" fmla="*/ 84606 h 324778"/>
            <a:gd name="connsiteX102" fmla="*/ 657744 w 870624"/>
            <a:gd name="connsiteY102" fmla="*/ 90064 h 324778"/>
            <a:gd name="connsiteX103" fmla="*/ 663202 w 870624"/>
            <a:gd name="connsiteY103" fmla="*/ 95523 h 324778"/>
            <a:gd name="connsiteX104" fmla="*/ 685036 w 870624"/>
            <a:gd name="connsiteY104" fmla="*/ 98252 h 324778"/>
            <a:gd name="connsiteX105" fmla="*/ 695953 w 870624"/>
            <a:gd name="connsiteY105" fmla="*/ 109169 h 324778"/>
            <a:gd name="connsiteX106" fmla="*/ 701412 w 870624"/>
            <a:gd name="connsiteY106" fmla="*/ 131002 h 324778"/>
            <a:gd name="connsiteX107" fmla="*/ 728704 w 870624"/>
            <a:gd name="connsiteY107" fmla="*/ 139190 h 324778"/>
            <a:gd name="connsiteX108" fmla="*/ 742350 w 870624"/>
            <a:gd name="connsiteY108" fmla="*/ 141919 h 324778"/>
            <a:gd name="connsiteX109" fmla="*/ 750538 w 870624"/>
            <a:gd name="connsiteY109" fmla="*/ 144649 h 324778"/>
            <a:gd name="connsiteX110" fmla="*/ 755996 w 870624"/>
            <a:gd name="connsiteY110" fmla="*/ 152836 h 324778"/>
            <a:gd name="connsiteX111" fmla="*/ 764184 w 870624"/>
            <a:gd name="connsiteY111" fmla="*/ 158295 h 324778"/>
            <a:gd name="connsiteX112" fmla="*/ 772371 w 870624"/>
            <a:gd name="connsiteY112" fmla="*/ 166482 h 324778"/>
            <a:gd name="connsiteX113" fmla="*/ 777830 w 870624"/>
            <a:gd name="connsiteY113" fmla="*/ 182858 h 324778"/>
            <a:gd name="connsiteX114" fmla="*/ 794205 w 870624"/>
            <a:gd name="connsiteY114" fmla="*/ 177399 h 324778"/>
            <a:gd name="connsiteX115" fmla="*/ 799664 w 870624"/>
            <a:gd name="connsiteY115" fmla="*/ 171941 h 324778"/>
            <a:gd name="connsiteX116" fmla="*/ 835144 w 870624"/>
            <a:gd name="connsiteY116" fmla="*/ 171941 h 324778"/>
            <a:gd name="connsiteX117" fmla="*/ 840602 w 870624"/>
            <a:gd name="connsiteY117" fmla="*/ 191045 h 324778"/>
            <a:gd name="connsiteX118" fmla="*/ 846061 w 870624"/>
            <a:gd name="connsiteY118" fmla="*/ 212879 h 324778"/>
            <a:gd name="connsiteX119" fmla="*/ 843331 w 870624"/>
            <a:gd name="connsiteY119" fmla="*/ 237442 h 324778"/>
            <a:gd name="connsiteX120" fmla="*/ 846061 w 870624"/>
            <a:gd name="connsiteY120" fmla="*/ 256547 h 324778"/>
            <a:gd name="connsiteX121" fmla="*/ 840602 w 870624"/>
            <a:gd name="connsiteY121" fmla="*/ 281110 h 324778"/>
            <a:gd name="connsiteX122" fmla="*/ 843331 w 870624"/>
            <a:gd name="connsiteY122" fmla="*/ 289298 h 324778"/>
            <a:gd name="connsiteX123" fmla="*/ 846061 w 870624"/>
            <a:gd name="connsiteY123" fmla="*/ 300215 h 324778"/>
            <a:gd name="connsiteX124" fmla="*/ 856977 w 870624"/>
            <a:gd name="connsiteY124" fmla="*/ 302944 h 324778"/>
            <a:gd name="connsiteX125" fmla="*/ 865165 w 870624"/>
            <a:gd name="connsiteY125" fmla="*/ 316590 h 324778"/>
            <a:gd name="connsiteX126" fmla="*/ 867894 w 870624"/>
            <a:gd name="connsiteY126" fmla="*/ 324778 h 324778"/>
            <a:gd name="connsiteX127" fmla="*/ 870624 w 870624"/>
            <a:gd name="connsiteY127" fmla="*/ 322048 h 3247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Lst>
          <a:rect l="l" t="t" r="r" b="b"/>
          <a:pathLst>
            <a:path w="870624" h="324778">
              <a:moveTo>
                <a:pt x="46397" y="68230"/>
              </a:moveTo>
              <a:cubicBezTo>
                <a:pt x="45487" y="72779"/>
                <a:pt x="44498" y="77312"/>
                <a:pt x="43668" y="81876"/>
              </a:cubicBezTo>
              <a:cubicBezTo>
                <a:pt x="42678" y="87321"/>
                <a:pt x="43414" y="93302"/>
                <a:pt x="40939" y="98252"/>
              </a:cubicBezTo>
              <a:cubicBezTo>
                <a:pt x="35759" y="108613"/>
                <a:pt x="30560" y="108990"/>
                <a:pt x="21834" y="111898"/>
              </a:cubicBezTo>
              <a:cubicBezTo>
                <a:pt x="19105" y="113717"/>
                <a:pt x="15696" y="114795"/>
                <a:pt x="13647" y="117356"/>
              </a:cubicBezTo>
              <a:cubicBezTo>
                <a:pt x="11850" y="119603"/>
                <a:pt x="12204" y="122971"/>
                <a:pt x="10917" y="125544"/>
              </a:cubicBezTo>
              <a:cubicBezTo>
                <a:pt x="7473" y="132433"/>
                <a:pt x="5079" y="134111"/>
                <a:pt x="0" y="139190"/>
              </a:cubicBezTo>
              <a:cubicBezTo>
                <a:pt x="6472" y="171539"/>
                <a:pt x="-2034" y="138025"/>
                <a:pt x="8188" y="161024"/>
              </a:cubicBezTo>
              <a:cubicBezTo>
                <a:pt x="10525" y="166282"/>
                <a:pt x="13647" y="177399"/>
                <a:pt x="13647" y="177399"/>
              </a:cubicBezTo>
              <a:cubicBezTo>
                <a:pt x="13897" y="181400"/>
                <a:pt x="12289" y="215622"/>
                <a:pt x="19105" y="229255"/>
              </a:cubicBezTo>
              <a:cubicBezTo>
                <a:pt x="20572" y="232189"/>
                <a:pt x="22002" y="235393"/>
                <a:pt x="24563" y="237442"/>
              </a:cubicBezTo>
              <a:cubicBezTo>
                <a:pt x="26810" y="239239"/>
                <a:pt x="30022" y="239262"/>
                <a:pt x="32751" y="240172"/>
              </a:cubicBezTo>
              <a:cubicBezTo>
                <a:pt x="34571" y="241991"/>
                <a:pt x="36603" y="243621"/>
                <a:pt x="38210" y="245630"/>
              </a:cubicBezTo>
              <a:cubicBezTo>
                <a:pt x="40259" y="248191"/>
                <a:pt x="40622" y="252600"/>
                <a:pt x="43668" y="253818"/>
              </a:cubicBezTo>
              <a:cubicBezTo>
                <a:pt x="47198" y="255230"/>
                <a:pt x="58319" y="246779"/>
                <a:pt x="60043" y="245630"/>
              </a:cubicBezTo>
              <a:cubicBezTo>
                <a:pt x="63178" y="236227"/>
                <a:pt x="61665" y="231741"/>
                <a:pt x="76419" y="240172"/>
              </a:cubicBezTo>
              <a:cubicBezTo>
                <a:pt x="79267" y="241799"/>
                <a:pt x="79828" y="245798"/>
                <a:pt x="81877" y="248359"/>
              </a:cubicBezTo>
              <a:cubicBezTo>
                <a:pt x="85262" y="252590"/>
                <a:pt x="90795" y="256912"/>
                <a:pt x="95523" y="259276"/>
              </a:cubicBezTo>
              <a:cubicBezTo>
                <a:pt x="98096" y="260563"/>
                <a:pt x="100982" y="261095"/>
                <a:pt x="103711" y="262005"/>
              </a:cubicBezTo>
              <a:lnTo>
                <a:pt x="120086" y="278381"/>
              </a:lnTo>
              <a:lnTo>
                <a:pt x="125545" y="283839"/>
              </a:lnTo>
              <a:cubicBezTo>
                <a:pt x="130094" y="282929"/>
                <a:pt x="135911" y="284390"/>
                <a:pt x="139191" y="281110"/>
              </a:cubicBezTo>
              <a:cubicBezTo>
                <a:pt x="143259" y="277042"/>
                <a:pt x="142830" y="270193"/>
                <a:pt x="144649" y="264735"/>
              </a:cubicBezTo>
              <a:cubicBezTo>
                <a:pt x="148192" y="254107"/>
                <a:pt x="145346" y="258581"/>
                <a:pt x="152837" y="251088"/>
              </a:cubicBezTo>
              <a:cubicBezTo>
                <a:pt x="153747" y="248359"/>
                <a:pt x="156699" y="245545"/>
                <a:pt x="155566" y="242901"/>
              </a:cubicBezTo>
              <a:cubicBezTo>
                <a:pt x="153539" y="238171"/>
                <a:pt x="144649" y="231984"/>
                <a:pt x="144649" y="231984"/>
              </a:cubicBezTo>
              <a:lnTo>
                <a:pt x="139191" y="215609"/>
              </a:lnTo>
              <a:cubicBezTo>
                <a:pt x="138281" y="212880"/>
                <a:pt x="137160" y="210212"/>
                <a:pt x="136462" y="207421"/>
              </a:cubicBezTo>
              <a:cubicBezTo>
                <a:pt x="135552" y="203782"/>
                <a:pt x="134763" y="200111"/>
                <a:pt x="133732" y="196504"/>
              </a:cubicBezTo>
              <a:cubicBezTo>
                <a:pt x="132942" y="193738"/>
                <a:pt x="132800" y="190563"/>
                <a:pt x="131003" y="188316"/>
              </a:cubicBezTo>
              <a:cubicBezTo>
                <a:pt x="128954" y="185755"/>
                <a:pt x="125545" y="184677"/>
                <a:pt x="122816" y="182858"/>
              </a:cubicBezTo>
              <a:cubicBezTo>
                <a:pt x="120996" y="180129"/>
                <a:pt x="118824" y="177604"/>
                <a:pt x="117357" y="174670"/>
              </a:cubicBezTo>
              <a:cubicBezTo>
                <a:pt x="112413" y="164781"/>
                <a:pt x="114720" y="155934"/>
                <a:pt x="111899" y="144649"/>
              </a:cubicBezTo>
              <a:cubicBezTo>
                <a:pt x="108704" y="131871"/>
                <a:pt x="106817" y="135124"/>
                <a:pt x="98253" y="128273"/>
              </a:cubicBezTo>
              <a:cubicBezTo>
                <a:pt x="96244" y="126666"/>
                <a:pt x="94614" y="124634"/>
                <a:pt x="92794" y="122815"/>
              </a:cubicBezTo>
              <a:cubicBezTo>
                <a:pt x="86150" y="102881"/>
                <a:pt x="88732" y="112021"/>
                <a:pt x="84606" y="95523"/>
              </a:cubicBezTo>
              <a:cubicBezTo>
                <a:pt x="83696" y="87335"/>
                <a:pt x="84044" y="78908"/>
                <a:pt x="81877" y="70960"/>
              </a:cubicBezTo>
              <a:cubicBezTo>
                <a:pt x="81200" y="68477"/>
                <a:pt x="77570" y="67803"/>
                <a:pt x="76419" y="65501"/>
              </a:cubicBezTo>
              <a:cubicBezTo>
                <a:pt x="63875" y="40412"/>
                <a:pt x="77833" y="56000"/>
                <a:pt x="65502" y="43667"/>
              </a:cubicBezTo>
              <a:cubicBezTo>
                <a:pt x="71677" y="25142"/>
                <a:pt x="62710" y="46459"/>
                <a:pt x="84606" y="24563"/>
              </a:cubicBezTo>
              <a:cubicBezTo>
                <a:pt x="86426" y="22743"/>
                <a:pt x="87763" y="20255"/>
                <a:pt x="90065" y="19104"/>
              </a:cubicBezTo>
              <a:cubicBezTo>
                <a:pt x="93420" y="17427"/>
                <a:pt x="97375" y="17405"/>
                <a:pt x="100982" y="16375"/>
              </a:cubicBezTo>
              <a:cubicBezTo>
                <a:pt x="103748" y="15585"/>
                <a:pt x="106440" y="14556"/>
                <a:pt x="109169" y="13646"/>
              </a:cubicBezTo>
              <a:cubicBezTo>
                <a:pt x="113572" y="9243"/>
                <a:pt x="116789" y="5312"/>
                <a:pt x="122816" y="2729"/>
              </a:cubicBezTo>
              <a:cubicBezTo>
                <a:pt x="126263" y="1252"/>
                <a:pt x="130093" y="910"/>
                <a:pt x="133732" y="0"/>
              </a:cubicBezTo>
              <a:cubicBezTo>
                <a:pt x="135552" y="1819"/>
                <a:pt x="138040" y="3157"/>
                <a:pt x="139191" y="5458"/>
              </a:cubicBezTo>
              <a:cubicBezTo>
                <a:pt x="143510" y="14096"/>
                <a:pt x="144769" y="23616"/>
                <a:pt x="147379" y="32750"/>
              </a:cubicBezTo>
              <a:cubicBezTo>
                <a:pt x="151952" y="48756"/>
                <a:pt x="147592" y="33179"/>
                <a:pt x="155566" y="49126"/>
              </a:cubicBezTo>
              <a:cubicBezTo>
                <a:pt x="156853" y="51699"/>
                <a:pt x="156816" y="54846"/>
                <a:pt x="158296" y="57313"/>
              </a:cubicBezTo>
              <a:cubicBezTo>
                <a:pt x="159620" y="59519"/>
                <a:pt x="162147" y="60763"/>
                <a:pt x="163754" y="62772"/>
              </a:cubicBezTo>
              <a:cubicBezTo>
                <a:pt x="166327" y="65989"/>
                <a:pt x="170275" y="74220"/>
                <a:pt x="174671" y="76418"/>
              </a:cubicBezTo>
              <a:cubicBezTo>
                <a:pt x="179817" y="78991"/>
                <a:pt x="185588" y="80057"/>
                <a:pt x="191046" y="81876"/>
              </a:cubicBezTo>
              <a:lnTo>
                <a:pt x="199234" y="84606"/>
              </a:lnTo>
              <a:cubicBezTo>
                <a:pt x="207422" y="83696"/>
                <a:pt x="216055" y="84691"/>
                <a:pt x="223797" y="81876"/>
              </a:cubicBezTo>
              <a:cubicBezTo>
                <a:pt x="226879" y="80755"/>
                <a:pt x="229255" y="76969"/>
                <a:pt x="229255" y="73689"/>
              </a:cubicBezTo>
              <a:cubicBezTo>
                <a:pt x="229255" y="67935"/>
                <a:pt x="223797" y="57313"/>
                <a:pt x="223797" y="57313"/>
              </a:cubicBezTo>
              <a:cubicBezTo>
                <a:pt x="224707" y="54584"/>
                <a:pt x="223953" y="50412"/>
                <a:pt x="226526" y="49126"/>
              </a:cubicBezTo>
              <a:cubicBezTo>
                <a:pt x="229099" y="47839"/>
                <a:pt x="233646" y="49184"/>
                <a:pt x="234714" y="51855"/>
              </a:cubicBezTo>
              <a:cubicBezTo>
                <a:pt x="238998" y="62565"/>
                <a:pt x="232709" y="82311"/>
                <a:pt x="245631" y="90064"/>
              </a:cubicBezTo>
              <a:cubicBezTo>
                <a:pt x="248098" y="91544"/>
                <a:pt x="251089" y="91883"/>
                <a:pt x="253818" y="92793"/>
              </a:cubicBezTo>
              <a:cubicBezTo>
                <a:pt x="255638" y="90974"/>
                <a:pt x="257070" y="88659"/>
                <a:pt x="259277" y="87335"/>
              </a:cubicBezTo>
              <a:cubicBezTo>
                <a:pt x="267670" y="82300"/>
                <a:pt x="271410" y="85395"/>
                <a:pt x="281111" y="87335"/>
              </a:cubicBezTo>
              <a:cubicBezTo>
                <a:pt x="291118" y="86425"/>
                <a:pt x="301341" y="86866"/>
                <a:pt x="311132" y="84606"/>
              </a:cubicBezTo>
              <a:cubicBezTo>
                <a:pt x="322143" y="82065"/>
                <a:pt x="312461" y="65968"/>
                <a:pt x="322049" y="62772"/>
              </a:cubicBezTo>
              <a:cubicBezTo>
                <a:pt x="342825" y="55846"/>
                <a:pt x="332782" y="58441"/>
                <a:pt x="352071" y="54584"/>
              </a:cubicBezTo>
              <a:cubicBezTo>
                <a:pt x="364583" y="35815"/>
                <a:pt x="356764" y="40283"/>
                <a:pt x="371175" y="35480"/>
              </a:cubicBezTo>
              <a:cubicBezTo>
                <a:pt x="375316" y="32719"/>
                <a:pt x="381900" y="27292"/>
                <a:pt x="387551" y="27292"/>
              </a:cubicBezTo>
              <a:cubicBezTo>
                <a:pt x="394138" y="27292"/>
                <a:pt x="402923" y="30596"/>
                <a:pt x="409384" y="32750"/>
              </a:cubicBezTo>
              <a:cubicBezTo>
                <a:pt x="410294" y="45487"/>
                <a:pt x="409895" y="58385"/>
                <a:pt x="412114" y="70960"/>
              </a:cubicBezTo>
              <a:cubicBezTo>
                <a:pt x="412684" y="74190"/>
                <a:pt x="416105" y="76213"/>
                <a:pt x="417572" y="79147"/>
              </a:cubicBezTo>
              <a:cubicBezTo>
                <a:pt x="418859" y="81720"/>
                <a:pt x="419391" y="84606"/>
                <a:pt x="420301" y="87335"/>
              </a:cubicBezTo>
              <a:cubicBezTo>
                <a:pt x="417572" y="89154"/>
                <a:pt x="413151" y="89681"/>
                <a:pt x="412114" y="92793"/>
              </a:cubicBezTo>
              <a:cubicBezTo>
                <a:pt x="406546" y="109499"/>
                <a:pt x="418183" y="102597"/>
                <a:pt x="423030" y="100981"/>
              </a:cubicBezTo>
              <a:cubicBezTo>
                <a:pt x="424850" y="99162"/>
                <a:pt x="426480" y="97130"/>
                <a:pt x="428489" y="95523"/>
              </a:cubicBezTo>
              <a:cubicBezTo>
                <a:pt x="431051" y="93474"/>
                <a:pt x="434358" y="92384"/>
                <a:pt x="436677" y="90064"/>
              </a:cubicBezTo>
              <a:cubicBezTo>
                <a:pt x="438996" y="87745"/>
                <a:pt x="439406" y="83696"/>
                <a:pt x="442135" y="81876"/>
              </a:cubicBezTo>
              <a:cubicBezTo>
                <a:pt x="445256" y="79795"/>
                <a:pt x="449413" y="80057"/>
                <a:pt x="453052" y="79147"/>
              </a:cubicBezTo>
              <a:cubicBezTo>
                <a:pt x="457601" y="80057"/>
                <a:pt x="462355" y="80247"/>
                <a:pt x="466698" y="81876"/>
              </a:cubicBezTo>
              <a:cubicBezTo>
                <a:pt x="469769" y="83028"/>
                <a:pt x="471952" y="85868"/>
                <a:pt x="474886" y="87335"/>
              </a:cubicBezTo>
              <a:cubicBezTo>
                <a:pt x="477459" y="88622"/>
                <a:pt x="480344" y="89154"/>
                <a:pt x="483073" y="90064"/>
              </a:cubicBezTo>
              <a:cubicBezTo>
                <a:pt x="490225" y="85297"/>
                <a:pt x="494969" y="80634"/>
                <a:pt x="504907" y="81876"/>
              </a:cubicBezTo>
              <a:cubicBezTo>
                <a:pt x="508162" y="82283"/>
                <a:pt x="510366" y="85515"/>
                <a:pt x="513095" y="87335"/>
              </a:cubicBezTo>
              <a:cubicBezTo>
                <a:pt x="512185" y="90064"/>
                <a:pt x="511846" y="93056"/>
                <a:pt x="510366" y="95523"/>
              </a:cubicBezTo>
              <a:cubicBezTo>
                <a:pt x="500639" y="111734"/>
                <a:pt x="508818" y="88089"/>
                <a:pt x="499449" y="109169"/>
              </a:cubicBezTo>
              <a:cubicBezTo>
                <a:pt x="497112" y="114427"/>
                <a:pt x="493990" y="125544"/>
                <a:pt x="493990" y="125544"/>
              </a:cubicBezTo>
              <a:cubicBezTo>
                <a:pt x="496719" y="126454"/>
                <a:pt x="499319" y="128591"/>
                <a:pt x="502178" y="128273"/>
              </a:cubicBezTo>
              <a:cubicBezTo>
                <a:pt x="507896" y="127638"/>
                <a:pt x="518553" y="122815"/>
                <a:pt x="518553" y="122815"/>
              </a:cubicBezTo>
              <a:lnTo>
                <a:pt x="534929" y="128273"/>
              </a:lnTo>
              <a:cubicBezTo>
                <a:pt x="537658" y="129183"/>
                <a:pt x="540325" y="130304"/>
                <a:pt x="543116" y="131002"/>
              </a:cubicBezTo>
              <a:lnTo>
                <a:pt x="554033" y="133732"/>
              </a:lnTo>
              <a:cubicBezTo>
                <a:pt x="559492" y="132822"/>
                <a:pt x="565604" y="133748"/>
                <a:pt x="570409" y="131002"/>
              </a:cubicBezTo>
              <a:cubicBezTo>
                <a:pt x="572907" y="129575"/>
                <a:pt x="573456" y="125674"/>
                <a:pt x="573138" y="122815"/>
              </a:cubicBezTo>
              <a:cubicBezTo>
                <a:pt x="572502" y="117096"/>
                <a:pt x="567679" y="106439"/>
                <a:pt x="567679" y="106439"/>
              </a:cubicBezTo>
              <a:cubicBezTo>
                <a:pt x="568589" y="101890"/>
                <a:pt x="568334" y="96942"/>
                <a:pt x="570409" y="92793"/>
              </a:cubicBezTo>
              <a:cubicBezTo>
                <a:pt x="575311" y="82989"/>
                <a:pt x="585898" y="82172"/>
                <a:pt x="594972" y="79147"/>
              </a:cubicBezTo>
              <a:lnTo>
                <a:pt x="603159" y="76418"/>
              </a:lnTo>
              <a:lnTo>
                <a:pt x="611347" y="73689"/>
              </a:lnTo>
              <a:cubicBezTo>
                <a:pt x="614076" y="74599"/>
                <a:pt x="617141" y="74822"/>
                <a:pt x="619535" y="76418"/>
              </a:cubicBezTo>
              <a:cubicBezTo>
                <a:pt x="622746" y="78559"/>
                <a:pt x="624060" y="83386"/>
                <a:pt x="627722" y="84606"/>
              </a:cubicBezTo>
              <a:lnTo>
                <a:pt x="635910" y="81876"/>
              </a:lnTo>
              <a:cubicBezTo>
                <a:pt x="636820" y="78237"/>
                <a:pt x="634939" y="70343"/>
                <a:pt x="638639" y="70960"/>
              </a:cubicBezTo>
              <a:cubicBezTo>
                <a:pt x="644984" y="72018"/>
                <a:pt x="647736" y="80057"/>
                <a:pt x="652285" y="84606"/>
              </a:cubicBezTo>
              <a:lnTo>
                <a:pt x="657744" y="90064"/>
              </a:lnTo>
              <a:cubicBezTo>
                <a:pt x="659564" y="91884"/>
                <a:pt x="660649" y="95204"/>
                <a:pt x="663202" y="95523"/>
              </a:cubicBezTo>
              <a:lnTo>
                <a:pt x="685036" y="98252"/>
              </a:lnTo>
              <a:cubicBezTo>
                <a:pt x="688675" y="101891"/>
                <a:pt x="694705" y="104176"/>
                <a:pt x="695953" y="109169"/>
              </a:cubicBezTo>
              <a:cubicBezTo>
                <a:pt x="697773" y="116447"/>
                <a:pt x="694703" y="127647"/>
                <a:pt x="701412" y="131002"/>
              </a:cubicBezTo>
              <a:cubicBezTo>
                <a:pt x="717278" y="138936"/>
                <a:pt x="708315" y="135792"/>
                <a:pt x="728704" y="139190"/>
              </a:cubicBezTo>
              <a:cubicBezTo>
                <a:pt x="739365" y="149853"/>
                <a:pt x="728178" y="141919"/>
                <a:pt x="742350" y="141919"/>
              </a:cubicBezTo>
              <a:cubicBezTo>
                <a:pt x="745227" y="141919"/>
                <a:pt x="747809" y="143739"/>
                <a:pt x="750538" y="144649"/>
              </a:cubicBezTo>
              <a:cubicBezTo>
                <a:pt x="752357" y="147378"/>
                <a:pt x="753677" y="150517"/>
                <a:pt x="755996" y="152836"/>
              </a:cubicBezTo>
              <a:cubicBezTo>
                <a:pt x="758316" y="155156"/>
                <a:pt x="761664" y="156195"/>
                <a:pt x="764184" y="158295"/>
              </a:cubicBezTo>
              <a:cubicBezTo>
                <a:pt x="767149" y="160766"/>
                <a:pt x="769642" y="163753"/>
                <a:pt x="772371" y="166482"/>
              </a:cubicBezTo>
              <a:cubicBezTo>
                <a:pt x="774191" y="171941"/>
                <a:pt x="772371" y="184678"/>
                <a:pt x="777830" y="182858"/>
              </a:cubicBezTo>
              <a:lnTo>
                <a:pt x="794205" y="177399"/>
              </a:lnTo>
              <a:cubicBezTo>
                <a:pt x="796025" y="175580"/>
                <a:pt x="797362" y="173092"/>
                <a:pt x="799664" y="171941"/>
              </a:cubicBezTo>
              <a:cubicBezTo>
                <a:pt x="810838" y="166355"/>
                <a:pt x="823841" y="170685"/>
                <a:pt x="835144" y="171941"/>
              </a:cubicBezTo>
              <a:cubicBezTo>
                <a:pt x="838182" y="181056"/>
                <a:pt x="838318" y="180768"/>
                <a:pt x="840602" y="191045"/>
              </a:cubicBezTo>
              <a:cubicBezTo>
                <a:pt x="844993" y="210804"/>
                <a:pt x="841183" y="198250"/>
                <a:pt x="846061" y="212879"/>
              </a:cubicBezTo>
              <a:cubicBezTo>
                <a:pt x="845151" y="221067"/>
                <a:pt x="843331" y="229204"/>
                <a:pt x="843331" y="237442"/>
              </a:cubicBezTo>
              <a:cubicBezTo>
                <a:pt x="843331" y="243875"/>
                <a:pt x="846061" y="250114"/>
                <a:pt x="846061" y="256547"/>
              </a:cubicBezTo>
              <a:cubicBezTo>
                <a:pt x="846061" y="266149"/>
                <a:pt x="843415" y="272669"/>
                <a:pt x="840602" y="281110"/>
              </a:cubicBezTo>
              <a:cubicBezTo>
                <a:pt x="841512" y="283839"/>
                <a:pt x="842541" y="286532"/>
                <a:pt x="843331" y="289298"/>
              </a:cubicBezTo>
              <a:cubicBezTo>
                <a:pt x="844362" y="292905"/>
                <a:pt x="843409" y="297563"/>
                <a:pt x="846061" y="300215"/>
              </a:cubicBezTo>
              <a:cubicBezTo>
                <a:pt x="848713" y="302867"/>
                <a:pt x="853338" y="302034"/>
                <a:pt x="856977" y="302944"/>
              </a:cubicBezTo>
              <a:cubicBezTo>
                <a:pt x="864713" y="326145"/>
                <a:pt x="853923" y="297850"/>
                <a:pt x="865165" y="316590"/>
              </a:cubicBezTo>
              <a:cubicBezTo>
                <a:pt x="866645" y="319057"/>
                <a:pt x="865860" y="322744"/>
                <a:pt x="867894" y="324778"/>
              </a:cubicBezTo>
              <a:lnTo>
                <a:pt x="870624" y="322048"/>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117</xdr:col>
      <xdr:colOff>16376</xdr:colOff>
      <xdr:row>121</xdr:row>
      <xdr:rowOff>2729</xdr:rowOff>
    </xdr:from>
    <xdr:to>
      <xdr:col>129</xdr:col>
      <xdr:colOff>9260</xdr:colOff>
      <xdr:row>160</xdr:row>
      <xdr:rowOff>5458</xdr:rowOff>
    </xdr:to>
    <xdr:sp macro="" textlink="">
      <xdr:nvSpPr>
        <xdr:cNvPr id="58" name="Freeform 67">
          <a:extLst>
            <a:ext uri="{FF2B5EF4-FFF2-40B4-BE49-F238E27FC236}">
              <a16:creationId xmlns:a16="http://schemas.microsoft.com/office/drawing/2014/main" id="{00000000-0008-0000-0F00-00003A000000}"/>
            </a:ext>
          </a:extLst>
        </xdr:cNvPr>
        <xdr:cNvSpPr/>
      </xdr:nvSpPr>
      <xdr:spPr>
        <a:xfrm>
          <a:off x="4352156" y="2014409"/>
          <a:ext cx="358644" cy="597089"/>
        </a:xfrm>
        <a:custGeom>
          <a:avLst/>
          <a:gdLst>
            <a:gd name="connsiteX0" fmla="*/ 0 w 320391"/>
            <a:gd name="connsiteY0" fmla="*/ 739621 h 747808"/>
            <a:gd name="connsiteX1" fmla="*/ 13646 w 320391"/>
            <a:gd name="connsiteY1" fmla="*/ 742350 h 747808"/>
            <a:gd name="connsiteX2" fmla="*/ 60043 w 320391"/>
            <a:gd name="connsiteY2" fmla="*/ 747808 h 747808"/>
            <a:gd name="connsiteX3" fmla="*/ 79147 w 320391"/>
            <a:gd name="connsiteY3" fmla="*/ 745079 h 747808"/>
            <a:gd name="connsiteX4" fmla="*/ 87335 w 320391"/>
            <a:gd name="connsiteY4" fmla="*/ 742350 h 747808"/>
            <a:gd name="connsiteX5" fmla="*/ 90064 w 320391"/>
            <a:gd name="connsiteY5" fmla="*/ 734162 h 747808"/>
            <a:gd name="connsiteX6" fmla="*/ 95523 w 320391"/>
            <a:gd name="connsiteY6" fmla="*/ 728704 h 747808"/>
            <a:gd name="connsiteX7" fmla="*/ 100981 w 320391"/>
            <a:gd name="connsiteY7" fmla="*/ 720516 h 747808"/>
            <a:gd name="connsiteX8" fmla="*/ 103710 w 320391"/>
            <a:gd name="connsiteY8" fmla="*/ 693224 h 747808"/>
            <a:gd name="connsiteX9" fmla="*/ 111898 w 320391"/>
            <a:gd name="connsiteY9" fmla="*/ 676848 h 747808"/>
            <a:gd name="connsiteX10" fmla="*/ 114627 w 320391"/>
            <a:gd name="connsiteY10" fmla="*/ 668661 h 747808"/>
            <a:gd name="connsiteX11" fmla="*/ 117356 w 320391"/>
            <a:gd name="connsiteY11" fmla="*/ 624993 h 747808"/>
            <a:gd name="connsiteX12" fmla="*/ 122815 w 320391"/>
            <a:gd name="connsiteY12" fmla="*/ 608618 h 747808"/>
            <a:gd name="connsiteX13" fmla="*/ 128273 w 320391"/>
            <a:gd name="connsiteY13" fmla="*/ 603159 h 747808"/>
            <a:gd name="connsiteX14" fmla="*/ 136461 w 320391"/>
            <a:gd name="connsiteY14" fmla="*/ 589513 h 747808"/>
            <a:gd name="connsiteX15" fmla="*/ 144649 w 320391"/>
            <a:gd name="connsiteY15" fmla="*/ 575867 h 747808"/>
            <a:gd name="connsiteX16" fmla="*/ 133732 w 320391"/>
            <a:gd name="connsiteY16" fmla="*/ 559492 h 747808"/>
            <a:gd name="connsiteX17" fmla="*/ 128273 w 320391"/>
            <a:gd name="connsiteY17" fmla="*/ 551304 h 747808"/>
            <a:gd name="connsiteX18" fmla="*/ 122815 w 320391"/>
            <a:gd name="connsiteY18" fmla="*/ 545845 h 747808"/>
            <a:gd name="connsiteX19" fmla="*/ 111898 w 320391"/>
            <a:gd name="connsiteY19" fmla="*/ 532199 h 747808"/>
            <a:gd name="connsiteX20" fmla="*/ 100981 w 320391"/>
            <a:gd name="connsiteY20" fmla="*/ 510366 h 747808"/>
            <a:gd name="connsiteX21" fmla="*/ 92793 w 320391"/>
            <a:gd name="connsiteY21" fmla="*/ 483073 h 747808"/>
            <a:gd name="connsiteX22" fmla="*/ 100981 w 320391"/>
            <a:gd name="connsiteY22" fmla="*/ 461239 h 747808"/>
            <a:gd name="connsiteX23" fmla="*/ 109169 w 320391"/>
            <a:gd name="connsiteY23" fmla="*/ 458510 h 747808"/>
            <a:gd name="connsiteX24" fmla="*/ 120086 w 320391"/>
            <a:gd name="connsiteY24" fmla="*/ 444864 h 747808"/>
            <a:gd name="connsiteX25" fmla="*/ 128273 w 320391"/>
            <a:gd name="connsiteY25" fmla="*/ 439406 h 747808"/>
            <a:gd name="connsiteX26" fmla="*/ 141919 w 320391"/>
            <a:gd name="connsiteY26" fmla="*/ 431218 h 747808"/>
            <a:gd name="connsiteX27" fmla="*/ 158295 w 320391"/>
            <a:gd name="connsiteY27" fmla="*/ 414843 h 747808"/>
            <a:gd name="connsiteX28" fmla="*/ 163753 w 320391"/>
            <a:gd name="connsiteY28" fmla="*/ 409384 h 747808"/>
            <a:gd name="connsiteX29" fmla="*/ 171941 w 320391"/>
            <a:gd name="connsiteY29" fmla="*/ 406655 h 747808"/>
            <a:gd name="connsiteX30" fmla="*/ 188316 w 320391"/>
            <a:gd name="connsiteY30" fmla="*/ 395738 h 747808"/>
            <a:gd name="connsiteX31" fmla="*/ 210150 w 320391"/>
            <a:gd name="connsiteY31" fmla="*/ 373904 h 747808"/>
            <a:gd name="connsiteX32" fmla="*/ 221067 w 320391"/>
            <a:gd name="connsiteY32" fmla="*/ 362987 h 747808"/>
            <a:gd name="connsiteX33" fmla="*/ 226525 w 320391"/>
            <a:gd name="connsiteY33" fmla="*/ 354800 h 747808"/>
            <a:gd name="connsiteX34" fmla="*/ 234713 w 320391"/>
            <a:gd name="connsiteY34" fmla="*/ 352070 h 747808"/>
            <a:gd name="connsiteX35" fmla="*/ 240172 w 320391"/>
            <a:gd name="connsiteY35" fmla="*/ 346612 h 747808"/>
            <a:gd name="connsiteX36" fmla="*/ 256547 w 320391"/>
            <a:gd name="connsiteY36" fmla="*/ 341154 h 747808"/>
            <a:gd name="connsiteX37" fmla="*/ 292027 w 320391"/>
            <a:gd name="connsiteY37" fmla="*/ 346612 h 747808"/>
            <a:gd name="connsiteX38" fmla="*/ 300215 w 320391"/>
            <a:gd name="connsiteY38" fmla="*/ 352070 h 747808"/>
            <a:gd name="connsiteX39" fmla="*/ 319319 w 320391"/>
            <a:gd name="connsiteY39" fmla="*/ 349341 h 747808"/>
            <a:gd name="connsiteX40" fmla="*/ 316590 w 320391"/>
            <a:gd name="connsiteY40" fmla="*/ 338424 h 747808"/>
            <a:gd name="connsiteX41" fmla="*/ 297485 w 320391"/>
            <a:gd name="connsiteY41" fmla="*/ 324778 h 747808"/>
            <a:gd name="connsiteX42" fmla="*/ 289298 w 320391"/>
            <a:gd name="connsiteY42" fmla="*/ 319320 h 747808"/>
            <a:gd name="connsiteX43" fmla="*/ 272922 w 320391"/>
            <a:gd name="connsiteY43" fmla="*/ 313861 h 747808"/>
            <a:gd name="connsiteX44" fmla="*/ 264735 w 320391"/>
            <a:gd name="connsiteY44" fmla="*/ 308403 h 747808"/>
            <a:gd name="connsiteX45" fmla="*/ 256547 w 320391"/>
            <a:gd name="connsiteY45" fmla="*/ 305674 h 747808"/>
            <a:gd name="connsiteX46" fmla="*/ 242901 w 320391"/>
            <a:gd name="connsiteY46" fmla="*/ 297486 h 747808"/>
            <a:gd name="connsiteX47" fmla="*/ 237442 w 320391"/>
            <a:gd name="connsiteY47" fmla="*/ 292027 h 747808"/>
            <a:gd name="connsiteX48" fmla="*/ 229255 w 320391"/>
            <a:gd name="connsiteY48" fmla="*/ 286569 h 747808"/>
            <a:gd name="connsiteX49" fmla="*/ 218338 w 320391"/>
            <a:gd name="connsiteY49" fmla="*/ 270194 h 747808"/>
            <a:gd name="connsiteX50" fmla="*/ 207421 w 320391"/>
            <a:gd name="connsiteY50" fmla="*/ 256547 h 747808"/>
            <a:gd name="connsiteX51" fmla="*/ 204692 w 320391"/>
            <a:gd name="connsiteY51" fmla="*/ 248360 h 747808"/>
            <a:gd name="connsiteX52" fmla="*/ 210150 w 320391"/>
            <a:gd name="connsiteY52" fmla="*/ 242901 h 747808"/>
            <a:gd name="connsiteX53" fmla="*/ 231984 w 320391"/>
            <a:gd name="connsiteY53" fmla="*/ 234714 h 747808"/>
            <a:gd name="connsiteX54" fmla="*/ 237442 w 320391"/>
            <a:gd name="connsiteY54" fmla="*/ 218338 h 747808"/>
            <a:gd name="connsiteX55" fmla="*/ 240172 w 320391"/>
            <a:gd name="connsiteY55" fmla="*/ 210151 h 747808"/>
            <a:gd name="connsiteX56" fmla="*/ 218338 w 320391"/>
            <a:gd name="connsiteY56" fmla="*/ 204692 h 747808"/>
            <a:gd name="connsiteX57" fmla="*/ 201962 w 320391"/>
            <a:gd name="connsiteY57" fmla="*/ 199234 h 747808"/>
            <a:gd name="connsiteX58" fmla="*/ 193775 w 320391"/>
            <a:gd name="connsiteY58" fmla="*/ 196505 h 747808"/>
            <a:gd name="connsiteX59" fmla="*/ 188316 w 320391"/>
            <a:gd name="connsiteY59" fmla="*/ 191046 h 747808"/>
            <a:gd name="connsiteX60" fmla="*/ 193775 w 320391"/>
            <a:gd name="connsiteY60" fmla="*/ 185588 h 747808"/>
            <a:gd name="connsiteX61" fmla="*/ 204692 w 320391"/>
            <a:gd name="connsiteY61" fmla="*/ 174671 h 747808"/>
            <a:gd name="connsiteX62" fmla="*/ 210150 w 320391"/>
            <a:gd name="connsiteY62" fmla="*/ 169212 h 747808"/>
            <a:gd name="connsiteX63" fmla="*/ 212879 w 320391"/>
            <a:gd name="connsiteY63" fmla="*/ 161025 h 747808"/>
            <a:gd name="connsiteX64" fmla="*/ 226525 w 320391"/>
            <a:gd name="connsiteY64" fmla="*/ 158295 h 747808"/>
            <a:gd name="connsiteX65" fmla="*/ 234713 w 320391"/>
            <a:gd name="connsiteY65" fmla="*/ 155566 h 747808"/>
            <a:gd name="connsiteX66" fmla="*/ 264735 w 320391"/>
            <a:gd name="connsiteY66" fmla="*/ 158295 h 747808"/>
            <a:gd name="connsiteX67" fmla="*/ 270193 w 320391"/>
            <a:gd name="connsiteY67" fmla="*/ 150108 h 747808"/>
            <a:gd name="connsiteX68" fmla="*/ 264735 w 320391"/>
            <a:gd name="connsiteY68" fmla="*/ 144649 h 747808"/>
            <a:gd name="connsiteX69" fmla="*/ 256547 w 320391"/>
            <a:gd name="connsiteY69" fmla="*/ 131003 h 747808"/>
            <a:gd name="connsiteX70" fmla="*/ 251089 w 320391"/>
            <a:gd name="connsiteY70" fmla="*/ 122815 h 747808"/>
            <a:gd name="connsiteX71" fmla="*/ 237442 w 320391"/>
            <a:gd name="connsiteY71" fmla="*/ 111898 h 747808"/>
            <a:gd name="connsiteX72" fmla="*/ 226525 w 320391"/>
            <a:gd name="connsiteY72" fmla="*/ 95523 h 747808"/>
            <a:gd name="connsiteX73" fmla="*/ 221067 w 320391"/>
            <a:gd name="connsiteY73" fmla="*/ 87335 h 747808"/>
            <a:gd name="connsiteX74" fmla="*/ 218338 w 320391"/>
            <a:gd name="connsiteY74" fmla="*/ 73689 h 747808"/>
            <a:gd name="connsiteX75" fmla="*/ 207421 w 320391"/>
            <a:gd name="connsiteY75" fmla="*/ 62772 h 747808"/>
            <a:gd name="connsiteX76" fmla="*/ 191046 w 320391"/>
            <a:gd name="connsiteY76" fmla="*/ 40939 h 747808"/>
            <a:gd name="connsiteX77" fmla="*/ 180129 w 320391"/>
            <a:gd name="connsiteY77" fmla="*/ 16376 h 747808"/>
            <a:gd name="connsiteX78" fmla="*/ 177399 w 320391"/>
            <a:gd name="connsiteY78" fmla="*/ 5459 h 747808"/>
            <a:gd name="connsiteX79" fmla="*/ 185587 w 320391"/>
            <a:gd name="connsiteY79" fmla="*/ 0 h 747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Lst>
          <a:rect l="l" t="t" r="r" b="b"/>
          <a:pathLst>
            <a:path w="320391" h="747808">
              <a:moveTo>
                <a:pt x="0" y="739621"/>
              </a:moveTo>
              <a:cubicBezTo>
                <a:pt x="4549" y="740531"/>
                <a:pt x="9033" y="741864"/>
                <a:pt x="13646" y="742350"/>
              </a:cubicBezTo>
              <a:cubicBezTo>
                <a:pt x="60819" y="747315"/>
                <a:pt x="38368" y="740584"/>
                <a:pt x="60043" y="747808"/>
              </a:cubicBezTo>
              <a:cubicBezTo>
                <a:pt x="66411" y="746898"/>
                <a:pt x="72839" y="746340"/>
                <a:pt x="79147" y="745079"/>
              </a:cubicBezTo>
              <a:cubicBezTo>
                <a:pt x="81968" y="744515"/>
                <a:pt x="85301" y="744384"/>
                <a:pt x="87335" y="742350"/>
              </a:cubicBezTo>
              <a:cubicBezTo>
                <a:pt x="89369" y="740316"/>
                <a:pt x="88584" y="736629"/>
                <a:pt x="90064" y="734162"/>
              </a:cubicBezTo>
              <a:cubicBezTo>
                <a:pt x="91388" y="731956"/>
                <a:pt x="93916" y="730713"/>
                <a:pt x="95523" y="728704"/>
              </a:cubicBezTo>
              <a:cubicBezTo>
                <a:pt x="97572" y="726143"/>
                <a:pt x="99162" y="723245"/>
                <a:pt x="100981" y="720516"/>
              </a:cubicBezTo>
              <a:cubicBezTo>
                <a:pt x="101891" y="711419"/>
                <a:pt x="102320" y="702260"/>
                <a:pt x="103710" y="693224"/>
              </a:cubicBezTo>
              <a:cubicBezTo>
                <a:pt x="105234" y="683318"/>
                <a:pt x="107402" y="685841"/>
                <a:pt x="111898" y="676848"/>
              </a:cubicBezTo>
              <a:cubicBezTo>
                <a:pt x="113184" y="674275"/>
                <a:pt x="113717" y="671390"/>
                <a:pt x="114627" y="668661"/>
              </a:cubicBezTo>
              <a:cubicBezTo>
                <a:pt x="115537" y="654105"/>
                <a:pt x="115385" y="639444"/>
                <a:pt x="117356" y="624993"/>
              </a:cubicBezTo>
              <a:cubicBezTo>
                <a:pt x="118133" y="619292"/>
                <a:pt x="118747" y="612687"/>
                <a:pt x="122815" y="608618"/>
              </a:cubicBezTo>
              <a:lnTo>
                <a:pt x="128273" y="603159"/>
              </a:lnTo>
              <a:cubicBezTo>
                <a:pt x="136009" y="579958"/>
                <a:pt x="125219" y="608253"/>
                <a:pt x="136461" y="589513"/>
              </a:cubicBezTo>
              <a:cubicBezTo>
                <a:pt x="147085" y="571804"/>
                <a:pt x="130822" y="589692"/>
                <a:pt x="144649" y="575867"/>
              </a:cubicBezTo>
              <a:cubicBezTo>
                <a:pt x="139686" y="556020"/>
                <a:pt x="146297" y="572057"/>
                <a:pt x="133732" y="559492"/>
              </a:cubicBezTo>
              <a:cubicBezTo>
                <a:pt x="131412" y="557172"/>
                <a:pt x="130322" y="553866"/>
                <a:pt x="128273" y="551304"/>
              </a:cubicBezTo>
              <a:cubicBezTo>
                <a:pt x="126666" y="549295"/>
                <a:pt x="124422" y="547854"/>
                <a:pt x="122815" y="545845"/>
              </a:cubicBezTo>
              <a:cubicBezTo>
                <a:pt x="109043" y="528631"/>
                <a:pt x="125077" y="545380"/>
                <a:pt x="111898" y="532199"/>
              </a:cubicBezTo>
              <a:cubicBezTo>
                <a:pt x="105626" y="513383"/>
                <a:pt x="110509" y="519892"/>
                <a:pt x="100981" y="510366"/>
              </a:cubicBezTo>
              <a:cubicBezTo>
                <a:pt x="94337" y="490431"/>
                <a:pt x="96919" y="499572"/>
                <a:pt x="92793" y="483073"/>
              </a:cubicBezTo>
              <a:cubicBezTo>
                <a:pt x="94272" y="475678"/>
                <a:pt x="94289" y="466592"/>
                <a:pt x="100981" y="461239"/>
              </a:cubicBezTo>
              <a:cubicBezTo>
                <a:pt x="103227" y="459442"/>
                <a:pt x="106440" y="459420"/>
                <a:pt x="109169" y="458510"/>
              </a:cubicBezTo>
              <a:cubicBezTo>
                <a:pt x="113222" y="452430"/>
                <a:pt x="114530" y="449309"/>
                <a:pt x="120086" y="444864"/>
              </a:cubicBezTo>
              <a:cubicBezTo>
                <a:pt x="122647" y="442815"/>
                <a:pt x="125712" y="441455"/>
                <a:pt x="128273" y="439406"/>
              </a:cubicBezTo>
              <a:cubicBezTo>
                <a:pt x="138977" y="430843"/>
                <a:pt x="127701" y="435957"/>
                <a:pt x="141919" y="431218"/>
              </a:cubicBezTo>
              <a:lnTo>
                <a:pt x="158295" y="414843"/>
              </a:lnTo>
              <a:cubicBezTo>
                <a:pt x="160115" y="413023"/>
                <a:pt x="161312" y="410198"/>
                <a:pt x="163753" y="409384"/>
              </a:cubicBezTo>
              <a:lnTo>
                <a:pt x="171941" y="406655"/>
              </a:lnTo>
              <a:cubicBezTo>
                <a:pt x="177399" y="403016"/>
                <a:pt x="183677" y="400377"/>
                <a:pt x="188316" y="395738"/>
              </a:cubicBezTo>
              <a:lnTo>
                <a:pt x="210150" y="373904"/>
              </a:lnTo>
              <a:lnTo>
                <a:pt x="221067" y="362987"/>
              </a:lnTo>
              <a:cubicBezTo>
                <a:pt x="222886" y="360258"/>
                <a:pt x="223964" y="356849"/>
                <a:pt x="226525" y="354800"/>
              </a:cubicBezTo>
              <a:cubicBezTo>
                <a:pt x="228772" y="353003"/>
                <a:pt x="231984" y="352980"/>
                <a:pt x="234713" y="352070"/>
              </a:cubicBezTo>
              <a:cubicBezTo>
                <a:pt x="236533" y="350251"/>
                <a:pt x="237870" y="347763"/>
                <a:pt x="240172" y="346612"/>
              </a:cubicBezTo>
              <a:cubicBezTo>
                <a:pt x="245318" y="344039"/>
                <a:pt x="256547" y="341154"/>
                <a:pt x="256547" y="341154"/>
              </a:cubicBezTo>
              <a:cubicBezTo>
                <a:pt x="264374" y="341937"/>
                <a:pt x="282191" y="341695"/>
                <a:pt x="292027" y="346612"/>
              </a:cubicBezTo>
              <a:cubicBezTo>
                <a:pt x="294961" y="348079"/>
                <a:pt x="297486" y="350251"/>
                <a:pt x="300215" y="352070"/>
              </a:cubicBezTo>
              <a:cubicBezTo>
                <a:pt x="306583" y="351160"/>
                <a:pt x="314377" y="353459"/>
                <a:pt x="319319" y="349341"/>
              </a:cubicBezTo>
              <a:cubicBezTo>
                <a:pt x="322201" y="346940"/>
                <a:pt x="318578" y="341605"/>
                <a:pt x="316590" y="338424"/>
              </a:cubicBezTo>
              <a:cubicBezTo>
                <a:pt x="309773" y="327517"/>
                <a:pt x="307126" y="327991"/>
                <a:pt x="297485" y="324778"/>
              </a:cubicBezTo>
              <a:cubicBezTo>
                <a:pt x="294756" y="322959"/>
                <a:pt x="292295" y="320652"/>
                <a:pt x="289298" y="319320"/>
              </a:cubicBezTo>
              <a:cubicBezTo>
                <a:pt x="284040" y="316983"/>
                <a:pt x="272922" y="313861"/>
                <a:pt x="272922" y="313861"/>
              </a:cubicBezTo>
              <a:cubicBezTo>
                <a:pt x="270193" y="312042"/>
                <a:pt x="267669" y="309870"/>
                <a:pt x="264735" y="308403"/>
              </a:cubicBezTo>
              <a:cubicBezTo>
                <a:pt x="262162" y="307116"/>
                <a:pt x="259014" y="307154"/>
                <a:pt x="256547" y="305674"/>
              </a:cubicBezTo>
              <a:cubicBezTo>
                <a:pt x="237815" y="294434"/>
                <a:pt x="266097" y="305217"/>
                <a:pt x="242901" y="297486"/>
              </a:cubicBezTo>
              <a:cubicBezTo>
                <a:pt x="241081" y="295666"/>
                <a:pt x="239451" y="293635"/>
                <a:pt x="237442" y="292027"/>
              </a:cubicBezTo>
              <a:cubicBezTo>
                <a:pt x="234881" y="289978"/>
                <a:pt x="231415" y="289037"/>
                <a:pt x="229255" y="286569"/>
              </a:cubicBezTo>
              <a:cubicBezTo>
                <a:pt x="224935" y="281632"/>
                <a:pt x="222977" y="274833"/>
                <a:pt x="218338" y="270194"/>
              </a:cubicBezTo>
              <a:cubicBezTo>
                <a:pt x="213260" y="265116"/>
                <a:pt x="210865" y="263434"/>
                <a:pt x="207421" y="256547"/>
              </a:cubicBezTo>
              <a:cubicBezTo>
                <a:pt x="206135" y="253974"/>
                <a:pt x="205602" y="251089"/>
                <a:pt x="204692" y="248360"/>
              </a:cubicBezTo>
              <a:cubicBezTo>
                <a:pt x="206511" y="246540"/>
                <a:pt x="207741" y="243805"/>
                <a:pt x="210150" y="242901"/>
              </a:cubicBezTo>
              <a:cubicBezTo>
                <a:pt x="235371" y="233442"/>
                <a:pt x="219679" y="247017"/>
                <a:pt x="231984" y="234714"/>
              </a:cubicBezTo>
              <a:lnTo>
                <a:pt x="237442" y="218338"/>
              </a:lnTo>
              <a:lnTo>
                <a:pt x="240172" y="210151"/>
              </a:lnTo>
              <a:cubicBezTo>
                <a:pt x="215352" y="201875"/>
                <a:pt x="254527" y="214561"/>
                <a:pt x="218338" y="204692"/>
              </a:cubicBezTo>
              <a:cubicBezTo>
                <a:pt x="212787" y="203178"/>
                <a:pt x="207421" y="201053"/>
                <a:pt x="201962" y="199234"/>
              </a:cubicBezTo>
              <a:lnTo>
                <a:pt x="193775" y="196505"/>
              </a:lnTo>
              <a:cubicBezTo>
                <a:pt x="191955" y="194685"/>
                <a:pt x="188316" y="193619"/>
                <a:pt x="188316" y="191046"/>
              </a:cubicBezTo>
              <a:cubicBezTo>
                <a:pt x="188316" y="188473"/>
                <a:pt x="192451" y="187794"/>
                <a:pt x="193775" y="185588"/>
              </a:cubicBezTo>
              <a:cubicBezTo>
                <a:pt x="201054" y="173457"/>
                <a:pt x="190135" y="179523"/>
                <a:pt x="204692" y="174671"/>
              </a:cubicBezTo>
              <a:cubicBezTo>
                <a:pt x="206511" y="172851"/>
                <a:pt x="208826" y="171419"/>
                <a:pt x="210150" y="169212"/>
              </a:cubicBezTo>
              <a:cubicBezTo>
                <a:pt x="211630" y="166745"/>
                <a:pt x="210486" y="162621"/>
                <a:pt x="212879" y="161025"/>
              </a:cubicBezTo>
              <a:cubicBezTo>
                <a:pt x="216739" y="158452"/>
                <a:pt x="222025" y="159420"/>
                <a:pt x="226525" y="158295"/>
              </a:cubicBezTo>
              <a:cubicBezTo>
                <a:pt x="229316" y="157597"/>
                <a:pt x="231984" y="156476"/>
                <a:pt x="234713" y="155566"/>
              </a:cubicBezTo>
              <a:cubicBezTo>
                <a:pt x="244720" y="156476"/>
                <a:pt x="254803" y="159823"/>
                <a:pt x="264735" y="158295"/>
              </a:cubicBezTo>
              <a:cubicBezTo>
                <a:pt x="267977" y="157796"/>
                <a:pt x="270193" y="153388"/>
                <a:pt x="270193" y="150108"/>
              </a:cubicBezTo>
              <a:lnTo>
                <a:pt x="264735" y="144649"/>
              </a:lnTo>
              <a:cubicBezTo>
                <a:pt x="259994" y="130430"/>
                <a:pt x="265110" y="141708"/>
                <a:pt x="256547" y="131003"/>
              </a:cubicBezTo>
              <a:cubicBezTo>
                <a:pt x="254498" y="128442"/>
                <a:pt x="253408" y="125134"/>
                <a:pt x="251089" y="122815"/>
              </a:cubicBezTo>
              <a:cubicBezTo>
                <a:pt x="240341" y="112067"/>
                <a:pt x="245549" y="122707"/>
                <a:pt x="237442" y="111898"/>
              </a:cubicBezTo>
              <a:cubicBezTo>
                <a:pt x="233506" y="106650"/>
                <a:pt x="230164" y="100981"/>
                <a:pt x="226525" y="95523"/>
              </a:cubicBezTo>
              <a:lnTo>
                <a:pt x="221067" y="87335"/>
              </a:lnTo>
              <a:cubicBezTo>
                <a:pt x="220157" y="82786"/>
                <a:pt x="220591" y="77744"/>
                <a:pt x="218338" y="73689"/>
              </a:cubicBezTo>
              <a:cubicBezTo>
                <a:pt x="215839" y="69190"/>
                <a:pt x="211060" y="66411"/>
                <a:pt x="207421" y="62772"/>
              </a:cubicBezTo>
              <a:cubicBezTo>
                <a:pt x="200953" y="56305"/>
                <a:pt x="194135" y="50204"/>
                <a:pt x="191046" y="40939"/>
              </a:cubicBezTo>
              <a:cubicBezTo>
                <a:pt x="184550" y="21451"/>
                <a:pt x="188779" y="29351"/>
                <a:pt x="180129" y="16376"/>
              </a:cubicBezTo>
              <a:cubicBezTo>
                <a:pt x="179219" y="12737"/>
                <a:pt x="176213" y="9018"/>
                <a:pt x="177399" y="5459"/>
              </a:cubicBezTo>
              <a:cubicBezTo>
                <a:pt x="178436" y="2347"/>
                <a:pt x="185587" y="0"/>
                <a:pt x="185587"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179</xdr:col>
      <xdr:colOff>2729</xdr:colOff>
      <xdr:row>106</xdr:row>
      <xdr:rowOff>19089</xdr:rowOff>
    </xdr:from>
    <xdr:to>
      <xdr:col>203</xdr:col>
      <xdr:colOff>22232</xdr:colOff>
      <xdr:row>139</xdr:row>
      <xdr:rowOff>10916</xdr:rowOff>
    </xdr:to>
    <xdr:sp macro="" textlink="">
      <xdr:nvSpPr>
        <xdr:cNvPr id="59" name="Freeform 68">
          <a:extLst>
            <a:ext uri="{FF2B5EF4-FFF2-40B4-BE49-F238E27FC236}">
              <a16:creationId xmlns:a16="http://schemas.microsoft.com/office/drawing/2014/main" id="{00000000-0008-0000-0F00-00003B000000}"/>
            </a:ext>
          </a:extLst>
        </xdr:cNvPr>
        <xdr:cNvSpPr/>
      </xdr:nvSpPr>
      <xdr:spPr>
        <a:xfrm>
          <a:off x="6228269" y="1794549"/>
          <a:ext cx="751023" cy="502367"/>
        </a:xfrm>
        <a:custGeom>
          <a:avLst/>
          <a:gdLst>
            <a:gd name="connsiteX0" fmla="*/ 0 w 674517"/>
            <a:gd name="connsiteY0" fmla="*/ 292043 h 622279"/>
            <a:gd name="connsiteX1" fmla="*/ 19104 w 674517"/>
            <a:gd name="connsiteY1" fmla="*/ 286585 h 622279"/>
            <a:gd name="connsiteX2" fmla="*/ 32751 w 674517"/>
            <a:gd name="connsiteY2" fmla="*/ 283855 h 622279"/>
            <a:gd name="connsiteX3" fmla="*/ 49126 w 674517"/>
            <a:gd name="connsiteY3" fmla="*/ 278397 h 622279"/>
            <a:gd name="connsiteX4" fmla="*/ 57314 w 674517"/>
            <a:gd name="connsiteY4" fmla="*/ 275668 h 622279"/>
            <a:gd name="connsiteX5" fmla="*/ 68231 w 674517"/>
            <a:gd name="connsiteY5" fmla="*/ 264751 h 622279"/>
            <a:gd name="connsiteX6" fmla="*/ 73689 w 674517"/>
            <a:gd name="connsiteY6" fmla="*/ 259292 h 622279"/>
            <a:gd name="connsiteX7" fmla="*/ 79147 w 674517"/>
            <a:gd name="connsiteY7" fmla="*/ 251105 h 622279"/>
            <a:gd name="connsiteX8" fmla="*/ 87335 w 674517"/>
            <a:gd name="connsiteY8" fmla="*/ 248375 h 622279"/>
            <a:gd name="connsiteX9" fmla="*/ 120086 w 674517"/>
            <a:gd name="connsiteY9" fmla="*/ 253834 h 622279"/>
            <a:gd name="connsiteX10" fmla="*/ 133732 w 674517"/>
            <a:gd name="connsiteY10" fmla="*/ 264751 h 622279"/>
            <a:gd name="connsiteX11" fmla="*/ 147378 w 674517"/>
            <a:gd name="connsiteY11" fmla="*/ 275668 h 622279"/>
            <a:gd name="connsiteX12" fmla="*/ 177400 w 674517"/>
            <a:gd name="connsiteY12" fmla="*/ 272938 h 622279"/>
            <a:gd name="connsiteX13" fmla="*/ 188317 w 674517"/>
            <a:gd name="connsiteY13" fmla="*/ 270209 h 622279"/>
            <a:gd name="connsiteX14" fmla="*/ 212880 w 674517"/>
            <a:gd name="connsiteY14" fmla="*/ 267480 h 622279"/>
            <a:gd name="connsiteX15" fmla="*/ 242901 w 674517"/>
            <a:gd name="connsiteY15" fmla="*/ 259292 h 622279"/>
            <a:gd name="connsiteX16" fmla="*/ 253818 w 674517"/>
            <a:gd name="connsiteY16" fmla="*/ 256563 h 622279"/>
            <a:gd name="connsiteX17" fmla="*/ 281110 w 674517"/>
            <a:gd name="connsiteY17" fmla="*/ 253834 h 622279"/>
            <a:gd name="connsiteX18" fmla="*/ 286569 w 674517"/>
            <a:gd name="connsiteY18" fmla="*/ 248375 h 622279"/>
            <a:gd name="connsiteX19" fmla="*/ 302944 w 674517"/>
            <a:gd name="connsiteY19" fmla="*/ 242917 h 622279"/>
            <a:gd name="connsiteX20" fmla="*/ 305673 w 674517"/>
            <a:gd name="connsiteY20" fmla="*/ 234729 h 622279"/>
            <a:gd name="connsiteX21" fmla="*/ 308402 w 674517"/>
            <a:gd name="connsiteY21" fmla="*/ 199249 h 622279"/>
            <a:gd name="connsiteX22" fmla="*/ 319319 w 674517"/>
            <a:gd name="connsiteY22" fmla="*/ 188332 h 622279"/>
            <a:gd name="connsiteX23" fmla="*/ 332966 w 674517"/>
            <a:gd name="connsiteY23" fmla="*/ 177416 h 622279"/>
            <a:gd name="connsiteX24" fmla="*/ 335695 w 674517"/>
            <a:gd name="connsiteY24" fmla="*/ 169228 h 622279"/>
            <a:gd name="connsiteX25" fmla="*/ 346612 w 674517"/>
            <a:gd name="connsiteY25" fmla="*/ 158311 h 622279"/>
            <a:gd name="connsiteX26" fmla="*/ 354799 w 674517"/>
            <a:gd name="connsiteY26" fmla="*/ 122831 h 622279"/>
            <a:gd name="connsiteX27" fmla="*/ 365716 w 674517"/>
            <a:gd name="connsiteY27" fmla="*/ 120102 h 622279"/>
            <a:gd name="connsiteX28" fmla="*/ 379362 w 674517"/>
            <a:gd name="connsiteY28" fmla="*/ 111914 h 622279"/>
            <a:gd name="connsiteX29" fmla="*/ 393008 w 674517"/>
            <a:gd name="connsiteY29" fmla="*/ 103726 h 622279"/>
            <a:gd name="connsiteX30" fmla="*/ 406655 w 674517"/>
            <a:gd name="connsiteY30" fmla="*/ 114643 h 622279"/>
            <a:gd name="connsiteX31" fmla="*/ 428488 w 674517"/>
            <a:gd name="connsiteY31" fmla="*/ 109185 h 622279"/>
            <a:gd name="connsiteX32" fmla="*/ 433947 w 674517"/>
            <a:gd name="connsiteY32" fmla="*/ 103726 h 622279"/>
            <a:gd name="connsiteX33" fmla="*/ 439405 w 674517"/>
            <a:gd name="connsiteY33" fmla="*/ 95539 h 622279"/>
            <a:gd name="connsiteX34" fmla="*/ 450322 w 674517"/>
            <a:gd name="connsiteY34" fmla="*/ 92810 h 622279"/>
            <a:gd name="connsiteX35" fmla="*/ 466698 w 674517"/>
            <a:gd name="connsiteY35" fmla="*/ 87351 h 622279"/>
            <a:gd name="connsiteX36" fmla="*/ 474885 w 674517"/>
            <a:gd name="connsiteY36" fmla="*/ 84622 h 622279"/>
            <a:gd name="connsiteX37" fmla="*/ 483073 w 674517"/>
            <a:gd name="connsiteY37" fmla="*/ 81893 h 622279"/>
            <a:gd name="connsiteX38" fmla="*/ 488531 w 674517"/>
            <a:gd name="connsiteY38" fmla="*/ 73705 h 622279"/>
            <a:gd name="connsiteX39" fmla="*/ 496719 w 674517"/>
            <a:gd name="connsiteY39" fmla="*/ 70976 h 622279"/>
            <a:gd name="connsiteX40" fmla="*/ 502178 w 674517"/>
            <a:gd name="connsiteY40" fmla="*/ 65517 h 622279"/>
            <a:gd name="connsiteX41" fmla="*/ 510365 w 674517"/>
            <a:gd name="connsiteY41" fmla="*/ 60059 h 622279"/>
            <a:gd name="connsiteX42" fmla="*/ 515824 w 674517"/>
            <a:gd name="connsiteY42" fmla="*/ 54600 h 622279"/>
            <a:gd name="connsiteX43" fmla="*/ 521282 w 674517"/>
            <a:gd name="connsiteY43" fmla="*/ 46413 h 622279"/>
            <a:gd name="connsiteX44" fmla="*/ 534928 w 674517"/>
            <a:gd name="connsiteY44" fmla="*/ 40954 h 622279"/>
            <a:gd name="connsiteX45" fmla="*/ 543116 w 674517"/>
            <a:gd name="connsiteY45" fmla="*/ 35496 h 622279"/>
            <a:gd name="connsiteX46" fmla="*/ 567679 w 674517"/>
            <a:gd name="connsiteY46" fmla="*/ 27308 h 622279"/>
            <a:gd name="connsiteX47" fmla="*/ 575867 w 674517"/>
            <a:gd name="connsiteY47" fmla="*/ 24579 h 622279"/>
            <a:gd name="connsiteX48" fmla="*/ 584054 w 674517"/>
            <a:gd name="connsiteY48" fmla="*/ 21850 h 622279"/>
            <a:gd name="connsiteX49" fmla="*/ 608617 w 674517"/>
            <a:gd name="connsiteY49" fmla="*/ 10933 h 622279"/>
            <a:gd name="connsiteX50" fmla="*/ 616805 w 674517"/>
            <a:gd name="connsiteY50" fmla="*/ 8203 h 622279"/>
            <a:gd name="connsiteX51" fmla="*/ 633180 w 674517"/>
            <a:gd name="connsiteY51" fmla="*/ 16 h 622279"/>
            <a:gd name="connsiteX52" fmla="*/ 660473 w 674517"/>
            <a:gd name="connsiteY52" fmla="*/ 10933 h 622279"/>
            <a:gd name="connsiteX53" fmla="*/ 652285 w 674517"/>
            <a:gd name="connsiteY53" fmla="*/ 40954 h 622279"/>
            <a:gd name="connsiteX54" fmla="*/ 649556 w 674517"/>
            <a:gd name="connsiteY54" fmla="*/ 49142 h 622279"/>
            <a:gd name="connsiteX55" fmla="*/ 646827 w 674517"/>
            <a:gd name="connsiteY55" fmla="*/ 57330 h 622279"/>
            <a:gd name="connsiteX56" fmla="*/ 649556 w 674517"/>
            <a:gd name="connsiteY56" fmla="*/ 70976 h 622279"/>
            <a:gd name="connsiteX57" fmla="*/ 660473 w 674517"/>
            <a:gd name="connsiteY57" fmla="*/ 84622 h 622279"/>
            <a:gd name="connsiteX58" fmla="*/ 671390 w 674517"/>
            <a:gd name="connsiteY58" fmla="*/ 98268 h 622279"/>
            <a:gd name="connsiteX59" fmla="*/ 671390 w 674517"/>
            <a:gd name="connsiteY59" fmla="*/ 125560 h 622279"/>
            <a:gd name="connsiteX60" fmla="*/ 668660 w 674517"/>
            <a:gd name="connsiteY60" fmla="*/ 133748 h 622279"/>
            <a:gd name="connsiteX61" fmla="*/ 660473 w 674517"/>
            <a:gd name="connsiteY61" fmla="*/ 139206 h 622279"/>
            <a:gd name="connsiteX62" fmla="*/ 655014 w 674517"/>
            <a:gd name="connsiteY62" fmla="*/ 144665 h 622279"/>
            <a:gd name="connsiteX63" fmla="*/ 646827 w 674517"/>
            <a:gd name="connsiteY63" fmla="*/ 150123 h 622279"/>
            <a:gd name="connsiteX64" fmla="*/ 641368 w 674517"/>
            <a:gd name="connsiteY64" fmla="*/ 155582 h 622279"/>
            <a:gd name="connsiteX65" fmla="*/ 616805 w 674517"/>
            <a:gd name="connsiteY65" fmla="*/ 158311 h 622279"/>
            <a:gd name="connsiteX66" fmla="*/ 603159 w 674517"/>
            <a:gd name="connsiteY66" fmla="*/ 169228 h 622279"/>
            <a:gd name="connsiteX67" fmla="*/ 589513 w 674517"/>
            <a:gd name="connsiteY67" fmla="*/ 182874 h 622279"/>
            <a:gd name="connsiteX68" fmla="*/ 573137 w 674517"/>
            <a:gd name="connsiteY68" fmla="*/ 188332 h 622279"/>
            <a:gd name="connsiteX69" fmla="*/ 564950 w 674517"/>
            <a:gd name="connsiteY69" fmla="*/ 191062 h 622279"/>
            <a:gd name="connsiteX70" fmla="*/ 554033 w 674517"/>
            <a:gd name="connsiteY70" fmla="*/ 201979 h 622279"/>
            <a:gd name="connsiteX71" fmla="*/ 548574 w 674517"/>
            <a:gd name="connsiteY71" fmla="*/ 207437 h 622279"/>
            <a:gd name="connsiteX72" fmla="*/ 540387 w 674517"/>
            <a:gd name="connsiteY72" fmla="*/ 210166 h 622279"/>
            <a:gd name="connsiteX73" fmla="*/ 534928 w 674517"/>
            <a:gd name="connsiteY73" fmla="*/ 215625 h 622279"/>
            <a:gd name="connsiteX74" fmla="*/ 521282 w 674517"/>
            <a:gd name="connsiteY74" fmla="*/ 226542 h 622279"/>
            <a:gd name="connsiteX75" fmla="*/ 510365 w 674517"/>
            <a:gd name="connsiteY75" fmla="*/ 240188 h 622279"/>
            <a:gd name="connsiteX76" fmla="*/ 499448 w 674517"/>
            <a:gd name="connsiteY76" fmla="*/ 242917 h 622279"/>
            <a:gd name="connsiteX77" fmla="*/ 491261 w 674517"/>
            <a:gd name="connsiteY77" fmla="*/ 245646 h 622279"/>
            <a:gd name="connsiteX78" fmla="*/ 477615 w 674517"/>
            <a:gd name="connsiteY78" fmla="*/ 256563 h 622279"/>
            <a:gd name="connsiteX79" fmla="*/ 472156 w 674517"/>
            <a:gd name="connsiteY79" fmla="*/ 262022 h 622279"/>
            <a:gd name="connsiteX80" fmla="*/ 461239 w 674517"/>
            <a:gd name="connsiteY80" fmla="*/ 275668 h 622279"/>
            <a:gd name="connsiteX81" fmla="*/ 436676 w 674517"/>
            <a:gd name="connsiteY81" fmla="*/ 289314 h 622279"/>
            <a:gd name="connsiteX82" fmla="*/ 420301 w 674517"/>
            <a:gd name="connsiteY82" fmla="*/ 297501 h 622279"/>
            <a:gd name="connsiteX83" fmla="*/ 395738 w 674517"/>
            <a:gd name="connsiteY83" fmla="*/ 311148 h 622279"/>
            <a:gd name="connsiteX84" fmla="*/ 384821 w 674517"/>
            <a:gd name="connsiteY84" fmla="*/ 322065 h 622279"/>
            <a:gd name="connsiteX85" fmla="*/ 376633 w 674517"/>
            <a:gd name="connsiteY85" fmla="*/ 352086 h 622279"/>
            <a:gd name="connsiteX86" fmla="*/ 368445 w 674517"/>
            <a:gd name="connsiteY86" fmla="*/ 354815 h 622279"/>
            <a:gd name="connsiteX87" fmla="*/ 360258 w 674517"/>
            <a:gd name="connsiteY87" fmla="*/ 360274 h 622279"/>
            <a:gd name="connsiteX88" fmla="*/ 346612 w 674517"/>
            <a:gd name="connsiteY88" fmla="*/ 371191 h 622279"/>
            <a:gd name="connsiteX89" fmla="*/ 338424 w 674517"/>
            <a:gd name="connsiteY89" fmla="*/ 412129 h 622279"/>
            <a:gd name="connsiteX90" fmla="*/ 319319 w 674517"/>
            <a:gd name="connsiteY90" fmla="*/ 439421 h 622279"/>
            <a:gd name="connsiteX91" fmla="*/ 316590 w 674517"/>
            <a:gd name="connsiteY91" fmla="*/ 447609 h 622279"/>
            <a:gd name="connsiteX92" fmla="*/ 322049 w 674517"/>
            <a:gd name="connsiteY92" fmla="*/ 466714 h 622279"/>
            <a:gd name="connsiteX93" fmla="*/ 311132 w 674517"/>
            <a:gd name="connsiteY93" fmla="*/ 494006 h 622279"/>
            <a:gd name="connsiteX94" fmla="*/ 292027 w 674517"/>
            <a:gd name="connsiteY94" fmla="*/ 496735 h 622279"/>
            <a:gd name="connsiteX95" fmla="*/ 283839 w 674517"/>
            <a:gd name="connsiteY95" fmla="*/ 502193 h 622279"/>
            <a:gd name="connsiteX96" fmla="*/ 275652 w 674517"/>
            <a:gd name="connsiteY96" fmla="*/ 504923 h 622279"/>
            <a:gd name="connsiteX97" fmla="*/ 270193 w 674517"/>
            <a:gd name="connsiteY97" fmla="*/ 510381 h 622279"/>
            <a:gd name="connsiteX98" fmla="*/ 267464 w 674517"/>
            <a:gd name="connsiteY98" fmla="*/ 518569 h 622279"/>
            <a:gd name="connsiteX99" fmla="*/ 259276 w 674517"/>
            <a:gd name="connsiteY99" fmla="*/ 526756 h 622279"/>
            <a:gd name="connsiteX100" fmla="*/ 240172 w 674517"/>
            <a:gd name="connsiteY100" fmla="*/ 532215 h 622279"/>
            <a:gd name="connsiteX101" fmla="*/ 234713 w 674517"/>
            <a:gd name="connsiteY101" fmla="*/ 537673 h 622279"/>
            <a:gd name="connsiteX102" fmla="*/ 234713 w 674517"/>
            <a:gd name="connsiteY102" fmla="*/ 564966 h 622279"/>
            <a:gd name="connsiteX103" fmla="*/ 248359 w 674517"/>
            <a:gd name="connsiteY103" fmla="*/ 578612 h 622279"/>
            <a:gd name="connsiteX104" fmla="*/ 253818 w 674517"/>
            <a:gd name="connsiteY104" fmla="*/ 584070 h 622279"/>
            <a:gd name="connsiteX105" fmla="*/ 256547 w 674517"/>
            <a:gd name="connsiteY105" fmla="*/ 592258 h 622279"/>
            <a:gd name="connsiteX106" fmla="*/ 270193 w 674517"/>
            <a:gd name="connsiteY106" fmla="*/ 619550 h 622279"/>
            <a:gd name="connsiteX107" fmla="*/ 278381 w 674517"/>
            <a:gd name="connsiteY107" fmla="*/ 622279 h 622279"/>
            <a:gd name="connsiteX108" fmla="*/ 286569 w 674517"/>
            <a:gd name="connsiteY108" fmla="*/ 619550 h 622279"/>
            <a:gd name="connsiteX109" fmla="*/ 292027 w 674517"/>
            <a:gd name="connsiteY109" fmla="*/ 611363 h 622279"/>
            <a:gd name="connsiteX110" fmla="*/ 300215 w 674517"/>
            <a:gd name="connsiteY110" fmla="*/ 581341 h 622279"/>
            <a:gd name="connsiteX111" fmla="*/ 302944 w 674517"/>
            <a:gd name="connsiteY111" fmla="*/ 573153 h 622279"/>
            <a:gd name="connsiteX112" fmla="*/ 311132 w 674517"/>
            <a:gd name="connsiteY112" fmla="*/ 567695 h 622279"/>
            <a:gd name="connsiteX113" fmla="*/ 316590 w 674517"/>
            <a:gd name="connsiteY113" fmla="*/ 562236 h 622279"/>
            <a:gd name="connsiteX114" fmla="*/ 324778 w 674517"/>
            <a:gd name="connsiteY114" fmla="*/ 559507 h 622279"/>
            <a:gd name="connsiteX115" fmla="*/ 365716 w 674517"/>
            <a:gd name="connsiteY115" fmla="*/ 556778 h 622279"/>
            <a:gd name="connsiteX116" fmla="*/ 382092 w 674517"/>
            <a:gd name="connsiteY116" fmla="*/ 551320 h 622279"/>
            <a:gd name="connsiteX117" fmla="*/ 406655 w 674517"/>
            <a:gd name="connsiteY117" fmla="*/ 545861 h 622279"/>
            <a:gd name="connsiteX118" fmla="*/ 433947 w 674517"/>
            <a:gd name="connsiteY118" fmla="*/ 537673 h 622279"/>
            <a:gd name="connsiteX119" fmla="*/ 458510 w 674517"/>
            <a:gd name="connsiteY119" fmla="*/ 543132 h 622279"/>
            <a:gd name="connsiteX120" fmla="*/ 469427 w 674517"/>
            <a:gd name="connsiteY120" fmla="*/ 556778 h 622279"/>
            <a:gd name="connsiteX121" fmla="*/ 477615 w 674517"/>
            <a:gd name="connsiteY121" fmla="*/ 556778 h 6222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Lst>
          <a:rect l="l" t="t" r="r" b="b"/>
          <a:pathLst>
            <a:path w="674517" h="622279">
              <a:moveTo>
                <a:pt x="0" y="292043"/>
              </a:moveTo>
              <a:cubicBezTo>
                <a:pt x="6368" y="290224"/>
                <a:pt x="12679" y="288191"/>
                <a:pt x="19104" y="286585"/>
              </a:cubicBezTo>
              <a:cubicBezTo>
                <a:pt x="23605" y="285460"/>
                <a:pt x="28275" y="285076"/>
                <a:pt x="32751" y="283855"/>
              </a:cubicBezTo>
              <a:cubicBezTo>
                <a:pt x="38302" y="282341"/>
                <a:pt x="43668" y="280216"/>
                <a:pt x="49126" y="278397"/>
              </a:cubicBezTo>
              <a:lnTo>
                <a:pt x="57314" y="275668"/>
              </a:lnTo>
              <a:lnTo>
                <a:pt x="68231" y="264751"/>
              </a:lnTo>
              <a:cubicBezTo>
                <a:pt x="70050" y="262931"/>
                <a:pt x="72262" y="261433"/>
                <a:pt x="73689" y="259292"/>
              </a:cubicBezTo>
              <a:cubicBezTo>
                <a:pt x="75508" y="256563"/>
                <a:pt x="76586" y="253154"/>
                <a:pt x="79147" y="251105"/>
              </a:cubicBezTo>
              <a:cubicBezTo>
                <a:pt x="81394" y="249308"/>
                <a:pt x="84606" y="249285"/>
                <a:pt x="87335" y="248375"/>
              </a:cubicBezTo>
              <a:cubicBezTo>
                <a:pt x="92146" y="248977"/>
                <a:pt x="112662" y="250653"/>
                <a:pt x="120086" y="253834"/>
              </a:cubicBezTo>
              <a:cubicBezTo>
                <a:pt x="129138" y="257713"/>
                <a:pt x="126957" y="259331"/>
                <a:pt x="133732" y="264751"/>
              </a:cubicBezTo>
              <a:cubicBezTo>
                <a:pt x="150946" y="278523"/>
                <a:pt x="134200" y="262487"/>
                <a:pt x="147378" y="275668"/>
              </a:cubicBezTo>
              <a:cubicBezTo>
                <a:pt x="157385" y="274758"/>
                <a:pt x="167440" y="274266"/>
                <a:pt x="177400" y="272938"/>
              </a:cubicBezTo>
              <a:cubicBezTo>
                <a:pt x="181118" y="272442"/>
                <a:pt x="184610" y="270779"/>
                <a:pt x="188317" y="270209"/>
              </a:cubicBezTo>
              <a:cubicBezTo>
                <a:pt x="196459" y="268956"/>
                <a:pt x="204692" y="268390"/>
                <a:pt x="212880" y="267480"/>
              </a:cubicBezTo>
              <a:cubicBezTo>
                <a:pt x="238434" y="258962"/>
                <a:pt x="219760" y="264435"/>
                <a:pt x="242901" y="259292"/>
              </a:cubicBezTo>
              <a:cubicBezTo>
                <a:pt x="246563" y="258478"/>
                <a:pt x="250105" y="257093"/>
                <a:pt x="253818" y="256563"/>
              </a:cubicBezTo>
              <a:cubicBezTo>
                <a:pt x="262869" y="255270"/>
                <a:pt x="272013" y="254744"/>
                <a:pt x="281110" y="253834"/>
              </a:cubicBezTo>
              <a:cubicBezTo>
                <a:pt x="282930" y="252014"/>
                <a:pt x="284267" y="249526"/>
                <a:pt x="286569" y="248375"/>
              </a:cubicBezTo>
              <a:cubicBezTo>
                <a:pt x="291715" y="245802"/>
                <a:pt x="302944" y="242917"/>
                <a:pt x="302944" y="242917"/>
              </a:cubicBezTo>
              <a:cubicBezTo>
                <a:pt x="303854" y="240188"/>
                <a:pt x="305316" y="237584"/>
                <a:pt x="305673" y="234729"/>
              </a:cubicBezTo>
              <a:cubicBezTo>
                <a:pt x="307144" y="222959"/>
                <a:pt x="305055" y="210629"/>
                <a:pt x="308402" y="199249"/>
              </a:cubicBezTo>
              <a:cubicBezTo>
                <a:pt x="309854" y="194312"/>
                <a:pt x="315680" y="191971"/>
                <a:pt x="319319" y="188332"/>
              </a:cubicBezTo>
              <a:cubicBezTo>
                <a:pt x="327095" y="180557"/>
                <a:pt x="322641" y="184299"/>
                <a:pt x="332966" y="177416"/>
              </a:cubicBezTo>
              <a:cubicBezTo>
                <a:pt x="333876" y="174687"/>
                <a:pt x="334023" y="171569"/>
                <a:pt x="335695" y="169228"/>
              </a:cubicBezTo>
              <a:cubicBezTo>
                <a:pt x="338686" y="165040"/>
                <a:pt x="346612" y="158311"/>
                <a:pt x="346612" y="158311"/>
              </a:cubicBezTo>
              <a:cubicBezTo>
                <a:pt x="347047" y="153963"/>
                <a:pt x="345210" y="129224"/>
                <a:pt x="354799" y="122831"/>
              </a:cubicBezTo>
              <a:cubicBezTo>
                <a:pt x="357920" y="120750"/>
                <a:pt x="362077" y="121012"/>
                <a:pt x="365716" y="120102"/>
              </a:cubicBezTo>
              <a:cubicBezTo>
                <a:pt x="379546" y="106272"/>
                <a:pt x="361650" y="122540"/>
                <a:pt x="379362" y="111914"/>
              </a:cubicBezTo>
              <a:cubicBezTo>
                <a:pt x="398098" y="100673"/>
                <a:pt x="369810" y="111461"/>
                <a:pt x="393008" y="103726"/>
              </a:cubicBezTo>
              <a:cubicBezTo>
                <a:pt x="395771" y="106489"/>
                <a:pt x="402719" y="114151"/>
                <a:pt x="406655" y="114643"/>
              </a:cubicBezTo>
              <a:cubicBezTo>
                <a:pt x="411446" y="115242"/>
                <a:pt x="423141" y="110967"/>
                <a:pt x="428488" y="109185"/>
              </a:cubicBezTo>
              <a:cubicBezTo>
                <a:pt x="430308" y="107365"/>
                <a:pt x="432339" y="105735"/>
                <a:pt x="433947" y="103726"/>
              </a:cubicBezTo>
              <a:cubicBezTo>
                <a:pt x="435996" y="101165"/>
                <a:pt x="436676" y="97358"/>
                <a:pt x="439405" y="95539"/>
              </a:cubicBezTo>
              <a:cubicBezTo>
                <a:pt x="442526" y="93458"/>
                <a:pt x="446729" y="93888"/>
                <a:pt x="450322" y="92810"/>
              </a:cubicBezTo>
              <a:cubicBezTo>
                <a:pt x="455833" y="91157"/>
                <a:pt x="461239" y="89171"/>
                <a:pt x="466698" y="87351"/>
              </a:cubicBezTo>
              <a:lnTo>
                <a:pt x="474885" y="84622"/>
              </a:lnTo>
              <a:lnTo>
                <a:pt x="483073" y="81893"/>
              </a:lnTo>
              <a:cubicBezTo>
                <a:pt x="484892" y="79164"/>
                <a:pt x="485970" y="75754"/>
                <a:pt x="488531" y="73705"/>
              </a:cubicBezTo>
              <a:cubicBezTo>
                <a:pt x="490777" y="71908"/>
                <a:pt x="494252" y="72456"/>
                <a:pt x="496719" y="70976"/>
              </a:cubicBezTo>
              <a:cubicBezTo>
                <a:pt x="498926" y="69652"/>
                <a:pt x="500169" y="67125"/>
                <a:pt x="502178" y="65517"/>
              </a:cubicBezTo>
              <a:cubicBezTo>
                <a:pt x="504739" y="63468"/>
                <a:pt x="507804" y="62108"/>
                <a:pt x="510365" y="60059"/>
              </a:cubicBezTo>
              <a:cubicBezTo>
                <a:pt x="512374" y="58451"/>
                <a:pt x="514216" y="56609"/>
                <a:pt x="515824" y="54600"/>
              </a:cubicBezTo>
              <a:cubicBezTo>
                <a:pt x="517873" y="52039"/>
                <a:pt x="518613" y="48319"/>
                <a:pt x="521282" y="46413"/>
              </a:cubicBezTo>
              <a:cubicBezTo>
                <a:pt x="525269" y="43565"/>
                <a:pt x="530546" y="43145"/>
                <a:pt x="534928" y="40954"/>
              </a:cubicBezTo>
              <a:cubicBezTo>
                <a:pt x="537862" y="39487"/>
                <a:pt x="540119" y="36828"/>
                <a:pt x="543116" y="35496"/>
              </a:cubicBezTo>
              <a:cubicBezTo>
                <a:pt x="543130" y="35490"/>
                <a:pt x="563578" y="28675"/>
                <a:pt x="567679" y="27308"/>
              </a:cubicBezTo>
              <a:lnTo>
                <a:pt x="575867" y="24579"/>
              </a:lnTo>
              <a:lnTo>
                <a:pt x="584054" y="21850"/>
              </a:lnTo>
              <a:cubicBezTo>
                <a:pt x="597030" y="13199"/>
                <a:pt x="589128" y="17430"/>
                <a:pt x="608617" y="10933"/>
              </a:cubicBezTo>
              <a:cubicBezTo>
                <a:pt x="611346" y="10023"/>
                <a:pt x="614411" y="9799"/>
                <a:pt x="616805" y="8203"/>
              </a:cubicBezTo>
              <a:cubicBezTo>
                <a:pt x="627387" y="1149"/>
                <a:pt x="621881" y="3782"/>
                <a:pt x="633180" y="16"/>
              </a:cubicBezTo>
              <a:cubicBezTo>
                <a:pt x="645324" y="1365"/>
                <a:pt x="660473" y="-4477"/>
                <a:pt x="660473" y="10933"/>
              </a:cubicBezTo>
              <a:cubicBezTo>
                <a:pt x="660473" y="18644"/>
                <a:pt x="654424" y="34537"/>
                <a:pt x="652285" y="40954"/>
              </a:cubicBezTo>
              <a:lnTo>
                <a:pt x="649556" y="49142"/>
              </a:lnTo>
              <a:lnTo>
                <a:pt x="646827" y="57330"/>
              </a:lnTo>
              <a:cubicBezTo>
                <a:pt x="647737" y="61879"/>
                <a:pt x="647927" y="66633"/>
                <a:pt x="649556" y="70976"/>
              </a:cubicBezTo>
              <a:cubicBezTo>
                <a:pt x="652521" y="78882"/>
                <a:pt x="655771" y="78744"/>
                <a:pt x="660473" y="84622"/>
              </a:cubicBezTo>
              <a:cubicBezTo>
                <a:pt x="674240" y="101831"/>
                <a:pt x="658213" y="85094"/>
                <a:pt x="671390" y="98268"/>
              </a:cubicBezTo>
              <a:cubicBezTo>
                <a:pt x="675802" y="111506"/>
                <a:pt x="675310" y="105961"/>
                <a:pt x="671390" y="125560"/>
              </a:cubicBezTo>
              <a:cubicBezTo>
                <a:pt x="670826" y="128381"/>
                <a:pt x="670457" y="131501"/>
                <a:pt x="668660" y="133748"/>
              </a:cubicBezTo>
              <a:cubicBezTo>
                <a:pt x="666611" y="136309"/>
                <a:pt x="663034" y="137157"/>
                <a:pt x="660473" y="139206"/>
              </a:cubicBezTo>
              <a:cubicBezTo>
                <a:pt x="658464" y="140814"/>
                <a:pt x="657023" y="143057"/>
                <a:pt x="655014" y="144665"/>
              </a:cubicBezTo>
              <a:cubicBezTo>
                <a:pt x="652453" y="146714"/>
                <a:pt x="649388" y="148074"/>
                <a:pt x="646827" y="150123"/>
              </a:cubicBezTo>
              <a:cubicBezTo>
                <a:pt x="644818" y="151731"/>
                <a:pt x="643851" y="154905"/>
                <a:pt x="641368" y="155582"/>
              </a:cubicBezTo>
              <a:cubicBezTo>
                <a:pt x="633420" y="157750"/>
                <a:pt x="624993" y="157401"/>
                <a:pt x="616805" y="158311"/>
              </a:cubicBezTo>
              <a:cubicBezTo>
                <a:pt x="610722" y="162366"/>
                <a:pt x="607605" y="163670"/>
                <a:pt x="603159" y="169228"/>
              </a:cubicBezTo>
              <a:cubicBezTo>
                <a:pt x="596635" y="177383"/>
                <a:pt x="599675" y="178358"/>
                <a:pt x="589513" y="182874"/>
              </a:cubicBezTo>
              <a:cubicBezTo>
                <a:pt x="584255" y="185211"/>
                <a:pt x="578596" y="186512"/>
                <a:pt x="573137" y="188332"/>
              </a:cubicBezTo>
              <a:lnTo>
                <a:pt x="564950" y="191062"/>
              </a:lnTo>
              <a:lnTo>
                <a:pt x="554033" y="201979"/>
              </a:lnTo>
              <a:cubicBezTo>
                <a:pt x="552213" y="203798"/>
                <a:pt x="551015" y="206623"/>
                <a:pt x="548574" y="207437"/>
              </a:cubicBezTo>
              <a:lnTo>
                <a:pt x="540387" y="210166"/>
              </a:lnTo>
              <a:cubicBezTo>
                <a:pt x="538567" y="211986"/>
                <a:pt x="536937" y="214017"/>
                <a:pt x="534928" y="215625"/>
              </a:cubicBezTo>
              <a:cubicBezTo>
                <a:pt x="527046" y="221930"/>
                <a:pt x="527141" y="219219"/>
                <a:pt x="521282" y="226542"/>
              </a:cubicBezTo>
              <a:cubicBezTo>
                <a:pt x="518710" y="229757"/>
                <a:pt x="514759" y="237991"/>
                <a:pt x="510365" y="240188"/>
              </a:cubicBezTo>
              <a:cubicBezTo>
                <a:pt x="507010" y="241865"/>
                <a:pt x="503055" y="241887"/>
                <a:pt x="499448" y="242917"/>
              </a:cubicBezTo>
              <a:cubicBezTo>
                <a:pt x="496682" y="243707"/>
                <a:pt x="493990" y="244736"/>
                <a:pt x="491261" y="245646"/>
              </a:cubicBezTo>
              <a:cubicBezTo>
                <a:pt x="478079" y="258828"/>
                <a:pt x="494830" y="242791"/>
                <a:pt x="477615" y="256563"/>
              </a:cubicBezTo>
              <a:cubicBezTo>
                <a:pt x="475606" y="258171"/>
                <a:pt x="473764" y="260013"/>
                <a:pt x="472156" y="262022"/>
              </a:cubicBezTo>
              <a:cubicBezTo>
                <a:pt x="466784" y="268737"/>
                <a:pt x="467830" y="270725"/>
                <a:pt x="461239" y="275668"/>
              </a:cubicBezTo>
              <a:cubicBezTo>
                <a:pt x="426827" y="301478"/>
                <a:pt x="457948" y="278679"/>
                <a:pt x="436676" y="289314"/>
              </a:cubicBezTo>
              <a:cubicBezTo>
                <a:pt x="415510" y="299896"/>
                <a:pt x="440882" y="290641"/>
                <a:pt x="420301" y="297501"/>
              </a:cubicBezTo>
              <a:cubicBezTo>
                <a:pt x="401531" y="310014"/>
                <a:pt x="410149" y="306343"/>
                <a:pt x="395738" y="311148"/>
              </a:cubicBezTo>
              <a:cubicBezTo>
                <a:pt x="392099" y="314787"/>
                <a:pt x="385459" y="316958"/>
                <a:pt x="384821" y="322065"/>
              </a:cubicBezTo>
              <a:cubicBezTo>
                <a:pt x="383756" y="330586"/>
                <a:pt x="385234" y="345205"/>
                <a:pt x="376633" y="352086"/>
              </a:cubicBezTo>
              <a:cubicBezTo>
                <a:pt x="374386" y="353883"/>
                <a:pt x="371174" y="353905"/>
                <a:pt x="368445" y="354815"/>
              </a:cubicBezTo>
              <a:cubicBezTo>
                <a:pt x="365716" y="356635"/>
                <a:pt x="362819" y="358225"/>
                <a:pt x="360258" y="360274"/>
              </a:cubicBezTo>
              <a:cubicBezTo>
                <a:pt x="340814" y="375830"/>
                <a:pt x="371810" y="354389"/>
                <a:pt x="346612" y="371191"/>
              </a:cubicBezTo>
              <a:cubicBezTo>
                <a:pt x="334402" y="389503"/>
                <a:pt x="343676" y="372734"/>
                <a:pt x="338424" y="412129"/>
              </a:cubicBezTo>
              <a:cubicBezTo>
                <a:pt x="336897" y="423581"/>
                <a:pt x="326936" y="431805"/>
                <a:pt x="319319" y="439421"/>
              </a:cubicBezTo>
              <a:cubicBezTo>
                <a:pt x="318409" y="442150"/>
                <a:pt x="316590" y="444732"/>
                <a:pt x="316590" y="447609"/>
              </a:cubicBezTo>
              <a:cubicBezTo>
                <a:pt x="316590" y="451039"/>
                <a:pt x="320761" y="462851"/>
                <a:pt x="322049" y="466714"/>
              </a:cubicBezTo>
              <a:cubicBezTo>
                <a:pt x="321673" y="468219"/>
                <a:pt x="319936" y="491071"/>
                <a:pt x="311132" y="494006"/>
              </a:cubicBezTo>
              <a:cubicBezTo>
                <a:pt x="305029" y="496040"/>
                <a:pt x="298395" y="495825"/>
                <a:pt x="292027" y="496735"/>
              </a:cubicBezTo>
              <a:cubicBezTo>
                <a:pt x="289298" y="498554"/>
                <a:pt x="286773" y="500726"/>
                <a:pt x="283839" y="502193"/>
              </a:cubicBezTo>
              <a:cubicBezTo>
                <a:pt x="281266" y="503480"/>
                <a:pt x="278119" y="503443"/>
                <a:pt x="275652" y="504923"/>
              </a:cubicBezTo>
              <a:cubicBezTo>
                <a:pt x="273446" y="506247"/>
                <a:pt x="272013" y="508562"/>
                <a:pt x="270193" y="510381"/>
              </a:cubicBezTo>
              <a:cubicBezTo>
                <a:pt x="269283" y="513110"/>
                <a:pt x="269060" y="516175"/>
                <a:pt x="267464" y="518569"/>
              </a:cubicBezTo>
              <a:cubicBezTo>
                <a:pt x="265323" y="521780"/>
                <a:pt x="262487" y="524615"/>
                <a:pt x="259276" y="526756"/>
              </a:cubicBezTo>
              <a:cubicBezTo>
                <a:pt x="256923" y="528325"/>
                <a:pt x="241633" y="531850"/>
                <a:pt x="240172" y="532215"/>
              </a:cubicBezTo>
              <a:cubicBezTo>
                <a:pt x="238352" y="534034"/>
                <a:pt x="236037" y="535467"/>
                <a:pt x="234713" y="537673"/>
              </a:cubicBezTo>
              <a:cubicBezTo>
                <a:pt x="230130" y="545311"/>
                <a:pt x="231175" y="557889"/>
                <a:pt x="234713" y="564966"/>
              </a:cubicBezTo>
              <a:cubicBezTo>
                <a:pt x="237590" y="570720"/>
                <a:pt x="243810" y="574063"/>
                <a:pt x="248359" y="578612"/>
              </a:cubicBezTo>
              <a:lnTo>
                <a:pt x="253818" y="584070"/>
              </a:lnTo>
              <a:cubicBezTo>
                <a:pt x="254728" y="586799"/>
                <a:pt x="255790" y="589482"/>
                <a:pt x="256547" y="592258"/>
              </a:cubicBezTo>
              <a:cubicBezTo>
                <a:pt x="261722" y="611233"/>
                <a:pt x="256236" y="612572"/>
                <a:pt x="270193" y="619550"/>
              </a:cubicBezTo>
              <a:cubicBezTo>
                <a:pt x="272766" y="620837"/>
                <a:pt x="275652" y="621369"/>
                <a:pt x="278381" y="622279"/>
              </a:cubicBezTo>
              <a:cubicBezTo>
                <a:pt x="281110" y="621369"/>
                <a:pt x="284322" y="621347"/>
                <a:pt x="286569" y="619550"/>
              </a:cubicBezTo>
              <a:cubicBezTo>
                <a:pt x="289130" y="617501"/>
                <a:pt x="290695" y="614360"/>
                <a:pt x="292027" y="611363"/>
              </a:cubicBezTo>
              <a:cubicBezTo>
                <a:pt x="298720" y="596305"/>
                <a:pt x="296546" y="596019"/>
                <a:pt x="300215" y="581341"/>
              </a:cubicBezTo>
              <a:cubicBezTo>
                <a:pt x="300913" y="578550"/>
                <a:pt x="301147" y="575399"/>
                <a:pt x="302944" y="573153"/>
              </a:cubicBezTo>
              <a:cubicBezTo>
                <a:pt x="304993" y="570592"/>
                <a:pt x="308571" y="569744"/>
                <a:pt x="311132" y="567695"/>
              </a:cubicBezTo>
              <a:cubicBezTo>
                <a:pt x="313141" y="566088"/>
                <a:pt x="314384" y="563560"/>
                <a:pt x="316590" y="562236"/>
              </a:cubicBezTo>
              <a:cubicBezTo>
                <a:pt x="319057" y="560756"/>
                <a:pt x="321919" y="559825"/>
                <a:pt x="324778" y="559507"/>
              </a:cubicBezTo>
              <a:cubicBezTo>
                <a:pt x="338371" y="557997"/>
                <a:pt x="352070" y="557688"/>
                <a:pt x="365716" y="556778"/>
              </a:cubicBezTo>
              <a:cubicBezTo>
                <a:pt x="371175" y="554959"/>
                <a:pt x="376450" y="552449"/>
                <a:pt x="382092" y="551320"/>
              </a:cubicBezTo>
              <a:cubicBezTo>
                <a:pt x="389875" y="549763"/>
                <a:pt x="398953" y="548172"/>
                <a:pt x="406655" y="545861"/>
              </a:cubicBezTo>
              <a:cubicBezTo>
                <a:pt x="439902" y="535887"/>
                <a:pt x="408768" y="543969"/>
                <a:pt x="433947" y="537673"/>
              </a:cubicBezTo>
              <a:cubicBezTo>
                <a:pt x="434111" y="537700"/>
                <a:pt x="454975" y="540304"/>
                <a:pt x="458510" y="543132"/>
              </a:cubicBezTo>
              <a:cubicBezTo>
                <a:pt x="469670" y="552060"/>
                <a:pt x="458295" y="550100"/>
                <a:pt x="469427" y="556778"/>
              </a:cubicBezTo>
              <a:cubicBezTo>
                <a:pt x="478478" y="562208"/>
                <a:pt x="477615" y="561621"/>
                <a:pt x="477615" y="556778"/>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186</xdr:col>
      <xdr:colOff>7578</xdr:colOff>
      <xdr:row>138</xdr:row>
      <xdr:rowOff>10917</xdr:rowOff>
    </xdr:from>
    <xdr:to>
      <xdr:col>188</xdr:col>
      <xdr:colOff>22168</xdr:colOff>
      <xdr:row>153</xdr:row>
      <xdr:rowOff>0</xdr:rowOff>
    </xdr:to>
    <xdr:sp macro="" textlink="">
      <xdr:nvSpPr>
        <xdr:cNvPr id="60" name="Freeform 69">
          <a:extLst>
            <a:ext uri="{FF2B5EF4-FFF2-40B4-BE49-F238E27FC236}">
              <a16:creationId xmlns:a16="http://schemas.microsoft.com/office/drawing/2014/main" id="{00000000-0008-0000-0F00-00003C000000}"/>
            </a:ext>
          </a:extLst>
        </xdr:cNvPr>
        <xdr:cNvSpPr/>
      </xdr:nvSpPr>
      <xdr:spPr>
        <a:xfrm>
          <a:off x="6446478" y="2281677"/>
          <a:ext cx="75550" cy="217683"/>
        </a:xfrm>
        <a:custGeom>
          <a:avLst/>
          <a:gdLst>
            <a:gd name="connsiteX0" fmla="*/ 57923 w 69174"/>
            <a:gd name="connsiteY0" fmla="*/ 0 h 275652"/>
            <a:gd name="connsiteX1" fmla="*/ 41548 w 69174"/>
            <a:gd name="connsiteY1" fmla="*/ 21834 h 275652"/>
            <a:gd name="connsiteX2" fmla="*/ 38818 w 69174"/>
            <a:gd name="connsiteY2" fmla="*/ 30021 h 275652"/>
            <a:gd name="connsiteX3" fmla="*/ 38818 w 69174"/>
            <a:gd name="connsiteY3" fmla="*/ 70960 h 275652"/>
            <a:gd name="connsiteX4" fmla="*/ 27901 w 69174"/>
            <a:gd name="connsiteY4" fmla="*/ 84606 h 275652"/>
            <a:gd name="connsiteX5" fmla="*/ 22443 w 69174"/>
            <a:gd name="connsiteY5" fmla="*/ 92794 h 275652"/>
            <a:gd name="connsiteX6" fmla="*/ 16985 w 69174"/>
            <a:gd name="connsiteY6" fmla="*/ 109169 h 275652"/>
            <a:gd name="connsiteX7" fmla="*/ 11526 w 69174"/>
            <a:gd name="connsiteY7" fmla="*/ 125544 h 275652"/>
            <a:gd name="connsiteX8" fmla="*/ 8797 w 69174"/>
            <a:gd name="connsiteY8" fmla="*/ 133732 h 275652"/>
            <a:gd name="connsiteX9" fmla="*/ 3338 w 69174"/>
            <a:gd name="connsiteY9" fmla="*/ 139190 h 275652"/>
            <a:gd name="connsiteX10" fmla="*/ 3338 w 69174"/>
            <a:gd name="connsiteY10" fmla="*/ 185587 h 275652"/>
            <a:gd name="connsiteX11" fmla="*/ 8797 w 69174"/>
            <a:gd name="connsiteY11" fmla="*/ 231984 h 275652"/>
            <a:gd name="connsiteX12" fmla="*/ 11526 w 69174"/>
            <a:gd name="connsiteY12" fmla="*/ 240172 h 275652"/>
            <a:gd name="connsiteX13" fmla="*/ 16985 w 69174"/>
            <a:gd name="connsiteY13" fmla="*/ 245630 h 275652"/>
            <a:gd name="connsiteX14" fmla="*/ 19714 w 69174"/>
            <a:gd name="connsiteY14" fmla="*/ 253818 h 275652"/>
            <a:gd name="connsiteX15" fmla="*/ 27901 w 69174"/>
            <a:gd name="connsiteY15" fmla="*/ 259276 h 275652"/>
            <a:gd name="connsiteX16" fmla="*/ 41548 w 69174"/>
            <a:gd name="connsiteY16" fmla="*/ 270193 h 275652"/>
            <a:gd name="connsiteX17" fmla="*/ 57923 w 69174"/>
            <a:gd name="connsiteY17" fmla="*/ 275652 h 275652"/>
            <a:gd name="connsiteX18" fmla="*/ 66111 w 69174"/>
            <a:gd name="connsiteY18" fmla="*/ 267464 h 275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69174" h="275652">
              <a:moveTo>
                <a:pt x="57923" y="0"/>
              </a:moveTo>
              <a:cubicBezTo>
                <a:pt x="55239" y="3355"/>
                <a:pt x="44447" y="16036"/>
                <a:pt x="41548" y="21834"/>
              </a:cubicBezTo>
              <a:cubicBezTo>
                <a:pt x="40261" y="24407"/>
                <a:pt x="39728" y="27292"/>
                <a:pt x="38818" y="30021"/>
              </a:cubicBezTo>
              <a:cubicBezTo>
                <a:pt x="40368" y="45515"/>
                <a:pt x="44175" y="56677"/>
                <a:pt x="38818" y="70960"/>
              </a:cubicBezTo>
              <a:cubicBezTo>
                <a:pt x="35853" y="78867"/>
                <a:pt x="32603" y="78728"/>
                <a:pt x="27901" y="84606"/>
              </a:cubicBezTo>
              <a:cubicBezTo>
                <a:pt x="25852" y="87167"/>
                <a:pt x="23775" y="89797"/>
                <a:pt x="22443" y="92794"/>
              </a:cubicBezTo>
              <a:cubicBezTo>
                <a:pt x="20106" y="98052"/>
                <a:pt x="18804" y="103711"/>
                <a:pt x="16985" y="109169"/>
              </a:cubicBezTo>
              <a:lnTo>
                <a:pt x="11526" y="125544"/>
              </a:lnTo>
              <a:cubicBezTo>
                <a:pt x="10616" y="128273"/>
                <a:pt x="10831" y="131698"/>
                <a:pt x="8797" y="133732"/>
              </a:cubicBezTo>
              <a:lnTo>
                <a:pt x="3338" y="139190"/>
              </a:lnTo>
              <a:cubicBezTo>
                <a:pt x="-2208" y="161375"/>
                <a:pt x="132" y="147123"/>
                <a:pt x="3338" y="185587"/>
              </a:cubicBezTo>
              <a:cubicBezTo>
                <a:pt x="4546" y="200082"/>
                <a:pt x="5530" y="217282"/>
                <a:pt x="8797" y="231984"/>
              </a:cubicBezTo>
              <a:cubicBezTo>
                <a:pt x="9421" y="234792"/>
                <a:pt x="10046" y="237705"/>
                <a:pt x="11526" y="240172"/>
              </a:cubicBezTo>
              <a:cubicBezTo>
                <a:pt x="12850" y="242378"/>
                <a:pt x="15165" y="243811"/>
                <a:pt x="16985" y="245630"/>
              </a:cubicBezTo>
              <a:cubicBezTo>
                <a:pt x="17895" y="248359"/>
                <a:pt x="17917" y="251571"/>
                <a:pt x="19714" y="253818"/>
              </a:cubicBezTo>
              <a:cubicBezTo>
                <a:pt x="21763" y="256379"/>
                <a:pt x="25340" y="257227"/>
                <a:pt x="27901" y="259276"/>
              </a:cubicBezTo>
              <a:cubicBezTo>
                <a:pt x="34992" y="264949"/>
                <a:pt x="32095" y="265992"/>
                <a:pt x="41548" y="270193"/>
              </a:cubicBezTo>
              <a:cubicBezTo>
                <a:pt x="46806" y="272530"/>
                <a:pt x="57923" y="275652"/>
                <a:pt x="57923" y="275652"/>
              </a:cubicBezTo>
              <a:cubicBezTo>
                <a:pt x="69991" y="269618"/>
                <a:pt x="71717" y="273070"/>
                <a:pt x="66111" y="267464"/>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164</xdr:col>
      <xdr:colOff>24563</xdr:colOff>
      <xdr:row>131</xdr:row>
      <xdr:rowOff>8188</xdr:rowOff>
    </xdr:from>
    <xdr:to>
      <xdr:col>184</xdr:col>
      <xdr:colOff>2890</xdr:colOff>
      <xdr:row>142</xdr:row>
      <xdr:rowOff>10939</xdr:rowOff>
    </xdr:to>
    <xdr:sp macro="" textlink="">
      <xdr:nvSpPr>
        <xdr:cNvPr id="61" name="Freeform 70">
          <a:extLst>
            <a:ext uri="{FF2B5EF4-FFF2-40B4-BE49-F238E27FC236}">
              <a16:creationId xmlns:a16="http://schemas.microsoft.com/office/drawing/2014/main" id="{00000000-0008-0000-0F00-00003D000000}"/>
            </a:ext>
          </a:extLst>
        </xdr:cNvPr>
        <xdr:cNvSpPr/>
      </xdr:nvSpPr>
      <xdr:spPr>
        <a:xfrm>
          <a:off x="5792903" y="2172268"/>
          <a:ext cx="587927" cy="170391"/>
        </a:xfrm>
        <a:custGeom>
          <a:avLst/>
          <a:gdLst>
            <a:gd name="connsiteX0" fmla="*/ 0 w 524172"/>
            <a:gd name="connsiteY0" fmla="*/ 68230 h 212901"/>
            <a:gd name="connsiteX1" fmla="*/ 30021 w 524172"/>
            <a:gd name="connsiteY1" fmla="*/ 62772 h 212901"/>
            <a:gd name="connsiteX2" fmla="*/ 35480 w 524172"/>
            <a:gd name="connsiteY2" fmla="*/ 57313 h 212901"/>
            <a:gd name="connsiteX3" fmla="*/ 43667 w 524172"/>
            <a:gd name="connsiteY3" fmla="*/ 51855 h 212901"/>
            <a:gd name="connsiteX4" fmla="*/ 49126 w 524172"/>
            <a:gd name="connsiteY4" fmla="*/ 46396 h 212901"/>
            <a:gd name="connsiteX5" fmla="*/ 57313 w 524172"/>
            <a:gd name="connsiteY5" fmla="*/ 43667 h 212901"/>
            <a:gd name="connsiteX6" fmla="*/ 76418 w 524172"/>
            <a:gd name="connsiteY6" fmla="*/ 30021 h 212901"/>
            <a:gd name="connsiteX7" fmla="*/ 128273 w 524172"/>
            <a:gd name="connsiteY7" fmla="*/ 32750 h 212901"/>
            <a:gd name="connsiteX8" fmla="*/ 144649 w 524172"/>
            <a:gd name="connsiteY8" fmla="*/ 38209 h 212901"/>
            <a:gd name="connsiteX9" fmla="*/ 188316 w 524172"/>
            <a:gd name="connsiteY9" fmla="*/ 40938 h 212901"/>
            <a:gd name="connsiteX10" fmla="*/ 196504 w 524172"/>
            <a:gd name="connsiteY10" fmla="*/ 46396 h 212901"/>
            <a:gd name="connsiteX11" fmla="*/ 201962 w 524172"/>
            <a:gd name="connsiteY11" fmla="*/ 51855 h 212901"/>
            <a:gd name="connsiteX12" fmla="*/ 210150 w 524172"/>
            <a:gd name="connsiteY12" fmla="*/ 54584 h 212901"/>
            <a:gd name="connsiteX13" fmla="*/ 218338 w 524172"/>
            <a:gd name="connsiteY13" fmla="*/ 60042 h 212901"/>
            <a:gd name="connsiteX14" fmla="*/ 226526 w 524172"/>
            <a:gd name="connsiteY14" fmla="*/ 62772 h 212901"/>
            <a:gd name="connsiteX15" fmla="*/ 240172 w 524172"/>
            <a:gd name="connsiteY15" fmla="*/ 73689 h 212901"/>
            <a:gd name="connsiteX16" fmla="*/ 242901 w 524172"/>
            <a:gd name="connsiteY16" fmla="*/ 81876 h 212901"/>
            <a:gd name="connsiteX17" fmla="*/ 272922 w 524172"/>
            <a:gd name="connsiteY17" fmla="*/ 68230 h 212901"/>
            <a:gd name="connsiteX18" fmla="*/ 281110 w 524172"/>
            <a:gd name="connsiteY18" fmla="*/ 62772 h 212901"/>
            <a:gd name="connsiteX19" fmla="*/ 292027 w 524172"/>
            <a:gd name="connsiteY19" fmla="*/ 38209 h 212901"/>
            <a:gd name="connsiteX20" fmla="*/ 305673 w 524172"/>
            <a:gd name="connsiteY20" fmla="*/ 35479 h 212901"/>
            <a:gd name="connsiteX21" fmla="*/ 313861 w 524172"/>
            <a:gd name="connsiteY21" fmla="*/ 30021 h 212901"/>
            <a:gd name="connsiteX22" fmla="*/ 335695 w 524172"/>
            <a:gd name="connsiteY22" fmla="*/ 24563 h 212901"/>
            <a:gd name="connsiteX23" fmla="*/ 343882 w 524172"/>
            <a:gd name="connsiteY23" fmla="*/ 21833 h 212901"/>
            <a:gd name="connsiteX24" fmla="*/ 365716 w 524172"/>
            <a:gd name="connsiteY24" fmla="*/ 10916 h 212901"/>
            <a:gd name="connsiteX25" fmla="*/ 365716 w 524172"/>
            <a:gd name="connsiteY25" fmla="*/ 10916 h 212901"/>
            <a:gd name="connsiteX26" fmla="*/ 382091 w 524172"/>
            <a:gd name="connsiteY26" fmla="*/ 2729 h 212901"/>
            <a:gd name="connsiteX27" fmla="*/ 395738 w 524172"/>
            <a:gd name="connsiteY27" fmla="*/ 5458 h 212901"/>
            <a:gd name="connsiteX28" fmla="*/ 414842 w 524172"/>
            <a:gd name="connsiteY28" fmla="*/ 0 h 212901"/>
            <a:gd name="connsiteX29" fmla="*/ 420301 w 524172"/>
            <a:gd name="connsiteY29" fmla="*/ 5458 h 212901"/>
            <a:gd name="connsiteX30" fmla="*/ 414842 w 524172"/>
            <a:gd name="connsiteY30" fmla="*/ 57313 h 212901"/>
            <a:gd name="connsiteX31" fmla="*/ 417571 w 524172"/>
            <a:gd name="connsiteY31" fmla="*/ 76418 h 212901"/>
            <a:gd name="connsiteX32" fmla="*/ 425759 w 524172"/>
            <a:gd name="connsiteY32" fmla="*/ 79147 h 212901"/>
            <a:gd name="connsiteX33" fmla="*/ 444864 w 524172"/>
            <a:gd name="connsiteY33" fmla="*/ 76418 h 212901"/>
            <a:gd name="connsiteX34" fmla="*/ 463968 w 524172"/>
            <a:gd name="connsiteY34" fmla="*/ 70959 h 212901"/>
            <a:gd name="connsiteX35" fmla="*/ 466697 w 524172"/>
            <a:gd name="connsiteY35" fmla="*/ 79147 h 212901"/>
            <a:gd name="connsiteX36" fmla="*/ 461239 w 524172"/>
            <a:gd name="connsiteY36" fmla="*/ 84606 h 212901"/>
            <a:gd name="connsiteX37" fmla="*/ 472156 w 524172"/>
            <a:gd name="connsiteY37" fmla="*/ 90064 h 212901"/>
            <a:gd name="connsiteX38" fmla="*/ 480344 w 524172"/>
            <a:gd name="connsiteY38" fmla="*/ 95522 h 212901"/>
            <a:gd name="connsiteX39" fmla="*/ 496719 w 524172"/>
            <a:gd name="connsiteY39" fmla="*/ 100981 h 212901"/>
            <a:gd name="connsiteX40" fmla="*/ 493990 w 524172"/>
            <a:gd name="connsiteY40" fmla="*/ 109169 h 212901"/>
            <a:gd name="connsiteX41" fmla="*/ 491260 w 524172"/>
            <a:gd name="connsiteY41" fmla="*/ 125544 h 212901"/>
            <a:gd name="connsiteX42" fmla="*/ 499448 w 524172"/>
            <a:gd name="connsiteY42" fmla="*/ 128273 h 212901"/>
            <a:gd name="connsiteX43" fmla="*/ 504907 w 524172"/>
            <a:gd name="connsiteY43" fmla="*/ 136461 h 212901"/>
            <a:gd name="connsiteX44" fmla="*/ 513094 w 524172"/>
            <a:gd name="connsiteY44" fmla="*/ 139190 h 212901"/>
            <a:gd name="connsiteX45" fmla="*/ 518553 w 524172"/>
            <a:gd name="connsiteY45" fmla="*/ 144649 h 212901"/>
            <a:gd name="connsiteX46" fmla="*/ 521282 w 524172"/>
            <a:gd name="connsiteY46" fmla="*/ 171941 h 212901"/>
            <a:gd name="connsiteX47" fmla="*/ 513094 w 524172"/>
            <a:gd name="connsiteY47" fmla="*/ 174670 h 212901"/>
            <a:gd name="connsiteX48" fmla="*/ 504907 w 524172"/>
            <a:gd name="connsiteY48" fmla="*/ 180128 h 212901"/>
            <a:gd name="connsiteX49" fmla="*/ 502177 w 524172"/>
            <a:gd name="connsiteY49" fmla="*/ 188316 h 212901"/>
            <a:gd name="connsiteX50" fmla="*/ 493990 w 524172"/>
            <a:gd name="connsiteY50" fmla="*/ 193775 h 212901"/>
            <a:gd name="connsiteX51" fmla="*/ 488531 w 524172"/>
            <a:gd name="connsiteY51" fmla="*/ 199233 h 212901"/>
            <a:gd name="connsiteX52" fmla="*/ 472156 w 524172"/>
            <a:gd name="connsiteY52" fmla="*/ 204691 h 212901"/>
            <a:gd name="connsiteX53" fmla="*/ 472156 w 524172"/>
            <a:gd name="connsiteY53" fmla="*/ 212879 h 2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524172" h="212901">
              <a:moveTo>
                <a:pt x="0" y="68230"/>
              </a:moveTo>
              <a:cubicBezTo>
                <a:pt x="3008" y="67854"/>
                <a:pt x="23379" y="66758"/>
                <a:pt x="30021" y="62772"/>
              </a:cubicBezTo>
              <a:cubicBezTo>
                <a:pt x="32228" y="61448"/>
                <a:pt x="33471" y="58921"/>
                <a:pt x="35480" y="57313"/>
              </a:cubicBezTo>
              <a:cubicBezTo>
                <a:pt x="38041" y="55264"/>
                <a:pt x="41106" y="53904"/>
                <a:pt x="43667" y="51855"/>
              </a:cubicBezTo>
              <a:cubicBezTo>
                <a:pt x="45676" y="50247"/>
                <a:pt x="46919" y="47720"/>
                <a:pt x="49126" y="46396"/>
              </a:cubicBezTo>
              <a:cubicBezTo>
                <a:pt x="51593" y="44916"/>
                <a:pt x="54584" y="44577"/>
                <a:pt x="57313" y="43667"/>
              </a:cubicBezTo>
              <a:cubicBezTo>
                <a:pt x="70264" y="30716"/>
                <a:pt x="63348" y="34377"/>
                <a:pt x="76418" y="30021"/>
              </a:cubicBezTo>
              <a:cubicBezTo>
                <a:pt x="93703" y="30931"/>
                <a:pt x="111087" y="30688"/>
                <a:pt x="128273" y="32750"/>
              </a:cubicBezTo>
              <a:cubicBezTo>
                <a:pt x="133986" y="33436"/>
                <a:pt x="138906" y="37850"/>
                <a:pt x="144649" y="38209"/>
              </a:cubicBezTo>
              <a:lnTo>
                <a:pt x="188316" y="40938"/>
              </a:lnTo>
              <a:cubicBezTo>
                <a:pt x="191045" y="42757"/>
                <a:pt x="193943" y="44347"/>
                <a:pt x="196504" y="46396"/>
              </a:cubicBezTo>
              <a:cubicBezTo>
                <a:pt x="198513" y="48003"/>
                <a:pt x="199756" y="50531"/>
                <a:pt x="201962" y="51855"/>
              </a:cubicBezTo>
              <a:cubicBezTo>
                <a:pt x="204429" y="53335"/>
                <a:pt x="207577" y="53298"/>
                <a:pt x="210150" y="54584"/>
              </a:cubicBezTo>
              <a:cubicBezTo>
                <a:pt x="213084" y="56051"/>
                <a:pt x="215404" y="58575"/>
                <a:pt x="218338" y="60042"/>
              </a:cubicBezTo>
              <a:cubicBezTo>
                <a:pt x="220911" y="61329"/>
                <a:pt x="223953" y="61485"/>
                <a:pt x="226526" y="62772"/>
              </a:cubicBezTo>
              <a:cubicBezTo>
                <a:pt x="233412" y="66215"/>
                <a:pt x="235095" y="68612"/>
                <a:pt x="240172" y="73689"/>
              </a:cubicBezTo>
              <a:cubicBezTo>
                <a:pt x="241082" y="76418"/>
                <a:pt x="240110" y="81178"/>
                <a:pt x="242901" y="81876"/>
              </a:cubicBezTo>
              <a:cubicBezTo>
                <a:pt x="263760" y="87091"/>
                <a:pt x="260128" y="76758"/>
                <a:pt x="272922" y="68230"/>
              </a:cubicBezTo>
              <a:lnTo>
                <a:pt x="281110" y="62772"/>
              </a:lnTo>
              <a:cubicBezTo>
                <a:pt x="281804" y="60691"/>
                <a:pt x="286685" y="41262"/>
                <a:pt x="292027" y="38209"/>
              </a:cubicBezTo>
              <a:cubicBezTo>
                <a:pt x="296055" y="35907"/>
                <a:pt x="301124" y="36389"/>
                <a:pt x="305673" y="35479"/>
              </a:cubicBezTo>
              <a:cubicBezTo>
                <a:pt x="308402" y="33660"/>
                <a:pt x="310927" y="31488"/>
                <a:pt x="313861" y="30021"/>
              </a:cubicBezTo>
              <a:cubicBezTo>
                <a:pt x="320102" y="26901"/>
                <a:pt x="329464" y="26121"/>
                <a:pt x="335695" y="24563"/>
              </a:cubicBezTo>
              <a:cubicBezTo>
                <a:pt x="338486" y="23865"/>
                <a:pt x="341153" y="22743"/>
                <a:pt x="343882" y="21833"/>
              </a:cubicBezTo>
              <a:cubicBezTo>
                <a:pt x="353410" y="12307"/>
                <a:pt x="346900" y="17189"/>
                <a:pt x="365716" y="10916"/>
              </a:cubicBezTo>
              <a:lnTo>
                <a:pt x="365716" y="10916"/>
              </a:lnTo>
              <a:cubicBezTo>
                <a:pt x="376298" y="3862"/>
                <a:pt x="370792" y="6495"/>
                <a:pt x="382091" y="2729"/>
              </a:cubicBezTo>
              <a:cubicBezTo>
                <a:pt x="386640" y="3639"/>
                <a:pt x="391099" y="5458"/>
                <a:pt x="395738" y="5458"/>
              </a:cubicBezTo>
              <a:cubicBezTo>
                <a:pt x="399164" y="5458"/>
                <a:pt x="410982" y="1286"/>
                <a:pt x="414842" y="0"/>
              </a:cubicBezTo>
              <a:cubicBezTo>
                <a:pt x="416662" y="1819"/>
                <a:pt x="420141" y="2890"/>
                <a:pt x="420301" y="5458"/>
              </a:cubicBezTo>
              <a:cubicBezTo>
                <a:pt x="421612" y="26435"/>
                <a:pt x="418487" y="39087"/>
                <a:pt x="414842" y="57313"/>
              </a:cubicBezTo>
              <a:cubicBezTo>
                <a:pt x="415752" y="63681"/>
                <a:pt x="414694" y="70664"/>
                <a:pt x="417571" y="76418"/>
              </a:cubicBezTo>
              <a:cubicBezTo>
                <a:pt x="418858" y="78991"/>
                <a:pt x="422882" y="79147"/>
                <a:pt x="425759" y="79147"/>
              </a:cubicBezTo>
              <a:cubicBezTo>
                <a:pt x="432192" y="79147"/>
                <a:pt x="438535" y="77569"/>
                <a:pt x="444864" y="76418"/>
              </a:cubicBezTo>
              <a:cubicBezTo>
                <a:pt x="452409" y="75046"/>
                <a:pt x="456949" y="73300"/>
                <a:pt x="463968" y="70959"/>
              </a:cubicBezTo>
              <a:cubicBezTo>
                <a:pt x="464878" y="73688"/>
                <a:pt x="467261" y="76326"/>
                <a:pt x="466697" y="79147"/>
              </a:cubicBezTo>
              <a:cubicBezTo>
                <a:pt x="466192" y="81670"/>
                <a:pt x="460088" y="82305"/>
                <a:pt x="461239" y="84606"/>
              </a:cubicBezTo>
              <a:cubicBezTo>
                <a:pt x="463059" y="88245"/>
                <a:pt x="468624" y="88046"/>
                <a:pt x="472156" y="90064"/>
              </a:cubicBezTo>
              <a:cubicBezTo>
                <a:pt x="475004" y="91691"/>
                <a:pt x="477347" y="94190"/>
                <a:pt x="480344" y="95522"/>
              </a:cubicBezTo>
              <a:cubicBezTo>
                <a:pt x="485602" y="97859"/>
                <a:pt x="496719" y="100981"/>
                <a:pt x="496719" y="100981"/>
              </a:cubicBezTo>
              <a:cubicBezTo>
                <a:pt x="495809" y="103710"/>
                <a:pt x="495470" y="106702"/>
                <a:pt x="493990" y="109169"/>
              </a:cubicBezTo>
              <a:cubicBezTo>
                <a:pt x="489902" y="115982"/>
                <a:pt x="482042" y="114021"/>
                <a:pt x="491260" y="125544"/>
              </a:cubicBezTo>
              <a:cubicBezTo>
                <a:pt x="493057" y="127790"/>
                <a:pt x="496719" y="127363"/>
                <a:pt x="499448" y="128273"/>
              </a:cubicBezTo>
              <a:cubicBezTo>
                <a:pt x="501268" y="131002"/>
                <a:pt x="502346" y="134412"/>
                <a:pt x="504907" y="136461"/>
              </a:cubicBezTo>
              <a:cubicBezTo>
                <a:pt x="507153" y="138258"/>
                <a:pt x="510627" y="137710"/>
                <a:pt x="513094" y="139190"/>
              </a:cubicBezTo>
              <a:cubicBezTo>
                <a:pt x="515301" y="140514"/>
                <a:pt x="516733" y="142829"/>
                <a:pt x="518553" y="144649"/>
              </a:cubicBezTo>
              <a:cubicBezTo>
                <a:pt x="521103" y="152300"/>
                <a:pt x="528075" y="163450"/>
                <a:pt x="521282" y="171941"/>
              </a:cubicBezTo>
              <a:cubicBezTo>
                <a:pt x="519485" y="174187"/>
                <a:pt x="515823" y="173760"/>
                <a:pt x="513094" y="174670"/>
              </a:cubicBezTo>
              <a:cubicBezTo>
                <a:pt x="510365" y="176489"/>
                <a:pt x="506956" y="177567"/>
                <a:pt x="504907" y="180128"/>
              </a:cubicBezTo>
              <a:cubicBezTo>
                <a:pt x="503110" y="182375"/>
                <a:pt x="503974" y="186069"/>
                <a:pt x="502177" y="188316"/>
              </a:cubicBezTo>
              <a:cubicBezTo>
                <a:pt x="500128" y="190877"/>
                <a:pt x="496551" y="191726"/>
                <a:pt x="493990" y="193775"/>
              </a:cubicBezTo>
              <a:cubicBezTo>
                <a:pt x="491981" y="195382"/>
                <a:pt x="490833" y="198082"/>
                <a:pt x="488531" y="199233"/>
              </a:cubicBezTo>
              <a:cubicBezTo>
                <a:pt x="483385" y="201806"/>
                <a:pt x="472156" y="204691"/>
                <a:pt x="472156" y="204691"/>
              </a:cubicBezTo>
              <a:cubicBezTo>
                <a:pt x="469139" y="213742"/>
                <a:pt x="466550" y="212879"/>
                <a:pt x="472156" y="21287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152</xdr:col>
      <xdr:colOff>0</xdr:colOff>
      <xdr:row>120</xdr:row>
      <xdr:rowOff>16369</xdr:rowOff>
    </xdr:from>
    <xdr:to>
      <xdr:col>156</xdr:col>
      <xdr:colOff>10917</xdr:colOff>
      <xdr:row>122</xdr:row>
      <xdr:rowOff>0</xdr:rowOff>
    </xdr:to>
    <xdr:sp macro="" textlink="">
      <xdr:nvSpPr>
        <xdr:cNvPr id="62" name="Freeform 71">
          <a:extLst>
            <a:ext uri="{FF2B5EF4-FFF2-40B4-BE49-F238E27FC236}">
              <a16:creationId xmlns:a16="http://schemas.microsoft.com/office/drawing/2014/main" id="{00000000-0008-0000-0F00-00003E000000}"/>
            </a:ext>
          </a:extLst>
        </xdr:cNvPr>
        <xdr:cNvSpPr/>
      </xdr:nvSpPr>
      <xdr:spPr>
        <a:xfrm>
          <a:off x="5402580" y="2012809"/>
          <a:ext cx="132837" cy="14111"/>
        </a:xfrm>
        <a:custGeom>
          <a:avLst/>
          <a:gdLst>
            <a:gd name="connsiteX0" fmla="*/ 0 w 120086"/>
            <a:gd name="connsiteY0" fmla="*/ 21841 h 21841"/>
            <a:gd name="connsiteX1" fmla="*/ 13646 w 120086"/>
            <a:gd name="connsiteY1" fmla="*/ 16382 h 21841"/>
            <a:gd name="connsiteX2" fmla="*/ 21833 w 120086"/>
            <a:gd name="connsiteY2" fmla="*/ 13653 h 21841"/>
            <a:gd name="connsiteX3" fmla="*/ 35479 w 120086"/>
            <a:gd name="connsiteY3" fmla="*/ 16382 h 21841"/>
            <a:gd name="connsiteX4" fmla="*/ 51855 w 120086"/>
            <a:gd name="connsiteY4" fmla="*/ 21841 h 21841"/>
            <a:gd name="connsiteX5" fmla="*/ 79147 w 120086"/>
            <a:gd name="connsiteY5" fmla="*/ 19111 h 21841"/>
            <a:gd name="connsiteX6" fmla="*/ 95522 w 120086"/>
            <a:gd name="connsiteY6" fmla="*/ 10924 h 21841"/>
            <a:gd name="connsiteX7" fmla="*/ 103710 w 120086"/>
            <a:gd name="connsiteY7" fmla="*/ 8194 h 21841"/>
            <a:gd name="connsiteX8" fmla="*/ 109169 w 120086"/>
            <a:gd name="connsiteY8" fmla="*/ 2736 h 21841"/>
            <a:gd name="connsiteX9" fmla="*/ 120086 w 120086"/>
            <a:gd name="connsiteY9" fmla="*/ 7 h 218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20086" h="21841">
              <a:moveTo>
                <a:pt x="0" y="21841"/>
              </a:moveTo>
              <a:cubicBezTo>
                <a:pt x="4549" y="20021"/>
                <a:pt x="9059" y="18102"/>
                <a:pt x="13646" y="16382"/>
              </a:cubicBezTo>
              <a:cubicBezTo>
                <a:pt x="16339" y="15372"/>
                <a:pt x="18956" y="13653"/>
                <a:pt x="21833" y="13653"/>
              </a:cubicBezTo>
              <a:cubicBezTo>
                <a:pt x="26472" y="13653"/>
                <a:pt x="31004" y="15161"/>
                <a:pt x="35479" y="16382"/>
              </a:cubicBezTo>
              <a:cubicBezTo>
                <a:pt x="41030" y="17896"/>
                <a:pt x="51855" y="21841"/>
                <a:pt x="51855" y="21841"/>
              </a:cubicBezTo>
              <a:cubicBezTo>
                <a:pt x="60952" y="20931"/>
                <a:pt x="70111" y="20501"/>
                <a:pt x="79147" y="19111"/>
              </a:cubicBezTo>
              <a:cubicBezTo>
                <a:pt x="89057" y="17586"/>
                <a:pt x="86525" y="15423"/>
                <a:pt x="95522" y="10924"/>
              </a:cubicBezTo>
              <a:cubicBezTo>
                <a:pt x="98095" y="9637"/>
                <a:pt x="100981" y="9104"/>
                <a:pt x="103710" y="8194"/>
              </a:cubicBezTo>
              <a:cubicBezTo>
                <a:pt x="105530" y="6375"/>
                <a:pt x="106962" y="4060"/>
                <a:pt x="109169" y="2736"/>
              </a:cubicBezTo>
              <a:cubicBezTo>
                <a:pt x="114197" y="-281"/>
                <a:pt x="115752" y="7"/>
                <a:pt x="120086" y="7"/>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151</xdr:col>
      <xdr:colOff>16376</xdr:colOff>
      <xdr:row>122</xdr:row>
      <xdr:rowOff>5458</xdr:rowOff>
    </xdr:from>
    <xdr:to>
      <xdr:col>151</xdr:col>
      <xdr:colOff>16376</xdr:colOff>
      <xdr:row>122</xdr:row>
      <xdr:rowOff>5458</xdr:rowOff>
    </xdr:to>
    <xdr:sp macro="" textlink="">
      <xdr:nvSpPr>
        <xdr:cNvPr id="63" name="Freeform 72">
          <a:extLst>
            <a:ext uri="{FF2B5EF4-FFF2-40B4-BE49-F238E27FC236}">
              <a16:creationId xmlns:a16="http://schemas.microsoft.com/office/drawing/2014/main" id="{00000000-0008-0000-0F00-00003F000000}"/>
            </a:ext>
          </a:extLst>
        </xdr:cNvPr>
        <xdr:cNvSpPr/>
      </xdr:nvSpPr>
      <xdr:spPr>
        <a:xfrm>
          <a:off x="5388476" y="2032378"/>
          <a:ext cx="0" cy="0"/>
        </a:xfrm>
        <a:custGeom>
          <a:avLst/>
          <a:gdLst>
            <a:gd name="connsiteX0" fmla="*/ 0 w 0"/>
            <a:gd name="connsiteY0" fmla="*/ 0 h 0"/>
            <a:gd name="connsiteX1" fmla="*/ 0 w 0"/>
            <a:gd name="connsiteY1" fmla="*/ 0 h 0"/>
          </a:gdLst>
          <a:ahLst/>
          <a:cxnLst>
            <a:cxn ang="0">
              <a:pos x="connsiteX0" y="connsiteY0"/>
            </a:cxn>
            <a:cxn ang="0">
              <a:pos x="connsiteX1" y="connsiteY1"/>
            </a:cxn>
          </a:cxnLst>
          <a:rect l="l" t="t" r="r" b="b"/>
          <a:pathLst>
            <a:path>
              <a:moveTo>
                <a:pt x="0" y="0"/>
              </a:moveTo>
              <a:lnTo>
                <a:pt x="0"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151</xdr:col>
      <xdr:colOff>10406</xdr:colOff>
      <xdr:row>121</xdr:row>
      <xdr:rowOff>16375</xdr:rowOff>
    </xdr:from>
    <xdr:to>
      <xdr:col>151</xdr:col>
      <xdr:colOff>22392</xdr:colOff>
      <xdr:row>122</xdr:row>
      <xdr:rowOff>13660</xdr:rowOff>
    </xdr:to>
    <xdr:sp macro="" textlink="">
      <xdr:nvSpPr>
        <xdr:cNvPr id="64" name="Freeform 73">
          <a:extLst>
            <a:ext uri="{FF2B5EF4-FFF2-40B4-BE49-F238E27FC236}">
              <a16:creationId xmlns:a16="http://schemas.microsoft.com/office/drawing/2014/main" id="{00000000-0008-0000-0F00-000040000000}"/>
            </a:ext>
          </a:extLst>
        </xdr:cNvPr>
        <xdr:cNvSpPr/>
      </xdr:nvSpPr>
      <xdr:spPr>
        <a:xfrm>
          <a:off x="5382506" y="2028055"/>
          <a:ext cx="11986" cy="12525"/>
        </a:xfrm>
        <a:custGeom>
          <a:avLst/>
          <a:gdLst>
            <a:gd name="connsiteX0" fmla="*/ 511 w 11986"/>
            <a:gd name="connsiteY0" fmla="*/ 16376 h 16390"/>
            <a:gd name="connsiteX1" fmla="*/ 3240 w 11986"/>
            <a:gd name="connsiteY1" fmla="*/ 2730 h 16390"/>
            <a:gd name="connsiteX2" fmla="*/ 11428 w 11986"/>
            <a:gd name="connsiteY2" fmla="*/ 0 h 16390"/>
            <a:gd name="connsiteX3" fmla="*/ 511 w 11986"/>
            <a:gd name="connsiteY3" fmla="*/ 16376 h 16390"/>
          </a:gdLst>
          <a:ahLst/>
          <a:cxnLst>
            <a:cxn ang="0">
              <a:pos x="connsiteX0" y="connsiteY0"/>
            </a:cxn>
            <a:cxn ang="0">
              <a:pos x="connsiteX1" y="connsiteY1"/>
            </a:cxn>
            <a:cxn ang="0">
              <a:pos x="connsiteX2" y="connsiteY2"/>
            </a:cxn>
            <a:cxn ang="0">
              <a:pos x="connsiteX3" y="connsiteY3"/>
            </a:cxn>
          </a:cxnLst>
          <a:rect l="l" t="t" r="r" b="b"/>
          <a:pathLst>
            <a:path w="11986" h="16390">
              <a:moveTo>
                <a:pt x="511" y="16376"/>
              </a:moveTo>
              <a:cubicBezTo>
                <a:pt x="-854" y="16831"/>
                <a:pt x="667" y="6590"/>
                <a:pt x="3240" y="2730"/>
              </a:cubicBezTo>
              <a:cubicBezTo>
                <a:pt x="4836" y="336"/>
                <a:pt x="8551" y="0"/>
                <a:pt x="11428" y="0"/>
              </a:cubicBezTo>
              <a:cubicBezTo>
                <a:pt x="14799" y="0"/>
                <a:pt x="1876" y="15921"/>
                <a:pt x="511" y="16376"/>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180</xdr:col>
      <xdr:colOff>13646</xdr:colOff>
      <xdr:row>147</xdr:row>
      <xdr:rowOff>16376</xdr:rowOff>
    </xdr:from>
    <xdr:to>
      <xdr:col>185</xdr:col>
      <xdr:colOff>22241</xdr:colOff>
      <xdr:row>152</xdr:row>
      <xdr:rowOff>5459</xdr:rowOff>
    </xdr:to>
    <xdr:sp macro="" textlink="">
      <xdr:nvSpPr>
        <xdr:cNvPr id="65" name="Freeform 74">
          <a:extLst>
            <a:ext uri="{FF2B5EF4-FFF2-40B4-BE49-F238E27FC236}">
              <a16:creationId xmlns:a16="http://schemas.microsoft.com/office/drawing/2014/main" id="{00000000-0008-0000-0F00-000041000000}"/>
            </a:ext>
          </a:extLst>
        </xdr:cNvPr>
        <xdr:cNvSpPr/>
      </xdr:nvSpPr>
      <xdr:spPr>
        <a:xfrm>
          <a:off x="6269666" y="2424296"/>
          <a:ext cx="160995" cy="65283"/>
        </a:xfrm>
        <a:custGeom>
          <a:avLst/>
          <a:gdLst>
            <a:gd name="connsiteX0" fmla="*/ 0 w 145056"/>
            <a:gd name="connsiteY0" fmla="*/ 24563 h 84606"/>
            <a:gd name="connsiteX1" fmla="*/ 13646 w 145056"/>
            <a:gd name="connsiteY1" fmla="*/ 30021 h 84606"/>
            <a:gd name="connsiteX2" fmla="*/ 19105 w 145056"/>
            <a:gd name="connsiteY2" fmla="*/ 46396 h 84606"/>
            <a:gd name="connsiteX3" fmla="*/ 21834 w 145056"/>
            <a:gd name="connsiteY3" fmla="*/ 54584 h 84606"/>
            <a:gd name="connsiteX4" fmla="*/ 24563 w 145056"/>
            <a:gd name="connsiteY4" fmla="*/ 62772 h 84606"/>
            <a:gd name="connsiteX5" fmla="*/ 35480 w 145056"/>
            <a:gd name="connsiteY5" fmla="*/ 73689 h 84606"/>
            <a:gd name="connsiteX6" fmla="*/ 49126 w 145056"/>
            <a:gd name="connsiteY6" fmla="*/ 84606 h 84606"/>
            <a:gd name="connsiteX7" fmla="*/ 57314 w 145056"/>
            <a:gd name="connsiteY7" fmla="*/ 81876 h 84606"/>
            <a:gd name="connsiteX8" fmla="*/ 70960 w 145056"/>
            <a:gd name="connsiteY8" fmla="*/ 79147 h 84606"/>
            <a:gd name="connsiteX9" fmla="*/ 84606 w 145056"/>
            <a:gd name="connsiteY9" fmla="*/ 68230 h 84606"/>
            <a:gd name="connsiteX10" fmla="*/ 90065 w 145056"/>
            <a:gd name="connsiteY10" fmla="*/ 51855 h 84606"/>
            <a:gd name="connsiteX11" fmla="*/ 92794 w 145056"/>
            <a:gd name="connsiteY11" fmla="*/ 24563 h 84606"/>
            <a:gd name="connsiteX12" fmla="*/ 98252 w 145056"/>
            <a:gd name="connsiteY12" fmla="*/ 16375 h 84606"/>
            <a:gd name="connsiteX13" fmla="*/ 106440 w 145056"/>
            <a:gd name="connsiteY13" fmla="*/ 0 h 84606"/>
            <a:gd name="connsiteX14" fmla="*/ 109169 w 145056"/>
            <a:gd name="connsiteY14" fmla="*/ 8187 h 84606"/>
            <a:gd name="connsiteX15" fmla="*/ 114628 w 145056"/>
            <a:gd name="connsiteY15" fmla="*/ 13646 h 84606"/>
            <a:gd name="connsiteX16" fmla="*/ 120086 w 145056"/>
            <a:gd name="connsiteY16" fmla="*/ 21833 h 84606"/>
            <a:gd name="connsiteX17" fmla="*/ 141920 w 145056"/>
            <a:gd name="connsiteY17" fmla="*/ 24563 h 8460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145056" h="84606">
              <a:moveTo>
                <a:pt x="0" y="24563"/>
              </a:moveTo>
              <a:cubicBezTo>
                <a:pt x="4549" y="26382"/>
                <a:pt x="10420" y="26334"/>
                <a:pt x="13646" y="30021"/>
              </a:cubicBezTo>
              <a:cubicBezTo>
                <a:pt x="17435" y="34351"/>
                <a:pt x="17285" y="40938"/>
                <a:pt x="19105" y="46396"/>
              </a:cubicBezTo>
              <a:lnTo>
                <a:pt x="21834" y="54584"/>
              </a:lnTo>
              <a:cubicBezTo>
                <a:pt x="22744" y="57313"/>
                <a:pt x="22529" y="60738"/>
                <a:pt x="24563" y="62772"/>
              </a:cubicBezTo>
              <a:cubicBezTo>
                <a:pt x="28202" y="66411"/>
                <a:pt x="32625" y="69407"/>
                <a:pt x="35480" y="73689"/>
              </a:cubicBezTo>
              <a:cubicBezTo>
                <a:pt x="42534" y="84270"/>
                <a:pt x="37827" y="80839"/>
                <a:pt x="49126" y="84606"/>
              </a:cubicBezTo>
              <a:cubicBezTo>
                <a:pt x="51855" y="83696"/>
                <a:pt x="54523" y="82574"/>
                <a:pt x="57314" y="81876"/>
              </a:cubicBezTo>
              <a:cubicBezTo>
                <a:pt x="61814" y="80751"/>
                <a:pt x="66617" y="80776"/>
                <a:pt x="70960" y="79147"/>
              </a:cubicBezTo>
              <a:cubicBezTo>
                <a:pt x="76471" y="77080"/>
                <a:pt x="80608" y="72229"/>
                <a:pt x="84606" y="68230"/>
              </a:cubicBezTo>
              <a:cubicBezTo>
                <a:pt x="86426" y="62772"/>
                <a:pt x="89493" y="57580"/>
                <a:pt x="90065" y="51855"/>
              </a:cubicBezTo>
              <a:cubicBezTo>
                <a:pt x="90975" y="42758"/>
                <a:pt x="90738" y="33472"/>
                <a:pt x="92794" y="24563"/>
              </a:cubicBezTo>
              <a:cubicBezTo>
                <a:pt x="93532" y="21367"/>
                <a:pt x="96785" y="19309"/>
                <a:pt x="98252" y="16375"/>
              </a:cubicBezTo>
              <a:cubicBezTo>
                <a:pt x="109543" y="-6211"/>
                <a:pt x="90805" y="23448"/>
                <a:pt x="106440" y="0"/>
              </a:cubicBezTo>
              <a:cubicBezTo>
                <a:pt x="107350" y="2729"/>
                <a:pt x="107689" y="5720"/>
                <a:pt x="109169" y="8187"/>
              </a:cubicBezTo>
              <a:cubicBezTo>
                <a:pt x="110493" y="10394"/>
                <a:pt x="113020" y="11637"/>
                <a:pt x="114628" y="13646"/>
              </a:cubicBezTo>
              <a:cubicBezTo>
                <a:pt x="116677" y="16207"/>
                <a:pt x="118267" y="19104"/>
                <a:pt x="120086" y="21833"/>
              </a:cubicBezTo>
              <a:cubicBezTo>
                <a:pt x="146671" y="18879"/>
                <a:pt x="148333" y="11735"/>
                <a:pt x="141920" y="24563"/>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181</xdr:col>
      <xdr:colOff>16060</xdr:colOff>
      <xdr:row>152</xdr:row>
      <xdr:rowOff>5459</xdr:rowOff>
    </xdr:from>
    <xdr:to>
      <xdr:col>182</xdr:col>
      <xdr:colOff>5459</xdr:colOff>
      <xdr:row>155</xdr:row>
      <xdr:rowOff>16375</xdr:rowOff>
    </xdr:to>
    <xdr:sp macro="" textlink="">
      <xdr:nvSpPr>
        <xdr:cNvPr id="66" name="Freeform 75">
          <a:extLst>
            <a:ext uri="{FF2B5EF4-FFF2-40B4-BE49-F238E27FC236}">
              <a16:creationId xmlns:a16="http://schemas.microsoft.com/office/drawing/2014/main" id="{00000000-0008-0000-0F00-000042000000}"/>
            </a:ext>
          </a:extLst>
        </xdr:cNvPr>
        <xdr:cNvSpPr/>
      </xdr:nvSpPr>
      <xdr:spPr>
        <a:xfrm>
          <a:off x="6302560" y="2489579"/>
          <a:ext cx="19879" cy="56636"/>
        </a:xfrm>
        <a:custGeom>
          <a:avLst/>
          <a:gdLst>
            <a:gd name="connsiteX0" fmla="*/ 16691 w 16691"/>
            <a:gd name="connsiteY0" fmla="*/ 0 h 68230"/>
            <a:gd name="connsiteX1" fmla="*/ 11232 w 16691"/>
            <a:gd name="connsiteY1" fmla="*/ 13646 h 68230"/>
            <a:gd name="connsiteX2" fmla="*/ 8503 w 16691"/>
            <a:gd name="connsiteY2" fmla="*/ 21833 h 68230"/>
            <a:gd name="connsiteX3" fmla="*/ 316 w 16691"/>
            <a:gd name="connsiteY3" fmla="*/ 38209 h 68230"/>
            <a:gd name="connsiteX4" fmla="*/ 316 w 16691"/>
            <a:gd name="connsiteY4" fmla="*/ 68230 h 6823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691" h="68230">
              <a:moveTo>
                <a:pt x="16691" y="0"/>
              </a:moveTo>
              <a:cubicBezTo>
                <a:pt x="14871" y="4549"/>
                <a:pt x="12952" y="9059"/>
                <a:pt x="11232" y="13646"/>
              </a:cubicBezTo>
              <a:cubicBezTo>
                <a:pt x="10222" y="16339"/>
                <a:pt x="9789" y="19260"/>
                <a:pt x="8503" y="21833"/>
              </a:cubicBezTo>
              <a:cubicBezTo>
                <a:pt x="5092" y="28656"/>
                <a:pt x="888" y="30206"/>
                <a:pt x="316" y="38209"/>
              </a:cubicBezTo>
              <a:cubicBezTo>
                <a:pt x="-397" y="48191"/>
                <a:pt x="316" y="58223"/>
                <a:pt x="316" y="6823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122</xdr:col>
      <xdr:colOff>15907</xdr:colOff>
      <xdr:row>128</xdr:row>
      <xdr:rowOff>13646</xdr:rowOff>
    </xdr:from>
    <xdr:to>
      <xdr:col>152</xdr:col>
      <xdr:colOff>19105</xdr:colOff>
      <xdr:row>154</xdr:row>
      <xdr:rowOff>16419</xdr:rowOff>
    </xdr:to>
    <xdr:sp macro="" textlink="">
      <xdr:nvSpPr>
        <xdr:cNvPr id="67" name="Freeform 76">
          <a:extLst>
            <a:ext uri="{FF2B5EF4-FFF2-40B4-BE49-F238E27FC236}">
              <a16:creationId xmlns:a16="http://schemas.microsoft.com/office/drawing/2014/main" id="{00000000-0008-0000-0F00-000043000000}"/>
            </a:ext>
          </a:extLst>
        </xdr:cNvPr>
        <xdr:cNvSpPr/>
      </xdr:nvSpPr>
      <xdr:spPr>
        <a:xfrm>
          <a:off x="4504087" y="2132006"/>
          <a:ext cx="917598" cy="399013"/>
        </a:xfrm>
        <a:custGeom>
          <a:avLst/>
          <a:gdLst>
            <a:gd name="connsiteX0" fmla="*/ 816507 w 821966"/>
            <a:gd name="connsiteY0" fmla="*/ 0 h 499492"/>
            <a:gd name="connsiteX1" fmla="*/ 819236 w 821966"/>
            <a:gd name="connsiteY1" fmla="*/ 30022 h 499492"/>
            <a:gd name="connsiteX2" fmla="*/ 819236 w 821966"/>
            <a:gd name="connsiteY2" fmla="*/ 60043 h 499492"/>
            <a:gd name="connsiteX3" fmla="*/ 813777 w 821966"/>
            <a:gd name="connsiteY3" fmla="*/ 65502 h 499492"/>
            <a:gd name="connsiteX4" fmla="*/ 797402 w 821966"/>
            <a:gd name="connsiteY4" fmla="*/ 70960 h 499492"/>
            <a:gd name="connsiteX5" fmla="*/ 791944 w 821966"/>
            <a:gd name="connsiteY5" fmla="*/ 76419 h 499492"/>
            <a:gd name="connsiteX6" fmla="*/ 783756 w 821966"/>
            <a:gd name="connsiteY6" fmla="*/ 79148 h 499492"/>
            <a:gd name="connsiteX7" fmla="*/ 775568 w 821966"/>
            <a:gd name="connsiteY7" fmla="*/ 84606 h 499492"/>
            <a:gd name="connsiteX8" fmla="*/ 764651 w 821966"/>
            <a:gd name="connsiteY8" fmla="*/ 109169 h 499492"/>
            <a:gd name="connsiteX9" fmla="*/ 761922 w 821966"/>
            <a:gd name="connsiteY9" fmla="*/ 117357 h 499492"/>
            <a:gd name="connsiteX10" fmla="*/ 770110 w 821966"/>
            <a:gd name="connsiteY10" fmla="*/ 152837 h 499492"/>
            <a:gd name="connsiteX11" fmla="*/ 778298 w 821966"/>
            <a:gd name="connsiteY11" fmla="*/ 158295 h 499492"/>
            <a:gd name="connsiteX12" fmla="*/ 781027 w 821966"/>
            <a:gd name="connsiteY12" fmla="*/ 166483 h 499492"/>
            <a:gd name="connsiteX13" fmla="*/ 791944 w 821966"/>
            <a:gd name="connsiteY13" fmla="*/ 180129 h 499492"/>
            <a:gd name="connsiteX14" fmla="*/ 794673 w 821966"/>
            <a:gd name="connsiteY14" fmla="*/ 188317 h 499492"/>
            <a:gd name="connsiteX15" fmla="*/ 805590 w 821966"/>
            <a:gd name="connsiteY15" fmla="*/ 201963 h 499492"/>
            <a:gd name="connsiteX16" fmla="*/ 802861 w 821966"/>
            <a:gd name="connsiteY16" fmla="*/ 212880 h 499492"/>
            <a:gd name="connsiteX17" fmla="*/ 783756 w 821966"/>
            <a:gd name="connsiteY17" fmla="*/ 229255 h 499492"/>
            <a:gd name="connsiteX18" fmla="*/ 767381 w 821966"/>
            <a:gd name="connsiteY18" fmla="*/ 245631 h 499492"/>
            <a:gd name="connsiteX19" fmla="*/ 761922 w 821966"/>
            <a:gd name="connsiteY19" fmla="*/ 251089 h 499492"/>
            <a:gd name="connsiteX20" fmla="*/ 751005 w 821966"/>
            <a:gd name="connsiteY20" fmla="*/ 264735 h 499492"/>
            <a:gd name="connsiteX21" fmla="*/ 742818 w 821966"/>
            <a:gd name="connsiteY21" fmla="*/ 267464 h 499492"/>
            <a:gd name="connsiteX22" fmla="*/ 710067 w 821966"/>
            <a:gd name="connsiteY22" fmla="*/ 270194 h 499492"/>
            <a:gd name="connsiteX23" fmla="*/ 693691 w 821966"/>
            <a:gd name="connsiteY23" fmla="*/ 275652 h 499492"/>
            <a:gd name="connsiteX24" fmla="*/ 685504 w 821966"/>
            <a:gd name="connsiteY24" fmla="*/ 278381 h 499492"/>
            <a:gd name="connsiteX25" fmla="*/ 680045 w 821966"/>
            <a:gd name="connsiteY25" fmla="*/ 283840 h 499492"/>
            <a:gd name="connsiteX26" fmla="*/ 671858 w 821966"/>
            <a:gd name="connsiteY26" fmla="*/ 297486 h 499492"/>
            <a:gd name="connsiteX27" fmla="*/ 663670 w 821966"/>
            <a:gd name="connsiteY27" fmla="*/ 313861 h 499492"/>
            <a:gd name="connsiteX28" fmla="*/ 655482 w 821966"/>
            <a:gd name="connsiteY28" fmla="*/ 327507 h 499492"/>
            <a:gd name="connsiteX29" fmla="*/ 652753 w 821966"/>
            <a:gd name="connsiteY29" fmla="*/ 338424 h 499492"/>
            <a:gd name="connsiteX30" fmla="*/ 647295 w 821966"/>
            <a:gd name="connsiteY30" fmla="*/ 354800 h 499492"/>
            <a:gd name="connsiteX31" fmla="*/ 641836 w 821966"/>
            <a:gd name="connsiteY31" fmla="*/ 371175 h 499492"/>
            <a:gd name="connsiteX32" fmla="*/ 639107 w 821966"/>
            <a:gd name="connsiteY32" fmla="*/ 379363 h 499492"/>
            <a:gd name="connsiteX33" fmla="*/ 636378 w 821966"/>
            <a:gd name="connsiteY33" fmla="*/ 387550 h 499492"/>
            <a:gd name="connsiteX34" fmla="*/ 633649 w 821966"/>
            <a:gd name="connsiteY34" fmla="*/ 398467 h 499492"/>
            <a:gd name="connsiteX35" fmla="*/ 630919 w 821966"/>
            <a:gd name="connsiteY35" fmla="*/ 406655 h 499492"/>
            <a:gd name="connsiteX36" fmla="*/ 628190 w 821966"/>
            <a:gd name="connsiteY36" fmla="*/ 420301 h 499492"/>
            <a:gd name="connsiteX37" fmla="*/ 620002 w 821966"/>
            <a:gd name="connsiteY37" fmla="*/ 423030 h 499492"/>
            <a:gd name="connsiteX38" fmla="*/ 584522 w 821966"/>
            <a:gd name="connsiteY38" fmla="*/ 425760 h 499492"/>
            <a:gd name="connsiteX39" fmla="*/ 559959 w 821966"/>
            <a:gd name="connsiteY39" fmla="*/ 428489 h 499492"/>
            <a:gd name="connsiteX40" fmla="*/ 543584 w 821966"/>
            <a:gd name="connsiteY40" fmla="*/ 433947 h 499492"/>
            <a:gd name="connsiteX41" fmla="*/ 540855 w 821966"/>
            <a:gd name="connsiteY41" fmla="*/ 444864 h 499492"/>
            <a:gd name="connsiteX42" fmla="*/ 538126 w 821966"/>
            <a:gd name="connsiteY42" fmla="*/ 458510 h 499492"/>
            <a:gd name="connsiteX43" fmla="*/ 529938 w 821966"/>
            <a:gd name="connsiteY43" fmla="*/ 463969 h 499492"/>
            <a:gd name="connsiteX44" fmla="*/ 516292 w 821966"/>
            <a:gd name="connsiteY44" fmla="*/ 472156 h 499492"/>
            <a:gd name="connsiteX45" fmla="*/ 502646 w 821966"/>
            <a:gd name="connsiteY45" fmla="*/ 469427 h 499492"/>
            <a:gd name="connsiteX46" fmla="*/ 494458 w 821966"/>
            <a:gd name="connsiteY46" fmla="*/ 455781 h 499492"/>
            <a:gd name="connsiteX47" fmla="*/ 489000 w 821966"/>
            <a:gd name="connsiteY47" fmla="*/ 447593 h 499492"/>
            <a:gd name="connsiteX48" fmla="*/ 469895 w 821966"/>
            <a:gd name="connsiteY48" fmla="*/ 431218 h 499492"/>
            <a:gd name="connsiteX49" fmla="*/ 450790 w 821966"/>
            <a:gd name="connsiteY49" fmla="*/ 417572 h 499492"/>
            <a:gd name="connsiteX50" fmla="*/ 437144 w 821966"/>
            <a:gd name="connsiteY50" fmla="*/ 409384 h 499492"/>
            <a:gd name="connsiteX51" fmla="*/ 428957 w 821966"/>
            <a:gd name="connsiteY51" fmla="*/ 403926 h 499492"/>
            <a:gd name="connsiteX52" fmla="*/ 409852 w 821966"/>
            <a:gd name="connsiteY52" fmla="*/ 398467 h 499492"/>
            <a:gd name="connsiteX53" fmla="*/ 388018 w 821966"/>
            <a:gd name="connsiteY53" fmla="*/ 401196 h 499492"/>
            <a:gd name="connsiteX54" fmla="*/ 385289 w 821966"/>
            <a:gd name="connsiteY54" fmla="*/ 409384 h 499492"/>
            <a:gd name="connsiteX55" fmla="*/ 382560 w 821966"/>
            <a:gd name="connsiteY55" fmla="*/ 433947 h 499492"/>
            <a:gd name="connsiteX56" fmla="*/ 379830 w 821966"/>
            <a:gd name="connsiteY56" fmla="*/ 442135 h 499492"/>
            <a:gd name="connsiteX57" fmla="*/ 371643 w 821966"/>
            <a:gd name="connsiteY57" fmla="*/ 444864 h 499492"/>
            <a:gd name="connsiteX58" fmla="*/ 317058 w 821966"/>
            <a:gd name="connsiteY58" fmla="*/ 453052 h 499492"/>
            <a:gd name="connsiteX59" fmla="*/ 308871 w 821966"/>
            <a:gd name="connsiteY59" fmla="*/ 458510 h 499492"/>
            <a:gd name="connsiteX60" fmla="*/ 295224 w 821966"/>
            <a:gd name="connsiteY60" fmla="*/ 474886 h 499492"/>
            <a:gd name="connsiteX61" fmla="*/ 284308 w 821966"/>
            <a:gd name="connsiteY61" fmla="*/ 477615 h 499492"/>
            <a:gd name="connsiteX62" fmla="*/ 254286 w 821966"/>
            <a:gd name="connsiteY62" fmla="*/ 474886 h 499492"/>
            <a:gd name="connsiteX63" fmla="*/ 229723 w 821966"/>
            <a:gd name="connsiteY63" fmla="*/ 472156 h 499492"/>
            <a:gd name="connsiteX64" fmla="*/ 196972 w 821966"/>
            <a:gd name="connsiteY64" fmla="*/ 474886 h 499492"/>
            <a:gd name="connsiteX65" fmla="*/ 183326 w 821966"/>
            <a:gd name="connsiteY65" fmla="*/ 485803 h 499492"/>
            <a:gd name="connsiteX66" fmla="*/ 175138 w 821966"/>
            <a:gd name="connsiteY66" fmla="*/ 491261 h 499492"/>
            <a:gd name="connsiteX67" fmla="*/ 169680 w 821966"/>
            <a:gd name="connsiteY67" fmla="*/ 499449 h 499492"/>
            <a:gd name="connsiteX68" fmla="*/ 150575 w 821966"/>
            <a:gd name="connsiteY68" fmla="*/ 493990 h 499492"/>
            <a:gd name="connsiteX69" fmla="*/ 136929 w 821966"/>
            <a:gd name="connsiteY69" fmla="*/ 474886 h 499492"/>
            <a:gd name="connsiteX70" fmla="*/ 131471 w 821966"/>
            <a:gd name="connsiteY70" fmla="*/ 469427 h 499492"/>
            <a:gd name="connsiteX71" fmla="*/ 126012 w 821966"/>
            <a:gd name="connsiteY71" fmla="*/ 463969 h 499492"/>
            <a:gd name="connsiteX72" fmla="*/ 123283 w 821966"/>
            <a:gd name="connsiteY72" fmla="*/ 455781 h 499492"/>
            <a:gd name="connsiteX73" fmla="*/ 115096 w 821966"/>
            <a:gd name="connsiteY73" fmla="*/ 453052 h 499492"/>
            <a:gd name="connsiteX74" fmla="*/ 93262 w 821966"/>
            <a:gd name="connsiteY74" fmla="*/ 450323 h 499492"/>
            <a:gd name="connsiteX75" fmla="*/ 68699 w 821966"/>
            <a:gd name="connsiteY75" fmla="*/ 436676 h 499492"/>
            <a:gd name="connsiteX76" fmla="*/ 44136 w 821966"/>
            <a:gd name="connsiteY76" fmla="*/ 447593 h 499492"/>
            <a:gd name="connsiteX77" fmla="*/ 14114 w 821966"/>
            <a:gd name="connsiteY77" fmla="*/ 455781 h 499492"/>
            <a:gd name="connsiteX78" fmla="*/ 5926 w 821966"/>
            <a:gd name="connsiteY78" fmla="*/ 453052 h 4994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Lst>
          <a:rect l="l" t="t" r="r" b="b"/>
          <a:pathLst>
            <a:path w="821966" h="499492">
              <a:moveTo>
                <a:pt x="816507" y="0"/>
              </a:moveTo>
              <a:cubicBezTo>
                <a:pt x="817417" y="10007"/>
                <a:pt x="818126" y="20035"/>
                <a:pt x="819236" y="30022"/>
              </a:cubicBezTo>
              <a:cubicBezTo>
                <a:pt x="820565" y="41986"/>
                <a:pt x="824651" y="49214"/>
                <a:pt x="819236" y="60043"/>
              </a:cubicBezTo>
              <a:cubicBezTo>
                <a:pt x="818085" y="62345"/>
                <a:pt x="816079" y="64351"/>
                <a:pt x="813777" y="65502"/>
              </a:cubicBezTo>
              <a:cubicBezTo>
                <a:pt x="808631" y="68075"/>
                <a:pt x="797402" y="70960"/>
                <a:pt x="797402" y="70960"/>
              </a:cubicBezTo>
              <a:cubicBezTo>
                <a:pt x="795583" y="72780"/>
                <a:pt x="794150" y="75095"/>
                <a:pt x="791944" y="76419"/>
              </a:cubicBezTo>
              <a:cubicBezTo>
                <a:pt x="789477" y="77899"/>
                <a:pt x="786329" y="77862"/>
                <a:pt x="783756" y="79148"/>
              </a:cubicBezTo>
              <a:cubicBezTo>
                <a:pt x="780822" y="80615"/>
                <a:pt x="778297" y="82787"/>
                <a:pt x="775568" y="84606"/>
              </a:cubicBezTo>
              <a:cubicBezTo>
                <a:pt x="766919" y="97581"/>
                <a:pt x="771146" y="89684"/>
                <a:pt x="764651" y="109169"/>
              </a:cubicBezTo>
              <a:lnTo>
                <a:pt x="761922" y="117357"/>
              </a:lnTo>
              <a:cubicBezTo>
                <a:pt x="762379" y="120554"/>
                <a:pt x="765377" y="149682"/>
                <a:pt x="770110" y="152837"/>
              </a:cubicBezTo>
              <a:lnTo>
                <a:pt x="778298" y="158295"/>
              </a:lnTo>
              <a:cubicBezTo>
                <a:pt x="779208" y="161024"/>
                <a:pt x="779741" y="163910"/>
                <a:pt x="781027" y="166483"/>
              </a:cubicBezTo>
              <a:cubicBezTo>
                <a:pt x="784471" y="173371"/>
                <a:pt x="786865" y="175051"/>
                <a:pt x="791944" y="180129"/>
              </a:cubicBezTo>
              <a:cubicBezTo>
                <a:pt x="792854" y="182858"/>
                <a:pt x="793387" y="185744"/>
                <a:pt x="794673" y="188317"/>
              </a:cubicBezTo>
              <a:cubicBezTo>
                <a:pt x="798117" y="195205"/>
                <a:pt x="800511" y="196885"/>
                <a:pt x="805590" y="201963"/>
              </a:cubicBezTo>
              <a:cubicBezTo>
                <a:pt x="804680" y="205602"/>
                <a:pt x="804849" y="209699"/>
                <a:pt x="802861" y="212880"/>
              </a:cubicBezTo>
              <a:cubicBezTo>
                <a:pt x="795298" y="224981"/>
                <a:pt x="792610" y="221666"/>
                <a:pt x="783756" y="229255"/>
              </a:cubicBezTo>
              <a:cubicBezTo>
                <a:pt x="783733" y="229275"/>
                <a:pt x="770121" y="242891"/>
                <a:pt x="767381" y="245631"/>
              </a:cubicBezTo>
              <a:cubicBezTo>
                <a:pt x="765561" y="247451"/>
                <a:pt x="763349" y="248948"/>
                <a:pt x="761922" y="251089"/>
              </a:cubicBezTo>
              <a:cubicBezTo>
                <a:pt x="759441" y="254811"/>
                <a:pt x="755329" y="262141"/>
                <a:pt x="751005" y="264735"/>
              </a:cubicBezTo>
              <a:cubicBezTo>
                <a:pt x="748538" y="266215"/>
                <a:pt x="745669" y="267084"/>
                <a:pt x="742818" y="267464"/>
              </a:cubicBezTo>
              <a:cubicBezTo>
                <a:pt x="731959" y="268912"/>
                <a:pt x="720984" y="269284"/>
                <a:pt x="710067" y="270194"/>
              </a:cubicBezTo>
              <a:lnTo>
                <a:pt x="693691" y="275652"/>
              </a:lnTo>
              <a:lnTo>
                <a:pt x="685504" y="278381"/>
              </a:lnTo>
              <a:cubicBezTo>
                <a:pt x="683684" y="280201"/>
                <a:pt x="681369" y="281633"/>
                <a:pt x="680045" y="283840"/>
              </a:cubicBezTo>
              <a:cubicBezTo>
                <a:pt x="669414" y="301558"/>
                <a:pt x="685691" y="283651"/>
                <a:pt x="671858" y="297486"/>
              </a:cubicBezTo>
              <a:cubicBezTo>
                <a:pt x="664993" y="318075"/>
                <a:pt x="674255" y="292690"/>
                <a:pt x="663670" y="313861"/>
              </a:cubicBezTo>
              <a:cubicBezTo>
                <a:pt x="656585" y="328032"/>
                <a:pt x="666144" y="316847"/>
                <a:pt x="655482" y="327507"/>
              </a:cubicBezTo>
              <a:cubicBezTo>
                <a:pt x="654572" y="331146"/>
                <a:pt x="653831" y="334831"/>
                <a:pt x="652753" y="338424"/>
              </a:cubicBezTo>
              <a:cubicBezTo>
                <a:pt x="651100" y="343935"/>
                <a:pt x="649115" y="349341"/>
                <a:pt x="647295" y="354800"/>
              </a:cubicBezTo>
              <a:lnTo>
                <a:pt x="641836" y="371175"/>
              </a:lnTo>
              <a:lnTo>
                <a:pt x="639107" y="379363"/>
              </a:lnTo>
              <a:cubicBezTo>
                <a:pt x="638197" y="382092"/>
                <a:pt x="637076" y="384759"/>
                <a:pt x="636378" y="387550"/>
              </a:cubicBezTo>
              <a:cubicBezTo>
                <a:pt x="635468" y="391189"/>
                <a:pt x="634680" y="394860"/>
                <a:pt x="633649" y="398467"/>
              </a:cubicBezTo>
              <a:cubicBezTo>
                <a:pt x="632859" y="401233"/>
                <a:pt x="631617" y="403864"/>
                <a:pt x="630919" y="406655"/>
              </a:cubicBezTo>
              <a:cubicBezTo>
                <a:pt x="629794" y="411155"/>
                <a:pt x="630763" y="416441"/>
                <a:pt x="628190" y="420301"/>
              </a:cubicBezTo>
              <a:cubicBezTo>
                <a:pt x="626594" y="422695"/>
                <a:pt x="622857" y="422673"/>
                <a:pt x="620002" y="423030"/>
              </a:cubicBezTo>
              <a:cubicBezTo>
                <a:pt x="608232" y="424501"/>
                <a:pt x="596335" y="424686"/>
                <a:pt x="584522" y="425760"/>
              </a:cubicBezTo>
              <a:cubicBezTo>
                <a:pt x="576318" y="426506"/>
                <a:pt x="568147" y="427579"/>
                <a:pt x="559959" y="428489"/>
              </a:cubicBezTo>
              <a:cubicBezTo>
                <a:pt x="554501" y="430308"/>
                <a:pt x="544979" y="428365"/>
                <a:pt x="543584" y="433947"/>
              </a:cubicBezTo>
              <a:cubicBezTo>
                <a:pt x="542674" y="437586"/>
                <a:pt x="541669" y="441202"/>
                <a:pt x="540855" y="444864"/>
              </a:cubicBezTo>
              <a:cubicBezTo>
                <a:pt x="539849" y="449392"/>
                <a:pt x="540427" y="454482"/>
                <a:pt x="538126" y="458510"/>
              </a:cubicBezTo>
              <a:cubicBezTo>
                <a:pt x="536499" y="461358"/>
                <a:pt x="532500" y="461920"/>
                <a:pt x="529938" y="463969"/>
              </a:cubicBezTo>
              <a:cubicBezTo>
                <a:pt x="519235" y="472531"/>
                <a:pt x="530508" y="467417"/>
                <a:pt x="516292" y="472156"/>
              </a:cubicBezTo>
              <a:cubicBezTo>
                <a:pt x="511743" y="471246"/>
                <a:pt x="506910" y="471254"/>
                <a:pt x="502646" y="469427"/>
              </a:cubicBezTo>
              <a:cubicBezTo>
                <a:pt x="495860" y="466519"/>
                <a:pt x="497210" y="461285"/>
                <a:pt x="494458" y="455781"/>
              </a:cubicBezTo>
              <a:cubicBezTo>
                <a:pt x="492991" y="452847"/>
                <a:pt x="491135" y="450084"/>
                <a:pt x="489000" y="447593"/>
              </a:cubicBezTo>
              <a:cubicBezTo>
                <a:pt x="470852" y="426419"/>
                <a:pt x="485496" y="444590"/>
                <a:pt x="469895" y="431218"/>
              </a:cubicBezTo>
              <a:cubicBezTo>
                <a:pt x="453411" y="417089"/>
                <a:pt x="465835" y="422587"/>
                <a:pt x="450790" y="417572"/>
              </a:cubicBezTo>
              <a:cubicBezTo>
                <a:pt x="440130" y="406910"/>
                <a:pt x="451315" y="416469"/>
                <a:pt x="437144" y="409384"/>
              </a:cubicBezTo>
              <a:cubicBezTo>
                <a:pt x="434210" y="407917"/>
                <a:pt x="431891" y="405393"/>
                <a:pt x="428957" y="403926"/>
              </a:cubicBezTo>
              <a:cubicBezTo>
                <a:pt x="425037" y="401966"/>
                <a:pt x="413356" y="399343"/>
                <a:pt x="409852" y="398467"/>
              </a:cubicBezTo>
              <a:cubicBezTo>
                <a:pt x="402574" y="399377"/>
                <a:pt x="394720" y="398217"/>
                <a:pt x="388018" y="401196"/>
              </a:cubicBezTo>
              <a:cubicBezTo>
                <a:pt x="385389" y="402364"/>
                <a:pt x="385762" y="406546"/>
                <a:pt x="385289" y="409384"/>
              </a:cubicBezTo>
              <a:cubicBezTo>
                <a:pt x="383935" y="417510"/>
                <a:pt x="383914" y="425821"/>
                <a:pt x="382560" y="433947"/>
              </a:cubicBezTo>
              <a:cubicBezTo>
                <a:pt x="382087" y="436785"/>
                <a:pt x="381864" y="440101"/>
                <a:pt x="379830" y="442135"/>
              </a:cubicBezTo>
              <a:cubicBezTo>
                <a:pt x="377796" y="444169"/>
                <a:pt x="374372" y="443954"/>
                <a:pt x="371643" y="444864"/>
              </a:cubicBezTo>
              <a:cubicBezTo>
                <a:pt x="353761" y="462746"/>
                <a:pt x="374018" y="444915"/>
                <a:pt x="317058" y="453052"/>
              </a:cubicBezTo>
              <a:cubicBezTo>
                <a:pt x="313811" y="453516"/>
                <a:pt x="311600" y="456691"/>
                <a:pt x="308871" y="458510"/>
              </a:cubicBezTo>
              <a:cubicBezTo>
                <a:pt x="305393" y="463727"/>
                <a:pt x="300882" y="471653"/>
                <a:pt x="295224" y="474886"/>
              </a:cubicBezTo>
              <a:cubicBezTo>
                <a:pt x="291968" y="476747"/>
                <a:pt x="287947" y="476705"/>
                <a:pt x="284308" y="477615"/>
              </a:cubicBezTo>
              <a:lnTo>
                <a:pt x="254286" y="474886"/>
              </a:lnTo>
              <a:cubicBezTo>
                <a:pt x="246089" y="474066"/>
                <a:pt x="237961" y="472156"/>
                <a:pt x="229723" y="472156"/>
              </a:cubicBezTo>
              <a:cubicBezTo>
                <a:pt x="218768" y="472156"/>
                <a:pt x="207889" y="473976"/>
                <a:pt x="196972" y="474886"/>
              </a:cubicBezTo>
              <a:cubicBezTo>
                <a:pt x="171765" y="491690"/>
                <a:pt x="202778" y="470242"/>
                <a:pt x="183326" y="485803"/>
              </a:cubicBezTo>
              <a:cubicBezTo>
                <a:pt x="180765" y="487852"/>
                <a:pt x="177867" y="489442"/>
                <a:pt x="175138" y="491261"/>
              </a:cubicBezTo>
              <a:cubicBezTo>
                <a:pt x="173319" y="493990"/>
                <a:pt x="172792" y="498412"/>
                <a:pt x="169680" y="499449"/>
              </a:cubicBezTo>
              <a:cubicBezTo>
                <a:pt x="167969" y="500019"/>
                <a:pt x="153121" y="494838"/>
                <a:pt x="150575" y="493990"/>
              </a:cubicBezTo>
              <a:cubicBezTo>
                <a:pt x="146218" y="480920"/>
                <a:pt x="149880" y="487838"/>
                <a:pt x="136929" y="474886"/>
              </a:cubicBezTo>
              <a:lnTo>
                <a:pt x="131471" y="469427"/>
              </a:lnTo>
              <a:lnTo>
                <a:pt x="126012" y="463969"/>
              </a:lnTo>
              <a:cubicBezTo>
                <a:pt x="125102" y="461240"/>
                <a:pt x="125317" y="457815"/>
                <a:pt x="123283" y="455781"/>
              </a:cubicBezTo>
              <a:cubicBezTo>
                <a:pt x="121249" y="453747"/>
                <a:pt x="117926" y="453567"/>
                <a:pt x="115096" y="453052"/>
              </a:cubicBezTo>
              <a:cubicBezTo>
                <a:pt x="107880" y="451740"/>
                <a:pt x="100540" y="451233"/>
                <a:pt x="93262" y="450323"/>
              </a:cubicBezTo>
              <a:cubicBezTo>
                <a:pt x="74492" y="437810"/>
                <a:pt x="83110" y="441481"/>
                <a:pt x="68699" y="436676"/>
              </a:cubicBezTo>
              <a:cubicBezTo>
                <a:pt x="28685" y="443347"/>
                <a:pt x="70067" y="433187"/>
                <a:pt x="44136" y="447593"/>
              </a:cubicBezTo>
              <a:cubicBezTo>
                <a:pt x="36343" y="451922"/>
                <a:pt x="22935" y="454017"/>
                <a:pt x="14114" y="455781"/>
              </a:cubicBezTo>
              <a:cubicBezTo>
                <a:pt x="-1316" y="452695"/>
                <a:pt x="-4171" y="453052"/>
                <a:pt x="5926" y="45305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138</xdr:col>
      <xdr:colOff>10427</xdr:colOff>
      <xdr:row>143</xdr:row>
      <xdr:rowOff>2729</xdr:rowOff>
    </xdr:from>
    <xdr:to>
      <xdr:col>151</xdr:col>
      <xdr:colOff>10917</xdr:colOff>
      <xdr:row>169</xdr:row>
      <xdr:rowOff>8188</xdr:rowOff>
    </xdr:to>
    <xdr:sp macro="" textlink="">
      <xdr:nvSpPr>
        <xdr:cNvPr id="68" name="Freeform 77">
          <a:extLst>
            <a:ext uri="{FF2B5EF4-FFF2-40B4-BE49-F238E27FC236}">
              <a16:creationId xmlns:a16="http://schemas.microsoft.com/office/drawing/2014/main" id="{00000000-0008-0000-0F00-000044000000}"/>
            </a:ext>
          </a:extLst>
        </xdr:cNvPr>
        <xdr:cNvSpPr/>
      </xdr:nvSpPr>
      <xdr:spPr>
        <a:xfrm>
          <a:off x="4986287" y="2349689"/>
          <a:ext cx="396730" cy="401699"/>
        </a:xfrm>
        <a:custGeom>
          <a:avLst/>
          <a:gdLst>
            <a:gd name="connsiteX0" fmla="*/ 322538 w 355289"/>
            <a:gd name="connsiteY0" fmla="*/ 0 h 502178"/>
            <a:gd name="connsiteX1" fmla="*/ 325268 w 355289"/>
            <a:gd name="connsiteY1" fmla="*/ 13646 h 502178"/>
            <a:gd name="connsiteX2" fmla="*/ 327997 w 355289"/>
            <a:gd name="connsiteY2" fmla="*/ 24563 h 502178"/>
            <a:gd name="connsiteX3" fmla="*/ 330726 w 355289"/>
            <a:gd name="connsiteY3" fmla="*/ 40938 h 502178"/>
            <a:gd name="connsiteX4" fmla="*/ 338914 w 355289"/>
            <a:gd name="connsiteY4" fmla="*/ 54585 h 502178"/>
            <a:gd name="connsiteX5" fmla="*/ 347102 w 355289"/>
            <a:gd name="connsiteY5" fmla="*/ 57314 h 502178"/>
            <a:gd name="connsiteX6" fmla="*/ 352560 w 355289"/>
            <a:gd name="connsiteY6" fmla="*/ 128274 h 502178"/>
            <a:gd name="connsiteX7" fmla="*/ 355289 w 355289"/>
            <a:gd name="connsiteY7" fmla="*/ 139191 h 502178"/>
            <a:gd name="connsiteX8" fmla="*/ 352560 w 355289"/>
            <a:gd name="connsiteY8" fmla="*/ 169212 h 502178"/>
            <a:gd name="connsiteX9" fmla="*/ 347102 w 355289"/>
            <a:gd name="connsiteY9" fmla="*/ 174671 h 502178"/>
            <a:gd name="connsiteX10" fmla="*/ 341643 w 355289"/>
            <a:gd name="connsiteY10" fmla="*/ 191046 h 502178"/>
            <a:gd name="connsiteX11" fmla="*/ 338914 w 355289"/>
            <a:gd name="connsiteY11" fmla="*/ 199234 h 502178"/>
            <a:gd name="connsiteX12" fmla="*/ 336185 w 355289"/>
            <a:gd name="connsiteY12" fmla="*/ 207421 h 502178"/>
            <a:gd name="connsiteX13" fmla="*/ 330726 w 355289"/>
            <a:gd name="connsiteY13" fmla="*/ 226526 h 502178"/>
            <a:gd name="connsiteX14" fmla="*/ 319809 w 355289"/>
            <a:gd name="connsiteY14" fmla="*/ 240172 h 502178"/>
            <a:gd name="connsiteX15" fmla="*/ 303434 w 355289"/>
            <a:gd name="connsiteY15" fmla="*/ 259277 h 502178"/>
            <a:gd name="connsiteX16" fmla="*/ 297975 w 355289"/>
            <a:gd name="connsiteY16" fmla="*/ 264735 h 502178"/>
            <a:gd name="connsiteX17" fmla="*/ 265225 w 355289"/>
            <a:gd name="connsiteY17" fmla="*/ 267464 h 502178"/>
            <a:gd name="connsiteX18" fmla="*/ 262495 w 355289"/>
            <a:gd name="connsiteY18" fmla="*/ 275652 h 502178"/>
            <a:gd name="connsiteX19" fmla="*/ 257037 w 355289"/>
            <a:gd name="connsiteY19" fmla="*/ 294757 h 502178"/>
            <a:gd name="connsiteX20" fmla="*/ 251579 w 355289"/>
            <a:gd name="connsiteY20" fmla="*/ 302944 h 502178"/>
            <a:gd name="connsiteX21" fmla="*/ 229745 w 355289"/>
            <a:gd name="connsiteY21" fmla="*/ 308403 h 502178"/>
            <a:gd name="connsiteX22" fmla="*/ 213369 w 355289"/>
            <a:gd name="connsiteY22" fmla="*/ 305673 h 502178"/>
            <a:gd name="connsiteX23" fmla="*/ 196994 w 355289"/>
            <a:gd name="connsiteY23" fmla="*/ 300215 h 502178"/>
            <a:gd name="connsiteX24" fmla="*/ 188806 w 355289"/>
            <a:gd name="connsiteY24" fmla="*/ 305673 h 502178"/>
            <a:gd name="connsiteX25" fmla="*/ 186077 w 355289"/>
            <a:gd name="connsiteY25" fmla="*/ 313861 h 502178"/>
            <a:gd name="connsiteX26" fmla="*/ 180619 w 355289"/>
            <a:gd name="connsiteY26" fmla="*/ 319320 h 502178"/>
            <a:gd name="connsiteX27" fmla="*/ 177889 w 355289"/>
            <a:gd name="connsiteY27" fmla="*/ 327507 h 502178"/>
            <a:gd name="connsiteX28" fmla="*/ 172431 w 355289"/>
            <a:gd name="connsiteY28" fmla="*/ 332966 h 502178"/>
            <a:gd name="connsiteX29" fmla="*/ 164243 w 355289"/>
            <a:gd name="connsiteY29" fmla="*/ 335695 h 502178"/>
            <a:gd name="connsiteX30" fmla="*/ 126034 w 355289"/>
            <a:gd name="connsiteY30" fmla="*/ 338424 h 502178"/>
            <a:gd name="connsiteX31" fmla="*/ 112388 w 355289"/>
            <a:gd name="connsiteY31" fmla="*/ 349341 h 502178"/>
            <a:gd name="connsiteX32" fmla="*/ 101471 w 355289"/>
            <a:gd name="connsiteY32" fmla="*/ 360258 h 502178"/>
            <a:gd name="connsiteX33" fmla="*/ 96013 w 355289"/>
            <a:gd name="connsiteY33" fmla="*/ 379363 h 502178"/>
            <a:gd name="connsiteX34" fmla="*/ 93283 w 355289"/>
            <a:gd name="connsiteY34" fmla="*/ 387550 h 502178"/>
            <a:gd name="connsiteX35" fmla="*/ 90554 w 355289"/>
            <a:gd name="connsiteY35" fmla="*/ 398467 h 502178"/>
            <a:gd name="connsiteX36" fmla="*/ 82367 w 355289"/>
            <a:gd name="connsiteY36" fmla="*/ 401196 h 502178"/>
            <a:gd name="connsiteX37" fmla="*/ 68720 w 355289"/>
            <a:gd name="connsiteY37" fmla="*/ 393009 h 502178"/>
            <a:gd name="connsiteX38" fmla="*/ 60533 w 355289"/>
            <a:gd name="connsiteY38" fmla="*/ 390279 h 502178"/>
            <a:gd name="connsiteX39" fmla="*/ 52345 w 355289"/>
            <a:gd name="connsiteY39" fmla="*/ 384821 h 502178"/>
            <a:gd name="connsiteX40" fmla="*/ 35970 w 355289"/>
            <a:gd name="connsiteY40" fmla="*/ 379363 h 502178"/>
            <a:gd name="connsiteX41" fmla="*/ 27782 w 355289"/>
            <a:gd name="connsiteY41" fmla="*/ 376633 h 502178"/>
            <a:gd name="connsiteX42" fmla="*/ 5948 w 355289"/>
            <a:gd name="connsiteY42" fmla="*/ 379363 h 502178"/>
            <a:gd name="connsiteX43" fmla="*/ 490 w 355289"/>
            <a:gd name="connsiteY43" fmla="*/ 387550 h 502178"/>
            <a:gd name="connsiteX44" fmla="*/ 3219 w 355289"/>
            <a:gd name="connsiteY44" fmla="*/ 447593 h 502178"/>
            <a:gd name="connsiteX45" fmla="*/ 14136 w 355289"/>
            <a:gd name="connsiteY45" fmla="*/ 458510 h 502178"/>
            <a:gd name="connsiteX46" fmla="*/ 19594 w 355289"/>
            <a:gd name="connsiteY46" fmla="*/ 463969 h 502178"/>
            <a:gd name="connsiteX47" fmla="*/ 46887 w 355289"/>
            <a:gd name="connsiteY47" fmla="*/ 472156 h 502178"/>
            <a:gd name="connsiteX48" fmla="*/ 57804 w 355289"/>
            <a:gd name="connsiteY48" fmla="*/ 483073 h 502178"/>
            <a:gd name="connsiteX49" fmla="*/ 79637 w 355289"/>
            <a:gd name="connsiteY49" fmla="*/ 499448 h 502178"/>
            <a:gd name="connsiteX50" fmla="*/ 101471 w 355289"/>
            <a:gd name="connsiteY50" fmla="*/ 502178 h 5021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355289" h="502178">
              <a:moveTo>
                <a:pt x="322538" y="0"/>
              </a:moveTo>
              <a:cubicBezTo>
                <a:pt x="323448" y="4549"/>
                <a:pt x="324262" y="9118"/>
                <a:pt x="325268" y="13646"/>
              </a:cubicBezTo>
              <a:cubicBezTo>
                <a:pt x="326082" y="17308"/>
                <a:pt x="327261" y="20885"/>
                <a:pt x="327997" y="24563"/>
              </a:cubicBezTo>
              <a:cubicBezTo>
                <a:pt x="329082" y="29989"/>
                <a:pt x="329526" y="35536"/>
                <a:pt x="330726" y="40938"/>
              </a:cubicBezTo>
              <a:cubicBezTo>
                <a:pt x="332047" y="46883"/>
                <a:pt x="333408" y="51281"/>
                <a:pt x="338914" y="54585"/>
              </a:cubicBezTo>
              <a:cubicBezTo>
                <a:pt x="341381" y="56065"/>
                <a:pt x="344373" y="56404"/>
                <a:pt x="347102" y="57314"/>
              </a:cubicBezTo>
              <a:cubicBezTo>
                <a:pt x="356808" y="86435"/>
                <a:pt x="347124" y="54880"/>
                <a:pt x="352560" y="128274"/>
              </a:cubicBezTo>
              <a:cubicBezTo>
                <a:pt x="352837" y="132015"/>
                <a:pt x="354379" y="135552"/>
                <a:pt x="355289" y="139191"/>
              </a:cubicBezTo>
              <a:cubicBezTo>
                <a:pt x="354379" y="149198"/>
                <a:pt x="354819" y="159421"/>
                <a:pt x="352560" y="169212"/>
              </a:cubicBezTo>
              <a:cubicBezTo>
                <a:pt x="351981" y="171719"/>
                <a:pt x="348253" y="172369"/>
                <a:pt x="347102" y="174671"/>
              </a:cubicBezTo>
              <a:cubicBezTo>
                <a:pt x="344529" y="179817"/>
                <a:pt x="343463" y="185588"/>
                <a:pt x="341643" y="191046"/>
              </a:cubicBezTo>
              <a:lnTo>
                <a:pt x="338914" y="199234"/>
              </a:lnTo>
              <a:cubicBezTo>
                <a:pt x="338004" y="201963"/>
                <a:pt x="336883" y="204630"/>
                <a:pt x="336185" y="207421"/>
              </a:cubicBezTo>
              <a:cubicBezTo>
                <a:pt x="335311" y="210914"/>
                <a:pt x="332682" y="222614"/>
                <a:pt x="330726" y="226526"/>
              </a:cubicBezTo>
              <a:cubicBezTo>
                <a:pt x="325124" y="237732"/>
                <a:pt x="326581" y="231707"/>
                <a:pt x="319809" y="240172"/>
              </a:cubicBezTo>
              <a:cubicBezTo>
                <a:pt x="303181" y="260957"/>
                <a:pt x="329718" y="232995"/>
                <a:pt x="303434" y="259277"/>
              </a:cubicBezTo>
              <a:cubicBezTo>
                <a:pt x="301614" y="261096"/>
                <a:pt x="300539" y="264521"/>
                <a:pt x="297975" y="264735"/>
              </a:cubicBezTo>
              <a:lnTo>
                <a:pt x="265225" y="267464"/>
              </a:lnTo>
              <a:cubicBezTo>
                <a:pt x="264315" y="270193"/>
                <a:pt x="263285" y="272886"/>
                <a:pt x="262495" y="275652"/>
              </a:cubicBezTo>
              <a:cubicBezTo>
                <a:pt x="261329" y="279733"/>
                <a:pt x="259218" y="290395"/>
                <a:pt x="257037" y="294757"/>
              </a:cubicBezTo>
              <a:cubicBezTo>
                <a:pt x="255570" y="297691"/>
                <a:pt x="254140" y="300895"/>
                <a:pt x="251579" y="302944"/>
              </a:cubicBezTo>
              <a:cubicBezTo>
                <a:pt x="248783" y="305181"/>
                <a:pt x="230422" y="308268"/>
                <a:pt x="229745" y="308403"/>
              </a:cubicBezTo>
              <a:cubicBezTo>
                <a:pt x="224286" y="307493"/>
                <a:pt x="218738" y="307015"/>
                <a:pt x="213369" y="305673"/>
              </a:cubicBezTo>
              <a:cubicBezTo>
                <a:pt x="207787" y="304278"/>
                <a:pt x="196994" y="300215"/>
                <a:pt x="196994" y="300215"/>
              </a:cubicBezTo>
              <a:cubicBezTo>
                <a:pt x="194265" y="302034"/>
                <a:pt x="190855" y="303112"/>
                <a:pt x="188806" y="305673"/>
              </a:cubicBezTo>
              <a:cubicBezTo>
                <a:pt x="187009" y="307919"/>
                <a:pt x="187557" y="311394"/>
                <a:pt x="186077" y="313861"/>
              </a:cubicBezTo>
              <a:cubicBezTo>
                <a:pt x="184753" y="316068"/>
                <a:pt x="182438" y="317500"/>
                <a:pt x="180619" y="319320"/>
              </a:cubicBezTo>
              <a:cubicBezTo>
                <a:pt x="179709" y="322049"/>
                <a:pt x="179369" y="325040"/>
                <a:pt x="177889" y="327507"/>
              </a:cubicBezTo>
              <a:cubicBezTo>
                <a:pt x="176565" y="329713"/>
                <a:pt x="174637" y="331642"/>
                <a:pt x="172431" y="332966"/>
              </a:cubicBezTo>
              <a:cubicBezTo>
                <a:pt x="169964" y="334446"/>
                <a:pt x="167100" y="335359"/>
                <a:pt x="164243" y="335695"/>
              </a:cubicBezTo>
              <a:cubicBezTo>
                <a:pt x="151562" y="337187"/>
                <a:pt x="138770" y="337514"/>
                <a:pt x="126034" y="338424"/>
              </a:cubicBezTo>
              <a:cubicBezTo>
                <a:pt x="107467" y="356994"/>
                <a:pt x="136471" y="328699"/>
                <a:pt x="112388" y="349341"/>
              </a:cubicBezTo>
              <a:cubicBezTo>
                <a:pt x="108481" y="352690"/>
                <a:pt x="101471" y="360258"/>
                <a:pt x="101471" y="360258"/>
              </a:cubicBezTo>
              <a:cubicBezTo>
                <a:pt x="94919" y="379916"/>
                <a:pt x="102878" y="355340"/>
                <a:pt x="96013" y="379363"/>
              </a:cubicBezTo>
              <a:cubicBezTo>
                <a:pt x="95223" y="382129"/>
                <a:pt x="94073" y="384784"/>
                <a:pt x="93283" y="387550"/>
              </a:cubicBezTo>
              <a:cubicBezTo>
                <a:pt x="92252" y="391157"/>
                <a:pt x="92897" y="395538"/>
                <a:pt x="90554" y="398467"/>
              </a:cubicBezTo>
              <a:cubicBezTo>
                <a:pt x="88757" y="400713"/>
                <a:pt x="85096" y="400286"/>
                <a:pt x="82367" y="401196"/>
              </a:cubicBezTo>
              <a:cubicBezTo>
                <a:pt x="59181" y="393468"/>
                <a:pt x="87445" y="404244"/>
                <a:pt x="68720" y="393009"/>
              </a:cubicBezTo>
              <a:cubicBezTo>
                <a:pt x="66253" y="391529"/>
                <a:pt x="63106" y="391566"/>
                <a:pt x="60533" y="390279"/>
              </a:cubicBezTo>
              <a:cubicBezTo>
                <a:pt x="57599" y="388812"/>
                <a:pt x="55342" y="386153"/>
                <a:pt x="52345" y="384821"/>
              </a:cubicBezTo>
              <a:cubicBezTo>
                <a:pt x="47087" y="382484"/>
                <a:pt x="41428" y="381182"/>
                <a:pt x="35970" y="379363"/>
              </a:cubicBezTo>
              <a:lnTo>
                <a:pt x="27782" y="376633"/>
              </a:lnTo>
              <a:cubicBezTo>
                <a:pt x="20504" y="377543"/>
                <a:pt x="12758" y="376639"/>
                <a:pt x="5948" y="379363"/>
              </a:cubicBezTo>
              <a:cubicBezTo>
                <a:pt x="2903" y="380581"/>
                <a:pt x="621" y="384273"/>
                <a:pt x="490" y="387550"/>
              </a:cubicBezTo>
              <a:cubicBezTo>
                <a:pt x="-311" y="407569"/>
                <a:pt x="-565" y="427918"/>
                <a:pt x="3219" y="447593"/>
              </a:cubicBezTo>
              <a:cubicBezTo>
                <a:pt x="4191" y="452647"/>
                <a:pt x="10497" y="454871"/>
                <a:pt x="14136" y="458510"/>
              </a:cubicBezTo>
              <a:cubicBezTo>
                <a:pt x="15955" y="460330"/>
                <a:pt x="17153" y="463155"/>
                <a:pt x="19594" y="463969"/>
              </a:cubicBezTo>
              <a:cubicBezTo>
                <a:pt x="39529" y="470613"/>
                <a:pt x="30388" y="468032"/>
                <a:pt x="46887" y="472156"/>
              </a:cubicBezTo>
              <a:lnTo>
                <a:pt x="57804" y="483073"/>
              </a:lnTo>
              <a:cubicBezTo>
                <a:pt x="63406" y="488676"/>
                <a:pt x="72578" y="498565"/>
                <a:pt x="79637" y="499448"/>
              </a:cubicBezTo>
              <a:lnTo>
                <a:pt x="101471" y="502178"/>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142</xdr:col>
      <xdr:colOff>0</xdr:colOff>
      <xdr:row>169</xdr:row>
      <xdr:rowOff>8188</xdr:rowOff>
    </xdr:from>
    <xdr:to>
      <xdr:col>149</xdr:col>
      <xdr:colOff>13646</xdr:colOff>
      <xdr:row>181</xdr:row>
      <xdr:rowOff>13652</xdr:rowOff>
    </xdr:to>
    <xdr:sp macro="" textlink="">
      <xdr:nvSpPr>
        <xdr:cNvPr id="69" name="Freeform 78">
          <a:extLst>
            <a:ext uri="{FF2B5EF4-FFF2-40B4-BE49-F238E27FC236}">
              <a16:creationId xmlns:a16="http://schemas.microsoft.com/office/drawing/2014/main" id="{00000000-0008-0000-0F00-000045000000}"/>
            </a:ext>
          </a:extLst>
        </xdr:cNvPr>
        <xdr:cNvSpPr/>
      </xdr:nvSpPr>
      <xdr:spPr>
        <a:xfrm>
          <a:off x="5097780" y="2751388"/>
          <a:ext cx="227006" cy="188344"/>
        </a:xfrm>
        <a:custGeom>
          <a:avLst/>
          <a:gdLst>
            <a:gd name="connsiteX0" fmla="*/ 0 w 204692"/>
            <a:gd name="connsiteY0" fmla="*/ 0 h 234719"/>
            <a:gd name="connsiteX1" fmla="*/ 13646 w 204692"/>
            <a:gd name="connsiteY1" fmla="*/ 21834 h 234719"/>
            <a:gd name="connsiteX2" fmla="*/ 19104 w 204692"/>
            <a:gd name="connsiteY2" fmla="*/ 30021 h 234719"/>
            <a:gd name="connsiteX3" fmla="*/ 32751 w 204692"/>
            <a:gd name="connsiteY3" fmla="*/ 43667 h 234719"/>
            <a:gd name="connsiteX4" fmla="*/ 38209 w 204692"/>
            <a:gd name="connsiteY4" fmla="*/ 49126 h 234719"/>
            <a:gd name="connsiteX5" fmla="*/ 40938 w 204692"/>
            <a:gd name="connsiteY5" fmla="*/ 57313 h 234719"/>
            <a:gd name="connsiteX6" fmla="*/ 57314 w 204692"/>
            <a:gd name="connsiteY6" fmla="*/ 65501 h 234719"/>
            <a:gd name="connsiteX7" fmla="*/ 68231 w 204692"/>
            <a:gd name="connsiteY7" fmla="*/ 79147 h 234719"/>
            <a:gd name="connsiteX8" fmla="*/ 79147 w 204692"/>
            <a:gd name="connsiteY8" fmla="*/ 92793 h 234719"/>
            <a:gd name="connsiteX9" fmla="*/ 81877 w 204692"/>
            <a:gd name="connsiteY9" fmla="*/ 100981 h 234719"/>
            <a:gd name="connsiteX10" fmla="*/ 87335 w 204692"/>
            <a:gd name="connsiteY10" fmla="*/ 109169 h 234719"/>
            <a:gd name="connsiteX11" fmla="*/ 98252 w 204692"/>
            <a:gd name="connsiteY11" fmla="*/ 131003 h 234719"/>
            <a:gd name="connsiteX12" fmla="*/ 103711 w 204692"/>
            <a:gd name="connsiteY12" fmla="*/ 147378 h 234719"/>
            <a:gd name="connsiteX13" fmla="*/ 109169 w 204692"/>
            <a:gd name="connsiteY13" fmla="*/ 155566 h 234719"/>
            <a:gd name="connsiteX14" fmla="*/ 111898 w 204692"/>
            <a:gd name="connsiteY14" fmla="*/ 163753 h 234719"/>
            <a:gd name="connsiteX15" fmla="*/ 117357 w 204692"/>
            <a:gd name="connsiteY15" fmla="*/ 169212 h 234719"/>
            <a:gd name="connsiteX16" fmla="*/ 122815 w 204692"/>
            <a:gd name="connsiteY16" fmla="*/ 177399 h 234719"/>
            <a:gd name="connsiteX17" fmla="*/ 125544 w 204692"/>
            <a:gd name="connsiteY17" fmla="*/ 185587 h 234719"/>
            <a:gd name="connsiteX18" fmla="*/ 122815 w 204692"/>
            <a:gd name="connsiteY18" fmla="*/ 193775 h 234719"/>
            <a:gd name="connsiteX19" fmla="*/ 136461 w 204692"/>
            <a:gd name="connsiteY19" fmla="*/ 201962 h 234719"/>
            <a:gd name="connsiteX20" fmla="*/ 150107 w 204692"/>
            <a:gd name="connsiteY20" fmla="*/ 212879 h 234719"/>
            <a:gd name="connsiteX21" fmla="*/ 155566 w 204692"/>
            <a:gd name="connsiteY21" fmla="*/ 218338 h 234719"/>
            <a:gd name="connsiteX22" fmla="*/ 182858 w 204692"/>
            <a:gd name="connsiteY22" fmla="*/ 221067 h 234719"/>
            <a:gd name="connsiteX23" fmla="*/ 191046 w 204692"/>
            <a:gd name="connsiteY23" fmla="*/ 223796 h 234719"/>
            <a:gd name="connsiteX24" fmla="*/ 204692 w 204692"/>
            <a:gd name="connsiteY24" fmla="*/ 234713 h 2347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04692" h="234719">
              <a:moveTo>
                <a:pt x="0" y="0"/>
              </a:moveTo>
              <a:cubicBezTo>
                <a:pt x="4549" y="7278"/>
                <a:pt x="9038" y="14593"/>
                <a:pt x="13646" y="21834"/>
              </a:cubicBezTo>
              <a:cubicBezTo>
                <a:pt x="15407" y="24601"/>
                <a:pt x="16785" y="27702"/>
                <a:pt x="19104" y="30021"/>
              </a:cubicBezTo>
              <a:lnTo>
                <a:pt x="32751" y="43667"/>
              </a:lnTo>
              <a:lnTo>
                <a:pt x="38209" y="49126"/>
              </a:lnTo>
              <a:cubicBezTo>
                <a:pt x="39119" y="51855"/>
                <a:pt x="39141" y="55067"/>
                <a:pt x="40938" y="57313"/>
              </a:cubicBezTo>
              <a:cubicBezTo>
                <a:pt x="44787" y="62124"/>
                <a:pt x="51919" y="63703"/>
                <a:pt x="57314" y="65501"/>
              </a:cubicBezTo>
              <a:cubicBezTo>
                <a:pt x="64173" y="86082"/>
                <a:pt x="54122" y="61511"/>
                <a:pt x="68231" y="79147"/>
              </a:cubicBezTo>
              <a:cubicBezTo>
                <a:pt x="83298" y="97981"/>
                <a:pt x="55682" y="77150"/>
                <a:pt x="79147" y="92793"/>
              </a:cubicBezTo>
              <a:cubicBezTo>
                <a:pt x="80057" y="95522"/>
                <a:pt x="80590" y="98408"/>
                <a:pt x="81877" y="100981"/>
              </a:cubicBezTo>
              <a:cubicBezTo>
                <a:pt x="83344" y="103915"/>
                <a:pt x="86003" y="106172"/>
                <a:pt x="87335" y="109169"/>
              </a:cubicBezTo>
              <a:cubicBezTo>
                <a:pt x="97370" y="131748"/>
                <a:pt x="87043" y="119792"/>
                <a:pt x="98252" y="131003"/>
              </a:cubicBezTo>
              <a:cubicBezTo>
                <a:pt x="100072" y="136461"/>
                <a:pt x="100520" y="142590"/>
                <a:pt x="103711" y="147378"/>
              </a:cubicBezTo>
              <a:cubicBezTo>
                <a:pt x="105530" y="150107"/>
                <a:pt x="107702" y="152632"/>
                <a:pt x="109169" y="155566"/>
              </a:cubicBezTo>
              <a:cubicBezTo>
                <a:pt x="110455" y="158139"/>
                <a:pt x="110418" y="161286"/>
                <a:pt x="111898" y="163753"/>
              </a:cubicBezTo>
              <a:cubicBezTo>
                <a:pt x="113222" y="165960"/>
                <a:pt x="115749" y="167203"/>
                <a:pt x="117357" y="169212"/>
              </a:cubicBezTo>
              <a:cubicBezTo>
                <a:pt x="119406" y="171773"/>
                <a:pt x="120996" y="174670"/>
                <a:pt x="122815" y="177399"/>
              </a:cubicBezTo>
              <a:cubicBezTo>
                <a:pt x="123725" y="180128"/>
                <a:pt x="125544" y="182710"/>
                <a:pt x="125544" y="185587"/>
              </a:cubicBezTo>
              <a:cubicBezTo>
                <a:pt x="125544" y="188464"/>
                <a:pt x="122251" y="190954"/>
                <a:pt x="122815" y="193775"/>
              </a:cubicBezTo>
              <a:cubicBezTo>
                <a:pt x="123886" y="199126"/>
                <a:pt x="133013" y="200813"/>
                <a:pt x="136461" y="201962"/>
              </a:cubicBezTo>
              <a:cubicBezTo>
                <a:pt x="149643" y="215144"/>
                <a:pt x="132892" y="199107"/>
                <a:pt x="150107" y="212879"/>
              </a:cubicBezTo>
              <a:cubicBezTo>
                <a:pt x="152116" y="214487"/>
                <a:pt x="153069" y="217714"/>
                <a:pt x="155566" y="218338"/>
              </a:cubicBezTo>
              <a:cubicBezTo>
                <a:pt x="164436" y="220555"/>
                <a:pt x="173761" y="220157"/>
                <a:pt x="182858" y="221067"/>
              </a:cubicBezTo>
              <a:cubicBezTo>
                <a:pt x="185587" y="221977"/>
                <a:pt x="188705" y="222124"/>
                <a:pt x="191046" y="223796"/>
              </a:cubicBezTo>
              <a:cubicBezTo>
                <a:pt x="207231" y="235356"/>
                <a:pt x="195999" y="234713"/>
                <a:pt x="204692" y="234713"/>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111</xdr:col>
      <xdr:colOff>20573</xdr:colOff>
      <xdr:row>173</xdr:row>
      <xdr:rowOff>6233</xdr:rowOff>
    </xdr:from>
    <xdr:to>
      <xdr:col>145</xdr:col>
      <xdr:colOff>16375</xdr:colOff>
      <xdr:row>212</xdr:row>
      <xdr:rowOff>17573</xdr:rowOff>
    </xdr:to>
    <xdr:sp macro="" textlink="">
      <xdr:nvSpPr>
        <xdr:cNvPr id="70" name="Freeform 80">
          <a:extLst>
            <a:ext uri="{FF2B5EF4-FFF2-40B4-BE49-F238E27FC236}">
              <a16:creationId xmlns:a16="http://schemas.microsoft.com/office/drawing/2014/main" id="{00000000-0008-0000-0F00-000046000000}"/>
            </a:ext>
          </a:extLst>
        </xdr:cNvPr>
        <xdr:cNvSpPr/>
      </xdr:nvSpPr>
      <xdr:spPr>
        <a:xfrm>
          <a:off x="4173473" y="2810393"/>
          <a:ext cx="1032122" cy="605700"/>
        </a:xfrm>
        <a:custGeom>
          <a:avLst/>
          <a:gdLst>
            <a:gd name="connsiteX0" fmla="*/ 923739 w 923739"/>
            <a:gd name="connsiteY0" fmla="*/ 97478 h 756419"/>
            <a:gd name="connsiteX1" fmla="*/ 912822 w 923739"/>
            <a:gd name="connsiteY1" fmla="*/ 83832 h 756419"/>
            <a:gd name="connsiteX2" fmla="*/ 896447 w 923739"/>
            <a:gd name="connsiteY2" fmla="*/ 72915 h 756419"/>
            <a:gd name="connsiteX3" fmla="*/ 890988 w 923739"/>
            <a:gd name="connsiteY3" fmla="*/ 67456 h 756419"/>
            <a:gd name="connsiteX4" fmla="*/ 874613 w 923739"/>
            <a:gd name="connsiteY4" fmla="*/ 61998 h 756419"/>
            <a:gd name="connsiteX5" fmla="*/ 866425 w 923739"/>
            <a:gd name="connsiteY5" fmla="*/ 56540 h 756419"/>
            <a:gd name="connsiteX6" fmla="*/ 860967 w 923739"/>
            <a:gd name="connsiteY6" fmla="*/ 51081 h 756419"/>
            <a:gd name="connsiteX7" fmla="*/ 839133 w 923739"/>
            <a:gd name="connsiteY7" fmla="*/ 48352 h 756419"/>
            <a:gd name="connsiteX8" fmla="*/ 820028 w 923739"/>
            <a:gd name="connsiteY8" fmla="*/ 31977 h 756419"/>
            <a:gd name="connsiteX9" fmla="*/ 814570 w 923739"/>
            <a:gd name="connsiteY9" fmla="*/ 26518 h 756419"/>
            <a:gd name="connsiteX10" fmla="*/ 790007 w 923739"/>
            <a:gd name="connsiteY10" fmla="*/ 12872 h 756419"/>
            <a:gd name="connsiteX11" fmla="*/ 754527 w 923739"/>
            <a:gd name="connsiteY11" fmla="*/ 7414 h 756419"/>
            <a:gd name="connsiteX12" fmla="*/ 759985 w 923739"/>
            <a:gd name="connsiteY12" fmla="*/ 31977 h 756419"/>
            <a:gd name="connsiteX13" fmla="*/ 757256 w 923739"/>
            <a:gd name="connsiteY13" fmla="*/ 108395 h 756419"/>
            <a:gd name="connsiteX14" fmla="*/ 749069 w 923739"/>
            <a:gd name="connsiteY14" fmla="*/ 113853 h 756419"/>
            <a:gd name="connsiteX15" fmla="*/ 729964 w 923739"/>
            <a:gd name="connsiteY15" fmla="*/ 108395 h 756419"/>
            <a:gd name="connsiteX16" fmla="*/ 724506 w 923739"/>
            <a:gd name="connsiteY16" fmla="*/ 102936 h 756419"/>
            <a:gd name="connsiteX17" fmla="*/ 667192 w 923739"/>
            <a:gd name="connsiteY17" fmla="*/ 94749 h 756419"/>
            <a:gd name="connsiteX18" fmla="*/ 650816 w 923739"/>
            <a:gd name="connsiteY18" fmla="*/ 97478 h 756419"/>
            <a:gd name="connsiteX19" fmla="*/ 637170 w 923739"/>
            <a:gd name="connsiteY19" fmla="*/ 108395 h 756419"/>
            <a:gd name="connsiteX20" fmla="*/ 607149 w 923739"/>
            <a:gd name="connsiteY20" fmla="*/ 113853 h 756419"/>
            <a:gd name="connsiteX21" fmla="*/ 590773 w 923739"/>
            <a:gd name="connsiteY21" fmla="*/ 111124 h 756419"/>
            <a:gd name="connsiteX22" fmla="*/ 588044 w 923739"/>
            <a:gd name="connsiteY22" fmla="*/ 102936 h 756419"/>
            <a:gd name="connsiteX23" fmla="*/ 596232 w 923739"/>
            <a:gd name="connsiteY23" fmla="*/ 86561 h 756419"/>
            <a:gd name="connsiteX24" fmla="*/ 596232 w 923739"/>
            <a:gd name="connsiteY24" fmla="*/ 59269 h 756419"/>
            <a:gd name="connsiteX25" fmla="*/ 590773 w 923739"/>
            <a:gd name="connsiteY25" fmla="*/ 53810 h 756419"/>
            <a:gd name="connsiteX26" fmla="*/ 588044 w 923739"/>
            <a:gd name="connsiteY26" fmla="*/ 45623 h 756419"/>
            <a:gd name="connsiteX27" fmla="*/ 568940 w 923739"/>
            <a:gd name="connsiteY27" fmla="*/ 31977 h 756419"/>
            <a:gd name="connsiteX28" fmla="*/ 555293 w 923739"/>
            <a:gd name="connsiteY28" fmla="*/ 29247 h 756419"/>
            <a:gd name="connsiteX29" fmla="*/ 536189 w 923739"/>
            <a:gd name="connsiteY29" fmla="*/ 31977 h 756419"/>
            <a:gd name="connsiteX30" fmla="*/ 519814 w 923739"/>
            <a:gd name="connsiteY30" fmla="*/ 37435 h 756419"/>
            <a:gd name="connsiteX31" fmla="*/ 440666 w 923739"/>
            <a:gd name="connsiteY31" fmla="*/ 45623 h 756419"/>
            <a:gd name="connsiteX32" fmla="*/ 421561 w 923739"/>
            <a:gd name="connsiteY32" fmla="*/ 51081 h 756419"/>
            <a:gd name="connsiteX33" fmla="*/ 396998 w 923739"/>
            <a:gd name="connsiteY33" fmla="*/ 53810 h 756419"/>
            <a:gd name="connsiteX34" fmla="*/ 386081 w 923739"/>
            <a:gd name="connsiteY34" fmla="*/ 56540 h 756419"/>
            <a:gd name="connsiteX35" fmla="*/ 369706 w 923739"/>
            <a:gd name="connsiteY35" fmla="*/ 67456 h 756419"/>
            <a:gd name="connsiteX36" fmla="*/ 361518 w 923739"/>
            <a:gd name="connsiteY36" fmla="*/ 72915 h 756419"/>
            <a:gd name="connsiteX37" fmla="*/ 347872 w 923739"/>
            <a:gd name="connsiteY37" fmla="*/ 75644 h 756419"/>
            <a:gd name="connsiteX38" fmla="*/ 339685 w 923739"/>
            <a:gd name="connsiteY38" fmla="*/ 78373 h 756419"/>
            <a:gd name="connsiteX39" fmla="*/ 334226 w 923739"/>
            <a:gd name="connsiteY39" fmla="*/ 83832 h 756419"/>
            <a:gd name="connsiteX40" fmla="*/ 326038 w 923739"/>
            <a:gd name="connsiteY40" fmla="*/ 100207 h 756419"/>
            <a:gd name="connsiteX41" fmla="*/ 312392 w 923739"/>
            <a:gd name="connsiteY41" fmla="*/ 113853 h 756419"/>
            <a:gd name="connsiteX42" fmla="*/ 309663 w 923739"/>
            <a:gd name="connsiteY42" fmla="*/ 122041 h 756419"/>
            <a:gd name="connsiteX43" fmla="*/ 306934 w 923739"/>
            <a:gd name="connsiteY43" fmla="*/ 206647 h 756419"/>
            <a:gd name="connsiteX44" fmla="*/ 301475 w 923739"/>
            <a:gd name="connsiteY44" fmla="*/ 223022 h 756419"/>
            <a:gd name="connsiteX45" fmla="*/ 296017 w 923739"/>
            <a:gd name="connsiteY45" fmla="*/ 228481 h 756419"/>
            <a:gd name="connsiteX46" fmla="*/ 282371 w 923739"/>
            <a:gd name="connsiteY46" fmla="*/ 239398 h 756419"/>
            <a:gd name="connsiteX47" fmla="*/ 271454 w 923739"/>
            <a:gd name="connsiteY47" fmla="*/ 250315 h 756419"/>
            <a:gd name="connsiteX48" fmla="*/ 265996 w 923739"/>
            <a:gd name="connsiteY48" fmla="*/ 272148 h 756419"/>
            <a:gd name="connsiteX49" fmla="*/ 263266 w 923739"/>
            <a:gd name="connsiteY49" fmla="*/ 293982 h 756419"/>
            <a:gd name="connsiteX50" fmla="*/ 260537 w 923739"/>
            <a:gd name="connsiteY50" fmla="*/ 304899 h 756419"/>
            <a:gd name="connsiteX51" fmla="*/ 249620 w 923739"/>
            <a:gd name="connsiteY51" fmla="*/ 315816 h 756419"/>
            <a:gd name="connsiteX52" fmla="*/ 244162 w 923739"/>
            <a:gd name="connsiteY52" fmla="*/ 321275 h 756419"/>
            <a:gd name="connsiteX53" fmla="*/ 230516 w 923739"/>
            <a:gd name="connsiteY53" fmla="*/ 343108 h 756419"/>
            <a:gd name="connsiteX54" fmla="*/ 222328 w 923739"/>
            <a:gd name="connsiteY54" fmla="*/ 345838 h 756419"/>
            <a:gd name="connsiteX55" fmla="*/ 214140 w 923739"/>
            <a:gd name="connsiteY55" fmla="*/ 343108 h 756419"/>
            <a:gd name="connsiteX56" fmla="*/ 203223 w 923739"/>
            <a:gd name="connsiteY56" fmla="*/ 340379 h 756419"/>
            <a:gd name="connsiteX57" fmla="*/ 178660 w 923739"/>
            <a:gd name="connsiteY57" fmla="*/ 332191 h 756419"/>
            <a:gd name="connsiteX58" fmla="*/ 162285 w 923739"/>
            <a:gd name="connsiteY58" fmla="*/ 334921 h 756419"/>
            <a:gd name="connsiteX59" fmla="*/ 143180 w 923739"/>
            <a:gd name="connsiteY59" fmla="*/ 340379 h 756419"/>
            <a:gd name="connsiteX60" fmla="*/ 126805 w 923739"/>
            <a:gd name="connsiteY60" fmla="*/ 359484 h 756419"/>
            <a:gd name="connsiteX61" fmla="*/ 121347 w 923739"/>
            <a:gd name="connsiteY61" fmla="*/ 375859 h 756419"/>
            <a:gd name="connsiteX62" fmla="*/ 118617 w 923739"/>
            <a:gd name="connsiteY62" fmla="*/ 384047 h 756419"/>
            <a:gd name="connsiteX63" fmla="*/ 102242 w 923739"/>
            <a:gd name="connsiteY63" fmla="*/ 389505 h 756419"/>
            <a:gd name="connsiteX64" fmla="*/ 96783 w 923739"/>
            <a:gd name="connsiteY64" fmla="*/ 394964 h 756419"/>
            <a:gd name="connsiteX65" fmla="*/ 94054 w 923739"/>
            <a:gd name="connsiteY65" fmla="*/ 403151 h 756419"/>
            <a:gd name="connsiteX66" fmla="*/ 96783 w 923739"/>
            <a:gd name="connsiteY66" fmla="*/ 468653 h 756419"/>
            <a:gd name="connsiteX67" fmla="*/ 102242 w 923739"/>
            <a:gd name="connsiteY67" fmla="*/ 485028 h 756419"/>
            <a:gd name="connsiteX68" fmla="*/ 104971 w 923739"/>
            <a:gd name="connsiteY68" fmla="*/ 493216 h 756419"/>
            <a:gd name="connsiteX69" fmla="*/ 107700 w 923739"/>
            <a:gd name="connsiteY69" fmla="*/ 536883 h 756419"/>
            <a:gd name="connsiteX70" fmla="*/ 124076 w 923739"/>
            <a:gd name="connsiteY70" fmla="*/ 569634 h 756419"/>
            <a:gd name="connsiteX71" fmla="*/ 134993 w 923739"/>
            <a:gd name="connsiteY71" fmla="*/ 580551 h 756419"/>
            <a:gd name="connsiteX72" fmla="*/ 148639 w 923739"/>
            <a:gd name="connsiteY72" fmla="*/ 591468 h 756419"/>
            <a:gd name="connsiteX73" fmla="*/ 151368 w 923739"/>
            <a:gd name="connsiteY73" fmla="*/ 599656 h 756419"/>
            <a:gd name="connsiteX74" fmla="*/ 143180 w 923739"/>
            <a:gd name="connsiteY74" fmla="*/ 605114 h 756419"/>
            <a:gd name="connsiteX75" fmla="*/ 140451 w 923739"/>
            <a:gd name="connsiteY75" fmla="*/ 613302 h 756419"/>
            <a:gd name="connsiteX76" fmla="*/ 143180 w 923739"/>
            <a:gd name="connsiteY76" fmla="*/ 626948 h 756419"/>
            <a:gd name="connsiteX77" fmla="*/ 124076 w 923739"/>
            <a:gd name="connsiteY77" fmla="*/ 610573 h 756419"/>
            <a:gd name="connsiteX78" fmla="*/ 118617 w 923739"/>
            <a:gd name="connsiteY78" fmla="*/ 605114 h 756419"/>
            <a:gd name="connsiteX79" fmla="*/ 96783 w 923739"/>
            <a:gd name="connsiteY79" fmla="*/ 599656 h 756419"/>
            <a:gd name="connsiteX80" fmla="*/ 88596 w 923739"/>
            <a:gd name="connsiteY80" fmla="*/ 596926 h 756419"/>
            <a:gd name="connsiteX81" fmla="*/ 83137 w 923739"/>
            <a:gd name="connsiteY81" fmla="*/ 591468 h 756419"/>
            <a:gd name="connsiteX82" fmla="*/ 66762 w 923739"/>
            <a:gd name="connsiteY82" fmla="*/ 586010 h 756419"/>
            <a:gd name="connsiteX83" fmla="*/ 53116 w 923739"/>
            <a:gd name="connsiteY83" fmla="*/ 575093 h 756419"/>
            <a:gd name="connsiteX84" fmla="*/ 36740 w 923739"/>
            <a:gd name="connsiteY84" fmla="*/ 569634 h 756419"/>
            <a:gd name="connsiteX85" fmla="*/ 28553 w 923739"/>
            <a:gd name="connsiteY85" fmla="*/ 566905 h 756419"/>
            <a:gd name="connsiteX86" fmla="*/ 17636 w 923739"/>
            <a:gd name="connsiteY86" fmla="*/ 561446 h 756419"/>
            <a:gd name="connsiteX87" fmla="*/ 1261 w 923739"/>
            <a:gd name="connsiteY87" fmla="*/ 564176 h 756419"/>
            <a:gd name="connsiteX88" fmla="*/ 3990 w 923739"/>
            <a:gd name="connsiteY88" fmla="*/ 586010 h 756419"/>
            <a:gd name="connsiteX89" fmla="*/ 6719 w 923739"/>
            <a:gd name="connsiteY89" fmla="*/ 594197 h 756419"/>
            <a:gd name="connsiteX90" fmla="*/ 17636 w 923739"/>
            <a:gd name="connsiteY90" fmla="*/ 605114 h 756419"/>
            <a:gd name="connsiteX91" fmla="*/ 23094 w 923739"/>
            <a:gd name="connsiteY91" fmla="*/ 610573 h 756419"/>
            <a:gd name="connsiteX92" fmla="*/ 31282 w 923739"/>
            <a:gd name="connsiteY92" fmla="*/ 626948 h 756419"/>
            <a:gd name="connsiteX93" fmla="*/ 39470 w 923739"/>
            <a:gd name="connsiteY93" fmla="*/ 640594 h 756419"/>
            <a:gd name="connsiteX94" fmla="*/ 44928 w 923739"/>
            <a:gd name="connsiteY94" fmla="*/ 665157 h 756419"/>
            <a:gd name="connsiteX95" fmla="*/ 47657 w 923739"/>
            <a:gd name="connsiteY95" fmla="*/ 673345 h 756419"/>
            <a:gd name="connsiteX96" fmla="*/ 50387 w 923739"/>
            <a:gd name="connsiteY96" fmla="*/ 684262 h 756419"/>
            <a:gd name="connsiteX97" fmla="*/ 53116 w 923739"/>
            <a:gd name="connsiteY97" fmla="*/ 706095 h 756419"/>
            <a:gd name="connsiteX98" fmla="*/ 58574 w 923739"/>
            <a:gd name="connsiteY98" fmla="*/ 714283 h 756419"/>
            <a:gd name="connsiteX99" fmla="*/ 61304 w 923739"/>
            <a:gd name="connsiteY99" fmla="*/ 722471 h 756419"/>
            <a:gd name="connsiteX100" fmla="*/ 64033 w 923739"/>
            <a:gd name="connsiteY100" fmla="*/ 738846 h 756419"/>
            <a:gd name="connsiteX101" fmla="*/ 69491 w 923739"/>
            <a:gd name="connsiteY101" fmla="*/ 755222 h 756419"/>
            <a:gd name="connsiteX102" fmla="*/ 69491 w 923739"/>
            <a:gd name="connsiteY102" fmla="*/ 747034 h 7564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Lst>
          <a:rect l="l" t="t" r="r" b="b"/>
          <a:pathLst>
            <a:path w="923739" h="756419">
              <a:moveTo>
                <a:pt x="923739" y="97478"/>
              </a:moveTo>
              <a:cubicBezTo>
                <a:pt x="920100" y="92929"/>
                <a:pt x="917152" y="87729"/>
                <a:pt x="912822" y="83832"/>
              </a:cubicBezTo>
              <a:cubicBezTo>
                <a:pt x="907946" y="79443"/>
                <a:pt x="901086" y="77554"/>
                <a:pt x="896447" y="72915"/>
              </a:cubicBezTo>
              <a:cubicBezTo>
                <a:pt x="894627" y="71095"/>
                <a:pt x="893290" y="68607"/>
                <a:pt x="890988" y="67456"/>
              </a:cubicBezTo>
              <a:cubicBezTo>
                <a:pt x="885842" y="64883"/>
                <a:pt x="879400" y="65189"/>
                <a:pt x="874613" y="61998"/>
              </a:cubicBezTo>
              <a:cubicBezTo>
                <a:pt x="871884" y="60179"/>
                <a:pt x="868986" y="58589"/>
                <a:pt x="866425" y="56540"/>
              </a:cubicBezTo>
              <a:cubicBezTo>
                <a:pt x="864416" y="54933"/>
                <a:pt x="863432" y="51820"/>
                <a:pt x="860967" y="51081"/>
              </a:cubicBezTo>
              <a:cubicBezTo>
                <a:pt x="853942" y="48973"/>
                <a:pt x="846411" y="49262"/>
                <a:pt x="839133" y="48352"/>
              </a:cubicBezTo>
              <a:cubicBezTo>
                <a:pt x="812843" y="22062"/>
                <a:pt x="840818" y="48609"/>
                <a:pt x="820028" y="31977"/>
              </a:cubicBezTo>
              <a:cubicBezTo>
                <a:pt x="818019" y="30370"/>
                <a:pt x="816628" y="28062"/>
                <a:pt x="814570" y="26518"/>
              </a:cubicBezTo>
              <a:cubicBezTo>
                <a:pt x="799556" y="15256"/>
                <a:pt x="802772" y="17126"/>
                <a:pt x="790007" y="12872"/>
              </a:cubicBezTo>
              <a:cubicBezTo>
                <a:pt x="780365" y="3230"/>
                <a:pt x="773791" y="-7569"/>
                <a:pt x="754527" y="7414"/>
              </a:cubicBezTo>
              <a:cubicBezTo>
                <a:pt x="751985" y="9392"/>
                <a:pt x="758493" y="27500"/>
                <a:pt x="759985" y="31977"/>
              </a:cubicBezTo>
              <a:cubicBezTo>
                <a:pt x="759075" y="57450"/>
                <a:pt x="760624" y="83130"/>
                <a:pt x="757256" y="108395"/>
              </a:cubicBezTo>
              <a:cubicBezTo>
                <a:pt x="756823" y="111646"/>
                <a:pt x="752316" y="113389"/>
                <a:pt x="749069" y="113853"/>
              </a:cubicBezTo>
              <a:cubicBezTo>
                <a:pt x="746670" y="114196"/>
                <a:pt x="733036" y="109419"/>
                <a:pt x="729964" y="108395"/>
              </a:cubicBezTo>
              <a:cubicBezTo>
                <a:pt x="728145" y="106575"/>
                <a:pt x="726808" y="104087"/>
                <a:pt x="724506" y="102936"/>
              </a:cubicBezTo>
              <a:cubicBezTo>
                <a:pt x="706447" y="93906"/>
                <a:pt x="687033" y="96072"/>
                <a:pt x="667192" y="94749"/>
              </a:cubicBezTo>
              <a:cubicBezTo>
                <a:pt x="661733" y="95659"/>
                <a:pt x="656066" y="95728"/>
                <a:pt x="650816" y="97478"/>
              </a:cubicBezTo>
              <a:cubicBezTo>
                <a:pt x="631407" y="103947"/>
                <a:pt x="652073" y="100943"/>
                <a:pt x="637170" y="108395"/>
              </a:cubicBezTo>
              <a:cubicBezTo>
                <a:pt x="632024" y="110968"/>
                <a:pt x="609368" y="113536"/>
                <a:pt x="607149" y="113853"/>
              </a:cubicBezTo>
              <a:cubicBezTo>
                <a:pt x="601690" y="112943"/>
                <a:pt x="595578" y="113870"/>
                <a:pt x="590773" y="111124"/>
              </a:cubicBezTo>
              <a:cubicBezTo>
                <a:pt x="588275" y="109697"/>
                <a:pt x="588044" y="105813"/>
                <a:pt x="588044" y="102936"/>
              </a:cubicBezTo>
              <a:cubicBezTo>
                <a:pt x="588044" y="92877"/>
                <a:pt x="590422" y="92371"/>
                <a:pt x="596232" y="86561"/>
              </a:cubicBezTo>
              <a:cubicBezTo>
                <a:pt x="600060" y="75076"/>
                <a:pt x="601459" y="74948"/>
                <a:pt x="596232" y="59269"/>
              </a:cubicBezTo>
              <a:cubicBezTo>
                <a:pt x="595418" y="56828"/>
                <a:pt x="592593" y="55630"/>
                <a:pt x="590773" y="53810"/>
              </a:cubicBezTo>
              <a:cubicBezTo>
                <a:pt x="589863" y="51081"/>
                <a:pt x="589716" y="47964"/>
                <a:pt x="588044" y="45623"/>
              </a:cubicBezTo>
              <a:cubicBezTo>
                <a:pt x="581291" y="36170"/>
                <a:pt x="578544" y="34378"/>
                <a:pt x="568940" y="31977"/>
              </a:cubicBezTo>
              <a:cubicBezTo>
                <a:pt x="564439" y="30852"/>
                <a:pt x="559842" y="30157"/>
                <a:pt x="555293" y="29247"/>
              </a:cubicBezTo>
              <a:cubicBezTo>
                <a:pt x="548925" y="30157"/>
                <a:pt x="542457" y="30530"/>
                <a:pt x="536189" y="31977"/>
              </a:cubicBezTo>
              <a:cubicBezTo>
                <a:pt x="530583" y="33271"/>
                <a:pt x="525544" y="36914"/>
                <a:pt x="519814" y="37435"/>
              </a:cubicBezTo>
              <a:cubicBezTo>
                <a:pt x="473384" y="41656"/>
                <a:pt x="499779" y="39054"/>
                <a:pt x="440666" y="45623"/>
              </a:cubicBezTo>
              <a:cubicBezTo>
                <a:pt x="434552" y="47661"/>
                <a:pt x="427925" y="50102"/>
                <a:pt x="421561" y="51081"/>
              </a:cubicBezTo>
              <a:cubicBezTo>
                <a:pt x="413419" y="52334"/>
                <a:pt x="405186" y="52900"/>
                <a:pt x="396998" y="53810"/>
              </a:cubicBezTo>
              <a:cubicBezTo>
                <a:pt x="393359" y="54720"/>
                <a:pt x="389338" y="54679"/>
                <a:pt x="386081" y="56540"/>
              </a:cubicBezTo>
              <a:cubicBezTo>
                <a:pt x="357467" y="72891"/>
                <a:pt x="395266" y="58937"/>
                <a:pt x="369706" y="67456"/>
              </a:cubicBezTo>
              <a:cubicBezTo>
                <a:pt x="366977" y="69276"/>
                <a:pt x="364589" y="71763"/>
                <a:pt x="361518" y="72915"/>
              </a:cubicBezTo>
              <a:cubicBezTo>
                <a:pt x="357175" y="74544"/>
                <a:pt x="352372" y="74519"/>
                <a:pt x="347872" y="75644"/>
              </a:cubicBezTo>
              <a:cubicBezTo>
                <a:pt x="345081" y="76342"/>
                <a:pt x="342414" y="77463"/>
                <a:pt x="339685" y="78373"/>
              </a:cubicBezTo>
              <a:cubicBezTo>
                <a:pt x="337865" y="80193"/>
                <a:pt x="335550" y="81625"/>
                <a:pt x="334226" y="83832"/>
              </a:cubicBezTo>
              <a:cubicBezTo>
                <a:pt x="325089" y="99061"/>
                <a:pt x="339217" y="85147"/>
                <a:pt x="326038" y="100207"/>
              </a:cubicBezTo>
              <a:cubicBezTo>
                <a:pt x="321802" y="105048"/>
                <a:pt x="312392" y="113853"/>
                <a:pt x="312392" y="113853"/>
              </a:cubicBezTo>
              <a:cubicBezTo>
                <a:pt x="311482" y="116582"/>
                <a:pt x="309832" y="119169"/>
                <a:pt x="309663" y="122041"/>
              </a:cubicBezTo>
              <a:cubicBezTo>
                <a:pt x="308006" y="150209"/>
                <a:pt x="309214" y="178523"/>
                <a:pt x="306934" y="206647"/>
              </a:cubicBezTo>
              <a:cubicBezTo>
                <a:pt x="306469" y="212382"/>
                <a:pt x="305543" y="218953"/>
                <a:pt x="301475" y="223022"/>
              </a:cubicBezTo>
              <a:cubicBezTo>
                <a:pt x="299656" y="224842"/>
                <a:pt x="297624" y="226472"/>
                <a:pt x="296017" y="228481"/>
              </a:cubicBezTo>
              <a:cubicBezTo>
                <a:pt x="287040" y="239704"/>
                <a:pt x="295358" y="235070"/>
                <a:pt x="282371" y="239398"/>
              </a:cubicBezTo>
              <a:cubicBezTo>
                <a:pt x="278732" y="243037"/>
                <a:pt x="272463" y="245269"/>
                <a:pt x="271454" y="250315"/>
              </a:cubicBezTo>
              <a:cubicBezTo>
                <a:pt x="268161" y="266782"/>
                <a:pt x="270192" y="259560"/>
                <a:pt x="265996" y="272148"/>
              </a:cubicBezTo>
              <a:cubicBezTo>
                <a:pt x="265086" y="279426"/>
                <a:pt x="264472" y="286747"/>
                <a:pt x="263266" y="293982"/>
              </a:cubicBezTo>
              <a:cubicBezTo>
                <a:pt x="262649" y="297682"/>
                <a:pt x="262525" y="301718"/>
                <a:pt x="260537" y="304899"/>
              </a:cubicBezTo>
              <a:cubicBezTo>
                <a:pt x="257809" y="309263"/>
                <a:pt x="253259" y="312177"/>
                <a:pt x="249620" y="315816"/>
              </a:cubicBezTo>
              <a:lnTo>
                <a:pt x="244162" y="321275"/>
              </a:lnTo>
              <a:cubicBezTo>
                <a:pt x="239183" y="336210"/>
                <a:pt x="242625" y="337053"/>
                <a:pt x="230516" y="343108"/>
              </a:cubicBezTo>
              <a:cubicBezTo>
                <a:pt x="227943" y="344395"/>
                <a:pt x="225057" y="344928"/>
                <a:pt x="222328" y="345838"/>
              </a:cubicBezTo>
              <a:cubicBezTo>
                <a:pt x="219599" y="344928"/>
                <a:pt x="216906" y="343898"/>
                <a:pt x="214140" y="343108"/>
              </a:cubicBezTo>
              <a:cubicBezTo>
                <a:pt x="210533" y="342077"/>
                <a:pt x="206671" y="341857"/>
                <a:pt x="203223" y="340379"/>
              </a:cubicBezTo>
              <a:cubicBezTo>
                <a:pt x="178799" y="329912"/>
                <a:pt x="217899" y="338732"/>
                <a:pt x="178660" y="332191"/>
              </a:cubicBezTo>
              <a:cubicBezTo>
                <a:pt x="173202" y="333101"/>
                <a:pt x="167711" y="333836"/>
                <a:pt x="162285" y="334921"/>
              </a:cubicBezTo>
              <a:cubicBezTo>
                <a:pt x="153715" y="336635"/>
                <a:pt x="150986" y="337777"/>
                <a:pt x="143180" y="340379"/>
              </a:cubicBezTo>
              <a:cubicBezTo>
                <a:pt x="137767" y="345792"/>
                <a:pt x="130131" y="352001"/>
                <a:pt x="126805" y="359484"/>
              </a:cubicBezTo>
              <a:cubicBezTo>
                <a:pt x="124468" y="364742"/>
                <a:pt x="123166" y="370401"/>
                <a:pt x="121347" y="375859"/>
              </a:cubicBezTo>
              <a:cubicBezTo>
                <a:pt x="120437" y="378588"/>
                <a:pt x="121346" y="383137"/>
                <a:pt x="118617" y="384047"/>
              </a:cubicBezTo>
              <a:lnTo>
                <a:pt x="102242" y="389505"/>
              </a:lnTo>
              <a:cubicBezTo>
                <a:pt x="100422" y="391325"/>
                <a:pt x="98107" y="392757"/>
                <a:pt x="96783" y="394964"/>
              </a:cubicBezTo>
              <a:cubicBezTo>
                <a:pt x="95303" y="397431"/>
                <a:pt x="94054" y="400274"/>
                <a:pt x="94054" y="403151"/>
              </a:cubicBezTo>
              <a:cubicBezTo>
                <a:pt x="94054" y="425004"/>
                <a:pt x="94608" y="446909"/>
                <a:pt x="96783" y="468653"/>
              </a:cubicBezTo>
              <a:cubicBezTo>
                <a:pt x="97356" y="474378"/>
                <a:pt x="100422" y="479570"/>
                <a:pt x="102242" y="485028"/>
              </a:cubicBezTo>
              <a:lnTo>
                <a:pt x="104971" y="493216"/>
              </a:lnTo>
              <a:cubicBezTo>
                <a:pt x="105881" y="507772"/>
                <a:pt x="105729" y="522433"/>
                <a:pt x="107700" y="536883"/>
              </a:cubicBezTo>
              <a:cubicBezTo>
                <a:pt x="109102" y="547164"/>
                <a:pt x="116958" y="562516"/>
                <a:pt x="124076" y="569634"/>
              </a:cubicBezTo>
              <a:cubicBezTo>
                <a:pt x="127715" y="573273"/>
                <a:pt x="130711" y="577696"/>
                <a:pt x="134993" y="580551"/>
              </a:cubicBezTo>
              <a:cubicBezTo>
                <a:pt x="145321" y="587438"/>
                <a:pt x="140860" y="583691"/>
                <a:pt x="148639" y="591468"/>
              </a:cubicBezTo>
              <a:cubicBezTo>
                <a:pt x="149549" y="594197"/>
                <a:pt x="152437" y="596985"/>
                <a:pt x="151368" y="599656"/>
              </a:cubicBezTo>
              <a:cubicBezTo>
                <a:pt x="150150" y="602701"/>
                <a:pt x="145229" y="602553"/>
                <a:pt x="143180" y="605114"/>
              </a:cubicBezTo>
              <a:cubicBezTo>
                <a:pt x="141383" y="607360"/>
                <a:pt x="141361" y="610573"/>
                <a:pt x="140451" y="613302"/>
              </a:cubicBezTo>
              <a:cubicBezTo>
                <a:pt x="153402" y="626253"/>
                <a:pt x="156250" y="622592"/>
                <a:pt x="143180" y="626948"/>
              </a:cubicBezTo>
              <a:cubicBezTo>
                <a:pt x="116898" y="600666"/>
                <a:pt x="144859" y="627200"/>
                <a:pt x="124076" y="610573"/>
              </a:cubicBezTo>
              <a:cubicBezTo>
                <a:pt x="122067" y="608965"/>
                <a:pt x="120824" y="606438"/>
                <a:pt x="118617" y="605114"/>
              </a:cubicBezTo>
              <a:cubicBezTo>
                <a:pt x="114160" y="602440"/>
                <a:pt x="100137" y="600495"/>
                <a:pt x="96783" y="599656"/>
              </a:cubicBezTo>
              <a:cubicBezTo>
                <a:pt x="93992" y="598958"/>
                <a:pt x="91325" y="597836"/>
                <a:pt x="88596" y="596926"/>
              </a:cubicBezTo>
              <a:cubicBezTo>
                <a:pt x="86776" y="595107"/>
                <a:pt x="85439" y="592619"/>
                <a:pt x="83137" y="591468"/>
              </a:cubicBezTo>
              <a:cubicBezTo>
                <a:pt x="77991" y="588895"/>
                <a:pt x="66762" y="586010"/>
                <a:pt x="66762" y="586010"/>
              </a:cubicBezTo>
              <a:cubicBezTo>
                <a:pt x="62224" y="581471"/>
                <a:pt x="59316" y="577849"/>
                <a:pt x="53116" y="575093"/>
              </a:cubicBezTo>
              <a:cubicBezTo>
                <a:pt x="47858" y="572756"/>
                <a:pt x="42199" y="571454"/>
                <a:pt x="36740" y="569634"/>
              </a:cubicBezTo>
              <a:cubicBezTo>
                <a:pt x="34011" y="568724"/>
                <a:pt x="31126" y="568192"/>
                <a:pt x="28553" y="566905"/>
              </a:cubicBezTo>
              <a:lnTo>
                <a:pt x="17636" y="561446"/>
              </a:lnTo>
              <a:cubicBezTo>
                <a:pt x="12178" y="562356"/>
                <a:pt x="3948" y="559339"/>
                <a:pt x="1261" y="564176"/>
              </a:cubicBezTo>
              <a:cubicBezTo>
                <a:pt x="-2301" y="570588"/>
                <a:pt x="2678" y="578794"/>
                <a:pt x="3990" y="586010"/>
              </a:cubicBezTo>
              <a:cubicBezTo>
                <a:pt x="4505" y="588840"/>
                <a:pt x="5047" y="591856"/>
                <a:pt x="6719" y="594197"/>
              </a:cubicBezTo>
              <a:cubicBezTo>
                <a:pt x="9710" y="598385"/>
                <a:pt x="13997" y="601475"/>
                <a:pt x="17636" y="605114"/>
              </a:cubicBezTo>
              <a:lnTo>
                <a:pt x="23094" y="610573"/>
              </a:lnTo>
              <a:cubicBezTo>
                <a:pt x="29829" y="637502"/>
                <a:pt x="20853" y="609564"/>
                <a:pt x="31282" y="626948"/>
              </a:cubicBezTo>
              <a:cubicBezTo>
                <a:pt x="41906" y="644657"/>
                <a:pt x="25643" y="626769"/>
                <a:pt x="39470" y="640594"/>
              </a:cubicBezTo>
              <a:cubicBezTo>
                <a:pt x="45613" y="659026"/>
                <a:pt x="38524" y="636337"/>
                <a:pt x="44928" y="665157"/>
              </a:cubicBezTo>
              <a:cubicBezTo>
                <a:pt x="45552" y="667965"/>
                <a:pt x="46867" y="670579"/>
                <a:pt x="47657" y="673345"/>
              </a:cubicBezTo>
              <a:cubicBezTo>
                <a:pt x="48688" y="676952"/>
                <a:pt x="49477" y="680623"/>
                <a:pt x="50387" y="684262"/>
              </a:cubicBezTo>
              <a:cubicBezTo>
                <a:pt x="51297" y="691540"/>
                <a:pt x="51186" y="699019"/>
                <a:pt x="53116" y="706095"/>
              </a:cubicBezTo>
              <a:cubicBezTo>
                <a:pt x="53979" y="709260"/>
                <a:pt x="57107" y="711349"/>
                <a:pt x="58574" y="714283"/>
              </a:cubicBezTo>
              <a:cubicBezTo>
                <a:pt x="59861" y="716856"/>
                <a:pt x="60394" y="719742"/>
                <a:pt x="61304" y="722471"/>
              </a:cubicBezTo>
              <a:cubicBezTo>
                <a:pt x="62214" y="727929"/>
                <a:pt x="62691" y="733478"/>
                <a:pt x="64033" y="738846"/>
              </a:cubicBezTo>
              <a:cubicBezTo>
                <a:pt x="65428" y="744428"/>
                <a:pt x="69491" y="760976"/>
                <a:pt x="69491" y="755222"/>
              </a:cubicBezTo>
              <a:lnTo>
                <a:pt x="69491" y="747034"/>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108</xdr:col>
      <xdr:colOff>8168</xdr:colOff>
      <xdr:row>211</xdr:row>
      <xdr:rowOff>5458</xdr:rowOff>
    </xdr:from>
    <xdr:to>
      <xdr:col>132</xdr:col>
      <xdr:colOff>10917</xdr:colOff>
      <xdr:row>227</xdr:row>
      <xdr:rowOff>16375</xdr:rowOff>
    </xdr:to>
    <xdr:sp macro="" textlink="">
      <xdr:nvSpPr>
        <xdr:cNvPr id="71" name="Freeform 81">
          <a:extLst>
            <a:ext uri="{FF2B5EF4-FFF2-40B4-BE49-F238E27FC236}">
              <a16:creationId xmlns:a16="http://schemas.microsoft.com/office/drawing/2014/main" id="{00000000-0008-0000-0F00-000047000000}"/>
            </a:ext>
          </a:extLst>
        </xdr:cNvPr>
        <xdr:cNvSpPr/>
      </xdr:nvSpPr>
      <xdr:spPr>
        <a:xfrm>
          <a:off x="4069628" y="3388738"/>
          <a:ext cx="734269" cy="254757"/>
        </a:xfrm>
        <a:custGeom>
          <a:avLst/>
          <a:gdLst>
            <a:gd name="connsiteX0" fmla="*/ 166502 w 657763"/>
            <a:gd name="connsiteY0" fmla="*/ 24563 h 316590"/>
            <a:gd name="connsiteX1" fmla="*/ 163773 w 657763"/>
            <a:gd name="connsiteY1" fmla="*/ 46397 h 316590"/>
            <a:gd name="connsiteX2" fmla="*/ 161044 w 657763"/>
            <a:gd name="connsiteY2" fmla="*/ 54585 h 316590"/>
            <a:gd name="connsiteX3" fmla="*/ 158315 w 657763"/>
            <a:gd name="connsiteY3" fmla="*/ 68231 h 316590"/>
            <a:gd name="connsiteX4" fmla="*/ 150127 w 657763"/>
            <a:gd name="connsiteY4" fmla="*/ 100981 h 316590"/>
            <a:gd name="connsiteX5" fmla="*/ 136481 w 657763"/>
            <a:gd name="connsiteY5" fmla="*/ 111898 h 316590"/>
            <a:gd name="connsiteX6" fmla="*/ 117376 w 657763"/>
            <a:gd name="connsiteY6" fmla="*/ 133732 h 316590"/>
            <a:gd name="connsiteX7" fmla="*/ 111918 w 657763"/>
            <a:gd name="connsiteY7" fmla="*/ 139191 h 316590"/>
            <a:gd name="connsiteX8" fmla="*/ 106459 w 657763"/>
            <a:gd name="connsiteY8" fmla="*/ 144649 h 316590"/>
            <a:gd name="connsiteX9" fmla="*/ 101001 w 657763"/>
            <a:gd name="connsiteY9" fmla="*/ 161024 h 316590"/>
            <a:gd name="connsiteX10" fmla="*/ 95543 w 657763"/>
            <a:gd name="connsiteY10" fmla="*/ 169212 h 316590"/>
            <a:gd name="connsiteX11" fmla="*/ 92813 w 657763"/>
            <a:gd name="connsiteY11" fmla="*/ 177400 h 316590"/>
            <a:gd name="connsiteX12" fmla="*/ 84626 w 657763"/>
            <a:gd name="connsiteY12" fmla="*/ 182858 h 316590"/>
            <a:gd name="connsiteX13" fmla="*/ 81896 w 657763"/>
            <a:gd name="connsiteY13" fmla="*/ 191046 h 316590"/>
            <a:gd name="connsiteX14" fmla="*/ 73709 w 657763"/>
            <a:gd name="connsiteY14" fmla="*/ 193775 h 316590"/>
            <a:gd name="connsiteX15" fmla="*/ 60063 w 657763"/>
            <a:gd name="connsiteY15" fmla="*/ 201963 h 316590"/>
            <a:gd name="connsiteX16" fmla="*/ 46416 w 657763"/>
            <a:gd name="connsiteY16" fmla="*/ 210150 h 316590"/>
            <a:gd name="connsiteX17" fmla="*/ 40958 w 657763"/>
            <a:gd name="connsiteY17" fmla="*/ 215609 h 316590"/>
            <a:gd name="connsiteX18" fmla="*/ 38229 w 657763"/>
            <a:gd name="connsiteY18" fmla="*/ 223797 h 316590"/>
            <a:gd name="connsiteX19" fmla="*/ 32770 w 657763"/>
            <a:gd name="connsiteY19" fmla="*/ 229255 h 316590"/>
            <a:gd name="connsiteX20" fmla="*/ 27312 w 657763"/>
            <a:gd name="connsiteY20" fmla="*/ 245630 h 316590"/>
            <a:gd name="connsiteX21" fmla="*/ 21853 w 657763"/>
            <a:gd name="connsiteY21" fmla="*/ 264735 h 316590"/>
            <a:gd name="connsiteX22" fmla="*/ 19124 w 657763"/>
            <a:gd name="connsiteY22" fmla="*/ 275652 h 316590"/>
            <a:gd name="connsiteX23" fmla="*/ 5478 w 657763"/>
            <a:gd name="connsiteY23" fmla="*/ 289298 h 316590"/>
            <a:gd name="connsiteX24" fmla="*/ 2749 w 657763"/>
            <a:gd name="connsiteY24" fmla="*/ 316590 h 316590"/>
            <a:gd name="connsiteX25" fmla="*/ 32770 w 657763"/>
            <a:gd name="connsiteY25" fmla="*/ 313861 h 316590"/>
            <a:gd name="connsiteX26" fmla="*/ 68250 w 657763"/>
            <a:gd name="connsiteY26" fmla="*/ 308403 h 316590"/>
            <a:gd name="connsiteX27" fmla="*/ 84626 w 657763"/>
            <a:gd name="connsiteY27" fmla="*/ 302944 h 316590"/>
            <a:gd name="connsiteX28" fmla="*/ 92813 w 657763"/>
            <a:gd name="connsiteY28" fmla="*/ 300215 h 316590"/>
            <a:gd name="connsiteX29" fmla="*/ 106459 w 657763"/>
            <a:gd name="connsiteY29" fmla="*/ 292027 h 316590"/>
            <a:gd name="connsiteX30" fmla="*/ 114647 w 657763"/>
            <a:gd name="connsiteY30" fmla="*/ 286569 h 316590"/>
            <a:gd name="connsiteX31" fmla="*/ 125564 w 657763"/>
            <a:gd name="connsiteY31" fmla="*/ 283840 h 316590"/>
            <a:gd name="connsiteX32" fmla="*/ 133752 w 657763"/>
            <a:gd name="connsiteY32" fmla="*/ 281110 h 316590"/>
            <a:gd name="connsiteX33" fmla="*/ 144669 w 657763"/>
            <a:gd name="connsiteY33" fmla="*/ 275652 h 316590"/>
            <a:gd name="connsiteX34" fmla="*/ 161044 w 657763"/>
            <a:gd name="connsiteY34" fmla="*/ 270193 h 316590"/>
            <a:gd name="connsiteX35" fmla="*/ 169232 w 657763"/>
            <a:gd name="connsiteY35" fmla="*/ 267464 h 316590"/>
            <a:gd name="connsiteX36" fmla="*/ 177419 w 657763"/>
            <a:gd name="connsiteY36" fmla="*/ 262006 h 316590"/>
            <a:gd name="connsiteX37" fmla="*/ 185607 w 657763"/>
            <a:gd name="connsiteY37" fmla="*/ 229255 h 316590"/>
            <a:gd name="connsiteX38" fmla="*/ 191065 w 657763"/>
            <a:gd name="connsiteY38" fmla="*/ 221067 h 316590"/>
            <a:gd name="connsiteX39" fmla="*/ 201982 w 657763"/>
            <a:gd name="connsiteY39" fmla="*/ 210150 h 316590"/>
            <a:gd name="connsiteX40" fmla="*/ 204712 w 657763"/>
            <a:gd name="connsiteY40" fmla="*/ 169212 h 316590"/>
            <a:gd name="connsiteX41" fmla="*/ 207441 w 657763"/>
            <a:gd name="connsiteY41" fmla="*/ 161024 h 316590"/>
            <a:gd name="connsiteX42" fmla="*/ 223816 w 657763"/>
            <a:gd name="connsiteY42" fmla="*/ 155566 h 316590"/>
            <a:gd name="connsiteX43" fmla="*/ 232004 w 657763"/>
            <a:gd name="connsiteY43" fmla="*/ 152837 h 316590"/>
            <a:gd name="connsiteX44" fmla="*/ 234733 w 657763"/>
            <a:gd name="connsiteY44" fmla="*/ 161024 h 316590"/>
            <a:gd name="connsiteX45" fmla="*/ 237462 w 657763"/>
            <a:gd name="connsiteY45" fmla="*/ 191046 h 316590"/>
            <a:gd name="connsiteX46" fmla="*/ 248379 w 657763"/>
            <a:gd name="connsiteY46" fmla="*/ 201963 h 316590"/>
            <a:gd name="connsiteX47" fmla="*/ 264755 w 657763"/>
            <a:gd name="connsiteY47" fmla="*/ 199234 h 316590"/>
            <a:gd name="connsiteX48" fmla="*/ 267484 w 657763"/>
            <a:gd name="connsiteY48" fmla="*/ 191046 h 316590"/>
            <a:gd name="connsiteX49" fmla="*/ 316610 w 657763"/>
            <a:gd name="connsiteY49" fmla="*/ 182858 h 316590"/>
            <a:gd name="connsiteX50" fmla="*/ 322068 w 657763"/>
            <a:gd name="connsiteY50" fmla="*/ 163754 h 316590"/>
            <a:gd name="connsiteX51" fmla="*/ 324798 w 657763"/>
            <a:gd name="connsiteY51" fmla="*/ 125544 h 316590"/>
            <a:gd name="connsiteX52" fmla="*/ 327527 w 657763"/>
            <a:gd name="connsiteY52" fmla="*/ 117357 h 316590"/>
            <a:gd name="connsiteX53" fmla="*/ 338444 w 657763"/>
            <a:gd name="connsiteY53" fmla="*/ 106440 h 316590"/>
            <a:gd name="connsiteX54" fmla="*/ 346631 w 657763"/>
            <a:gd name="connsiteY54" fmla="*/ 103711 h 316590"/>
            <a:gd name="connsiteX55" fmla="*/ 354819 w 657763"/>
            <a:gd name="connsiteY55" fmla="*/ 98252 h 316590"/>
            <a:gd name="connsiteX56" fmla="*/ 363007 w 657763"/>
            <a:gd name="connsiteY56" fmla="*/ 95523 h 316590"/>
            <a:gd name="connsiteX57" fmla="*/ 379382 w 657763"/>
            <a:gd name="connsiteY57" fmla="*/ 84606 h 316590"/>
            <a:gd name="connsiteX58" fmla="*/ 387570 w 657763"/>
            <a:gd name="connsiteY58" fmla="*/ 68231 h 316590"/>
            <a:gd name="connsiteX59" fmla="*/ 393028 w 657763"/>
            <a:gd name="connsiteY59" fmla="*/ 57314 h 316590"/>
            <a:gd name="connsiteX60" fmla="*/ 395757 w 657763"/>
            <a:gd name="connsiteY60" fmla="*/ 49126 h 316590"/>
            <a:gd name="connsiteX61" fmla="*/ 403945 w 657763"/>
            <a:gd name="connsiteY61" fmla="*/ 46397 h 316590"/>
            <a:gd name="connsiteX62" fmla="*/ 425779 w 657763"/>
            <a:gd name="connsiteY62" fmla="*/ 35480 h 316590"/>
            <a:gd name="connsiteX63" fmla="*/ 425779 w 657763"/>
            <a:gd name="connsiteY63" fmla="*/ 35480 h 316590"/>
            <a:gd name="connsiteX64" fmla="*/ 439425 w 657763"/>
            <a:gd name="connsiteY64" fmla="*/ 24563 h 316590"/>
            <a:gd name="connsiteX65" fmla="*/ 442154 w 657763"/>
            <a:gd name="connsiteY65" fmla="*/ 16375 h 316590"/>
            <a:gd name="connsiteX66" fmla="*/ 450342 w 657763"/>
            <a:gd name="connsiteY66" fmla="*/ 21834 h 316590"/>
            <a:gd name="connsiteX67" fmla="*/ 455800 w 657763"/>
            <a:gd name="connsiteY67" fmla="*/ 30022 h 316590"/>
            <a:gd name="connsiteX68" fmla="*/ 469447 w 657763"/>
            <a:gd name="connsiteY68" fmla="*/ 40938 h 316590"/>
            <a:gd name="connsiteX69" fmla="*/ 477634 w 657763"/>
            <a:gd name="connsiteY69" fmla="*/ 65501 h 316590"/>
            <a:gd name="connsiteX70" fmla="*/ 485822 w 657763"/>
            <a:gd name="connsiteY70" fmla="*/ 79148 h 316590"/>
            <a:gd name="connsiteX71" fmla="*/ 494010 w 657763"/>
            <a:gd name="connsiteY71" fmla="*/ 81877 h 316590"/>
            <a:gd name="connsiteX72" fmla="*/ 513114 w 657763"/>
            <a:gd name="connsiteY72" fmla="*/ 79148 h 316590"/>
            <a:gd name="connsiteX73" fmla="*/ 562240 w 657763"/>
            <a:gd name="connsiteY73" fmla="*/ 76418 h 316590"/>
            <a:gd name="connsiteX74" fmla="*/ 573157 w 657763"/>
            <a:gd name="connsiteY74" fmla="*/ 65501 h 316590"/>
            <a:gd name="connsiteX75" fmla="*/ 592262 w 657763"/>
            <a:gd name="connsiteY75" fmla="*/ 60043 h 316590"/>
            <a:gd name="connsiteX76" fmla="*/ 605908 w 657763"/>
            <a:gd name="connsiteY76" fmla="*/ 49126 h 316590"/>
            <a:gd name="connsiteX77" fmla="*/ 608637 w 657763"/>
            <a:gd name="connsiteY77" fmla="*/ 40938 h 316590"/>
            <a:gd name="connsiteX78" fmla="*/ 627742 w 657763"/>
            <a:gd name="connsiteY78" fmla="*/ 19105 h 316590"/>
            <a:gd name="connsiteX79" fmla="*/ 633200 w 657763"/>
            <a:gd name="connsiteY79" fmla="*/ 13646 h 316590"/>
            <a:gd name="connsiteX80" fmla="*/ 649575 w 657763"/>
            <a:gd name="connsiteY80" fmla="*/ 8188 h 316590"/>
            <a:gd name="connsiteX81" fmla="*/ 657763 w 657763"/>
            <a:gd name="connsiteY81" fmla="*/ 5459 h 316590"/>
            <a:gd name="connsiteX82" fmla="*/ 652305 w 657763"/>
            <a:gd name="connsiteY82" fmla="*/ 0 h 3165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Lst>
          <a:rect l="l" t="t" r="r" b="b"/>
          <a:pathLst>
            <a:path w="657763" h="316590">
              <a:moveTo>
                <a:pt x="166502" y="24563"/>
              </a:moveTo>
              <a:cubicBezTo>
                <a:pt x="165592" y="31841"/>
                <a:pt x="165085" y="39181"/>
                <a:pt x="163773" y="46397"/>
              </a:cubicBezTo>
              <a:cubicBezTo>
                <a:pt x="163258" y="49228"/>
                <a:pt x="161742" y="51794"/>
                <a:pt x="161044" y="54585"/>
              </a:cubicBezTo>
              <a:cubicBezTo>
                <a:pt x="159919" y="59085"/>
                <a:pt x="159145" y="63667"/>
                <a:pt x="158315" y="68231"/>
              </a:cubicBezTo>
              <a:cubicBezTo>
                <a:pt x="157312" y="73746"/>
                <a:pt x="154558" y="96550"/>
                <a:pt x="150127" y="100981"/>
              </a:cubicBezTo>
              <a:cubicBezTo>
                <a:pt x="142350" y="108760"/>
                <a:pt x="146810" y="105013"/>
                <a:pt x="136481" y="111898"/>
              </a:cubicBezTo>
              <a:cubicBezTo>
                <a:pt x="127453" y="125440"/>
                <a:pt x="133343" y="117764"/>
                <a:pt x="117376" y="133732"/>
              </a:cubicBezTo>
              <a:lnTo>
                <a:pt x="111918" y="139191"/>
              </a:lnTo>
              <a:lnTo>
                <a:pt x="106459" y="144649"/>
              </a:lnTo>
              <a:cubicBezTo>
                <a:pt x="104640" y="150107"/>
                <a:pt x="104192" y="156237"/>
                <a:pt x="101001" y="161024"/>
              </a:cubicBezTo>
              <a:cubicBezTo>
                <a:pt x="99182" y="163753"/>
                <a:pt x="97010" y="166278"/>
                <a:pt x="95543" y="169212"/>
              </a:cubicBezTo>
              <a:cubicBezTo>
                <a:pt x="94256" y="171785"/>
                <a:pt x="94610" y="175153"/>
                <a:pt x="92813" y="177400"/>
              </a:cubicBezTo>
              <a:cubicBezTo>
                <a:pt x="90764" y="179961"/>
                <a:pt x="87355" y="181039"/>
                <a:pt x="84626" y="182858"/>
              </a:cubicBezTo>
              <a:cubicBezTo>
                <a:pt x="83716" y="185587"/>
                <a:pt x="83930" y="189012"/>
                <a:pt x="81896" y="191046"/>
              </a:cubicBezTo>
              <a:cubicBezTo>
                <a:pt x="79862" y="193080"/>
                <a:pt x="76176" y="192295"/>
                <a:pt x="73709" y="193775"/>
              </a:cubicBezTo>
              <a:cubicBezTo>
                <a:pt x="54978" y="205014"/>
                <a:pt x="83253" y="194233"/>
                <a:pt x="60063" y="201963"/>
              </a:cubicBezTo>
              <a:cubicBezTo>
                <a:pt x="46227" y="215797"/>
                <a:pt x="64137" y="199517"/>
                <a:pt x="46416" y="210150"/>
              </a:cubicBezTo>
              <a:cubicBezTo>
                <a:pt x="44210" y="211474"/>
                <a:pt x="42777" y="213789"/>
                <a:pt x="40958" y="215609"/>
              </a:cubicBezTo>
              <a:cubicBezTo>
                <a:pt x="40048" y="218338"/>
                <a:pt x="39709" y="221330"/>
                <a:pt x="38229" y="223797"/>
              </a:cubicBezTo>
              <a:cubicBezTo>
                <a:pt x="36905" y="226003"/>
                <a:pt x="33921" y="226954"/>
                <a:pt x="32770" y="229255"/>
              </a:cubicBezTo>
              <a:cubicBezTo>
                <a:pt x="30197" y="234401"/>
                <a:pt x="28707" y="240048"/>
                <a:pt x="27312" y="245630"/>
              </a:cubicBezTo>
              <a:cubicBezTo>
                <a:pt x="18781" y="279757"/>
                <a:pt x="29684" y="237327"/>
                <a:pt x="21853" y="264735"/>
              </a:cubicBezTo>
              <a:cubicBezTo>
                <a:pt x="20822" y="268342"/>
                <a:pt x="21205" y="272531"/>
                <a:pt x="19124" y="275652"/>
              </a:cubicBezTo>
              <a:cubicBezTo>
                <a:pt x="15556" y="281004"/>
                <a:pt x="5478" y="289298"/>
                <a:pt x="5478" y="289298"/>
              </a:cubicBezTo>
              <a:cubicBezTo>
                <a:pt x="-1166" y="309232"/>
                <a:pt x="-1375" y="300091"/>
                <a:pt x="2749" y="316590"/>
              </a:cubicBezTo>
              <a:cubicBezTo>
                <a:pt x="12756" y="315680"/>
                <a:pt x="22783" y="314971"/>
                <a:pt x="32770" y="313861"/>
              </a:cubicBezTo>
              <a:cubicBezTo>
                <a:pt x="43308" y="312690"/>
                <a:pt x="57611" y="310176"/>
                <a:pt x="68250" y="308403"/>
              </a:cubicBezTo>
              <a:lnTo>
                <a:pt x="84626" y="302944"/>
              </a:lnTo>
              <a:lnTo>
                <a:pt x="92813" y="300215"/>
              </a:lnTo>
              <a:cubicBezTo>
                <a:pt x="103475" y="289553"/>
                <a:pt x="92289" y="299112"/>
                <a:pt x="106459" y="292027"/>
              </a:cubicBezTo>
              <a:cubicBezTo>
                <a:pt x="109393" y="290560"/>
                <a:pt x="111632" y="287861"/>
                <a:pt x="114647" y="286569"/>
              </a:cubicBezTo>
              <a:cubicBezTo>
                <a:pt x="118095" y="285092"/>
                <a:pt x="121957" y="284871"/>
                <a:pt x="125564" y="283840"/>
              </a:cubicBezTo>
              <a:cubicBezTo>
                <a:pt x="128330" y="283050"/>
                <a:pt x="131108" y="282243"/>
                <a:pt x="133752" y="281110"/>
              </a:cubicBezTo>
              <a:cubicBezTo>
                <a:pt x="137491" y="279507"/>
                <a:pt x="140892" y="277163"/>
                <a:pt x="144669" y="275652"/>
              </a:cubicBezTo>
              <a:cubicBezTo>
                <a:pt x="150011" y="273515"/>
                <a:pt x="155586" y="272013"/>
                <a:pt x="161044" y="270193"/>
              </a:cubicBezTo>
              <a:lnTo>
                <a:pt x="169232" y="267464"/>
              </a:lnTo>
              <a:cubicBezTo>
                <a:pt x="171961" y="265645"/>
                <a:pt x="174858" y="264055"/>
                <a:pt x="177419" y="262006"/>
              </a:cubicBezTo>
              <a:cubicBezTo>
                <a:pt x="190015" y="251929"/>
                <a:pt x="180232" y="252547"/>
                <a:pt x="185607" y="229255"/>
              </a:cubicBezTo>
              <a:cubicBezTo>
                <a:pt x="186345" y="226059"/>
                <a:pt x="188930" y="223558"/>
                <a:pt x="191065" y="221067"/>
              </a:cubicBezTo>
              <a:cubicBezTo>
                <a:pt x="194414" y="217160"/>
                <a:pt x="201982" y="210150"/>
                <a:pt x="201982" y="210150"/>
              </a:cubicBezTo>
              <a:cubicBezTo>
                <a:pt x="202892" y="196504"/>
                <a:pt x="203202" y="182805"/>
                <a:pt x="204712" y="169212"/>
              </a:cubicBezTo>
              <a:cubicBezTo>
                <a:pt x="205030" y="166353"/>
                <a:pt x="205100" y="162696"/>
                <a:pt x="207441" y="161024"/>
              </a:cubicBezTo>
              <a:cubicBezTo>
                <a:pt x="212123" y="157680"/>
                <a:pt x="218358" y="157385"/>
                <a:pt x="223816" y="155566"/>
              </a:cubicBezTo>
              <a:lnTo>
                <a:pt x="232004" y="152837"/>
              </a:lnTo>
              <a:cubicBezTo>
                <a:pt x="232914" y="155566"/>
                <a:pt x="234326" y="158176"/>
                <a:pt x="234733" y="161024"/>
              </a:cubicBezTo>
              <a:cubicBezTo>
                <a:pt x="236154" y="170972"/>
                <a:pt x="234284" y="181513"/>
                <a:pt x="237462" y="191046"/>
              </a:cubicBezTo>
              <a:cubicBezTo>
                <a:pt x="239089" y="195928"/>
                <a:pt x="248379" y="201963"/>
                <a:pt x="248379" y="201963"/>
              </a:cubicBezTo>
              <a:cubicBezTo>
                <a:pt x="253838" y="201053"/>
                <a:pt x="259950" y="201980"/>
                <a:pt x="264755" y="199234"/>
              </a:cubicBezTo>
              <a:cubicBezTo>
                <a:pt x="267253" y="197807"/>
                <a:pt x="265143" y="192718"/>
                <a:pt x="267484" y="191046"/>
              </a:cubicBezTo>
              <a:cubicBezTo>
                <a:pt x="278091" y="183469"/>
                <a:pt x="308895" y="183501"/>
                <a:pt x="316610" y="182858"/>
              </a:cubicBezTo>
              <a:cubicBezTo>
                <a:pt x="331043" y="173237"/>
                <a:pt x="322068" y="182865"/>
                <a:pt x="322068" y="163754"/>
              </a:cubicBezTo>
              <a:cubicBezTo>
                <a:pt x="322068" y="150985"/>
                <a:pt x="323306" y="138226"/>
                <a:pt x="324798" y="125544"/>
              </a:cubicBezTo>
              <a:cubicBezTo>
                <a:pt x="325134" y="122687"/>
                <a:pt x="325855" y="119698"/>
                <a:pt x="327527" y="117357"/>
              </a:cubicBezTo>
              <a:cubicBezTo>
                <a:pt x="330518" y="113169"/>
                <a:pt x="333562" y="108067"/>
                <a:pt x="338444" y="106440"/>
              </a:cubicBezTo>
              <a:lnTo>
                <a:pt x="346631" y="103711"/>
              </a:lnTo>
              <a:cubicBezTo>
                <a:pt x="349360" y="101891"/>
                <a:pt x="351885" y="99719"/>
                <a:pt x="354819" y="98252"/>
              </a:cubicBezTo>
              <a:cubicBezTo>
                <a:pt x="357392" y="96965"/>
                <a:pt x="360492" y="96920"/>
                <a:pt x="363007" y="95523"/>
              </a:cubicBezTo>
              <a:cubicBezTo>
                <a:pt x="368742" y="92337"/>
                <a:pt x="379382" y="84606"/>
                <a:pt x="379382" y="84606"/>
              </a:cubicBezTo>
              <a:cubicBezTo>
                <a:pt x="389871" y="68873"/>
                <a:pt x="380792" y="84047"/>
                <a:pt x="387570" y="68231"/>
              </a:cubicBezTo>
              <a:cubicBezTo>
                <a:pt x="389173" y="64491"/>
                <a:pt x="391426" y="61054"/>
                <a:pt x="393028" y="57314"/>
              </a:cubicBezTo>
              <a:cubicBezTo>
                <a:pt x="394161" y="54670"/>
                <a:pt x="393723" y="51160"/>
                <a:pt x="395757" y="49126"/>
              </a:cubicBezTo>
              <a:cubicBezTo>
                <a:pt x="397791" y="47092"/>
                <a:pt x="401216" y="47307"/>
                <a:pt x="403945" y="46397"/>
              </a:cubicBezTo>
              <a:cubicBezTo>
                <a:pt x="413472" y="36870"/>
                <a:pt x="406963" y="41752"/>
                <a:pt x="425779" y="35480"/>
              </a:cubicBezTo>
              <a:lnTo>
                <a:pt x="425779" y="35480"/>
              </a:lnTo>
              <a:cubicBezTo>
                <a:pt x="436108" y="28595"/>
                <a:pt x="431648" y="32342"/>
                <a:pt x="439425" y="24563"/>
              </a:cubicBezTo>
              <a:cubicBezTo>
                <a:pt x="440335" y="21834"/>
                <a:pt x="439363" y="17073"/>
                <a:pt x="442154" y="16375"/>
              </a:cubicBezTo>
              <a:cubicBezTo>
                <a:pt x="445336" y="15579"/>
                <a:pt x="448023" y="19514"/>
                <a:pt x="450342" y="21834"/>
              </a:cubicBezTo>
              <a:cubicBezTo>
                <a:pt x="452661" y="24153"/>
                <a:pt x="453751" y="27461"/>
                <a:pt x="455800" y="30022"/>
              </a:cubicBezTo>
              <a:cubicBezTo>
                <a:pt x="460243" y="35576"/>
                <a:pt x="463370" y="36887"/>
                <a:pt x="469447" y="40938"/>
              </a:cubicBezTo>
              <a:lnTo>
                <a:pt x="477634" y="65501"/>
              </a:lnTo>
              <a:cubicBezTo>
                <a:pt x="479781" y="71942"/>
                <a:pt x="479577" y="75401"/>
                <a:pt x="485822" y="79148"/>
              </a:cubicBezTo>
              <a:cubicBezTo>
                <a:pt x="488289" y="80628"/>
                <a:pt x="491281" y="80967"/>
                <a:pt x="494010" y="81877"/>
              </a:cubicBezTo>
              <a:cubicBezTo>
                <a:pt x="500378" y="80967"/>
                <a:pt x="506702" y="79661"/>
                <a:pt x="513114" y="79148"/>
              </a:cubicBezTo>
              <a:cubicBezTo>
                <a:pt x="529462" y="77840"/>
                <a:pt x="546247" y="80053"/>
                <a:pt x="562240" y="76418"/>
              </a:cubicBezTo>
              <a:cubicBezTo>
                <a:pt x="567258" y="75277"/>
                <a:pt x="568164" y="66749"/>
                <a:pt x="573157" y="65501"/>
              </a:cubicBezTo>
              <a:cubicBezTo>
                <a:pt x="586865" y="62074"/>
                <a:pt x="580515" y="63958"/>
                <a:pt x="592262" y="60043"/>
              </a:cubicBezTo>
              <a:cubicBezTo>
                <a:pt x="595981" y="57564"/>
                <a:pt x="603315" y="53447"/>
                <a:pt x="605908" y="49126"/>
              </a:cubicBezTo>
              <a:cubicBezTo>
                <a:pt x="607388" y="46659"/>
                <a:pt x="607240" y="43453"/>
                <a:pt x="608637" y="40938"/>
              </a:cubicBezTo>
              <a:cubicBezTo>
                <a:pt x="621193" y="18336"/>
                <a:pt x="614185" y="29950"/>
                <a:pt x="627742" y="19105"/>
              </a:cubicBezTo>
              <a:cubicBezTo>
                <a:pt x="629751" y="17498"/>
                <a:pt x="630899" y="14797"/>
                <a:pt x="633200" y="13646"/>
              </a:cubicBezTo>
              <a:cubicBezTo>
                <a:pt x="638346" y="11073"/>
                <a:pt x="644117" y="10007"/>
                <a:pt x="649575" y="8188"/>
              </a:cubicBezTo>
              <a:lnTo>
                <a:pt x="657763" y="5459"/>
              </a:lnTo>
              <a:lnTo>
                <a:pt x="652305" y="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101</xdr:col>
      <xdr:colOff>2729</xdr:colOff>
      <xdr:row>198</xdr:row>
      <xdr:rowOff>8188</xdr:rowOff>
    </xdr:from>
    <xdr:to>
      <xdr:col>108</xdr:col>
      <xdr:colOff>2729</xdr:colOff>
      <xdr:row>227</xdr:row>
      <xdr:rowOff>10917</xdr:rowOff>
    </xdr:to>
    <xdr:sp macro="" textlink="">
      <xdr:nvSpPr>
        <xdr:cNvPr id="72" name="Freeform 82">
          <a:extLst>
            <a:ext uri="{FF2B5EF4-FFF2-40B4-BE49-F238E27FC236}">
              <a16:creationId xmlns:a16="http://schemas.microsoft.com/office/drawing/2014/main" id="{00000000-0008-0000-0F00-000048000000}"/>
            </a:ext>
          </a:extLst>
        </xdr:cNvPr>
        <xdr:cNvSpPr/>
      </xdr:nvSpPr>
      <xdr:spPr>
        <a:xfrm>
          <a:off x="3850829" y="3193348"/>
          <a:ext cx="213360" cy="444689"/>
        </a:xfrm>
        <a:custGeom>
          <a:avLst/>
          <a:gdLst>
            <a:gd name="connsiteX0" fmla="*/ 191046 w 191046"/>
            <a:gd name="connsiteY0" fmla="*/ 556762 h 556762"/>
            <a:gd name="connsiteX1" fmla="*/ 177400 w 191046"/>
            <a:gd name="connsiteY1" fmla="*/ 545845 h 556762"/>
            <a:gd name="connsiteX2" fmla="*/ 152837 w 191046"/>
            <a:gd name="connsiteY2" fmla="*/ 540386 h 556762"/>
            <a:gd name="connsiteX3" fmla="*/ 144649 w 191046"/>
            <a:gd name="connsiteY3" fmla="*/ 537657 h 556762"/>
            <a:gd name="connsiteX4" fmla="*/ 136462 w 191046"/>
            <a:gd name="connsiteY4" fmla="*/ 529470 h 556762"/>
            <a:gd name="connsiteX5" fmla="*/ 133732 w 191046"/>
            <a:gd name="connsiteY5" fmla="*/ 521282 h 556762"/>
            <a:gd name="connsiteX6" fmla="*/ 128274 w 191046"/>
            <a:gd name="connsiteY6" fmla="*/ 513094 h 556762"/>
            <a:gd name="connsiteX7" fmla="*/ 120086 w 191046"/>
            <a:gd name="connsiteY7" fmla="*/ 480344 h 556762"/>
            <a:gd name="connsiteX8" fmla="*/ 109169 w 191046"/>
            <a:gd name="connsiteY8" fmla="*/ 466697 h 556762"/>
            <a:gd name="connsiteX9" fmla="*/ 106440 w 191046"/>
            <a:gd name="connsiteY9" fmla="*/ 458510 h 556762"/>
            <a:gd name="connsiteX10" fmla="*/ 100982 w 191046"/>
            <a:gd name="connsiteY10" fmla="*/ 453051 h 556762"/>
            <a:gd name="connsiteX11" fmla="*/ 95523 w 191046"/>
            <a:gd name="connsiteY11" fmla="*/ 436676 h 556762"/>
            <a:gd name="connsiteX12" fmla="*/ 84606 w 191046"/>
            <a:gd name="connsiteY12" fmla="*/ 423030 h 556762"/>
            <a:gd name="connsiteX13" fmla="*/ 76419 w 191046"/>
            <a:gd name="connsiteY13" fmla="*/ 406654 h 556762"/>
            <a:gd name="connsiteX14" fmla="*/ 65502 w 191046"/>
            <a:gd name="connsiteY14" fmla="*/ 395737 h 556762"/>
            <a:gd name="connsiteX15" fmla="*/ 57314 w 191046"/>
            <a:gd name="connsiteY15" fmla="*/ 393008 h 556762"/>
            <a:gd name="connsiteX16" fmla="*/ 35480 w 191046"/>
            <a:gd name="connsiteY16" fmla="*/ 376633 h 556762"/>
            <a:gd name="connsiteX17" fmla="*/ 13646 w 191046"/>
            <a:gd name="connsiteY17" fmla="*/ 373904 h 556762"/>
            <a:gd name="connsiteX18" fmla="*/ 2730 w 191046"/>
            <a:gd name="connsiteY18" fmla="*/ 360258 h 556762"/>
            <a:gd name="connsiteX19" fmla="*/ 0 w 191046"/>
            <a:gd name="connsiteY19" fmla="*/ 352070 h 556762"/>
            <a:gd name="connsiteX20" fmla="*/ 5459 w 191046"/>
            <a:gd name="connsiteY20" fmla="*/ 305673 h 556762"/>
            <a:gd name="connsiteX21" fmla="*/ 13646 w 191046"/>
            <a:gd name="connsiteY21" fmla="*/ 278381 h 556762"/>
            <a:gd name="connsiteX22" fmla="*/ 16376 w 191046"/>
            <a:gd name="connsiteY22" fmla="*/ 270193 h 556762"/>
            <a:gd name="connsiteX23" fmla="*/ 19105 w 191046"/>
            <a:gd name="connsiteY23" fmla="*/ 262005 h 556762"/>
            <a:gd name="connsiteX24" fmla="*/ 24563 w 191046"/>
            <a:gd name="connsiteY24" fmla="*/ 253818 h 556762"/>
            <a:gd name="connsiteX25" fmla="*/ 32751 w 191046"/>
            <a:gd name="connsiteY25" fmla="*/ 226525 h 556762"/>
            <a:gd name="connsiteX26" fmla="*/ 40939 w 191046"/>
            <a:gd name="connsiteY26" fmla="*/ 210150 h 556762"/>
            <a:gd name="connsiteX27" fmla="*/ 51856 w 191046"/>
            <a:gd name="connsiteY27" fmla="*/ 212879 h 556762"/>
            <a:gd name="connsiteX28" fmla="*/ 62773 w 191046"/>
            <a:gd name="connsiteY28" fmla="*/ 223796 h 556762"/>
            <a:gd name="connsiteX29" fmla="*/ 76419 w 191046"/>
            <a:gd name="connsiteY29" fmla="*/ 234713 h 556762"/>
            <a:gd name="connsiteX30" fmla="*/ 87336 w 191046"/>
            <a:gd name="connsiteY30" fmla="*/ 237442 h 556762"/>
            <a:gd name="connsiteX31" fmla="*/ 109169 w 191046"/>
            <a:gd name="connsiteY31" fmla="*/ 234713 h 556762"/>
            <a:gd name="connsiteX32" fmla="*/ 111899 w 191046"/>
            <a:gd name="connsiteY32" fmla="*/ 226525 h 556762"/>
            <a:gd name="connsiteX33" fmla="*/ 109169 w 191046"/>
            <a:gd name="connsiteY33" fmla="*/ 196504 h 556762"/>
            <a:gd name="connsiteX34" fmla="*/ 98252 w 191046"/>
            <a:gd name="connsiteY34" fmla="*/ 180129 h 556762"/>
            <a:gd name="connsiteX35" fmla="*/ 92794 w 191046"/>
            <a:gd name="connsiteY35" fmla="*/ 171941 h 556762"/>
            <a:gd name="connsiteX36" fmla="*/ 87336 w 191046"/>
            <a:gd name="connsiteY36" fmla="*/ 163753 h 556762"/>
            <a:gd name="connsiteX37" fmla="*/ 76419 w 191046"/>
            <a:gd name="connsiteY37" fmla="*/ 152836 h 556762"/>
            <a:gd name="connsiteX38" fmla="*/ 70960 w 191046"/>
            <a:gd name="connsiteY38" fmla="*/ 147378 h 556762"/>
            <a:gd name="connsiteX39" fmla="*/ 65502 w 191046"/>
            <a:gd name="connsiteY39" fmla="*/ 141919 h 556762"/>
            <a:gd name="connsiteX40" fmla="*/ 57314 w 191046"/>
            <a:gd name="connsiteY40" fmla="*/ 139190 h 556762"/>
            <a:gd name="connsiteX41" fmla="*/ 40939 w 191046"/>
            <a:gd name="connsiteY41" fmla="*/ 131003 h 556762"/>
            <a:gd name="connsiteX42" fmla="*/ 35480 w 191046"/>
            <a:gd name="connsiteY42" fmla="*/ 125544 h 556762"/>
            <a:gd name="connsiteX43" fmla="*/ 21834 w 191046"/>
            <a:gd name="connsiteY43" fmla="*/ 117356 h 556762"/>
            <a:gd name="connsiteX44" fmla="*/ 24563 w 191046"/>
            <a:gd name="connsiteY44" fmla="*/ 109169 h 556762"/>
            <a:gd name="connsiteX45" fmla="*/ 27293 w 191046"/>
            <a:gd name="connsiteY45" fmla="*/ 98252 h 556762"/>
            <a:gd name="connsiteX46" fmla="*/ 35480 w 191046"/>
            <a:gd name="connsiteY46" fmla="*/ 95523 h 556762"/>
            <a:gd name="connsiteX47" fmla="*/ 30022 w 191046"/>
            <a:gd name="connsiteY47" fmla="*/ 70960 h 556762"/>
            <a:gd name="connsiteX48" fmla="*/ 24563 w 191046"/>
            <a:gd name="connsiteY48" fmla="*/ 65501 h 556762"/>
            <a:gd name="connsiteX49" fmla="*/ 21834 w 191046"/>
            <a:gd name="connsiteY49" fmla="*/ 57313 h 556762"/>
            <a:gd name="connsiteX50" fmla="*/ 27293 w 191046"/>
            <a:gd name="connsiteY50" fmla="*/ 51855 h 556762"/>
            <a:gd name="connsiteX51" fmla="*/ 38209 w 191046"/>
            <a:gd name="connsiteY51" fmla="*/ 35480 h 556762"/>
            <a:gd name="connsiteX52" fmla="*/ 43668 w 191046"/>
            <a:gd name="connsiteY52" fmla="*/ 19104 h 556762"/>
            <a:gd name="connsiteX53" fmla="*/ 54585 w 191046"/>
            <a:gd name="connsiteY53" fmla="*/ 0 h 55676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Lst>
          <a:rect l="l" t="t" r="r" b="b"/>
          <a:pathLst>
            <a:path w="191046" h="556762">
              <a:moveTo>
                <a:pt x="191046" y="556762"/>
              </a:moveTo>
              <a:cubicBezTo>
                <a:pt x="186497" y="553123"/>
                <a:pt x="182340" y="548932"/>
                <a:pt x="177400" y="545845"/>
              </a:cubicBezTo>
              <a:cubicBezTo>
                <a:pt x="172318" y="542669"/>
                <a:pt x="155978" y="541084"/>
                <a:pt x="152837" y="540386"/>
              </a:cubicBezTo>
              <a:cubicBezTo>
                <a:pt x="150029" y="539762"/>
                <a:pt x="147378" y="538567"/>
                <a:pt x="144649" y="537657"/>
              </a:cubicBezTo>
              <a:cubicBezTo>
                <a:pt x="141920" y="534928"/>
                <a:pt x="138603" y="532681"/>
                <a:pt x="136462" y="529470"/>
              </a:cubicBezTo>
              <a:cubicBezTo>
                <a:pt x="134866" y="527076"/>
                <a:pt x="135019" y="523855"/>
                <a:pt x="133732" y="521282"/>
              </a:cubicBezTo>
              <a:cubicBezTo>
                <a:pt x="132265" y="518348"/>
                <a:pt x="130093" y="515823"/>
                <a:pt x="128274" y="513094"/>
              </a:cubicBezTo>
              <a:cubicBezTo>
                <a:pt x="127372" y="507680"/>
                <a:pt x="124412" y="484671"/>
                <a:pt x="120086" y="480344"/>
              </a:cubicBezTo>
              <a:cubicBezTo>
                <a:pt x="112309" y="472565"/>
                <a:pt x="116055" y="477026"/>
                <a:pt x="109169" y="466697"/>
              </a:cubicBezTo>
              <a:cubicBezTo>
                <a:pt x="108259" y="463968"/>
                <a:pt x="107920" y="460977"/>
                <a:pt x="106440" y="458510"/>
              </a:cubicBezTo>
              <a:cubicBezTo>
                <a:pt x="105116" y="456303"/>
                <a:pt x="102133" y="455353"/>
                <a:pt x="100982" y="453051"/>
              </a:cubicBezTo>
              <a:cubicBezTo>
                <a:pt x="98409" y="447905"/>
                <a:pt x="99591" y="440745"/>
                <a:pt x="95523" y="436676"/>
              </a:cubicBezTo>
              <a:cubicBezTo>
                <a:pt x="87746" y="428897"/>
                <a:pt x="91493" y="433358"/>
                <a:pt x="84606" y="423030"/>
              </a:cubicBezTo>
              <a:cubicBezTo>
                <a:pt x="81965" y="415106"/>
                <a:pt x="82190" y="413387"/>
                <a:pt x="76419" y="406654"/>
              </a:cubicBezTo>
              <a:cubicBezTo>
                <a:pt x="73070" y="402747"/>
                <a:pt x="70384" y="397364"/>
                <a:pt x="65502" y="395737"/>
              </a:cubicBezTo>
              <a:lnTo>
                <a:pt x="57314" y="393008"/>
              </a:lnTo>
              <a:cubicBezTo>
                <a:pt x="47550" y="383244"/>
                <a:pt x="47125" y="378750"/>
                <a:pt x="35480" y="376633"/>
              </a:cubicBezTo>
              <a:cubicBezTo>
                <a:pt x="28264" y="375321"/>
                <a:pt x="20924" y="374814"/>
                <a:pt x="13646" y="373904"/>
              </a:cubicBezTo>
              <a:cubicBezTo>
                <a:pt x="8570" y="368827"/>
                <a:pt x="6172" y="367142"/>
                <a:pt x="2730" y="360258"/>
              </a:cubicBezTo>
              <a:cubicBezTo>
                <a:pt x="1443" y="357685"/>
                <a:pt x="910" y="354799"/>
                <a:pt x="0" y="352070"/>
              </a:cubicBezTo>
              <a:cubicBezTo>
                <a:pt x="1463" y="337442"/>
                <a:pt x="2779" y="320415"/>
                <a:pt x="5459" y="305673"/>
              </a:cubicBezTo>
              <a:cubicBezTo>
                <a:pt x="7109" y="296600"/>
                <a:pt x="10798" y="286925"/>
                <a:pt x="13646" y="278381"/>
              </a:cubicBezTo>
              <a:lnTo>
                <a:pt x="16376" y="270193"/>
              </a:lnTo>
              <a:cubicBezTo>
                <a:pt x="17286" y="267464"/>
                <a:pt x="17509" y="264399"/>
                <a:pt x="19105" y="262005"/>
              </a:cubicBezTo>
              <a:lnTo>
                <a:pt x="24563" y="253818"/>
              </a:lnTo>
              <a:cubicBezTo>
                <a:pt x="26088" y="247719"/>
                <a:pt x="30096" y="230507"/>
                <a:pt x="32751" y="226525"/>
              </a:cubicBezTo>
              <a:cubicBezTo>
                <a:pt x="39805" y="215944"/>
                <a:pt x="37172" y="221449"/>
                <a:pt x="40939" y="210150"/>
              </a:cubicBezTo>
              <a:cubicBezTo>
                <a:pt x="44578" y="211060"/>
                <a:pt x="48675" y="210891"/>
                <a:pt x="51856" y="212879"/>
              </a:cubicBezTo>
              <a:cubicBezTo>
                <a:pt x="56220" y="215607"/>
                <a:pt x="59134" y="220157"/>
                <a:pt x="62773" y="223796"/>
              </a:cubicBezTo>
              <a:cubicBezTo>
                <a:pt x="67177" y="228200"/>
                <a:pt x="70390" y="232129"/>
                <a:pt x="76419" y="234713"/>
              </a:cubicBezTo>
              <a:cubicBezTo>
                <a:pt x="79867" y="236190"/>
                <a:pt x="83697" y="236532"/>
                <a:pt x="87336" y="237442"/>
              </a:cubicBezTo>
              <a:cubicBezTo>
                <a:pt x="94614" y="236532"/>
                <a:pt x="102467" y="237692"/>
                <a:pt x="109169" y="234713"/>
              </a:cubicBezTo>
              <a:cubicBezTo>
                <a:pt x="111798" y="233545"/>
                <a:pt x="111899" y="229402"/>
                <a:pt x="111899" y="226525"/>
              </a:cubicBezTo>
              <a:cubicBezTo>
                <a:pt x="111899" y="216477"/>
                <a:pt x="112005" y="206144"/>
                <a:pt x="109169" y="196504"/>
              </a:cubicBezTo>
              <a:cubicBezTo>
                <a:pt x="107318" y="190210"/>
                <a:pt x="101891" y="185587"/>
                <a:pt x="98252" y="180129"/>
              </a:cubicBezTo>
              <a:lnTo>
                <a:pt x="92794" y="171941"/>
              </a:lnTo>
              <a:cubicBezTo>
                <a:pt x="90975" y="169212"/>
                <a:pt x="89655" y="166072"/>
                <a:pt x="87336" y="163753"/>
              </a:cubicBezTo>
              <a:lnTo>
                <a:pt x="76419" y="152836"/>
              </a:lnTo>
              <a:lnTo>
                <a:pt x="70960" y="147378"/>
              </a:lnTo>
              <a:cubicBezTo>
                <a:pt x="69140" y="145558"/>
                <a:pt x="67943" y="142733"/>
                <a:pt x="65502" y="141919"/>
              </a:cubicBezTo>
              <a:cubicBezTo>
                <a:pt x="62773" y="141009"/>
                <a:pt x="59887" y="140476"/>
                <a:pt x="57314" y="139190"/>
              </a:cubicBezTo>
              <a:cubicBezTo>
                <a:pt x="36148" y="128608"/>
                <a:pt x="61520" y="137863"/>
                <a:pt x="40939" y="131003"/>
              </a:cubicBezTo>
              <a:cubicBezTo>
                <a:pt x="39119" y="129183"/>
                <a:pt x="37687" y="126868"/>
                <a:pt x="35480" y="125544"/>
              </a:cubicBezTo>
              <a:cubicBezTo>
                <a:pt x="17765" y="114914"/>
                <a:pt x="35667" y="131189"/>
                <a:pt x="21834" y="117356"/>
              </a:cubicBezTo>
              <a:cubicBezTo>
                <a:pt x="22744" y="114627"/>
                <a:pt x="23773" y="111935"/>
                <a:pt x="24563" y="109169"/>
              </a:cubicBezTo>
              <a:cubicBezTo>
                <a:pt x="25594" y="105562"/>
                <a:pt x="24950" y="101181"/>
                <a:pt x="27293" y="98252"/>
              </a:cubicBezTo>
              <a:cubicBezTo>
                <a:pt x="29090" y="96006"/>
                <a:pt x="32751" y="96433"/>
                <a:pt x="35480" y="95523"/>
              </a:cubicBezTo>
              <a:cubicBezTo>
                <a:pt x="34929" y="92217"/>
                <a:pt x="33123" y="76128"/>
                <a:pt x="30022" y="70960"/>
              </a:cubicBezTo>
              <a:cubicBezTo>
                <a:pt x="28698" y="68753"/>
                <a:pt x="26383" y="67321"/>
                <a:pt x="24563" y="65501"/>
              </a:cubicBezTo>
              <a:cubicBezTo>
                <a:pt x="23653" y="62772"/>
                <a:pt x="21270" y="60134"/>
                <a:pt x="21834" y="57313"/>
              </a:cubicBezTo>
              <a:cubicBezTo>
                <a:pt x="22339" y="54790"/>
                <a:pt x="25749" y="53914"/>
                <a:pt x="27293" y="51855"/>
              </a:cubicBezTo>
              <a:cubicBezTo>
                <a:pt x="31229" y="46607"/>
                <a:pt x="36134" y="41703"/>
                <a:pt x="38209" y="35480"/>
              </a:cubicBezTo>
              <a:cubicBezTo>
                <a:pt x="40029" y="30021"/>
                <a:pt x="40476" y="23892"/>
                <a:pt x="43668" y="19104"/>
              </a:cubicBezTo>
              <a:cubicBezTo>
                <a:pt x="55090" y="1972"/>
                <a:pt x="54585" y="9289"/>
                <a:pt x="54585"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121</xdr:col>
      <xdr:colOff>16376</xdr:colOff>
      <xdr:row>157</xdr:row>
      <xdr:rowOff>13646</xdr:rowOff>
    </xdr:from>
    <xdr:to>
      <xdr:col>128</xdr:col>
      <xdr:colOff>11156</xdr:colOff>
      <xdr:row>176</xdr:row>
      <xdr:rowOff>5856</xdr:rowOff>
    </xdr:to>
    <xdr:sp macro="" textlink="">
      <xdr:nvSpPr>
        <xdr:cNvPr id="73" name="Freeform 83">
          <a:extLst>
            <a:ext uri="{FF2B5EF4-FFF2-40B4-BE49-F238E27FC236}">
              <a16:creationId xmlns:a16="http://schemas.microsoft.com/office/drawing/2014/main" id="{00000000-0008-0000-0F00-000049000000}"/>
            </a:ext>
          </a:extLst>
        </xdr:cNvPr>
        <xdr:cNvSpPr/>
      </xdr:nvSpPr>
      <xdr:spPr>
        <a:xfrm>
          <a:off x="4474076" y="2573966"/>
          <a:ext cx="208140" cy="281770"/>
        </a:xfrm>
        <a:custGeom>
          <a:avLst/>
          <a:gdLst>
            <a:gd name="connsiteX0" fmla="*/ 0 w 185826"/>
            <a:gd name="connsiteY0" fmla="*/ 0 h 355197"/>
            <a:gd name="connsiteX1" fmla="*/ 8187 w 185826"/>
            <a:gd name="connsiteY1" fmla="*/ 13646 h 355197"/>
            <a:gd name="connsiteX2" fmla="*/ 16375 w 185826"/>
            <a:gd name="connsiteY2" fmla="*/ 16376 h 355197"/>
            <a:gd name="connsiteX3" fmla="*/ 21834 w 185826"/>
            <a:gd name="connsiteY3" fmla="*/ 21834 h 355197"/>
            <a:gd name="connsiteX4" fmla="*/ 38209 w 185826"/>
            <a:gd name="connsiteY4" fmla="*/ 43668 h 355197"/>
            <a:gd name="connsiteX5" fmla="*/ 43667 w 185826"/>
            <a:gd name="connsiteY5" fmla="*/ 60043 h 355197"/>
            <a:gd name="connsiteX6" fmla="*/ 57313 w 185826"/>
            <a:gd name="connsiteY6" fmla="*/ 73689 h 355197"/>
            <a:gd name="connsiteX7" fmla="*/ 65501 w 185826"/>
            <a:gd name="connsiteY7" fmla="*/ 90065 h 355197"/>
            <a:gd name="connsiteX8" fmla="*/ 73689 w 185826"/>
            <a:gd name="connsiteY8" fmla="*/ 95523 h 355197"/>
            <a:gd name="connsiteX9" fmla="*/ 92793 w 185826"/>
            <a:gd name="connsiteY9" fmla="*/ 109169 h 355197"/>
            <a:gd name="connsiteX10" fmla="*/ 106440 w 185826"/>
            <a:gd name="connsiteY10" fmla="*/ 111898 h 355197"/>
            <a:gd name="connsiteX11" fmla="*/ 109169 w 185826"/>
            <a:gd name="connsiteY11" fmla="*/ 120086 h 355197"/>
            <a:gd name="connsiteX12" fmla="*/ 114627 w 185826"/>
            <a:gd name="connsiteY12" fmla="*/ 128274 h 355197"/>
            <a:gd name="connsiteX13" fmla="*/ 120086 w 185826"/>
            <a:gd name="connsiteY13" fmla="*/ 144649 h 355197"/>
            <a:gd name="connsiteX14" fmla="*/ 122815 w 185826"/>
            <a:gd name="connsiteY14" fmla="*/ 152837 h 355197"/>
            <a:gd name="connsiteX15" fmla="*/ 125544 w 185826"/>
            <a:gd name="connsiteY15" fmla="*/ 161025 h 355197"/>
            <a:gd name="connsiteX16" fmla="*/ 128273 w 185826"/>
            <a:gd name="connsiteY16" fmla="*/ 180129 h 355197"/>
            <a:gd name="connsiteX17" fmla="*/ 131003 w 185826"/>
            <a:gd name="connsiteY17" fmla="*/ 191046 h 355197"/>
            <a:gd name="connsiteX18" fmla="*/ 139190 w 185826"/>
            <a:gd name="connsiteY18" fmla="*/ 196504 h 355197"/>
            <a:gd name="connsiteX19" fmla="*/ 152836 w 185826"/>
            <a:gd name="connsiteY19" fmla="*/ 210151 h 355197"/>
            <a:gd name="connsiteX20" fmla="*/ 158295 w 185826"/>
            <a:gd name="connsiteY20" fmla="*/ 215609 h 355197"/>
            <a:gd name="connsiteX21" fmla="*/ 166483 w 185826"/>
            <a:gd name="connsiteY21" fmla="*/ 221067 h 355197"/>
            <a:gd name="connsiteX22" fmla="*/ 169212 w 185826"/>
            <a:gd name="connsiteY22" fmla="*/ 229255 h 355197"/>
            <a:gd name="connsiteX23" fmla="*/ 180129 w 185826"/>
            <a:gd name="connsiteY23" fmla="*/ 240172 h 355197"/>
            <a:gd name="connsiteX24" fmla="*/ 180129 w 185826"/>
            <a:gd name="connsiteY24" fmla="*/ 262006 h 355197"/>
            <a:gd name="connsiteX25" fmla="*/ 171941 w 185826"/>
            <a:gd name="connsiteY25" fmla="*/ 264735 h 355197"/>
            <a:gd name="connsiteX26" fmla="*/ 163753 w 185826"/>
            <a:gd name="connsiteY26" fmla="*/ 278381 h 355197"/>
            <a:gd name="connsiteX27" fmla="*/ 161024 w 185826"/>
            <a:gd name="connsiteY27" fmla="*/ 294757 h 355197"/>
            <a:gd name="connsiteX28" fmla="*/ 144649 w 185826"/>
            <a:gd name="connsiteY28" fmla="*/ 300215 h 355197"/>
            <a:gd name="connsiteX29" fmla="*/ 133732 w 185826"/>
            <a:gd name="connsiteY29" fmla="*/ 313861 h 355197"/>
            <a:gd name="connsiteX30" fmla="*/ 122815 w 185826"/>
            <a:gd name="connsiteY30" fmla="*/ 327507 h 355197"/>
            <a:gd name="connsiteX31" fmla="*/ 125544 w 185826"/>
            <a:gd name="connsiteY31" fmla="*/ 335695 h 355197"/>
            <a:gd name="connsiteX32" fmla="*/ 128273 w 185826"/>
            <a:gd name="connsiteY32" fmla="*/ 354800 h 355197"/>
            <a:gd name="connsiteX33" fmla="*/ 131003 w 185826"/>
            <a:gd name="connsiteY33" fmla="*/ 346612 h 3551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185826" h="355197">
              <a:moveTo>
                <a:pt x="0" y="0"/>
              </a:moveTo>
              <a:cubicBezTo>
                <a:pt x="2729" y="4549"/>
                <a:pt x="4436" y="9895"/>
                <a:pt x="8187" y="13646"/>
              </a:cubicBezTo>
              <a:cubicBezTo>
                <a:pt x="10221" y="15680"/>
                <a:pt x="13908" y="14896"/>
                <a:pt x="16375" y="16376"/>
              </a:cubicBezTo>
              <a:cubicBezTo>
                <a:pt x="18581" y="17700"/>
                <a:pt x="20290" y="19775"/>
                <a:pt x="21834" y="21834"/>
              </a:cubicBezTo>
              <a:cubicBezTo>
                <a:pt x="40354" y="46526"/>
                <a:pt x="25689" y="31148"/>
                <a:pt x="38209" y="43668"/>
              </a:cubicBezTo>
              <a:cubicBezTo>
                <a:pt x="40028" y="49126"/>
                <a:pt x="39599" y="55975"/>
                <a:pt x="43667" y="60043"/>
              </a:cubicBezTo>
              <a:lnTo>
                <a:pt x="57313" y="73689"/>
              </a:lnTo>
              <a:cubicBezTo>
                <a:pt x="59533" y="80346"/>
                <a:pt x="60212" y="84776"/>
                <a:pt x="65501" y="90065"/>
              </a:cubicBezTo>
              <a:cubicBezTo>
                <a:pt x="67820" y="92384"/>
                <a:pt x="71198" y="93388"/>
                <a:pt x="73689" y="95523"/>
              </a:cubicBezTo>
              <a:cubicBezTo>
                <a:pt x="86478" y="106485"/>
                <a:pt x="79814" y="105925"/>
                <a:pt x="92793" y="109169"/>
              </a:cubicBezTo>
              <a:cubicBezTo>
                <a:pt x="97294" y="110294"/>
                <a:pt x="101891" y="110988"/>
                <a:pt x="106440" y="111898"/>
              </a:cubicBezTo>
              <a:cubicBezTo>
                <a:pt x="107350" y="114627"/>
                <a:pt x="107883" y="117513"/>
                <a:pt x="109169" y="120086"/>
              </a:cubicBezTo>
              <a:cubicBezTo>
                <a:pt x="110636" y="123020"/>
                <a:pt x="113295" y="125277"/>
                <a:pt x="114627" y="128274"/>
              </a:cubicBezTo>
              <a:cubicBezTo>
                <a:pt x="116964" y="133532"/>
                <a:pt x="118266" y="139191"/>
                <a:pt x="120086" y="144649"/>
              </a:cubicBezTo>
              <a:lnTo>
                <a:pt x="122815" y="152837"/>
              </a:lnTo>
              <a:lnTo>
                <a:pt x="125544" y="161025"/>
              </a:lnTo>
              <a:cubicBezTo>
                <a:pt x="126454" y="167393"/>
                <a:pt x="127122" y="173800"/>
                <a:pt x="128273" y="180129"/>
              </a:cubicBezTo>
              <a:cubicBezTo>
                <a:pt x="128944" y="183820"/>
                <a:pt x="128922" y="187925"/>
                <a:pt x="131003" y="191046"/>
              </a:cubicBezTo>
              <a:cubicBezTo>
                <a:pt x="132822" y="193775"/>
                <a:pt x="136722" y="194344"/>
                <a:pt x="139190" y="196504"/>
              </a:cubicBezTo>
              <a:cubicBezTo>
                <a:pt x="144031" y="200740"/>
                <a:pt x="148287" y="205602"/>
                <a:pt x="152836" y="210151"/>
              </a:cubicBezTo>
              <a:cubicBezTo>
                <a:pt x="154656" y="211971"/>
                <a:pt x="156154" y="214182"/>
                <a:pt x="158295" y="215609"/>
              </a:cubicBezTo>
              <a:lnTo>
                <a:pt x="166483" y="221067"/>
              </a:lnTo>
              <a:cubicBezTo>
                <a:pt x="167393" y="223796"/>
                <a:pt x="167540" y="226914"/>
                <a:pt x="169212" y="229255"/>
              </a:cubicBezTo>
              <a:cubicBezTo>
                <a:pt x="172203" y="233443"/>
                <a:pt x="180129" y="240172"/>
                <a:pt x="180129" y="240172"/>
              </a:cubicBezTo>
              <a:cubicBezTo>
                <a:pt x="184033" y="251885"/>
                <a:pt x="190714" y="255655"/>
                <a:pt x="180129" y="262006"/>
              </a:cubicBezTo>
              <a:cubicBezTo>
                <a:pt x="177662" y="263486"/>
                <a:pt x="174670" y="263825"/>
                <a:pt x="171941" y="264735"/>
              </a:cubicBezTo>
              <a:cubicBezTo>
                <a:pt x="165808" y="270869"/>
                <a:pt x="165777" y="269273"/>
                <a:pt x="163753" y="278381"/>
              </a:cubicBezTo>
              <a:cubicBezTo>
                <a:pt x="162552" y="283783"/>
                <a:pt x="164668" y="290592"/>
                <a:pt x="161024" y="294757"/>
              </a:cubicBezTo>
              <a:cubicBezTo>
                <a:pt x="157235" y="299087"/>
                <a:pt x="144649" y="300215"/>
                <a:pt x="144649" y="300215"/>
              </a:cubicBezTo>
              <a:cubicBezTo>
                <a:pt x="131467" y="313397"/>
                <a:pt x="147504" y="296646"/>
                <a:pt x="133732" y="313861"/>
              </a:cubicBezTo>
              <a:cubicBezTo>
                <a:pt x="118177" y="333304"/>
                <a:pt x="139612" y="302311"/>
                <a:pt x="122815" y="327507"/>
              </a:cubicBezTo>
              <a:cubicBezTo>
                <a:pt x="123725" y="330236"/>
                <a:pt x="124980" y="332874"/>
                <a:pt x="125544" y="335695"/>
              </a:cubicBezTo>
              <a:cubicBezTo>
                <a:pt x="126805" y="342003"/>
                <a:pt x="125396" y="349046"/>
                <a:pt x="128273" y="354800"/>
              </a:cubicBezTo>
              <a:cubicBezTo>
                <a:pt x="129560" y="357373"/>
                <a:pt x="131003" y="346612"/>
                <a:pt x="131003" y="346612"/>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101</xdr:col>
      <xdr:colOff>21834</xdr:colOff>
      <xdr:row>160</xdr:row>
      <xdr:rowOff>0</xdr:rowOff>
    </xdr:from>
    <xdr:to>
      <xdr:col>117</xdr:col>
      <xdr:colOff>10917</xdr:colOff>
      <xdr:row>197</xdr:row>
      <xdr:rowOff>5817</xdr:rowOff>
    </xdr:to>
    <xdr:sp macro="" textlink="">
      <xdr:nvSpPr>
        <xdr:cNvPr id="74" name="Freeform 84">
          <a:extLst>
            <a:ext uri="{FF2B5EF4-FFF2-40B4-BE49-F238E27FC236}">
              <a16:creationId xmlns:a16="http://schemas.microsoft.com/office/drawing/2014/main" id="{00000000-0008-0000-0F00-00004A000000}"/>
            </a:ext>
          </a:extLst>
        </xdr:cNvPr>
        <xdr:cNvSpPr/>
      </xdr:nvSpPr>
      <xdr:spPr>
        <a:xfrm>
          <a:off x="3869934" y="2606040"/>
          <a:ext cx="476763" cy="569697"/>
        </a:xfrm>
        <a:custGeom>
          <a:avLst/>
          <a:gdLst>
            <a:gd name="connsiteX0" fmla="*/ 425759 w 425759"/>
            <a:gd name="connsiteY0" fmla="*/ 0 h 712686"/>
            <a:gd name="connsiteX1" fmla="*/ 401196 w 425759"/>
            <a:gd name="connsiteY1" fmla="*/ 8187 h 712686"/>
            <a:gd name="connsiteX2" fmla="*/ 387550 w 425759"/>
            <a:gd name="connsiteY2" fmla="*/ 27292 h 712686"/>
            <a:gd name="connsiteX3" fmla="*/ 373904 w 425759"/>
            <a:gd name="connsiteY3" fmla="*/ 30021 h 712686"/>
            <a:gd name="connsiteX4" fmla="*/ 330236 w 425759"/>
            <a:gd name="connsiteY4" fmla="*/ 27292 h 712686"/>
            <a:gd name="connsiteX5" fmla="*/ 313861 w 425759"/>
            <a:gd name="connsiteY5" fmla="*/ 21834 h 712686"/>
            <a:gd name="connsiteX6" fmla="*/ 305673 w 425759"/>
            <a:gd name="connsiteY6" fmla="*/ 19104 h 712686"/>
            <a:gd name="connsiteX7" fmla="*/ 278381 w 425759"/>
            <a:gd name="connsiteY7" fmla="*/ 21834 h 712686"/>
            <a:gd name="connsiteX8" fmla="*/ 259276 w 425759"/>
            <a:gd name="connsiteY8" fmla="*/ 24563 h 712686"/>
            <a:gd name="connsiteX9" fmla="*/ 240172 w 425759"/>
            <a:gd name="connsiteY9" fmla="*/ 21834 h 712686"/>
            <a:gd name="connsiteX10" fmla="*/ 223796 w 425759"/>
            <a:gd name="connsiteY10" fmla="*/ 13646 h 712686"/>
            <a:gd name="connsiteX11" fmla="*/ 215609 w 425759"/>
            <a:gd name="connsiteY11" fmla="*/ 10917 h 712686"/>
            <a:gd name="connsiteX12" fmla="*/ 207421 w 425759"/>
            <a:gd name="connsiteY12" fmla="*/ 16375 h 712686"/>
            <a:gd name="connsiteX13" fmla="*/ 204692 w 425759"/>
            <a:gd name="connsiteY13" fmla="*/ 54584 h 712686"/>
            <a:gd name="connsiteX14" fmla="*/ 210150 w 425759"/>
            <a:gd name="connsiteY14" fmla="*/ 60043 h 712686"/>
            <a:gd name="connsiteX15" fmla="*/ 218338 w 425759"/>
            <a:gd name="connsiteY15" fmla="*/ 73689 h 712686"/>
            <a:gd name="connsiteX16" fmla="*/ 221067 w 425759"/>
            <a:gd name="connsiteY16" fmla="*/ 84606 h 712686"/>
            <a:gd name="connsiteX17" fmla="*/ 223796 w 425759"/>
            <a:gd name="connsiteY17" fmla="*/ 92793 h 712686"/>
            <a:gd name="connsiteX18" fmla="*/ 259276 w 425759"/>
            <a:gd name="connsiteY18" fmla="*/ 95523 h 712686"/>
            <a:gd name="connsiteX19" fmla="*/ 272923 w 425759"/>
            <a:gd name="connsiteY19" fmla="*/ 106440 h 712686"/>
            <a:gd name="connsiteX20" fmla="*/ 289298 w 425759"/>
            <a:gd name="connsiteY20" fmla="*/ 111898 h 712686"/>
            <a:gd name="connsiteX21" fmla="*/ 294756 w 425759"/>
            <a:gd name="connsiteY21" fmla="*/ 120086 h 712686"/>
            <a:gd name="connsiteX22" fmla="*/ 305673 w 425759"/>
            <a:gd name="connsiteY22" fmla="*/ 131003 h 712686"/>
            <a:gd name="connsiteX23" fmla="*/ 302944 w 425759"/>
            <a:gd name="connsiteY23" fmla="*/ 161024 h 712686"/>
            <a:gd name="connsiteX24" fmla="*/ 292027 w 425759"/>
            <a:gd name="connsiteY24" fmla="*/ 171941 h 712686"/>
            <a:gd name="connsiteX25" fmla="*/ 286569 w 425759"/>
            <a:gd name="connsiteY25" fmla="*/ 180129 h 712686"/>
            <a:gd name="connsiteX26" fmla="*/ 283839 w 425759"/>
            <a:gd name="connsiteY26" fmla="*/ 188316 h 712686"/>
            <a:gd name="connsiteX27" fmla="*/ 270193 w 425759"/>
            <a:gd name="connsiteY27" fmla="*/ 199233 h 712686"/>
            <a:gd name="connsiteX28" fmla="*/ 262006 w 425759"/>
            <a:gd name="connsiteY28" fmla="*/ 234713 h 712686"/>
            <a:gd name="connsiteX29" fmla="*/ 248360 w 425759"/>
            <a:gd name="connsiteY29" fmla="*/ 245630 h 712686"/>
            <a:gd name="connsiteX30" fmla="*/ 242901 w 425759"/>
            <a:gd name="connsiteY30" fmla="*/ 253818 h 712686"/>
            <a:gd name="connsiteX31" fmla="*/ 237443 w 425759"/>
            <a:gd name="connsiteY31" fmla="*/ 278381 h 712686"/>
            <a:gd name="connsiteX32" fmla="*/ 231984 w 425759"/>
            <a:gd name="connsiteY32" fmla="*/ 283839 h 712686"/>
            <a:gd name="connsiteX33" fmla="*/ 226526 w 425759"/>
            <a:gd name="connsiteY33" fmla="*/ 292027 h 712686"/>
            <a:gd name="connsiteX34" fmla="*/ 207421 w 425759"/>
            <a:gd name="connsiteY34" fmla="*/ 305673 h 712686"/>
            <a:gd name="connsiteX35" fmla="*/ 174670 w 425759"/>
            <a:gd name="connsiteY35" fmla="*/ 308402 h 712686"/>
            <a:gd name="connsiteX36" fmla="*/ 163753 w 425759"/>
            <a:gd name="connsiteY36" fmla="*/ 313861 h 712686"/>
            <a:gd name="connsiteX37" fmla="*/ 147378 w 425759"/>
            <a:gd name="connsiteY37" fmla="*/ 319319 h 712686"/>
            <a:gd name="connsiteX38" fmla="*/ 136461 w 425759"/>
            <a:gd name="connsiteY38" fmla="*/ 332965 h 712686"/>
            <a:gd name="connsiteX39" fmla="*/ 133732 w 425759"/>
            <a:gd name="connsiteY39" fmla="*/ 341153 h 712686"/>
            <a:gd name="connsiteX40" fmla="*/ 128274 w 425759"/>
            <a:gd name="connsiteY40" fmla="*/ 349341 h 712686"/>
            <a:gd name="connsiteX41" fmla="*/ 122815 w 425759"/>
            <a:gd name="connsiteY41" fmla="*/ 365716 h 712686"/>
            <a:gd name="connsiteX42" fmla="*/ 109169 w 425759"/>
            <a:gd name="connsiteY42" fmla="*/ 373904 h 712686"/>
            <a:gd name="connsiteX43" fmla="*/ 92794 w 425759"/>
            <a:gd name="connsiteY43" fmla="*/ 382091 h 712686"/>
            <a:gd name="connsiteX44" fmla="*/ 87335 w 425759"/>
            <a:gd name="connsiteY44" fmla="*/ 412113 h 712686"/>
            <a:gd name="connsiteX45" fmla="*/ 79147 w 425759"/>
            <a:gd name="connsiteY45" fmla="*/ 428488 h 712686"/>
            <a:gd name="connsiteX46" fmla="*/ 76418 w 425759"/>
            <a:gd name="connsiteY46" fmla="*/ 436676 h 712686"/>
            <a:gd name="connsiteX47" fmla="*/ 65501 w 425759"/>
            <a:gd name="connsiteY47" fmla="*/ 450322 h 712686"/>
            <a:gd name="connsiteX48" fmla="*/ 60043 w 425759"/>
            <a:gd name="connsiteY48" fmla="*/ 485802 h 712686"/>
            <a:gd name="connsiteX49" fmla="*/ 49126 w 425759"/>
            <a:gd name="connsiteY49" fmla="*/ 507636 h 712686"/>
            <a:gd name="connsiteX50" fmla="*/ 43668 w 425759"/>
            <a:gd name="connsiteY50" fmla="*/ 515824 h 712686"/>
            <a:gd name="connsiteX51" fmla="*/ 40938 w 425759"/>
            <a:gd name="connsiteY51" fmla="*/ 526740 h 712686"/>
            <a:gd name="connsiteX52" fmla="*/ 38209 w 425759"/>
            <a:gd name="connsiteY52" fmla="*/ 548574 h 712686"/>
            <a:gd name="connsiteX53" fmla="*/ 32751 w 425759"/>
            <a:gd name="connsiteY53" fmla="*/ 564950 h 712686"/>
            <a:gd name="connsiteX54" fmla="*/ 21834 w 425759"/>
            <a:gd name="connsiteY54" fmla="*/ 575867 h 712686"/>
            <a:gd name="connsiteX55" fmla="*/ 10917 w 425759"/>
            <a:gd name="connsiteY55" fmla="*/ 589513 h 712686"/>
            <a:gd name="connsiteX56" fmla="*/ 2729 w 425759"/>
            <a:gd name="connsiteY56" fmla="*/ 614076 h 712686"/>
            <a:gd name="connsiteX57" fmla="*/ 0 w 425759"/>
            <a:gd name="connsiteY57" fmla="*/ 622263 h 712686"/>
            <a:gd name="connsiteX58" fmla="*/ 2729 w 425759"/>
            <a:gd name="connsiteY58" fmla="*/ 644097 h 712686"/>
            <a:gd name="connsiteX59" fmla="*/ 8188 w 425759"/>
            <a:gd name="connsiteY59" fmla="*/ 660473 h 712686"/>
            <a:gd name="connsiteX60" fmla="*/ 10917 w 425759"/>
            <a:gd name="connsiteY60" fmla="*/ 668660 h 712686"/>
            <a:gd name="connsiteX61" fmla="*/ 16375 w 425759"/>
            <a:gd name="connsiteY61" fmla="*/ 676848 h 712686"/>
            <a:gd name="connsiteX62" fmla="*/ 19104 w 425759"/>
            <a:gd name="connsiteY62" fmla="*/ 693223 h 712686"/>
            <a:gd name="connsiteX63" fmla="*/ 32751 w 425759"/>
            <a:gd name="connsiteY63" fmla="*/ 706869 h 712686"/>
            <a:gd name="connsiteX64" fmla="*/ 38209 w 425759"/>
            <a:gd name="connsiteY64" fmla="*/ 709599 h 7126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425759" h="712686">
              <a:moveTo>
                <a:pt x="425759" y="0"/>
              </a:moveTo>
              <a:cubicBezTo>
                <a:pt x="417571" y="2729"/>
                <a:pt x="407876" y="2722"/>
                <a:pt x="401196" y="8187"/>
              </a:cubicBezTo>
              <a:cubicBezTo>
                <a:pt x="374376" y="30131"/>
                <a:pt x="411423" y="21324"/>
                <a:pt x="387550" y="27292"/>
              </a:cubicBezTo>
              <a:cubicBezTo>
                <a:pt x="383050" y="28417"/>
                <a:pt x="378453" y="29111"/>
                <a:pt x="373904" y="30021"/>
              </a:cubicBezTo>
              <a:cubicBezTo>
                <a:pt x="359348" y="29111"/>
                <a:pt x="344687" y="29262"/>
                <a:pt x="330236" y="27292"/>
              </a:cubicBezTo>
              <a:cubicBezTo>
                <a:pt x="324535" y="26515"/>
                <a:pt x="319319" y="23653"/>
                <a:pt x="313861" y="21834"/>
              </a:cubicBezTo>
              <a:lnTo>
                <a:pt x="305673" y="19104"/>
              </a:lnTo>
              <a:lnTo>
                <a:pt x="278381" y="21834"/>
              </a:lnTo>
              <a:cubicBezTo>
                <a:pt x="271992" y="22586"/>
                <a:pt x="265709" y="24563"/>
                <a:pt x="259276" y="24563"/>
              </a:cubicBezTo>
              <a:cubicBezTo>
                <a:pt x="252843" y="24563"/>
                <a:pt x="246540" y="22744"/>
                <a:pt x="240172" y="21834"/>
              </a:cubicBezTo>
              <a:cubicBezTo>
                <a:pt x="219587" y="14971"/>
                <a:pt x="244964" y="24229"/>
                <a:pt x="223796" y="13646"/>
              </a:cubicBezTo>
              <a:cubicBezTo>
                <a:pt x="221223" y="12360"/>
                <a:pt x="218338" y="11827"/>
                <a:pt x="215609" y="10917"/>
              </a:cubicBezTo>
              <a:cubicBezTo>
                <a:pt x="212880" y="12736"/>
                <a:pt x="209740" y="14056"/>
                <a:pt x="207421" y="16375"/>
              </a:cubicBezTo>
              <a:cubicBezTo>
                <a:pt x="196590" y="27206"/>
                <a:pt x="201053" y="38812"/>
                <a:pt x="204692" y="54584"/>
              </a:cubicBezTo>
              <a:cubicBezTo>
                <a:pt x="205271" y="57091"/>
                <a:pt x="208331" y="58223"/>
                <a:pt x="210150" y="60043"/>
              </a:cubicBezTo>
              <a:cubicBezTo>
                <a:pt x="222082" y="95825"/>
                <a:pt x="203344" y="43696"/>
                <a:pt x="218338" y="73689"/>
              </a:cubicBezTo>
              <a:cubicBezTo>
                <a:pt x="220015" y="77044"/>
                <a:pt x="220037" y="80999"/>
                <a:pt x="221067" y="84606"/>
              </a:cubicBezTo>
              <a:cubicBezTo>
                <a:pt x="221857" y="87372"/>
                <a:pt x="221030" y="92003"/>
                <a:pt x="223796" y="92793"/>
              </a:cubicBezTo>
              <a:cubicBezTo>
                <a:pt x="235201" y="96052"/>
                <a:pt x="247449" y="94613"/>
                <a:pt x="259276" y="95523"/>
              </a:cubicBezTo>
              <a:cubicBezTo>
                <a:pt x="263812" y="100058"/>
                <a:pt x="266728" y="103687"/>
                <a:pt x="272923" y="106440"/>
              </a:cubicBezTo>
              <a:cubicBezTo>
                <a:pt x="278181" y="108777"/>
                <a:pt x="289298" y="111898"/>
                <a:pt x="289298" y="111898"/>
              </a:cubicBezTo>
              <a:cubicBezTo>
                <a:pt x="291117" y="114627"/>
                <a:pt x="292621" y="117595"/>
                <a:pt x="294756" y="120086"/>
              </a:cubicBezTo>
              <a:cubicBezTo>
                <a:pt x="298105" y="123993"/>
                <a:pt x="305673" y="131003"/>
                <a:pt x="305673" y="131003"/>
              </a:cubicBezTo>
              <a:cubicBezTo>
                <a:pt x="304763" y="141010"/>
                <a:pt x="306122" y="151491"/>
                <a:pt x="302944" y="161024"/>
              </a:cubicBezTo>
              <a:cubicBezTo>
                <a:pt x="301317" y="165906"/>
                <a:pt x="294881" y="167659"/>
                <a:pt x="292027" y="171941"/>
              </a:cubicBezTo>
              <a:cubicBezTo>
                <a:pt x="290208" y="174670"/>
                <a:pt x="288036" y="177195"/>
                <a:pt x="286569" y="180129"/>
              </a:cubicBezTo>
              <a:cubicBezTo>
                <a:pt x="285282" y="182702"/>
                <a:pt x="285319" y="185849"/>
                <a:pt x="283839" y="188316"/>
              </a:cubicBezTo>
              <a:cubicBezTo>
                <a:pt x="281245" y="192640"/>
                <a:pt x="273915" y="196752"/>
                <a:pt x="270193" y="199233"/>
              </a:cubicBezTo>
              <a:cubicBezTo>
                <a:pt x="269443" y="204486"/>
                <a:pt x="267001" y="229718"/>
                <a:pt x="262006" y="234713"/>
              </a:cubicBezTo>
              <a:cubicBezTo>
                <a:pt x="254228" y="242491"/>
                <a:pt x="258688" y="238745"/>
                <a:pt x="248360" y="245630"/>
              </a:cubicBezTo>
              <a:cubicBezTo>
                <a:pt x="246540" y="248359"/>
                <a:pt x="243938" y="250706"/>
                <a:pt x="242901" y="253818"/>
              </a:cubicBezTo>
              <a:cubicBezTo>
                <a:pt x="241111" y="259188"/>
                <a:pt x="241188" y="272140"/>
                <a:pt x="237443" y="278381"/>
              </a:cubicBezTo>
              <a:cubicBezTo>
                <a:pt x="236119" y="280587"/>
                <a:pt x="233591" y="281830"/>
                <a:pt x="231984" y="283839"/>
              </a:cubicBezTo>
              <a:cubicBezTo>
                <a:pt x="229935" y="286400"/>
                <a:pt x="228661" y="289536"/>
                <a:pt x="226526" y="292027"/>
              </a:cubicBezTo>
              <a:cubicBezTo>
                <a:pt x="220188" y="299421"/>
                <a:pt x="216794" y="304423"/>
                <a:pt x="207421" y="305673"/>
              </a:cubicBezTo>
              <a:cubicBezTo>
                <a:pt x="196562" y="307121"/>
                <a:pt x="185587" y="307492"/>
                <a:pt x="174670" y="308402"/>
              </a:cubicBezTo>
              <a:cubicBezTo>
                <a:pt x="171031" y="310222"/>
                <a:pt x="167531" y="312350"/>
                <a:pt x="163753" y="313861"/>
              </a:cubicBezTo>
              <a:cubicBezTo>
                <a:pt x="158411" y="315998"/>
                <a:pt x="147378" y="319319"/>
                <a:pt x="147378" y="319319"/>
              </a:cubicBezTo>
              <a:cubicBezTo>
                <a:pt x="142304" y="324394"/>
                <a:pt x="139902" y="326083"/>
                <a:pt x="136461" y="332965"/>
              </a:cubicBezTo>
              <a:cubicBezTo>
                <a:pt x="135174" y="335538"/>
                <a:pt x="135018" y="338580"/>
                <a:pt x="133732" y="341153"/>
              </a:cubicBezTo>
              <a:cubicBezTo>
                <a:pt x="132265" y="344087"/>
                <a:pt x="129606" y="346344"/>
                <a:pt x="128274" y="349341"/>
              </a:cubicBezTo>
              <a:cubicBezTo>
                <a:pt x="125937" y="354599"/>
                <a:pt x="126883" y="361647"/>
                <a:pt x="122815" y="365716"/>
              </a:cubicBezTo>
              <a:cubicBezTo>
                <a:pt x="112156" y="376377"/>
                <a:pt x="123339" y="366820"/>
                <a:pt x="109169" y="373904"/>
              </a:cubicBezTo>
              <a:cubicBezTo>
                <a:pt x="88003" y="384486"/>
                <a:pt x="113375" y="375231"/>
                <a:pt x="92794" y="382091"/>
              </a:cubicBezTo>
              <a:cubicBezTo>
                <a:pt x="86534" y="400866"/>
                <a:pt x="93505" y="378173"/>
                <a:pt x="87335" y="412113"/>
              </a:cubicBezTo>
              <a:cubicBezTo>
                <a:pt x="85922" y="419883"/>
                <a:pt x="83519" y="421932"/>
                <a:pt x="79147" y="428488"/>
              </a:cubicBezTo>
              <a:cubicBezTo>
                <a:pt x="78237" y="431217"/>
                <a:pt x="77704" y="434103"/>
                <a:pt x="76418" y="436676"/>
              </a:cubicBezTo>
              <a:cubicBezTo>
                <a:pt x="72974" y="443564"/>
                <a:pt x="70580" y="445244"/>
                <a:pt x="65501" y="450322"/>
              </a:cubicBezTo>
              <a:cubicBezTo>
                <a:pt x="57983" y="472880"/>
                <a:pt x="69092" y="437545"/>
                <a:pt x="60043" y="485802"/>
              </a:cubicBezTo>
              <a:cubicBezTo>
                <a:pt x="56051" y="507092"/>
                <a:pt x="57632" y="497002"/>
                <a:pt x="49126" y="507636"/>
              </a:cubicBezTo>
              <a:cubicBezTo>
                <a:pt x="47077" y="510197"/>
                <a:pt x="45487" y="513095"/>
                <a:pt x="43668" y="515824"/>
              </a:cubicBezTo>
              <a:cubicBezTo>
                <a:pt x="42758" y="519463"/>
                <a:pt x="41555" y="523040"/>
                <a:pt x="40938" y="526740"/>
              </a:cubicBezTo>
              <a:cubicBezTo>
                <a:pt x="39732" y="533975"/>
                <a:pt x="39746" y="541402"/>
                <a:pt x="38209" y="548574"/>
              </a:cubicBezTo>
              <a:cubicBezTo>
                <a:pt x="37004" y="554200"/>
                <a:pt x="36820" y="560881"/>
                <a:pt x="32751" y="564950"/>
              </a:cubicBezTo>
              <a:lnTo>
                <a:pt x="21834" y="575867"/>
              </a:lnTo>
              <a:cubicBezTo>
                <a:pt x="17294" y="580406"/>
                <a:pt x="13673" y="583311"/>
                <a:pt x="10917" y="589513"/>
              </a:cubicBezTo>
              <a:cubicBezTo>
                <a:pt x="10910" y="589528"/>
                <a:pt x="4096" y="609974"/>
                <a:pt x="2729" y="614076"/>
              </a:cubicBezTo>
              <a:lnTo>
                <a:pt x="0" y="622263"/>
              </a:lnTo>
              <a:cubicBezTo>
                <a:pt x="910" y="629541"/>
                <a:pt x="1192" y="636925"/>
                <a:pt x="2729" y="644097"/>
              </a:cubicBezTo>
              <a:cubicBezTo>
                <a:pt x="3935" y="649723"/>
                <a:pt x="6368" y="655014"/>
                <a:pt x="8188" y="660473"/>
              </a:cubicBezTo>
              <a:cubicBezTo>
                <a:pt x="9098" y="663202"/>
                <a:pt x="9321" y="666266"/>
                <a:pt x="10917" y="668660"/>
              </a:cubicBezTo>
              <a:lnTo>
                <a:pt x="16375" y="676848"/>
              </a:lnTo>
              <a:cubicBezTo>
                <a:pt x="17285" y="682306"/>
                <a:pt x="16454" y="688365"/>
                <a:pt x="19104" y="693223"/>
              </a:cubicBezTo>
              <a:cubicBezTo>
                <a:pt x="22185" y="698870"/>
                <a:pt x="28202" y="702320"/>
                <a:pt x="32751" y="706869"/>
              </a:cubicBezTo>
              <a:cubicBezTo>
                <a:pt x="38852" y="712970"/>
                <a:pt x="38209" y="714902"/>
                <a:pt x="38209" y="70959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102</xdr:col>
      <xdr:colOff>24563</xdr:colOff>
      <xdr:row>197</xdr:row>
      <xdr:rowOff>8188</xdr:rowOff>
    </xdr:from>
    <xdr:to>
      <xdr:col>103</xdr:col>
      <xdr:colOff>4296</xdr:colOff>
      <xdr:row>199</xdr:row>
      <xdr:rowOff>2731</xdr:rowOff>
    </xdr:to>
    <xdr:sp macro="" textlink="">
      <xdr:nvSpPr>
        <xdr:cNvPr id="75" name="Freeform 85">
          <a:extLst>
            <a:ext uri="{FF2B5EF4-FFF2-40B4-BE49-F238E27FC236}">
              <a16:creationId xmlns:a16="http://schemas.microsoft.com/office/drawing/2014/main" id="{00000000-0008-0000-0F00-00004B000000}"/>
            </a:ext>
          </a:extLst>
        </xdr:cNvPr>
        <xdr:cNvSpPr/>
      </xdr:nvSpPr>
      <xdr:spPr>
        <a:xfrm>
          <a:off x="3903143" y="3178108"/>
          <a:ext cx="10213" cy="25023"/>
        </a:xfrm>
        <a:custGeom>
          <a:avLst/>
          <a:gdLst>
            <a:gd name="connsiteX0" fmla="*/ 5459 w 7026"/>
            <a:gd name="connsiteY0" fmla="*/ 0 h 32753"/>
            <a:gd name="connsiteX1" fmla="*/ 0 w 7026"/>
            <a:gd name="connsiteY1" fmla="*/ 32751 h 32753"/>
          </a:gdLst>
          <a:ahLst/>
          <a:cxnLst>
            <a:cxn ang="0">
              <a:pos x="connsiteX0" y="connsiteY0"/>
            </a:cxn>
            <a:cxn ang="0">
              <a:pos x="connsiteX1" y="connsiteY1"/>
            </a:cxn>
          </a:cxnLst>
          <a:rect l="l" t="t" r="r" b="b"/>
          <a:pathLst>
            <a:path w="7026" h="32753">
              <a:moveTo>
                <a:pt x="5459" y="0"/>
              </a:moveTo>
              <a:cubicBezTo>
                <a:pt x="2654" y="33658"/>
                <a:pt x="13685" y="32751"/>
                <a:pt x="0" y="32751"/>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100</xdr:col>
      <xdr:colOff>19104</xdr:colOff>
      <xdr:row>186</xdr:row>
      <xdr:rowOff>0</xdr:rowOff>
    </xdr:from>
    <xdr:to>
      <xdr:col>103</xdr:col>
      <xdr:colOff>2729</xdr:colOff>
      <xdr:row>187</xdr:row>
      <xdr:rowOff>16375</xdr:rowOff>
    </xdr:to>
    <xdr:sp macro="" textlink="">
      <xdr:nvSpPr>
        <xdr:cNvPr id="76" name="Freeform 86">
          <a:extLst>
            <a:ext uri="{FF2B5EF4-FFF2-40B4-BE49-F238E27FC236}">
              <a16:creationId xmlns:a16="http://schemas.microsoft.com/office/drawing/2014/main" id="{00000000-0008-0000-0F00-00004C000000}"/>
            </a:ext>
          </a:extLst>
        </xdr:cNvPr>
        <xdr:cNvSpPr/>
      </xdr:nvSpPr>
      <xdr:spPr>
        <a:xfrm>
          <a:off x="3836724" y="3002280"/>
          <a:ext cx="75065" cy="31615"/>
        </a:xfrm>
        <a:custGeom>
          <a:avLst/>
          <a:gdLst>
            <a:gd name="connsiteX0" fmla="*/ 0 w 65502"/>
            <a:gd name="connsiteY0" fmla="*/ 0 h 35480"/>
            <a:gd name="connsiteX1" fmla="*/ 13647 w 65502"/>
            <a:gd name="connsiteY1" fmla="*/ 10917 h 35480"/>
            <a:gd name="connsiteX2" fmla="*/ 19105 w 65502"/>
            <a:gd name="connsiteY2" fmla="*/ 19105 h 35480"/>
            <a:gd name="connsiteX3" fmla="*/ 40939 w 65502"/>
            <a:gd name="connsiteY3" fmla="*/ 21834 h 35480"/>
            <a:gd name="connsiteX4" fmla="*/ 62773 w 65502"/>
            <a:gd name="connsiteY4" fmla="*/ 32751 h 35480"/>
            <a:gd name="connsiteX5" fmla="*/ 65502 w 65502"/>
            <a:gd name="connsiteY5" fmla="*/ 35480 h 354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5502" h="35480">
              <a:moveTo>
                <a:pt x="0" y="0"/>
              </a:moveTo>
              <a:cubicBezTo>
                <a:pt x="4549" y="3639"/>
                <a:pt x="9528" y="6798"/>
                <a:pt x="13647" y="10917"/>
              </a:cubicBezTo>
              <a:cubicBezTo>
                <a:pt x="15966" y="13236"/>
                <a:pt x="16059" y="17887"/>
                <a:pt x="19105" y="19105"/>
              </a:cubicBezTo>
              <a:cubicBezTo>
                <a:pt x="25915" y="21829"/>
                <a:pt x="33661" y="20924"/>
                <a:pt x="40939" y="21834"/>
              </a:cubicBezTo>
              <a:cubicBezTo>
                <a:pt x="59755" y="28106"/>
                <a:pt x="53246" y="23224"/>
                <a:pt x="62773" y="32751"/>
              </a:cubicBezTo>
              <a:lnTo>
                <a:pt x="65502" y="3548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78</xdr:col>
      <xdr:colOff>17269</xdr:colOff>
      <xdr:row>205</xdr:row>
      <xdr:rowOff>8188</xdr:rowOff>
    </xdr:from>
    <xdr:to>
      <xdr:col>100</xdr:col>
      <xdr:colOff>24563</xdr:colOff>
      <xdr:row>251</xdr:row>
      <xdr:rowOff>8284</xdr:rowOff>
    </xdr:to>
    <xdr:sp macro="" textlink="">
      <xdr:nvSpPr>
        <xdr:cNvPr id="77" name="Freeform 87">
          <a:extLst>
            <a:ext uri="{FF2B5EF4-FFF2-40B4-BE49-F238E27FC236}">
              <a16:creationId xmlns:a16="http://schemas.microsoft.com/office/drawing/2014/main" id="{00000000-0008-0000-0F00-00004D000000}"/>
            </a:ext>
          </a:extLst>
        </xdr:cNvPr>
        <xdr:cNvSpPr/>
      </xdr:nvSpPr>
      <xdr:spPr>
        <a:xfrm>
          <a:off x="3164329" y="3300028"/>
          <a:ext cx="677854" cy="701136"/>
        </a:xfrm>
        <a:custGeom>
          <a:avLst/>
          <a:gdLst>
            <a:gd name="connsiteX0" fmla="*/ 607724 w 607724"/>
            <a:gd name="connsiteY0" fmla="*/ 226526 h 878907"/>
            <a:gd name="connsiteX1" fmla="*/ 564056 w 607724"/>
            <a:gd name="connsiteY1" fmla="*/ 226526 h 878907"/>
            <a:gd name="connsiteX2" fmla="*/ 558598 w 607724"/>
            <a:gd name="connsiteY2" fmla="*/ 221067 h 878907"/>
            <a:gd name="connsiteX3" fmla="*/ 550410 w 607724"/>
            <a:gd name="connsiteY3" fmla="*/ 193775 h 878907"/>
            <a:gd name="connsiteX4" fmla="*/ 547681 w 607724"/>
            <a:gd name="connsiteY4" fmla="*/ 144649 h 878907"/>
            <a:gd name="connsiteX5" fmla="*/ 544952 w 607724"/>
            <a:gd name="connsiteY5" fmla="*/ 136461 h 878907"/>
            <a:gd name="connsiteX6" fmla="*/ 542222 w 607724"/>
            <a:gd name="connsiteY6" fmla="*/ 79147 h 878907"/>
            <a:gd name="connsiteX7" fmla="*/ 539493 w 607724"/>
            <a:gd name="connsiteY7" fmla="*/ 70960 h 878907"/>
            <a:gd name="connsiteX8" fmla="*/ 531306 w 607724"/>
            <a:gd name="connsiteY8" fmla="*/ 65501 h 878907"/>
            <a:gd name="connsiteX9" fmla="*/ 520389 w 607724"/>
            <a:gd name="connsiteY9" fmla="*/ 54584 h 878907"/>
            <a:gd name="connsiteX10" fmla="*/ 514930 w 607724"/>
            <a:gd name="connsiteY10" fmla="*/ 49126 h 878907"/>
            <a:gd name="connsiteX11" fmla="*/ 506742 w 607724"/>
            <a:gd name="connsiteY11" fmla="*/ 46397 h 878907"/>
            <a:gd name="connsiteX12" fmla="*/ 487638 w 607724"/>
            <a:gd name="connsiteY12" fmla="*/ 49126 h 878907"/>
            <a:gd name="connsiteX13" fmla="*/ 471263 w 607724"/>
            <a:gd name="connsiteY13" fmla="*/ 54584 h 878907"/>
            <a:gd name="connsiteX14" fmla="*/ 465804 w 607724"/>
            <a:gd name="connsiteY14" fmla="*/ 60043 h 878907"/>
            <a:gd name="connsiteX15" fmla="*/ 430324 w 607724"/>
            <a:gd name="connsiteY15" fmla="*/ 60043 h 878907"/>
            <a:gd name="connsiteX16" fmla="*/ 422136 w 607724"/>
            <a:gd name="connsiteY16" fmla="*/ 57314 h 878907"/>
            <a:gd name="connsiteX17" fmla="*/ 413949 w 607724"/>
            <a:gd name="connsiteY17" fmla="*/ 51855 h 878907"/>
            <a:gd name="connsiteX18" fmla="*/ 397573 w 607724"/>
            <a:gd name="connsiteY18" fmla="*/ 46397 h 878907"/>
            <a:gd name="connsiteX19" fmla="*/ 383927 w 607724"/>
            <a:gd name="connsiteY19" fmla="*/ 49126 h 878907"/>
            <a:gd name="connsiteX20" fmla="*/ 375740 w 607724"/>
            <a:gd name="connsiteY20" fmla="*/ 54584 h 878907"/>
            <a:gd name="connsiteX21" fmla="*/ 367552 w 607724"/>
            <a:gd name="connsiteY21" fmla="*/ 51855 h 878907"/>
            <a:gd name="connsiteX22" fmla="*/ 353906 w 607724"/>
            <a:gd name="connsiteY22" fmla="*/ 32750 h 878907"/>
            <a:gd name="connsiteX23" fmla="*/ 345718 w 607724"/>
            <a:gd name="connsiteY23" fmla="*/ 30021 h 878907"/>
            <a:gd name="connsiteX24" fmla="*/ 337530 w 607724"/>
            <a:gd name="connsiteY24" fmla="*/ 24563 h 878907"/>
            <a:gd name="connsiteX25" fmla="*/ 312967 w 607724"/>
            <a:gd name="connsiteY25" fmla="*/ 16375 h 878907"/>
            <a:gd name="connsiteX26" fmla="*/ 296592 w 607724"/>
            <a:gd name="connsiteY26" fmla="*/ 10917 h 878907"/>
            <a:gd name="connsiteX27" fmla="*/ 288404 w 607724"/>
            <a:gd name="connsiteY27" fmla="*/ 8187 h 878907"/>
            <a:gd name="connsiteX28" fmla="*/ 274758 w 607724"/>
            <a:gd name="connsiteY28" fmla="*/ 5458 h 878907"/>
            <a:gd name="connsiteX29" fmla="*/ 266571 w 607724"/>
            <a:gd name="connsiteY29" fmla="*/ 2729 h 878907"/>
            <a:gd name="connsiteX30" fmla="*/ 250195 w 607724"/>
            <a:gd name="connsiteY30" fmla="*/ 0 h 878907"/>
            <a:gd name="connsiteX31" fmla="*/ 236549 w 607724"/>
            <a:gd name="connsiteY31" fmla="*/ 2729 h 878907"/>
            <a:gd name="connsiteX32" fmla="*/ 233820 w 607724"/>
            <a:gd name="connsiteY32" fmla="*/ 10917 h 878907"/>
            <a:gd name="connsiteX33" fmla="*/ 228361 w 607724"/>
            <a:gd name="connsiteY33" fmla="*/ 32750 h 878907"/>
            <a:gd name="connsiteX34" fmla="*/ 225632 w 607724"/>
            <a:gd name="connsiteY34" fmla="*/ 65501 h 878907"/>
            <a:gd name="connsiteX35" fmla="*/ 214715 w 607724"/>
            <a:gd name="connsiteY35" fmla="*/ 81877 h 878907"/>
            <a:gd name="connsiteX36" fmla="*/ 206528 w 607724"/>
            <a:gd name="connsiteY36" fmla="*/ 120086 h 878907"/>
            <a:gd name="connsiteX37" fmla="*/ 181965 w 607724"/>
            <a:gd name="connsiteY37" fmla="*/ 117357 h 878907"/>
            <a:gd name="connsiteX38" fmla="*/ 173777 w 607724"/>
            <a:gd name="connsiteY38" fmla="*/ 114627 h 878907"/>
            <a:gd name="connsiteX39" fmla="*/ 162860 w 607724"/>
            <a:gd name="connsiteY39" fmla="*/ 111898 h 878907"/>
            <a:gd name="connsiteX40" fmla="*/ 154672 w 607724"/>
            <a:gd name="connsiteY40" fmla="*/ 114627 h 878907"/>
            <a:gd name="connsiteX41" fmla="*/ 151943 w 607724"/>
            <a:gd name="connsiteY41" fmla="*/ 122815 h 878907"/>
            <a:gd name="connsiteX42" fmla="*/ 146485 w 607724"/>
            <a:gd name="connsiteY42" fmla="*/ 131003 h 878907"/>
            <a:gd name="connsiteX43" fmla="*/ 141026 w 607724"/>
            <a:gd name="connsiteY43" fmla="*/ 169212 h 878907"/>
            <a:gd name="connsiteX44" fmla="*/ 135568 w 607724"/>
            <a:gd name="connsiteY44" fmla="*/ 185587 h 878907"/>
            <a:gd name="connsiteX45" fmla="*/ 143755 w 607724"/>
            <a:gd name="connsiteY45" fmla="*/ 221067 h 878907"/>
            <a:gd name="connsiteX46" fmla="*/ 132838 w 607724"/>
            <a:gd name="connsiteY46" fmla="*/ 231984 h 878907"/>
            <a:gd name="connsiteX47" fmla="*/ 124651 w 607724"/>
            <a:gd name="connsiteY47" fmla="*/ 242901 h 878907"/>
            <a:gd name="connsiteX48" fmla="*/ 113734 w 607724"/>
            <a:gd name="connsiteY48" fmla="*/ 259276 h 878907"/>
            <a:gd name="connsiteX49" fmla="*/ 111005 w 607724"/>
            <a:gd name="connsiteY49" fmla="*/ 267464 h 878907"/>
            <a:gd name="connsiteX50" fmla="*/ 100088 w 607724"/>
            <a:gd name="connsiteY50" fmla="*/ 278381 h 878907"/>
            <a:gd name="connsiteX51" fmla="*/ 94629 w 607724"/>
            <a:gd name="connsiteY51" fmla="*/ 338424 h 878907"/>
            <a:gd name="connsiteX52" fmla="*/ 100088 w 607724"/>
            <a:gd name="connsiteY52" fmla="*/ 403925 h 878907"/>
            <a:gd name="connsiteX53" fmla="*/ 97359 w 607724"/>
            <a:gd name="connsiteY53" fmla="*/ 417571 h 878907"/>
            <a:gd name="connsiteX54" fmla="*/ 80983 w 607724"/>
            <a:gd name="connsiteY54" fmla="*/ 436676 h 878907"/>
            <a:gd name="connsiteX55" fmla="*/ 70066 w 607724"/>
            <a:gd name="connsiteY55" fmla="*/ 450322 h 878907"/>
            <a:gd name="connsiteX56" fmla="*/ 70066 w 607724"/>
            <a:gd name="connsiteY56" fmla="*/ 477614 h 878907"/>
            <a:gd name="connsiteX57" fmla="*/ 72796 w 607724"/>
            <a:gd name="connsiteY57" fmla="*/ 485802 h 878907"/>
            <a:gd name="connsiteX58" fmla="*/ 97359 w 607724"/>
            <a:gd name="connsiteY58" fmla="*/ 496719 h 878907"/>
            <a:gd name="connsiteX59" fmla="*/ 105546 w 607724"/>
            <a:gd name="connsiteY59" fmla="*/ 499448 h 878907"/>
            <a:gd name="connsiteX60" fmla="*/ 102817 w 607724"/>
            <a:gd name="connsiteY60" fmla="*/ 510365 h 878907"/>
            <a:gd name="connsiteX61" fmla="*/ 91900 w 607724"/>
            <a:gd name="connsiteY61" fmla="*/ 521282 h 878907"/>
            <a:gd name="connsiteX62" fmla="*/ 75525 w 607724"/>
            <a:gd name="connsiteY62" fmla="*/ 534928 h 878907"/>
            <a:gd name="connsiteX63" fmla="*/ 70066 w 607724"/>
            <a:gd name="connsiteY63" fmla="*/ 543116 h 878907"/>
            <a:gd name="connsiteX64" fmla="*/ 64608 w 607724"/>
            <a:gd name="connsiteY64" fmla="*/ 559491 h 878907"/>
            <a:gd name="connsiteX65" fmla="*/ 67337 w 607724"/>
            <a:gd name="connsiteY65" fmla="*/ 567679 h 878907"/>
            <a:gd name="connsiteX66" fmla="*/ 78254 w 607724"/>
            <a:gd name="connsiteY66" fmla="*/ 584054 h 878907"/>
            <a:gd name="connsiteX67" fmla="*/ 80983 w 607724"/>
            <a:gd name="connsiteY67" fmla="*/ 652285 h 878907"/>
            <a:gd name="connsiteX68" fmla="*/ 83712 w 607724"/>
            <a:gd name="connsiteY68" fmla="*/ 660473 h 878907"/>
            <a:gd name="connsiteX69" fmla="*/ 75525 w 607724"/>
            <a:gd name="connsiteY69" fmla="*/ 685036 h 878907"/>
            <a:gd name="connsiteX70" fmla="*/ 67337 w 607724"/>
            <a:gd name="connsiteY70" fmla="*/ 690494 h 878907"/>
            <a:gd name="connsiteX71" fmla="*/ 59149 w 607724"/>
            <a:gd name="connsiteY71" fmla="*/ 693223 h 878907"/>
            <a:gd name="connsiteX72" fmla="*/ 40045 w 607724"/>
            <a:gd name="connsiteY72" fmla="*/ 709599 h 878907"/>
            <a:gd name="connsiteX73" fmla="*/ 34586 w 607724"/>
            <a:gd name="connsiteY73" fmla="*/ 715057 h 878907"/>
            <a:gd name="connsiteX74" fmla="*/ 37316 w 607724"/>
            <a:gd name="connsiteY74" fmla="*/ 725974 h 878907"/>
            <a:gd name="connsiteX75" fmla="*/ 59149 w 607724"/>
            <a:gd name="connsiteY75" fmla="*/ 742349 h 878907"/>
            <a:gd name="connsiteX76" fmla="*/ 94629 w 607724"/>
            <a:gd name="connsiteY76" fmla="*/ 745079 h 878907"/>
            <a:gd name="connsiteX77" fmla="*/ 97359 w 607724"/>
            <a:gd name="connsiteY77" fmla="*/ 753266 h 878907"/>
            <a:gd name="connsiteX78" fmla="*/ 86442 w 607724"/>
            <a:gd name="connsiteY78" fmla="*/ 766912 h 878907"/>
            <a:gd name="connsiteX79" fmla="*/ 80983 w 607724"/>
            <a:gd name="connsiteY79" fmla="*/ 772371 h 878907"/>
            <a:gd name="connsiteX80" fmla="*/ 72796 w 607724"/>
            <a:gd name="connsiteY80" fmla="*/ 788746 h 878907"/>
            <a:gd name="connsiteX81" fmla="*/ 61879 w 607724"/>
            <a:gd name="connsiteY81" fmla="*/ 824226 h 878907"/>
            <a:gd name="connsiteX82" fmla="*/ 48232 w 607724"/>
            <a:gd name="connsiteY82" fmla="*/ 821497 h 878907"/>
            <a:gd name="connsiteX83" fmla="*/ 42774 w 607724"/>
            <a:gd name="connsiteY83" fmla="*/ 816038 h 878907"/>
            <a:gd name="connsiteX84" fmla="*/ 1836 w 607724"/>
            <a:gd name="connsiteY84" fmla="*/ 821497 h 878907"/>
            <a:gd name="connsiteX85" fmla="*/ 10023 w 607724"/>
            <a:gd name="connsiteY85" fmla="*/ 870623 h 8789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Lst>
          <a:rect l="l" t="t" r="r" b="b"/>
          <a:pathLst>
            <a:path w="607724" h="878907">
              <a:moveTo>
                <a:pt x="607724" y="226526"/>
              </a:moveTo>
              <a:cubicBezTo>
                <a:pt x="589417" y="230187"/>
                <a:pt x="587449" y="231925"/>
                <a:pt x="564056" y="226526"/>
              </a:cubicBezTo>
              <a:cubicBezTo>
                <a:pt x="561549" y="225947"/>
                <a:pt x="560417" y="222887"/>
                <a:pt x="558598" y="221067"/>
              </a:cubicBezTo>
              <a:cubicBezTo>
                <a:pt x="551953" y="201134"/>
                <a:pt x="554534" y="210274"/>
                <a:pt x="550410" y="193775"/>
              </a:cubicBezTo>
              <a:cubicBezTo>
                <a:pt x="549500" y="177400"/>
                <a:pt x="549236" y="160976"/>
                <a:pt x="547681" y="144649"/>
              </a:cubicBezTo>
              <a:cubicBezTo>
                <a:pt x="547408" y="141785"/>
                <a:pt x="545191" y="139328"/>
                <a:pt x="544952" y="136461"/>
              </a:cubicBezTo>
              <a:cubicBezTo>
                <a:pt x="543364" y="117401"/>
                <a:pt x="543811" y="98207"/>
                <a:pt x="542222" y="79147"/>
              </a:cubicBezTo>
              <a:cubicBezTo>
                <a:pt x="541983" y="76280"/>
                <a:pt x="541290" y="73206"/>
                <a:pt x="539493" y="70960"/>
              </a:cubicBezTo>
              <a:cubicBezTo>
                <a:pt x="537444" y="68399"/>
                <a:pt x="533796" y="67636"/>
                <a:pt x="531306" y="65501"/>
              </a:cubicBezTo>
              <a:cubicBezTo>
                <a:pt x="527399" y="62152"/>
                <a:pt x="524028" y="58223"/>
                <a:pt x="520389" y="54584"/>
              </a:cubicBezTo>
              <a:cubicBezTo>
                <a:pt x="518569" y="52765"/>
                <a:pt x="517371" y="49940"/>
                <a:pt x="514930" y="49126"/>
              </a:cubicBezTo>
              <a:lnTo>
                <a:pt x="506742" y="46397"/>
              </a:lnTo>
              <a:cubicBezTo>
                <a:pt x="500374" y="47307"/>
                <a:pt x="493906" y="47680"/>
                <a:pt x="487638" y="49126"/>
              </a:cubicBezTo>
              <a:cubicBezTo>
                <a:pt x="482032" y="50420"/>
                <a:pt x="471263" y="54584"/>
                <a:pt x="471263" y="54584"/>
              </a:cubicBezTo>
              <a:cubicBezTo>
                <a:pt x="469443" y="56404"/>
                <a:pt x="468106" y="58892"/>
                <a:pt x="465804" y="60043"/>
              </a:cubicBezTo>
              <a:cubicBezTo>
                <a:pt x="454631" y="65629"/>
                <a:pt x="441624" y="61298"/>
                <a:pt x="430324" y="60043"/>
              </a:cubicBezTo>
              <a:cubicBezTo>
                <a:pt x="427595" y="59133"/>
                <a:pt x="424709" y="58601"/>
                <a:pt x="422136" y="57314"/>
              </a:cubicBezTo>
              <a:cubicBezTo>
                <a:pt x="419202" y="55847"/>
                <a:pt x="416946" y="53187"/>
                <a:pt x="413949" y="51855"/>
              </a:cubicBezTo>
              <a:cubicBezTo>
                <a:pt x="408691" y="49518"/>
                <a:pt x="397573" y="46397"/>
                <a:pt x="397573" y="46397"/>
              </a:cubicBezTo>
              <a:cubicBezTo>
                <a:pt x="393024" y="47307"/>
                <a:pt x="388270" y="47497"/>
                <a:pt x="383927" y="49126"/>
              </a:cubicBezTo>
              <a:cubicBezTo>
                <a:pt x="380856" y="50278"/>
                <a:pt x="378975" y="54045"/>
                <a:pt x="375740" y="54584"/>
              </a:cubicBezTo>
              <a:cubicBezTo>
                <a:pt x="372902" y="55057"/>
                <a:pt x="370281" y="52765"/>
                <a:pt x="367552" y="51855"/>
              </a:cubicBezTo>
              <a:cubicBezTo>
                <a:pt x="365006" y="44215"/>
                <a:pt x="363620" y="35988"/>
                <a:pt x="353906" y="32750"/>
              </a:cubicBezTo>
              <a:cubicBezTo>
                <a:pt x="351177" y="31840"/>
                <a:pt x="348291" y="31307"/>
                <a:pt x="345718" y="30021"/>
              </a:cubicBezTo>
              <a:cubicBezTo>
                <a:pt x="342784" y="28554"/>
                <a:pt x="340527" y="25895"/>
                <a:pt x="337530" y="24563"/>
              </a:cubicBezTo>
              <a:cubicBezTo>
                <a:pt x="337515" y="24556"/>
                <a:pt x="317069" y="17742"/>
                <a:pt x="312967" y="16375"/>
              </a:cubicBezTo>
              <a:lnTo>
                <a:pt x="296592" y="10917"/>
              </a:lnTo>
              <a:cubicBezTo>
                <a:pt x="293863" y="10007"/>
                <a:pt x="291225" y="8751"/>
                <a:pt x="288404" y="8187"/>
              </a:cubicBezTo>
              <a:cubicBezTo>
                <a:pt x="283855" y="7277"/>
                <a:pt x="279258" y="6583"/>
                <a:pt x="274758" y="5458"/>
              </a:cubicBezTo>
              <a:cubicBezTo>
                <a:pt x="271967" y="4760"/>
                <a:pt x="269379" y="3353"/>
                <a:pt x="266571" y="2729"/>
              </a:cubicBezTo>
              <a:cubicBezTo>
                <a:pt x="261169" y="1529"/>
                <a:pt x="255654" y="910"/>
                <a:pt x="250195" y="0"/>
              </a:cubicBezTo>
              <a:cubicBezTo>
                <a:pt x="245646" y="910"/>
                <a:pt x="240409" y="156"/>
                <a:pt x="236549" y="2729"/>
              </a:cubicBezTo>
              <a:cubicBezTo>
                <a:pt x="234155" y="4325"/>
                <a:pt x="234577" y="8141"/>
                <a:pt x="233820" y="10917"/>
              </a:cubicBezTo>
              <a:cubicBezTo>
                <a:pt x="231846" y="18154"/>
                <a:pt x="228361" y="32750"/>
                <a:pt x="228361" y="32750"/>
              </a:cubicBezTo>
              <a:cubicBezTo>
                <a:pt x="227451" y="43667"/>
                <a:pt x="228564" y="54946"/>
                <a:pt x="225632" y="65501"/>
              </a:cubicBezTo>
              <a:cubicBezTo>
                <a:pt x="223876" y="71822"/>
                <a:pt x="214715" y="81877"/>
                <a:pt x="214715" y="81877"/>
              </a:cubicBezTo>
              <a:cubicBezTo>
                <a:pt x="206938" y="105210"/>
                <a:pt x="209971" y="92543"/>
                <a:pt x="206528" y="120086"/>
              </a:cubicBezTo>
              <a:cubicBezTo>
                <a:pt x="198340" y="119176"/>
                <a:pt x="190091" y="118711"/>
                <a:pt x="181965" y="117357"/>
              </a:cubicBezTo>
              <a:cubicBezTo>
                <a:pt x="179127" y="116884"/>
                <a:pt x="176543" y="115417"/>
                <a:pt x="173777" y="114627"/>
              </a:cubicBezTo>
              <a:cubicBezTo>
                <a:pt x="170170" y="113596"/>
                <a:pt x="166499" y="112808"/>
                <a:pt x="162860" y="111898"/>
              </a:cubicBezTo>
              <a:cubicBezTo>
                <a:pt x="160131" y="112808"/>
                <a:pt x="156706" y="112593"/>
                <a:pt x="154672" y="114627"/>
              </a:cubicBezTo>
              <a:cubicBezTo>
                <a:pt x="152638" y="116661"/>
                <a:pt x="153229" y="120242"/>
                <a:pt x="151943" y="122815"/>
              </a:cubicBezTo>
              <a:cubicBezTo>
                <a:pt x="150476" y="125749"/>
                <a:pt x="148304" y="128274"/>
                <a:pt x="146485" y="131003"/>
              </a:cubicBezTo>
              <a:cubicBezTo>
                <a:pt x="144665" y="143739"/>
                <a:pt x="145094" y="157006"/>
                <a:pt x="141026" y="169212"/>
              </a:cubicBezTo>
              <a:lnTo>
                <a:pt x="135568" y="185587"/>
              </a:lnTo>
              <a:cubicBezTo>
                <a:pt x="148648" y="198667"/>
                <a:pt x="152915" y="197251"/>
                <a:pt x="143755" y="221067"/>
              </a:cubicBezTo>
              <a:cubicBezTo>
                <a:pt x="141907" y="225870"/>
                <a:pt x="135926" y="227867"/>
                <a:pt x="132838" y="231984"/>
              </a:cubicBezTo>
              <a:cubicBezTo>
                <a:pt x="130109" y="235623"/>
                <a:pt x="127259" y="239175"/>
                <a:pt x="124651" y="242901"/>
              </a:cubicBezTo>
              <a:cubicBezTo>
                <a:pt x="120889" y="248275"/>
                <a:pt x="113734" y="259276"/>
                <a:pt x="113734" y="259276"/>
              </a:cubicBezTo>
              <a:cubicBezTo>
                <a:pt x="112824" y="262005"/>
                <a:pt x="112677" y="265123"/>
                <a:pt x="111005" y="267464"/>
              </a:cubicBezTo>
              <a:cubicBezTo>
                <a:pt x="108014" y="271652"/>
                <a:pt x="100088" y="278381"/>
                <a:pt x="100088" y="278381"/>
              </a:cubicBezTo>
              <a:cubicBezTo>
                <a:pt x="92365" y="301553"/>
                <a:pt x="94629" y="292341"/>
                <a:pt x="94629" y="338424"/>
              </a:cubicBezTo>
              <a:cubicBezTo>
                <a:pt x="94629" y="390011"/>
                <a:pt x="91742" y="378887"/>
                <a:pt x="100088" y="403925"/>
              </a:cubicBezTo>
              <a:cubicBezTo>
                <a:pt x="99178" y="408474"/>
                <a:pt x="98988" y="413228"/>
                <a:pt x="97359" y="417571"/>
              </a:cubicBezTo>
              <a:cubicBezTo>
                <a:pt x="93743" y="427214"/>
                <a:pt x="86850" y="427875"/>
                <a:pt x="80983" y="436676"/>
              </a:cubicBezTo>
              <a:cubicBezTo>
                <a:pt x="74098" y="447005"/>
                <a:pt x="77845" y="442545"/>
                <a:pt x="70066" y="450322"/>
              </a:cubicBezTo>
              <a:cubicBezTo>
                <a:pt x="65654" y="463560"/>
                <a:pt x="66146" y="458015"/>
                <a:pt x="70066" y="477614"/>
              </a:cubicBezTo>
              <a:cubicBezTo>
                <a:pt x="70630" y="480435"/>
                <a:pt x="70999" y="483555"/>
                <a:pt x="72796" y="485802"/>
              </a:cubicBezTo>
              <a:cubicBezTo>
                <a:pt x="77516" y="491702"/>
                <a:pt x="92351" y="495050"/>
                <a:pt x="97359" y="496719"/>
              </a:cubicBezTo>
              <a:lnTo>
                <a:pt x="105546" y="499448"/>
              </a:lnTo>
              <a:cubicBezTo>
                <a:pt x="104636" y="503087"/>
                <a:pt x="104805" y="507184"/>
                <a:pt x="102817" y="510365"/>
              </a:cubicBezTo>
              <a:cubicBezTo>
                <a:pt x="100089" y="514729"/>
                <a:pt x="95539" y="517643"/>
                <a:pt x="91900" y="521282"/>
              </a:cubicBezTo>
              <a:cubicBezTo>
                <a:pt x="81393" y="531789"/>
                <a:pt x="86924" y="527329"/>
                <a:pt x="75525" y="534928"/>
              </a:cubicBezTo>
              <a:cubicBezTo>
                <a:pt x="73705" y="537657"/>
                <a:pt x="71398" y="540118"/>
                <a:pt x="70066" y="543116"/>
              </a:cubicBezTo>
              <a:cubicBezTo>
                <a:pt x="67729" y="548374"/>
                <a:pt x="64608" y="559491"/>
                <a:pt x="64608" y="559491"/>
              </a:cubicBezTo>
              <a:cubicBezTo>
                <a:pt x="65518" y="562220"/>
                <a:pt x="65940" y="565164"/>
                <a:pt x="67337" y="567679"/>
              </a:cubicBezTo>
              <a:cubicBezTo>
                <a:pt x="70523" y="573414"/>
                <a:pt x="78254" y="584054"/>
                <a:pt x="78254" y="584054"/>
              </a:cubicBezTo>
              <a:cubicBezTo>
                <a:pt x="79164" y="606798"/>
                <a:pt x="79361" y="629581"/>
                <a:pt x="80983" y="652285"/>
              </a:cubicBezTo>
              <a:cubicBezTo>
                <a:pt x="81188" y="655155"/>
                <a:pt x="83712" y="657596"/>
                <a:pt x="83712" y="660473"/>
              </a:cubicBezTo>
              <a:cubicBezTo>
                <a:pt x="83712" y="669620"/>
                <a:pt x="82115" y="678446"/>
                <a:pt x="75525" y="685036"/>
              </a:cubicBezTo>
              <a:cubicBezTo>
                <a:pt x="73206" y="687355"/>
                <a:pt x="70271" y="689027"/>
                <a:pt x="67337" y="690494"/>
              </a:cubicBezTo>
              <a:cubicBezTo>
                <a:pt x="64764" y="691780"/>
                <a:pt x="61878" y="692313"/>
                <a:pt x="59149" y="693223"/>
              </a:cubicBezTo>
              <a:cubicBezTo>
                <a:pt x="46679" y="701538"/>
                <a:pt x="53284" y="696361"/>
                <a:pt x="40045" y="709599"/>
              </a:cubicBezTo>
              <a:lnTo>
                <a:pt x="34586" y="715057"/>
              </a:lnTo>
              <a:cubicBezTo>
                <a:pt x="35496" y="718696"/>
                <a:pt x="35235" y="722853"/>
                <a:pt x="37316" y="725974"/>
              </a:cubicBezTo>
              <a:cubicBezTo>
                <a:pt x="42453" y="733679"/>
                <a:pt x="49574" y="741152"/>
                <a:pt x="59149" y="742349"/>
              </a:cubicBezTo>
              <a:cubicBezTo>
                <a:pt x="70919" y="743820"/>
                <a:pt x="82802" y="744169"/>
                <a:pt x="94629" y="745079"/>
              </a:cubicBezTo>
              <a:cubicBezTo>
                <a:pt x="95539" y="747808"/>
                <a:pt x="97359" y="750389"/>
                <a:pt x="97359" y="753266"/>
              </a:cubicBezTo>
              <a:cubicBezTo>
                <a:pt x="97359" y="762789"/>
                <a:pt x="92728" y="761883"/>
                <a:pt x="86442" y="766912"/>
              </a:cubicBezTo>
              <a:cubicBezTo>
                <a:pt x="84433" y="768520"/>
                <a:pt x="82591" y="770361"/>
                <a:pt x="80983" y="772371"/>
              </a:cubicBezTo>
              <a:cubicBezTo>
                <a:pt x="74938" y="779928"/>
                <a:pt x="75678" y="780100"/>
                <a:pt x="72796" y="788746"/>
              </a:cubicBezTo>
              <a:cubicBezTo>
                <a:pt x="71793" y="800778"/>
                <a:pt x="79942" y="824226"/>
                <a:pt x="61879" y="824226"/>
              </a:cubicBezTo>
              <a:cubicBezTo>
                <a:pt x="57240" y="824226"/>
                <a:pt x="52781" y="822407"/>
                <a:pt x="48232" y="821497"/>
              </a:cubicBezTo>
              <a:cubicBezTo>
                <a:pt x="46413" y="819677"/>
                <a:pt x="45341" y="816221"/>
                <a:pt x="42774" y="816038"/>
              </a:cubicBezTo>
              <a:cubicBezTo>
                <a:pt x="20777" y="814467"/>
                <a:pt x="16839" y="816496"/>
                <a:pt x="1836" y="821497"/>
              </a:cubicBezTo>
              <a:cubicBezTo>
                <a:pt x="4693" y="878651"/>
                <a:pt x="-8317" y="888963"/>
                <a:pt x="10023" y="870623"/>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76</xdr:col>
      <xdr:colOff>5453</xdr:colOff>
      <xdr:row>251</xdr:row>
      <xdr:rowOff>10917</xdr:rowOff>
    </xdr:from>
    <xdr:to>
      <xdr:col>79</xdr:col>
      <xdr:colOff>367</xdr:colOff>
      <xdr:row>265</xdr:row>
      <xdr:rowOff>16376</xdr:rowOff>
    </xdr:to>
    <xdr:sp macro="" textlink="">
      <xdr:nvSpPr>
        <xdr:cNvPr id="78" name="Freeform 89">
          <a:extLst>
            <a:ext uri="{FF2B5EF4-FFF2-40B4-BE49-F238E27FC236}">
              <a16:creationId xmlns:a16="http://schemas.microsoft.com/office/drawing/2014/main" id="{00000000-0008-0000-0F00-00004E000000}"/>
            </a:ext>
          </a:extLst>
        </xdr:cNvPr>
        <xdr:cNvSpPr/>
      </xdr:nvSpPr>
      <xdr:spPr>
        <a:xfrm>
          <a:off x="3091553" y="4003797"/>
          <a:ext cx="86354" cy="218819"/>
        </a:xfrm>
        <a:custGeom>
          <a:avLst/>
          <a:gdLst>
            <a:gd name="connsiteX0" fmla="*/ 68236 w 76790"/>
            <a:gd name="connsiteY0" fmla="*/ 0 h 272923"/>
            <a:gd name="connsiteX1" fmla="*/ 57319 w 76790"/>
            <a:gd name="connsiteY1" fmla="*/ 13646 h 272923"/>
            <a:gd name="connsiteX2" fmla="*/ 46402 w 76790"/>
            <a:gd name="connsiteY2" fmla="*/ 35480 h 272923"/>
            <a:gd name="connsiteX3" fmla="*/ 43673 w 76790"/>
            <a:gd name="connsiteY3" fmla="*/ 43668 h 272923"/>
            <a:gd name="connsiteX4" fmla="*/ 51860 w 76790"/>
            <a:gd name="connsiteY4" fmla="*/ 60043 h 272923"/>
            <a:gd name="connsiteX5" fmla="*/ 68236 w 76790"/>
            <a:gd name="connsiteY5" fmla="*/ 65501 h 272923"/>
            <a:gd name="connsiteX6" fmla="*/ 73694 w 76790"/>
            <a:gd name="connsiteY6" fmla="*/ 70960 h 272923"/>
            <a:gd name="connsiteX7" fmla="*/ 73694 w 76790"/>
            <a:gd name="connsiteY7" fmla="*/ 117357 h 272923"/>
            <a:gd name="connsiteX8" fmla="*/ 65506 w 76790"/>
            <a:gd name="connsiteY8" fmla="*/ 122815 h 272923"/>
            <a:gd name="connsiteX9" fmla="*/ 46402 w 76790"/>
            <a:gd name="connsiteY9" fmla="*/ 136461 h 272923"/>
            <a:gd name="connsiteX10" fmla="*/ 38214 w 76790"/>
            <a:gd name="connsiteY10" fmla="*/ 133732 h 272923"/>
            <a:gd name="connsiteX11" fmla="*/ 32756 w 76790"/>
            <a:gd name="connsiteY11" fmla="*/ 125544 h 272923"/>
            <a:gd name="connsiteX12" fmla="*/ 27297 w 76790"/>
            <a:gd name="connsiteY12" fmla="*/ 120086 h 272923"/>
            <a:gd name="connsiteX13" fmla="*/ 13651 w 76790"/>
            <a:gd name="connsiteY13" fmla="*/ 122815 h 272923"/>
            <a:gd name="connsiteX14" fmla="*/ 5463 w 76790"/>
            <a:gd name="connsiteY14" fmla="*/ 125544 h 272923"/>
            <a:gd name="connsiteX15" fmla="*/ 10922 w 76790"/>
            <a:gd name="connsiteY15" fmla="*/ 147378 h 272923"/>
            <a:gd name="connsiteX16" fmla="*/ 16380 w 76790"/>
            <a:gd name="connsiteY16" fmla="*/ 152837 h 272923"/>
            <a:gd name="connsiteX17" fmla="*/ 19110 w 76790"/>
            <a:gd name="connsiteY17" fmla="*/ 161024 h 272923"/>
            <a:gd name="connsiteX18" fmla="*/ 10922 w 76790"/>
            <a:gd name="connsiteY18" fmla="*/ 188317 h 272923"/>
            <a:gd name="connsiteX19" fmla="*/ 5463 w 76790"/>
            <a:gd name="connsiteY19" fmla="*/ 193775 h 272923"/>
            <a:gd name="connsiteX20" fmla="*/ 2734 w 76790"/>
            <a:gd name="connsiteY20" fmla="*/ 221067 h 272923"/>
            <a:gd name="connsiteX21" fmla="*/ 5463 w 76790"/>
            <a:gd name="connsiteY21" fmla="*/ 229255 h 272923"/>
            <a:gd name="connsiteX22" fmla="*/ 21839 w 76790"/>
            <a:gd name="connsiteY22" fmla="*/ 234713 h 272923"/>
            <a:gd name="connsiteX23" fmla="*/ 32756 w 76790"/>
            <a:gd name="connsiteY23" fmla="*/ 245630 h 272923"/>
            <a:gd name="connsiteX24" fmla="*/ 30026 w 76790"/>
            <a:gd name="connsiteY24" fmla="*/ 259276 h 272923"/>
            <a:gd name="connsiteX25" fmla="*/ 27297 w 76790"/>
            <a:gd name="connsiteY25" fmla="*/ 272923 h 2729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6790" h="272923">
              <a:moveTo>
                <a:pt x="68236" y="0"/>
              </a:moveTo>
              <a:cubicBezTo>
                <a:pt x="64597" y="4549"/>
                <a:pt x="60109" y="8532"/>
                <a:pt x="57319" y="13646"/>
              </a:cubicBezTo>
              <a:cubicBezTo>
                <a:pt x="42263" y="41247"/>
                <a:pt x="59856" y="22024"/>
                <a:pt x="46402" y="35480"/>
              </a:cubicBezTo>
              <a:cubicBezTo>
                <a:pt x="45492" y="38209"/>
                <a:pt x="43673" y="40791"/>
                <a:pt x="43673" y="43668"/>
              </a:cubicBezTo>
              <a:cubicBezTo>
                <a:pt x="43673" y="49491"/>
                <a:pt x="46051" y="57138"/>
                <a:pt x="51860" y="60043"/>
              </a:cubicBezTo>
              <a:cubicBezTo>
                <a:pt x="57006" y="62616"/>
                <a:pt x="68236" y="65501"/>
                <a:pt x="68236" y="65501"/>
              </a:cubicBezTo>
              <a:cubicBezTo>
                <a:pt x="70055" y="67321"/>
                <a:pt x="72543" y="68658"/>
                <a:pt x="73694" y="70960"/>
              </a:cubicBezTo>
              <a:cubicBezTo>
                <a:pt x="79715" y="83003"/>
                <a:pt x="75398" y="110967"/>
                <a:pt x="73694" y="117357"/>
              </a:cubicBezTo>
              <a:cubicBezTo>
                <a:pt x="72849" y="120526"/>
                <a:pt x="67997" y="120680"/>
                <a:pt x="65506" y="122815"/>
              </a:cubicBezTo>
              <a:cubicBezTo>
                <a:pt x="49022" y="136944"/>
                <a:pt x="61446" y="131446"/>
                <a:pt x="46402" y="136461"/>
              </a:cubicBezTo>
              <a:cubicBezTo>
                <a:pt x="43673" y="135551"/>
                <a:pt x="40460" y="135529"/>
                <a:pt x="38214" y="133732"/>
              </a:cubicBezTo>
              <a:cubicBezTo>
                <a:pt x="35653" y="131683"/>
                <a:pt x="34805" y="128105"/>
                <a:pt x="32756" y="125544"/>
              </a:cubicBezTo>
              <a:cubicBezTo>
                <a:pt x="31149" y="123535"/>
                <a:pt x="29117" y="121905"/>
                <a:pt x="27297" y="120086"/>
              </a:cubicBezTo>
              <a:cubicBezTo>
                <a:pt x="22748" y="120996"/>
                <a:pt x="18151" y="121690"/>
                <a:pt x="13651" y="122815"/>
              </a:cubicBezTo>
              <a:cubicBezTo>
                <a:pt x="10860" y="123513"/>
                <a:pt x="6373" y="122815"/>
                <a:pt x="5463" y="125544"/>
              </a:cubicBezTo>
              <a:cubicBezTo>
                <a:pt x="5044" y="126800"/>
                <a:pt x="9029" y="144223"/>
                <a:pt x="10922" y="147378"/>
              </a:cubicBezTo>
              <a:cubicBezTo>
                <a:pt x="12246" y="149585"/>
                <a:pt x="14561" y="151017"/>
                <a:pt x="16380" y="152837"/>
              </a:cubicBezTo>
              <a:cubicBezTo>
                <a:pt x="17290" y="155566"/>
                <a:pt x="19110" y="158147"/>
                <a:pt x="19110" y="161024"/>
              </a:cubicBezTo>
              <a:cubicBezTo>
                <a:pt x="19110" y="174955"/>
                <a:pt x="18320" y="179070"/>
                <a:pt x="10922" y="188317"/>
              </a:cubicBezTo>
              <a:cubicBezTo>
                <a:pt x="9315" y="190326"/>
                <a:pt x="7283" y="191956"/>
                <a:pt x="5463" y="193775"/>
              </a:cubicBezTo>
              <a:cubicBezTo>
                <a:pt x="-695" y="212249"/>
                <a:pt x="-1708" y="205520"/>
                <a:pt x="2734" y="221067"/>
              </a:cubicBezTo>
              <a:cubicBezTo>
                <a:pt x="3524" y="223833"/>
                <a:pt x="3122" y="227583"/>
                <a:pt x="5463" y="229255"/>
              </a:cubicBezTo>
              <a:cubicBezTo>
                <a:pt x="10145" y="232599"/>
                <a:pt x="21839" y="234713"/>
                <a:pt x="21839" y="234713"/>
              </a:cubicBezTo>
              <a:cubicBezTo>
                <a:pt x="25478" y="238352"/>
                <a:pt x="33766" y="240584"/>
                <a:pt x="32756" y="245630"/>
              </a:cubicBezTo>
              <a:cubicBezTo>
                <a:pt x="31846" y="250179"/>
                <a:pt x="31151" y="254776"/>
                <a:pt x="30026" y="259276"/>
              </a:cubicBezTo>
              <a:cubicBezTo>
                <a:pt x="26722" y="272492"/>
                <a:pt x="27297" y="262499"/>
                <a:pt x="27297" y="272923"/>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77</xdr:col>
      <xdr:colOff>8187</xdr:colOff>
      <xdr:row>266</xdr:row>
      <xdr:rowOff>5458</xdr:rowOff>
    </xdr:from>
    <xdr:to>
      <xdr:col>88</xdr:col>
      <xdr:colOff>24563</xdr:colOff>
      <xdr:row>283</xdr:row>
      <xdr:rowOff>0</xdr:rowOff>
    </xdr:to>
    <xdr:sp macro="" textlink="">
      <xdr:nvSpPr>
        <xdr:cNvPr id="79" name="Freeform 90">
          <a:extLst>
            <a:ext uri="{FF2B5EF4-FFF2-40B4-BE49-F238E27FC236}">
              <a16:creationId xmlns:a16="http://schemas.microsoft.com/office/drawing/2014/main" id="{00000000-0008-0000-0F00-00004F000000}"/>
            </a:ext>
          </a:extLst>
        </xdr:cNvPr>
        <xdr:cNvSpPr/>
      </xdr:nvSpPr>
      <xdr:spPr>
        <a:xfrm>
          <a:off x="3124767" y="4226938"/>
          <a:ext cx="351656" cy="253622"/>
        </a:xfrm>
        <a:custGeom>
          <a:avLst/>
          <a:gdLst>
            <a:gd name="connsiteX0" fmla="*/ 0 w 316591"/>
            <a:gd name="connsiteY0" fmla="*/ 2729 h 319320"/>
            <a:gd name="connsiteX1" fmla="*/ 13647 w 316591"/>
            <a:gd name="connsiteY1" fmla="*/ 8188 h 319320"/>
            <a:gd name="connsiteX2" fmla="*/ 30022 w 316591"/>
            <a:gd name="connsiteY2" fmla="*/ 2729 h 319320"/>
            <a:gd name="connsiteX3" fmla="*/ 51856 w 316591"/>
            <a:gd name="connsiteY3" fmla="*/ 5459 h 319320"/>
            <a:gd name="connsiteX4" fmla="*/ 79148 w 316591"/>
            <a:gd name="connsiteY4" fmla="*/ 0 h 319320"/>
            <a:gd name="connsiteX5" fmla="*/ 87336 w 316591"/>
            <a:gd name="connsiteY5" fmla="*/ 2729 h 319320"/>
            <a:gd name="connsiteX6" fmla="*/ 90065 w 316591"/>
            <a:gd name="connsiteY6" fmla="*/ 10917 h 319320"/>
            <a:gd name="connsiteX7" fmla="*/ 95523 w 316591"/>
            <a:gd name="connsiteY7" fmla="*/ 16376 h 319320"/>
            <a:gd name="connsiteX8" fmla="*/ 98253 w 316591"/>
            <a:gd name="connsiteY8" fmla="*/ 24563 h 319320"/>
            <a:gd name="connsiteX9" fmla="*/ 92794 w 316591"/>
            <a:gd name="connsiteY9" fmla="*/ 30022 h 319320"/>
            <a:gd name="connsiteX10" fmla="*/ 87336 w 316591"/>
            <a:gd name="connsiteY10" fmla="*/ 38209 h 319320"/>
            <a:gd name="connsiteX11" fmla="*/ 73690 w 316591"/>
            <a:gd name="connsiteY11" fmla="*/ 49126 h 319320"/>
            <a:gd name="connsiteX12" fmla="*/ 57314 w 316591"/>
            <a:gd name="connsiteY12" fmla="*/ 54585 h 319320"/>
            <a:gd name="connsiteX13" fmla="*/ 49127 w 316591"/>
            <a:gd name="connsiteY13" fmla="*/ 57314 h 319320"/>
            <a:gd name="connsiteX14" fmla="*/ 43668 w 316591"/>
            <a:gd name="connsiteY14" fmla="*/ 65502 h 319320"/>
            <a:gd name="connsiteX15" fmla="*/ 35480 w 316591"/>
            <a:gd name="connsiteY15" fmla="*/ 68231 h 319320"/>
            <a:gd name="connsiteX16" fmla="*/ 19105 w 316591"/>
            <a:gd name="connsiteY16" fmla="*/ 76419 h 319320"/>
            <a:gd name="connsiteX17" fmla="*/ 13647 w 316591"/>
            <a:gd name="connsiteY17" fmla="*/ 84606 h 319320"/>
            <a:gd name="connsiteX18" fmla="*/ 21834 w 316591"/>
            <a:gd name="connsiteY18" fmla="*/ 100982 h 319320"/>
            <a:gd name="connsiteX19" fmla="*/ 24563 w 316591"/>
            <a:gd name="connsiteY19" fmla="*/ 109169 h 319320"/>
            <a:gd name="connsiteX20" fmla="*/ 46397 w 316591"/>
            <a:gd name="connsiteY20" fmla="*/ 111898 h 319320"/>
            <a:gd name="connsiteX21" fmla="*/ 51856 w 316591"/>
            <a:gd name="connsiteY21" fmla="*/ 106440 h 319320"/>
            <a:gd name="connsiteX22" fmla="*/ 54585 w 316591"/>
            <a:gd name="connsiteY22" fmla="*/ 98252 h 319320"/>
            <a:gd name="connsiteX23" fmla="*/ 62773 w 316591"/>
            <a:gd name="connsiteY23" fmla="*/ 95523 h 319320"/>
            <a:gd name="connsiteX24" fmla="*/ 79148 w 316591"/>
            <a:gd name="connsiteY24" fmla="*/ 92794 h 319320"/>
            <a:gd name="connsiteX25" fmla="*/ 92794 w 316591"/>
            <a:gd name="connsiteY25" fmla="*/ 90065 h 319320"/>
            <a:gd name="connsiteX26" fmla="*/ 98253 w 316591"/>
            <a:gd name="connsiteY26" fmla="*/ 106440 h 319320"/>
            <a:gd name="connsiteX27" fmla="*/ 100982 w 316591"/>
            <a:gd name="connsiteY27" fmla="*/ 114628 h 319320"/>
            <a:gd name="connsiteX28" fmla="*/ 109170 w 316591"/>
            <a:gd name="connsiteY28" fmla="*/ 122815 h 319320"/>
            <a:gd name="connsiteX29" fmla="*/ 117357 w 316591"/>
            <a:gd name="connsiteY29" fmla="*/ 125545 h 319320"/>
            <a:gd name="connsiteX30" fmla="*/ 131003 w 316591"/>
            <a:gd name="connsiteY30" fmla="*/ 133732 h 319320"/>
            <a:gd name="connsiteX31" fmla="*/ 133733 w 316591"/>
            <a:gd name="connsiteY31" fmla="*/ 125545 h 319320"/>
            <a:gd name="connsiteX32" fmla="*/ 141920 w 316591"/>
            <a:gd name="connsiteY32" fmla="*/ 122815 h 319320"/>
            <a:gd name="connsiteX33" fmla="*/ 177400 w 316591"/>
            <a:gd name="connsiteY33" fmla="*/ 120086 h 319320"/>
            <a:gd name="connsiteX34" fmla="*/ 171942 w 316591"/>
            <a:gd name="connsiteY34" fmla="*/ 111898 h 319320"/>
            <a:gd name="connsiteX35" fmla="*/ 171942 w 316591"/>
            <a:gd name="connsiteY35" fmla="*/ 90065 h 319320"/>
            <a:gd name="connsiteX36" fmla="*/ 177400 w 316591"/>
            <a:gd name="connsiteY36" fmla="*/ 84606 h 319320"/>
            <a:gd name="connsiteX37" fmla="*/ 199234 w 316591"/>
            <a:gd name="connsiteY37" fmla="*/ 87335 h 319320"/>
            <a:gd name="connsiteX38" fmla="*/ 221068 w 316591"/>
            <a:gd name="connsiteY38" fmla="*/ 100982 h 319320"/>
            <a:gd name="connsiteX39" fmla="*/ 231985 w 316591"/>
            <a:gd name="connsiteY39" fmla="*/ 114628 h 319320"/>
            <a:gd name="connsiteX40" fmla="*/ 234714 w 316591"/>
            <a:gd name="connsiteY40" fmla="*/ 139191 h 319320"/>
            <a:gd name="connsiteX41" fmla="*/ 267465 w 316591"/>
            <a:gd name="connsiteY41" fmla="*/ 147378 h 319320"/>
            <a:gd name="connsiteX42" fmla="*/ 278382 w 316591"/>
            <a:gd name="connsiteY42" fmla="*/ 158295 h 319320"/>
            <a:gd name="connsiteX43" fmla="*/ 283840 w 316591"/>
            <a:gd name="connsiteY43" fmla="*/ 163754 h 319320"/>
            <a:gd name="connsiteX44" fmla="*/ 294757 w 316591"/>
            <a:gd name="connsiteY44" fmla="*/ 185588 h 319320"/>
            <a:gd name="connsiteX45" fmla="*/ 302945 w 316591"/>
            <a:gd name="connsiteY45" fmla="*/ 218338 h 319320"/>
            <a:gd name="connsiteX46" fmla="*/ 305674 w 316591"/>
            <a:gd name="connsiteY46" fmla="*/ 226526 h 319320"/>
            <a:gd name="connsiteX47" fmla="*/ 316591 w 316591"/>
            <a:gd name="connsiteY47" fmla="*/ 240172 h 319320"/>
            <a:gd name="connsiteX48" fmla="*/ 308403 w 316591"/>
            <a:gd name="connsiteY48" fmla="*/ 278381 h 319320"/>
            <a:gd name="connsiteX49" fmla="*/ 302945 w 316591"/>
            <a:gd name="connsiteY49" fmla="*/ 283840 h 319320"/>
            <a:gd name="connsiteX50" fmla="*/ 294757 w 316591"/>
            <a:gd name="connsiteY50" fmla="*/ 286569 h 319320"/>
            <a:gd name="connsiteX51" fmla="*/ 281111 w 316591"/>
            <a:gd name="connsiteY51" fmla="*/ 313861 h 319320"/>
            <a:gd name="connsiteX52" fmla="*/ 267465 w 316591"/>
            <a:gd name="connsiteY52" fmla="*/ 319320 h 3193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316591" h="319320">
              <a:moveTo>
                <a:pt x="0" y="2729"/>
              </a:moveTo>
              <a:cubicBezTo>
                <a:pt x="4549" y="4549"/>
                <a:pt x="8748" y="8188"/>
                <a:pt x="13647" y="8188"/>
              </a:cubicBezTo>
              <a:cubicBezTo>
                <a:pt x="19401" y="8188"/>
                <a:pt x="30022" y="2729"/>
                <a:pt x="30022" y="2729"/>
              </a:cubicBezTo>
              <a:cubicBezTo>
                <a:pt x="37300" y="3639"/>
                <a:pt x="44521" y="5459"/>
                <a:pt x="51856" y="5459"/>
              </a:cubicBezTo>
              <a:cubicBezTo>
                <a:pt x="64396" y="5459"/>
                <a:pt x="69067" y="3360"/>
                <a:pt x="79148" y="0"/>
              </a:cubicBezTo>
              <a:cubicBezTo>
                <a:pt x="81877" y="910"/>
                <a:pt x="85302" y="695"/>
                <a:pt x="87336" y="2729"/>
              </a:cubicBezTo>
              <a:cubicBezTo>
                <a:pt x="89370" y="4763"/>
                <a:pt x="88585" y="8450"/>
                <a:pt x="90065" y="10917"/>
              </a:cubicBezTo>
              <a:cubicBezTo>
                <a:pt x="91389" y="13124"/>
                <a:pt x="93704" y="14556"/>
                <a:pt x="95523" y="16376"/>
              </a:cubicBezTo>
              <a:cubicBezTo>
                <a:pt x="96433" y="19105"/>
                <a:pt x="98817" y="21742"/>
                <a:pt x="98253" y="24563"/>
              </a:cubicBezTo>
              <a:cubicBezTo>
                <a:pt x="97748" y="27086"/>
                <a:pt x="94402" y="28013"/>
                <a:pt x="92794" y="30022"/>
              </a:cubicBezTo>
              <a:cubicBezTo>
                <a:pt x="90745" y="32583"/>
                <a:pt x="89385" y="35648"/>
                <a:pt x="87336" y="38209"/>
              </a:cubicBezTo>
              <a:cubicBezTo>
                <a:pt x="84207" y="42120"/>
                <a:pt x="78093" y="47169"/>
                <a:pt x="73690" y="49126"/>
              </a:cubicBezTo>
              <a:cubicBezTo>
                <a:pt x="68432" y="51463"/>
                <a:pt x="62773" y="52765"/>
                <a:pt x="57314" y="54585"/>
              </a:cubicBezTo>
              <a:lnTo>
                <a:pt x="49127" y="57314"/>
              </a:lnTo>
              <a:cubicBezTo>
                <a:pt x="47307" y="60043"/>
                <a:pt x="46230" y="63453"/>
                <a:pt x="43668" y="65502"/>
              </a:cubicBezTo>
              <a:cubicBezTo>
                <a:pt x="41421" y="67299"/>
                <a:pt x="38053" y="66944"/>
                <a:pt x="35480" y="68231"/>
              </a:cubicBezTo>
              <a:cubicBezTo>
                <a:pt x="14309" y="78816"/>
                <a:pt x="39694" y="69554"/>
                <a:pt x="19105" y="76419"/>
              </a:cubicBezTo>
              <a:cubicBezTo>
                <a:pt x="17286" y="79148"/>
                <a:pt x="14111" y="81359"/>
                <a:pt x="13647" y="84606"/>
              </a:cubicBezTo>
              <a:cubicBezTo>
                <a:pt x="12390" y="93408"/>
                <a:pt x="16887" y="96034"/>
                <a:pt x="21834" y="100982"/>
              </a:cubicBezTo>
              <a:cubicBezTo>
                <a:pt x="22744" y="103711"/>
                <a:pt x="22766" y="106923"/>
                <a:pt x="24563" y="109169"/>
              </a:cubicBezTo>
              <a:cubicBezTo>
                <a:pt x="31765" y="118171"/>
                <a:pt x="36387" y="113900"/>
                <a:pt x="46397" y="111898"/>
              </a:cubicBezTo>
              <a:cubicBezTo>
                <a:pt x="48217" y="110079"/>
                <a:pt x="50532" y="108646"/>
                <a:pt x="51856" y="106440"/>
              </a:cubicBezTo>
              <a:cubicBezTo>
                <a:pt x="53336" y="103973"/>
                <a:pt x="52551" y="100286"/>
                <a:pt x="54585" y="98252"/>
              </a:cubicBezTo>
              <a:cubicBezTo>
                <a:pt x="56619" y="96218"/>
                <a:pt x="59965" y="96147"/>
                <a:pt x="62773" y="95523"/>
              </a:cubicBezTo>
              <a:cubicBezTo>
                <a:pt x="68175" y="94323"/>
                <a:pt x="73690" y="93704"/>
                <a:pt x="79148" y="92794"/>
              </a:cubicBezTo>
              <a:cubicBezTo>
                <a:pt x="82416" y="89526"/>
                <a:pt x="86888" y="81797"/>
                <a:pt x="92794" y="90065"/>
              </a:cubicBezTo>
              <a:cubicBezTo>
                <a:pt x="96138" y="94747"/>
                <a:pt x="96433" y="100982"/>
                <a:pt x="98253" y="106440"/>
              </a:cubicBezTo>
              <a:cubicBezTo>
                <a:pt x="99163" y="109169"/>
                <a:pt x="98948" y="112594"/>
                <a:pt x="100982" y="114628"/>
              </a:cubicBezTo>
              <a:cubicBezTo>
                <a:pt x="103711" y="117357"/>
                <a:pt x="105959" y="120674"/>
                <a:pt x="109170" y="122815"/>
              </a:cubicBezTo>
              <a:cubicBezTo>
                <a:pt x="111564" y="124411"/>
                <a:pt x="114628" y="124635"/>
                <a:pt x="117357" y="125545"/>
              </a:cubicBezTo>
              <a:cubicBezTo>
                <a:pt x="119568" y="127756"/>
                <a:pt x="126280" y="136093"/>
                <a:pt x="131003" y="133732"/>
              </a:cubicBezTo>
              <a:cubicBezTo>
                <a:pt x="133576" y="132446"/>
                <a:pt x="131699" y="127579"/>
                <a:pt x="133733" y="125545"/>
              </a:cubicBezTo>
              <a:cubicBezTo>
                <a:pt x="135767" y="123511"/>
                <a:pt x="139065" y="123172"/>
                <a:pt x="141920" y="122815"/>
              </a:cubicBezTo>
              <a:cubicBezTo>
                <a:pt x="153690" y="121344"/>
                <a:pt x="165573" y="120996"/>
                <a:pt x="177400" y="120086"/>
              </a:cubicBezTo>
              <a:cubicBezTo>
                <a:pt x="175581" y="117357"/>
                <a:pt x="173409" y="114832"/>
                <a:pt x="171942" y="111898"/>
              </a:cubicBezTo>
              <a:cubicBezTo>
                <a:pt x="168033" y="104081"/>
                <a:pt x="168182" y="98838"/>
                <a:pt x="171942" y="90065"/>
              </a:cubicBezTo>
              <a:cubicBezTo>
                <a:pt x="172956" y="87700"/>
                <a:pt x="175581" y="86426"/>
                <a:pt x="177400" y="84606"/>
              </a:cubicBezTo>
              <a:cubicBezTo>
                <a:pt x="184678" y="85516"/>
                <a:pt x="192018" y="86023"/>
                <a:pt x="199234" y="87335"/>
              </a:cubicBezTo>
              <a:cubicBezTo>
                <a:pt x="207616" y="88859"/>
                <a:pt x="215793" y="94389"/>
                <a:pt x="221068" y="100982"/>
              </a:cubicBezTo>
              <a:cubicBezTo>
                <a:pt x="234840" y="118197"/>
                <a:pt x="218803" y="101446"/>
                <a:pt x="231985" y="114628"/>
              </a:cubicBezTo>
              <a:cubicBezTo>
                <a:pt x="232895" y="122816"/>
                <a:pt x="230291" y="132241"/>
                <a:pt x="234714" y="139191"/>
              </a:cubicBezTo>
              <a:cubicBezTo>
                <a:pt x="237280" y="143223"/>
                <a:pt x="263746" y="146758"/>
                <a:pt x="267465" y="147378"/>
              </a:cubicBezTo>
              <a:lnTo>
                <a:pt x="278382" y="158295"/>
              </a:lnTo>
              <a:lnTo>
                <a:pt x="283840" y="163754"/>
              </a:lnTo>
              <a:cubicBezTo>
                <a:pt x="290112" y="182570"/>
                <a:pt x="285230" y="176061"/>
                <a:pt x="294757" y="185588"/>
              </a:cubicBezTo>
              <a:cubicBezTo>
                <a:pt x="298432" y="207642"/>
                <a:pt x="295735" y="196710"/>
                <a:pt x="302945" y="218338"/>
              </a:cubicBezTo>
              <a:cubicBezTo>
                <a:pt x="303855" y="221067"/>
                <a:pt x="304078" y="224132"/>
                <a:pt x="305674" y="226526"/>
              </a:cubicBezTo>
              <a:cubicBezTo>
                <a:pt x="312559" y="236855"/>
                <a:pt x="308812" y="232395"/>
                <a:pt x="316591" y="240172"/>
              </a:cubicBezTo>
              <a:cubicBezTo>
                <a:pt x="314800" y="254494"/>
                <a:pt x="314884" y="265419"/>
                <a:pt x="308403" y="278381"/>
              </a:cubicBezTo>
              <a:cubicBezTo>
                <a:pt x="307252" y="280683"/>
                <a:pt x="305151" y="282516"/>
                <a:pt x="302945" y="283840"/>
              </a:cubicBezTo>
              <a:cubicBezTo>
                <a:pt x="300478" y="285320"/>
                <a:pt x="297486" y="285659"/>
                <a:pt x="294757" y="286569"/>
              </a:cubicBezTo>
              <a:cubicBezTo>
                <a:pt x="292252" y="294084"/>
                <a:pt x="289278" y="308757"/>
                <a:pt x="281111" y="313861"/>
              </a:cubicBezTo>
              <a:cubicBezTo>
                <a:pt x="266573" y="322948"/>
                <a:pt x="267465" y="310739"/>
                <a:pt x="267465" y="31932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77</xdr:col>
      <xdr:colOff>2729</xdr:colOff>
      <xdr:row>265</xdr:row>
      <xdr:rowOff>10917</xdr:rowOff>
    </xdr:from>
    <xdr:to>
      <xdr:col>77</xdr:col>
      <xdr:colOff>10917</xdr:colOff>
      <xdr:row>266</xdr:row>
      <xdr:rowOff>16375</xdr:rowOff>
    </xdr:to>
    <xdr:sp macro="" textlink="">
      <xdr:nvSpPr>
        <xdr:cNvPr id="80" name="Freeform 91">
          <a:extLst>
            <a:ext uri="{FF2B5EF4-FFF2-40B4-BE49-F238E27FC236}">
              <a16:creationId xmlns:a16="http://schemas.microsoft.com/office/drawing/2014/main" id="{00000000-0008-0000-0F00-000050000000}"/>
            </a:ext>
          </a:extLst>
        </xdr:cNvPr>
        <xdr:cNvSpPr/>
      </xdr:nvSpPr>
      <xdr:spPr>
        <a:xfrm>
          <a:off x="3119309" y="4217157"/>
          <a:ext cx="8188" cy="20698"/>
        </a:xfrm>
        <a:custGeom>
          <a:avLst/>
          <a:gdLst>
            <a:gd name="connsiteX0" fmla="*/ 0 w 8188"/>
            <a:gd name="connsiteY0" fmla="*/ 0 h 24563"/>
            <a:gd name="connsiteX1" fmla="*/ 8188 w 8188"/>
            <a:gd name="connsiteY1" fmla="*/ 24563 h 24563"/>
          </a:gdLst>
          <a:ahLst/>
          <a:cxnLst>
            <a:cxn ang="0">
              <a:pos x="connsiteX0" y="connsiteY0"/>
            </a:cxn>
            <a:cxn ang="0">
              <a:pos x="connsiteX1" y="connsiteY1"/>
            </a:cxn>
          </a:cxnLst>
          <a:rect l="l" t="t" r="r" b="b"/>
          <a:pathLst>
            <a:path w="8188" h="24563">
              <a:moveTo>
                <a:pt x="0" y="0"/>
              </a:moveTo>
              <a:cubicBezTo>
                <a:pt x="2981" y="23853"/>
                <a:pt x="-3832" y="18554"/>
                <a:pt x="8188" y="24563"/>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86</xdr:col>
      <xdr:colOff>16376</xdr:colOff>
      <xdr:row>274</xdr:row>
      <xdr:rowOff>5459</xdr:rowOff>
    </xdr:from>
    <xdr:to>
      <xdr:col>101</xdr:col>
      <xdr:colOff>8188</xdr:colOff>
      <xdr:row>284</xdr:row>
      <xdr:rowOff>16376</xdr:rowOff>
    </xdr:to>
    <xdr:sp macro="" textlink="">
      <xdr:nvSpPr>
        <xdr:cNvPr id="81" name="Freeform 93">
          <a:extLst>
            <a:ext uri="{FF2B5EF4-FFF2-40B4-BE49-F238E27FC236}">
              <a16:creationId xmlns:a16="http://schemas.microsoft.com/office/drawing/2014/main" id="{00000000-0008-0000-0F00-000051000000}"/>
            </a:ext>
          </a:extLst>
        </xdr:cNvPr>
        <xdr:cNvSpPr/>
      </xdr:nvSpPr>
      <xdr:spPr>
        <a:xfrm>
          <a:off x="3407276" y="4348859"/>
          <a:ext cx="449012" cy="163317"/>
        </a:xfrm>
        <a:custGeom>
          <a:avLst/>
          <a:gdLst>
            <a:gd name="connsiteX0" fmla="*/ 0 w 401196"/>
            <a:gd name="connsiteY0" fmla="*/ 171941 h 201963"/>
            <a:gd name="connsiteX1" fmla="*/ 10916 w 401196"/>
            <a:gd name="connsiteY1" fmla="*/ 185587 h 201963"/>
            <a:gd name="connsiteX2" fmla="*/ 13646 w 401196"/>
            <a:gd name="connsiteY2" fmla="*/ 193775 h 201963"/>
            <a:gd name="connsiteX3" fmla="*/ 54584 w 401196"/>
            <a:gd name="connsiteY3" fmla="*/ 201963 h 201963"/>
            <a:gd name="connsiteX4" fmla="*/ 65501 w 401196"/>
            <a:gd name="connsiteY4" fmla="*/ 191046 h 201963"/>
            <a:gd name="connsiteX5" fmla="*/ 76418 w 401196"/>
            <a:gd name="connsiteY5" fmla="*/ 180129 h 201963"/>
            <a:gd name="connsiteX6" fmla="*/ 84606 w 401196"/>
            <a:gd name="connsiteY6" fmla="*/ 136461 h 201963"/>
            <a:gd name="connsiteX7" fmla="*/ 90064 w 401196"/>
            <a:gd name="connsiteY7" fmla="*/ 114627 h 201963"/>
            <a:gd name="connsiteX8" fmla="*/ 122815 w 401196"/>
            <a:gd name="connsiteY8" fmla="*/ 109169 h 201963"/>
            <a:gd name="connsiteX9" fmla="*/ 185587 w 401196"/>
            <a:gd name="connsiteY9" fmla="*/ 111898 h 201963"/>
            <a:gd name="connsiteX10" fmla="*/ 193775 w 401196"/>
            <a:gd name="connsiteY10" fmla="*/ 117357 h 201963"/>
            <a:gd name="connsiteX11" fmla="*/ 210150 w 401196"/>
            <a:gd name="connsiteY11" fmla="*/ 122815 h 201963"/>
            <a:gd name="connsiteX12" fmla="*/ 218338 w 401196"/>
            <a:gd name="connsiteY12" fmla="*/ 125544 h 201963"/>
            <a:gd name="connsiteX13" fmla="*/ 223796 w 401196"/>
            <a:gd name="connsiteY13" fmla="*/ 117357 h 201963"/>
            <a:gd name="connsiteX14" fmla="*/ 226525 w 401196"/>
            <a:gd name="connsiteY14" fmla="*/ 92794 h 201963"/>
            <a:gd name="connsiteX15" fmla="*/ 242901 w 401196"/>
            <a:gd name="connsiteY15" fmla="*/ 90064 h 201963"/>
            <a:gd name="connsiteX16" fmla="*/ 251088 w 401196"/>
            <a:gd name="connsiteY16" fmla="*/ 87335 h 201963"/>
            <a:gd name="connsiteX17" fmla="*/ 253818 w 401196"/>
            <a:gd name="connsiteY17" fmla="*/ 70960 h 201963"/>
            <a:gd name="connsiteX18" fmla="*/ 316590 w 401196"/>
            <a:gd name="connsiteY18" fmla="*/ 76418 h 201963"/>
            <a:gd name="connsiteX19" fmla="*/ 324777 w 401196"/>
            <a:gd name="connsiteY19" fmla="*/ 73689 h 201963"/>
            <a:gd name="connsiteX20" fmla="*/ 327507 w 401196"/>
            <a:gd name="connsiteY20" fmla="*/ 60043 h 201963"/>
            <a:gd name="connsiteX21" fmla="*/ 330236 w 401196"/>
            <a:gd name="connsiteY21" fmla="*/ 51855 h 201963"/>
            <a:gd name="connsiteX22" fmla="*/ 338424 w 401196"/>
            <a:gd name="connsiteY22" fmla="*/ 49126 h 201963"/>
            <a:gd name="connsiteX23" fmla="*/ 349340 w 401196"/>
            <a:gd name="connsiteY23" fmla="*/ 51855 h 201963"/>
            <a:gd name="connsiteX24" fmla="*/ 357528 w 401196"/>
            <a:gd name="connsiteY24" fmla="*/ 54584 h 201963"/>
            <a:gd name="connsiteX25" fmla="*/ 362987 w 401196"/>
            <a:gd name="connsiteY25" fmla="*/ 38209 h 201963"/>
            <a:gd name="connsiteX26" fmla="*/ 360257 w 401196"/>
            <a:gd name="connsiteY26" fmla="*/ 2729 h 201963"/>
            <a:gd name="connsiteX27" fmla="*/ 368445 w 401196"/>
            <a:gd name="connsiteY27" fmla="*/ 0 h 201963"/>
            <a:gd name="connsiteX28" fmla="*/ 398467 w 401196"/>
            <a:gd name="connsiteY28" fmla="*/ 8188 h 201963"/>
            <a:gd name="connsiteX29" fmla="*/ 401196 w 401196"/>
            <a:gd name="connsiteY29" fmla="*/ 10917 h 201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01196" h="201963">
              <a:moveTo>
                <a:pt x="0" y="171941"/>
              </a:moveTo>
              <a:cubicBezTo>
                <a:pt x="3639" y="176490"/>
                <a:pt x="7829" y="180647"/>
                <a:pt x="10916" y="185587"/>
              </a:cubicBezTo>
              <a:cubicBezTo>
                <a:pt x="12441" y="188027"/>
                <a:pt x="11305" y="192103"/>
                <a:pt x="13646" y="193775"/>
              </a:cubicBezTo>
              <a:cubicBezTo>
                <a:pt x="22557" y="200140"/>
                <a:pt x="46180" y="201029"/>
                <a:pt x="54584" y="201963"/>
              </a:cubicBezTo>
              <a:cubicBezTo>
                <a:pt x="70961" y="196503"/>
                <a:pt x="56403" y="203782"/>
                <a:pt x="65501" y="191046"/>
              </a:cubicBezTo>
              <a:cubicBezTo>
                <a:pt x="68492" y="186858"/>
                <a:pt x="76418" y="180129"/>
                <a:pt x="76418" y="180129"/>
              </a:cubicBezTo>
              <a:cubicBezTo>
                <a:pt x="87537" y="146768"/>
                <a:pt x="76902" y="182685"/>
                <a:pt x="84606" y="136461"/>
              </a:cubicBezTo>
              <a:cubicBezTo>
                <a:pt x="85839" y="129061"/>
                <a:pt x="82947" y="116999"/>
                <a:pt x="90064" y="114627"/>
              </a:cubicBezTo>
              <a:cubicBezTo>
                <a:pt x="106067" y="109293"/>
                <a:pt x="95393" y="112216"/>
                <a:pt x="122815" y="109169"/>
              </a:cubicBezTo>
              <a:cubicBezTo>
                <a:pt x="143739" y="110079"/>
                <a:pt x="164781" y="109497"/>
                <a:pt x="185587" y="111898"/>
              </a:cubicBezTo>
              <a:cubicBezTo>
                <a:pt x="188846" y="112274"/>
                <a:pt x="190777" y="116025"/>
                <a:pt x="193775" y="117357"/>
              </a:cubicBezTo>
              <a:cubicBezTo>
                <a:pt x="199033" y="119694"/>
                <a:pt x="204692" y="120996"/>
                <a:pt x="210150" y="122815"/>
              </a:cubicBezTo>
              <a:lnTo>
                <a:pt x="218338" y="125544"/>
              </a:lnTo>
              <a:cubicBezTo>
                <a:pt x="220157" y="122815"/>
                <a:pt x="223001" y="120539"/>
                <a:pt x="223796" y="117357"/>
              </a:cubicBezTo>
              <a:cubicBezTo>
                <a:pt x="225794" y="109365"/>
                <a:pt x="221801" y="99543"/>
                <a:pt x="226525" y="92794"/>
              </a:cubicBezTo>
              <a:cubicBezTo>
                <a:pt x="229699" y="88260"/>
                <a:pt x="237499" y="91265"/>
                <a:pt x="242901" y="90064"/>
              </a:cubicBezTo>
              <a:cubicBezTo>
                <a:pt x="245709" y="89440"/>
                <a:pt x="248359" y="88245"/>
                <a:pt x="251088" y="87335"/>
              </a:cubicBezTo>
              <a:cubicBezTo>
                <a:pt x="251998" y="81877"/>
                <a:pt x="248435" y="72242"/>
                <a:pt x="253818" y="70960"/>
              </a:cubicBezTo>
              <a:cubicBezTo>
                <a:pt x="282306" y="64177"/>
                <a:pt x="295694" y="69454"/>
                <a:pt x="316590" y="76418"/>
              </a:cubicBezTo>
              <a:cubicBezTo>
                <a:pt x="319319" y="75508"/>
                <a:pt x="323181" y="76082"/>
                <a:pt x="324777" y="73689"/>
              </a:cubicBezTo>
              <a:cubicBezTo>
                <a:pt x="327350" y="69829"/>
                <a:pt x="326382" y="64543"/>
                <a:pt x="327507" y="60043"/>
              </a:cubicBezTo>
              <a:cubicBezTo>
                <a:pt x="328205" y="57252"/>
                <a:pt x="328202" y="53889"/>
                <a:pt x="330236" y="51855"/>
              </a:cubicBezTo>
              <a:cubicBezTo>
                <a:pt x="332270" y="49821"/>
                <a:pt x="335695" y="50036"/>
                <a:pt x="338424" y="49126"/>
              </a:cubicBezTo>
              <a:cubicBezTo>
                <a:pt x="342063" y="50036"/>
                <a:pt x="345734" y="50825"/>
                <a:pt x="349340" y="51855"/>
              </a:cubicBezTo>
              <a:cubicBezTo>
                <a:pt x="352106" y="52645"/>
                <a:pt x="355494" y="56618"/>
                <a:pt x="357528" y="54584"/>
              </a:cubicBezTo>
              <a:cubicBezTo>
                <a:pt x="361597" y="50516"/>
                <a:pt x="362987" y="38209"/>
                <a:pt x="362987" y="38209"/>
              </a:cubicBezTo>
              <a:cubicBezTo>
                <a:pt x="358663" y="25238"/>
                <a:pt x="353171" y="16901"/>
                <a:pt x="360257" y="2729"/>
              </a:cubicBezTo>
              <a:cubicBezTo>
                <a:pt x="361544" y="156"/>
                <a:pt x="365716" y="910"/>
                <a:pt x="368445" y="0"/>
              </a:cubicBezTo>
              <a:cubicBezTo>
                <a:pt x="373776" y="1066"/>
                <a:pt x="395003" y="4724"/>
                <a:pt x="398467" y="8188"/>
              </a:cubicBezTo>
              <a:lnTo>
                <a:pt x="401196" y="10917"/>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73</xdr:col>
      <xdr:colOff>8187</xdr:colOff>
      <xdr:row>282</xdr:row>
      <xdr:rowOff>2729</xdr:rowOff>
    </xdr:from>
    <xdr:to>
      <xdr:col>86</xdr:col>
      <xdr:colOff>21834</xdr:colOff>
      <xdr:row>295</xdr:row>
      <xdr:rowOff>19104</xdr:rowOff>
    </xdr:to>
    <xdr:sp macro="" textlink="">
      <xdr:nvSpPr>
        <xdr:cNvPr id="82" name="Freeform 94">
          <a:extLst>
            <a:ext uri="{FF2B5EF4-FFF2-40B4-BE49-F238E27FC236}">
              <a16:creationId xmlns:a16="http://schemas.microsoft.com/office/drawing/2014/main" id="{00000000-0008-0000-0F00-000052000000}"/>
            </a:ext>
          </a:extLst>
        </xdr:cNvPr>
        <xdr:cNvSpPr/>
      </xdr:nvSpPr>
      <xdr:spPr>
        <a:xfrm>
          <a:off x="3002847" y="4468049"/>
          <a:ext cx="409887" cy="206875"/>
        </a:xfrm>
        <a:custGeom>
          <a:avLst/>
          <a:gdLst>
            <a:gd name="connsiteX0" fmla="*/ 0 w 368446"/>
            <a:gd name="connsiteY0" fmla="*/ 234714 h 264735"/>
            <a:gd name="connsiteX1" fmla="*/ 13647 w 368446"/>
            <a:gd name="connsiteY1" fmla="*/ 237443 h 264735"/>
            <a:gd name="connsiteX2" fmla="*/ 21834 w 368446"/>
            <a:gd name="connsiteY2" fmla="*/ 240172 h 264735"/>
            <a:gd name="connsiteX3" fmla="*/ 32751 w 368446"/>
            <a:gd name="connsiteY3" fmla="*/ 242901 h 264735"/>
            <a:gd name="connsiteX4" fmla="*/ 38210 w 368446"/>
            <a:gd name="connsiteY4" fmla="*/ 248360 h 264735"/>
            <a:gd name="connsiteX5" fmla="*/ 46397 w 368446"/>
            <a:gd name="connsiteY5" fmla="*/ 251089 h 264735"/>
            <a:gd name="connsiteX6" fmla="*/ 60043 w 368446"/>
            <a:gd name="connsiteY6" fmla="*/ 264735 h 264735"/>
            <a:gd name="connsiteX7" fmla="*/ 87336 w 368446"/>
            <a:gd name="connsiteY7" fmla="*/ 262006 h 264735"/>
            <a:gd name="connsiteX8" fmla="*/ 95523 w 368446"/>
            <a:gd name="connsiteY8" fmla="*/ 245631 h 264735"/>
            <a:gd name="connsiteX9" fmla="*/ 120086 w 368446"/>
            <a:gd name="connsiteY9" fmla="*/ 237443 h 264735"/>
            <a:gd name="connsiteX10" fmla="*/ 128274 w 368446"/>
            <a:gd name="connsiteY10" fmla="*/ 234714 h 264735"/>
            <a:gd name="connsiteX11" fmla="*/ 201963 w 368446"/>
            <a:gd name="connsiteY11" fmla="*/ 231985 h 264735"/>
            <a:gd name="connsiteX12" fmla="*/ 207422 w 368446"/>
            <a:gd name="connsiteY12" fmla="*/ 226526 h 264735"/>
            <a:gd name="connsiteX13" fmla="*/ 215609 w 368446"/>
            <a:gd name="connsiteY13" fmla="*/ 221068 h 264735"/>
            <a:gd name="connsiteX14" fmla="*/ 218339 w 368446"/>
            <a:gd name="connsiteY14" fmla="*/ 212880 h 264735"/>
            <a:gd name="connsiteX15" fmla="*/ 240172 w 368446"/>
            <a:gd name="connsiteY15" fmla="*/ 196505 h 264735"/>
            <a:gd name="connsiteX16" fmla="*/ 253818 w 368446"/>
            <a:gd name="connsiteY16" fmla="*/ 185588 h 264735"/>
            <a:gd name="connsiteX17" fmla="*/ 259277 w 368446"/>
            <a:gd name="connsiteY17" fmla="*/ 180129 h 264735"/>
            <a:gd name="connsiteX18" fmla="*/ 264735 w 368446"/>
            <a:gd name="connsiteY18" fmla="*/ 163754 h 264735"/>
            <a:gd name="connsiteX19" fmla="*/ 267465 w 368446"/>
            <a:gd name="connsiteY19" fmla="*/ 155566 h 264735"/>
            <a:gd name="connsiteX20" fmla="*/ 264735 w 368446"/>
            <a:gd name="connsiteY20" fmla="*/ 147379 h 264735"/>
            <a:gd name="connsiteX21" fmla="*/ 248360 w 368446"/>
            <a:gd name="connsiteY21" fmla="*/ 144649 h 264735"/>
            <a:gd name="connsiteX22" fmla="*/ 240172 w 368446"/>
            <a:gd name="connsiteY22" fmla="*/ 141920 h 264735"/>
            <a:gd name="connsiteX23" fmla="*/ 234714 w 368446"/>
            <a:gd name="connsiteY23" fmla="*/ 133732 h 264735"/>
            <a:gd name="connsiteX24" fmla="*/ 229255 w 368446"/>
            <a:gd name="connsiteY24" fmla="*/ 128274 h 264735"/>
            <a:gd name="connsiteX25" fmla="*/ 226526 w 368446"/>
            <a:gd name="connsiteY25" fmla="*/ 120086 h 264735"/>
            <a:gd name="connsiteX26" fmla="*/ 234714 w 368446"/>
            <a:gd name="connsiteY26" fmla="*/ 114628 h 264735"/>
            <a:gd name="connsiteX27" fmla="*/ 240172 w 368446"/>
            <a:gd name="connsiteY27" fmla="*/ 98252 h 264735"/>
            <a:gd name="connsiteX28" fmla="*/ 237443 w 368446"/>
            <a:gd name="connsiteY28" fmla="*/ 76419 h 264735"/>
            <a:gd name="connsiteX29" fmla="*/ 231985 w 368446"/>
            <a:gd name="connsiteY29" fmla="*/ 60043 h 264735"/>
            <a:gd name="connsiteX30" fmla="*/ 234714 w 368446"/>
            <a:gd name="connsiteY30" fmla="*/ 49126 h 264735"/>
            <a:gd name="connsiteX31" fmla="*/ 251089 w 368446"/>
            <a:gd name="connsiteY31" fmla="*/ 43668 h 264735"/>
            <a:gd name="connsiteX32" fmla="*/ 272923 w 368446"/>
            <a:gd name="connsiteY32" fmla="*/ 38209 h 264735"/>
            <a:gd name="connsiteX33" fmla="*/ 278381 w 368446"/>
            <a:gd name="connsiteY33" fmla="*/ 30022 h 264735"/>
            <a:gd name="connsiteX34" fmla="*/ 283840 w 368446"/>
            <a:gd name="connsiteY34" fmla="*/ 13646 h 264735"/>
            <a:gd name="connsiteX35" fmla="*/ 286569 w 368446"/>
            <a:gd name="connsiteY35" fmla="*/ 5459 h 264735"/>
            <a:gd name="connsiteX36" fmla="*/ 292028 w 368446"/>
            <a:gd name="connsiteY36" fmla="*/ 0 h 264735"/>
            <a:gd name="connsiteX37" fmla="*/ 319320 w 368446"/>
            <a:gd name="connsiteY37" fmla="*/ 2730 h 264735"/>
            <a:gd name="connsiteX38" fmla="*/ 335695 w 368446"/>
            <a:gd name="connsiteY38" fmla="*/ 8188 h 264735"/>
            <a:gd name="connsiteX39" fmla="*/ 368446 w 368446"/>
            <a:gd name="connsiteY39" fmla="*/ 16376 h 2647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368446" h="264735">
              <a:moveTo>
                <a:pt x="0" y="234714"/>
              </a:moveTo>
              <a:cubicBezTo>
                <a:pt x="4549" y="235624"/>
                <a:pt x="9146" y="236318"/>
                <a:pt x="13647" y="237443"/>
              </a:cubicBezTo>
              <a:cubicBezTo>
                <a:pt x="16438" y="238141"/>
                <a:pt x="19068" y="239382"/>
                <a:pt x="21834" y="240172"/>
              </a:cubicBezTo>
              <a:cubicBezTo>
                <a:pt x="25441" y="241202"/>
                <a:pt x="29112" y="241991"/>
                <a:pt x="32751" y="242901"/>
              </a:cubicBezTo>
              <a:cubicBezTo>
                <a:pt x="34571" y="244721"/>
                <a:pt x="36003" y="247036"/>
                <a:pt x="38210" y="248360"/>
              </a:cubicBezTo>
              <a:cubicBezTo>
                <a:pt x="40677" y="249840"/>
                <a:pt x="44096" y="249363"/>
                <a:pt x="46397" y="251089"/>
              </a:cubicBezTo>
              <a:cubicBezTo>
                <a:pt x="51543" y="254949"/>
                <a:pt x="60043" y="264735"/>
                <a:pt x="60043" y="264735"/>
              </a:cubicBezTo>
              <a:cubicBezTo>
                <a:pt x="69141" y="263825"/>
                <a:pt x="78662" y="264897"/>
                <a:pt x="87336" y="262006"/>
              </a:cubicBezTo>
              <a:cubicBezTo>
                <a:pt x="98553" y="258267"/>
                <a:pt x="88106" y="250929"/>
                <a:pt x="95523" y="245631"/>
              </a:cubicBezTo>
              <a:cubicBezTo>
                <a:pt x="95524" y="245631"/>
                <a:pt x="115991" y="238808"/>
                <a:pt x="120086" y="237443"/>
              </a:cubicBezTo>
              <a:cubicBezTo>
                <a:pt x="122815" y="236533"/>
                <a:pt x="125399" y="234820"/>
                <a:pt x="128274" y="234714"/>
              </a:cubicBezTo>
              <a:lnTo>
                <a:pt x="201963" y="231985"/>
              </a:lnTo>
              <a:cubicBezTo>
                <a:pt x="203783" y="230165"/>
                <a:pt x="205413" y="228134"/>
                <a:pt x="207422" y="226526"/>
              </a:cubicBezTo>
              <a:cubicBezTo>
                <a:pt x="209983" y="224477"/>
                <a:pt x="213560" y="223629"/>
                <a:pt x="215609" y="221068"/>
              </a:cubicBezTo>
              <a:cubicBezTo>
                <a:pt x="217406" y="218821"/>
                <a:pt x="216613" y="215182"/>
                <a:pt x="218339" y="212880"/>
              </a:cubicBezTo>
              <a:cubicBezTo>
                <a:pt x="228793" y="198942"/>
                <a:pt x="228219" y="200489"/>
                <a:pt x="240172" y="196505"/>
              </a:cubicBezTo>
              <a:cubicBezTo>
                <a:pt x="253354" y="183323"/>
                <a:pt x="236603" y="199360"/>
                <a:pt x="253818" y="185588"/>
              </a:cubicBezTo>
              <a:cubicBezTo>
                <a:pt x="255827" y="183980"/>
                <a:pt x="257457" y="181949"/>
                <a:pt x="259277" y="180129"/>
              </a:cubicBezTo>
              <a:lnTo>
                <a:pt x="264735" y="163754"/>
              </a:lnTo>
              <a:lnTo>
                <a:pt x="267465" y="155566"/>
              </a:lnTo>
              <a:cubicBezTo>
                <a:pt x="266555" y="152837"/>
                <a:pt x="267233" y="148806"/>
                <a:pt x="264735" y="147379"/>
              </a:cubicBezTo>
              <a:cubicBezTo>
                <a:pt x="259930" y="144634"/>
                <a:pt x="253762" y="145850"/>
                <a:pt x="248360" y="144649"/>
              </a:cubicBezTo>
              <a:cubicBezTo>
                <a:pt x="245552" y="144025"/>
                <a:pt x="242901" y="142830"/>
                <a:pt x="240172" y="141920"/>
              </a:cubicBezTo>
              <a:cubicBezTo>
                <a:pt x="238353" y="139191"/>
                <a:pt x="236763" y="136293"/>
                <a:pt x="234714" y="133732"/>
              </a:cubicBezTo>
              <a:cubicBezTo>
                <a:pt x="233107" y="131723"/>
                <a:pt x="230579" y="130480"/>
                <a:pt x="229255" y="128274"/>
              </a:cubicBezTo>
              <a:cubicBezTo>
                <a:pt x="227775" y="125807"/>
                <a:pt x="227436" y="122815"/>
                <a:pt x="226526" y="120086"/>
              </a:cubicBezTo>
              <a:cubicBezTo>
                <a:pt x="229255" y="118267"/>
                <a:pt x="232976" y="117410"/>
                <a:pt x="234714" y="114628"/>
              </a:cubicBezTo>
              <a:cubicBezTo>
                <a:pt x="237764" y="109749"/>
                <a:pt x="240172" y="98252"/>
                <a:pt x="240172" y="98252"/>
              </a:cubicBezTo>
              <a:cubicBezTo>
                <a:pt x="239262" y="90974"/>
                <a:pt x="238980" y="83591"/>
                <a:pt x="237443" y="76419"/>
              </a:cubicBezTo>
              <a:cubicBezTo>
                <a:pt x="236237" y="70793"/>
                <a:pt x="231985" y="60043"/>
                <a:pt x="231985" y="60043"/>
              </a:cubicBezTo>
              <a:cubicBezTo>
                <a:pt x="232895" y="56404"/>
                <a:pt x="231866" y="51567"/>
                <a:pt x="234714" y="49126"/>
              </a:cubicBezTo>
              <a:cubicBezTo>
                <a:pt x="239082" y="45382"/>
                <a:pt x="245447" y="44796"/>
                <a:pt x="251089" y="43668"/>
              </a:cubicBezTo>
              <a:cubicBezTo>
                <a:pt x="267556" y="40375"/>
                <a:pt x="260334" y="42406"/>
                <a:pt x="272923" y="38209"/>
              </a:cubicBezTo>
              <a:cubicBezTo>
                <a:pt x="274742" y="35480"/>
                <a:pt x="277049" y="33019"/>
                <a:pt x="278381" y="30022"/>
              </a:cubicBezTo>
              <a:cubicBezTo>
                <a:pt x="280718" y="24764"/>
                <a:pt x="282020" y="19105"/>
                <a:pt x="283840" y="13646"/>
              </a:cubicBezTo>
              <a:cubicBezTo>
                <a:pt x="284750" y="10917"/>
                <a:pt x="284535" y="7493"/>
                <a:pt x="286569" y="5459"/>
              </a:cubicBezTo>
              <a:lnTo>
                <a:pt x="292028" y="0"/>
              </a:lnTo>
              <a:cubicBezTo>
                <a:pt x="301125" y="910"/>
                <a:pt x="310334" y="1045"/>
                <a:pt x="319320" y="2730"/>
              </a:cubicBezTo>
              <a:cubicBezTo>
                <a:pt x="324975" y="3790"/>
                <a:pt x="330237" y="6369"/>
                <a:pt x="335695" y="8188"/>
              </a:cubicBezTo>
              <a:cubicBezTo>
                <a:pt x="346163" y="11677"/>
                <a:pt x="357245" y="16376"/>
                <a:pt x="368446" y="16376"/>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96</xdr:col>
      <xdr:colOff>13396</xdr:colOff>
      <xdr:row>290</xdr:row>
      <xdr:rowOff>10917</xdr:rowOff>
    </xdr:from>
    <xdr:to>
      <xdr:col>98</xdr:col>
      <xdr:colOff>16376</xdr:colOff>
      <xdr:row>294</xdr:row>
      <xdr:rowOff>5459</xdr:rowOff>
    </xdr:to>
    <xdr:sp macro="" textlink="">
      <xdr:nvSpPr>
        <xdr:cNvPr id="83" name="Freeform 95">
          <a:extLst>
            <a:ext uri="{FF2B5EF4-FFF2-40B4-BE49-F238E27FC236}">
              <a16:creationId xmlns:a16="http://schemas.microsoft.com/office/drawing/2014/main" id="{00000000-0008-0000-0F00-000053000000}"/>
            </a:ext>
          </a:extLst>
        </xdr:cNvPr>
        <xdr:cNvSpPr/>
      </xdr:nvSpPr>
      <xdr:spPr>
        <a:xfrm>
          <a:off x="3709096" y="4598157"/>
          <a:ext cx="63940" cy="55502"/>
        </a:xfrm>
        <a:custGeom>
          <a:avLst/>
          <a:gdLst>
            <a:gd name="connsiteX0" fmla="*/ 30271 w 57564"/>
            <a:gd name="connsiteY0" fmla="*/ 70960 h 70960"/>
            <a:gd name="connsiteX1" fmla="*/ 8438 w 57564"/>
            <a:gd name="connsiteY1" fmla="*/ 65501 h 70960"/>
            <a:gd name="connsiteX2" fmla="*/ 2979 w 57564"/>
            <a:gd name="connsiteY2" fmla="*/ 60043 h 70960"/>
            <a:gd name="connsiteX3" fmla="*/ 250 w 57564"/>
            <a:gd name="connsiteY3" fmla="*/ 21833 h 70960"/>
            <a:gd name="connsiteX4" fmla="*/ 2979 w 57564"/>
            <a:gd name="connsiteY4" fmla="*/ 8187 h 70960"/>
            <a:gd name="connsiteX5" fmla="*/ 41188 w 57564"/>
            <a:gd name="connsiteY5" fmla="*/ 2729 h 70960"/>
            <a:gd name="connsiteX6" fmla="*/ 49376 w 57564"/>
            <a:gd name="connsiteY6" fmla="*/ 0 h 70960"/>
            <a:gd name="connsiteX7" fmla="*/ 57564 w 57564"/>
            <a:gd name="connsiteY7" fmla="*/ 2729 h 709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7564" h="70960">
              <a:moveTo>
                <a:pt x="30271" y="70960"/>
              </a:moveTo>
              <a:cubicBezTo>
                <a:pt x="27338" y="70373"/>
                <a:pt x="12633" y="68018"/>
                <a:pt x="8438" y="65501"/>
              </a:cubicBezTo>
              <a:cubicBezTo>
                <a:pt x="6231" y="64177"/>
                <a:pt x="4799" y="61862"/>
                <a:pt x="2979" y="60043"/>
              </a:cubicBezTo>
              <a:cubicBezTo>
                <a:pt x="2069" y="47306"/>
                <a:pt x="250" y="34602"/>
                <a:pt x="250" y="21833"/>
              </a:cubicBezTo>
              <a:cubicBezTo>
                <a:pt x="250" y="17194"/>
                <a:pt x="-1225" y="10149"/>
                <a:pt x="2979" y="8187"/>
              </a:cubicBezTo>
              <a:cubicBezTo>
                <a:pt x="14638" y="2746"/>
                <a:pt x="41188" y="2729"/>
                <a:pt x="41188" y="2729"/>
              </a:cubicBezTo>
              <a:cubicBezTo>
                <a:pt x="43917" y="1819"/>
                <a:pt x="46499" y="0"/>
                <a:pt x="49376" y="0"/>
              </a:cubicBezTo>
              <a:cubicBezTo>
                <a:pt x="52253" y="0"/>
                <a:pt x="57564" y="2729"/>
                <a:pt x="57564" y="272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72</xdr:col>
      <xdr:colOff>10917</xdr:colOff>
      <xdr:row>295</xdr:row>
      <xdr:rowOff>5307</xdr:rowOff>
    </xdr:from>
    <xdr:to>
      <xdr:col>80</xdr:col>
      <xdr:colOff>19104</xdr:colOff>
      <xdr:row>332</xdr:row>
      <xdr:rowOff>5459</xdr:rowOff>
    </xdr:to>
    <xdr:sp macro="" textlink="">
      <xdr:nvSpPr>
        <xdr:cNvPr id="84" name="Freeform 96">
          <a:extLst>
            <a:ext uri="{FF2B5EF4-FFF2-40B4-BE49-F238E27FC236}">
              <a16:creationId xmlns:a16="http://schemas.microsoft.com/office/drawing/2014/main" id="{00000000-0008-0000-0F00-000054000000}"/>
            </a:ext>
          </a:extLst>
        </xdr:cNvPr>
        <xdr:cNvSpPr/>
      </xdr:nvSpPr>
      <xdr:spPr>
        <a:xfrm>
          <a:off x="2975097" y="4668747"/>
          <a:ext cx="252027" cy="564032"/>
        </a:xfrm>
        <a:custGeom>
          <a:avLst/>
          <a:gdLst>
            <a:gd name="connsiteX0" fmla="*/ 191046 w 226526"/>
            <a:gd name="connsiteY0" fmla="*/ 707021 h 707021"/>
            <a:gd name="connsiteX1" fmla="*/ 191046 w 226526"/>
            <a:gd name="connsiteY1" fmla="*/ 676999 h 707021"/>
            <a:gd name="connsiteX2" fmla="*/ 193775 w 226526"/>
            <a:gd name="connsiteY2" fmla="*/ 638790 h 707021"/>
            <a:gd name="connsiteX3" fmla="*/ 199234 w 226526"/>
            <a:gd name="connsiteY3" fmla="*/ 606039 h 707021"/>
            <a:gd name="connsiteX4" fmla="*/ 201963 w 226526"/>
            <a:gd name="connsiteY4" fmla="*/ 597852 h 707021"/>
            <a:gd name="connsiteX5" fmla="*/ 196505 w 226526"/>
            <a:gd name="connsiteY5" fmla="*/ 573289 h 707021"/>
            <a:gd name="connsiteX6" fmla="*/ 180129 w 226526"/>
            <a:gd name="connsiteY6" fmla="*/ 551455 h 707021"/>
            <a:gd name="connsiteX7" fmla="*/ 177400 w 226526"/>
            <a:gd name="connsiteY7" fmla="*/ 543267 h 707021"/>
            <a:gd name="connsiteX8" fmla="*/ 188317 w 226526"/>
            <a:gd name="connsiteY8" fmla="*/ 532350 h 707021"/>
            <a:gd name="connsiteX9" fmla="*/ 193775 w 226526"/>
            <a:gd name="connsiteY9" fmla="*/ 524163 h 707021"/>
            <a:gd name="connsiteX10" fmla="*/ 204692 w 226526"/>
            <a:gd name="connsiteY10" fmla="*/ 499600 h 707021"/>
            <a:gd name="connsiteX11" fmla="*/ 210151 w 226526"/>
            <a:gd name="connsiteY11" fmla="*/ 494141 h 707021"/>
            <a:gd name="connsiteX12" fmla="*/ 215609 w 226526"/>
            <a:gd name="connsiteY12" fmla="*/ 477766 h 707021"/>
            <a:gd name="connsiteX13" fmla="*/ 226526 w 226526"/>
            <a:gd name="connsiteY13" fmla="*/ 461390 h 707021"/>
            <a:gd name="connsiteX14" fmla="*/ 218338 w 226526"/>
            <a:gd name="connsiteY14" fmla="*/ 439557 h 707021"/>
            <a:gd name="connsiteX15" fmla="*/ 207422 w 226526"/>
            <a:gd name="connsiteY15" fmla="*/ 442286 h 707021"/>
            <a:gd name="connsiteX16" fmla="*/ 188317 w 226526"/>
            <a:gd name="connsiteY16" fmla="*/ 436827 h 707021"/>
            <a:gd name="connsiteX17" fmla="*/ 182859 w 226526"/>
            <a:gd name="connsiteY17" fmla="*/ 428640 h 707021"/>
            <a:gd name="connsiteX18" fmla="*/ 188317 w 226526"/>
            <a:gd name="connsiteY18" fmla="*/ 406806 h 707021"/>
            <a:gd name="connsiteX19" fmla="*/ 193775 w 226526"/>
            <a:gd name="connsiteY19" fmla="*/ 390431 h 707021"/>
            <a:gd name="connsiteX20" fmla="*/ 196505 w 226526"/>
            <a:gd name="connsiteY20" fmla="*/ 349492 h 707021"/>
            <a:gd name="connsiteX21" fmla="*/ 199234 w 226526"/>
            <a:gd name="connsiteY21" fmla="*/ 341304 h 707021"/>
            <a:gd name="connsiteX22" fmla="*/ 193775 w 226526"/>
            <a:gd name="connsiteY22" fmla="*/ 286720 h 707021"/>
            <a:gd name="connsiteX23" fmla="*/ 174671 w 226526"/>
            <a:gd name="connsiteY23" fmla="*/ 289449 h 707021"/>
            <a:gd name="connsiteX24" fmla="*/ 152837 w 226526"/>
            <a:gd name="connsiteY24" fmla="*/ 305825 h 707021"/>
            <a:gd name="connsiteX25" fmla="*/ 128274 w 226526"/>
            <a:gd name="connsiteY25" fmla="*/ 303095 h 707021"/>
            <a:gd name="connsiteX26" fmla="*/ 125545 w 226526"/>
            <a:gd name="connsiteY26" fmla="*/ 281261 h 707021"/>
            <a:gd name="connsiteX27" fmla="*/ 122816 w 226526"/>
            <a:gd name="connsiteY27" fmla="*/ 256698 h 707021"/>
            <a:gd name="connsiteX28" fmla="*/ 117357 w 226526"/>
            <a:gd name="connsiteY28" fmla="*/ 229406 h 707021"/>
            <a:gd name="connsiteX29" fmla="*/ 128274 w 226526"/>
            <a:gd name="connsiteY29" fmla="*/ 183009 h 707021"/>
            <a:gd name="connsiteX30" fmla="*/ 136462 w 226526"/>
            <a:gd name="connsiteY30" fmla="*/ 177551 h 707021"/>
            <a:gd name="connsiteX31" fmla="*/ 131003 w 226526"/>
            <a:gd name="connsiteY31" fmla="*/ 172092 h 707021"/>
            <a:gd name="connsiteX32" fmla="*/ 114628 w 226526"/>
            <a:gd name="connsiteY32" fmla="*/ 166634 h 707021"/>
            <a:gd name="connsiteX33" fmla="*/ 87336 w 226526"/>
            <a:gd name="connsiteY33" fmla="*/ 161176 h 707021"/>
            <a:gd name="connsiteX34" fmla="*/ 81877 w 226526"/>
            <a:gd name="connsiteY34" fmla="*/ 155717 h 707021"/>
            <a:gd name="connsiteX35" fmla="*/ 90065 w 226526"/>
            <a:gd name="connsiteY35" fmla="*/ 142071 h 707021"/>
            <a:gd name="connsiteX36" fmla="*/ 92794 w 226526"/>
            <a:gd name="connsiteY36" fmla="*/ 133883 h 707021"/>
            <a:gd name="connsiteX37" fmla="*/ 98253 w 226526"/>
            <a:gd name="connsiteY37" fmla="*/ 128425 h 707021"/>
            <a:gd name="connsiteX38" fmla="*/ 84606 w 226526"/>
            <a:gd name="connsiteY38" fmla="*/ 106591 h 707021"/>
            <a:gd name="connsiteX39" fmla="*/ 76419 w 226526"/>
            <a:gd name="connsiteY39" fmla="*/ 101133 h 707021"/>
            <a:gd name="connsiteX40" fmla="*/ 38210 w 226526"/>
            <a:gd name="connsiteY40" fmla="*/ 98403 h 707021"/>
            <a:gd name="connsiteX41" fmla="*/ 43668 w 226526"/>
            <a:gd name="connsiteY41" fmla="*/ 79299 h 707021"/>
            <a:gd name="connsiteX42" fmla="*/ 49126 w 226526"/>
            <a:gd name="connsiteY42" fmla="*/ 73840 h 707021"/>
            <a:gd name="connsiteX43" fmla="*/ 35480 w 226526"/>
            <a:gd name="connsiteY43" fmla="*/ 62923 h 707021"/>
            <a:gd name="connsiteX44" fmla="*/ 21834 w 226526"/>
            <a:gd name="connsiteY44" fmla="*/ 52006 h 707021"/>
            <a:gd name="connsiteX45" fmla="*/ 16376 w 226526"/>
            <a:gd name="connsiteY45" fmla="*/ 43819 h 707021"/>
            <a:gd name="connsiteX46" fmla="*/ 10917 w 226526"/>
            <a:gd name="connsiteY46" fmla="*/ 38360 h 707021"/>
            <a:gd name="connsiteX47" fmla="*/ 8188 w 226526"/>
            <a:gd name="connsiteY47" fmla="*/ 30173 h 707021"/>
            <a:gd name="connsiteX48" fmla="*/ 0 w 226526"/>
            <a:gd name="connsiteY48" fmla="*/ 13797 h 707021"/>
            <a:gd name="connsiteX49" fmla="*/ 2730 w 226526"/>
            <a:gd name="connsiteY49" fmla="*/ 5610 h 707021"/>
            <a:gd name="connsiteX50" fmla="*/ 32751 w 226526"/>
            <a:gd name="connsiteY50" fmla="*/ 151 h 7070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226526" h="707021">
              <a:moveTo>
                <a:pt x="191046" y="707021"/>
              </a:moveTo>
              <a:cubicBezTo>
                <a:pt x="197787" y="673314"/>
                <a:pt x="191046" y="715409"/>
                <a:pt x="191046" y="676999"/>
              </a:cubicBezTo>
              <a:cubicBezTo>
                <a:pt x="191046" y="664230"/>
                <a:pt x="192564" y="651501"/>
                <a:pt x="193775" y="638790"/>
              </a:cubicBezTo>
              <a:cubicBezTo>
                <a:pt x="194485" y="631334"/>
                <a:pt x="197174" y="614282"/>
                <a:pt x="199234" y="606039"/>
              </a:cubicBezTo>
              <a:cubicBezTo>
                <a:pt x="199932" y="603248"/>
                <a:pt x="201053" y="600581"/>
                <a:pt x="201963" y="597852"/>
              </a:cubicBezTo>
              <a:cubicBezTo>
                <a:pt x="201223" y="593409"/>
                <a:pt x="199705" y="579048"/>
                <a:pt x="196505" y="573289"/>
              </a:cubicBezTo>
              <a:cubicBezTo>
                <a:pt x="188788" y="559399"/>
                <a:pt x="188412" y="559737"/>
                <a:pt x="180129" y="551455"/>
              </a:cubicBezTo>
              <a:cubicBezTo>
                <a:pt x="179219" y="548726"/>
                <a:pt x="176267" y="545911"/>
                <a:pt x="177400" y="543267"/>
              </a:cubicBezTo>
              <a:cubicBezTo>
                <a:pt x="179427" y="538537"/>
                <a:pt x="185462" y="536632"/>
                <a:pt x="188317" y="532350"/>
              </a:cubicBezTo>
              <a:cubicBezTo>
                <a:pt x="190136" y="529621"/>
                <a:pt x="192443" y="527160"/>
                <a:pt x="193775" y="524163"/>
              </a:cubicBezTo>
              <a:cubicBezTo>
                <a:pt x="201348" y="507123"/>
                <a:pt x="195428" y="511179"/>
                <a:pt x="204692" y="499600"/>
              </a:cubicBezTo>
              <a:cubicBezTo>
                <a:pt x="206300" y="497591"/>
                <a:pt x="208331" y="495961"/>
                <a:pt x="210151" y="494141"/>
              </a:cubicBezTo>
              <a:cubicBezTo>
                <a:pt x="211970" y="488683"/>
                <a:pt x="212418" y="482553"/>
                <a:pt x="215609" y="477766"/>
              </a:cubicBezTo>
              <a:lnTo>
                <a:pt x="226526" y="461390"/>
              </a:lnTo>
              <a:cubicBezTo>
                <a:pt x="226253" y="459749"/>
                <a:pt x="226372" y="440896"/>
                <a:pt x="218338" y="439557"/>
              </a:cubicBezTo>
              <a:cubicBezTo>
                <a:pt x="214638" y="438940"/>
                <a:pt x="211061" y="441376"/>
                <a:pt x="207422" y="442286"/>
              </a:cubicBezTo>
              <a:cubicBezTo>
                <a:pt x="206705" y="442107"/>
                <a:pt x="190099" y="438253"/>
                <a:pt x="188317" y="436827"/>
              </a:cubicBezTo>
              <a:cubicBezTo>
                <a:pt x="185756" y="434778"/>
                <a:pt x="184678" y="431369"/>
                <a:pt x="182859" y="428640"/>
              </a:cubicBezTo>
              <a:cubicBezTo>
                <a:pt x="184678" y="421362"/>
                <a:pt x="185945" y="413923"/>
                <a:pt x="188317" y="406806"/>
              </a:cubicBezTo>
              <a:lnTo>
                <a:pt x="193775" y="390431"/>
              </a:lnTo>
              <a:cubicBezTo>
                <a:pt x="194685" y="376785"/>
                <a:pt x="194995" y="363085"/>
                <a:pt x="196505" y="349492"/>
              </a:cubicBezTo>
              <a:cubicBezTo>
                <a:pt x="196823" y="346633"/>
                <a:pt x="199234" y="344181"/>
                <a:pt x="199234" y="341304"/>
              </a:cubicBezTo>
              <a:cubicBezTo>
                <a:pt x="199234" y="310921"/>
                <a:pt x="198158" y="308627"/>
                <a:pt x="193775" y="286720"/>
              </a:cubicBezTo>
              <a:cubicBezTo>
                <a:pt x="187407" y="287630"/>
                <a:pt x="180675" y="287140"/>
                <a:pt x="174671" y="289449"/>
              </a:cubicBezTo>
              <a:cubicBezTo>
                <a:pt x="164638" y="293308"/>
                <a:pt x="159606" y="299055"/>
                <a:pt x="152837" y="305825"/>
              </a:cubicBezTo>
              <a:cubicBezTo>
                <a:pt x="144649" y="304915"/>
                <a:pt x="134397" y="308606"/>
                <a:pt x="128274" y="303095"/>
              </a:cubicBezTo>
              <a:cubicBezTo>
                <a:pt x="122822" y="298188"/>
                <a:pt x="126402" y="288545"/>
                <a:pt x="125545" y="281261"/>
              </a:cubicBezTo>
              <a:cubicBezTo>
                <a:pt x="124583" y="273079"/>
                <a:pt x="124101" y="264835"/>
                <a:pt x="122816" y="256698"/>
              </a:cubicBezTo>
              <a:cubicBezTo>
                <a:pt x="121369" y="247534"/>
                <a:pt x="117357" y="229406"/>
                <a:pt x="117357" y="229406"/>
              </a:cubicBezTo>
              <a:cubicBezTo>
                <a:pt x="118558" y="216193"/>
                <a:pt x="116886" y="194397"/>
                <a:pt x="128274" y="183009"/>
              </a:cubicBezTo>
              <a:cubicBezTo>
                <a:pt x="130593" y="180690"/>
                <a:pt x="133733" y="179370"/>
                <a:pt x="136462" y="177551"/>
              </a:cubicBezTo>
              <a:cubicBezTo>
                <a:pt x="134642" y="175731"/>
                <a:pt x="133305" y="173243"/>
                <a:pt x="131003" y="172092"/>
              </a:cubicBezTo>
              <a:cubicBezTo>
                <a:pt x="125857" y="169519"/>
                <a:pt x="120086" y="168453"/>
                <a:pt x="114628" y="166634"/>
              </a:cubicBezTo>
              <a:cubicBezTo>
                <a:pt x="100338" y="161871"/>
                <a:pt x="109286" y="164312"/>
                <a:pt x="87336" y="161176"/>
              </a:cubicBezTo>
              <a:cubicBezTo>
                <a:pt x="85516" y="159356"/>
                <a:pt x="82382" y="158240"/>
                <a:pt x="81877" y="155717"/>
              </a:cubicBezTo>
              <a:cubicBezTo>
                <a:pt x="80696" y="149811"/>
                <a:pt x="86797" y="145339"/>
                <a:pt x="90065" y="142071"/>
              </a:cubicBezTo>
              <a:cubicBezTo>
                <a:pt x="90975" y="139342"/>
                <a:pt x="91314" y="136350"/>
                <a:pt x="92794" y="133883"/>
              </a:cubicBezTo>
              <a:cubicBezTo>
                <a:pt x="94118" y="131677"/>
                <a:pt x="97830" y="130963"/>
                <a:pt x="98253" y="128425"/>
              </a:cubicBezTo>
              <a:cubicBezTo>
                <a:pt x="99747" y="119461"/>
                <a:pt x="90667" y="110632"/>
                <a:pt x="84606" y="106591"/>
              </a:cubicBezTo>
              <a:cubicBezTo>
                <a:pt x="81877" y="104772"/>
                <a:pt x="79649" y="101703"/>
                <a:pt x="76419" y="101133"/>
              </a:cubicBezTo>
              <a:cubicBezTo>
                <a:pt x="63845" y="98914"/>
                <a:pt x="50946" y="99313"/>
                <a:pt x="38210" y="98403"/>
              </a:cubicBezTo>
              <a:cubicBezTo>
                <a:pt x="38720" y="96363"/>
                <a:pt x="41990" y="82096"/>
                <a:pt x="43668" y="79299"/>
              </a:cubicBezTo>
              <a:cubicBezTo>
                <a:pt x="44992" y="77092"/>
                <a:pt x="47307" y="75660"/>
                <a:pt x="49126" y="73840"/>
              </a:cubicBezTo>
              <a:cubicBezTo>
                <a:pt x="33485" y="50379"/>
                <a:pt x="54312" y="77988"/>
                <a:pt x="35480" y="62923"/>
              </a:cubicBezTo>
              <a:cubicBezTo>
                <a:pt x="17844" y="48814"/>
                <a:pt x="42416" y="58868"/>
                <a:pt x="21834" y="52006"/>
              </a:cubicBezTo>
              <a:cubicBezTo>
                <a:pt x="20015" y="49277"/>
                <a:pt x="18425" y="46380"/>
                <a:pt x="16376" y="43819"/>
              </a:cubicBezTo>
              <a:cubicBezTo>
                <a:pt x="14768" y="41810"/>
                <a:pt x="12241" y="40567"/>
                <a:pt x="10917" y="38360"/>
              </a:cubicBezTo>
              <a:cubicBezTo>
                <a:pt x="9437" y="35893"/>
                <a:pt x="9474" y="32746"/>
                <a:pt x="8188" y="30173"/>
              </a:cubicBezTo>
              <a:cubicBezTo>
                <a:pt x="-2395" y="9005"/>
                <a:pt x="6863" y="34382"/>
                <a:pt x="0" y="13797"/>
              </a:cubicBezTo>
              <a:cubicBezTo>
                <a:pt x="910" y="11068"/>
                <a:pt x="26" y="6593"/>
                <a:pt x="2730" y="5610"/>
              </a:cubicBezTo>
              <a:cubicBezTo>
                <a:pt x="43138" y="-9084"/>
                <a:pt x="21892" y="11010"/>
                <a:pt x="32751" y="151"/>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63</xdr:col>
      <xdr:colOff>8188</xdr:colOff>
      <xdr:row>282</xdr:row>
      <xdr:rowOff>13646</xdr:rowOff>
    </xdr:from>
    <xdr:to>
      <xdr:col>73</xdr:col>
      <xdr:colOff>10917</xdr:colOff>
      <xdr:row>294</xdr:row>
      <xdr:rowOff>8188</xdr:rowOff>
    </xdr:to>
    <xdr:sp macro="" textlink="">
      <xdr:nvSpPr>
        <xdr:cNvPr id="85" name="Freeform 97">
          <a:extLst>
            <a:ext uri="{FF2B5EF4-FFF2-40B4-BE49-F238E27FC236}">
              <a16:creationId xmlns:a16="http://schemas.microsoft.com/office/drawing/2014/main" id="{00000000-0008-0000-0F00-000055000000}"/>
            </a:ext>
          </a:extLst>
        </xdr:cNvPr>
        <xdr:cNvSpPr/>
      </xdr:nvSpPr>
      <xdr:spPr>
        <a:xfrm>
          <a:off x="2698048" y="4478966"/>
          <a:ext cx="307529" cy="177422"/>
        </a:xfrm>
        <a:custGeom>
          <a:avLst/>
          <a:gdLst>
            <a:gd name="connsiteX0" fmla="*/ 0 w 275652"/>
            <a:gd name="connsiteY0" fmla="*/ 0 h 223797"/>
            <a:gd name="connsiteX1" fmla="*/ 8187 w 275652"/>
            <a:gd name="connsiteY1" fmla="*/ 13646 h 223797"/>
            <a:gd name="connsiteX2" fmla="*/ 16375 w 275652"/>
            <a:gd name="connsiteY2" fmla="*/ 16376 h 223797"/>
            <a:gd name="connsiteX3" fmla="*/ 21834 w 275652"/>
            <a:gd name="connsiteY3" fmla="*/ 21834 h 223797"/>
            <a:gd name="connsiteX4" fmla="*/ 30021 w 275652"/>
            <a:gd name="connsiteY4" fmla="*/ 27292 h 223797"/>
            <a:gd name="connsiteX5" fmla="*/ 35480 w 275652"/>
            <a:gd name="connsiteY5" fmla="*/ 32751 h 223797"/>
            <a:gd name="connsiteX6" fmla="*/ 60043 w 275652"/>
            <a:gd name="connsiteY6" fmla="*/ 38209 h 223797"/>
            <a:gd name="connsiteX7" fmla="*/ 62772 w 275652"/>
            <a:gd name="connsiteY7" fmla="*/ 46397 h 223797"/>
            <a:gd name="connsiteX8" fmla="*/ 73689 w 275652"/>
            <a:gd name="connsiteY8" fmla="*/ 57314 h 223797"/>
            <a:gd name="connsiteX9" fmla="*/ 81877 w 275652"/>
            <a:gd name="connsiteY9" fmla="*/ 65502 h 223797"/>
            <a:gd name="connsiteX10" fmla="*/ 95523 w 275652"/>
            <a:gd name="connsiteY10" fmla="*/ 76419 h 223797"/>
            <a:gd name="connsiteX11" fmla="*/ 98252 w 275652"/>
            <a:gd name="connsiteY11" fmla="*/ 84606 h 223797"/>
            <a:gd name="connsiteX12" fmla="*/ 103710 w 275652"/>
            <a:gd name="connsiteY12" fmla="*/ 106440 h 223797"/>
            <a:gd name="connsiteX13" fmla="*/ 106440 w 275652"/>
            <a:gd name="connsiteY13" fmla="*/ 114628 h 223797"/>
            <a:gd name="connsiteX14" fmla="*/ 122815 w 275652"/>
            <a:gd name="connsiteY14" fmla="*/ 133732 h 223797"/>
            <a:gd name="connsiteX15" fmla="*/ 139190 w 275652"/>
            <a:gd name="connsiteY15" fmla="*/ 150108 h 223797"/>
            <a:gd name="connsiteX16" fmla="*/ 144649 w 275652"/>
            <a:gd name="connsiteY16" fmla="*/ 155566 h 223797"/>
            <a:gd name="connsiteX17" fmla="*/ 152836 w 275652"/>
            <a:gd name="connsiteY17" fmla="*/ 158295 h 223797"/>
            <a:gd name="connsiteX18" fmla="*/ 158295 w 275652"/>
            <a:gd name="connsiteY18" fmla="*/ 163754 h 223797"/>
            <a:gd name="connsiteX19" fmla="*/ 174670 w 275652"/>
            <a:gd name="connsiteY19" fmla="*/ 169212 h 223797"/>
            <a:gd name="connsiteX20" fmla="*/ 188316 w 275652"/>
            <a:gd name="connsiteY20" fmla="*/ 180129 h 223797"/>
            <a:gd name="connsiteX21" fmla="*/ 212879 w 275652"/>
            <a:gd name="connsiteY21" fmla="*/ 185588 h 223797"/>
            <a:gd name="connsiteX22" fmla="*/ 221067 w 275652"/>
            <a:gd name="connsiteY22" fmla="*/ 188317 h 223797"/>
            <a:gd name="connsiteX23" fmla="*/ 231984 w 275652"/>
            <a:gd name="connsiteY23" fmla="*/ 199234 h 223797"/>
            <a:gd name="connsiteX24" fmla="*/ 248359 w 275652"/>
            <a:gd name="connsiteY24" fmla="*/ 210151 h 223797"/>
            <a:gd name="connsiteX25" fmla="*/ 253818 w 275652"/>
            <a:gd name="connsiteY25" fmla="*/ 215609 h 223797"/>
            <a:gd name="connsiteX26" fmla="*/ 270193 w 275652"/>
            <a:gd name="connsiteY26" fmla="*/ 221068 h 223797"/>
            <a:gd name="connsiteX27" fmla="*/ 275652 w 275652"/>
            <a:gd name="connsiteY27" fmla="*/ 223797 h 2237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275652" h="223797">
              <a:moveTo>
                <a:pt x="0" y="0"/>
              </a:moveTo>
              <a:cubicBezTo>
                <a:pt x="2729" y="4549"/>
                <a:pt x="4436" y="9895"/>
                <a:pt x="8187" y="13646"/>
              </a:cubicBezTo>
              <a:cubicBezTo>
                <a:pt x="10221" y="15680"/>
                <a:pt x="13908" y="14896"/>
                <a:pt x="16375" y="16376"/>
              </a:cubicBezTo>
              <a:cubicBezTo>
                <a:pt x="18581" y="17700"/>
                <a:pt x="19825" y="20227"/>
                <a:pt x="21834" y="21834"/>
              </a:cubicBezTo>
              <a:cubicBezTo>
                <a:pt x="24395" y="23883"/>
                <a:pt x="27460" y="25243"/>
                <a:pt x="30021" y="27292"/>
              </a:cubicBezTo>
              <a:cubicBezTo>
                <a:pt x="32030" y="28900"/>
                <a:pt x="33178" y="31600"/>
                <a:pt x="35480" y="32751"/>
              </a:cubicBezTo>
              <a:cubicBezTo>
                <a:pt x="38049" y="34035"/>
                <a:pt x="58608" y="37922"/>
                <a:pt x="60043" y="38209"/>
              </a:cubicBezTo>
              <a:cubicBezTo>
                <a:pt x="60953" y="40938"/>
                <a:pt x="61100" y="44056"/>
                <a:pt x="62772" y="46397"/>
              </a:cubicBezTo>
              <a:cubicBezTo>
                <a:pt x="65763" y="50585"/>
                <a:pt x="70050" y="53675"/>
                <a:pt x="73689" y="57314"/>
              </a:cubicBezTo>
              <a:cubicBezTo>
                <a:pt x="76418" y="60043"/>
                <a:pt x="78665" y="63361"/>
                <a:pt x="81877" y="65502"/>
              </a:cubicBezTo>
              <a:cubicBezTo>
                <a:pt x="92205" y="72387"/>
                <a:pt x="87745" y="68641"/>
                <a:pt x="95523" y="76419"/>
              </a:cubicBezTo>
              <a:cubicBezTo>
                <a:pt x="96433" y="79148"/>
                <a:pt x="97495" y="81831"/>
                <a:pt x="98252" y="84606"/>
              </a:cubicBezTo>
              <a:cubicBezTo>
                <a:pt x="100226" y="91844"/>
                <a:pt x="101337" y="99323"/>
                <a:pt x="103710" y="106440"/>
              </a:cubicBezTo>
              <a:cubicBezTo>
                <a:pt x="104620" y="109169"/>
                <a:pt x="105153" y="112055"/>
                <a:pt x="106440" y="114628"/>
              </a:cubicBezTo>
              <a:cubicBezTo>
                <a:pt x="110597" y="122942"/>
                <a:pt x="116099" y="127016"/>
                <a:pt x="122815" y="133732"/>
              </a:cubicBezTo>
              <a:lnTo>
                <a:pt x="139190" y="150108"/>
              </a:lnTo>
              <a:cubicBezTo>
                <a:pt x="141010" y="151928"/>
                <a:pt x="142208" y="154752"/>
                <a:pt x="144649" y="155566"/>
              </a:cubicBezTo>
              <a:lnTo>
                <a:pt x="152836" y="158295"/>
              </a:lnTo>
              <a:cubicBezTo>
                <a:pt x="154656" y="160115"/>
                <a:pt x="155993" y="162603"/>
                <a:pt x="158295" y="163754"/>
              </a:cubicBezTo>
              <a:cubicBezTo>
                <a:pt x="163441" y="166327"/>
                <a:pt x="174670" y="169212"/>
                <a:pt x="174670" y="169212"/>
              </a:cubicBezTo>
              <a:cubicBezTo>
                <a:pt x="179747" y="174289"/>
                <a:pt x="181431" y="176687"/>
                <a:pt x="188316" y="180129"/>
              </a:cubicBezTo>
              <a:cubicBezTo>
                <a:pt x="195686" y="183814"/>
                <a:pt x="205337" y="183912"/>
                <a:pt x="212879" y="185588"/>
              </a:cubicBezTo>
              <a:cubicBezTo>
                <a:pt x="215687" y="186212"/>
                <a:pt x="218338" y="187407"/>
                <a:pt x="221067" y="188317"/>
              </a:cubicBezTo>
              <a:cubicBezTo>
                <a:pt x="224706" y="191956"/>
                <a:pt x="227702" y="196379"/>
                <a:pt x="231984" y="199234"/>
              </a:cubicBezTo>
              <a:cubicBezTo>
                <a:pt x="237442" y="202873"/>
                <a:pt x="243720" y="205513"/>
                <a:pt x="248359" y="210151"/>
              </a:cubicBezTo>
              <a:cubicBezTo>
                <a:pt x="250179" y="211970"/>
                <a:pt x="251516" y="214458"/>
                <a:pt x="253818" y="215609"/>
              </a:cubicBezTo>
              <a:cubicBezTo>
                <a:pt x="258964" y="218182"/>
                <a:pt x="265047" y="218495"/>
                <a:pt x="270193" y="221068"/>
              </a:cubicBezTo>
              <a:lnTo>
                <a:pt x="275652" y="223797"/>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57</xdr:col>
      <xdr:colOff>21833</xdr:colOff>
      <xdr:row>221</xdr:row>
      <xdr:rowOff>2394</xdr:rowOff>
    </xdr:from>
    <xdr:to>
      <xdr:col>81</xdr:col>
      <xdr:colOff>19104</xdr:colOff>
      <xdr:row>250</xdr:row>
      <xdr:rowOff>10917</xdr:rowOff>
    </xdr:to>
    <xdr:sp macro="" textlink="">
      <xdr:nvSpPr>
        <xdr:cNvPr id="86" name="Freeform 98">
          <a:extLst>
            <a:ext uri="{FF2B5EF4-FFF2-40B4-BE49-F238E27FC236}">
              <a16:creationId xmlns:a16="http://schemas.microsoft.com/office/drawing/2014/main" id="{00000000-0008-0000-0F00-000056000000}"/>
            </a:ext>
          </a:extLst>
        </xdr:cNvPr>
        <xdr:cNvSpPr/>
      </xdr:nvSpPr>
      <xdr:spPr>
        <a:xfrm>
          <a:off x="2528813" y="3538074"/>
          <a:ext cx="728791" cy="450483"/>
        </a:xfrm>
        <a:custGeom>
          <a:avLst/>
          <a:gdLst>
            <a:gd name="connsiteX0" fmla="*/ 0 w 652285"/>
            <a:gd name="connsiteY0" fmla="*/ 562556 h 562556"/>
            <a:gd name="connsiteX1" fmla="*/ 13646 w 652285"/>
            <a:gd name="connsiteY1" fmla="*/ 557098 h 562556"/>
            <a:gd name="connsiteX2" fmla="*/ 27293 w 652285"/>
            <a:gd name="connsiteY2" fmla="*/ 548910 h 562556"/>
            <a:gd name="connsiteX3" fmla="*/ 40939 w 652285"/>
            <a:gd name="connsiteY3" fmla="*/ 535264 h 562556"/>
            <a:gd name="connsiteX4" fmla="*/ 49126 w 652285"/>
            <a:gd name="connsiteY4" fmla="*/ 529806 h 562556"/>
            <a:gd name="connsiteX5" fmla="*/ 54585 w 652285"/>
            <a:gd name="connsiteY5" fmla="*/ 524347 h 562556"/>
            <a:gd name="connsiteX6" fmla="*/ 57314 w 652285"/>
            <a:gd name="connsiteY6" fmla="*/ 516159 h 562556"/>
            <a:gd name="connsiteX7" fmla="*/ 62773 w 652285"/>
            <a:gd name="connsiteY7" fmla="*/ 491596 h 562556"/>
            <a:gd name="connsiteX8" fmla="*/ 65502 w 652285"/>
            <a:gd name="connsiteY8" fmla="*/ 483409 h 562556"/>
            <a:gd name="connsiteX9" fmla="*/ 70960 w 652285"/>
            <a:gd name="connsiteY9" fmla="*/ 477950 h 562556"/>
            <a:gd name="connsiteX10" fmla="*/ 73689 w 652285"/>
            <a:gd name="connsiteY10" fmla="*/ 469763 h 562556"/>
            <a:gd name="connsiteX11" fmla="*/ 70960 w 652285"/>
            <a:gd name="connsiteY11" fmla="*/ 458846 h 562556"/>
            <a:gd name="connsiteX12" fmla="*/ 62773 w 652285"/>
            <a:gd name="connsiteY12" fmla="*/ 442470 h 562556"/>
            <a:gd name="connsiteX13" fmla="*/ 57314 w 652285"/>
            <a:gd name="connsiteY13" fmla="*/ 437012 h 562556"/>
            <a:gd name="connsiteX14" fmla="*/ 49126 w 652285"/>
            <a:gd name="connsiteY14" fmla="*/ 434283 h 562556"/>
            <a:gd name="connsiteX15" fmla="*/ 43668 w 652285"/>
            <a:gd name="connsiteY15" fmla="*/ 428824 h 562556"/>
            <a:gd name="connsiteX16" fmla="*/ 40939 w 652285"/>
            <a:gd name="connsiteY16" fmla="*/ 420637 h 562556"/>
            <a:gd name="connsiteX17" fmla="*/ 35480 w 652285"/>
            <a:gd name="connsiteY17" fmla="*/ 393344 h 562556"/>
            <a:gd name="connsiteX18" fmla="*/ 38209 w 652285"/>
            <a:gd name="connsiteY18" fmla="*/ 379698 h 562556"/>
            <a:gd name="connsiteX19" fmla="*/ 57314 w 652285"/>
            <a:gd name="connsiteY19" fmla="*/ 366052 h 562556"/>
            <a:gd name="connsiteX20" fmla="*/ 92794 w 652285"/>
            <a:gd name="connsiteY20" fmla="*/ 374240 h 562556"/>
            <a:gd name="connsiteX21" fmla="*/ 100982 w 652285"/>
            <a:gd name="connsiteY21" fmla="*/ 376969 h 562556"/>
            <a:gd name="connsiteX22" fmla="*/ 122815 w 652285"/>
            <a:gd name="connsiteY22" fmla="*/ 368781 h 562556"/>
            <a:gd name="connsiteX23" fmla="*/ 136462 w 652285"/>
            <a:gd name="connsiteY23" fmla="*/ 349677 h 562556"/>
            <a:gd name="connsiteX24" fmla="*/ 147379 w 652285"/>
            <a:gd name="connsiteY24" fmla="*/ 338760 h 562556"/>
            <a:gd name="connsiteX25" fmla="*/ 161025 w 652285"/>
            <a:gd name="connsiteY25" fmla="*/ 327843 h 562556"/>
            <a:gd name="connsiteX26" fmla="*/ 169212 w 652285"/>
            <a:gd name="connsiteY26" fmla="*/ 311467 h 562556"/>
            <a:gd name="connsiteX27" fmla="*/ 174671 w 652285"/>
            <a:gd name="connsiteY27" fmla="*/ 306009 h 562556"/>
            <a:gd name="connsiteX28" fmla="*/ 182858 w 652285"/>
            <a:gd name="connsiteY28" fmla="*/ 303280 h 562556"/>
            <a:gd name="connsiteX29" fmla="*/ 185588 w 652285"/>
            <a:gd name="connsiteY29" fmla="*/ 311467 h 562556"/>
            <a:gd name="connsiteX30" fmla="*/ 201963 w 652285"/>
            <a:gd name="connsiteY30" fmla="*/ 319655 h 562556"/>
            <a:gd name="connsiteX31" fmla="*/ 218338 w 652285"/>
            <a:gd name="connsiteY31" fmla="*/ 316926 h 562556"/>
            <a:gd name="connsiteX32" fmla="*/ 223797 w 652285"/>
            <a:gd name="connsiteY32" fmla="*/ 300551 h 562556"/>
            <a:gd name="connsiteX33" fmla="*/ 262006 w 652285"/>
            <a:gd name="connsiteY33" fmla="*/ 303280 h 562556"/>
            <a:gd name="connsiteX34" fmla="*/ 270194 w 652285"/>
            <a:gd name="connsiteY34" fmla="*/ 306009 h 562556"/>
            <a:gd name="connsiteX35" fmla="*/ 283840 w 652285"/>
            <a:gd name="connsiteY35" fmla="*/ 308738 h 562556"/>
            <a:gd name="connsiteX36" fmla="*/ 289298 w 652285"/>
            <a:gd name="connsiteY36" fmla="*/ 289634 h 562556"/>
            <a:gd name="connsiteX37" fmla="*/ 286569 w 652285"/>
            <a:gd name="connsiteY37" fmla="*/ 235049 h 562556"/>
            <a:gd name="connsiteX38" fmla="*/ 283840 w 652285"/>
            <a:gd name="connsiteY38" fmla="*/ 224132 h 562556"/>
            <a:gd name="connsiteX39" fmla="*/ 278381 w 652285"/>
            <a:gd name="connsiteY39" fmla="*/ 218674 h 562556"/>
            <a:gd name="connsiteX40" fmla="*/ 272923 w 652285"/>
            <a:gd name="connsiteY40" fmla="*/ 210486 h 562556"/>
            <a:gd name="connsiteX41" fmla="*/ 278381 w 652285"/>
            <a:gd name="connsiteY41" fmla="*/ 202298 h 562556"/>
            <a:gd name="connsiteX42" fmla="*/ 286569 w 652285"/>
            <a:gd name="connsiteY42" fmla="*/ 199569 h 562556"/>
            <a:gd name="connsiteX43" fmla="*/ 292028 w 652285"/>
            <a:gd name="connsiteY43" fmla="*/ 194111 h 562556"/>
            <a:gd name="connsiteX44" fmla="*/ 308403 w 652285"/>
            <a:gd name="connsiteY44" fmla="*/ 202298 h 562556"/>
            <a:gd name="connsiteX45" fmla="*/ 311132 w 652285"/>
            <a:gd name="connsiteY45" fmla="*/ 210486 h 562556"/>
            <a:gd name="connsiteX46" fmla="*/ 327507 w 652285"/>
            <a:gd name="connsiteY46" fmla="*/ 215945 h 562556"/>
            <a:gd name="connsiteX47" fmla="*/ 409384 w 652285"/>
            <a:gd name="connsiteY47" fmla="*/ 221403 h 562556"/>
            <a:gd name="connsiteX48" fmla="*/ 414843 w 652285"/>
            <a:gd name="connsiteY48" fmla="*/ 215945 h 562556"/>
            <a:gd name="connsiteX49" fmla="*/ 431218 w 652285"/>
            <a:gd name="connsiteY49" fmla="*/ 205028 h 562556"/>
            <a:gd name="connsiteX50" fmla="*/ 425760 w 652285"/>
            <a:gd name="connsiteY50" fmla="*/ 199569 h 562556"/>
            <a:gd name="connsiteX51" fmla="*/ 428489 w 652285"/>
            <a:gd name="connsiteY51" fmla="*/ 172277 h 562556"/>
            <a:gd name="connsiteX52" fmla="*/ 439406 w 652285"/>
            <a:gd name="connsiteY52" fmla="*/ 161360 h 562556"/>
            <a:gd name="connsiteX53" fmla="*/ 444864 w 652285"/>
            <a:gd name="connsiteY53" fmla="*/ 153172 h 562556"/>
            <a:gd name="connsiteX54" fmla="*/ 485803 w 652285"/>
            <a:gd name="connsiteY54" fmla="*/ 144985 h 562556"/>
            <a:gd name="connsiteX55" fmla="*/ 496720 w 652285"/>
            <a:gd name="connsiteY55" fmla="*/ 134068 h 562556"/>
            <a:gd name="connsiteX56" fmla="*/ 499449 w 652285"/>
            <a:gd name="connsiteY56" fmla="*/ 125880 h 562556"/>
            <a:gd name="connsiteX57" fmla="*/ 515824 w 652285"/>
            <a:gd name="connsiteY57" fmla="*/ 120422 h 562556"/>
            <a:gd name="connsiteX58" fmla="*/ 524012 w 652285"/>
            <a:gd name="connsiteY58" fmla="*/ 117692 h 562556"/>
            <a:gd name="connsiteX59" fmla="*/ 529470 w 652285"/>
            <a:gd name="connsiteY59" fmla="*/ 101317 h 562556"/>
            <a:gd name="connsiteX60" fmla="*/ 532199 w 652285"/>
            <a:gd name="connsiteY60" fmla="*/ 74025 h 562556"/>
            <a:gd name="connsiteX61" fmla="*/ 537658 w 652285"/>
            <a:gd name="connsiteY61" fmla="*/ 68566 h 562556"/>
            <a:gd name="connsiteX62" fmla="*/ 562221 w 652285"/>
            <a:gd name="connsiteY62" fmla="*/ 57649 h 562556"/>
            <a:gd name="connsiteX63" fmla="*/ 570409 w 652285"/>
            <a:gd name="connsiteY63" fmla="*/ 54920 h 562556"/>
            <a:gd name="connsiteX64" fmla="*/ 575867 w 652285"/>
            <a:gd name="connsiteY64" fmla="*/ 46733 h 562556"/>
            <a:gd name="connsiteX65" fmla="*/ 581326 w 652285"/>
            <a:gd name="connsiteY65" fmla="*/ 30357 h 562556"/>
            <a:gd name="connsiteX66" fmla="*/ 586784 w 652285"/>
            <a:gd name="connsiteY66" fmla="*/ 22169 h 562556"/>
            <a:gd name="connsiteX67" fmla="*/ 594972 w 652285"/>
            <a:gd name="connsiteY67" fmla="*/ 8523 h 562556"/>
            <a:gd name="connsiteX68" fmla="*/ 597701 w 652285"/>
            <a:gd name="connsiteY68" fmla="*/ 336 h 562556"/>
            <a:gd name="connsiteX69" fmla="*/ 605889 w 652285"/>
            <a:gd name="connsiteY69" fmla="*/ 3065 h 562556"/>
            <a:gd name="connsiteX70" fmla="*/ 619535 w 652285"/>
            <a:gd name="connsiteY70" fmla="*/ 13982 h 562556"/>
            <a:gd name="connsiteX71" fmla="*/ 622264 w 652285"/>
            <a:gd name="connsiteY71" fmla="*/ 30357 h 562556"/>
            <a:gd name="connsiteX72" fmla="*/ 627722 w 652285"/>
            <a:gd name="connsiteY72" fmla="*/ 35816 h 562556"/>
            <a:gd name="connsiteX73" fmla="*/ 633181 w 652285"/>
            <a:gd name="connsiteY73" fmla="*/ 30357 h 562556"/>
            <a:gd name="connsiteX74" fmla="*/ 641369 w 652285"/>
            <a:gd name="connsiteY74" fmla="*/ 24899 h 562556"/>
            <a:gd name="connsiteX75" fmla="*/ 652285 w 652285"/>
            <a:gd name="connsiteY75" fmla="*/ 24899 h 5625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652285" h="562556">
              <a:moveTo>
                <a:pt x="0" y="562556"/>
              </a:moveTo>
              <a:cubicBezTo>
                <a:pt x="4549" y="560737"/>
                <a:pt x="9392" y="559529"/>
                <a:pt x="13646" y="557098"/>
              </a:cubicBezTo>
              <a:cubicBezTo>
                <a:pt x="34626" y="545110"/>
                <a:pt x="1587" y="557478"/>
                <a:pt x="27293" y="548910"/>
              </a:cubicBezTo>
              <a:cubicBezTo>
                <a:pt x="49123" y="534356"/>
                <a:pt x="22745" y="553458"/>
                <a:pt x="40939" y="535264"/>
              </a:cubicBezTo>
              <a:cubicBezTo>
                <a:pt x="43258" y="532945"/>
                <a:pt x="46565" y="531855"/>
                <a:pt x="49126" y="529806"/>
              </a:cubicBezTo>
              <a:cubicBezTo>
                <a:pt x="51135" y="528198"/>
                <a:pt x="52765" y="526167"/>
                <a:pt x="54585" y="524347"/>
              </a:cubicBezTo>
              <a:cubicBezTo>
                <a:pt x="55495" y="521618"/>
                <a:pt x="56616" y="518950"/>
                <a:pt x="57314" y="516159"/>
              </a:cubicBezTo>
              <a:cubicBezTo>
                <a:pt x="62943" y="493643"/>
                <a:pt x="57168" y="511212"/>
                <a:pt x="62773" y="491596"/>
              </a:cubicBezTo>
              <a:cubicBezTo>
                <a:pt x="63563" y="488830"/>
                <a:pt x="64022" y="485876"/>
                <a:pt x="65502" y="483409"/>
              </a:cubicBezTo>
              <a:cubicBezTo>
                <a:pt x="66826" y="481202"/>
                <a:pt x="69141" y="479770"/>
                <a:pt x="70960" y="477950"/>
              </a:cubicBezTo>
              <a:cubicBezTo>
                <a:pt x="71870" y="475221"/>
                <a:pt x="73689" y="472640"/>
                <a:pt x="73689" y="469763"/>
              </a:cubicBezTo>
              <a:cubicBezTo>
                <a:pt x="73689" y="466012"/>
                <a:pt x="71990" y="462453"/>
                <a:pt x="70960" y="458846"/>
              </a:cubicBezTo>
              <a:cubicBezTo>
                <a:pt x="68718" y="451000"/>
                <a:pt x="68088" y="449114"/>
                <a:pt x="62773" y="442470"/>
              </a:cubicBezTo>
              <a:cubicBezTo>
                <a:pt x="61166" y="440461"/>
                <a:pt x="59521" y="438336"/>
                <a:pt x="57314" y="437012"/>
              </a:cubicBezTo>
              <a:cubicBezTo>
                <a:pt x="54847" y="435532"/>
                <a:pt x="51855" y="435193"/>
                <a:pt x="49126" y="434283"/>
              </a:cubicBezTo>
              <a:cubicBezTo>
                <a:pt x="47307" y="432463"/>
                <a:pt x="44992" y="431031"/>
                <a:pt x="43668" y="428824"/>
              </a:cubicBezTo>
              <a:cubicBezTo>
                <a:pt x="42188" y="426357"/>
                <a:pt x="41729" y="423403"/>
                <a:pt x="40939" y="420637"/>
              </a:cubicBezTo>
              <a:cubicBezTo>
                <a:pt x="37680" y="409230"/>
                <a:pt x="37626" y="406222"/>
                <a:pt x="35480" y="393344"/>
              </a:cubicBezTo>
              <a:cubicBezTo>
                <a:pt x="36390" y="388795"/>
                <a:pt x="35956" y="383753"/>
                <a:pt x="38209" y="379698"/>
              </a:cubicBezTo>
              <a:cubicBezTo>
                <a:pt x="44096" y="369101"/>
                <a:pt x="48193" y="369092"/>
                <a:pt x="57314" y="366052"/>
              </a:cubicBezTo>
              <a:cubicBezTo>
                <a:pt x="82118" y="369595"/>
                <a:pt x="70313" y="366746"/>
                <a:pt x="92794" y="374240"/>
              </a:cubicBezTo>
              <a:lnTo>
                <a:pt x="100982" y="376969"/>
              </a:lnTo>
              <a:cubicBezTo>
                <a:pt x="106488" y="375868"/>
                <a:pt x="118798" y="375208"/>
                <a:pt x="122815" y="368781"/>
              </a:cubicBezTo>
              <a:cubicBezTo>
                <a:pt x="136221" y="347331"/>
                <a:pt x="119297" y="355398"/>
                <a:pt x="136462" y="349677"/>
              </a:cubicBezTo>
              <a:cubicBezTo>
                <a:pt x="140101" y="346038"/>
                <a:pt x="143097" y="341615"/>
                <a:pt x="147379" y="338760"/>
              </a:cubicBezTo>
              <a:cubicBezTo>
                <a:pt x="157707" y="331873"/>
                <a:pt x="153246" y="335620"/>
                <a:pt x="161025" y="327843"/>
              </a:cubicBezTo>
              <a:cubicBezTo>
                <a:pt x="163907" y="319197"/>
                <a:pt x="163167" y="319024"/>
                <a:pt x="169212" y="311467"/>
              </a:cubicBezTo>
              <a:cubicBezTo>
                <a:pt x="170819" y="309458"/>
                <a:pt x="172464" y="307333"/>
                <a:pt x="174671" y="306009"/>
              </a:cubicBezTo>
              <a:cubicBezTo>
                <a:pt x="177138" y="304529"/>
                <a:pt x="180129" y="304190"/>
                <a:pt x="182858" y="303280"/>
              </a:cubicBezTo>
              <a:cubicBezTo>
                <a:pt x="183768" y="306009"/>
                <a:pt x="184108" y="309000"/>
                <a:pt x="185588" y="311467"/>
              </a:cubicBezTo>
              <a:cubicBezTo>
                <a:pt x="189883" y="318625"/>
                <a:pt x="194111" y="317692"/>
                <a:pt x="201963" y="319655"/>
              </a:cubicBezTo>
              <a:cubicBezTo>
                <a:pt x="207421" y="318745"/>
                <a:pt x="214173" y="320570"/>
                <a:pt x="218338" y="316926"/>
              </a:cubicBezTo>
              <a:cubicBezTo>
                <a:pt x="222668" y="313137"/>
                <a:pt x="223797" y="300551"/>
                <a:pt x="223797" y="300551"/>
              </a:cubicBezTo>
              <a:cubicBezTo>
                <a:pt x="236533" y="301461"/>
                <a:pt x="249325" y="301788"/>
                <a:pt x="262006" y="303280"/>
              </a:cubicBezTo>
              <a:cubicBezTo>
                <a:pt x="264863" y="303616"/>
                <a:pt x="267403" y="305311"/>
                <a:pt x="270194" y="306009"/>
              </a:cubicBezTo>
              <a:cubicBezTo>
                <a:pt x="274694" y="307134"/>
                <a:pt x="279291" y="307828"/>
                <a:pt x="283840" y="308738"/>
              </a:cubicBezTo>
              <a:cubicBezTo>
                <a:pt x="298152" y="303968"/>
                <a:pt x="290819" y="309407"/>
                <a:pt x="289298" y="289634"/>
              </a:cubicBezTo>
              <a:cubicBezTo>
                <a:pt x="287901" y="271470"/>
                <a:pt x="288082" y="253204"/>
                <a:pt x="286569" y="235049"/>
              </a:cubicBezTo>
              <a:cubicBezTo>
                <a:pt x="286258" y="231311"/>
                <a:pt x="285518" y="227487"/>
                <a:pt x="283840" y="224132"/>
              </a:cubicBezTo>
              <a:cubicBezTo>
                <a:pt x="282689" y="221831"/>
                <a:pt x="279988" y="220683"/>
                <a:pt x="278381" y="218674"/>
              </a:cubicBezTo>
              <a:cubicBezTo>
                <a:pt x="276332" y="216113"/>
                <a:pt x="274742" y="213215"/>
                <a:pt x="272923" y="210486"/>
              </a:cubicBezTo>
              <a:cubicBezTo>
                <a:pt x="274742" y="207757"/>
                <a:pt x="275820" y="204347"/>
                <a:pt x="278381" y="202298"/>
              </a:cubicBezTo>
              <a:cubicBezTo>
                <a:pt x="280627" y="200501"/>
                <a:pt x="284102" y="201049"/>
                <a:pt x="286569" y="199569"/>
              </a:cubicBezTo>
              <a:cubicBezTo>
                <a:pt x="288776" y="198245"/>
                <a:pt x="290208" y="195930"/>
                <a:pt x="292028" y="194111"/>
              </a:cubicBezTo>
              <a:cubicBezTo>
                <a:pt x="299875" y="196073"/>
                <a:pt x="304110" y="195143"/>
                <a:pt x="308403" y="202298"/>
              </a:cubicBezTo>
              <a:cubicBezTo>
                <a:pt x="309883" y="204765"/>
                <a:pt x="308791" y="208814"/>
                <a:pt x="311132" y="210486"/>
              </a:cubicBezTo>
              <a:cubicBezTo>
                <a:pt x="315814" y="213830"/>
                <a:pt x="321865" y="214817"/>
                <a:pt x="327507" y="215945"/>
              </a:cubicBezTo>
              <a:cubicBezTo>
                <a:pt x="363474" y="223137"/>
                <a:pt x="336519" y="218489"/>
                <a:pt x="409384" y="221403"/>
              </a:cubicBezTo>
              <a:cubicBezTo>
                <a:pt x="411204" y="219584"/>
                <a:pt x="412402" y="216759"/>
                <a:pt x="414843" y="215945"/>
              </a:cubicBezTo>
              <a:cubicBezTo>
                <a:pt x="427605" y="211691"/>
                <a:pt x="440091" y="219817"/>
                <a:pt x="431218" y="205028"/>
              </a:cubicBezTo>
              <a:cubicBezTo>
                <a:pt x="429894" y="202821"/>
                <a:pt x="427579" y="201389"/>
                <a:pt x="425760" y="199569"/>
              </a:cubicBezTo>
              <a:cubicBezTo>
                <a:pt x="426670" y="190472"/>
                <a:pt x="425414" y="180887"/>
                <a:pt x="428489" y="172277"/>
              </a:cubicBezTo>
              <a:cubicBezTo>
                <a:pt x="430220" y="167430"/>
                <a:pt x="436552" y="165642"/>
                <a:pt x="439406" y="161360"/>
              </a:cubicBezTo>
              <a:cubicBezTo>
                <a:pt x="441225" y="158631"/>
                <a:pt x="442082" y="154910"/>
                <a:pt x="444864" y="153172"/>
              </a:cubicBezTo>
              <a:cubicBezTo>
                <a:pt x="455324" y="146635"/>
                <a:pt x="475182" y="146165"/>
                <a:pt x="485803" y="144985"/>
              </a:cubicBezTo>
              <a:cubicBezTo>
                <a:pt x="489442" y="141346"/>
                <a:pt x="495093" y="138950"/>
                <a:pt x="496720" y="134068"/>
              </a:cubicBezTo>
              <a:cubicBezTo>
                <a:pt x="497630" y="131339"/>
                <a:pt x="497108" y="127552"/>
                <a:pt x="499449" y="125880"/>
              </a:cubicBezTo>
              <a:cubicBezTo>
                <a:pt x="504131" y="122536"/>
                <a:pt x="510366" y="122241"/>
                <a:pt x="515824" y="120422"/>
              </a:cubicBezTo>
              <a:lnTo>
                <a:pt x="524012" y="117692"/>
              </a:lnTo>
              <a:cubicBezTo>
                <a:pt x="525831" y="112234"/>
                <a:pt x="528898" y="107042"/>
                <a:pt x="529470" y="101317"/>
              </a:cubicBezTo>
              <a:cubicBezTo>
                <a:pt x="530380" y="92220"/>
                <a:pt x="529982" y="82895"/>
                <a:pt x="532199" y="74025"/>
              </a:cubicBezTo>
              <a:cubicBezTo>
                <a:pt x="532823" y="71528"/>
                <a:pt x="535648" y="70174"/>
                <a:pt x="537658" y="68566"/>
              </a:cubicBezTo>
              <a:cubicBezTo>
                <a:pt x="546924" y="61154"/>
                <a:pt x="549241" y="61976"/>
                <a:pt x="562221" y="57649"/>
              </a:cubicBezTo>
              <a:lnTo>
                <a:pt x="570409" y="54920"/>
              </a:lnTo>
              <a:cubicBezTo>
                <a:pt x="572228" y="52191"/>
                <a:pt x="574535" y="49730"/>
                <a:pt x="575867" y="46733"/>
              </a:cubicBezTo>
              <a:cubicBezTo>
                <a:pt x="578204" y="41475"/>
                <a:pt x="578135" y="35145"/>
                <a:pt x="581326" y="30357"/>
              </a:cubicBezTo>
              <a:cubicBezTo>
                <a:pt x="583145" y="27628"/>
                <a:pt x="585317" y="25103"/>
                <a:pt x="586784" y="22169"/>
              </a:cubicBezTo>
              <a:cubicBezTo>
                <a:pt x="593869" y="7999"/>
                <a:pt x="584310" y="19185"/>
                <a:pt x="594972" y="8523"/>
              </a:cubicBezTo>
              <a:cubicBezTo>
                <a:pt x="595882" y="5794"/>
                <a:pt x="595128" y="1622"/>
                <a:pt x="597701" y="336"/>
              </a:cubicBezTo>
              <a:cubicBezTo>
                <a:pt x="600274" y="-951"/>
                <a:pt x="603316" y="1778"/>
                <a:pt x="605889" y="3065"/>
              </a:cubicBezTo>
              <a:cubicBezTo>
                <a:pt x="612774" y="6507"/>
                <a:pt x="614458" y="8905"/>
                <a:pt x="619535" y="13982"/>
              </a:cubicBezTo>
              <a:cubicBezTo>
                <a:pt x="620445" y="19440"/>
                <a:pt x="620321" y="25176"/>
                <a:pt x="622264" y="30357"/>
              </a:cubicBezTo>
              <a:cubicBezTo>
                <a:pt x="623167" y="32766"/>
                <a:pt x="625149" y="35816"/>
                <a:pt x="627722" y="35816"/>
              </a:cubicBezTo>
              <a:cubicBezTo>
                <a:pt x="630295" y="35816"/>
                <a:pt x="631171" y="31965"/>
                <a:pt x="633181" y="30357"/>
              </a:cubicBezTo>
              <a:cubicBezTo>
                <a:pt x="635742" y="28308"/>
                <a:pt x="638215" y="25800"/>
                <a:pt x="641369" y="24899"/>
              </a:cubicBezTo>
              <a:cubicBezTo>
                <a:pt x="644868" y="23899"/>
                <a:pt x="648646" y="24899"/>
                <a:pt x="652285" y="24899"/>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24334</xdr:colOff>
      <xdr:row>302</xdr:row>
      <xdr:rowOff>0</xdr:rowOff>
    </xdr:from>
    <xdr:to>
      <xdr:col>43</xdr:col>
      <xdr:colOff>3476</xdr:colOff>
      <xdr:row>303</xdr:row>
      <xdr:rowOff>13905</xdr:rowOff>
    </xdr:to>
    <xdr:sp macro="" textlink="">
      <xdr:nvSpPr>
        <xdr:cNvPr id="87" name="Freeform 99">
          <a:extLst>
            <a:ext uri="{FF2B5EF4-FFF2-40B4-BE49-F238E27FC236}">
              <a16:creationId xmlns:a16="http://schemas.microsoft.com/office/drawing/2014/main" id="{00000000-0008-0000-0F00-000057000000}"/>
            </a:ext>
          </a:extLst>
        </xdr:cNvPr>
        <xdr:cNvSpPr/>
      </xdr:nvSpPr>
      <xdr:spPr>
        <a:xfrm>
          <a:off x="2043634" y="4770120"/>
          <a:ext cx="40102" cy="29145"/>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46</xdr:col>
      <xdr:colOff>23778</xdr:colOff>
      <xdr:row>304</xdr:row>
      <xdr:rowOff>9873</xdr:rowOff>
    </xdr:from>
    <xdr:to>
      <xdr:col>48</xdr:col>
      <xdr:colOff>2920</xdr:colOff>
      <xdr:row>306</xdr:row>
      <xdr:rowOff>6396</xdr:rowOff>
    </xdr:to>
    <xdr:sp macro="" textlink="">
      <xdr:nvSpPr>
        <xdr:cNvPr id="88" name="Freeform 100">
          <a:extLst>
            <a:ext uri="{FF2B5EF4-FFF2-40B4-BE49-F238E27FC236}">
              <a16:creationId xmlns:a16="http://schemas.microsoft.com/office/drawing/2014/main" id="{00000000-0008-0000-0F00-000058000000}"/>
            </a:ext>
          </a:extLst>
        </xdr:cNvPr>
        <xdr:cNvSpPr/>
      </xdr:nvSpPr>
      <xdr:spPr>
        <a:xfrm>
          <a:off x="2195478" y="4810473"/>
          <a:ext cx="40102" cy="27003"/>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48</xdr:col>
      <xdr:colOff>2363</xdr:colOff>
      <xdr:row>306</xdr:row>
      <xdr:rowOff>9316</xdr:rowOff>
    </xdr:from>
    <xdr:to>
      <xdr:col>49</xdr:col>
      <xdr:colOff>9316</xdr:colOff>
      <xdr:row>308</xdr:row>
      <xdr:rowOff>5839</xdr:rowOff>
    </xdr:to>
    <xdr:sp macro="" textlink="">
      <xdr:nvSpPr>
        <xdr:cNvPr id="89" name="Freeform 101">
          <a:extLst>
            <a:ext uri="{FF2B5EF4-FFF2-40B4-BE49-F238E27FC236}">
              <a16:creationId xmlns:a16="http://schemas.microsoft.com/office/drawing/2014/main" id="{00000000-0008-0000-0F00-000059000000}"/>
            </a:ext>
          </a:extLst>
        </xdr:cNvPr>
        <xdr:cNvSpPr/>
      </xdr:nvSpPr>
      <xdr:spPr>
        <a:xfrm>
          <a:off x="2235023" y="4840396"/>
          <a:ext cx="37433" cy="27003"/>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49</xdr:col>
      <xdr:colOff>26141</xdr:colOff>
      <xdr:row>307</xdr:row>
      <xdr:rowOff>5283</xdr:rowOff>
    </xdr:from>
    <xdr:to>
      <xdr:col>51</xdr:col>
      <xdr:colOff>5284</xdr:colOff>
      <xdr:row>309</xdr:row>
      <xdr:rowOff>1807</xdr:rowOff>
    </xdr:to>
    <xdr:sp macro="" textlink="">
      <xdr:nvSpPr>
        <xdr:cNvPr id="90" name="Freeform 102">
          <a:extLst>
            <a:ext uri="{FF2B5EF4-FFF2-40B4-BE49-F238E27FC236}">
              <a16:creationId xmlns:a16="http://schemas.microsoft.com/office/drawing/2014/main" id="{00000000-0008-0000-0F00-00005A000000}"/>
            </a:ext>
          </a:extLst>
        </xdr:cNvPr>
        <xdr:cNvSpPr/>
      </xdr:nvSpPr>
      <xdr:spPr>
        <a:xfrm>
          <a:off x="2289281" y="4851603"/>
          <a:ext cx="40103" cy="27004"/>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53</xdr:col>
      <xdr:colOff>4727</xdr:colOff>
      <xdr:row>311</xdr:row>
      <xdr:rowOff>4727</xdr:rowOff>
    </xdr:from>
    <xdr:to>
      <xdr:col>54</xdr:col>
      <xdr:colOff>11680</xdr:colOff>
      <xdr:row>313</xdr:row>
      <xdr:rowOff>1250</xdr:rowOff>
    </xdr:to>
    <xdr:sp macro="" textlink="">
      <xdr:nvSpPr>
        <xdr:cNvPr id="91" name="Freeform 103">
          <a:extLst>
            <a:ext uri="{FF2B5EF4-FFF2-40B4-BE49-F238E27FC236}">
              <a16:creationId xmlns:a16="http://schemas.microsoft.com/office/drawing/2014/main" id="{00000000-0008-0000-0F00-00005B000000}"/>
            </a:ext>
          </a:extLst>
        </xdr:cNvPr>
        <xdr:cNvSpPr/>
      </xdr:nvSpPr>
      <xdr:spPr>
        <a:xfrm>
          <a:off x="2389787" y="4912007"/>
          <a:ext cx="37433" cy="27003"/>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47</xdr:col>
      <xdr:colOff>4171</xdr:colOff>
      <xdr:row>314</xdr:row>
      <xdr:rowOff>14600</xdr:rowOff>
    </xdr:from>
    <xdr:to>
      <xdr:col>48</xdr:col>
      <xdr:colOff>11123</xdr:colOff>
      <xdr:row>316</xdr:row>
      <xdr:rowOff>11123</xdr:rowOff>
    </xdr:to>
    <xdr:sp macro="" textlink="">
      <xdr:nvSpPr>
        <xdr:cNvPr id="92" name="Freeform 104">
          <a:extLst>
            <a:ext uri="{FF2B5EF4-FFF2-40B4-BE49-F238E27FC236}">
              <a16:creationId xmlns:a16="http://schemas.microsoft.com/office/drawing/2014/main" id="{00000000-0008-0000-0F00-00005C000000}"/>
            </a:ext>
          </a:extLst>
        </xdr:cNvPr>
        <xdr:cNvSpPr/>
      </xdr:nvSpPr>
      <xdr:spPr>
        <a:xfrm>
          <a:off x="2206351" y="4967600"/>
          <a:ext cx="37432" cy="27003"/>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44</xdr:col>
      <xdr:colOff>24472</xdr:colOff>
      <xdr:row>312</xdr:row>
      <xdr:rowOff>10567</xdr:rowOff>
    </xdr:from>
    <xdr:to>
      <xdr:col>46</xdr:col>
      <xdr:colOff>3615</xdr:colOff>
      <xdr:row>314</xdr:row>
      <xdr:rowOff>7091</xdr:rowOff>
    </xdr:to>
    <xdr:sp macro="" textlink="">
      <xdr:nvSpPr>
        <xdr:cNvPr id="93" name="Freeform 105">
          <a:extLst>
            <a:ext uri="{FF2B5EF4-FFF2-40B4-BE49-F238E27FC236}">
              <a16:creationId xmlns:a16="http://schemas.microsoft.com/office/drawing/2014/main" id="{00000000-0008-0000-0F00-00005D000000}"/>
            </a:ext>
          </a:extLst>
        </xdr:cNvPr>
        <xdr:cNvSpPr/>
      </xdr:nvSpPr>
      <xdr:spPr>
        <a:xfrm>
          <a:off x="2135212" y="4933087"/>
          <a:ext cx="40103" cy="27004"/>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10010</xdr:colOff>
      <xdr:row>309</xdr:row>
      <xdr:rowOff>16964</xdr:rowOff>
    </xdr:from>
    <xdr:to>
      <xdr:col>44</xdr:col>
      <xdr:colOff>16963</xdr:colOff>
      <xdr:row>311</xdr:row>
      <xdr:rowOff>13487</xdr:rowOff>
    </xdr:to>
    <xdr:sp macro="" textlink="">
      <xdr:nvSpPr>
        <xdr:cNvPr id="94" name="Freeform 106">
          <a:extLst>
            <a:ext uri="{FF2B5EF4-FFF2-40B4-BE49-F238E27FC236}">
              <a16:creationId xmlns:a16="http://schemas.microsoft.com/office/drawing/2014/main" id="{00000000-0008-0000-0F00-00005E000000}"/>
            </a:ext>
          </a:extLst>
        </xdr:cNvPr>
        <xdr:cNvSpPr/>
      </xdr:nvSpPr>
      <xdr:spPr>
        <a:xfrm>
          <a:off x="2090270" y="4893764"/>
          <a:ext cx="37433" cy="27003"/>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43</xdr:col>
      <xdr:colOff>5977</xdr:colOff>
      <xdr:row>305</xdr:row>
      <xdr:rowOff>12931</xdr:rowOff>
    </xdr:from>
    <xdr:to>
      <xdr:col>44</xdr:col>
      <xdr:colOff>12930</xdr:colOff>
      <xdr:row>307</xdr:row>
      <xdr:rowOff>9454</xdr:rowOff>
    </xdr:to>
    <xdr:sp macro="" textlink="">
      <xdr:nvSpPr>
        <xdr:cNvPr id="95" name="Freeform 107">
          <a:extLst>
            <a:ext uri="{FF2B5EF4-FFF2-40B4-BE49-F238E27FC236}">
              <a16:creationId xmlns:a16="http://schemas.microsoft.com/office/drawing/2014/main" id="{00000000-0008-0000-0F00-00005F000000}"/>
            </a:ext>
          </a:extLst>
        </xdr:cNvPr>
        <xdr:cNvSpPr/>
      </xdr:nvSpPr>
      <xdr:spPr>
        <a:xfrm>
          <a:off x="2086237" y="4828771"/>
          <a:ext cx="37433" cy="27003"/>
        </a:xfrm>
        <a:custGeom>
          <a:avLst/>
          <a:gdLst>
            <a:gd name="connsiteX0" fmla="*/ 24334 w 34763"/>
            <a:gd name="connsiteY0" fmla="*/ 31286 h 31286"/>
            <a:gd name="connsiteX1" fmla="*/ 6953 w 34763"/>
            <a:gd name="connsiteY1" fmla="*/ 27810 h 31286"/>
            <a:gd name="connsiteX2" fmla="*/ 0 w 34763"/>
            <a:gd name="connsiteY2" fmla="*/ 6952 h 31286"/>
            <a:gd name="connsiteX3" fmla="*/ 10429 w 34763"/>
            <a:gd name="connsiteY3" fmla="*/ 0 h 31286"/>
            <a:gd name="connsiteX4" fmla="*/ 34763 w 34763"/>
            <a:gd name="connsiteY4" fmla="*/ 6952 h 31286"/>
            <a:gd name="connsiteX5" fmla="*/ 24334 w 34763"/>
            <a:gd name="connsiteY5" fmla="*/ 31286 h 312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763" h="31286">
              <a:moveTo>
                <a:pt x="24334" y="31286"/>
              </a:moveTo>
              <a:cubicBezTo>
                <a:pt x="18540" y="30127"/>
                <a:pt x="11131" y="31988"/>
                <a:pt x="6953" y="27810"/>
              </a:cubicBezTo>
              <a:cubicBezTo>
                <a:pt x="1771" y="22628"/>
                <a:pt x="0" y="6952"/>
                <a:pt x="0" y="6952"/>
              </a:cubicBezTo>
              <a:cubicBezTo>
                <a:pt x="3476" y="4635"/>
                <a:pt x="6293" y="591"/>
                <a:pt x="10429" y="0"/>
              </a:cubicBezTo>
              <a:cubicBezTo>
                <a:pt x="10508" y="-11"/>
                <a:pt x="33133" y="5322"/>
                <a:pt x="34763" y="6952"/>
              </a:cubicBezTo>
              <a:lnTo>
                <a:pt x="24334" y="31286"/>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48</xdr:col>
      <xdr:colOff>0</xdr:colOff>
      <xdr:row>208</xdr:row>
      <xdr:rowOff>1138</xdr:rowOff>
    </xdr:from>
    <xdr:ext cx="1079013" cy="257891"/>
    <xdr:sp macro="" textlink="">
      <xdr:nvSpPr>
        <xdr:cNvPr id="96" name="TextBox 95">
          <a:extLst>
            <a:ext uri="{FF2B5EF4-FFF2-40B4-BE49-F238E27FC236}">
              <a16:creationId xmlns:a16="http://schemas.microsoft.com/office/drawing/2014/main" id="{00000000-0008-0000-0F00-000060000000}"/>
            </a:ext>
          </a:extLst>
        </xdr:cNvPr>
        <xdr:cNvSpPr txBox="1"/>
      </xdr:nvSpPr>
      <xdr:spPr>
        <a:xfrm>
          <a:off x="2232660" y="3338698"/>
          <a:ext cx="1079013" cy="257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50">
              <a:latin typeface="Bookman Old Style" panose="02050604050505020204" pitchFamily="18" charset="0"/>
            </a:rPr>
            <a:t>Maharashtra</a:t>
          </a:r>
        </a:p>
      </xdr:txBody>
    </xdr:sp>
    <xdr:clientData/>
  </xdr:oneCellAnchor>
  <xdr:oneCellAnchor>
    <xdr:from>
      <xdr:col>67</xdr:col>
      <xdr:colOff>19717</xdr:colOff>
      <xdr:row>245</xdr:row>
      <xdr:rowOff>17390</xdr:rowOff>
    </xdr:from>
    <xdr:ext cx="227819" cy="777905"/>
    <xdr:sp macro="" textlink="">
      <xdr:nvSpPr>
        <xdr:cNvPr id="97" name="TextBox 96">
          <a:extLst>
            <a:ext uri="{FF2B5EF4-FFF2-40B4-BE49-F238E27FC236}">
              <a16:creationId xmlns:a16="http://schemas.microsoft.com/office/drawing/2014/main" id="{00000000-0008-0000-0F00-000061000000}"/>
            </a:ext>
          </a:extLst>
        </xdr:cNvPr>
        <xdr:cNvSpPr txBox="1"/>
      </xdr:nvSpPr>
      <xdr:spPr>
        <a:xfrm rot="4544873">
          <a:off x="2556454" y="4193873"/>
          <a:ext cx="777905"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Karnataka</a:t>
          </a:r>
        </a:p>
      </xdr:txBody>
    </xdr:sp>
    <xdr:clientData/>
  </xdr:oneCellAnchor>
  <xdr:oneCellAnchor>
    <xdr:from>
      <xdr:col>80</xdr:col>
      <xdr:colOff>1018</xdr:colOff>
      <xdr:row>252</xdr:row>
      <xdr:rowOff>908</xdr:rowOff>
    </xdr:from>
    <xdr:ext cx="641714" cy="363305"/>
    <xdr:sp macro="" textlink="">
      <xdr:nvSpPr>
        <xdr:cNvPr id="98" name="TextBox 97">
          <a:extLst>
            <a:ext uri="{FF2B5EF4-FFF2-40B4-BE49-F238E27FC236}">
              <a16:creationId xmlns:a16="http://schemas.microsoft.com/office/drawing/2014/main" id="{00000000-0008-0000-0F00-000062000000}"/>
            </a:ext>
          </a:extLst>
        </xdr:cNvPr>
        <xdr:cNvSpPr txBox="1"/>
      </xdr:nvSpPr>
      <xdr:spPr>
        <a:xfrm>
          <a:off x="3209038" y="4009028"/>
          <a:ext cx="641714" cy="363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Andhra</a:t>
          </a:r>
        </a:p>
        <a:p>
          <a:r>
            <a:rPr lang="en-US" sz="900">
              <a:latin typeface="Bookman Old Style" panose="02050604050505020204" pitchFamily="18" charset="0"/>
            </a:rPr>
            <a:t>Pradesh</a:t>
          </a:r>
        </a:p>
      </xdr:txBody>
    </xdr:sp>
    <xdr:clientData/>
  </xdr:oneCellAnchor>
  <xdr:oneCellAnchor>
    <xdr:from>
      <xdr:col>72</xdr:col>
      <xdr:colOff>23600</xdr:colOff>
      <xdr:row>293</xdr:row>
      <xdr:rowOff>12937</xdr:rowOff>
    </xdr:from>
    <xdr:ext cx="840230" cy="227819"/>
    <xdr:sp macro="" textlink="">
      <xdr:nvSpPr>
        <xdr:cNvPr id="99" name="TextBox 98">
          <a:extLst>
            <a:ext uri="{FF2B5EF4-FFF2-40B4-BE49-F238E27FC236}">
              <a16:creationId xmlns:a16="http://schemas.microsoft.com/office/drawing/2014/main" id="{00000000-0008-0000-0F00-000063000000}"/>
            </a:ext>
          </a:extLst>
        </xdr:cNvPr>
        <xdr:cNvSpPr txBox="1"/>
      </xdr:nvSpPr>
      <xdr:spPr>
        <a:xfrm>
          <a:off x="2987780" y="4645897"/>
          <a:ext cx="840230"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Tamil Nadu</a:t>
          </a:r>
        </a:p>
      </xdr:txBody>
    </xdr:sp>
    <xdr:clientData/>
  </xdr:oneCellAnchor>
  <xdr:oneCellAnchor>
    <xdr:from>
      <xdr:col>120</xdr:col>
      <xdr:colOff>10094</xdr:colOff>
      <xdr:row>189</xdr:row>
      <xdr:rowOff>14927</xdr:rowOff>
    </xdr:from>
    <xdr:ext cx="586314" cy="227819"/>
    <xdr:sp macro="" textlink="">
      <xdr:nvSpPr>
        <xdr:cNvPr id="100" name="TextBox 99">
          <a:extLst>
            <a:ext uri="{FF2B5EF4-FFF2-40B4-BE49-F238E27FC236}">
              <a16:creationId xmlns:a16="http://schemas.microsoft.com/office/drawing/2014/main" id="{00000000-0008-0000-0F00-000064000000}"/>
            </a:ext>
          </a:extLst>
        </xdr:cNvPr>
        <xdr:cNvSpPr txBox="1"/>
      </xdr:nvSpPr>
      <xdr:spPr>
        <a:xfrm>
          <a:off x="4437314" y="3062927"/>
          <a:ext cx="586314"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Odisha</a:t>
          </a:r>
        </a:p>
      </xdr:txBody>
    </xdr:sp>
    <xdr:clientData/>
  </xdr:oneCellAnchor>
  <xdr:oneCellAnchor>
    <xdr:from>
      <xdr:col>69</xdr:col>
      <xdr:colOff>15313</xdr:colOff>
      <xdr:row>291</xdr:row>
      <xdr:rowOff>13246</xdr:rowOff>
    </xdr:from>
    <xdr:ext cx="227819" cy="547073"/>
    <xdr:sp macro="" textlink="">
      <xdr:nvSpPr>
        <xdr:cNvPr id="101" name="TextBox 100">
          <a:extLst>
            <a:ext uri="{FF2B5EF4-FFF2-40B4-BE49-F238E27FC236}">
              <a16:creationId xmlns:a16="http://schemas.microsoft.com/office/drawing/2014/main" id="{00000000-0008-0000-0F00-000065000000}"/>
            </a:ext>
          </a:extLst>
        </xdr:cNvPr>
        <xdr:cNvSpPr txBox="1"/>
      </xdr:nvSpPr>
      <xdr:spPr>
        <a:xfrm rot="3864084">
          <a:off x="2728426" y="4775353"/>
          <a:ext cx="547073"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Kerala</a:t>
          </a:r>
        </a:p>
      </xdr:txBody>
    </xdr:sp>
    <xdr:clientData/>
  </xdr:oneCellAnchor>
  <xdr:oneCellAnchor>
    <xdr:from>
      <xdr:col>28</xdr:col>
      <xdr:colOff>16917</xdr:colOff>
      <xdr:row>292</xdr:row>
      <xdr:rowOff>6257</xdr:rowOff>
    </xdr:from>
    <xdr:ext cx="778931" cy="197683"/>
    <xdr:sp macro="" textlink="">
      <xdr:nvSpPr>
        <xdr:cNvPr id="102" name="TextBox 101">
          <a:extLst>
            <a:ext uri="{FF2B5EF4-FFF2-40B4-BE49-F238E27FC236}">
              <a16:creationId xmlns:a16="http://schemas.microsoft.com/office/drawing/2014/main" id="{00000000-0008-0000-0F00-000066000000}"/>
            </a:ext>
          </a:extLst>
        </xdr:cNvPr>
        <xdr:cNvSpPr txBox="1"/>
      </xdr:nvSpPr>
      <xdr:spPr>
        <a:xfrm>
          <a:off x="1639977" y="4623977"/>
          <a:ext cx="778931" cy="197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700">
              <a:latin typeface="Bookman Old Style" panose="02050604050505020204" pitchFamily="18" charset="0"/>
            </a:rPr>
            <a:t>Lakshadweep</a:t>
          </a:r>
        </a:p>
      </xdr:txBody>
    </xdr:sp>
    <xdr:clientData/>
  </xdr:oneCellAnchor>
  <xdr:oneCellAnchor>
    <xdr:from>
      <xdr:col>46</xdr:col>
      <xdr:colOff>20046</xdr:colOff>
      <xdr:row>248</xdr:row>
      <xdr:rowOff>5831</xdr:rowOff>
    </xdr:from>
    <xdr:ext cx="408573" cy="227819"/>
    <xdr:sp macro="" textlink="">
      <xdr:nvSpPr>
        <xdr:cNvPr id="103" name="TextBox 102">
          <a:extLst>
            <a:ext uri="{FF2B5EF4-FFF2-40B4-BE49-F238E27FC236}">
              <a16:creationId xmlns:a16="http://schemas.microsoft.com/office/drawing/2014/main" id="{00000000-0008-0000-0F00-000067000000}"/>
            </a:ext>
          </a:extLst>
        </xdr:cNvPr>
        <xdr:cNvSpPr txBox="1"/>
      </xdr:nvSpPr>
      <xdr:spPr>
        <a:xfrm>
          <a:off x="2191746" y="3952991"/>
          <a:ext cx="408573"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Goa</a:t>
          </a:r>
        </a:p>
      </xdr:txBody>
    </xdr:sp>
    <xdr:clientData/>
  </xdr:oneCellAnchor>
  <xdr:oneCellAnchor>
    <xdr:from>
      <xdr:col>95</xdr:col>
      <xdr:colOff>19191</xdr:colOff>
      <xdr:row>287</xdr:row>
      <xdr:rowOff>8530</xdr:rowOff>
    </xdr:from>
    <xdr:ext cx="771493" cy="212751"/>
    <xdr:sp macro="" textlink="">
      <xdr:nvSpPr>
        <xdr:cNvPr id="104" name="TextBox 103">
          <a:extLst>
            <a:ext uri="{FF2B5EF4-FFF2-40B4-BE49-F238E27FC236}">
              <a16:creationId xmlns:a16="http://schemas.microsoft.com/office/drawing/2014/main" id="{00000000-0008-0000-0F00-000068000000}"/>
            </a:ext>
          </a:extLst>
        </xdr:cNvPr>
        <xdr:cNvSpPr txBox="1"/>
      </xdr:nvSpPr>
      <xdr:spPr>
        <a:xfrm>
          <a:off x="3684411" y="4550050"/>
          <a:ext cx="771493"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Puducherry</a:t>
          </a:r>
        </a:p>
      </xdr:txBody>
    </xdr:sp>
    <xdr:clientData/>
  </xdr:oneCellAnchor>
  <xdr:oneCellAnchor>
    <xdr:from>
      <xdr:col>169</xdr:col>
      <xdr:colOff>17772</xdr:colOff>
      <xdr:row>267</xdr:row>
      <xdr:rowOff>10663</xdr:rowOff>
    </xdr:from>
    <xdr:ext cx="608372" cy="513730"/>
    <xdr:sp macro="" textlink="">
      <xdr:nvSpPr>
        <xdr:cNvPr id="105" name="TextBox 104">
          <a:extLst>
            <a:ext uri="{FF2B5EF4-FFF2-40B4-BE49-F238E27FC236}">
              <a16:creationId xmlns:a16="http://schemas.microsoft.com/office/drawing/2014/main" id="{00000000-0008-0000-0F00-000069000000}"/>
            </a:ext>
          </a:extLst>
        </xdr:cNvPr>
        <xdr:cNvSpPr txBox="1"/>
      </xdr:nvSpPr>
      <xdr:spPr>
        <a:xfrm>
          <a:off x="5938512" y="4247383"/>
          <a:ext cx="608372" cy="513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700">
              <a:latin typeface="Bookman Old Style" panose="02050604050505020204" pitchFamily="18" charset="0"/>
            </a:rPr>
            <a:t>Andaman</a:t>
          </a:r>
        </a:p>
        <a:p>
          <a:pPr algn="ctr"/>
          <a:r>
            <a:rPr lang="en-US" sz="700">
              <a:latin typeface="Bookman Old Style" panose="02050604050505020204" pitchFamily="18" charset="0"/>
            </a:rPr>
            <a:t>and </a:t>
          </a:r>
        </a:p>
        <a:p>
          <a:pPr algn="ctr"/>
          <a:r>
            <a:rPr lang="en-US" sz="700">
              <a:latin typeface="Bookman Old Style" panose="02050604050505020204" pitchFamily="18" charset="0"/>
            </a:rPr>
            <a:t>Nicobar</a:t>
          </a:r>
        </a:p>
        <a:p>
          <a:pPr algn="ctr"/>
          <a:r>
            <a:rPr lang="en-US" sz="700">
              <a:latin typeface="Bookman Old Style" panose="02050604050505020204" pitchFamily="18" charset="0"/>
            </a:rPr>
            <a:t>Islands</a:t>
          </a:r>
        </a:p>
      </xdr:txBody>
    </xdr:sp>
    <xdr:clientData/>
  </xdr:oneCellAnchor>
  <xdr:oneCellAnchor>
    <xdr:from>
      <xdr:col>109</xdr:col>
      <xdr:colOff>2133</xdr:colOff>
      <xdr:row>161</xdr:row>
      <xdr:rowOff>9363</xdr:rowOff>
    </xdr:from>
    <xdr:ext cx="227819" cy="927946"/>
    <xdr:sp macro="" textlink="">
      <xdr:nvSpPr>
        <xdr:cNvPr id="106" name="TextBox 105">
          <a:extLst>
            <a:ext uri="{FF2B5EF4-FFF2-40B4-BE49-F238E27FC236}">
              <a16:creationId xmlns:a16="http://schemas.microsoft.com/office/drawing/2014/main" id="{00000000-0008-0000-0F00-00006A000000}"/>
            </a:ext>
          </a:extLst>
        </xdr:cNvPr>
        <xdr:cNvSpPr txBox="1"/>
      </xdr:nvSpPr>
      <xdr:spPr>
        <a:xfrm rot="18579809">
          <a:off x="3744010" y="2980706"/>
          <a:ext cx="927946"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Chhattisgarh</a:t>
          </a:r>
        </a:p>
      </xdr:txBody>
    </xdr:sp>
    <xdr:clientData/>
  </xdr:oneCellAnchor>
  <xdr:oneCellAnchor>
    <xdr:from>
      <xdr:col>65</xdr:col>
      <xdr:colOff>25448</xdr:colOff>
      <xdr:row>163</xdr:row>
      <xdr:rowOff>11232</xdr:rowOff>
    </xdr:from>
    <xdr:ext cx="1233671" cy="242887"/>
    <xdr:sp macro="" textlink="">
      <xdr:nvSpPr>
        <xdr:cNvPr id="107" name="TextBox 106">
          <a:extLst>
            <a:ext uri="{FF2B5EF4-FFF2-40B4-BE49-F238E27FC236}">
              <a16:creationId xmlns:a16="http://schemas.microsoft.com/office/drawing/2014/main" id="{00000000-0008-0000-0F00-00006B000000}"/>
            </a:ext>
          </a:extLst>
        </xdr:cNvPr>
        <xdr:cNvSpPr txBox="1"/>
      </xdr:nvSpPr>
      <xdr:spPr>
        <a:xfrm>
          <a:off x="2776268" y="2662992"/>
          <a:ext cx="1233671" cy="242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a:latin typeface="Bookman Old Style" panose="02050604050505020204" pitchFamily="18" charset="0"/>
            </a:rPr>
            <a:t>Madhya Pradesh</a:t>
          </a:r>
        </a:p>
      </xdr:txBody>
    </xdr:sp>
    <xdr:clientData/>
  </xdr:oneCellAnchor>
  <xdr:oneCellAnchor>
    <xdr:from>
      <xdr:col>141</xdr:col>
      <xdr:colOff>22746</xdr:colOff>
      <xdr:row>159</xdr:row>
      <xdr:rowOff>4976</xdr:rowOff>
    </xdr:from>
    <xdr:ext cx="570156" cy="363305"/>
    <xdr:sp macro="" textlink="">
      <xdr:nvSpPr>
        <xdr:cNvPr id="108" name="TextBox 107">
          <a:extLst>
            <a:ext uri="{FF2B5EF4-FFF2-40B4-BE49-F238E27FC236}">
              <a16:creationId xmlns:a16="http://schemas.microsoft.com/office/drawing/2014/main" id="{00000000-0008-0000-0F00-00006C000000}"/>
            </a:ext>
          </a:extLst>
        </xdr:cNvPr>
        <xdr:cNvSpPr txBox="1"/>
      </xdr:nvSpPr>
      <xdr:spPr>
        <a:xfrm>
          <a:off x="5090046" y="2595776"/>
          <a:ext cx="570156" cy="363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West</a:t>
          </a:r>
        </a:p>
        <a:p>
          <a:r>
            <a:rPr lang="en-US" sz="900">
              <a:latin typeface="Bookman Old Style" panose="02050604050505020204" pitchFamily="18" charset="0"/>
            </a:rPr>
            <a:t>Bengal</a:t>
          </a:r>
        </a:p>
      </xdr:txBody>
    </xdr:sp>
    <xdr:clientData/>
  </xdr:oneCellAnchor>
  <xdr:oneCellAnchor>
    <xdr:from>
      <xdr:col>129</xdr:col>
      <xdr:colOff>4549</xdr:colOff>
      <xdr:row>131</xdr:row>
      <xdr:rowOff>11657</xdr:rowOff>
    </xdr:from>
    <xdr:ext cx="463717" cy="212751"/>
    <xdr:sp macro="" textlink="">
      <xdr:nvSpPr>
        <xdr:cNvPr id="109" name="TextBox 108">
          <a:extLst>
            <a:ext uri="{FF2B5EF4-FFF2-40B4-BE49-F238E27FC236}">
              <a16:creationId xmlns:a16="http://schemas.microsoft.com/office/drawing/2014/main" id="{00000000-0008-0000-0F00-00006D000000}"/>
            </a:ext>
          </a:extLst>
        </xdr:cNvPr>
        <xdr:cNvSpPr txBox="1"/>
      </xdr:nvSpPr>
      <xdr:spPr>
        <a:xfrm>
          <a:off x="4706089" y="2175737"/>
          <a:ext cx="463717"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Bihar</a:t>
          </a:r>
        </a:p>
      </xdr:txBody>
    </xdr:sp>
    <xdr:clientData/>
  </xdr:oneCellAnchor>
  <xdr:oneCellAnchor>
    <xdr:from>
      <xdr:col>121</xdr:col>
      <xdr:colOff>3554</xdr:colOff>
      <xdr:row>152</xdr:row>
      <xdr:rowOff>10662</xdr:rowOff>
    </xdr:from>
    <xdr:ext cx="740716" cy="212751"/>
    <xdr:sp macro="" textlink="">
      <xdr:nvSpPr>
        <xdr:cNvPr id="110" name="TextBox 109">
          <a:extLst>
            <a:ext uri="{FF2B5EF4-FFF2-40B4-BE49-F238E27FC236}">
              <a16:creationId xmlns:a16="http://schemas.microsoft.com/office/drawing/2014/main" id="{00000000-0008-0000-0F00-00006E000000}"/>
            </a:ext>
          </a:extLst>
        </xdr:cNvPr>
        <xdr:cNvSpPr txBox="1"/>
      </xdr:nvSpPr>
      <xdr:spPr>
        <a:xfrm>
          <a:off x="4461254" y="2494782"/>
          <a:ext cx="740716"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Jharkhand</a:t>
          </a:r>
        </a:p>
      </xdr:txBody>
    </xdr:sp>
    <xdr:clientData/>
  </xdr:oneCellAnchor>
  <xdr:oneCellAnchor>
    <xdr:from>
      <xdr:col>87</xdr:col>
      <xdr:colOff>24451</xdr:colOff>
      <xdr:row>119</xdr:row>
      <xdr:rowOff>6682</xdr:rowOff>
    </xdr:from>
    <xdr:ext cx="1105687" cy="250390"/>
    <xdr:sp macro="" textlink="">
      <xdr:nvSpPr>
        <xdr:cNvPr id="111" name="TextBox 110">
          <a:extLst>
            <a:ext uri="{FF2B5EF4-FFF2-40B4-BE49-F238E27FC236}">
              <a16:creationId xmlns:a16="http://schemas.microsoft.com/office/drawing/2014/main" id="{00000000-0008-0000-0F00-00006F000000}"/>
            </a:ext>
          </a:extLst>
        </xdr:cNvPr>
        <xdr:cNvSpPr txBox="1"/>
      </xdr:nvSpPr>
      <xdr:spPr>
        <a:xfrm>
          <a:off x="3445831" y="1987882"/>
          <a:ext cx="1105687" cy="25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50">
              <a:latin typeface="Bookman Old Style" panose="02050604050505020204" pitchFamily="18" charset="0"/>
            </a:rPr>
            <a:t>Uttar Pradesh</a:t>
          </a:r>
        </a:p>
      </xdr:txBody>
    </xdr:sp>
    <xdr:clientData/>
  </xdr:oneCellAnchor>
  <xdr:oneCellAnchor>
    <xdr:from>
      <xdr:col>81</xdr:col>
      <xdr:colOff>13362</xdr:colOff>
      <xdr:row>85</xdr:row>
      <xdr:rowOff>2701</xdr:rowOff>
    </xdr:from>
    <xdr:ext cx="828945" cy="212751"/>
    <xdr:sp macro="" textlink="">
      <xdr:nvSpPr>
        <xdr:cNvPr id="112" name="TextBox 111">
          <a:extLst>
            <a:ext uri="{FF2B5EF4-FFF2-40B4-BE49-F238E27FC236}">
              <a16:creationId xmlns:a16="http://schemas.microsoft.com/office/drawing/2014/main" id="{00000000-0008-0000-0F00-000070000000}"/>
            </a:ext>
          </a:extLst>
        </xdr:cNvPr>
        <xdr:cNvSpPr txBox="1"/>
      </xdr:nvSpPr>
      <xdr:spPr>
        <a:xfrm>
          <a:off x="3251862" y="1465741"/>
          <a:ext cx="828945"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Uttarakhand</a:t>
          </a:r>
        </a:p>
      </xdr:txBody>
    </xdr:sp>
    <xdr:clientData/>
  </xdr:oneCellAnchor>
  <xdr:oneCellAnchor>
    <xdr:from>
      <xdr:col>166</xdr:col>
      <xdr:colOff>14216</xdr:colOff>
      <xdr:row>121</xdr:row>
      <xdr:rowOff>14217</xdr:rowOff>
    </xdr:from>
    <xdr:ext cx="517065" cy="212751"/>
    <xdr:sp macro="" textlink="">
      <xdr:nvSpPr>
        <xdr:cNvPr id="113" name="TextBox 112">
          <a:extLst>
            <a:ext uri="{FF2B5EF4-FFF2-40B4-BE49-F238E27FC236}">
              <a16:creationId xmlns:a16="http://schemas.microsoft.com/office/drawing/2014/main" id="{00000000-0008-0000-0F00-000071000000}"/>
            </a:ext>
          </a:extLst>
        </xdr:cNvPr>
        <xdr:cNvSpPr txBox="1"/>
      </xdr:nvSpPr>
      <xdr:spPr>
        <a:xfrm>
          <a:off x="5843516" y="2025897"/>
          <a:ext cx="517065"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Assam</a:t>
          </a:r>
        </a:p>
      </xdr:txBody>
    </xdr:sp>
    <xdr:clientData/>
  </xdr:oneCellAnchor>
  <xdr:oneCellAnchor>
    <xdr:from>
      <xdr:col>187</xdr:col>
      <xdr:colOff>14216</xdr:colOff>
      <xdr:row>93</xdr:row>
      <xdr:rowOff>1138</xdr:rowOff>
    </xdr:from>
    <xdr:ext cx="707886" cy="333168"/>
    <xdr:sp macro="" textlink="">
      <xdr:nvSpPr>
        <xdr:cNvPr id="114" name="TextBox 113">
          <a:extLst>
            <a:ext uri="{FF2B5EF4-FFF2-40B4-BE49-F238E27FC236}">
              <a16:creationId xmlns:a16="http://schemas.microsoft.com/office/drawing/2014/main" id="{00000000-0008-0000-0F00-000072000000}"/>
            </a:ext>
          </a:extLst>
        </xdr:cNvPr>
        <xdr:cNvSpPr txBox="1"/>
      </xdr:nvSpPr>
      <xdr:spPr>
        <a:xfrm>
          <a:off x="6483596" y="1586098"/>
          <a:ext cx="707886" cy="3331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Arunachal</a:t>
          </a:r>
        </a:p>
        <a:p>
          <a:r>
            <a:rPr lang="en-US" sz="800">
              <a:latin typeface="Bookman Old Style" panose="02050604050505020204" pitchFamily="18" charset="0"/>
            </a:rPr>
            <a:t>Pradesh</a:t>
          </a:r>
        </a:p>
      </xdr:txBody>
    </xdr:sp>
    <xdr:clientData/>
  </xdr:oneCellAnchor>
  <xdr:oneCellAnchor>
    <xdr:from>
      <xdr:col>188</xdr:col>
      <xdr:colOff>7108</xdr:colOff>
      <xdr:row>125</xdr:row>
      <xdr:rowOff>7109</xdr:rowOff>
    </xdr:from>
    <xdr:ext cx="656590" cy="212751"/>
    <xdr:sp macro="" textlink="">
      <xdr:nvSpPr>
        <xdr:cNvPr id="115" name="TextBox 114">
          <a:extLst>
            <a:ext uri="{FF2B5EF4-FFF2-40B4-BE49-F238E27FC236}">
              <a16:creationId xmlns:a16="http://schemas.microsoft.com/office/drawing/2014/main" id="{00000000-0008-0000-0F00-000073000000}"/>
            </a:ext>
          </a:extLst>
        </xdr:cNvPr>
        <xdr:cNvSpPr txBox="1"/>
      </xdr:nvSpPr>
      <xdr:spPr>
        <a:xfrm>
          <a:off x="6506968" y="2079749"/>
          <a:ext cx="656590"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Nagaland</a:t>
          </a:r>
        </a:p>
      </xdr:txBody>
    </xdr:sp>
    <xdr:clientData/>
  </xdr:oneCellAnchor>
  <xdr:oneCellAnchor>
    <xdr:from>
      <xdr:col>184</xdr:col>
      <xdr:colOff>10236</xdr:colOff>
      <xdr:row>139</xdr:row>
      <xdr:rowOff>13790</xdr:rowOff>
    </xdr:from>
    <xdr:ext cx="615553" cy="212751"/>
    <xdr:sp macro="" textlink="">
      <xdr:nvSpPr>
        <xdr:cNvPr id="116" name="TextBox 115">
          <a:extLst>
            <a:ext uri="{FF2B5EF4-FFF2-40B4-BE49-F238E27FC236}">
              <a16:creationId xmlns:a16="http://schemas.microsoft.com/office/drawing/2014/main" id="{00000000-0008-0000-0F00-000074000000}"/>
            </a:ext>
          </a:extLst>
        </xdr:cNvPr>
        <xdr:cNvSpPr txBox="1"/>
      </xdr:nvSpPr>
      <xdr:spPr>
        <a:xfrm>
          <a:off x="6388176" y="2299790"/>
          <a:ext cx="615553"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Manipur</a:t>
          </a:r>
        </a:p>
      </xdr:txBody>
    </xdr:sp>
    <xdr:clientData/>
  </xdr:oneCellAnchor>
  <xdr:oneCellAnchor>
    <xdr:from>
      <xdr:col>179</xdr:col>
      <xdr:colOff>6255</xdr:colOff>
      <xdr:row>153</xdr:row>
      <xdr:rowOff>13363</xdr:rowOff>
    </xdr:from>
    <xdr:ext cx="617605" cy="212751"/>
    <xdr:sp macro="" textlink="">
      <xdr:nvSpPr>
        <xdr:cNvPr id="117" name="TextBox 116">
          <a:extLst>
            <a:ext uri="{FF2B5EF4-FFF2-40B4-BE49-F238E27FC236}">
              <a16:creationId xmlns:a16="http://schemas.microsoft.com/office/drawing/2014/main" id="{00000000-0008-0000-0F00-000075000000}"/>
            </a:ext>
          </a:extLst>
        </xdr:cNvPr>
        <xdr:cNvSpPr txBox="1"/>
      </xdr:nvSpPr>
      <xdr:spPr>
        <a:xfrm>
          <a:off x="6231795" y="2512723"/>
          <a:ext cx="617605"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Mizoram</a:t>
          </a:r>
        </a:p>
      </xdr:txBody>
    </xdr:sp>
    <xdr:clientData/>
  </xdr:oneCellAnchor>
  <xdr:oneCellAnchor>
    <xdr:from>
      <xdr:col>168</xdr:col>
      <xdr:colOff>5829</xdr:colOff>
      <xdr:row>149</xdr:row>
      <xdr:rowOff>13079</xdr:rowOff>
    </xdr:from>
    <xdr:ext cx="515013" cy="197683"/>
    <xdr:sp macro="" textlink="">
      <xdr:nvSpPr>
        <xdr:cNvPr id="118" name="TextBox 117">
          <a:extLst>
            <a:ext uri="{FF2B5EF4-FFF2-40B4-BE49-F238E27FC236}">
              <a16:creationId xmlns:a16="http://schemas.microsoft.com/office/drawing/2014/main" id="{00000000-0008-0000-0F00-000076000000}"/>
            </a:ext>
          </a:extLst>
        </xdr:cNvPr>
        <xdr:cNvSpPr txBox="1"/>
      </xdr:nvSpPr>
      <xdr:spPr>
        <a:xfrm>
          <a:off x="5896089" y="2451479"/>
          <a:ext cx="515013" cy="197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700">
              <a:latin typeface="Bookman Old Style" panose="02050604050505020204" pitchFamily="18" charset="0"/>
            </a:rPr>
            <a:t>Tripura</a:t>
          </a:r>
        </a:p>
      </xdr:txBody>
    </xdr:sp>
    <xdr:clientData/>
  </xdr:oneCellAnchor>
  <xdr:oneCellAnchor>
    <xdr:from>
      <xdr:col>149</xdr:col>
      <xdr:colOff>17344</xdr:colOff>
      <xdr:row>110</xdr:row>
      <xdr:rowOff>3127</xdr:rowOff>
    </xdr:from>
    <xdr:ext cx="537583" cy="212751"/>
    <xdr:sp macro="" textlink="">
      <xdr:nvSpPr>
        <xdr:cNvPr id="119" name="TextBox 118">
          <a:extLst>
            <a:ext uri="{FF2B5EF4-FFF2-40B4-BE49-F238E27FC236}">
              <a16:creationId xmlns:a16="http://schemas.microsoft.com/office/drawing/2014/main" id="{00000000-0008-0000-0F00-000077000000}"/>
            </a:ext>
          </a:extLst>
        </xdr:cNvPr>
        <xdr:cNvSpPr txBox="1"/>
      </xdr:nvSpPr>
      <xdr:spPr>
        <a:xfrm>
          <a:off x="5328484" y="1847167"/>
          <a:ext cx="537583"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Sikkim</a:t>
          </a:r>
        </a:p>
      </xdr:txBody>
    </xdr:sp>
    <xdr:clientData/>
  </xdr:oneCellAnchor>
  <xdr:oneCellAnchor>
    <xdr:from>
      <xdr:col>162</xdr:col>
      <xdr:colOff>17344</xdr:colOff>
      <xdr:row>132</xdr:row>
      <xdr:rowOff>10237</xdr:rowOff>
    </xdr:from>
    <xdr:ext cx="720197" cy="212751"/>
    <xdr:sp macro="" textlink="">
      <xdr:nvSpPr>
        <xdr:cNvPr id="120" name="TextBox 119">
          <a:extLst>
            <a:ext uri="{FF2B5EF4-FFF2-40B4-BE49-F238E27FC236}">
              <a16:creationId xmlns:a16="http://schemas.microsoft.com/office/drawing/2014/main" id="{00000000-0008-0000-0F00-000078000000}"/>
            </a:ext>
          </a:extLst>
        </xdr:cNvPr>
        <xdr:cNvSpPr txBox="1"/>
      </xdr:nvSpPr>
      <xdr:spPr>
        <a:xfrm>
          <a:off x="5724724" y="2189557"/>
          <a:ext cx="720197"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Meghalaya</a:t>
          </a:r>
        </a:p>
      </xdr:txBody>
    </xdr:sp>
    <xdr:clientData/>
  </xdr:oneCellAnchor>
  <xdr:oneCellAnchor>
    <xdr:from>
      <xdr:col>41</xdr:col>
      <xdr:colOff>10236</xdr:colOff>
      <xdr:row>120</xdr:row>
      <xdr:rowOff>17346</xdr:rowOff>
    </xdr:from>
    <xdr:ext cx="855234" cy="250390"/>
    <xdr:sp macro="" textlink="">
      <xdr:nvSpPr>
        <xdr:cNvPr id="121" name="TextBox 120">
          <a:extLst>
            <a:ext uri="{FF2B5EF4-FFF2-40B4-BE49-F238E27FC236}">
              <a16:creationId xmlns:a16="http://schemas.microsoft.com/office/drawing/2014/main" id="{00000000-0008-0000-0F00-000079000000}"/>
            </a:ext>
          </a:extLst>
        </xdr:cNvPr>
        <xdr:cNvSpPr txBox="1"/>
      </xdr:nvSpPr>
      <xdr:spPr>
        <a:xfrm>
          <a:off x="2029536" y="2013786"/>
          <a:ext cx="855234" cy="25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50">
              <a:latin typeface="Bookman Old Style" panose="02050604050505020204" pitchFamily="18" charset="0"/>
            </a:rPr>
            <a:t>Rajasthan</a:t>
          </a:r>
        </a:p>
      </xdr:txBody>
    </xdr:sp>
    <xdr:clientData/>
  </xdr:oneCellAnchor>
  <xdr:oneCellAnchor>
    <xdr:from>
      <xdr:col>31</xdr:col>
      <xdr:colOff>28007</xdr:colOff>
      <xdr:row>161</xdr:row>
      <xdr:rowOff>17347</xdr:rowOff>
    </xdr:from>
    <xdr:ext cx="690958" cy="250390"/>
    <xdr:sp macro="" textlink="">
      <xdr:nvSpPr>
        <xdr:cNvPr id="122" name="TextBox 121">
          <a:extLst>
            <a:ext uri="{FF2B5EF4-FFF2-40B4-BE49-F238E27FC236}">
              <a16:creationId xmlns:a16="http://schemas.microsoft.com/office/drawing/2014/main" id="{00000000-0008-0000-0F00-00007A000000}"/>
            </a:ext>
          </a:extLst>
        </xdr:cNvPr>
        <xdr:cNvSpPr txBox="1"/>
      </xdr:nvSpPr>
      <xdr:spPr>
        <a:xfrm>
          <a:off x="1742507" y="2638627"/>
          <a:ext cx="690958" cy="2503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50">
              <a:latin typeface="Bookman Old Style" panose="02050604050505020204" pitchFamily="18" charset="0"/>
            </a:rPr>
            <a:t>Gujarat</a:t>
          </a:r>
        </a:p>
      </xdr:txBody>
    </xdr:sp>
    <xdr:clientData/>
  </xdr:oneCellAnchor>
  <xdr:oneCellAnchor>
    <xdr:from>
      <xdr:col>64</xdr:col>
      <xdr:colOff>6255</xdr:colOff>
      <xdr:row>93</xdr:row>
      <xdr:rowOff>13364</xdr:rowOff>
    </xdr:from>
    <xdr:ext cx="613501" cy="212751"/>
    <xdr:sp macro="" textlink="">
      <xdr:nvSpPr>
        <xdr:cNvPr id="123" name="TextBox 122">
          <a:extLst>
            <a:ext uri="{FF2B5EF4-FFF2-40B4-BE49-F238E27FC236}">
              <a16:creationId xmlns:a16="http://schemas.microsoft.com/office/drawing/2014/main" id="{00000000-0008-0000-0F00-00007B000000}"/>
            </a:ext>
          </a:extLst>
        </xdr:cNvPr>
        <xdr:cNvSpPr txBox="1"/>
      </xdr:nvSpPr>
      <xdr:spPr>
        <a:xfrm>
          <a:off x="2726595" y="1598324"/>
          <a:ext cx="613501"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Haryana</a:t>
          </a:r>
        </a:p>
      </xdr:txBody>
    </xdr:sp>
    <xdr:clientData/>
  </xdr:oneCellAnchor>
  <xdr:oneCellAnchor>
    <xdr:from>
      <xdr:col>71</xdr:col>
      <xdr:colOff>15354</xdr:colOff>
      <xdr:row>61</xdr:row>
      <xdr:rowOff>6967</xdr:rowOff>
    </xdr:from>
    <xdr:ext cx="724814" cy="363305"/>
    <xdr:sp macro="" textlink="">
      <xdr:nvSpPr>
        <xdr:cNvPr id="124" name="TextBox 123">
          <a:extLst>
            <a:ext uri="{FF2B5EF4-FFF2-40B4-BE49-F238E27FC236}">
              <a16:creationId xmlns:a16="http://schemas.microsoft.com/office/drawing/2014/main" id="{00000000-0008-0000-0F00-00007C000000}"/>
            </a:ext>
          </a:extLst>
        </xdr:cNvPr>
        <xdr:cNvSpPr txBox="1"/>
      </xdr:nvSpPr>
      <xdr:spPr>
        <a:xfrm>
          <a:off x="2949054" y="1104247"/>
          <a:ext cx="724814" cy="363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Himachal</a:t>
          </a:r>
        </a:p>
        <a:p>
          <a:r>
            <a:rPr lang="en-US" sz="900">
              <a:latin typeface="Bookman Old Style" panose="02050604050505020204" pitchFamily="18" charset="0"/>
            </a:rPr>
            <a:t>Pradesh</a:t>
          </a:r>
        </a:p>
      </xdr:txBody>
    </xdr:sp>
    <xdr:clientData/>
  </xdr:oneCellAnchor>
  <xdr:oneCellAnchor>
    <xdr:from>
      <xdr:col>58</xdr:col>
      <xdr:colOff>8246</xdr:colOff>
      <xdr:row>80</xdr:row>
      <xdr:rowOff>3553</xdr:rowOff>
    </xdr:from>
    <xdr:ext cx="539635" cy="212751"/>
    <xdr:sp macro="" textlink="">
      <xdr:nvSpPr>
        <xdr:cNvPr id="125" name="TextBox 124">
          <a:extLst>
            <a:ext uri="{FF2B5EF4-FFF2-40B4-BE49-F238E27FC236}">
              <a16:creationId xmlns:a16="http://schemas.microsoft.com/office/drawing/2014/main" id="{00000000-0008-0000-0F00-00007D000000}"/>
            </a:ext>
          </a:extLst>
        </xdr:cNvPr>
        <xdr:cNvSpPr txBox="1"/>
      </xdr:nvSpPr>
      <xdr:spPr>
        <a:xfrm>
          <a:off x="2545706" y="1390393"/>
          <a:ext cx="539635"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latin typeface="Bookman Old Style" panose="02050604050505020204" pitchFamily="18" charset="0"/>
            </a:rPr>
            <a:t>Punjab</a:t>
          </a:r>
        </a:p>
      </xdr:txBody>
    </xdr:sp>
    <xdr:clientData/>
  </xdr:oneCellAnchor>
  <xdr:oneCellAnchor>
    <xdr:from>
      <xdr:col>75</xdr:col>
      <xdr:colOff>17771</xdr:colOff>
      <xdr:row>102</xdr:row>
      <xdr:rowOff>10664</xdr:rowOff>
    </xdr:from>
    <xdr:ext cx="465769" cy="212751"/>
    <xdr:sp macro="" textlink="">
      <xdr:nvSpPr>
        <xdr:cNvPr id="126" name="TextBox 125">
          <a:extLst>
            <a:ext uri="{FF2B5EF4-FFF2-40B4-BE49-F238E27FC236}">
              <a16:creationId xmlns:a16="http://schemas.microsoft.com/office/drawing/2014/main" id="{00000000-0008-0000-0F00-00007E000000}"/>
            </a:ext>
          </a:extLst>
        </xdr:cNvPr>
        <xdr:cNvSpPr txBox="1"/>
      </xdr:nvSpPr>
      <xdr:spPr>
        <a:xfrm>
          <a:off x="3073391" y="1732784"/>
          <a:ext cx="465769" cy="212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1">
              <a:latin typeface="Bookman Old Style" panose="02050604050505020204" pitchFamily="18" charset="0"/>
            </a:rPr>
            <a:t>Delhi</a:t>
          </a:r>
        </a:p>
      </xdr:txBody>
    </xdr:sp>
    <xdr:clientData/>
  </xdr:oneCellAnchor>
  <xdr:oneCellAnchor>
    <xdr:from>
      <xdr:col>75</xdr:col>
      <xdr:colOff>9383</xdr:colOff>
      <xdr:row>79</xdr:row>
      <xdr:rowOff>5830</xdr:rowOff>
    </xdr:from>
    <xdr:ext cx="703526" cy="197683"/>
    <xdr:sp macro="" textlink="">
      <xdr:nvSpPr>
        <xdr:cNvPr id="127" name="TextBox 126">
          <a:extLst>
            <a:ext uri="{FF2B5EF4-FFF2-40B4-BE49-F238E27FC236}">
              <a16:creationId xmlns:a16="http://schemas.microsoft.com/office/drawing/2014/main" id="{00000000-0008-0000-0F00-00007F000000}"/>
            </a:ext>
          </a:extLst>
        </xdr:cNvPr>
        <xdr:cNvSpPr txBox="1"/>
      </xdr:nvSpPr>
      <xdr:spPr>
        <a:xfrm>
          <a:off x="3065003" y="1377430"/>
          <a:ext cx="703526" cy="197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700">
              <a:latin typeface="Bookman Old Style" panose="02050604050505020204" pitchFamily="18" charset="0"/>
            </a:rPr>
            <a:t>Chandigarh</a:t>
          </a:r>
        </a:p>
      </xdr:txBody>
    </xdr:sp>
    <xdr:clientData/>
  </xdr:oneCellAnchor>
  <xdr:oneCellAnchor>
    <xdr:from>
      <xdr:col>63</xdr:col>
      <xdr:colOff>20472</xdr:colOff>
      <xdr:row>26</xdr:row>
      <xdr:rowOff>9811</xdr:rowOff>
    </xdr:from>
    <xdr:ext cx="744819" cy="566502"/>
    <xdr:sp macro="" textlink="">
      <xdr:nvSpPr>
        <xdr:cNvPr id="128" name="TextBox 127">
          <a:extLst>
            <a:ext uri="{FF2B5EF4-FFF2-40B4-BE49-F238E27FC236}">
              <a16:creationId xmlns:a16="http://schemas.microsoft.com/office/drawing/2014/main" id="{00000000-0008-0000-0F00-000080000000}"/>
            </a:ext>
          </a:extLst>
        </xdr:cNvPr>
        <xdr:cNvSpPr txBox="1"/>
      </xdr:nvSpPr>
      <xdr:spPr>
        <a:xfrm>
          <a:off x="2710332" y="573691"/>
          <a:ext cx="744819" cy="566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1050">
              <a:latin typeface="Bookman Old Style" panose="02050604050505020204" pitchFamily="18" charset="0"/>
            </a:rPr>
            <a:t>Jammu</a:t>
          </a:r>
        </a:p>
        <a:p>
          <a:pPr algn="ctr"/>
          <a:r>
            <a:rPr lang="en-US" sz="1050">
              <a:latin typeface="Bookman Old Style" panose="02050604050505020204" pitchFamily="18" charset="0"/>
            </a:rPr>
            <a:t>and</a:t>
          </a:r>
          <a:r>
            <a:rPr lang="en-US" sz="1050" baseline="0">
              <a:latin typeface="Bookman Old Style" panose="02050604050505020204" pitchFamily="18" charset="0"/>
            </a:rPr>
            <a:t> </a:t>
          </a:r>
        </a:p>
        <a:p>
          <a:pPr algn="ctr"/>
          <a:r>
            <a:rPr lang="en-US" sz="1050" baseline="0">
              <a:latin typeface="Bookman Old Style" panose="02050604050505020204" pitchFamily="18" charset="0"/>
            </a:rPr>
            <a:t>Kashmir</a:t>
          </a:r>
          <a:endParaRPr lang="en-US" sz="1050">
            <a:latin typeface="Bookman Old Style" panose="02050604050505020204" pitchFamily="18" charset="0"/>
          </a:endParaRPr>
        </a:p>
      </xdr:txBody>
    </xdr:sp>
    <xdr:clientData/>
  </xdr:oneCellAnchor>
  <xdr:oneCellAnchor>
    <xdr:from>
      <xdr:col>30</xdr:col>
      <xdr:colOff>19050</xdr:colOff>
      <xdr:row>184</xdr:row>
      <xdr:rowOff>6201</xdr:rowOff>
    </xdr:from>
    <xdr:ext cx="704740" cy="303032"/>
    <xdr:sp macro="" textlink="">
      <xdr:nvSpPr>
        <xdr:cNvPr id="129" name="TextBox 128">
          <a:extLst>
            <a:ext uri="{FF2B5EF4-FFF2-40B4-BE49-F238E27FC236}">
              <a16:creationId xmlns:a16="http://schemas.microsoft.com/office/drawing/2014/main" id="{00000000-0008-0000-0F00-000081000000}"/>
            </a:ext>
          </a:extLst>
        </xdr:cNvPr>
        <xdr:cNvSpPr txBox="1"/>
      </xdr:nvSpPr>
      <xdr:spPr>
        <a:xfrm>
          <a:off x="1703070" y="2978001"/>
          <a:ext cx="704740" cy="303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700" b="1">
              <a:latin typeface="Bookman Old Style" panose="02050604050505020204" pitchFamily="18" charset="0"/>
            </a:rPr>
            <a:t>Daman </a:t>
          </a:r>
        </a:p>
        <a:p>
          <a:pPr algn="ctr"/>
          <a:r>
            <a:rPr lang="en-US" sz="700" b="1">
              <a:latin typeface="Bookman Old Style" panose="02050604050505020204" pitchFamily="18" charset="0"/>
            </a:rPr>
            <a:t>and Diu</a:t>
          </a:r>
        </a:p>
      </xdr:txBody>
    </xdr:sp>
    <xdr:clientData/>
  </xdr:oneCellAnchor>
  <xdr:twoCellAnchor>
    <xdr:from>
      <xdr:col>49</xdr:col>
      <xdr:colOff>19050</xdr:colOff>
      <xdr:row>195</xdr:row>
      <xdr:rowOff>7620</xdr:rowOff>
    </xdr:from>
    <xdr:to>
      <xdr:col>51</xdr:col>
      <xdr:colOff>3809</xdr:colOff>
      <xdr:row>197</xdr:row>
      <xdr:rowOff>15239</xdr:rowOff>
    </xdr:to>
    <xdr:sp macro="" textlink="">
      <xdr:nvSpPr>
        <xdr:cNvPr id="130" name="Oval 129">
          <a:extLst>
            <a:ext uri="{FF2B5EF4-FFF2-40B4-BE49-F238E27FC236}">
              <a16:creationId xmlns:a16="http://schemas.microsoft.com/office/drawing/2014/main" id="{00000000-0008-0000-0F00-000082000000}"/>
            </a:ext>
          </a:extLst>
        </xdr:cNvPr>
        <xdr:cNvSpPr/>
      </xdr:nvSpPr>
      <xdr:spPr>
        <a:xfrm>
          <a:off x="2282190" y="3147060"/>
          <a:ext cx="45719" cy="3809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7620</xdr:colOff>
      <xdr:row>198</xdr:row>
      <xdr:rowOff>11430</xdr:rowOff>
    </xdr:from>
    <xdr:to>
      <xdr:col>52</xdr:col>
      <xdr:colOff>22859</xdr:colOff>
      <xdr:row>200</xdr:row>
      <xdr:rowOff>19049</xdr:rowOff>
    </xdr:to>
    <xdr:sp macro="" textlink="">
      <xdr:nvSpPr>
        <xdr:cNvPr id="131" name="Oval 130">
          <a:extLst>
            <a:ext uri="{FF2B5EF4-FFF2-40B4-BE49-F238E27FC236}">
              <a16:creationId xmlns:a16="http://schemas.microsoft.com/office/drawing/2014/main" id="{00000000-0008-0000-0F00-000083000000}"/>
            </a:ext>
          </a:extLst>
        </xdr:cNvPr>
        <xdr:cNvSpPr/>
      </xdr:nvSpPr>
      <xdr:spPr>
        <a:xfrm>
          <a:off x="2331720" y="3196590"/>
          <a:ext cx="45719" cy="3809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31</xdr:col>
      <xdr:colOff>0</xdr:colOff>
      <xdr:row>196</xdr:row>
      <xdr:rowOff>18924</xdr:rowOff>
    </xdr:from>
    <xdr:ext cx="687091" cy="272895"/>
    <xdr:sp macro="" textlink="">
      <xdr:nvSpPr>
        <xdr:cNvPr id="132" name="TextBox 131">
          <a:extLst>
            <a:ext uri="{FF2B5EF4-FFF2-40B4-BE49-F238E27FC236}">
              <a16:creationId xmlns:a16="http://schemas.microsoft.com/office/drawing/2014/main" id="{00000000-0008-0000-0F00-000084000000}"/>
            </a:ext>
          </a:extLst>
        </xdr:cNvPr>
        <xdr:cNvSpPr txBox="1"/>
      </xdr:nvSpPr>
      <xdr:spPr>
        <a:xfrm>
          <a:off x="1714500" y="3173604"/>
          <a:ext cx="687091" cy="272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600" b="1">
              <a:latin typeface="Bookman Old Style" panose="02050604050505020204" pitchFamily="18" charset="0"/>
            </a:rPr>
            <a:t>Dadra and </a:t>
          </a:r>
        </a:p>
        <a:p>
          <a:pPr algn="ctr"/>
          <a:r>
            <a:rPr lang="en-US" sz="600" b="1">
              <a:latin typeface="Bookman Old Style" panose="02050604050505020204" pitchFamily="18" charset="0"/>
            </a:rPr>
            <a:t>Nagar</a:t>
          </a:r>
          <a:r>
            <a:rPr lang="en-US" sz="600" b="1" baseline="0">
              <a:latin typeface="Bookman Old Style" panose="02050604050505020204" pitchFamily="18" charset="0"/>
            </a:rPr>
            <a:t> Haveli</a:t>
          </a:r>
          <a:endParaRPr lang="en-US" sz="600" b="1">
            <a:latin typeface="Bookman Old Style" panose="02050604050505020204" pitchFamily="18" charset="0"/>
          </a:endParaRPr>
        </a:p>
      </xdr:txBody>
    </xdr:sp>
    <xdr:clientData/>
  </xdr:oneCellAnchor>
  <xdr:twoCellAnchor>
    <xdr:from>
      <xdr:col>160</xdr:col>
      <xdr:colOff>21771</xdr:colOff>
      <xdr:row>166</xdr:row>
      <xdr:rowOff>5443</xdr:rowOff>
    </xdr:from>
    <xdr:to>
      <xdr:col>177</xdr:col>
      <xdr:colOff>16328</xdr:colOff>
      <xdr:row>182</xdr:row>
      <xdr:rowOff>5443</xdr:rowOff>
    </xdr:to>
    <xdr:sp macro="" textlink="">
      <xdr:nvSpPr>
        <xdr:cNvPr id="133" name="Freeform 147">
          <a:extLst>
            <a:ext uri="{FF2B5EF4-FFF2-40B4-BE49-F238E27FC236}">
              <a16:creationId xmlns:a16="http://schemas.microsoft.com/office/drawing/2014/main" id="{00000000-0008-0000-0F00-000085000000}"/>
            </a:ext>
          </a:extLst>
        </xdr:cNvPr>
        <xdr:cNvSpPr/>
      </xdr:nvSpPr>
      <xdr:spPr>
        <a:xfrm>
          <a:off x="5668191" y="2702923"/>
          <a:ext cx="512717" cy="243840"/>
        </a:xfrm>
        <a:custGeom>
          <a:avLst/>
          <a:gdLst>
            <a:gd name="connsiteX0" fmla="*/ 0 w 457200"/>
            <a:gd name="connsiteY0" fmla="*/ 348343 h 348343"/>
            <a:gd name="connsiteX1" fmla="*/ 27214 w 457200"/>
            <a:gd name="connsiteY1" fmla="*/ 342900 h 348343"/>
            <a:gd name="connsiteX2" fmla="*/ 59872 w 457200"/>
            <a:gd name="connsiteY2" fmla="*/ 332014 h 348343"/>
            <a:gd name="connsiteX3" fmla="*/ 87086 w 457200"/>
            <a:gd name="connsiteY3" fmla="*/ 326571 h 348343"/>
            <a:gd name="connsiteX4" fmla="*/ 119743 w 457200"/>
            <a:gd name="connsiteY4" fmla="*/ 315685 h 348343"/>
            <a:gd name="connsiteX5" fmla="*/ 152400 w 457200"/>
            <a:gd name="connsiteY5" fmla="*/ 304800 h 348343"/>
            <a:gd name="connsiteX6" fmla="*/ 168729 w 457200"/>
            <a:gd name="connsiteY6" fmla="*/ 299357 h 348343"/>
            <a:gd name="connsiteX7" fmla="*/ 190500 w 457200"/>
            <a:gd name="connsiteY7" fmla="*/ 293914 h 348343"/>
            <a:gd name="connsiteX8" fmla="*/ 206829 w 457200"/>
            <a:gd name="connsiteY8" fmla="*/ 283028 h 348343"/>
            <a:gd name="connsiteX9" fmla="*/ 239486 w 457200"/>
            <a:gd name="connsiteY9" fmla="*/ 272143 h 348343"/>
            <a:gd name="connsiteX10" fmla="*/ 255814 w 457200"/>
            <a:gd name="connsiteY10" fmla="*/ 261257 h 348343"/>
            <a:gd name="connsiteX11" fmla="*/ 277586 w 457200"/>
            <a:gd name="connsiteY11" fmla="*/ 239485 h 348343"/>
            <a:gd name="connsiteX12" fmla="*/ 288472 w 457200"/>
            <a:gd name="connsiteY12" fmla="*/ 223157 h 348343"/>
            <a:gd name="connsiteX13" fmla="*/ 359229 w 457200"/>
            <a:gd name="connsiteY13" fmla="*/ 201385 h 348343"/>
            <a:gd name="connsiteX14" fmla="*/ 370114 w 457200"/>
            <a:gd name="connsiteY14" fmla="*/ 185057 h 348343"/>
            <a:gd name="connsiteX15" fmla="*/ 386443 w 457200"/>
            <a:gd name="connsiteY15" fmla="*/ 179614 h 348343"/>
            <a:gd name="connsiteX16" fmla="*/ 402772 w 457200"/>
            <a:gd name="connsiteY16" fmla="*/ 168728 h 348343"/>
            <a:gd name="connsiteX17" fmla="*/ 424543 w 457200"/>
            <a:gd name="connsiteY17" fmla="*/ 119743 h 348343"/>
            <a:gd name="connsiteX18" fmla="*/ 435429 w 457200"/>
            <a:gd name="connsiteY18" fmla="*/ 87085 h 348343"/>
            <a:gd name="connsiteX19" fmla="*/ 440872 w 457200"/>
            <a:gd name="connsiteY19" fmla="*/ 65314 h 348343"/>
            <a:gd name="connsiteX20" fmla="*/ 451757 w 457200"/>
            <a:gd name="connsiteY20" fmla="*/ 32657 h 348343"/>
            <a:gd name="connsiteX21" fmla="*/ 457200 w 457200"/>
            <a:gd name="connsiteY21" fmla="*/ 16328 h 348343"/>
            <a:gd name="connsiteX22" fmla="*/ 457200 w 457200"/>
            <a:gd name="connsiteY22" fmla="*/ 0 h 3483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457200" h="348343">
              <a:moveTo>
                <a:pt x="0" y="348343"/>
              </a:moveTo>
              <a:cubicBezTo>
                <a:pt x="9071" y="346529"/>
                <a:pt x="18289" y="345334"/>
                <a:pt x="27214" y="342900"/>
              </a:cubicBezTo>
              <a:cubicBezTo>
                <a:pt x="38285" y="339881"/>
                <a:pt x="48620" y="334264"/>
                <a:pt x="59872" y="332014"/>
              </a:cubicBezTo>
              <a:cubicBezTo>
                <a:pt x="68943" y="330200"/>
                <a:pt x="78161" y="329005"/>
                <a:pt x="87086" y="326571"/>
              </a:cubicBezTo>
              <a:cubicBezTo>
                <a:pt x="98156" y="323552"/>
                <a:pt x="108857" y="319313"/>
                <a:pt x="119743" y="315685"/>
              </a:cubicBezTo>
              <a:lnTo>
                <a:pt x="152400" y="304800"/>
              </a:lnTo>
              <a:cubicBezTo>
                <a:pt x="157843" y="302986"/>
                <a:pt x="163163" y="300749"/>
                <a:pt x="168729" y="299357"/>
              </a:cubicBezTo>
              <a:lnTo>
                <a:pt x="190500" y="293914"/>
              </a:lnTo>
              <a:cubicBezTo>
                <a:pt x="195943" y="290285"/>
                <a:pt x="200851" y="285685"/>
                <a:pt x="206829" y="283028"/>
              </a:cubicBezTo>
              <a:cubicBezTo>
                <a:pt x="217315" y="278368"/>
                <a:pt x="239486" y="272143"/>
                <a:pt x="239486" y="272143"/>
              </a:cubicBezTo>
              <a:cubicBezTo>
                <a:pt x="244929" y="268514"/>
                <a:pt x="251728" y="266365"/>
                <a:pt x="255814" y="261257"/>
              </a:cubicBezTo>
              <a:cubicBezTo>
                <a:pt x="276925" y="234867"/>
                <a:pt x="241960" y="251360"/>
                <a:pt x="277586" y="239485"/>
              </a:cubicBezTo>
              <a:cubicBezTo>
                <a:pt x="281215" y="234042"/>
                <a:pt x="283847" y="227782"/>
                <a:pt x="288472" y="223157"/>
              </a:cubicBezTo>
              <a:cubicBezTo>
                <a:pt x="306665" y="204964"/>
                <a:pt x="336147" y="204683"/>
                <a:pt x="359229" y="201385"/>
              </a:cubicBezTo>
              <a:cubicBezTo>
                <a:pt x="362857" y="195942"/>
                <a:pt x="365006" y="189143"/>
                <a:pt x="370114" y="185057"/>
              </a:cubicBezTo>
              <a:cubicBezTo>
                <a:pt x="374594" y="181473"/>
                <a:pt x="381311" y="182180"/>
                <a:pt x="386443" y="179614"/>
              </a:cubicBezTo>
              <a:cubicBezTo>
                <a:pt x="392294" y="176688"/>
                <a:pt x="397329" y="172357"/>
                <a:pt x="402772" y="168728"/>
              </a:cubicBezTo>
              <a:cubicBezTo>
                <a:pt x="415725" y="129865"/>
                <a:pt x="407292" y="145618"/>
                <a:pt x="424543" y="119743"/>
              </a:cubicBezTo>
              <a:cubicBezTo>
                <a:pt x="428172" y="108857"/>
                <a:pt x="432646" y="98217"/>
                <a:pt x="435429" y="87085"/>
              </a:cubicBezTo>
              <a:cubicBezTo>
                <a:pt x="437243" y="79828"/>
                <a:pt x="438723" y="72479"/>
                <a:pt x="440872" y="65314"/>
              </a:cubicBezTo>
              <a:cubicBezTo>
                <a:pt x="444169" y="54323"/>
                <a:pt x="448129" y="43543"/>
                <a:pt x="451757" y="32657"/>
              </a:cubicBezTo>
              <a:cubicBezTo>
                <a:pt x="453571" y="27214"/>
                <a:pt x="457200" y="22065"/>
                <a:pt x="457200" y="16328"/>
              </a:cubicBezTo>
              <a:lnTo>
                <a:pt x="457200" y="0"/>
              </a:lnTo>
            </a:path>
          </a:pathLst>
        </a:cu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177</xdr:col>
      <xdr:colOff>16328</xdr:colOff>
      <xdr:row>167</xdr:row>
      <xdr:rowOff>1</xdr:rowOff>
    </xdr:from>
    <xdr:to>
      <xdr:col>185</xdr:col>
      <xdr:colOff>10886</xdr:colOff>
      <xdr:row>182</xdr:row>
      <xdr:rowOff>10886</xdr:rowOff>
    </xdr:to>
    <xdr:sp macro="" textlink="">
      <xdr:nvSpPr>
        <xdr:cNvPr id="134" name="Freeform 149">
          <a:extLst>
            <a:ext uri="{FF2B5EF4-FFF2-40B4-BE49-F238E27FC236}">
              <a16:creationId xmlns:a16="http://schemas.microsoft.com/office/drawing/2014/main" id="{00000000-0008-0000-0F00-000086000000}"/>
            </a:ext>
          </a:extLst>
        </xdr:cNvPr>
        <xdr:cNvSpPr/>
      </xdr:nvSpPr>
      <xdr:spPr>
        <a:xfrm>
          <a:off x="6180908" y="2712721"/>
          <a:ext cx="238398" cy="239485"/>
        </a:xfrm>
        <a:custGeom>
          <a:avLst/>
          <a:gdLst>
            <a:gd name="connsiteX0" fmla="*/ 0 w 212272"/>
            <a:gd name="connsiteY0" fmla="*/ 0 h 337457"/>
            <a:gd name="connsiteX1" fmla="*/ 32657 w 212272"/>
            <a:gd name="connsiteY1" fmla="*/ 43543 h 337457"/>
            <a:gd name="connsiteX2" fmla="*/ 38100 w 212272"/>
            <a:gd name="connsiteY2" fmla="*/ 59871 h 337457"/>
            <a:gd name="connsiteX3" fmla="*/ 54429 w 212272"/>
            <a:gd name="connsiteY3" fmla="*/ 92528 h 337457"/>
            <a:gd name="connsiteX4" fmla="*/ 65315 w 212272"/>
            <a:gd name="connsiteY4" fmla="*/ 179614 h 337457"/>
            <a:gd name="connsiteX5" fmla="*/ 76200 w 212272"/>
            <a:gd name="connsiteY5" fmla="*/ 195943 h 337457"/>
            <a:gd name="connsiteX6" fmla="*/ 87086 w 212272"/>
            <a:gd name="connsiteY6" fmla="*/ 228600 h 337457"/>
            <a:gd name="connsiteX7" fmla="*/ 92529 w 212272"/>
            <a:gd name="connsiteY7" fmla="*/ 266700 h 337457"/>
            <a:gd name="connsiteX8" fmla="*/ 97972 w 212272"/>
            <a:gd name="connsiteY8" fmla="*/ 283028 h 337457"/>
            <a:gd name="connsiteX9" fmla="*/ 114300 w 212272"/>
            <a:gd name="connsiteY9" fmla="*/ 288471 h 337457"/>
            <a:gd name="connsiteX10" fmla="*/ 125186 w 212272"/>
            <a:gd name="connsiteY10" fmla="*/ 304800 h 337457"/>
            <a:gd name="connsiteX11" fmla="*/ 157843 w 212272"/>
            <a:gd name="connsiteY11" fmla="*/ 315685 h 337457"/>
            <a:gd name="connsiteX12" fmla="*/ 190500 w 212272"/>
            <a:gd name="connsiteY12" fmla="*/ 326571 h 337457"/>
            <a:gd name="connsiteX13" fmla="*/ 212272 w 212272"/>
            <a:gd name="connsiteY13" fmla="*/ 337457 h 3374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212272" h="337457">
              <a:moveTo>
                <a:pt x="0" y="0"/>
              </a:moveTo>
              <a:cubicBezTo>
                <a:pt x="5348" y="6685"/>
                <a:pt x="26877" y="31983"/>
                <a:pt x="32657" y="43543"/>
              </a:cubicBezTo>
              <a:cubicBezTo>
                <a:pt x="35223" y="48674"/>
                <a:pt x="35534" y="54740"/>
                <a:pt x="38100" y="59871"/>
              </a:cubicBezTo>
              <a:cubicBezTo>
                <a:pt x="59203" y="102075"/>
                <a:pt x="40748" y="51488"/>
                <a:pt x="54429" y="92528"/>
              </a:cubicBezTo>
              <a:cubicBezTo>
                <a:pt x="54994" y="98175"/>
                <a:pt x="60492" y="165143"/>
                <a:pt x="65315" y="179614"/>
              </a:cubicBezTo>
              <a:cubicBezTo>
                <a:pt x="67384" y="185820"/>
                <a:pt x="73543" y="189965"/>
                <a:pt x="76200" y="195943"/>
              </a:cubicBezTo>
              <a:cubicBezTo>
                <a:pt x="80860" y="206429"/>
                <a:pt x="87086" y="228600"/>
                <a:pt x="87086" y="228600"/>
              </a:cubicBezTo>
              <a:cubicBezTo>
                <a:pt x="88900" y="241300"/>
                <a:pt x="90013" y="254120"/>
                <a:pt x="92529" y="266700"/>
              </a:cubicBezTo>
              <a:cubicBezTo>
                <a:pt x="93654" y="272326"/>
                <a:pt x="93915" y="278971"/>
                <a:pt x="97972" y="283028"/>
              </a:cubicBezTo>
              <a:cubicBezTo>
                <a:pt x="102029" y="287085"/>
                <a:pt x="108857" y="286657"/>
                <a:pt x="114300" y="288471"/>
              </a:cubicBezTo>
              <a:cubicBezTo>
                <a:pt x="117929" y="293914"/>
                <a:pt x="119639" y="301333"/>
                <a:pt x="125186" y="304800"/>
              </a:cubicBezTo>
              <a:cubicBezTo>
                <a:pt x="134916" y="310881"/>
                <a:pt x="146957" y="312057"/>
                <a:pt x="157843" y="315685"/>
              </a:cubicBezTo>
              <a:lnTo>
                <a:pt x="190500" y="326571"/>
              </a:lnTo>
              <a:cubicBezTo>
                <a:pt x="209263" y="332826"/>
                <a:pt x="202772" y="327957"/>
                <a:pt x="212272" y="337457"/>
              </a:cubicBezTo>
            </a:path>
          </a:pathLst>
        </a:cu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135</xdr:col>
      <xdr:colOff>25540</xdr:colOff>
      <xdr:row>347</xdr:row>
      <xdr:rowOff>10539</xdr:rowOff>
    </xdr:from>
    <xdr:ext cx="1177630" cy="248722"/>
    <xdr:sp macro="" textlink="">
      <xdr:nvSpPr>
        <xdr:cNvPr id="135" name="TextBox 134">
          <a:extLst>
            <a:ext uri="{FF2B5EF4-FFF2-40B4-BE49-F238E27FC236}">
              <a16:creationId xmlns:a16="http://schemas.microsoft.com/office/drawing/2014/main" id="{00000000-0008-0000-0F00-000087000000}"/>
            </a:ext>
          </a:extLst>
        </xdr:cNvPr>
        <xdr:cNvSpPr txBox="1"/>
      </xdr:nvSpPr>
      <xdr:spPr>
        <a:xfrm>
          <a:off x="4909960" y="5466459"/>
          <a:ext cx="1177630" cy="248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050" b="0">
              <a:solidFill>
                <a:sysClr val="windowText" lastClr="000000"/>
              </a:solidFill>
              <a:latin typeface="Trebuchet MS" panose="020B0603020202020204" pitchFamily="34" charset="0"/>
            </a:rPr>
            <a:t>Map not to scale</a:t>
          </a:r>
        </a:p>
      </xdr:txBody>
    </xdr:sp>
    <xdr:clientData/>
  </xdr:oneCellAnchor>
  <xdr:oneCellAnchor>
    <xdr:from>
      <xdr:col>130</xdr:col>
      <xdr:colOff>25514</xdr:colOff>
      <xdr:row>311</xdr:row>
      <xdr:rowOff>1014</xdr:rowOff>
    </xdr:from>
    <xdr:ext cx="2111154" cy="241220"/>
    <xdr:sp macro="" textlink="Geographic_Heat_Map!A41">
      <xdr:nvSpPr>
        <xdr:cNvPr id="136" name="TextBox 135">
          <a:extLst>
            <a:ext uri="{FF2B5EF4-FFF2-40B4-BE49-F238E27FC236}">
              <a16:creationId xmlns:a16="http://schemas.microsoft.com/office/drawing/2014/main" id="{00000000-0008-0000-0F00-000088000000}"/>
            </a:ext>
          </a:extLst>
        </xdr:cNvPr>
        <xdr:cNvSpPr txBox="1"/>
      </xdr:nvSpPr>
      <xdr:spPr>
        <a:xfrm>
          <a:off x="4757534" y="4908294"/>
          <a:ext cx="2111154" cy="241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4A078D19-330F-4455-87D0-987BB0169E21}" type="TxLink">
            <a:rPr lang="en-US" sz="1000" b="1">
              <a:solidFill>
                <a:sysClr val="windowText" lastClr="000000"/>
              </a:solidFill>
              <a:latin typeface="Trebuchet MS" panose="020B0603020202020204" pitchFamily="34" charset="0"/>
            </a:rPr>
            <a:pPr algn="ctr"/>
            <a:t>Lowest (Red) to Highest (Green)</a:t>
          </a:fld>
          <a:endParaRPr lang="en-US" sz="1000" b="1">
            <a:solidFill>
              <a:sysClr val="windowText" lastClr="000000"/>
            </a:solidFill>
            <a:latin typeface="Trebuchet MS" panose="020B0603020202020204" pitchFamily="34" charset="0"/>
          </a:endParaRPr>
        </a:p>
      </xdr:txBody>
    </xdr:sp>
    <xdr:clientData/>
  </xdr:oneCellAnchor>
  <xdr:twoCellAnchor>
    <xdr:from>
      <xdr:col>75</xdr:col>
      <xdr:colOff>14288</xdr:colOff>
      <xdr:row>142</xdr:row>
      <xdr:rowOff>9525</xdr:rowOff>
    </xdr:from>
    <xdr:to>
      <xdr:col>75</xdr:col>
      <xdr:colOff>23913</xdr:colOff>
      <xdr:row>144</xdr:row>
      <xdr:rowOff>9525</xdr:rowOff>
    </xdr:to>
    <xdr:sp macro="" textlink="">
      <xdr:nvSpPr>
        <xdr:cNvPr id="137" name="Freeform 4">
          <a:extLst>
            <a:ext uri="{FF2B5EF4-FFF2-40B4-BE49-F238E27FC236}">
              <a16:creationId xmlns:a16="http://schemas.microsoft.com/office/drawing/2014/main" id="{00000000-0008-0000-0F00-000089000000}"/>
            </a:ext>
          </a:extLst>
        </xdr:cNvPr>
        <xdr:cNvSpPr/>
      </xdr:nvSpPr>
      <xdr:spPr>
        <a:xfrm>
          <a:off x="3069908" y="2341245"/>
          <a:ext cx="9625" cy="30480"/>
        </a:xfrm>
        <a:custGeom>
          <a:avLst/>
          <a:gdLst>
            <a:gd name="connsiteX0" fmla="*/ 0 w 9625"/>
            <a:gd name="connsiteY0" fmla="*/ 0 h 38100"/>
            <a:gd name="connsiteX1" fmla="*/ 9525 w 9625"/>
            <a:gd name="connsiteY1" fmla="*/ 38100 h 38100"/>
          </a:gdLst>
          <a:ahLst/>
          <a:cxnLst>
            <a:cxn ang="0">
              <a:pos x="connsiteX0" y="connsiteY0"/>
            </a:cxn>
            <a:cxn ang="0">
              <a:pos x="connsiteX1" y="connsiteY1"/>
            </a:cxn>
          </a:cxnLst>
          <a:rect l="l" t="t" r="r" b="b"/>
          <a:pathLst>
            <a:path w="9625" h="38100">
              <a:moveTo>
                <a:pt x="0" y="0"/>
              </a:moveTo>
              <a:cubicBezTo>
                <a:pt x="11294" y="28235"/>
                <a:pt x="9525" y="15264"/>
                <a:pt x="9525" y="381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144</xdr:col>
      <xdr:colOff>0</xdr:colOff>
      <xdr:row>301</xdr:row>
      <xdr:rowOff>0</xdr:rowOff>
    </xdr:from>
    <xdr:ext cx="1100045" cy="264560"/>
    <xdr:sp macro="" textlink="">
      <xdr:nvSpPr>
        <xdr:cNvPr id="138" name="TextBox 137">
          <a:extLst>
            <a:ext uri="{FF2B5EF4-FFF2-40B4-BE49-F238E27FC236}">
              <a16:creationId xmlns:a16="http://schemas.microsoft.com/office/drawing/2014/main" id="{00000000-0008-0000-0F00-00008A000000}"/>
            </a:ext>
          </a:extLst>
        </xdr:cNvPr>
        <xdr:cNvSpPr txBox="1"/>
      </xdr:nvSpPr>
      <xdr:spPr>
        <a:xfrm>
          <a:off x="5158740" y="4754880"/>
          <a:ext cx="11000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Colour Gradient</a:t>
          </a:r>
        </a:p>
      </xdr:txBody>
    </xdr:sp>
    <xdr:clientData/>
  </xdr:oneCellAnchor>
  <xdr:twoCellAnchor>
    <xdr:from>
      <xdr:col>81</xdr:col>
      <xdr:colOff>6803</xdr:colOff>
      <xdr:row>226</xdr:row>
      <xdr:rowOff>20410</xdr:rowOff>
    </xdr:from>
    <xdr:to>
      <xdr:col>112</xdr:col>
      <xdr:colOff>17009</xdr:colOff>
      <xdr:row>249</xdr:row>
      <xdr:rowOff>13607</xdr:rowOff>
    </xdr:to>
    <xdr:sp macro="" textlink="">
      <xdr:nvSpPr>
        <xdr:cNvPr id="139" name="Freeform 30">
          <a:extLst>
            <a:ext uri="{FF2B5EF4-FFF2-40B4-BE49-F238E27FC236}">
              <a16:creationId xmlns:a16="http://schemas.microsoft.com/office/drawing/2014/main" id="{00000000-0008-0000-0F00-00008B000000}"/>
            </a:ext>
          </a:extLst>
        </xdr:cNvPr>
        <xdr:cNvSpPr/>
      </xdr:nvSpPr>
      <xdr:spPr>
        <a:xfrm>
          <a:off x="3245303" y="3624670"/>
          <a:ext cx="955086" cy="351337"/>
        </a:xfrm>
        <a:custGeom>
          <a:avLst/>
          <a:gdLst>
            <a:gd name="connsiteX0" fmla="*/ 0 w 853848"/>
            <a:gd name="connsiteY0" fmla="*/ 425224 h 462643"/>
            <a:gd name="connsiteX1" fmla="*/ 17009 w 853848"/>
            <a:gd name="connsiteY1" fmla="*/ 438831 h 462643"/>
            <a:gd name="connsiteX2" fmla="*/ 23813 w 853848"/>
            <a:gd name="connsiteY2" fmla="*/ 449036 h 462643"/>
            <a:gd name="connsiteX3" fmla="*/ 44223 w 853848"/>
            <a:gd name="connsiteY3" fmla="*/ 462643 h 462643"/>
            <a:gd name="connsiteX4" fmla="*/ 71438 w 853848"/>
            <a:gd name="connsiteY4" fmla="*/ 459242 h 462643"/>
            <a:gd name="connsiteX5" fmla="*/ 81643 w 853848"/>
            <a:gd name="connsiteY5" fmla="*/ 455840 h 462643"/>
            <a:gd name="connsiteX6" fmla="*/ 129268 w 853848"/>
            <a:gd name="connsiteY6" fmla="*/ 459242 h 462643"/>
            <a:gd name="connsiteX7" fmla="*/ 142875 w 853848"/>
            <a:gd name="connsiteY7" fmla="*/ 455840 h 462643"/>
            <a:gd name="connsiteX8" fmla="*/ 153081 w 853848"/>
            <a:gd name="connsiteY8" fmla="*/ 435429 h 462643"/>
            <a:gd name="connsiteX9" fmla="*/ 156482 w 853848"/>
            <a:gd name="connsiteY9" fmla="*/ 421822 h 462643"/>
            <a:gd name="connsiteX10" fmla="*/ 183697 w 853848"/>
            <a:gd name="connsiteY10" fmla="*/ 418420 h 462643"/>
            <a:gd name="connsiteX11" fmla="*/ 278947 w 853848"/>
            <a:gd name="connsiteY11" fmla="*/ 415018 h 462643"/>
            <a:gd name="connsiteX12" fmla="*/ 285750 w 853848"/>
            <a:gd name="connsiteY12" fmla="*/ 404813 h 462643"/>
            <a:gd name="connsiteX13" fmla="*/ 289152 w 853848"/>
            <a:gd name="connsiteY13" fmla="*/ 394608 h 462643"/>
            <a:gd name="connsiteX14" fmla="*/ 299357 w 853848"/>
            <a:gd name="connsiteY14" fmla="*/ 387804 h 462643"/>
            <a:gd name="connsiteX15" fmla="*/ 306161 w 853848"/>
            <a:gd name="connsiteY15" fmla="*/ 377599 h 462643"/>
            <a:gd name="connsiteX16" fmla="*/ 326572 w 853848"/>
            <a:gd name="connsiteY16" fmla="*/ 370795 h 462643"/>
            <a:gd name="connsiteX17" fmla="*/ 343581 w 853848"/>
            <a:gd name="connsiteY17" fmla="*/ 374197 h 462643"/>
            <a:gd name="connsiteX18" fmla="*/ 353786 w 853848"/>
            <a:gd name="connsiteY18" fmla="*/ 377599 h 462643"/>
            <a:gd name="connsiteX19" fmla="*/ 350384 w 853848"/>
            <a:gd name="connsiteY19" fmla="*/ 367393 h 462643"/>
            <a:gd name="connsiteX20" fmla="*/ 353786 w 853848"/>
            <a:gd name="connsiteY20" fmla="*/ 346983 h 462643"/>
            <a:gd name="connsiteX21" fmla="*/ 360589 w 853848"/>
            <a:gd name="connsiteY21" fmla="*/ 336777 h 462643"/>
            <a:gd name="connsiteX22" fmla="*/ 374197 w 853848"/>
            <a:gd name="connsiteY22" fmla="*/ 316367 h 462643"/>
            <a:gd name="connsiteX23" fmla="*/ 398009 w 853848"/>
            <a:gd name="connsiteY23" fmla="*/ 292554 h 462643"/>
            <a:gd name="connsiteX24" fmla="*/ 513670 w 853848"/>
            <a:gd name="connsiteY24" fmla="*/ 282349 h 462643"/>
            <a:gd name="connsiteX25" fmla="*/ 540884 w 853848"/>
            <a:gd name="connsiteY25" fmla="*/ 258536 h 462643"/>
            <a:gd name="connsiteX26" fmla="*/ 561295 w 853848"/>
            <a:gd name="connsiteY26" fmla="*/ 251733 h 462643"/>
            <a:gd name="connsiteX27" fmla="*/ 591911 w 853848"/>
            <a:gd name="connsiteY27" fmla="*/ 248331 h 462643"/>
            <a:gd name="connsiteX28" fmla="*/ 602116 w 853848"/>
            <a:gd name="connsiteY28" fmla="*/ 258536 h 462643"/>
            <a:gd name="connsiteX29" fmla="*/ 591911 w 853848"/>
            <a:gd name="connsiteY29" fmla="*/ 251733 h 462643"/>
            <a:gd name="connsiteX30" fmla="*/ 588509 w 853848"/>
            <a:gd name="connsiteY30" fmla="*/ 241527 h 462643"/>
            <a:gd name="connsiteX31" fmla="*/ 581706 w 853848"/>
            <a:gd name="connsiteY31" fmla="*/ 231322 h 462643"/>
            <a:gd name="connsiteX32" fmla="*/ 585107 w 853848"/>
            <a:gd name="connsiteY32" fmla="*/ 210911 h 462643"/>
            <a:gd name="connsiteX33" fmla="*/ 595313 w 853848"/>
            <a:gd name="connsiteY33" fmla="*/ 207509 h 462643"/>
            <a:gd name="connsiteX34" fmla="*/ 629331 w 853848"/>
            <a:gd name="connsiteY34" fmla="*/ 200706 h 462643"/>
            <a:gd name="connsiteX35" fmla="*/ 680357 w 853848"/>
            <a:gd name="connsiteY35" fmla="*/ 197304 h 462643"/>
            <a:gd name="connsiteX36" fmla="*/ 690563 w 853848"/>
            <a:gd name="connsiteY36" fmla="*/ 190500 h 462643"/>
            <a:gd name="connsiteX37" fmla="*/ 710973 w 853848"/>
            <a:gd name="connsiteY37" fmla="*/ 183697 h 462643"/>
            <a:gd name="connsiteX38" fmla="*/ 717777 w 853848"/>
            <a:gd name="connsiteY38" fmla="*/ 173492 h 462643"/>
            <a:gd name="connsiteX39" fmla="*/ 748393 w 853848"/>
            <a:gd name="connsiteY39" fmla="*/ 149679 h 462643"/>
            <a:gd name="connsiteX40" fmla="*/ 768804 w 853848"/>
            <a:gd name="connsiteY40" fmla="*/ 139474 h 462643"/>
            <a:gd name="connsiteX41" fmla="*/ 779009 w 853848"/>
            <a:gd name="connsiteY41" fmla="*/ 129268 h 462643"/>
            <a:gd name="connsiteX42" fmla="*/ 799420 w 853848"/>
            <a:gd name="connsiteY42" fmla="*/ 119063 h 462643"/>
            <a:gd name="connsiteX43" fmla="*/ 806223 w 853848"/>
            <a:gd name="connsiteY43" fmla="*/ 108858 h 462643"/>
            <a:gd name="connsiteX44" fmla="*/ 819831 w 853848"/>
            <a:gd name="connsiteY44" fmla="*/ 105456 h 462643"/>
            <a:gd name="connsiteX45" fmla="*/ 830036 w 853848"/>
            <a:gd name="connsiteY45" fmla="*/ 98652 h 462643"/>
            <a:gd name="connsiteX46" fmla="*/ 843643 w 853848"/>
            <a:gd name="connsiteY46" fmla="*/ 78242 h 462643"/>
            <a:gd name="connsiteX47" fmla="*/ 853848 w 853848"/>
            <a:gd name="connsiteY47" fmla="*/ 57831 h 462643"/>
            <a:gd name="connsiteX48" fmla="*/ 850447 w 853848"/>
            <a:gd name="connsiteY48" fmla="*/ 44224 h 462643"/>
            <a:gd name="connsiteX49" fmla="*/ 840241 w 853848"/>
            <a:gd name="connsiteY49" fmla="*/ 34018 h 462643"/>
            <a:gd name="connsiteX50" fmla="*/ 843643 w 853848"/>
            <a:gd name="connsiteY50" fmla="*/ 0 h 4626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853848" h="462643">
              <a:moveTo>
                <a:pt x="0" y="425224"/>
              </a:moveTo>
              <a:cubicBezTo>
                <a:pt x="5670" y="429760"/>
                <a:pt x="11875" y="433697"/>
                <a:pt x="17009" y="438831"/>
              </a:cubicBezTo>
              <a:cubicBezTo>
                <a:pt x="19900" y="441722"/>
                <a:pt x="20736" y="446344"/>
                <a:pt x="23813" y="449036"/>
              </a:cubicBezTo>
              <a:cubicBezTo>
                <a:pt x="29967" y="454420"/>
                <a:pt x="44223" y="462643"/>
                <a:pt x="44223" y="462643"/>
              </a:cubicBezTo>
              <a:cubicBezTo>
                <a:pt x="53295" y="461509"/>
                <a:pt x="62443" y="460877"/>
                <a:pt x="71438" y="459242"/>
              </a:cubicBezTo>
              <a:cubicBezTo>
                <a:pt x="74966" y="458601"/>
                <a:pt x="78057" y="455840"/>
                <a:pt x="81643" y="455840"/>
              </a:cubicBezTo>
              <a:cubicBezTo>
                <a:pt x="97558" y="455840"/>
                <a:pt x="113393" y="458108"/>
                <a:pt x="129268" y="459242"/>
              </a:cubicBezTo>
              <a:cubicBezTo>
                <a:pt x="133804" y="458108"/>
                <a:pt x="138985" y="458433"/>
                <a:pt x="142875" y="455840"/>
              </a:cubicBezTo>
              <a:cubicBezTo>
                <a:pt x="148136" y="452332"/>
                <a:pt x="151483" y="441022"/>
                <a:pt x="153081" y="435429"/>
              </a:cubicBezTo>
              <a:cubicBezTo>
                <a:pt x="154365" y="430934"/>
                <a:pt x="152395" y="424092"/>
                <a:pt x="156482" y="421822"/>
              </a:cubicBezTo>
              <a:cubicBezTo>
                <a:pt x="164474" y="417382"/>
                <a:pt x="174569" y="418927"/>
                <a:pt x="183697" y="418420"/>
              </a:cubicBezTo>
              <a:cubicBezTo>
                <a:pt x="215418" y="416658"/>
                <a:pt x="247197" y="416152"/>
                <a:pt x="278947" y="415018"/>
              </a:cubicBezTo>
              <a:cubicBezTo>
                <a:pt x="281215" y="411616"/>
                <a:pt x="283922" y="408470"/>
                <a:pt x="285750" y="404813"/>
              </a:cubicBezTo>
              <a:cubicBezTo>
                <a:pt x="287354" y="401606"/>
                <a:pt x="286912" y="397408"/>
                <a:pt x="289152" y="394608"/>
              </a:cubicBezTo>
              <a:cubicBezTo>
                <a:pt x="291706" y="391415"/>
                <a:pt x="295955" y="390072"/>
                <a:pt x="299357" y="387804"/>
              </a:cubicBezTo>
              <a:cubicBezTo>
                <a:pt x="301625" y="384402"/>
                <a:pt x="302694" y="379766"/>
                <a:pt x="306161" y="377599"/>
              </a:cubicBezTo>
              <a:cubicBezTo>
                <a:pt x="312243" y="373798"/>
                <a:pt x="326572" y="370795"/>
                <a:pt x="326572" y="370795"/>
              </a:cubicBezTo>
              <a:cubicBezTo>
                <a:pt x="332242" y="371929"/>
                <a:pt x="337972" y="372795"/>
                <a:pt x="343581" y="374197"/>
              </a:cubicBezTo>
              <a:cubicBezTo>
                <a:pt x="347060" y="375067"/>
                <a:pt x="351251" y="380135"/>
                <a:pt x="353786" y="377599"/>
              </a:cubicBezTo>
              <a:cubicBezTo>
                <a:pt x="356322" y="375063"/>
                <a:pt x="351518" y="370795"/>
                <a:pt x="350384" y="367393"/>
              </a:cubicBezTo>
              <a:cubicBezTo>
                <a:pt x="351518" y="360590"/>
                <a:pt x="351605" y="353526"/>
                <a:pt x="353786" y="346983"/>
              </a:cubicBezTo>
              <a:cubicBezTo>
                <a:pt x="355079" y="343104"/>
                <a:pt x="358761" y="340434"/>
                <a:pt x="360589" y="336777"/>
              </a:cubicBezTo>
              <a:cubicBezTo>
                <a:pt x="370433" y="317088"/>
                <a:pt x="354853" y="335709"/>
                <a:pt x="374197" y="316367"/>
              </a:cubicBezTo>
              <a:cubicBezTo>
                <a:pt x="380183" y="298403"/>
                <a:pt x="374614" y="308151"/>
                <a:pt x="398009" y="292554"/>
              </a:cubicBezTo>
              <a:cubicBezTo>
                <a:pt x="437480" y="266240"/>
                <a:pt x="404099" y="285883"/>
                <a:pt x="513670" y="282349"/>
              </a:cubicBezTo>
              <a:cubicBezTo>
                <a:pt x="521607" y="270442"/>
                <a:pt x="523874" y="264206"/>
                <a:pt x="540884" y="258536"/>
              </a:cubicBezTo>
              <a:lnTo>
                <a:pt x="561295" y="251733"/>
              </a:lnTo>
              <a:cubicBezTo>
                <a:pt x="573896" y="243332"/>
                <a:pt x="573107" y="240496"/>
                <a:pt x="591911" y="248331"/>
              </a:cubicBezTo>
              <a:cubicBezTo>
                <a:pt x="627036" y="262966"/>
                <a:pt x="614935" y="264945"/>
                <a:pt x="602116" y="258536"/>
              </a:cubicBezTo>
              <a:cubicBezTo>
                <a:pt x="598459" y="256708"/>
                <a:pt x="595313" y="254001"/>
                <a:pt x="591911" y="251733"/>
              </a:cubicBezTo>
              <a:cubicBezTo>
                <a:pt x="590777" y="248331"/>
                <a:pt x="590113" y="244734"/>
                <a:pt x="588509" y="241527"/>
              </a:cubicBezTo>
              <a:cubicBezTo>
                <a:pt x="586681" y="237870"/>
                <a:pt x="582157" y="235385"/>
                <a:pt x="581706" y="231322"/>
              </a:cubicBezTo>
              <a:cubicBezTo>
                <a:pt x="580944" y="224467"/>
                <a:pt x="581685" y="216900"/>
                <a:pt x="585107" y="210911"/>
              </a:cubicBezTo>
              <a:cubicBezTo>
                <a:pt x="586886" y="207797"/>
                <a:pt x="591865" y="208494"/>
                <a:pt x="595313" y="207509"/>
              </a:cubicBezTo>
              <a:cubicBezTo>
                <a:pt x="609516" y="203451"/>
                <a:pt x="613302" y="203378"/>
                <a:pt x="629331" y="200706"/>
              </a:cubicBezTo>
              <a:cubicBezTo>
                <a:pt x="648575" y="202844"/>
                <a:pt x="663126" y="208791"/>
                <a:pt x="680357" y="197304"/>
              </a:cubicBezTo>
              <a:cubicBezTo>
                <a:pt x="683759" y="195036"/>
                <a:pt x="686827" y="192161"/>
                <a:pt x="690563" y="190500"/>
              </a:cubicBezTo>
              <a:cubicBezTo>
                <a:pt x="697116" y="187587"/>
                <a:pt x="710973" y="183697"/>
                <a:pt x="710973" y="183697"/>
              </a:cubicBezTo>
              <a:cubicBezTo>
                <a:pt x="713241" y="180295"/>
                <a:pt x="715160" y="176633"/>
                <a:pt x="717777" y="173492"/>
              </a:cubicBezTo>
              <a:cubicBezTo>
                <a:pt x="724552" y="165362"/>
                <a:pt x="739636" y="152598"/>
                <a:pt x="748393" y="149679"/>
              </a:cubicBezTo>
              <a:cubicBezTo>
                <a:pt x="758618" y="146270"/>
                <a:pt x="760014" y="146799"/>
                <a:pt x="768804" y="139474"/>
              </a:cubicBezTo>
              <a:cubicBezTo>
                <a:pt x="772500" y="136394"/>
                <a:pt x="775313" y="132348"/>
                <a:pt x="779009" y="129268"/>
              </a:cubicBezTo>
              <a:cubicBezTo>
                <a:pt x="787800" y="121942"/>
                <a:pt x="789193" y="122472"/>
                <a:pt x="799420" y="119063"/>
              </a:cubicBezTo>
              <a:cubicBezTo>
                <a:pt x="801688" y="115661"/>
                <a:pt x="802821" y="111126"/>
                <a:pt x="806223" y="108858"/>
              </a:cubicBezTo>
              <a:cubicBezTo>
                <a:pt x="810113" y="106264"/>
                <a:pt x="815533" y="107298"/>
                <a:pt x="819831" y="105456"/>
              </a:cubicBezTo>
              <a:cubicBezTo>
                <a:pt x="823589" y="103845"/>
                <a:pt x="826634" y="100920"/>
                <a:pt x="830036" y="98652"/>
              </a:cubicBezTo>
              <a:cubicBezTo>
                <a:pt x="834572" y="91849"/>
                <a:pt x="841057" y="85999"/>
                <a:pt x="843643" y="78242"/>
              </a:cubicBezTo>
              <a:cubicBezTo>
                <a:pt x="848338" y="64158"/>
                <a:pt x="845056" y="71020"/>
                <a:pt x="853848" y="57831"/>
              </a:cubicBezTo>
              <a:cubicBezTo>
                <a:pt x="852714" y="53295"/>
                <a:pt x="852766" y="48283"/>
                <a:pt x="850447" y="44224"/>
              </a:cubicBezTo>
              <a:cubicBezTo>
                <a:pt x="848060" y="40047"/>
                <a:pt x="840973" y="38773"/>
                <a:pt x="840241" y="34018"/>
              </a:cubicBezTo>
              <a:cubicBezTo>
                <a:pt x="838508" y="22755"/>
                <a:pt x="843643" y="0"/>
                <a:pt x="843643" y="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81</xdr:col>
      <xdr:colOff>6880</xdr:colOff>
      <xdr:row>220</xdr:row>
      <xdr:rowOff>18493</xdr:rowOff>
    </xdr:from>
    <xdr:ext cx="766364" cy="227819"/>
    <xdr:sp macro="" textlink="">
      <xdr:nvSpPr>
        <xdr:cNvPr id="140" name="TextBox 139">
          <a:extLst>
            <a:ext uri="{FF2B5EF4-FFF2-40B4-BE49-F238E27FC236}">
              <a16:creationId xmlns:a16="http://schemas.microsoft.com/office/drawing/2014/main" id="{00000000-0008-0000-0F00-00008C000000}"/>
            </a:ext>
          </a:extLst>
        </xdr:cNvPr>
        <xdr:cNvSpPr txBox="1"/>
      </xdr:nvSpPr>
      <xdr:spPr>
        <a:xfrm>
          <a:off x="3245380" y="3538933"/>
          <a:ext cx="766364" cy="2278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900">
              <a:latin typeface="Bookman Old Style" panose="02050604050505020204" pitchFamily="18" charset="0"/>
            </a:rPr>
            <a:t>Telangana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108</xdr:row>
      <xdr:rowOff>0</xdr:rowOff>
    </xdr:from>
    <xdr:ext cx="9525" cy="0"/>
    <xdr:pic>
      <xdr:nvPicPr>
        <xdr:cNvPr id="2" name="Picture 13" descr="pixel">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0"/>
        </a:xfrm>
        <a:prstGeom prst="rect">
          <a:avLst/>
        </a:prstGeom>
        <a:noFill/>
      </xdr:spPr>
    </xdr:pic>
    <xdr:clientData/>
  </xdr:oneCellAnchor>
  <xdr:oneCellAnchor>
    <xdr:from>
      <xdr:col>9</xdr:col>
      <xdr:colOff>0</xdr:colOff>
      <xdr:row>108</xdr:row>
      <xdr:rowOff>0</xdr:rowOff>
    </xdr:from>
    <xdr:ext cx="19050" cy="19050"/>
    <xdr:pic>
      <xdr:nvPicPr>
        <xdr:cNvPr id="3" name="Picture 19" descr="pixel">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19050" cy="19050"/>
        </a:xfrm>
        <a:prstGeom prst="rect">
          <a:avLst/>
        </a:prstGeom>
        <a:noFill/>
      </xdr:spPr>
    </xdr:pic>
    <xdr:clientData/>
  </xdr:oneCellAnchor>
  <xdr:oneCellAnchor>
    <xdr:from>
      <xdr:col>9</xdr:col>
      <xdr:colOff>0</xdr:colOff>
      <xdr:row>108</xdr:row>
      <xdr:rowOff>0</xdr:rowOff>
    </xdr:from>
    <xdr:ext cx="9525" cy="0"/>
    <xdr:pic>
      <xdr:nvPicPr>
        <xdr:cNvPr id="4" name="Picture 58" descr="pixel">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0"/>
        </a:xfrm>
        <a:prstGeom prst="rect">
          <a:avLst/>
        </a:prstGeom>
        <a:noFill/>
      </xdr:spPr>
    </xdr:pic>
    <xdr:clientData/>
  </xdr:oneCellAnchor>
  <xdr:oneCellAnchor>
    <xdr:from>
      <xdr:col>9</xdr:col>
      <xdr:colOff>0</xdr:colOff>
      <xdr:row>108</xdr:row>
      <xdr:rowOff>0</xdr:rowOff>
    </xdr:from>
    <xdr:ext cx="9525" cy="0"/>
    <xdr:pic>
      <xdr:nvPicPr>
        <xdr:cNvPr id="5" name="Picture 59" descr="pixel">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0"/>
        </a:xfrm>
        <a:prstGeom prst="rect">
          <a:avLst/>
        </a:prstGeom>
        <a:noFill/>
      </xdr:spPr>
    </xdr:pic>
    <xdr:clientData/>
  </xdr:oneCellAnchor>
  <xdr:oneCellAnchor>
    <xdr:from>
      <xdr:col>1</xdr:col>
      <xdr:colOff>0</xdr:colOff>
      <xdr:row>247</xdr:row>
      <xdr:rowOff>0</xdr:rowOff>
    </xdr:from>
    <xdr:ext cx="9525" cy="0"/>
    <xdr:pic>
      <xdr:nvPicPr>
        <xdr:cNvPr id="6" name="Picture 70" descr="pixel">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0"/>
        </a:xfrm>
        <a:prstGeom prst="rect">
          <a:avLst/>
        </a:prstGeom>
        <a:noFill/>
      </xdr:spPr>
    </xdr:pic>
    <xdr:clientData/>
  </xdr:oneCellAnchor>
  <xdr:oneCellAnchor>
    <xdr:from>
      <xdr:col>1</xdr:col>
      <xdr:colOff>0</xdr:colOff>
      <xdr:row>247</xdr:row>
      <xdr:rowOff>0</xdr:rowOff>
    </xdr:from>
    <xdr:ext cx="9525" cy="9525"/>
    <xdr:pic>
      <xdr:nvPicPr>
        <xdr:cNvPr id="7" name="Picture 71" descr="pixel">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247</xdr:row>
      <xdr:rowOff>0</xdr:rowOff>
    </xdr:from>
    <xdr:ext cx="9525" cy="9525"/>
    <xdr:pic>
      <xdr:nvPicPr>
        <xdr:cNvPr id="8" name="Picture 73" descr="pixel">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247</xdr:row>
      <xdr:rowOff>0</xdr:rowOff>
    </xdr:from>
    <xdr:ext cx="9525" cy="9525"/>
    <xdr:pic>
      <xdr:nvPicPr>
        <xdr:cNvPr id="9" name="Picture 74" descr="pixel">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247</xdr:row>
      <xdr:rowOff>0</xdr:rowOff>
    </xdr:from>
    <xdr:ext cx="9525" cy="0"/>
    <xdr:pic>
      <xdr:nvPicPr>
        <xdr:cNvPr id="10" name="Picture 75" descr="pixel">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0"/>
        </a:xfrm>
        <a:prstGeom prst="rect">
          <a:avLst/>
        </a:prstGeom>
        <a:noFill/>
      </xdr:spPr>
    </xdr:pic>
    <xdr:clientData/>
  </xdr:oneCellAnchor>
  <xdr:oneCellAnchor>
    <xdr:from>
      <xdr:col>1</xdr:col>
      <xdr:colOff>0</xdr:colOff>
      <xdr:row>247</xdr:row>
      <xdr:rowOff>0</xdr:rowOff>
    </xdr:from>
    <xdr:ext cx="9525" cy="9525"/>
    <xdr:pic>
      <xdr:nvPicPr>
        <xdr:cNvPr id="11" name="Picture 76" descr="pixel">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247</xdr:row>
      <xdr:rowOff>0</xdr:rowOff>
    </xdr:from>
    <xdr:ext cx="9525" cy="9525"/>
    <xdr:pic>
      <xdr:nvPicPr>
        <xdr:cNvPr id="12" name="Picture 78" descr="pixel">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247</xdr:row>
      <xdr:rowOff>0</xdr:rowOff>
    </xdr:from>
    <xdr:ext cx="9525" cy="9525"/>
    <xdr:pic>
      <xdr:nvPicPr>
        <xdr:cNvPr id="13" name="Picture 79" descr="pixel">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9</xdr:col>
      <xdr:colOff>0</xdr:colOff>
      <xdr:row>108</xdr:row>
      <xdr:rowOff>0</xdr:rowOff>
    </xdr:from>
    <xdr:ext cx="9525" cy="0"/>
    <xdr:pic>
      <xdr:nvPicPr>
        <xdr:cNvPr id="14" name="Picture 81" descr="pixel">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0"/>
        </a:xfrm>
        <a:prstGeom prst="rect">
          <a:avLst/>
        </a:prstGeom>
        <a:noFill/>
      </xdr:spPr>
    </xdr:pic>
    <xdr:clientData/>
  </xdr:oneCellAnchor>
  <xdr:oneCellAnchor>
    <xdr:from>
      <xdr:col>9</xdr:col>
      <xdr:colOff>0</xdr:colOff>
      <xdr:row>185</xdr:row>
      <xdr:rowOff>0</xdr:rowOff>
    </xdr:from>
    <xdr:ext cx="9525" cy="9525"/>
    <xdr:pic>
      <xdr:nvPicPr>
        <xdr:cNvPr id="15" name="Picture 83" descr="pixel">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35478720"/>
          <a:ext cx="9525" cy="9525"/>
        </a:xfrm>
        <a:prstGeom prst="rect">
          <a:avLst/>
        </a:prstGeom>
        <a:noFill/>
      </xdr:spPr>
    </xdr:pic>
    <xdr:clientData/>
  </xdr:oneCellAnchor>
  <xdr:oneCellAnchor>
    <xdr:from>
      <xdr:col>9</xdr:col>
      <xdr:colOff>0</xdr:colOff>
      <xdr:row>108</xdr:row>
      <xdr:rowOff>0</xdr:rowOff>
    </xdr:from>
    <xdr:ext cx="9525" cy="0"/>
    <xdr:pic>
      <xdr:nvPicPr>
        <xdr:cNvPr id="16" name="Picture 84" descr="pixel">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0"/>
        </a:xfrm>
        <a:prstGeom prst="rect">
          <a:avLst/>
        </a:prstGeom>
        <a:noFill/>
      </xdr:spPr>
    </xdr:pic>
    <xdr:clientData/>
  </xdr:oneCellAnchor>
  <xdr:oneCellAnchor>
    <xdr:from>
      <xdr:col>9</xdr:col>
      <xdr:colOff>0</xdr:colOff>
      <xdr:row>108</xdr:row>
      <xdr:rowOff>0</xdr:rowOff>
    </xdr:from>
    <xdr:ext cx="9525" cy="0"/>
    <xdr:pic>
      <xdr:nvPicPr>
        <xdr:cNvPr id="17" name="Picture 85" descr="pixel">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0"/>
        </a:xfrm>
        <a:prstGeom prst="rect">
          <a:avLst/>
        </a:prstGeom>
        <a:noFill/>
      </xdr:spPr>
    </xdr:pic>
    <xdr:clientData/>
  </xdr:oneCellAnchor>
  <xdr:oneCellAnchor>
    <xdr:from>
      <xdr:col>1</xdr:col>
      <xdr:colOff>0</xdr:colOff>
      <xdr:row>247</xdr:row>
      <xdr:rowOff>0</xdr:rowOff>
    </xdr:from>
    <xdr:ext cx="9525" cy="0"/>
    <xdr:pic>
      <xdr:nvPicPr>
        <xdr:cNvPr id="18" name="Picture 88" descr="pixel">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0"/>
        </a:xfrm>
        <a:prstGeom prst="rect">
          <a:avLst/>
        </a:prstGeom>
        <a:noFill/>
      </xdr:spPr>
    </xdr:pic>
    <xdr:clientData/>
  </xdr:oneCellAnchor>
  <xdr:oneCellAnchor>
    <xdr:from>
      <xdr:col>1</xdr:col>
      <xdr:colOff>0</xdr:colOff>
      <xdr:row>247</xdr:row>
      <xdr:rowOff>0</xdr:rowOff>
    </xdr:from>
    <xdr:ext cx="9525" cy="9525"/>
    <xdr:pic>
      <xdr:nvPicPr>
        <xdr:cNvPr id="19" name="Picture 89" descr="pixel">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185</xdr:row>
      <xdr:rowOff>0</xdr:rowOff>
    </xdr:from>
    <xdr:ext cx="9525" cy="9525"/>
    <xdr:pic>
      <xdr:nvPicPr>
        <xdr:cNvPr id="20" name="Picture 90" descr="pixel">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35478720"/>
          <a:ext cx="9525" cy="9525"/>
        </a:xfrm>
        <a:prstGeom prst="rect">
          <a:avLst/>
        </a:prstGeom>
        <a:noFill/>
      </xdr:spPr>
    </xdr:pic>
    <xdr:clientData/>
  </xdr:oneCellAnchor>
  <xdr:oneCellAnchor>
    <xdr:from>
      <xdr:col>1</xdr:col>
      <xdr:colOff>0</xdr:colOff>
      <xdr:row>247</xdr:row>
      <xdr:rowOff>0</xdr:rowOff>
    </xdr:from>
    <xdr:ext cx="9525" cy="0"/>
    <xdr:pic>
      <xdr:nvPicPr>
        <xdr:cNvPr id="21" name="Picture 93" descr="pixel">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0"/>
        </a:xfrm>
        <a:prstGeom prst="rect">
          <a:avLst/>
        </a:prstGeom>
        <a:noFill/>
      </xdr:spPr>
    </xdr:pic>
    <xdr:clientData/>
  </xdr:oneCellAnchor>
  <xdr:oneCellAnchor>
    <xdr:from>
      <xdr:col>1</xdr:col>
      <xdr:colOff>0</xdr:colOff>
      <xdr:row>247</xdr:row>
      <xdr:rowOff>0</xdr:rowOff>
    </xdr:from>
    <xdr:ext cx="9525" cy="9525"/>
    <xdr:pic>
      <xdr:nvPicPr>
        <xdr:cNvPr id="22" name="Picture 94" descr="pixel">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46817280"/>
          <a:ext cx="9525" cy="9525"/>
        </a:xfrm>
        <a:prstGeom prst="rect">
          <a:avLst/>
        </a:prstGeom>
        <a:noFill/>
      </xdr:spPr>
    </xdr:pic>
    <xdr:clientData/>
  </xdr:oneCellAnchor>
  <xdr:oneCellAnchor>
    <xdr:from>
      <xdr:col>1</xdr:col>
      <xdr:colOff>0</xdr:colOff>
      <xdr:row>185</xdr:row>
      <xdr:rowOff>0</xdr:rowOff>
    </xdr:from>
    <xdr:ext cx="9525" cy="9525"/>
    <xdr:pic>
      <xdr:nvPicPr>
        <xdr:cNvPr id="23" name="Picture 95" descr="pixel">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35478720"/>
          <a:ext cx="9525" cy="9525"/>
        </a:xfrm>
        <a:prstGeom prst="rect">
          <a:avLst/>
        </a:prstGeom>
        <a:noFill/>
      </xdr:spPr>
    </xdr:pic>
    <xdr:clientData/>
  </xdr:oneCellAnchor>
  <xdr:oneCellAnchor>
    <xdr:from>
      <xdr:col>6</xdr:col>
      <xdr:colOff>0</xdr:colOff>
      <xdr:row>247</xdr:row>
      <xdr:rowOff>0</xdr:rowOff>
    </xdr:from>
    <xdr:ext cx="9525" cy="9525"/>
    <xdr:pic>
      <xdr:nvPicPr>
        <xdr:cNvPr id="24" name="Picture 113" descr="pixel">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591300" y="46817280"/>
          <a:ext cx="9525" cy="9525"/>
        </a:xfrm>
        <a:prstGeom prst="rect">
          <a:avLst/>
        </a:prstGeom>
        <a:noFill/>
      </xdr:spPr>
    </xdr:pic>
    <xdr:clientData/>
  </xdr:oneCellAnchor>
  <xdr:oneCellAnchor>
    <xdr:from>
      <xdr:col>6</xdr:col>
      <xdr:colOff>0</xdr:colOff>
      <xdr:row>247</xdr:row>
      <xdr:rowOff>0</xdr:rowOff>
    </xdr:from>
    <xdr:ext cx="9525" cy="9525"/>
    <xdr:pic>
      <xdr:nvPicPr>
        <xdr:cNvPr id="25" name="Picture 114" descr="pixel">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591300" y="46817280"/>
          <a:ext cx="9525" cy="9525"/>
        </a:xfrm>
        <a:prstGeom prst="rect">
          <a:avLst/>
        </a:prstGeom>
        <a:noFill/>
      </xdr:spPr>
    </xdr:pic>
    <xdr:clientData/>
  </xdr:oneCellAnchor>
  <xdr:oneCellAnchor>
    <xdr:from>
      <xdr:col>9</xdr:col>
      <xdr:colOff>0</xdr:colOff>
      <xdr:row>108</xdr:row>
      <xdr:rowOff>0</xdr:rowOff>
    </xdr:from>
    <xdr:ext cx="9525" cy="38100"/>
    <xdr:pic>
      <xdr:nvPicPr>
        <xdr:cNvPr id="26" name="Picture 171" descr="pixel">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27" name="Picture 172" descr="pixel">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167</xdr:row>
      <xdr:rowOff>0</xdr:rowOff>
    </xdr:from>
    <xdr:ext cx="9525" cy="9525"/>
    <xdr:pic>
      <xdr:nvPicPr>
        <xdr:cNvPr id="28" name="Picture 173" descr="pixel">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32186880"/>
          <a:ext cx="9525" cy="9525"/>
        </a:xfrm>
        <a:prstGeom prst="rect">
          <a:avLst/>
        </a:prstGeom>
        <a:noFill/>
      </xdr:spPr>
    </xdr:pic>
    <xdr:clientData/>
  </xdr:oneCellAnchor>
  <xdr:oneCellAnchor>
    <xdr:from>
      <xdr:col>1</xdr:col>
      <xdr:colOff>0</xdr:colOff>
      <xdr:row>109</xdr:row>
      <xdr:rowOff>0</xdr:rowOff>
    </xdr:from>
    <xdr:ext cx="9525" cy="9525"/>
    <xdr:pic>
      <xdr:nvPicPr>
        <xdr:cNvPr id="29" name="Picture 174" descr="pixel">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21579840"/>
          <a:ext cx="9525" cy="9525"/>
        </a:xfrm>
        <a:prstGeom prst="rect">
          <a:avLst/>
        </a:prstGeom>
        <a:noFill/>
      </xdr:spPr>
    </xdr:pic>
    <xdr:clientData/>
  </xdr:oneCellAnchor>
  <xdr:oneCellAnchor>
    <xdr:from>
      <xdr:col>1</xdr:col>
      <xdr:colOff>0</xdr:colOff>
      <xdr:row>109</xdr:row>
      <xdr:rowOff>0</xdr:rowOff>
    </xdr:from>
    <xdr:ext cx="9525" cy="9525"/>
    <xdr:pic>
      <xdr:nvPicPr>
        <xdr:cNvPr id="30" name="Picture 175" descr="pixel">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2440" y="21579840"/>
          <a:ext cx="9525" cy="9525"/>
        </a:xfrm>
        <a:prstGeom prst="rect">
          <a:avLst/>
        </a:prstGeom>
        <a:noFill/>
      </xdr:spPr>
    </xdr:pic>
    <xdr:clientData/>
  </xdr:oneCellAnchor>
  <xdr:oneCellAnchor>
    <xdr:from>
      <xdr:col>9</xdr:col>
      <xdr:colOff>0</xdr:colOff>
      <xdr:row>68</xdr:row>
      <xdr:rowOff>0</xdr:rowOff>
    </xdr:from>
    <xdr:ext cx="76200" cy="200025"/>
    <xdr:sp macro="" textlink="">
      <xdr:nvSpPr>
        <xdr:cNvPr id="31" name="Text Box 176">
          <a:extLst>
            <a:ext uri="{FF2B5EF4-FFF2-40B4-BE49-F238E27FC236}">
              <a16:creationId xmlns:a16="http://schemas.microsoft.com/office/drawing/2014/main" id="{00000000-0008-0000-0200-00001F000000}"/>
            </a:ext>
          </a:extLst>
        </xdr:cNvPr>
        <xdr:cNvSpPr txBox="1">
          <a:spLocks noChangeArrowheads="1"/>
        </xdr:cNvSpPr>
      </xdr:nvSpPr>
      <xdr:spPr bwMode="auto">
        <a:xfrm>
          <a:off x="8427720" y="14081760"/>
          <a:ext cx="76200" cy="200025"/>
        </a:xfrm>
        <a:prstGeom prst="rect">
          <a:avLst/>
        </a:prstGeom>
        <a:noFill/>
        <a:ln w="9525">
          <a:noFill/>
          <a:miter lim="800000"/>
          <a:headEnd/>
          <a:tailEnd/>
        </a:ln>
      </xdr:spPr>
    </xdr:sp>
    <xdr:clientData/>
  </xdr:oneCellAnchor>
  <xdr:oneCellAnchor>
    <xdr:from>
      <xdr:col>9</xdr:col>
      <xdr:colOff>0</xdr:colOff>
      <xdr:row>108</xdr:row>
      <xdr:rowOff>0</xdr:rowOff>
    </xdr:from>
    <xdr:ext cx="9525" cy="9525"/>
    <xdr:pic>
      <xdr:nvPicPr>
        <xdr:cNvPr id="32" name="Picture 177" descr="pixel">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3" name="Picture 178" descr="pixel">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4" name="Picture 179" descr="pixel">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5" name="Picture 180" descr="pixel">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6" name="Picture 181" descr="pixel">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7" name="Picture 182" descr="pixel">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8" name="Picture 183" descr="pixel">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39" name="Picture 184" descr="pixel">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0" name="Picture 185" descr="pixel">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1" name="Picture 186" descr="pixel">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2" name="Picture 187" descr="pixel">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3" name="Picture 188" descr="pixel">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4" name="Picture 189" descr="pixel">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5" name="Picture 190" descr="pixel">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6" name="Picture 191" descr="pixel">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7" name="Picture 192" descr="pixel">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8" name="Picture 193" descr="pixel">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49" name="Picture 194" descr="pixel">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0" name="Picture 195" descr="pixel">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1" name="Picture 196" descr="pixel">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2" name="Picture 197" descr="pixel">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3" name="Picture 198" descr="pixel">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4" name="Picture 199" descr="pixel">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5" name="Picture 200" descr="pixel">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6" name="Picture 201" descr="pixel">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7" name="Picture 202" descr="pixel">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8" name="Picture 203" descr="pixel">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59" name="Picture 204" descr="pixel">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0" name="Picture 205" descr="pixel">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1" name="Picture 206" descr="pixel">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2" name="Picture 207" descr="pixel">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3" name="Picture 208" descr="pixel">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4" name="Picture 209" descr="pixel">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5" name="Picture 210" descr="pixel">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6" name="Picture 211" descr="pixel">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7" name="Picture 212" descr="pixel">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8" name="Picture 213" descr="pixel">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69" name="Picture 214" descr="pixel">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0" name="Picture 215" descr="pixel">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1" name="Picture 216" descr="pixel">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2" name="Picture 217" descr="pixel">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3" name="Picture 218" descr="pixel">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4" name="Picture 219" descr="pixel">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5" name="Picture 220" descr="pixel">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6" name="Picture 221" descr="pixel">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7" name="Picture 222" descr="pixel">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8" name="Picture 223" descr="pixel">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79" name="Picture 224" descr="pixel">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0" name="Picture 225" descr="pixel">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1" name="Picture 226" descr="pixel">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2" name="Picture 227" descr="pixel">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3" name="Picture 228" descr="pixel">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4" name="Picture 229" descr="pixel">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5" name="Picture 230" descr="pixel">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9525"/>
    <xdr:pic>
      <xdr:nvPicPr>
        <xdr:cNvPr id="86" name="Picture 231" descr="pixel">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9525"/>
        </a:xfrm>
        <a:prstGeom prst="rect">
          <a:avLst/>
        </a:prstGeom>
        <a:noFill/>
      </xdr:spPr>
    </xdr:pic>
    <xdr:clientData/>
  </xdr:oneCellAnchor>
  <xdr:oneCellAnchor>
    <xdr:from>
      <xdr:col>9</xdr:col>
      <xdr:colOff>0</xdr:colOff>
      <xdr:row>108</xdr:row>
      <xdr:rowOff>0</xdr:rowOff>
    </xdr:from>
    <xdr:ext cx="9525" cy="38100"/>
    <xdr:pic>
      <xdr:nvPicPr>
        <xdr:cNvPr id="87" name="Picture 232" descr="pixel">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88" name="Picture 233" descr="pixel">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89" name="Picture 234" descr="pixel">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0" name="Picture 235" descr="pixel">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1" name="Picture 236" descr="pixel">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2" name="Picture 237" descr="pixel">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3" name="Picture 238" descr="pixel">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4" name="Picture 239" descr="pixel">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5" name="Picture 240" descr="pixel">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6" name="Picture 241" descr="pixel">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7" name="Picture 242" descr="pixel">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8" name="Picture 243" descr="pixel">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99" name="Picture 244" descr="pixel">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0" name="Picture 245" descr="pixel">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1" name="Picture 246" descr="pixel">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2" name="Picture 247" descr="pixel">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3" name="Picture 248" descr="pixel">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4" name="Picture 249" descr="pixel">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5" name="Picture 250" descr="pixel">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6" name="Picture 251" descr="pixel">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7" name="Picture 252" descr="pixel">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8" name="Picture 253" descr="pixel">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09" name="Picture 254" descr="pixel">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0" name="Picture 255" descr="pixel">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1" name="Picture 256" descr="pixel">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2" name="Picture 257" descr="pixel">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3" name="Picture 258" descr="pixel">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4" name="Picture 259" descr="pixel">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5" name="Picture 260" descr="pixel">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6" name="Picture 261" descr="pixel">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7" name="Picture 262" descr="pixel">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8" name="Picture 263" descr="pixel">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19" name="Picture 264" descr="pixel">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20" name="Picture 265" descr="pixel">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21" name="Picture 266" descr="pixel">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22" name="Picture 267" descr="pixel">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oneCellAnchor>
    <xdr:from>
      <xdr:col>9</xdr:col>
      <xdr:colOff>0</xdr:colOff>
      <xdr:row>108</xdr:row>
      <xdr:rowOff>0</xdr:rowOff>
    </xdr:from>
    <xdr:ext cx="9525" cy="38100"/>
    <xdr:pic>
      <xdr:nvPicPr>
        <xdr:cNvPr id="123" name="Picture 268" descr="pixel">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27720" y="21396960"/>
          <a:ext cx="9525" cy="38100"/>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388620</xdr:colOff>
      <xdr:row>1</xdr:row>
      <xdr:rowOff>0</xdr:rowOff>
    </xdr:from>
    <xdr:to>
      <xdr:col>20</xdr:col>
      <xdr:colOff>30480</xdr:colOff>
      <xdr:row>28</xdr:row>
      <xdr:rowOff>99060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606136</xdr:colOff>
      <xdr:row>1</xdr:row>
      <xdr:rowOff>3465</xdr:rowOff>
    </xdr:from>
    <xdr:to>
      <xdr:col>30</xdr:col>
      <xdr:colOff>301336</xdr:colOff>
      <xdr:row>16</xdr:row>
      <xdr:rowOff>45029</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369570</xdr:colOff>
      <xdr:row>2</xdr:row>
      <xdr:rowOff>15240</xdr:rowOff>
    </xdr:from>
    <xdr:to>
      <xdr:col>13</xdr:col>
      <xdr:colOff>175260</xdr:colOff>
      <xdr:row>23</xdr:row>
      <xdr:rowOff>99060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270510</xdr:colOff>
      <xdr:row>4</xdr:row>
      <xdr:rowOff>30480</xdr:rowOff>
    </xdr:from>
    <xdr:to>
      <xdr:col>14</xdr:col>
      <xdr:colOff>541020</xdr:colOff>
      <xdr:row>20</xdr:row>
      <xdr:rowOff>91440</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8</xdr:col>
      <xdr:colOff>283579</xdr:colOff>
      <xdr:row>1</xdr:row>
      <xdr:rowOff>56965</xdr:rowOff>
    </xdr:from>
    <xdr:ext cx="2400529" cy="405432"/>
    <xdr:sp macro="" textlink="">
      <xdr:nvSpPr>
        <xdr:cNvPr id="3" name="Rectangle 2">
          <a:extLst>
            <a:ext uri="{FF2B5EF4-FFF2-40B4-BE49-F238E27FC236}">
              <a16:creationId xmlns:a16="http://schemas.microsoft.com/office/drawing/2014/main" id="{00000000-0008-0000-0C00-000003000000}"/>
            </a:ext>
          </a:extLst>
        </xdr:cNvPr>
        <xdr:cNvSpPr/>
      </xdr:nvSpPr>
      <xdr:spPr>
        <a:xfrm>
          <a:off x="5480419" y="224605"/>
          <a:ext cx="2400529" cy="405432"/>
        </a:xfrm>
        <a:prstGeom prst="rect">
          <a:avLst/>
        </a:prstGeom>
        <a:noFill/>
      </xdr:spPr>
      <xdr:txBody>
        <a:bodyPr wrap="none" lIns="91440" tIns="45720" rIns="91440" bIns="45720">
          <a:spAutoFit/>
        </a:bodyPr>
        <a:lstStyle/>
        <a:p>
          <a:r>
            <a:rPr lang="en-US" sz="2000">
              <a:effectLst/>
              <a:latin typeface="+mn-lt"/>
              <a:ea typeface="+mn-ea"/>
              <a:cs typeface="+mn-cs"/>
            </a:rPr>
            <a:t>Descriptive Analytics </a:t>
          </a:r>
          <a:endParaRPr lang="en-IN" sz="8800">
            <a:effectLst/>
          </a:endParaRPr>
        </a:p>
      </xdr:txBody>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529166</xdr:colOff>
          <xdr:row>2</xdr:row>
          <xdr:rowOff>179916</xdr:rowOff>
        </xdr:from>
        <xdr:to>
          <xdr:col>13</xdr:col>
          <xdr:colOff>380352</xdr:colOff>
          <xdr:row>33</xdr:row>
          <xdr:rowOff>39170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a:extLst>
                <a:ext uri="{84589F7E-364E-4C9E-8A38-B11213B215E9}">
                  <a14:cameraTool cellRange="Data!$P$3:$HH$361" spid="_x0000_s11301"/>
                </a:ext>
              </a:extLst>
            </xdr:cNvPicPr>
          </xdr:nvPicPr>
          <xdr:blipFill>
            <a:blip xmlns:r="http://schemas.openxmlformats.org/officeDocument/2006/relationships" r:embed="rId1"/>
            <a:srcRect/>
            <a:stretch>
              <a:fillRect/>
            </a:stretch>
          </xdr:blipFill>
          <xdr:spPr bwMode="auto">
            <a:xfrm>
              <a:off x="4249519" y="655045"/>
              <a:ext cx="6126480" cy="5471160"/>
            </a:xfrm>
            <a:prstGeom prst="rect">
              <a:avLst/>
            </a:prstGeom>
            <a:noFill/>
            <a:ln>
              <a:solidFill>
                <a:schemeClr val="accent1"/>
              </a:solidFill>
            </a:ln>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7</xdr:col>
      <xdr:colOff>588009</xdr:colOff>
      <xdr:row>7</xdr:row>
      <xdr:rowOff>110490</xdr:rowOff>
    </xdr:from>
    <xdr:to>
      <xdr:col>21</xdr:col>
      <xdr:colOff>351154</xdr:colOff>
      <xdr:row>30</xdr:row>
      <xdr:rowOff>120015</xdr:rowOff>
    </xdr:to>
    <mc:AlternateContent xmlns:mc="http://schemas.openxmlformats.org/markup-compatibility/2006">
      <mc:Choice xmlns:cx4="http://schemas.microsoft.com/office/drawing/2016/5/10/chartex" Requires="cx4">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9328149" y="1390650"/>
              <a:ext cx="8190865" cy="4215765"/>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twoCellAnchor editAs="absolute">
    <xdr:from>
      <xdr:col>3</xdr:col>
      <xdr:colOff>598170</xdr:colOff>
      <xdr:row>2</xdr:row>
      <xdr:rowOff>28575</xdr:rowOff>
    </xdr:from>
    <xdr:to>
      <xdr:col>7</xdr:col>
      <xdr:colOff>31750</xdr:colOff>
      <xdr:row>15</xdr:row>
      <xdr:rowOff>76200</xdr:rowOff>
    </xdr:to>
    <mc:AlternateContent xmlns:mc="http://schemas.openxmlformats.org/markup-compatibility/2006" xmlns:sle15="http://schemas.microsoft.com/office/drawing/2012/slicer">
      <mc:Choice Requires="sle15">
        <xdr:graphicFrame macro="">
          <xdr:nvGraphicFramePr>
            <xdr:cNvPr id="3" name="Region">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6930390" y="394335"/>
              <a:ext cx="1841500" cy="2425065"/>
            </a:xfrm>
            <a:prstGeom prst="rect">
              <a:avLst/>
            </a:prstGeom>
            <a:solidFill>
              <a:prstClr val="white"/>
            </a:solidFill>
            <a:ln w="1">
              <a:solidFill>
                <a:prstClr val="green"/>
              </a:solidFill>
            </a:ln>
          </xdr:spPr>
          <xdr:txBody>
            <a:bodyPr vertOverflow="clip" horzOverflow="clip"/>
            <a:lstStyle/>
            <a:p>
              <a:r>
                <a:rPr lang="en-IN"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est\Desktop\Advanced%20MS%20Excel%202016%20Training\Geographic_Heat_Map_India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raphic_Heat_Map"/>
      <sheetName val="Data"/>
    </sheetNames>
    <sheetDataSet>
      <sheetData sheetId="0"/>
      <sheetData sheetId="1">
        <row r="373">
          <cell r="IB373">
            <v>31000</v>
          </cell>
        </row>
        <row r="374">
          <cell r="IB374">
            <v>18000</v>
          </cell>
        </row>
        <row r="375">
          <cell r="IB375">
            <v>17000</v>
          </cell>
        </row>
        <row r="376">
          <cell r="IB376">
            <v>2000</v>
          </cell>
        </row>
        <row r="377">
          <cell r="IB377">
            <v>27000</v>
          </cell>
        </row>
        <row r="378">
          <cell r="IB378">
            <v>11000</v>
          </cell>
        </row>
        <row r="379">
          <cell r="IB379">
            <v>26000</v>
          </cell>
        </row>
        <row r="380">
          <cell r="IB380">
            <v>21000</v>
          </cell>
        </row>
        <row r="381">
          <cell r="IB381">
            <v>12000</v>
          </cell>
        </row>
        <row r="382">
          <cell r="IB382">
            <v>20000</v>
          </cell>
        </row>
        <row r="383">
          <cell r="IB383">
            <v>7000</v>
          </cell>
        </row>
        <row r="384">
          <cell r="IB384">
            <v>5000</v>
          </cell>
        </row>
        <row r="385">
          <cell r="IB385">
            <v>16000</v>
          </cell>
        </row>
        <row r="386">
          <cell r="IB386">
            <v>29000</v>
          </cell>
        </row>
        <row r="387">
          <cell r="IB387">
            <v>13000</v>
          </cell>
        </row>
        <row r="388">
          <cell r="IB388">
            <v>14000</v>
          </cell>
        </row>
        <row r="389">
          <cell r="IB389">
            <v>15000</v>
          </cell>
        </row>
        <row r="390">
          <cell r="IB390">
            <v>22000</v>
          </cell>
        </row>
        <row r="391">
          <cell r="IB391">
            <v>23000</v>
          </cell>
        </row>
        <row r="392">
          <cell r="IB392">
            <v>24000</v>
          </cell>
        </row>
        <row r="393">
          <cell r="IB393">
            <v>25000</v>
          </cell>
        </row>
        <row r="394">
          <cell r="IB394">
            <v>28000</v>
          </cell>
        </row>
        <row r="395">
          <cell r="IB395">
            <v>30000</v>
          </cell>
        </row>
        <row r="396">
          <cell r="IB396">
            <v>33000</v>
          </cell>
        </row>
        <row r="397">
          <cell r="IB397">
            <v>35000</v>
          </cell>
        </row>
        <row r="398">
          <cell r="IB398">
            <v>36000</v>
          </cell>
        </row>
        <row r="399">
          <cell r="IB399">
            <v>6000</v>
          </cell>
        </row>
        <row r="400">
          <cell r="IB400">
            <v>1000</v>
          </cell>
        </row>
        <row r="401">
          <cell r="IB401">
            <v>9000</v>
          </cell>
        </row>
        <row r="402">
          <cell r="IB402">
            <v>10000</v>
          </cell>
        </row>
        <row r="403">
          <cell r="IB403">
            <v>19000</v>
          </cell>
        </row>
        <row r="404">
          <cell r="IB404">
            <v>3000</v>
          </cell>
        </row>
        <row r="405">
          <cell r="IB405">
            <v>34000</v>
          </cell>
        </row>
        <row r="406">
          <cell r="IB406">
            <v>4000</v>
          </cell>
        </row>
        <row r="407">
          <cell r="IB407">
            <v>8000</v>
          </cell>
        </row>
        <row r="408">
          <cell r="IB408">
            <v>32000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est" refreshedDate="44949.652305555559" createdVersion="8" refreshedVersion="8" minRefreshableVersion="3" recordCount="300" xr:uid="{1E407E99-34E1-45FA-8587-BFC48605EAD8}">
  <cacheSource type="worksheet">
    <worksheetSource ref="A1:G301" sheet="Sales Data"/>
  </cacheSource>
  <cacheFields count="8">
    <cacheField name="Date" numFmtId="14">
      <sharedItems containsSemiMixedTypes="0" containsNonDate="0" containsDate="1" containsString="0" minDate="2004-06-17T00:00:00" maxDate="2006-06-17T00:00:00" count="250">
        <d v="2005-04-05T00:00:00"/>
        <d v="2005-10-21T00:00:00"/>
        <d v="2005-01-25T00:00:00"/>
        <d v="2005-04-21T00:00:00"/>
        <d v="2005-03-01T00:00:00"/>
        <d v="2005-03-15T00:00:00"/>
        <d v="2005-02-18T00:00:00"/>
        <d v="2004-06-17T00:00:00"/>
        <d v="2004-12-05T00:00:00"/>
        <d v="2005-04-30T00:00:00"/>
        <d v="2005-11-20T00:00:00"/>
        <d v="2005-10-07T00:00:00"/>
        <d v="2005-03-17T00:00:00"/>
        <d v="2005-09-16T00:00:00"/>
        <d v="2006-04-09T00:00:00"/>
        <d v="2006-02-15T00:00:00"/>
        <d v="2004-07-10T00:00:00"/>
        <d v="2006-02-04T00:00:00"/>
        <d v="2005-12-14T00:00:00"/>
        <d v="2004-11-12T00:00:00"/>
        <d v="2005-09-17T00:00:00"/>
        <d v="2004-08-22T00:00:00"/>
        <d v="2005-01-22T00:00:00"/>
        <d v="2005-07-18T00:00:00"/>
        <d v="2004-07-21T00:00:00"/>
        <d v="2005-09-08T00:00:00"/>
        <d v="2006-03-07T00:00:00"/>
        <d v="2006-05-30T00:00:00"/>
        <d v="2004-12-28T00:00:00"/>
        <d v="2005-10-22T00:00:00"/>
        <d v="2004-09-02T00:00:00"/>
        <d v="2006-03-01T00:00:00"/>
        <d v="2004-12-16T00:00:00"/>
        <d v="2004-08-27T00:00:00"/>
        <d v="2006-05-11T00:00:00"/>
        <d v="2004-08-25T00:00:00"/>
        <d v="2006-04-07T00:00:00"/>
        <d v="2004-09-09T00:00:00"/>
        <d v="2005-01-17T00:00:00"/>
        <d v="2004-08-23T00:00:00"/>
        <d v="2005-12-29T00:00:00"/>
        <d v="2005-03-16T00:00:00"/>
        <d v="2004-07-24T00:00:00"/>
        <d v="2005-10-28T00:00:00"/>
        <d v="2004-11-07T00:00:00"/>
        <d v="2005-01-14T00:00:00"/>
        <d v="2006-01-20T00:00:00"/>
        <d v="2004-09-21T00:00:00"/>
        <d v="2004-12-06T00:00:00"/>
        <d v="2005-05-19T00:00:00"/>
        <d v="2004-07-22T00:00:00"/>
        <d v="2004-12-02T00:00:00"/>
        <d v="2005-01-01T00:00:00"/>
        <d v="2005-02-19T00:00:00"/>
        <d v="2006-04-06T00:00:00"/>
        <d v="2006-03-06T00:00:00"/>
        <d v="2005-12-19T00:00:00"/>
        <d v="2004-08-30T00:00:00"/>
        <d v="2004-07-17T00:00:00"/>
        <d v="2004-07-02T00:00:00"/>
        <d v="2005-12-09T00:00:00"/>
        <d v="2005-10-02T00:00:00"/>
        <d v="2004-12-20T00:00:00"/>
        <d v="2005-05-01T00:00:00"/>
        <d v="2005-11-21T00:00:00"/>
        <d v="2005-10-13T00:00:00"/>
        <d v="2005-01-09T00:00:00"/>
        <d v="2005-12-13T00:00:00"/>
        <d v="2004-11-29T00:00:00"/>
        <d v="2004-09-24T00:00:00"/>
        <d v="2005-03-18T00:00:00"/>
        <d v="2005-08-06T00:00:00"/>
        <d v="2006-05-31T00:00:00"/>
        <d v="2005-12-20T00:00:00"/>
        <d v="2005-02-08T00:00:00"/>
        <d v="2006-05-17T00:00:00"/>
        <d v="2004-06-23T00:00:00"/>
        <d v="2005-02-16T00:00:00"/>
        <d v="2004-09-04T00:00:00"/>
        <d v="2005-09-25T00:00:00"/>
        <d v="2004-12-25T00:00:00"/>
        <d v="2004-09-30T00:00:00"/>
        <d v="2006-06-07T00:00:00"/>
        <d v="2005-04-12T00:00:00"/>
        <d v="2005-07-12T00:00:00"/>
        <d v="2005-08-10T00:00:00"/>
        <d v="2005-01-12T00:00:00"/>
        <d v="2006-06-16T00:00:00"/>
        <d v="2006-04-04T00:00:00"/>
        <d v="2005-02-06T00:00:00"/>
        <d v="2004-08-03T00:00:00"/>
        <d v="2005-06-07T00:00:00"/>
        <d v="2004-08-09T00:00:00"/>
        <d v="2005-10-20T00:00:00"/>
        <d v="2005-09-15T00:00:00"/>
        <d v="2005-04-07T00:00:00"/>
        <d v="2005-12-12T00:00:00"/>
        <d v="2004-12-11T00:00:00"/>
        <d v="2005-09-26T00:00:00"/>
        <d v="2004-08-01T00:00:00"/>
        <d v="2005-11-09T00:00:00"/>
        <d v="2005-01-21T00:00:00"/>
        <d v="2004-08-17T00:00:00"/>
        <d v="2005-04-25T00:00:00"/>
        <d v="2005-06-01T00:00:00"/>
        <d v="2006-01-01T00:00:00"/>
        <d v="2005-04-04T00:00:00"/>
        <d v="2005-04-20T00:00:00"/>
        <d v="2004-11-06T00:00:00"/>
        <d v="2005-09-02T00:00:00"/>
        <d v="2006-01-05T00:00:00"/>
        <d v="2004-10-16T00:00:00"/>
        <d v="2004-12-27T00:00:00"/>
        <d v="2005-03-31T00:00:00"/>
        <d v="2004-12-09T00:00:00"/>
        <d v="2005-07-04T00:00:00"/>
        <d v="2005-06-12T00:00:00"/>
        <d v="2005-05-05T00:00:00"/>
        <d v="2005-12-16T00:00:00"/>
        <d v="2005-03-04T00:00:00"/>
        <d v="2005-02-03T00:00:00"/>
        <d v="2006-05-03T00:00:00"/>
        <d v="2006-03-14T00:00:00"/>
        <d v="2006-01-09T00:00:00"/>
        <d v="2005-08-19T00:00:00"/>
        <d v="2006-05-18T00:00:00"/>
        <d v="2006-03-08T00:00:00"/>
        <d v="2006-02-06T00:00:00"/>
        <d v="2005-01-29T00:00:00"/>
        <d v="2005-03-06T00:00:00"/>
        <d v="2006-05-13T00:00:00"/>
        <d v="2004-11-22T00:00:00"/>
        <d v="2005-04-18T00:00:00"/>
        <d v="2006-01-08T00:00:00"/>
        <d v="2005-02-10T00:00:00"/>
        <d v="2006-03-31T00:00:00"/>
        <d v="2005-06-10T00:00:00"/>
        <d v="2004-10-14T00:00:00"/>
        <d v="2005-03-23T00:00:00"/>
        <d v="2004-10-06T00:00:00"/>
        <d v="2005-04-01T00:00:00"/>
        <d v="2004-08-18T00:00:00"/>
        <d v="2005-02-27T00:00:00"/>
        <d v="2006-06-08T00:00:00"/>
        <d v="2005-08-25T00:00:00"/>
        <d v="2005-07-10T00:00:00"/>
        <d v="2006-01-19T00:00:00"/>
        <d v="2005-07-02T00:00:00"/>
        <d v="2005-06-28T00:00:00"/>
        <d v="2004-07-29T00:00:00"/>
        <d v="2004-12-10T00:00:00"/>
        <d v="2005-07-26T00:00:00"/>
        <d v="2005-10-27T00:00:00"/>
        <d v="2005-06-27T00:00:00"/>
        <d v="2005-05-02T00:00:00"/>
        <d v="2004-10-26T00:00:00"/>
        <d v="2004-07-16T00:00:00"/>
        <d v="2005-08-28T00:00:00"/>
        <d v="2005-05-20T00:00:00"/>
        <d v="2005-07-21T00:00:00"/>
        <d v="2005-12-07T00:00:00"/>
        <d v="2006-05-16T00:00:00"/>
        <d v="2005-10-05T00:00:00"/>
        <d v="2005-04-03T00:00:00"/>
        <d v="2005-07-15T00:00:00"/>
        <d v="2005-06-19T00:00:00"/>
        <d v="2004-11-16T00:00:00"/>
        <d v="2005-08-08T00:00:00"/>
        <d v="2005-01-05T00:00:00"/>
        <d v="2005-10-24T00:00:00"/>
        <d v="2004-10-24T00:00:00"/>
        <d v="2005-09-19T00:00:00"/>
        <d v="2004-12-01T00:00:00"/>
        <d v="2005-03-19T00:00:00"/>
        <d v="2005-11-13T00:00:00"/>
        <d v="2005-01-11T00:00:00"/>
        <d v="2005-06-13T00:00:00"/>
        <d v="2004-09-07T00:00:00"/>
        <d v="2004-06-28T00:00:00"/>
        <d v="2005-07-11T00:00:00"/>
        <d v="2005-12-17T00:00:00"/>
        <d v="2006-03-02T00:00:00"/>
        <d v="2005-12-27T00:00:00"/>
        <d v="2005-11-02T00:00:00"/>
        <d v="2005-09-13T00:00:00"/>
        <d v="2005-05-24T00:00:00"/>
        <d v="2006-05-27T00:00:00"/>
        <d v="2004-08-29T00:00:00"/>
        <d v="2004-10-09T00:00:00"/>
        <d v="2004-12-23T00:00:00"/>
        <d v="2005-08-04T00:00:00"/>
        <d v="2006-03-17T00:00:00"/>
        <d v="2005-07-09T00:00:00"/>
        <d v="2005-01-28T00:00:00"/>
        <d v="2005-02-17T00:00:00"/>
        <d v="2005-08-27T00:00:00"/>
        <d v="2005-12-06T00:00:00"/>
        <d v="2004-12-31T00:00:00"/>
        <d v="2006-03-21T00:00:00"/>
        <d v="2004-12-04T00:00:00"/>
        <d v="2005-11-17T00:00:00"/>
        <d v="2005-09-23T00:00:00"/>
        <d v="2006-04-26T00:00:00"/>
        <d v="2005-08-13T00:00:00"/>
        <d v="2005-11-05T00:00:00"/>
        <d v="2005-08-02T00:00:00"/>
        <d v="2005-06-05T00:00:00"/>
        <d v="2005-06-22T00:00:00"/>
        <d v="2006-01-28T00:00:00"/>
        <d v="2004-10-31T00:00:00"/>
        <d v="2004-10-10T00:00:00"/>
        <d v="2006-02-10T00:00:00"/>
        <d v="2005-05-27T00:00:00"/>
        <d v="2004-12-17T00:00:00"/>
        <d v="2005-03-28T00:00:00"/>
        <d v="2005-10-03T00:00:00"/>
        <d v="2005-09-30T00:00:00"/>
        <d v="2005-05-13T00:00:00"/>
        <d v="2006-05-12T00:00:00"/>
        <d v="2005-10-15T00:00:00"/>
        <d v="2005-12-30T00:00:00"/>
        <d v="2005-12-31T00:00:00"/>
        <d v="2006-04-27T00:00:00"/>
        <d v="2004-10-07T00:00:00"/>
        <d v="2005-06-16T00:00:00"/>
        <d v="2005-09-01T00:00:00"/>
        <d v="2006-05-02T00:00:00"/>
        <d v="2005-07-24T00:00:00"/>
        <d v="2005-08-23T00:00:00"/>
        <d v="2005-07-01T00:00:00"/>
        <d v="2004-07-01T00:00:00"/>
        <d v="2005-01-24T00:00:00"/>
        <d v="2004-11-30T00:00:00"/>
        <d v="2004-08-10T00:00:00"/>
        <d v="2004-12-18T00:00:00"/>
        <d v="2005-03-11T00:00:00"/>
        <d v="2006-03-19T00:00:00"/>
        <d v="2005-08-20T00:00:00"/>
        <d v="2006-04-16T00:00:00"/>
        <d v="2006-01-17T00:00:00"/>
        <d v="2006-04-20T00:00:00"/>
        <d v="2006-03-03T00:00:00"/>
        <d v="2005-08-07T00:00:00"/>
        <d v="2006-06-10T00:00:00"/>
        <d v="2004-11-23T00:00:00"/>
        <d v="2006-04-15T00:00:00"/>
        <d v="2005-11-04T00:00:00"/>
        <d v="2005-02-01T00:00:00"/>
        <d v="2005-05-18T00:00:00"/>
        <d v="2006-02-19T00:00:00"/>
      </sharedItems>
      <fieldGroup par="7" base="0">
        <rangePr groupBy="months" startDate="2004-06-17T00:00:00" endDate="2006-06-17T00:00:00"/>
        <groupItems count="14">
          <s v="&lt;17-06-2004"/>
          <s v="Jan"/>
          <s v="Feb"/>
          <s v="Mar"/>
          <s v="Apr"/>
          <s v="May"/>
          <s v="Jun"/>
          <s v="Jul"/>
          <s v="Aug"/>
          <s v="Sep"/>
          <s v="Oct"/>
          <s v="Nov"/>
          <s v="Dec"/>
          <s v="&gt;17-06-2006"/>
        </groupItems>
      </fieldGroup>
    </cacheField>
    <cacheField name="Region" numFmtId="0">
      <sharedItems/>
    </cacheField>
    <cacheField name="Sales Rep" numFmtId="0">
      <sharedItems/>
    </cacheField>
    <cacheField name="Customer" numFmtId="0">
      <sharedItems count="14">
        <s v="Nature Company"/>
        <s v="Yahoo"/>
        <s v="Sherman Williams"/>
        <s v="Home Depot"/>
        <s v="Amazon.com"/>
        <s v="Whole Foods"/>
        <s v="ExcelIsVeryFun.com"/>
        <s v="Google"/>
        <s v="Costco"/>
        <s v="Peet's Coffee"/>
        <s v="Solar and Wind Inc."/>
        <s v="McLendon's Hardware"/>
        <s v="The Economist"/>
        <s v="Office Depot"/>
      </sharedItems>
    </cacheField>
    <cacheField name="Product" numFmtId="0">
      <sharedItems/>
    </cacheField>
    <cacheField name="COGS" numFmtId="0">
      <sharedItems containsSemiMixedTypes="0" containsString="0" containsNumber="1" minValue="18.072799999999997" maxValue="9318.9580000000005"/>
    </cacheField>
    <cacheField name="Sales" numFmtId="0">
      <sharedItems containsSemiMixedTypes="0" containsString="0" containsNumber="1" minValue="31.16" maxValue="9990.0400000000009"/>
    </cacheField>
    <cacheField name="Years" numFmtId="0" databaseField="0">
      <fieldGroup base="0">
        <rangePr groupBy="years" startDate="2004-06-17T00:00:00" endDate="2006-06-17T00:00:00"/>
        <groupItems count="5">
          <s v="&lt;17-06-2004"/>
          <s v="2004"/>
          <s v="2005"/>
          <s v="2006"/>
          <s v="&gt;17-06-2006"/>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s v="NorthEast"/>
    <s v="Chin"/>
    <x v="0"/>
    <s v="HLL Item"/>
    <n v="4007.9863999999998"/>
    <n v="4554.53"/>
  </r>
  <r>
    <x v="1"/>
    <s v="North"/>
    <s v="Chin"/>
    <x v="1"/>
    <s v="WKL Item"/>
    <n v="8597.4559000000008"/>
    <n v="9195.14"/>
  </r>
  <r>
    <x v="2"/>
    <s v="MidWest"/>
    <s v="Chin"/>
    <x v="2"/>
    <s v="BPZ Item"/>
    <n v="3148.5255999999999"/>
    <n v="3577.87"/>
  </r>
  <r>
    <x v="3"/>
    <s v="MidWest"/>
    <s v="Chin"/>
    <x v="0"/>
    <s v="CSJ Item"/>
    <n v="731.8193"/>
    <n v="1977.89"/>
  </r>
  <r>
    <x v="4"/>
    <s v="NorthEast"/>
    <s v="Chin"/>
    <x v="3"/>
    <s v="AUW Item"/>
    <n v="2741.9580000000001"/>
    <n v="6093.24"/>
  </r>
  <r>
    <x v="5"/>
    <s v="NorthEast"/>
    <s v="Chin"/>
    <x v="4"/>
    <s v="KEI Item"/>
    <n v="3491.8708999999999"/>
    <n v="8120.63"/>
  </r>
  <r>
    <x v="6"/>
    <s v="MidWest"/>
    <s v="Chin"/>
    <x v="5"/>
    <s v="FKD Item"/>
    <n v="2924.2365"/>
    <n v="6800.55"/>
  </r>
  <r>
    <x v="7"/>
    <s v="MidWest"/>
    <s v="Chin"/>
    <x v="6"/>
    <s v="MWN Item"/>
    <n v="6305.0007999999998"/>
    <n v="9272.06"/>
  </r>
  <r>
    <x v="8"/>
    <s v="West"/>
    <s v="Chin"/>
    <x v="1"/>
    <s v="HAI Item"/>
    <n v="2640.1320000000001"/>
    <n v="4800.24"/>
  </r>
  <r>
    <x v="9"/>
    <s v="North"/>
    <s v="Chin"/>
    <x v="7"/>
    <s v="WPF Item"/>
    <n v="2401.7329"/>
    <n v="6491.17"/>
  </r>
  <r>
    <x v="10"/>
    <s v="North"/>
    <s v="Chin"/>
    <x v="3"/>
    <s v="FEK Item"/>
    <n v="1531.2128"/>
    <n v="3560.96"/>
  </r>
  <r>
    <x v="11"/>
    <s v="North"/>
    <s v="Chin"/>
    <x v="2"/>
    <s v="XNB Item"/>
    <n v="3464.6370000000002"/>
    <n v="6299.34"/>
  </r>
  <r>
    <x v="12"/>
    <s v="NorthEast"/>
    <s v="Chin"/>
    <x v="8"/>
    <s v="YWP Item"/>
    <n v="558.24749999999995"/>
    <n v="1298.25"/>
  </r>
  <r>
    <x v="13"/>
    <s v="West"/>
    <s v="Chin"/>
    <x v="4"/>
    <s v="LOP Item"/>
    <n v="266.30239999999998"/>
    <n v="451.36"/>
  </r>
  <r>
    <x v="14"/>
    <s v="SouthEast"/>
    <s v="Chin"/>
    <x v="9"/>
    <s v="UXD Item"/>
    <n v="2647.4331999999999"/>
    <n v="4564.54"/>
  </r>
  <r>
    <x v="15"/>
    <s v="NorthEast"/>
    <s v="Chin"/>
    <x v="8"/>
    <s v="TGL Item"/>
    <n v="58.759700000000002"/>
    <n v="158.81"/>
  </r>
  <r>
    <x v="16"/>
    <s v="North"/>
    <s v="Chin"/>
    <x v="1"/>
    <s v="RCA Item"/>
    <n v="1904.6734000000001"/>
    <n v="3228.26"/>
  </r>
  <r>
    <x v="17"/>
    <s v="North"/>
    <s v="Chin"/>
    <x v="1"/>
    <s v="AIL Item"/>
    <n v="1142.9829999999999"/>
    <n v="2658.1"/>
  </r>
  <r>
    <x v="18"/>
    <s v="NorthEast"/>
    <s v="Chin"/>
    <x v="4"/>
    <s v="SVF Item"/>
    <n v="947.63829999999996"/>
    <n v="2203.81"/>
  </r>
  <r>
    <x v="19"/>
    <s v="MidWest"/>
    <s v="Chin"/>
    <x v="10"/>
    <s v="PET Item"/>
    <n v="3504.6547999999998"/>
    <n v="8150.36"/>
  </r>
  <r>
    <x v="20"/>
    <s v="NorthEast"/>
    <s v="Chin"/>
    <x v="11"/>
    <s v="TMF Item"/>
    <n v="1660.4822999999999"/>
    <n v="4487.79"/>
  </r>
  <r>
    <x v="21"/>
    <s v="SouthEast"/>
    <s v="Chin"/>
    <x v="2"/>
    <s v="YVD Item"/>
    <n v="3605.8734999999997"/>
    <n v="6111.65"/>
  </r>
  <r>
    <x v="22"/>
    <s v="West"/>
    <s v="Chin"/>
    <x v="8"/>
    <s v="CNG Item"/>
    <n v="1735.7340000000002"/>
    <n v="1856.4"/>
  </r>
  <r>
    <x v="23"/>
    <s v="MidWest"/>
    <s v="Chin"/>
    <x v="1"/>
    <s v="CVY Item"/>
    <n v="4445.8333999999995"/>
    <n v="7665.23"/>
  </r>
  <r>
    <x v="24"/>
    <s v="West"/>
    <s v="Chin"/>
    <x v="12"/>
    <s v="KYW Item"/>
    <n v="3119.5596999999998"/>
    <n v="7254.79"/>
  </r>
  <r>
    <x v="25"/>
    <s v="West"/>
    <s v="Chin"/>
    <x v="6"/>
    <s v="RHM Item"/>
    <n v="890.87400000000002"/>
    <n v="2071.8000000000002"/>
  </r>
  <r>
    <x v="26"/>
    <s v="North"/>
    <s v="Chin"/>
    <x v="6"/>
    <s v="FMP Item"/>
    <n v="2672.1805000000004"/>
    <n v="4858.51"/>
  </r>
  <r>
    <x v="27"/>
    <s v="West"/>
    <s v="Chin"/>
    <x v="5"/>
    <s v="JLK Item"/>
    <n v="5224.1909500000002"/>
    <n v="5587.37"/>
  </r>
  <r>
    <x v="28"/>
    <s v="NorthEast"/>
    <s v="Chin"/>
    <x v="1"/>
    <s v="JXK Item"/>
    <n v="3621.7487000000001"/>
    <n v="9788.51"/>
  </r>
  <r>
    <x v="29"/>
    <s v="NorthEast"/>
    <s v="Chin"/>
    <x v="0"/>
    <s v="WLY Item"/>
    <n v="819.23680000000002"/>
    <n v="1204.76"/>
  </r>
  <r>
    <x v="30"/>
    <s v="West"/>
    <s v="Chin"/>
    <x v="2"/>
    <s v="BNH Item"/>
    <n v="3978.6256000000003"/>
    <n v="5850.92"/>
  </r>
  <r>
    <x v="31"/>
    <s v="MidWest"/>
    <s v="Chin"/>
    <x v="5"/>
    <s v="STR Item"/>
    <n v="4421.1944999999996"/>
    <n v="7493.55"/>
  </r>
  <r>
    <x v="32"/>
    <s v="NorthEast"/>
    <s v="Chin"/>
    <x v="10"/>
    <s v="KST Item"/>
    <n v="1232.2650000000001"/>
    <n v="1643.02"/>
  </r>
  <r>
    <x v="33"/>
    <s v="NorthEast"/>
    <s v="Chin"/>
    <x v="12"/>
    <s v="VBF Item"/>
    <n v="1441.1398999999999"/>
    <n v="2442.61"/>
  </r>
  <r>
    <x v="34"/>
    <s v="MidWest"/>
    <s v="Chin"/>
    <x v="8"/>
    <s v="VYV Item"/>
    <n v="3545.6228500000002"/>
    <n v="3792.11"/>
  </r>
  <r>
    <x v="35"/>
    <s v="West"/>
    <s v="Chin"/>
    <x v="2"/>
    <s v="OLN Item"/>
    <n v="666.74479999999994"/>
    <n v="1149.56"/>
  </r>
  <r>
    <x v="36"/>
    <s v="West"/>
    <s v="Chin"/>
    <x v="10"/>
    <s v="VPY Item"/>
    <n v="712.92650000000003"/>
    <n v="1296.23"/>
  </r>
  <r>
    <x v="37"/>
    <s v="West"/>
    <s v="Chin"/>
    <x v="9"/>
    <s v="EYP Item"/>
    <n v="4665.4069"/>
    <n v="4989.74"/>
  </r>
  <r>
    <x v="38"/>
    <s v="West"/>
    <s v="Chin"/>
    <x v="12"/>
    <s v="AYF Item"/>
    <n v="3119.0852000000004"/>
    <n v="3335.92"/>
  </r>
  <r>
    <x v="39"/>
    <s v="North"/>
    <s v="Chin"/>
    <x v="1"/>
    <s v="VNQ Item"/>
    <n v="969.23200000000008"/>
    <n v="1762.24"/>
  </r>
  <r>
    <x v="40"/>
    <s v="NorthEast"/>
    <s v="Chin"/>
    <x v="2"/>
    <s v="LEO Item"/>
    <n v="3132.6833000000001"/>
    <n v="7285.31"/>
  </r>
  <r>
    <x v="41"/>
    <s v="SouthEast"/>
    <s v="Chin"/>
    <x v="13"/>
    <s v="ICN Item"/>
    <n v="605.97350000000006"/>
    <n v="1101.77"/>
  </r>
  <r>
    <x v="42"/>
    <s v="SouthEast"/>
    <s v="Chin"/>
    <x v="8"/>
    <s v="LFI Item"/>
    <n v="3410.2440000000001"/>
    <n v="7578.32"/>
  </r>
  <r>
    <x v="43"/>
    <s v="MidWest"/>
    <s v="Chin"/>
    <x v="4"/>
    <s v="WXR Item"/>
    <n v="2714.0059000000001"/>
    <n v="4600.01"/>
  </r>
  <r>
    <x v="44"/>
    <s v="NorthEast"/>
    <s v="Chin"/>
    <x v="1"/>
    <s v="PUJ Item"/>
    <n v="3407.4755"/>
    <n v="6195.41"/>
  </r>
  <r>
    <x v="45"/>
    <s v="MidWest"/>
    <s v="Chin"/>
    <x v="8"/>
    <s v="QRV Item"/>
    <n v="2674.672"/>
    <n v="4863.04"/>
  </r>
  <r>
    <x v="46"/>
    <s v="NorthEast"/>
    <s v="Jeri"/>
    <x v="0"/>
    <s v="NEE Item"/>
    <n v="2790.6525999999999"/>
    <n v="4811.47"/>
  </r>
  <r>
    <x v="47"/>
    <s v="SouthEast"/>
    <s v="Jeri"/>
    <x v="6"/>
    <s v="ZLA Item"/>
    <n v="1101.1422"/>
    <n v="2976.06"/>
  </r>
  <r>
    <x v="48"/>
    <s v="North"/>
    <s v="Jeri"/>
    <x v="3"/>
    <s v="NJY Item"/>
    <n v="54.287500000000001"/>
    <n v="126.25"/>
  </r>
  <r>
    <x v="49"/>
    <s v="NorthEast"/>
    <s v="Jeri"/>
    <x v="9"/>
    <s v="QLL Item"/>
    <n v="1319.846"/>
    <n v="2399.7199999999998"/>
  </r>
  <r>
    <x v="50"/>
    <s v="NorthEast"/>
    <s v="Jeri"/>
    <x v="12"/>
    <s v="KSG Item"/>
    <n v="649.5005000000001"/>
    <n v="1180.9100000000001"/>
  </r>
  <r>
    <x v="50"/>
    <s v="NorthEast"/>
    <s v="Jeri"/>
    <x v="9"/>
    <s v="KSG Item"/>
    <n v="200"/>
    <n v="500"/>
  </r>
  <r>
    <x v="2"/>
    <s v="North"/>
    <s v="Jon"/>
    <x v="12"/>
    <s v="ZJS Item"/>
    <n v="5002.53"/>
    <n v="6670.04"/>
  </r>
  <r>
    <x v="51"/>
    <s v="West"/>
    <s v="Jon"/>
    <x v="9"/>
    <s v="YGP Item"/>
    <n v="6835.9719999999998"/>
    <n v="7768.15"/>
  </r>
  <r>
    <x v="52"/>
    <s v="West"/>
    <s v="Jon"/>
    <x v="12"/>
    <s v="PTH Item"/>
    <n v="1449.1455000000001"/>
    <n v="2634.81"/>
  </r>
  <r>
    <x v="53"/>
    <s v="SouthEast"/>
    <s v="Jon"/>
    <x v="8"/>
    <s v="IQG Item"/>
    <n v="116.9192"/>
    <n v="171.94"/>
  </r>
  <r>
    <x v="43"/>
    <s v="MidWest"/>
    <s v="Jon"/>
    <x v="10"/>
    <s v="VMC Item"/>
    <n v="4705.0725000000002"/>
    <n v="6273.43"/>
  </r>
  <r>
    <x v="54"/>
    <s v="West"/>
    <s v="Jon"/>
    <x v="1"/>
    <s v="SHA Item"/>
    <n v="1934.5303999999999"/>
    <n v="2198.33"/>
  </r>
  <r>
    <x v="55"/>
    <s v="NorthEast"/>
    <s v="Jon"/>
    <x v="10"/>
    <s v="LOI Item"/>
    <n v="2356.6840000000002"/>
    <n v="4284.88"/>
  </r>
  <r>
    <x v="56"/>
    <s v="West"/>
    <s v="Jon"/>
    <x v="13"/>
    <s v="XOU Item"/>
    <n v="5848.9125000000004"/>
    <n v="7798.55"/>
  </r>
  <r>
    <x v="57"/>
    <s v="SouthEast"/>
    <s v="Jon"/>
    <x v="0"/>
    <s v="BYE Item"/>
    <n v="4482.7980000000007"/>
    <n v="6592.35"/>
  </r>
  <r>
    <x v="58"/>
    <s v="NorthEast"/>
    <s v="Jon"/>
    <x v="13"/>
    <s v="JYF Item"/>
    <n v="1210.3425"/>
    <n v="1613.79"/>
  </r>
  <r>
    <x v="59"/>
    <s v="NorthEast"/>
    <s v="Jon"/>
    <x v="2"/>
    <s v="OYO Item"/>
    <n v="836.17600000000004"/>
    <n v="1520.32"/>
  </r>
  <r>
    <x v="60"/>
    <s v="NorthEast"/>
    <s v="Jon"/>
    <x v="4"/>
    <s v="YQS Item"/>
    <n v="1479.2355"/>
    <n v="3287.19"/>
  </r>
  <r>
    <x v="61"/>
    <s v="MidWest"/>
    <s v="Jon"/>
    <x v="6"/>
    <s v="NBK Item"/>
    <n v="167.9623"/>
    <n v="390.61"/>
  </r>
  <r>
    <x v="62"/>
    <s v="SouthEast"/>
    <s v="Jon"/>
    <x v="10"/>
    <s v="VIN Item"/>
    <n v="5876.5946999999996"/>
    <n v="9960.33"/>
  </r>
  <r>
    <x v="63"/>
    <s v="SouthEast"/>
    <s v="Jon"/>
    <x v="5"/>
    <s v="MSH Item"/>
    <n v="6820.56"/>
    <n v="9094.08"/>
  </r>
  <r>
    <x v="64"/>
    <s v="West"/>
    <s v="Jon"/>
    <x v="7"/>
    <s v="NWT Item"/>
    <n v="1768.9535999999998"/>
    <n v="3049.92"/>
  </r>
  <r>
    <x v="13"/>
    <s v="West"/>
    <s v="Jon"/>
    <x v="0"/>
    <s v="EWM Item"/>
    <n v="1805.7295000000001"/>
    <n v="4880.3500000000004"/>
  </r>
  <r>
    <x v="65"/>
    <s v="West"/>
    <s v="Jon"/>
    <x v="13"/>
    <s v="UBV Item"/>
    <n v="18.072799999999997"/>
    <n v="31.16"/>
  </r>
  <r>
    <x v="66"/>
    <s v="North"/>
    <s v="Jon"/>
    <x v="8"/>
    <s v="MYE Item"/>
    <n v="3330.0135"/>
    <n v="7400.03"/>
  </r>
  <r>
    <x v="67"/>
    <s v="SouthEast"/>
    <s v="Jon"/>
    <x v="0"/>
    <s v="KHA Item"/>
    <n v="1191.2445999999998"/>
    <n v="2053.87"/>
  </r>
  <r>
    <x v="68"/>
    <s v="West"/>
    <s v="Jon"/>
    <x v="12"/>
    <s v="TGO Item"/>
    <n v="2674.6056999999996"/>
    <n v="4533.2299999999996"/>
  </r>
  <r>
    <x v="69"/>
    <s v="MidWest"/>
    <s v="Jon"/>
    <x v="5"/>
    <s v="ILP Item"/>
    <n v="2982.5345000000002"/>
    <n v="5422.79"/>
  </r>
  <r>
    <x v="70"/>
    <s v="West"/>
    <s v="Jon"/>
    <x v="10"/>
    <s v="HGQ Item"/>
    <n v="249.38320000000002"/>
    <n v="366.74"/>
  </r>
  <r>
    <x v="71"/>
    <s v="NorthEast"/>
    <s v="Jon"/>
    <x v="0"/>
    <s v="EZU Item"/>
    <n v="607.64859999999999"/>
    <n v="1047.67"/>
  </r>
  <r>
    <x v="72"/>
    <s v="NorthEast"/>
    <s v="Jon"/>
    <x v="6"/>
    <s v="YIP Item"/>
    <n v="4494.4470000000001"/>
    <n v="9987.66"/>
  </r>
  <r>
    <x v="73"/>
    <s v="NorthEast"/>
    <s v="Jon"/>
    <x v="13"/>
    <s v="EIE Item"/>
    <n v="2212.8230000000003"/>
    <n v="5146.1000000000004"/>
  </r>
  <r>
    <x v="74"/>
    <s v="MidWest"/>
    <s v="Jon"/>
    <x v="7"/>
    <s v="WWB Item"/>
    <n v="1936.7624999999998"/>
    <n v="2582.35"/>
  </r>
  <r>
    <x v="75"/>
    <s v="NorthEast"/>
    <s v="Jon"/>
    <x v="10"/>
    <s v="JZS Item"/>
    <n v="2764.3959999999997"/>
    <n v="4766.2"/>
  </r>
  <r>
    <x v="76"/>
    <s v="SouthEast"/>
    <s v="Jon"/>
    <x v="7"/>
    <s v="PQT Item"/>
    <n v="1707.8126999999999"/>
    <n v="4615.71"/>
  </r>
  <r>
    <x v="77"/>
    <s v="SouthEast"/>
    <s v="Jon"/>
    <x v="12"/>
    <s v="XHR Item"/>
    <n v="4271.12"/>
    <n v="7364"/>
  </r>
  <r>
    <x v="78"/>
    <s v="MidWest"/>
    <s v="Jon"/>
    <x v="1"/>
    <s v="IAG Item"/>
    <n v="5988.93"/>
    <n v="7985.24"/>
  </r>
  <r>
    <x v="79"/>
    <s v="SouthEast"/>
    <s v="Jon"/>
    <x v="8"/>
    <s v="UGN Item"/>
    <n v="1503.7125000000001"/>
    <n v="2004.95"/>
  </r>
  <r>
    <x v="80"/>
    <s v="MidWest"/>
    <s v="Jon"/>
    <x v="1"/>
    <s v="FLS Item"/>
    <n v="3664.6785"/>
    <n v="8143.73"/>
  </r>
  <r>
    <x v="81"/>
    <s v="MidWest"/>
    <s v="Jon"/>
    <x v="9"/>
    <s v="LRH Item"/>
    <n v="500.88749999999999"/>
    <n v="1353.75"/>
  </r>
  <r>
    <x v="82"/>
    <s v="MidWest"/>
    <s v="Jon"/>
    <x v="0"/>
    <s v="QDA Item"/>
    <n v="5395.1260000000002"/>
    <n v="9809.32"/>
  </r>
  <r>
    <x v="83"/>
    <s v="NorthEast"/>
    <s v="Jon"/>
    <x v="3"/>
    <s v="MQP Item"/>
    <n v="4296.4137999999994"/>
    <n v="7407.61"/>
  </r>
  <r>
    <x v="84"/>
    <s v="NorthEast"/>
    <s v="Jon"/>
    <x v="8"/>
    <s v="ATV Item"/>
    <n v="2880.9"/>
    <n v="3273.75"/>
  </r>
  <r>
    <x v="85"/>
    <s v="NorthEast"/>
    <s v="Jon"/>
    <x v="8"/>
    <s v="UZP Item"/>
    <n v="526.07939999999996"/>
    <n v="891.66"/>
  </r>
  <r>
    <x v="86"/>
    <s v="MidWest"/>
    <s v="Jon"/>
    <x v="10"/>
    <s v="UDH Item"/>
    <n v="6619.97"/>
    <n v="9735.25"/>
  </r>
  <r>
    <x v="87"/>
    <s v="NorthEast"/>
    <s v="Jon"/>
    <x v="7"/>
    <s v="QJV Item"/>
    <n v="1835.8971999999999"/>
    <n v="3165.34"/>
  </r>
  <r>
    <x v="88"/>
    <s v="NorthEast"/>
    <s v="Jon"/>
    <x v="0"/>
    <s v="KVA Item"/>
    <n v="1070.9503"/>
    <n v="1815.17"/>
  </r>
  <r>
    <x v="89"/>
    <s v="North"/>
    <s v="Jon"/>
    <x v="12"/>
    <s v="TLQ Item"/>
    <n v="2084.6947"/>
    <n v="5634.31"/>
  </r>
  <r>
    <x v="90"/>
    <s v="North"/>
    <s v="Luke"/>
    <x v="6"/>
    <s v="MME Item"/>
    <n v="1281.1804999999999"/>
    <n v="3462.65"/>
  </r>
  <r>
    <x v="91"/>
    <s v="NorthEast"/>
    <s v="Luke"/>
    <x v="13"/>
    <s v="BJH Item"/>
    <n v="3387.0825000000004"/>
    <n v="7526.85"/>
  </r>
  <r>
    <x v="92"/>
    <s v="MidWest"/>
    <s v="Luke"/>
    <x v="2"/>
    <s v="ZEI Item"/>
    <n v="1370.5505000000001"/>
    <n v="2491.91"/>
  </r>
  <r>
    <x v="93"/>
    <s v="SouthEast"/>
    <s v="Luke"/>
    <x v="8"/>
    <s v="CLN Item"/>
    <n v="612.12599999999998"/>
    <n v="1360.28"/>
  </r>
  <r>
    <x v="94"/>
    <s v="NorthEast"/>
    <s v="Luke"/>
    <x v="0"/>
    <s v="ZMF Item"/>
    <n v="3251.3624999999997"/>
    <n v="4335.1499999999996"/>
  </r>
  <r>
    <x v="95"/>
    <s v="North"/>
    <s v="Luke"/>
    <x v="13"/>
    <s v="VRK Item"/>
    <n v="4155.9016000000001"/>
    <n v="6111.62"/>
  </r>
  <r>
    <x v="96"/>
    <s v="NorthEast"/>
    <s v="Luke"/>
    <x v="10"/>
    <s v="MQW Item"/>
    <n v="92.275999999999996"/>
    <n v="135.69999999999999"/>
  </r>
  <r>
    <x v="97"/>
    <s v="North"/>
    <s v="Luke"/>
    <x v="3"/>
    <s v="LFD Item"/>
    <n v="3413.6274000000003"/>
    <n v="9226.02"/>
  </r>
  <r>
    <x v="98"/>
    <s v="NorthEast"/>
    <s v="Luke"/>
    <x v="12"/>
    <s v="JTV Item"/>
    <n v="1731.3522"/>
    <n v="2985.09"/>
  </r>
  <r>
    <x v="99"/>
    <s v="NorthEast"/>
    <s v="Luke"/>
    <x v="1"/>
    <s v="MOQ Item"/>
    <n v="4595.2060000000001"/>
    <n v="8354.92"/>
  </r>
  <r>
    <x v="100"/>
    <s v="NorthEast"/>
    <s v="Luke"/>
    <x v="7"/>
    <s v="TTM Item"/>
    <n v="203.685"/>
    <n v="271.58"/>
  </r>
  <r>
    <x v="101"/>
    <s v="MidWest"/>
    <s v="Luke"/>
    <x v="5"/>
    <s v="NSN Item"/>
    <n v="8615.6224000000002"/>
    <n v="9790.48"/>
  </r>
  <r>
    <x v="27"/>
    <s v="West"/>
    <s v="Luke"/>
    <x v="8"/>
    <s v="JUE Item"/>
    <n v="1117.5012999999999"/>
    <n v="1894.07"/>
  </r>
  <r>
    <x v="10"/>
    <s v="NorthEast"/>
    <s v="Luke"/>
    <x v="12"/>
    <s v="XZF Item"/>
    <n v="1950.3045000000002"/>
    <n v="4334.01"/>
  </r>
  <r>
    <x v="102"/>
    <s v="MidWest"/>
    <s v="Luke"/>
    <x v="3"/>
    <s v="YHI Item"/>
    <n v="3418.5360000000005"/>
    <n v="6215.52"/>
  </r>
  <r>
    <x v="103"/>
    <s v="North"/>
    <s v="Luke"/>
    <x v="5"/>
    <s v="SRN Item"/>
    <n v="4662.3044"/>
    <n v="6856.33"/>
  </r>
  <r>
    <x v="104"/>
    <s v="West"/>
    <s v="Luke"/>
    <x v="10"/>
    <s v="CCV Item"/>
    <n v="1205.9256"/>
    <n v="1773.42"/>
  </r>
  <r>
    <x v="31"/>
    <s v="MidWest"/>
    <s v="Luke"/>
    <x v="5"/>
    <s v="YNQ Item"/>
    <n v="3185.7074000000002"/>
    <n v="8610.02"/>
  </r>
  <r>
    <x v="69"/>
    <s v="West"/>
    <s v="Luke"/>
    <x v="1"/>
    <s v="UCA Item"/>
    <n v="1267.3980000000001"/>
    <n v="2304.36"/>
  </r>
  <r>
    <x v="105"/>
    <s v="West"/>
    <s v="Luke"/>
    <x v="7"/>
    <s v="ETU Item"/>
    <n v="4341.1787000000004"/>
    <n v="7357.93"/>
  </r>
  <r>
    <x v="106"/>
    <s v="MidWest"/>
    <s v="Luke"/>
    <x v="13"/>
    <s v="WVS Item"/>
    <n v="1454.9974999999999"/>
    <n v="2645.45"/>
  </r>
  <r>
    <x v="11"/>
    <s v="SouthEast"/>
    <s v="Luke"/>
    <x v="4"/>
    <s v="AIM Item"/>
    <n v="3641.6343999999999"/>
    <n v="6278.68"/>
  </r>
  <r>
    <x v="107"/>
    <s v="NorthEast"/>
    <s v="Luke"/>
    <x v="6"/>
    <s v="HAK Item"/>
    <n v="640.66329999999994"/>
    <n v="1085.8699999999999"/>
  </r>
  <r>
    <x v="108"/>
    <s v="NorthEast"/>
    <s v="Luke"/>
    <x v="0"/>
    <s v="BCD Item"/>
    <n v="563.5630000000001"/>
    <n v="1024.6600000000001"/>
  </r>
  <r>
    <x v="109"/>
    <s v="NorthEast"/>
    <s v="Luke"/>
    <x v="1"/>
    <s v="CNN Item"/>
    <n v="4357.2449999999999"/>
    <n v="5809.66"/>
  </r>
  <r>
    <x v="110"/>
    <s v="NorthEast"/>
    <s v="Luke"/>
    <x v="1"/>
    <s v="LVD Item"/>
    <n v="241.6575"/>
    <n v="322.20999999999998"/>
  </r>
  <r>
    <x v="111"/>
    <s v="MidWest"/>
    <s v="Luke"/>
    <x v="10"/>
    <s v="XVI Item"/>
    <n v="4250.1646000000001"/>
    <n v="7327.87"/>
  </r>
  <r>
    <x v="112"/>
    <s v="MidWest"/>
    <s v="Luke"/>
    <x v="10"/>
    <s v="ZFB Item"/>
    <n v="3396.2484999999997"/>
    <n v="9179.0499999999993"/>
  </r>
  <r>
    <x v="113"/>
    <s v="West"/>
    <s v="Luke"/>
    <x v="10"/>
    <s v="VDA Item"/>
    <n v="2944.1"/>
    <n v="4990"/>
  </r>
  <r>
    <x v="114"/>
    <s v="SouthEast"/>
    <s v="Luke"/>
    <x v="3"/>
    <s v="KBY Item"/>
    <n v="2935.0364"/>
    <n v="4316.2299999999996"/>
  </r>
  <r>
    <x v="115"/>
    <s v="NorthEast"/>
    <s v="Luke"/>
    <x v="10"/>
    <s v="ULJ Item"/>
    <n v="3442.4258"/>
    <n v="5834.62"/>
  </r>
  <r>
    <x v="116"/>
    <s v="SouthEast"/>
    <s v="Luke"/>
    <x v="9"/>
    <s v="ENW Item"/>
    <n v="3438.0891999999994"/>
    <n v="5927.74"/>
  </r>
  <r>
    <x v="117"/>
    <s v="North"/>
    <s v="Luke"/>
    <x v="10"/>
    <s v="EXM Item"/>
    <n v="5754.9366999999993"/>
    <n v="9754.1299999999992"/>
  </r>
  <r>
    <x v="118"/>
    <s v="MidWest"/>
    <s v="Luke"/>
    <x v="8"/>
    <s v="QDR Item"/>
    <n v="3978.1851999999994"/>
    <n v="6858.94"/>
  </r>
  <r>
    <x v="119"/>
    <s v="MidWest"/>
    <s v="Luke"/>
    <x v="6"/>
    <s v="YAK Item"/>
    <n v="5245.7053000000005"/>
    <n v="5610.38"/>
  </r>
  <r>
    <x v="69"/>
    <s v="North"/>
    <s v="Luke"/>
    <x v="2"/>
    <s v="RYV Item"/>
    <n v="6159.0388000000003"/>
    <n v="9057.41"/>
  </r>
  <r>
    <x v="31"/>
    <s v="NorthEast"/>
    <s v="Rhonda"/>
    <x v="2"/>
    <s v="MKO Item"/>
    <n v="1885.7070000000001"/>
    <n v="4190.46"/>
  </r>
  <r>
    <x v="57"/>
    <s v="MidWest"/>
    <s v="Rhonda"/>
    <x v="9"/>
    <s v="JYF Item"/>
    <n v="3931.9823999999994"/>
    <n v="6779.28"/>
  </r>
  <r>
    <x v="120"/>
    <s v="West"/>
    <s v="Rhonda"/>
    <x v="0"/>
    <s v="WHF Item"/>
    <n v="5162.8456000000006"/>
    <n v="5521.76"/>
  </r>
  <r>
    <x v="121"/>
    <s v="NorthEast"/>
    <s v="Rhonda"/>
    <x v="7"/>
    <s v="MHX Item"/>
    <n v="2075.59"/>
    <n v="3773.8"/>
  </r>
  <r>
    <x v="122"/>
    <s v="SouthEast"/>
    <s v="Rhonda"/>
    <x v="9"/>
    <s v="TIH Item"/>
    <n v="4846.16"/>
    <n v="5507"/>
  </r>
  <r>
    <x v="65"/>
    <s v="SouthEast"/>
    <s v="Rhonda"/>
    <x v="13"/>
    <s v="XMY Item"/>
    <n v="2395.2467999999999"/>
    <n v="6473.64"/>
  </r>
  <r>
    <x v="123"/>
    <s v="NorthEast"/>
    <s v="Rhonda"/>
    <x v="10"/>
    <s v="NZX Item"/>
    <n v="725.55250000000001"/>
    <n v="1229.75"/>
  </r>
  <r>
    <x v="124"/>
    <s v="NorthEast"/>
    <s v="Rhonda"/>
    <x v="13"/>
    <s v="XZI Item"/>
    <n v="4217.7151999999996"/>
    <n v="9808.64"/>
  </r>
  <r>
    <x v="125"/>
    <s v="NorthEast"/>
    <s v="Rhonda"/>
    <x v="12"/>
    <s v="DIO Item"/>
    <n v="4246.5736500000003"/>
    <n v="4541.79"/>
  </r>
  <r>
    <x v="126"/>
    <s v="West"/>
    <s v="Rhonda"/>
    <x v="4"/>
    <s v="PEN Item"/>
    <n v="1701.144"/>
    <n v="3780.32"/>
  </r>
  <r>
    <x v="127"/>
    <s v="North"/>
    <s v="Rhonda"/>
    <x v="3"/>
    <s v="KFE Item"/>
    <n v="1297.0133999999998"/>
    <n v="2236.23"/>
  </r>
  <r>
    <x v="128"/>
    <s v="North"/>
    <s v="Rhonda"/>
    <x v="10"/>
    <s v="XFU Item"/>
    <n v="969.03510000000006"/>
    <n v="2253.5700000000002"/>
  </r>
  <r>
    <x v="129"/>
    <s v="SouthEast"/>
    <s v="Rhonda"/>
    <x v="0"/>
    <s v="XWP Item"/>
    <n v="3154.7064"/>
    <n v="5346.96"/>
  </r>
  <r>
    <x v="130"/>
    <s v="North"/>
    <s v="Rhonda"/>
    <x v="0"/>
    <s v="OAP Item"/>
    <n v="2666.1385999999998"/>
    <n v="7205.78"/>
  </r>
  <r>
    <x v="33"/>
    <s v="West"/>
    <s v="Rhonda"/>
    <x v="2"/>
    <s v="THO Item"/>
    <n v="4832.6850000000004"/>
    <n v="8786.7000000000007"/>
  </r>
  <r>
    <x v="131"/>
    <s v="NorthEast"/>
    <s v="Rhonda"/>
    <x v="12"/>
    <s v="FFT Item"/>
    <n v="7012.7711500000005"/>
    <n v="7500.29"/>
  </r>
  <r>
    <x v="132"/>
    <s v="West"/>
    <s v="Rhonda"/>
    <x v="5"/>
    <s v="EFD Item"/>
    <n v="45.006500000000003"/>
    <n v="81.83"/>
  </r>
  <r>
    <x v="133"/>
    <s v="North"/>
    <s v="Rhonda"/>
    <x v="10"/>
    <s v="SNK Item"/>
    <n v="2173.2177999999999"/>
    <n v="3683.42"/>
  </r>
  <r>
    <x v="134"/>
    <s v="West"/>
    <s v="Rhonda"/>
    <x v="8"/>
    <s v="FSD Item"/>
    <n v="3806.2051999999999"/>
    <n v="8851.64"/>
  </r>
  <r>
    <x v="37"/>
    <s v="West"/>
    <s v="Rhonda"/>
    <x v="9"/>
    <s v="UMN Item"/>
    <n v="1724.0325999999998"/>
    <n v="2972.47"/>
  </r>
  <r>
    <x v="135"/>
    <s v="North"/>
    <s v="Rhonda"/>
    <x v="11"/>
    <s v="WBN Item"/>
    <n v="892.64960000000008"/>
    <n v="1312.72"/>
  </r>
  <r>
    <x v="136"/>
    <s v="NorthEast"/>
    <s v="Rhonda"/>
    <x v="8"/>
    <s v="IWN Item"/>
    <n v="5331.8281500000003"/>
    <n v="5702.49"/>
  </r>
  <r>
    <x v="137"/>
    <s v="MidWest"/>
    <s v="Rhonda"/>
    <x v="9"/>
    <s v="ITT Item"/>
    <n v="2317.3040000000001"/>
    <n v="3407.8"/>
  </r>
  <r>
    <x v="138"/>
    <s v="MidWest"/>
    <s v="Rhonda"/>
    <x v="8"/>
    <s v="MKA Item"/>
    <n v="944.41020000000003"/>
    <n v="2552.46"/>
  </r>
  <r>
    <x v="139"/>
    <s v="NorthEast"/>
    <s v="Rhonda"/>
    <x v="9"/>
    <s v="LVG Item"/>
    <n v="3671.5798"/>
    <n v="6330.31"/>
  </r>
  <r>
    <x v="140"/>
    <s v="MidWest"/>
    <s v="Rhonda"/>
    <x v="12"/>
    <s v="QSA Item"/>
    <n v="6032.3582000000006"/>
    <n v="6451.72"/>
  </r>
  <r>
    <x v="106"/>
    <s v="MidWest"/>
    <s v="Rhonda"/>
    <x v="12"/>
    <s v="EYG Item"/>
    <n v="3918.3584000000001"/>
    <n v="4452.68"/>
  </r>
  <r>
    <x v="141"/>
    <s v="NorthEast"/>
    <s v="Rhonda"/>
    <x v="8"/>
    <s v="VCN Item"/>
    <n v="2991.7649999999999"/>
    <n v="3989.02"/>
  </r>
  <r>
    <x v="142"/>
    <s v="West"/>
    <s v="Rhonda"/>
    <x v="8"/>
    <s v="JUV Item"/>
    <n v="2790.2655"/>
    <n v="6200.59"/>
  </r>
  <r>
    <x v="143"/>
    <s v="NorthEast"/>
    <s v="Rhonda"/>
    <x v="2"/>
    <s v="SWQ Item"/>
    <n v="4295.7172"/>
    <n v="9990.0400000000009"/>
  </r>
  <r>
    <x v="32"/>
    <s v="MidWest"/>
    <s v="Rhonda"/>
    <x v="1"/>
    <s v="FZK Item"/>
    <n v="4145.5819000000001"/>
    <n v="7026.41"/>
  </r>
  <r>
    <x v="144"/>
    <s v="West"/>
    <s v="Rhonda"/>
    <x v="13"/>
    <s v="BUZ Item"/>
    <n v="4355.7929999999997"/>
    <n v="7382.7"/>
  </r>
  <r>
    <x v="145"/>
    <s v="MidWest"/>
    <s v="Rhonda"/>
    <x v="13"/>
    <s v="FPF Item"/>
    <n v="3381.0748000000003"/>
    <n v="9138.0400000000009"/>
  </r>
  <r>
    <x v="146"/>
    <s v="SouthEast"/>
    <s v="Rhonda"/>
    <x v="10"/>
    <s v="UVO Item"/>
    <n v="3345.5524000000005"/>
    <n v="4919.93"/>
  </r>
  <r>
    <x v="147"/>
    <s v="West"/>
    <s v="Rhonda"/>
    <x v="7"/>
    <s v="UNH Item"/>
    <n v="2727.48"/>
    <n v="3636.64"/>
  </r>
  <r>
    <x v="148"/>
    <s v="NorthEast"/>
    <s v="Rhonda"/>
    <x v="5"/>
    <s v="UDS Item"/>
    <n v="3354.5776000000001"/>
    <n v="3812.02"/>
  </r>
  <r>
    <x v="127"/>
    <s v="West"/>
    <s v="Rhonda"/>
    <x v="1"/>
    <s v="QTS Item"/>
    <n v="3138.5097999999998"/>
    <n v="7298.86"/>
  </r>
  <r>
    <x v="149"/>
    <s v="West"/>
    <s v="Rhonda"/>
    <x v="1"/>
    <s v="CJK Item"/>
    <n v="4675.335500000001"/>
    <n v="8500.61"/>
  </r>
  <r>
    <x v="150"/>
    <s v="West"/>
    <s v="Rhonda"/>
    <x v="3"/>
    <s v="WWU Item"/>
    <n v="3043.75225"/>
    <n v="3255.35"/>
  </r>
  <r>
    <x v="151"/>
    <s v="NorthEast"/>
    <s v="Rhonda"/>
    <x v="11"/>
    <s v="IZV Item"/>
    <n v="6050.4088000000002"/>
    <n v="8897.66"/>
  </r>
  <r>
    <x v="152"/>
    <s v="MidWest"/>
    <s v="Rhonda"/>
    <x v="12"/>
    <s v="DNA Item"/>
    <n v="6349.5871999999999"/>
    <n v="7215.44"/>
  </r>
  <r>
    <x v="153"/>
    <s v="MidWest"/>
    <s v="Rhonda"/>
    <x v="3"/>
    <s v="RFR Item"/>
    <n v="1074.6909000000001"/>
    <n v="2904.57"/>
  </r>
  <r>
    <x v="154"/>
    <s v="NorthEast"/>
    <s v="Rhonda"/>
    <x v="3"/>
    <s v="EAR Item"/>
    <n v="4384.4174999999996"/>
    <n v="9743.15"/>
  </r>
  <r>
    <x v="155"/>
    <s v="NorthEast"/>
    <s v="Rhonda"/>
    <x v="6"/>
    <s v="ZAH Item"/>
    <n v="5841.5896000000002"/>
    <n v="6638.17"/>
  </r>
  <r>
    <x v="156"/>
    <s v="NorthEast"/>
    <s v="Rhonda"/>
    <x v="0"/>
    <s v="ESJ Item"/>
    <n v="5269.9459999999999"/>
    <n v="9581.7199999999993"/>
  </r>
  <r>
    <x v="157"/>
    <s v="MidWest"/>
    <s v="Sheliadawn"/>
    <x v="12"/>
    <s v="WEW Item"/>
    <n v="5349.4444000000003"/>
    <n v="7866.83"/>
  </r>
  <r>
    <x v="158"/>
    <s v="North"/>
    <s v="Sheliadawn"/>
    <x v="3"/>
    <s v="XOU Item"/>
    <n v="3636.0837999999994"/>
    <n v="6269.11"/>
  </r>
  <r>
    <x v="159"/>
    <s v="NorthEast"/>
    <s v="Sheliadawn"/>
    <x v="11"/>
    <s v="QHO Item"/>
    <n v="1641.6136000000001"/>
    <n v="1865.47"/>
  </r>
  <r>
    <x v="160"/>
    <s v="NorthEast"/>
    <s v="Sheliadawn"/>
    <x v="6"/>
    <s v="AIQ Item"/>
    <n v="4257.4391999999998"/>
    <n v="6260.94"/>
  </r>
  <r>
    <x v="161"/>
    <s v="NorthEast"/>
    <s v="Sheliadawn"/>
    <x v="2"/>
    <s v="ONY Item"/>
    <n v="272.13300000000004"/>
    <n v="604.74"/>
  </r>
  <r>
    <x v="162"/>
    <s v="NorthEast"/>
    <s v="Sheliadawn"/>
    <x v="8"/>
    <s v="RGS Item"/>
    <n v="1365.32"/>
    <n v="1551.5"/>
  </r>
  <r>
    <x v="163"/>
    <s v="West"/>
    <s v="Sheliadawn"/>
    <x v="5"/>
    <s v="MFB Item"/>
    <n v="1174.9770000000001"/>
    <n v="2611.06"/>
  </r>
  <r>
    <x v="164"/>
    <s v="North"/>
    <s v="Sheliadawn"/>
    <x v="7"/>
    <s v="IAF Item"/>
    <n v="1908.5475000000001"/>
    <n v="2544.73"/>
  </r>
  <r>
    <x v="165"/>
    <s v="NorthEast"/>
    <s v="Sheliadawn"/>
    <x v="2"/>
    <s v="SBX Item"/>
    <n v="3281.5376000000001"/>
    <n v="3729.02"/>
  </r>
  <r>
    <x v="77"/>
    <s v="NorthEast"/>
    <s v="Sheliadawn"/>
    <x v="2"/>
    <s v="JZO Item"/>
    <n v="6575.61"/>
    <n v="8767.48"/>
  </r>
  <r>
    <x v="166"/>
    <s v="SouthEast"/>
    <s v="Sheliadawn"/>
    <x v="12"/>
    <s v="CRF Item"/>
    <n v="5399.0169999999998"/>
    <n v="9308.65"/>
  </r>
  <r>
    <x v="167"/>
    <s v="NorthEast"/>
    <s v="Sheliadawn"/>
    <x v="1"/>
    <s v="SCW Item"/>
    <n v="2237.4629"/>
    <n v="3792.31"/>
  </r>
  <r>
    <x v="127"/>
    <s v="NorthEast"/>
    <s v="Sheliadawn"/>
    <x v="9"/>
    <s v="GLG Item"/>
    <n v="3446.4241999999999"/>
    <n v="8014.94"/>
  </r>
  <r>
    <x v="168"/>
    <s v="West"/>
    <s v="Sheliadawn"/>
    <x v="11"/>
    <s v="NGZ Item"/>
    <n v="644.46879999999987"/>
    <n v="1092.32"/>
  </r>
  <r>
    <x v="80"/>
    <s v="MidWest"/>
    <s v="Sheliadawn"/>
    <x v="0"/>
    <s v="KKF Item"/>
    <n v="3343.9950000000003"/>
    <n v="7431.1"/>
  </r>
  <r>
    <x v="169"/>
    <s v="West"/>
    <s v="Sheliadawn"/>
    <x v="10"/>
    <s v="PKE Item"/>
    <n v="7137.5550000000003"/>
    <n v="9516.74"/>
  </r>
  <r>
    <x v="170"/>
    <s v="NorthEast"/>
    <s v="Sheliadawn"/>
    <x v="2"/>
    <s v="HMW Item"/>
    <n v="5011.1716000000006"/>
    <n v="7369.37"/>
  </r>
  <r>
    <x v="171"/>
    <s v="West"/>
    <s v="Sheliadawn"/>
    <x v="12"/>
    <s v="KQN Item"/>
    <n v="1622.2909"/>
    <n v="4384.57"/>
  </r>
  <r>
    <x v="172"/>
    <s v="North"/>
    <s v="Sheliadawn"/>
    <x v="3"/>
    <s v="BPJ Item"/>
    <n v="730.53800000000001"/>
    <n v="1238.2"/>
  </r>
  <r>
    <x v="86"/>
    <s v="NorthEast"/>
    <s v="Sheliadawn"/>
    <x v="1"/>
    <s v="ONK Item"/>
    <n v="2647.8405000000002"/>
    <n v="5884.09"/>
  </r>
  <r>
    <x v="173"/>
    <s v="SouthEast"/>
    <s v="Sheliadawn"/>
    <x v="5"/>
    <s v="NEE Item"/>
    <n v="4351.8045999999995"/>
    <n v="7375.94"/>
  </r>
  <r>
    <x v="174"/>
    <s v="NorthEast"/>
    <s v="Sheliadawn"/>
    <x v="5"/>
    <s v="KNX Item"/>
    <n v="4231.4634999999998"/>
    <n v="7693.57"/>
  </r>
  <r>
    <x v="175"/>
    <s v="NorthEast"/>
    <s v="Sheliadawn"/>
    <x v="0"/>
    <s v="PBH Item"/>
    <n v="5217.1855999999998"/>
    <n v="5928.62"/>
  </r>
  <r>
    <x v="176"/>
    <s v="NorthEast"/>
    <s v="Sheliadawn"/>
    <x v="9"/>
    <s v="QGM Item"/>
    <n v="5643.7452999999996"/>
    <n v="9565.67"/>
  </r>
  <r>
    <x v="177"/>
    <s v="North"/>
    <s v="Sheliadawn"/>
    <x v="0"/>
    <s v="NCH Item"/>
    <n v="5047.3450499999999"/>
    <n v="5398.23"/>
  </r>
  <r>
    <x v="178"/>
    <s v="MidWest"/>
    <s v="Sheliadawn"/>
    <x v="1"/>
    <s v="VGE Item"/>
    <n v="844.62290000000007"/>
    <n v="903.34"/>
  </r>
  <r>
    <x v="179"/>
    <s v="West"/>
    <s v="Sheliadawn"/>
    <x v="11"/>
    <s v="JGS Item"/>
    <n v="3107.2788999999998"/>
    <n v="7226.23"/>
  </r>
  <r>
    <x v="107"/>
    <s v="MidWest"/>
    <s v="Sheliadawn"/>
    <x v="8"/>
    <s v="TBQ Item"/>
    <n v="3970.2932000000001"/>
    <n v="9233.24"/>
  </r>
  <r>
    <x v="180"/>
    <s v="NorthEast"/>
    <s v="Sheliadawn"/>
    <x v="8"/>
    <s v="WWD Item"/>
    <n v="1528.835"/>
    <n v="2779.7"/>
  </r>
  <r>
    <x v="68"/>
    <s v="North"/>
    <s v="Sheliadawn"/>
    <x v="0"/>
    <s v="HQT Item"/>
    <n v="4756.4436000000005"/>
    <n v="6994.77"/>
  </r>
  <r>
    <x v="181"/>
    <s v="North"/>
    <s v="Sheliadawn"/>
    <x v="10"/>
    <s v="PUD Item"/>
    <n v="3827.0385000000006"/>
    <n v="8504.5300000000007"/>
  </r>
  <r>
    <x v="182"/>
    <s v="West"/>
    <s v="Sheliadawn"/>
    <x v="0"/>
    <s v="IYT Item"/>
    <n v="1390.5881000000002"/>
    <n v="1487.26"/>
  </r>
  <r>
    <x v="120"/>
    <s v="SouthEast"/>
    <s v="Sheliadawn"/>
    <x v="7"/>
    <s v="QBL Item"/>
    <n v="862.85950000000003"/>
    <n v="2006.65"/>
  </r>
  <r>
    <x v="99"/>
    <s v="NorthEast"/>
    <s v="Sheliadawn"/>
    <x v="6"/>
    <s v="JFF Item"/>
    <n v="3565.9298000000003"/>
    <n v="8292.86"/>
  </r>
  <r>
    <x v="153"/>
    <s v="MidWest"/>
    <s v="Sheliadawn"/>
    <x v="6"/>
    <s v="LCU Item"/>
    <n v="3976.5967999999998"/>
    <n v="4518.8599999999997"/>
  </r>
  <r>
    <x v="112"/>
    <s v="NorthEast"/>
    <s v="Sheliadawn"/>
    <x v="3"/>
    <s v="XYL Item"/>
    <n v="4638.9192000000003"/>
    <n v="6821.94"/>
  </r>
  <r>
    <x v="183"/>
    <s v="MidWest"/>
    <s v="Sheliadawn"/>
    <x v="11"/>
    <s v="NIV Item"/>
    <n v="5180.1380000000008"/>
    <n v="7617.85"/>
  </r>
  <r>
    <x v="184"/>
    <s v="NorthEast"/>
    <s v="Sheliadawn"/>
    <x v="11"/>
    <s v="HUO Item"/>
    <n v="2306.5689000000002"/>
    <n v="6233.97"/>
  </r>
  <r>
    <x v="185"/>
    <s v="SouthEast"/>
    <s v="Steven"/>
    <x v="2"/>
    <s v="OQM Item"/>
    <n v="6515.34"/>
    <n v="765"/>
  </r>
  <r>
    <x v="186"/>
    <s v="North"/>
    <s v="Steven"/>
    <x v="1"/>
    <s v="HPF Item"/>
    <n v="87.245999999999995"/>
    <n v="193.88"/>
  </r>
  <r>
    <x v="187"/>
    <s v="NorthEast"/>
    <s v="Steven"/>
    <x v="11"/>
    <s v="VDD Item"/>
    <n v="3729.2025000000003"/>
    <n v="4972.2700000000004"/>
  </r>
  <r>
    <x v="63"/>
    <s v="North"/>
    <s v="Steven"/>
    <x v="2"/>
    <s v="QIL Item"/>
    <n v="2952.3647999999998"/>
    <n v="3354.96"/>
  </r>
  <r>
    <x v="40"/>
    <s v="NorthEast"/>
    <s v="Steven"/>
    <x v="5"/>
    <s v="FZS Item"/>
    <n v="359.26359999999994"/>
    <n v="619.41999999999996"/>
  </r>
  <r>
    <x v="188"/>
    <s v="NorthEast"/>
    <s v="Steven"/>
    <x v="1"/>
    <s v="DKM Item"/>
    <n v="5385.81"/>
    <n v="7181.08"/>
  </r>
  <r>
    <x v="189"/>
    <s v="NorthEast"/>
    <s v="Steven"/>
    <x v="1"/>
    <s v="LGZ Item"/>
    <n v="4064.72"/>
    <n v="7390.4"/>
  </r>
  <r>
    <x v="190"/>
    <s v="NorthEast"/>
    <s v="Steven"/>
    <x v="5"/>
    <s v="BAN Item"/>
    <n v="2881.4256999999998"/>
    <n v="6700.99"/>
  </r>
  <r>
    <x v="191"/>
    <s v="NorthEast"/>
    <s v="Steven"/>
    <x v="2"/>
    <s v="OCL Item"/>
    <n v="3308.4067999999997"/>
    <n v="8941.64"/>
  </r>
  <r>
    <x v="192"/>
    <s v="MidWest"/>
    <s v="Steven"/>
    <x v="12"/>
    <s v="MTL Item"/>
    <n v="3730.9585500000003"/>
    <n v="3990.33"/>
  </r>
  <r>
    <x v="193"/>
    <s v="NorthEast"/>
    <s v="Steven"/>
    <x v="10"/>
    <s v="SMX Item"/>
    <n v="4035.8835999999997"/>
    <n v="6958.42"/>
  </r>
  <r>
    <x v="194"/>
    <s v="SouthEast"/>
    <s v="Steven"/>
    <x v="3"/>
    <s v="DRK Item"/>
    <n v="2266.7966000000001"/>
    <n v="5271.62"/>
  </r>
  <r>
    <x v="169"/>
    <s v="SouthEast"/>
    <s v="Steven"/>
    <x v="8"/>
    <s v="XLF Item"/>
    <n v="1798.3416"/>
    <n v="2043.57"/>
  </r>
  <r>
    <x v="195"/>
    <s v="NorthEast"/>
    <s v="Steven"/>
    <x v="12"/>
    <s v="III Item"/>
    <n v="5843.4508000000005"/>
    <n v="6249.68"/>
  </r>
  <r>
    <x v="196"/>
    <s v="North"/>
    <s v="Steven"/>
    <x v="7"/>
    <s v="FPO Item"/>
    <n v="1518.2024999999999"/>
    <n v="2024.27"/>
  </r>
  <r>
    <x v="45"/>
    <s v="MidWest"/>
    <s v="Steven"/>
    <x v="11"/>
    <s v="LXS Item"/>
    <n v="6385.7321000000002"/>
    <n v="6829.66"/>
  </r>
  <r>
    <x v="197"/>
    <s v="NorthEast"/>
    <s v="Steven"/>
    <x v="1"/>
    <s v="WPE Item"/>
    <n v="5394.1449999999995"/>
    <n v="9300.25"/>
  </r>
  <r>
    <x v="198"/>
    <s v="North"/>
    <s v="Steven"/>
    <x v="6"/>
    <s v="MGO Item"/>
    <n v="2464.9074999999998"/>
    <n v="4481.6499999999996"/>
  </r>
  <r>
    <x v="199"/>
    <s v="North"/>
    <s v="Steven"/>
    <x v="12"/>
    <s v="RDD Item"/>
    <n v="1980.135"/>
    <n v="2640.18"/>
  </r>
  <r>
    <x v="200"/>
    <s v="NorthEast"/>
    <s v="Steven"/>
    <x v="8"/>
    <s v="RGD Item"/>
    <n v="4276.9175999999998"/>
    <n v="9946.32"/>
  </r>
  <r>
    <x v="201"/>
    <s v="NorthEast"/>
    <s v="Steven"/>
    <x v="4"/>
    <s v="GYH Item"/>
    <n v="2280.1692000000003"/>
    <n v="3353.19"/>
  </r>
  <r>
    <x v="190"/>
    <s v="North"/>
    <s v="Steven"/>
    <x v="13"/>
    <s v="HKD Item"/>
    <n v="4911.2464500000006"/>
    <n v="5252.67"/>
  </r>
  <r>
    <x v="177"/>
    <s v="NorthEast"/>
    <s v="Steven"/>
    <x v="0"/>
    <s v="GYK Item"/>
    <n v="1864.6688000000001"/>
    <n v="2742.16"/>
  </r>
  <r>
    <x v="202"/>
    <s v="SouthEast"/>
    <s v="Steven"/>
    <x v="3"/>
    <s v="UPA Item"/>
    <n v="7054.7752"/>
    <n v="8016.79"/>
  </r>
  <r>
    <x v="203"/>
    <s v="MidWest"/>
    <s v="Steven"/>
    <x v="10"/>
    <s v="QPM Item"/>
    <n v="2645.0640000000003"/>
    <n v="5877.92"/>
  </r>
  <r>
    <x v="204"/>
    <s v="North"/>
    <s v="Steven"/>
    <x v="12"/>
    <s v="XIM Item"/>
    <n v="2510.1938"/>
    <n v="5837.66"/>
  </r>
  <r>
    <x v="205"/>
    <s v="West"/>
    <s v="Steven"/>
    <x v="3"/>
    <s v="EAP Item"/>
    <n v="3695.7671999999998"/>
    <n v="9988.56"/>
  </r>
  <r>
    <x v="206"/>
    <s v="SouthEast"/>
    <s v="Steven"/>
    <x v="7"/>
    <s v="UWT Item"/>
    <n v="246.18359999999998"/>
    <n v="572.52"/>
  </r>
  <r>
    <x v="207"/>
    <s v="SouthEast"/>
    <s v="Steven"/>
    <x v="4"/>
    <s v="MPS Item"/>
    <n v="6892.1624999999995"/>
    <n v="9189.5499999999993"/>
  </r>
  <r>
    <x v="208"/>
    <s v="SouthEast"/>
    <s v="Steven"/>
    <x v="11"/>
    <s v="ACF Item"/>
    <n v="3479.96"/>
    <n v="3954.5"/>
  </r>
  <r>
    <x v="209"/>
    <s v="NorthEast"/>
    <s v="Steven"/>
    <x v="5"/>
    <s v="ZCL Item"/>
    <n v="4549.0356999999995"/>
    <n v="7710.23"/>
  </r>
  <r>
    <x v="210"/>
    <s v="SouthEast"/>
    <s v="Steven"/>
    <x v="6"/>
    <s v="AWF Item"/>
    <n v="6417.6632"/>
    <n v="9437.74"/>
  </r>
  <r>
    <x v="211"/>
    <s v="North"/>
    <s v="Steven"/>
    <x v="5"/>
    <s v="TYZ Item"/>
    <n v="2542.4395"/>
    <n v="5912.65"/>
  </r>
  <r>
    <x v="212"/>
    <s v="North"/>
    <s v="Steven"/>
    <x v="0"/>
    <s v="OGH Item"/>
    <n v="2116.3997999999997"/>
    <n v="4921.8599999999997"/>
  </r>
  <r>
    <x v="141"/>
    <s v="NorthEast"/>
    <s v="Steven"/>
    <x v="5"/>
    <s v="VYM Item"/>
    <n v="2420.9618"/>
    <n v="6543.14"/>
  </r>
  <r>
    <x v="213"/>
    <s v="MidWest"/>
    <s v="Steven"/>
    <x v="1"/>
    <s v="WIP Item"/>
    <n v="3075.82"/>
    <n v="5592.4"/>
  </r>
  <r>
    <x v="214"/>
    <s v="West"/>
    <s v="Steven"/>
    <x v="11"/>
    <s v="WMW Item"/>
    <n v="4341.2245999999996"/>
    <n v="7484.87"/>
  </r>
  <r>
    <x v="158"/>
    <s v="West"/>
    <s v="Steven"/>
    <x v="1"/>
    <s v="MQT Item"/>
    <n v="3266.3488000000002"/>
    <n v="3711.76"/>
  </r>
  <r>
    <x v="215"/>
    <s v="MidWest"/>
    <s v="Steven"/>
    <x v="2"/>
    <s v="ILS Item"/>
    <n v="1461.2336"/>
    <n v="3949.28"/>
  </r>
  <r>
    <x v="216"/>
    <s v="North"/>
    <s v="Steven"/>
    <x v="7"/>
    <s v="XXH Item"/>
    <n v="610.89840000000004"/>
    <n v="898.38"/>
  </r>
  <r>
    <x v="217"/>
    <s v="NorthEast"/>
    <s v="Steven"/>
    <x v="9"/>
    <s v="BTJ Item"/>
    <n v="4431.1187999999993"/>
    <n v="7639.86"/>
  </r>
  <r>
    <x v="128"/>
    <s v="MidWest"/>
    <s v="Steven"/>
    <x v="3"/>
    <s v="SXT Item"/>
    <n v="7371.4425000000001"/>
    <n v="9828.59"/>
  </r>
  <r>
    <x v="218"/>
    <s v="NorthEast"/>
    <s v="Steven"/>
    <x v="3"/>
    <s v="DRO Item"/>
    <n v="4764.9841999999999"/>
    <n v="8215.49"/>
  </r>
  <r>
    <x v="219"/>
    <s v="MidWest"/>
    <s v="Troung"/>
    <x v="8"/>
    <s v="WIL Item"/>
    <n v="815.20889999999997"/>
    <n v="1381.71"/>
  </r>
  <r>
    <x v="220"/>
    <s v="SouthEast"/>
    <s v="Troung"/>
    <x v="0"/>
    <s v="EIS Item"/>
    <n v="5338.44"/>
    <n v="7117.92"/>
  </r>
  <r>
    <x v="221"/>
    <s v="North"/>
    <s v="Troung"/>
    <x v="8"/>
    <s v="TTK Item"/>
    <n v="2963.6761999999999"/>
    <n v="5023.18"/>
  </r>
  <r>
    <x v="222"/>
    <s v="SouthEast"/>
    <s v="Troung"/>
    <x v="2"/>
    <s v="UBW Item"/>
    <n v="1186.6409000000001"/>
    <n v="2759.63"/>
  </r>
  <r>
    <x v="98"/>
    <s v="North"/>
    <s v="Troung"/>
    <x v="10"/>
    <s v="GMO Item"/>
    <n v="5590.2749999999996"/>
    <n v="7453.7"/>
  </r>
  <r>
    <x v="223"/>
    <s v="NorthEast"/>
    <s v="Troung"/>
    <x v="1"/>
    <s v="XLN Item"/>
    <n v="1155.0808"/>
    <n v="3121.84"/>
  </r>
  <r>
    <x v="77"/>
    <s v="NorthEast"/>
    <s v="Troung"/>
    <x v="3"/>
    <s v="BSV Item"/>
    <n v="5085.1274000000003"/>
    <n v="8618.86"/>
  </r>
  <r>
    <x v="224"/>
    <s v="NorthEast"/>
    <s v="Troung"/>
    <x v="13"/>
    <s v="IKV Item"/>
    <n v="4949.5349999999999"/>
    <n v="6599.38"/>
  </r>
  <r>
    <x v="225"/>
    <s v="North"/>
    <s v="Troung"/>
    <x v="7"/>
    <s v="PXE Item"/>
    <n v="7327.08"/>
    <n v="9769.44"/>
  </r>
  <r>
    <x v="226"/>
    <s v="NorthEast"/>
    <s v="Troung"/>
    <x v="7"/>
    <s v="KKL Item"/>
    <n v="1775.075"/>
    <n v="4797.5"/>
  </r>
  <r>
    <x v="125"/>
    <s v="MidWest"/>
    <s v="Troung"/>
    <x v="11"/>
    <s v="RRT Item"/>
    <n v="2442.518"/>
    <n v="6601.4"/>
  </r>
  <r>
    <x v="227"/>
    <s v="SouthEast"/>
    <s v="Troung"/>
    <x v="5"/>
    <s v="ZMY Item"/>
    <n v="3234.2809999999995"/>
    <n v="8741.2999999999993"/>
  </r>
  <r>
    <x v="228"/>
    <s v="NorthEast"/>
    <s v="Troung"/>
    <x v="6"/>
    <s v="YTX Item"/>
    <n v="4906.6270000000004"/>
    <n v="8921.14"/>
  </r>
  <r>
    <x v="229"/>
    <s v="NorthEast"/>
    <s v="Troung"/>
    <x v="13"/>
    <s v="CMU Item"/>
    <n v="5412.7864"/>
    <n v="7959.98"/>
  </r>
  <r>
    <x v="215"/>
    <s v="MidWest"/>
    <s v="Troung"/>
    <x v="11"/>
    <s v="EVO Item"/>
    <n v="9189.7783999999992"/>
    <n v="9828.64"/>
  </r>
  <r>
    <x v="144"/>
    <s v="West"/>
    <s v="Troung"/>
    <x v="10"/>
    <s v="PUA Item"/>
    <n v="2050.4450000000002"/>
    <n v="3535.25"/>
  </r>
  <r>
    <x v="230"/>
    <s v="NorthEast"/>
    <s v="Troung"/>
    <x v="11"/>
    <s v="BJI Item"/>
    <n v="105.4019"/>
    <n v="284.87"/>
  </r>
  <r>
    <x v="231"/>
    <s v="NorthEast"/>
    <s v="Troung"/>
    <x v="13"/>
    <s v="FZY Item"/>
    <n v="331.15370000000001"/>
    <n v="895.01"/>
  </r>
  <r>
    <x v="232"/>
    <s v="West"/>
    <s v="Troung"/>
    <x v="6"/>
    <s v="AEW Item"/>
    <n v="4760.7907999999998"/>
    <n v="8208.26"/>
  </r>
  <r>
    <x v="46"/>
    <s v="NorthEast"/>
    <s v="Troung"/>
    <x v="12"/>
    <s v="EYP Item"/>
    <n v="2705.4448000000002"/>
    <n v="4664.5600000000004"/>
  </r>
  <r>
    <x v="107"/>
    <s v="MidWest"/>
    <s v="Troung"/>
    <x v="8"/>
    <s v="KXJ Item"/>
    <n v="4501.7550000000001"/>
    <n v="6002.34"/>
  </r>
  <r>
    <x v="233"/>
    <s v="North"/>
    <s v="Troung"/>
    <x v="8"/>
    <s v="NFU Item"/>
    <n v="234.08879999999999"/>
    <n v="266.01"/>
  </r>
  <r>
    <x v="234"/>
    <s v="West"/>
    <s v="Troung"/>
    <x v="4"/>
    <s v="YHA Item"/>
    <n v="114.453"/>
    <n v="254.34"/>
  </r>
  <r>
    <x v="235"/>
    <s v="NorthEast"/>
    <s v="Troung"/>
    <x v="4"/>
    <s v="CNH Item"/>
    <n v="4467.8380000000006"/>
    <n v="6570.35"/>
  </r>
  <r>
    <x v="236"/>
    <s v="MidWest"/>
    <s v="Troung"/>
    <x v="12"/>
    <s v="KFB Item"/>
    <n v="4976.2782999999999"/>
    <n v="8434.3700000000008"/>
  </r>
  <r>
    <x v="35"/>
    <s v="SouthEast"/>
    <s v="Troung"/>
    <x v="7"/>
    <s v="ZQH Item"/>
    <n v="2637.41995"/>
    <n v="2820.77"/>
  </r>
  <r>
    <x v="237"/>
    <s v="West"/>
    <s v="Troung"/>
    <x v="11"/>
    <s v="EUH Item"/>
    <n v="196.45839999999998"/>
    <n v="456.88"/>
  </r>
  <r>
    <x v="238"/>
    <s v="West"/>
    <s v="Troung"/>
    <x v="6"/>
    <s v="XBY Item"/>
    <n v="2350.4615999999996"/>
    <n v="4052.52"/>
  </r>
  <r>
    <x v="239"/>
    <s v="NorthEast"/>
    <s v="Troung"/>
    <x v="12"/>
    <s v="GAK Item"/>
    <n v="345.51579999999996"/>
    <n v="585.62"/>
  </r>
  <r>
    <x v="240"/>
    <s v="NorthEast"/>
    <s v="Troung"/>
    <x v="1"/>
    <s v="SQZ Item"/>
    <n v="5717.9141999999993"/>
    <n v="9691.3799999999992"/>
  </r>
  <r>
    <x v="241"/>
    <s v="West"/>
    <s v="Troung"/>
    <x v="6"/>
    <s v="KPO Item"/>
    <n v="426.47829999999999"/>
    <n v="991.81"/>
  </r>
  <r>
    <x v="105"/>
    <s v="NorthEast"/>
    <s v="Troung"/>
    <x v="5"/>
    <s v="EHO Item"/>
    <n v="1251.6849999999999"/>
    <n v="2121.5"/>
  </r>
  <r>
    <x v="242"/>
    <s v="SouthEast"/>
    <s v="Troung"/>
    <x v="2"/>
    <s v="GPQ Item"/>
    <n v="6549.8713500000003"/>
    <n v="7005.21"/>
  </r>
  <r>
    <x v="243"/>
    <s v="NorthEast"/>
    <s v="Troung"/>
    <x v="7"/>
    <s v="DVC Item"/>
    <n v="3411.5625500000001"/>
    <n v="3648.73"/>
  </r>
  <r>
    <x v="244"/>
    <s v="North"/>
    <s v="Troung"/>
    <x v="4"/>
    <s v="PJA Item"/>
    <n v="682.20900000000006"/>
    <n v="1240.3800000000001"/>
  </r>
  <r>
    <x v="245"/>
    <s v="NorthEast"/>
    <s v="Troung"/>
    <x v="8"/>
    <s v="WCX Item"/>
    <n v="1182.0463999999999"/>
    <n v="3194.72"/>
  </r>
  <r>
    <x v="48"/>
    <s v="West"/>
    <s v="Troung"/>
    <x v="6"/>
    <s v="YGD Item"/>
    <n v="2226.9456"/>
    <n v="2530.62"/>
  </r>
  <r>
    <x v="246"/>
    <s v="West"/>
    <s v="Troung"/>
    <x v="7"/>
    <s v="ZAW Item"/>
    <n v="2878.6815000000001"/>
    <n v="6397.07"/>
  </r>
  <r>
    <x v="144"/>
    <s v="North"/>
    <s v="Troung"/>
    <x v="6"/>
    <s v="WJP Item"/>
    <n v="2596.2075000000004"/>
    <n v="5769.35"/>
  </r>
  <r>
    <x v="219"/>
    <s v="SouthEast"/>
    <s v="Troung"/>
    <x v="13"/>
    <s v="YIT Item"/>
    <n v="3219.6067999999996"/>
    <n v="8701.64"/>
  </r>
  <r>
    <x v="247"/>
    <s v="SouthEast"/>
    <s v="Troung"/>
    <x v="8"/>
    <s v="KJV Item"/>
    <n v="9318.9580000000005"/>
    <n v="9966.7999999999993"/>
  </r>
  <r>
    <x v="248"/>
    <s v="NorthEast"/>
    <s v="Troung"/>
    <x v="13"/>
    <s v="PAY Item"/>
    <n v="3795.6056999999996"/>
    <n v="6433.23"/>
  </r>
  <r>
    <x v="249"/>
    <s v="North"/>
    <s v="Troung"/>
    <x v="6"/>
    <s v="GHH Item"/>
    <n v="7657.5664000000006"/>
    <n v="8701.7800000000007"/>
  </r>
  <r>
    <x v="20"/>
    <s v="NorthEast"/>
    <s v="Troung"/>
    <x v="13"/>
    <s v="TUL Item"/>
    <n v="2918.6280000000002"/>
    <n v="6485.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6EC163-29E4-4AE2-BBC6-050F7C0D935B}"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rowHeaderCaption="Customers Name">
  <location ref="A3:B14" firstHeaderRow="1" firstDataRow="1" firstDataCol="1"/>
  <pivotFields count="8">
    <pivotField numFmtId="14" showAll="0">
      <items count="15">
        <item x="0"/>
        <item x="1"/>
        <item x="2"/>
        <item x="3"/>
        <item x="4"/>
        <item x="5"/>
        <item x="6"/>
        <item x="7"/>
        <item x="8"/>
        <item x="9"/>
        <item x="10"/>
        <item x="11"/>
        <item x="12"/>
        <item x="13"/>
        <item t="default"/>
      </items>
    </pivotField>
    <pivotField showAll="0"/>
    <pivotField showAll="0"/>
    <pivotField axis="axisRow" showAll="0" measureFilter="1" sortType="descending">
      <items count="15">
        <item x="4"/>
        <item x="8"/>
        <item x="6"/>
        <item x="7"/>
        <item x="3"/>
        <item x="11"/>
        <item x="0"/>
        <item x="13"/>
        <item x="9"/>
        <item x="2"/>
        <item x="10"/>
        <item x="12"/>
        <item x="5"/>
        <item x="1"/>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items count="6">
        <item x="0"/>
        <item x="1"/>
        <item x="2"/>
        <item x="3"/>
        <item x="4"/>
        <item t="default"/>
      </items>
    </pivotField>
  </pivotFields>
  <rowFields count="1">
    <field x="3"/>
  </rowFields>
  <rowItems count="11">
    <i>
      <x v="13"/>
    </i>
    <i>
      <x v="10"/>
    </i>
    <i>
      <x v="11"/>
    </i>
    <i>
      <x v="1"/>
    </i>
    <i>
      <x v="12"/>
    </i>
    <i>
      <x v="4"/>
    </i>
    <i>
      <x v="2"/>
    </i>
    <i>
      <x v="6"/>
    </i>
    <i>
      <x v="9"/>
    </i>
    <i>
      <x v="7"/>
    </i>
    <i t="grand">
      <x/>
    </i>
  </rowItems>
  <colItems count="1">
    <i/>
  </colItems>
  <dataFields count="1">
    <dataField name="Total Sales " fld="6"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4F54472-6F16-4892-BBC0-DF6AEEE8D5AB}" name="PivotTable3"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chartFormat="2">
  <location ref="A3:C32" firstHeaderRow="1" firstDataRow="1" firstDataCol="2"/>
  <pivotFields count="8">
    <pivotField axis="axisRow" compact="0" numFmtId="14" outline="0" showAll="0">
      <items count="15">
        <item x="0"/>
        <item x="1"/>
        <item x="2"/>
        <item x="3"/>
        <item x="4"/>
        <item x="5"/>
        <item x="6"/>
        <item x="7"/>
        <item x="8"/>
        <item x="9"/>
        <item x="10"/>
        <item x="11"/>
        <item x="12"/>
        <item x="13"/>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axis="axisRow" compact="0" outline="0" showAll="0">
      <items count="6">
        <item x="0"/>
        <item x="1"/>
        <item x="2"/>
        <item x="3"/>
        <item x="4"/>
        <item t="default"/>
      </items>
    </pivotField>
  </pivotFields>
  <rowFields count="2">
    <field x="7"/>
    <field x="0"/>
  </rowFields>
  <rowItems count="29">
    <i>
      <x v="1"/>
      <x v="6"/>
    </i>
    <i r="1">
      <x v="7"/>
    </i>
    <i r="1">
      <x v="8"/>
    </i>
    <i r="1">
      <x v="9"/>
    </i>
    <i r="1">
      <x v="10"/>
    </i>
    <i r="1">
      <x v="11"/>
    </i>
    <i r="1">
      <x v="12"/>
    </i>
    <i t="default">
      <x v="1"/>
    </i>
    <i>
      <x v="2"/>
      <x v="1"/>
    </i>
    <i r="1">
      <x v="2"/>
    </i>
    <i r="1">
      <x v="3"/>
    </i>
    <i r="1">
      <x v="4"/>
    </i>
    <i r="1">
      <x v="5"/>
    </i>
    <i r="1">
      <x v="6"/>
    </i>
    <i r="1">
      <x v="7"/>
    </i>
    <i r="1">
      <x v="8"/>
    </i>
    <i r="1">
      <x v="9"/>
    </i>
    <i r="1">
      <x v="10"/>
    </i>
    <i r="1">
      <x v="11"/>
    </i>
    <i r="1">
      <x v="12"/>
    </i>
    <i t="default">
      <x v="2"/>
    </i>
    <i>
      <x v="3"/>
      <x v="1"/>
    </i>
    <i r="1">
      <x v="2"/>
    </i>
    <i r="1">
      <x v="3"/>
    </i>
    <i r="1">
      <x v="4"/>
    </i>
    <i r="1">
      <x v="5"/>
    </i>
    <i r="1">
      <x v="6"/>
    </i>
    <i t="default">
      <x v="3"/>
    </i>
    <i t="grand">
      <x/>
    </i>
  </rowItems>
  <colItems count="1">
    <i/>
  </colItems>
  <dataFields count="1">
    <dataField name="Sum of Sales" fld="6"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B98D6D95-A09E-46FD-93D3-08EBF965A5F7}" autoFormatId="16" applyNumberFormats="0" applyBorderFormats="0" applyFontFormats="0" applyPatternFormats="0" applyAlignmentFormats="0" applyWidthHeightFormats="0">
  <queryTableRefresh nextId="14">
    <queryTableFields count="5">
      <queryTableField id="3" name="State or Union Territory" tableColumnId="3"/>
      <queryTableField id="4" name="Population" tableColumnId="4"/>
      <queryTableField id="7" name="Rural population" tableColumnId="7"/>
      <queryTableField id="9" name="Urban population" tableColumnId="9"/>
      <queryTableField id="12" name="Sex ratio" tableColumnId="12"/>
    </queryTableFields>
    <queryTableDeletedFields count="7">
      <deletedField name="Header"/>
      <deletedField name="Rank"/>
      <deletedField name="National Share (%)"/>
      <deletedField name="Decadal growth (2001–2012)"/>
      <deletedField name="Percent rural"/>
      <deletedField name="Percent urban"/>
      <deletedField name="Population Density[a]"/>
    </queryTableDeleted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C85EA0D2-0602-49AA-A423-0EF15624051F}" sourceName="Region">
  <extLst>
    <x:ext xmlns:x15="http://schemas.microsoft.com/office/spreadsheetml/2010/11/main" uri="{2F2917AC-EB37-4324-AD4E-5DD8C200BD13}">
      <x15:tableSlicerCache tableId="2"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D2E34A5C-0982-4E96-B3C0-68A0EC25AFB9}" cache="Slicer_Region" caption="Region"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F36B59-B15B-4849-8703-8FACAA66D591}" name="List_edit" displayName="List_edit" ref="A1:E37" tableType="queryTable" totalsRowShown="0">
  <tableColumns count="5">
    <tableColumn id="3" xr3:uid="{56409F6C-3187-498D-9751-D7310048EF26}" uniqueName="3" name="State" queryTableFieldId="3" dataDxfId="5"/>
    <tableColumn id="4" xr3:uid="{F807EB95-B13C-4EA7-82F9-777C586872B6}" uniqueName="4" name="Population" queryTableFieldId="4" dataDxfId="4" dataCellStyle="Comma"/>
    <tableColumn id="7" xr3:uid="{8CC2E314-FFCC-4880-982B-EC390C0C9465}" uniqueName="7" name="Rural population" queryTableFieldId="7" dataDxfId="3"/>
    <tableColumn id="9" xr3:uid="{18CF5163-89E8-4CC2-BC53-D3C0F9AC1DAE}" uniqueName="9" name="Urban population" queryTableFieldId="9" dataDxfId="2"/>
    <tableColumn id="12" xr3:uid="{D8AC3115-99A1-42D9-97A5-58D7D861F690}" uniqueName="12" name="Sex ratio" queryTableFieldId="12" dataDxfId="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9D7884-9580-4C33-9F58-19F78BDCE707}" name="Table2" displayName="Table2" ref="A1:C48" totalsRowShown="0" headerRowDxfId="0">
  <autoFilter ref="A1:C48" xr:uid="{00000000-0009-0000-0100-000002000000}"/>
  <tableColumns count="3">
    <tableColumn id="1" xr3:uid="{30CA8E1C-819E-45D9-BB13-08AB3FF9DF23}" name="Country"/>
    <tableColumn id="2" xr3:uid="{E1AE3D25-2E7F-478A-A94B-917A09DF0C0B}" name="Region"/>
    <tableColumn id="3" xr3:uid="{2AA351D9-A3D5-42D0-8C09-24E1E281BDA6}" name="Oil Production in thousands of barrels per da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microsoft.com/office/2007/relationships/slicer" Target="../slicers/slicer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99D8-44A5-4FBD-8218-ECBED329E467}">
  <dimension ref="A1:K62"/>
  <sheetViews>
    <sheetView workbookViewId="0">
      <selection activeCell="B1" sqref="B1"/>
    </sheetView>
  </sheetViews>
  <sheetFormatPr defaultRowHeight="13.2"/>
  <cols>
    <col min="2" max="2" width="21.88671875" style="6" customWidth="1"/>
    <col min="3" max="3" width="8.88671875" customWidth="1"/>
    <col min="4" max="4" width="14.88671875" customWidth="1"/>
    <col min="5" max="5" width="20.77734375" customWidth="1"/>
    <col min="7" max="7" width="11.5546875" customWidth="1"/>
    <col min="10" max="11" width="15.33203125" customWidth="1"/>
    <col min="258" max="258" width="21.88671875" customWidth="1"/>
    <col min="260" max="260" width="14.88671875" customWidth="1"/>
    <col min="263" max="263" width="11.5546875" customWidth="1"/>
    <col min="266" max="266" width="15.33203125" customWidth="1"/>
    <col min="514" max="514" width="21.88671875" customWidth="1"/>
    <col min="516" max="516" width="14.88671875" customWidth="1"/>
    <col min="519" max="519" width="11.5546875" customWidth="1"/>
    <col min="522" max="522" width="15.33203125" customWidth="1"/>
    <col min="770" max="770" width="21.88671875" customWidth="1"/>
    <col min="772" max="772" width="14.88671875" customWidth="1"/>
    <col min="775" max="775" width="11.5546875" customWidth="1"/>
    <col min="778" max="778" width="15.33203125" customWidth="1"/>
    <col min="1026" max="1026" width="21.88671875" customWidth="1"/>
    <col min="1028" max="1028" width="14.88671875" customWidth="1"/>
    <col min="1031" max="1031" width="11.5546875" customWidth="1"/>
    <col min="1034" max="1034" width="15.33203125" customWidth="1"/>
    <col min="1282" max="1282" width="21.88671875" customWidth="1"/>
    <col min="1284" max="1284" width="14.88671875" customWidth="1"/>
    <col min="1287" max="1287" width="11.5546875" customWidth="1"/>
    <col min="1290" max="1290" width="15.33203125" customWidth="1"/>
    <col min="1538" max="1538" width="21.88671875" customWidth="1"/>
    <col min="1540" max="1540" width="14.88671875" customWidth="1"/>
    <col min="1543" max="1543" width="11.5546875" customWidth="1"/>
    <col min="1546" max="1546" width="15.33203125" customWidth="1"/>
    <col min="1794" max="1794" width="21.88671875" customWidth="1"/>
    <col min="1796" max="1796" width="14.88671875" customWidth="1"/>
    <col min="1799" max="1799" width="11.5546875" customWidth="1"/>
    <col min="1802" max="1802" width="15.33203125" customWidth="1"/>
    <col min="2050" max="2050" width="21.88671875" customWidth="1"/>
    <col min="2052" max="2052" width="14.88671875" customWidth="1"/>
    <col min="2055" max="2055" width="11.5546875" customWidth="1"/>
    <col min="2058" max="2058" width="15.33203125" customWidth="1"/>
    <col min="2306" max="2306" width="21.88671875" customWidth="1"/>
    <col min="2308" max="2308" width="14.88671875" customWidth="1"/>
    <col min="2311" max="2311" width="11.5546875" customWidth="1"/>
    <col min="2314" max="2314" width="15.33203125" customWidth="1"/>
    <col min="2562" max="2562" width="21.88671875" customWidth="1"/>
    <col min="2564" max="2564" width="14.88671875" customWidth="1"/>
    <col min="2567" max="2567" width="11.5546875" customWidth="1"/>
    <col min="2570" max="2570" width="15.33203125" customWidth="1"/>
    <col min="2818" max="2818" width="21.88671875" customWidth="1"/>
    <col min="2820" max="2820" width="14.88671875" customWidth="1"/>
    <col min="2823" max="2823" width="11.5546875" customWidth="1"/>
    <col min="2826" max="2826" width="15.33203125" customWidth="1"/>
    <col min="3074" max="3074" width="21.88671875" customWidth="1"/>
    <col min="3076" max="3076" width="14.88671875" customWidth="1"/>
    <col min="3079" max="3079" width="11.5546875" customWidth="1"/>
    <col min="3082" max="3082" width="15.33203125" customWidth="1"/>
    <col min="3330" max="3330" width="21.88671875" customWidth="1"/>
    <col min="3332" max="3332" width="14.88671875" customWidth="1"/>
    <col min="3335" max="3335" width="11.5546875" customWidth="1"/>
    <col min="3338" max="3338" width="15.33203125" customWidth="1"/>
    <col min="3586" max="3586" width="21.88671875" customWidth="1"/>
    <col min="3588" max="3588" width="14.88671875" customWidth="1"/>
    <col min="3591" max="3591" width="11.5546875" customWidth="1"/>
    <col min="3594" max="3594" width="15.33203125" customWidth="1"/>
    <col min="3842" max="3842" width="21.88671875" customWidth="1"/>
    <col min="3844" max="3844" width="14.88671875" customWidth="1"/>
    <col min="3847" max="3847" width="11.5546875" customWidth="1"/>
    <col min="3850" max="3850" width="15.33203125" customWidth="1"/>
    <col min="4098" max="4098" width="21.88671875" customWidth="1"/>
    <col min="4100" max="4100" width="14.88671875" customWidth="1"/>
    <col min="4103" max="4103" width="11.5546875" customWidth="1"/>
    <col min="4106" max="4106" width="15.33203125" customWidth="1"/>
    <col min="4354" max="4354" width="21.88671875" customWidth="1"/>
    <col min="4356" max="4356" width="14.88671875" customWidth="1"/>
    <col min="4359" max="4359" width="11.5546875" customWidth="1"/>
    <col min="4362" max="4362" width="15.33203125" customWidth="1"/>
    <col min="4610" max="4610" width="21.88671875" customWidth="1"/>
    <col min="4612" max="4612" width="14.88671875" customWidth="1"/>
    <col min="4615" max="4615" width="11.5546875" customWidth="1"/>
    <col min="4618" max="4618" width="15.33203125" customWidth="1"/>
    <col min="4866" max="4866" width="21.88671875" customWidth="1"/>
    <col min="4868" max="4868" width="14.88671875" customWidth="1"/>
    <col min="4871" max="4871" width="11.5546875" customWidth="1"/>
    <col min="4874" max="4874" width="15.33203125" customWidth="1"/>
    <col min="5122" max="5122" width="21.88671875" customWidth="1"/>
    <col min="5124" max="5124" width="14.88671875" customWidth="1"/>
    <col min="5127" max="5127" width="11.5546875" customWidth="1"/>
    <col min="5130" max="5130" width="15.33203125" customWidth="1"/>
    <col min="5378" max="5378" width="21.88671875" customWidth="1"/>
    <col min="5380" max="5380" width="14.88671875" customWidth="1"/>
    <col min="5383" max="5383" width="11.5546875" customWidth="1"/>
    <col min="5386" max="5386" width="15.33203125" customWidth="1"/>
    <col min="5634" max="5634" width="21.88671875" customWidth="1"/>
    <col min="5636" max="5636" width="14.88671875" customWidth="1"/>
    <col min="5639" max="5639" width="11.5546875" customWidth="1"/>
    <col min="5642" max="5642" width="15.33203125" customWidth="1"/>
    <col min="5890" max="5890" width="21.88671875" customWidth="1"/>
    <col min="5892" max="5892" width="14.88671875" customWidth="1"/>
    <col min="5895" max="5895" width="11.5546875" customWidth="1"/>
    <col min="5898" max="5898" width="15.33203125" customWidth="1"/>
    <col min="6146" max="6146" width="21.88671875" customWidth="1"/>
    <col min="6148" max="6148" width="14.88671875" customWidth="1"/>
    <col min="6151" max="6151" width="11.5546875" customWidth="1"/>
    <col min="6154" max="6154" width="15.33203125" customWidth="1"/>
    <col min="6402" max="6402" width="21.88671875" customWidth="1"/>
    <col min="6404" max="6404" width="14.88671875" customWidth="1"/>
    <col min="6407" max="6407" width="11.5546875" customWidth="1"/>
    <col min="6410" max="6410" width="15.33203125" customWidth="1"/>
    <col min="6658" max="6658" width="21.88671875" customWidth="1"/>
    <col min="6660" max="6660" width="14.88671875" customWidth="1"/>
    <col min="6663" max="6663" width="11.5546875" customWidth="1"/>
    <col min="6666" max="6666" width="15.33203125" customWidth="1"/>
    <col min="6914" max="6914" width="21.88671875" customWidth="1"/>
    <col min="6916" max="6916" width="14.88671875" customWidth="1"/>
    <col min="6919" max="6919" width="11.5546875" customWidth="1"/>
    <col min="6922" max="6922" width="15.33203125" customWidth="1"/>
    <col min="7170" max="7170" width="21.88671875" customWidth="1"/>
    <col min="7172" max="7172" width="14.88671875" customWidth="1"/>
    <col min="7175" max="7175" width="11.5546875" customWidth="1"/>
    <col min="7178" max="7178" width="15.33203125" customWidth="1"/>
    <col min="7426" max="7426" width="21.88671875" customWidth="1"/>
    <col min="7428" max="7428" width="14.88671875" customWidth="1"/>
    <col min="7431" max="7431" width="11.5546875" customWidth="1"/>
    <col min="7434" max="7434" width="15.33203125" customWidth="1"/>
    <col min="7682" max="7682" width="21.88671875" customWidth="1"/>
    <col min="7684" max="7684" width="14.88671875" customWidth="1"/>
    <col min="7687" max="7687" width="11.5546875" customWidth="1"/>
    <col min="7690" max="7690" width="15.33203125" customWidth="1"/>
    <col min="7938" max="7938" width="21.88671875" customWidth="1"/>
    <col min="7940" max="7940" width="14.88671875" customWidth="1"/>
    <col min="7943" max="7943" width="11.5546875" customWidth="1"/>
    <col min="7946" max="7946" width="15.33203125" customWidth="1"/>
    <col min="8194" max="8194" width="21.88671875" customWidth="1"/>
    <col min="8196" max="8196" width="14.88671875" customWidth="1"/>
    <col min="8199" max="8199" width="11.5546875" customWidth="1"/>
    <col min="8202" max="8202" width="15.33203125" customWidth="1"/>
    <col min="8450" max="8450" width="21.88671875" customWidth="1"/>
    <col min="8452" max="8452" width="14.88671875" customWidth="1"/>
    <col min="8455" max="8455" width="11.5546875" customWidth="1"/>
    <col min="8458" max="8458" width="15.33203125" customWidth="1"/>
    <col min="8706" max="8706" width="21.88671875" customWidth="1"/>
    <col min="8708" max="8708" width="14.88671875" customWidth="1"/>
    <col min="8711" max="8711" width="11.5546875" customWidth="1"/>
    <col min="8714" max="8714" width="15.33203125" customWidth="1"/>
    <col min="8962" max="8962" width="21.88671875" customWidth="1"/>
    <col min="8964" max="8964" width="14.88671875" customWidth="1"/>
    <col min="8967" max="8967" width="11.5546875" customWidth="1"/>
    <col min="8970" max="8970" width="15.33203125" customWidth="1"/>
    <col min="9218" max="9218" width="21.88671875" customWidth="1"/>
    <col min="9220" max="9220" width="14.88671875" customWidth="1"/>
    <col min="9223" max="9223" width="11.5546875" customWidth="1"/>
    <col min="9226" max="9226" width="15.33203125" customWidth="1"/>
    <col min="9474" max="9474" width="21.88671875" customWidth="1"/>
    <col min="9476" max="9476" width="14.88671875" customWidth="1"/>
    <col min="9479" max="9479" width="11.5546875" customWidth="1"/>
    <col min="9482" max="9482" width="15.33203125" customWidth="1"/>
    <col min="9730" max="9730" width="21.88671875" customWidth="1"/>
    <col min="9732" max="9732" width="14.88671875" customWidth="1"/>
    <col min="9735" max="9735" width="11.5546875" customWidth="1"/>
    <col min="9738" max="9738" width="15.33203125" customWidth="1"/>
    <col min="9986" max="9986" width="21.88671875" customWidth="1"/>
    <col min="9988" max="9988" width="14.88671875" customWidth="1"/>
    <col min="9991" max="9991" width="11.5546875" customWidth="1"/>
    <col min="9994" max="9994" width="15.33203125" customWidth="1"/>
    <col min="10242" max="10242" width="21.88671875" customWidth="1"/>
    <col min="10244" max="10244" width="14.88671875" customWidth="1"/>
    <col min="10247" max="10247" width="11.5546875" customWidth="1"/>
    <col min="10250" max="10250" width="15.33203125" customWidth="1"/>
    <col min="10498" max="10498" width="21.88671875" customWidth="1"/>
    <col min="10500" max="10500" width="14.88671875" customWidth="1"/>
    <col min="10503" max="10503" width="11.5546875" customWidth="1"/>
    <col min="10506" max="10506" width="15.33203125" customWidth="1"/>
    <col min="10754" max="10754" width="21.88671875" customWidth="1"/>
    <col min="10756" max="10756" width="14.88671875" customWidth="1"/>
    <col min="10759" max="10759" width="11.5546875" customWidth="1"/>
    <col min="10762" max="10762" width="15.33203125" customWidth="1"/>
    <col min="11010" max="11010" width="21.88671875" customWidth="1"/>
    <col min="11012" max="11012" width="14.88671875" customWidth="1"/>
    <col min="11015" max="11015" width="11.5546875" customWidth="1"/>
    <col min="11018" max="11018" width="15.33203125" customWidth="1"/>
    <col min="11266" max="11266" width="21.88671875" customWidth="1"/>
    <col min="11268" max="11268" width="14.88671875" customWidth="1"/>
    <col min="11271" max="11271" width="11.5546875" customWidth="1"/>
    <col min="11274" max="11274" width="15.33203125" customWidth="1"/>
    <col min="11522" max="11522" width="21.88671875" customWidth="1"/>
    <col min="11524" max="11524" width="14.88671875" customWidth="1"/>
    <col min="11527" max="11527" width="11.5546875" customWidth="1"/>
    <col min="11530" max="11530" width="15.33203125" customWidth="1"/>
    <col min="11778" max="11778" width="21.88671875" customWidth="1"/>
    <col min="11780" max="11780" width="14.88671875" customWidth="1"/>
    <col min="11783" max="11783" width="11.5546875" customWidth="1"/>
    <col min="11786" max="11786" width="15.33203125" customWidth="1"/>
    <col min="12034" max="12034" width="21.88671875" customWidth="1"/>
    <col min="12036" max="12036" width="14.88671875" customWidth="1"/>
    <col min="12039" max="12039" width="11.5546875" customWidth="1"/>
    <col min="12042" max="12042" width="15.33203125" customWidth="1"/>
    <col min="12290" max="12290" width="21.88671875" customWidth="1"/>
    <col min="12292" max="12292" width="14.88671875" customWidth="1"/>
    <col min="12295" max="12295" width="11.5546875" customWidth="1"/>
    <col min="12298" max="12298" width="15.33203125" customWidth="1"/>
    <col min="12546" max="12546" width="21.88671875" customWidth="1"/>
    <col min="12548" max="12548" width="14.88671875" customWidth="1"/>
    <col min="12551" max="12551" width="11.5546875" customWidth="1"/>
    <col min="12554" max="12554" width="15.33203125" customWidth="1"/>
    <col min="12802" max="12802" width="21.88671875" customWidth="1"/>
    <col min="12804" max="12804" width="14.88671875" customWidth="1"/>
    <col min="12807" max="12807" width="11.5546875" customWidth="1"/>
    <col min="12810" max="12810" width="15.33203125" customWidth="1"/>
    <col min="13058" max="13058" width="21.88671875" customWidth="1"/>
    <col min="13060" max="13060" width="14.88671875" customWidth="1"/>
    <col min="13063" max="13063" width="11.5546875" customWidth="1"/>
    <col min="13066" max="13066" width="15.33203125" customWidth="1"/>
    <col min="13314" max="13314" width="21.88671875" customWidth="1"/>
    <col min="13316" max="13316" width="14.88671875" customWidth="1"/>
    <col min="13319" max="13319" width="11.5546875" customWidth="1"/>
    <col min="13322" max="13322" width="15.33203125" customWidth="1"/>
    <col min="13570" max="13570" width="21.88671875" customWidth="1"/>
    <col min="13572" max="13572" width="14.88671875" customWidth="1"/>
    <col min="13575" max="13575" width="11.5546875" customWidth="1"/>
    <col min="13578" max="13578" width="15.33203125" customWidth="1"/>
    <col min="13826" max="13826" width="21.88671875" customWidth="1"/>
    <col min="13828" max="13828" width="14.88671875" customWidth="1"/>
    <col min="13831" max="13831" width="11.5546875" customWidth="1"/>
    <col min="13834" max="13834" width="15.33203125" customWidth="1"/>
    <col min="14082" max="14082" width="21.88671875" customWidth="1"/>
    <col min="14084" max="14084" width="14.88671875" customWidth="1"/>
    <col min="14087" max="14087" width="11.5546875" customWidth="1"/>
    <col min="14090" max="14090" width="15.33203125" customWidth="1"/>
    <col min="14338" max="14338" width="21.88671875" customWidth="1"/>
    <col min="14340" max="14340" width="14.88671875" customWidth="1"/>
    <col min="14343" max="14343" width="11.5546875" customWidth="1"/>
    <col min="14346" max="14346" width="15.33203125" customWidth="1"/>
    <col min="14594" max="14594" width="21.88671875" customWidth="1"/>
    <col min="14596" max="14596" width="14.88671875" customWidth="1"/>
    <col min="14599" max="14599" width="11.5546875" customWidth="1"/>
    <col min="14602" max="14602" width="15.33203125" customWidth="1"/>
    <col min="14850" max="14850" width="21.88671875" customWidth="1"/>
    <col min="14852" max="14852" width="14.88671875" customWidth="1"/>
    <col min="14855" max="14855" width="11.5546875" customWidth="1"/>
    <col min="14858" max="14858" width="15.33203125" customWidth="1"/>
    <col min="15106" max="15106" width="21.88671875" customWidth="1"/>
    <col min="15108" max="15108" width="14.88671875" customWidth="1"/>
    <col min="15111" max="15111" width="11.5546875" customWidth="1"/>
    <col min="15114" max="15114" width="15.33203125" customWidth="1"/>
    <col min="15362" max="15362" width="21.88671875" customWidth="1"/>
    <col min="15364" max="15364" width="14.88671875" customWidth="1"/>
    <col min="15367" max="15367" width="11.5546875" customWidth="1"/>
    <col min="15370" max="15370" width="15.33203125" customWidth="1"/>
    <col min="15618" max="15618" width="21.88671875" customWidth="1"/>
    <col min="15620" max="15620" width="14.88671875" customWidth="1"/>
    <col min="15623" max="15623" width="11.5546875" customWidth="1"/>
    <col min="15626" max="15626" width="15.33203125" customWidth="1"/>
    <col min="15874" max="15874" width="21.88671875" customWidth="1"/>
    <col min="15876" max="15876" width="14.88671875" customWidth="1"/>
    <col min="15879" max="15879" width="11.5546875" customWidth="1"/>
    <col min="15882" max="15882" width="15.33203125" customWidth="1"/>
    <col min="16130" max="16130" width="21.88671875" customWidth="1"/>
    <col min="16132" max="16132" width="14.88671875" customWidth="1"/>
    <col min="16135" max="16135" width="11.5546875" customWidth="1"/>
    <col min="16138" max="16138" width="15.33203125" customWidth="1"/>
  </cols>
  <sheetData>
    <row r="1" spans="1:11" ht="15.9" customHeight="1">
      <c r="A1" t="s">
        <v>0</v>
      </c>
      <c r="B1" s="1">
        <v>9939</v>
      </c>
      <c r="C1">
        <f>LEN(B1)</f>
        <v>4</v>
      </c>
      <c r="D1" s="2" t="s">
        <v>2047</v>
      </c>
      <c r="J1" s="2" t="s">
        <v>2047</v>
      </c>
      <c r="K1" s="79"/>
    </row>
    <row r="2" spans="1:11" ht="15.9" customHeight="1">
      <c r="A2" t="s">
        <v>1</v>
      </c>
      <c r="B2" s="4">
        <v>924</v>
      </c>
      <c r="D2" s="80">
        <v>44814</v>
      </c>
      <c r="E2" s="81"/>
      <c r="J2" s="82">
        <v>44814</v>
      </c>
      <c r="K2" s="79"/>
    </row>
    <row r="3" spans="1:11" ht="15.9" customHeight="1">
      <c r="A3" t="s">
        <v>2</v>
      </c>
      <c r="B3" s="4">
        <v>8100</v>
      </c>
      <c r="D3" s="80">
        <v>44815</v>
      </c>
      <c r="E3" s="81"/>
      <c r="J3" s="82">
        <v>44815</v>
      </c>
      <c r="K3" s="79"/>
    </row>
    <row r="4" spans="1:11" ht="15.9" customHeight="1">
      <c r="A4" t="s">
        <v>3</v>
      </c>
      <c r="B4" s="4">
        <v>8030</v>
      </c>
      <c r="D4" s="80">
        <v>44816</v>
      </c>
      <c r="E4" s="81"/>
      <c r="J4" s="82">
        <v>44816</v>
      </c>
      <c r="K4" s="79"/>
    </row>
    <row r="5" spans="1:11" ht="15.9" customHeight="1">
      <c r="A5" t="s">
        <v>4</v>
      </c>
      <c r="B5" s="4">
        <v>7121</v>
      </c>
      <c r="D5" s="80">
        <v>44817</v>
      </c>
      <c r="E5" s="81"/>
      <c r="J5" s="82">
        <v>44817</v>
      </c>
      <c r="K5" s="79"/>
    </row>
    <row r="6" spans="1:11" ht="15.9" customHeight="1">
      <c r="A6" t="s">
        <v>5</v>
      </c>
      <c r="B6" s="4">
        <v>700</v>
      </c>
      <c r="D6" s="80">
        <v>44818</v>
      </c>
      <c r="E6" s="81"/>
      <c r="J6" s="82">
        <v>44818</v>
      </c>
      <c r="K6" s="79"/>
    </row>
    <row r="7" spans="1:11" ht="15.9" customHeight="1">
      <c r="A7" t="s">
        <v>6</v>
      </c>
      <c r="B7" s="4">
        <v>67989</v>
      </c>
      <c r="D7" s="80">
        <v>44819</v>
      </c>
      <c r="E7" s="81"/>
      <c r="J7" s="82">
        <v>44820</v>
      </c>
      <c r="K7" s="79"/>
    </row>
    <row r="8" spans="1:11" ht="15.9" customHeight="1">
      <c r="A8" t="s">
        <v>7</v>
      </c>
      <c r="B8" s="4">
        <v>67894</v>
      </c>
      <c r="D8" s="80">
        <v>44820</v>
      </c>
      <c r="E8" s="81"/>
      <c r="J8" s="82">
        <v>45179</v>
      </c>
      <c r="K8" s="79"/>
    </row>
    <row r="9" spans="1:11" ht="15.9" customHeight="1">
      <c r="A9" t="s">
        <v>8</v>
      </c>
      <c r="B9" s="4">
        <v>6000</v>
      </c>
      <c r="D9" s="80">
        <v>44821</v>
      </c>
      <c r="E9" s="81"/>
      <c r="J9" s="82">
        <v>45180</v>
      </c>
      <c r="K9" s="79"/>
    </row>
    <row r="10" spans="1:11" ht="15.9" customHeight="1">
      <c r="A10" t="s">
        <v>9</v>
      </c>
      <c r="B10" s="4">
        <v>584358</v>
      </c>
      <c r="D10" s="80">
        <v>44822</v>
      </c>
      <c r="E10" s="81"/>
      <c r="J10" s="82">
        <v>45181</v>
      </c>
      <c r="K10" s="79"/>
    </row>
    <row r="11" spans="1:11" ht="15.9" customHeight="1">
      <c r="A11" t="s">
        <v>10</v>
      </c>
      <c r="B11" s="4">
        <v>584358</v>
      </c>
      <c r="D11" s="80">
        <v>44823</v>
      </c>
      <c r="E11" s="81"/>
      <c r="J11" s="82">
        <v>45182</v>
      </c>
      <c r="K11" s="79"/>
    </row>
    <row r="12" spans="1:11" ht="15.9" customHeight="1">
      <c r="A12" t="s">
        <v>11</v>
      </c>
      <c r="B12" s="4">
        <v>55627</v>
      </c>
      <c r="C12" s="83">
        <f>SUM(B1:B36)</f>
        <v>4946820</v>
      </c>
      <c r="D12" s="80">
        <v>44824</v>
      </c>
      <c r="E12" s="81"/>
      <c r="J12" s="82">
        <v>45183</v>
      </c>
      <c r="K12" s="79"/>
    </row>
    <row r="13" spans="1:11" ht="15.9" customHeight="1">
      <c r="A13" t="s">
        <v>12</v>
      </c>
      <c r="B13" s="4">
        <v>5200</v>
      </c>
      <c r="D13" s="80">
        <v>44825</v>
      </c>
      <c r="E13" s="81"/>
      <c r="J13" s="82">
        <v>45185</v>
      </c>
      <c r="K13" s="79"/>
    </row>
    <row r="14" spans="1:11" ht="15.9" customHeight="1">
      <c r="A14" t="s">
        <v>13</v>
      </c>
      <c r="B14" s="4">
        <v>51</v>
      </c>
      <c r="D14" s="80">
        <v>44826</v>
      </c>
      <c r="E14" s="81"/>
      <c r="J14" s="82">
        <v>45545</v>
      </c>
      <c r="K14" s="79"/>
    </row>
    <row r="15" spans="1:11" ht="15.9" customHeight="1">
      <c r="A15" t="s">
        <v>14</v>
      </c>
      <c r="B15" s="4">
        <v>48000</v>
      </c>
      <c r="D15" s="80">
        <v>44827</v>
      </c>
      <c r="E15" s="81"/>
      <c r="J15" s="82">
        <v>45546</v>
      </c>
      <c r="K15" s="79"/>
    </row>
    <row r="16" spans="1:11" ht="15.9" customHeight="1">
      <c r="A16" t="s">
        <v>15</v>
      </c>
      <c r="B16" s="5">
        <v>47207</v>
      </c>
      <c r="D16" s="80">
        <v>44828</v>
      </c>
      <c r="E16" s="81"/>
      <c r="J16" s="82">
        <v>45547</v>
      </c>
      <c r="K16" s="79"/>
    </row>
    <row r="17" spans="1:5" ht="15.9" customHeight="1">
      <c r="A17" t="s">
        <v>16</v>
      </c>
      <c r="B17" s="5">
        <v>415</v>
      </c>
      <c r="D17" s="80">
        <v>44829</v>
      </c>
      <c r="E17" s="81"/>
    </row>
    <row r="18" spans="1:5" ht="15.9" customHeight="1">
      <c r="A18" t="s">
        <v>17</v>
      </c>
      <c r="B18" s="5">
        <v>4025</v>
      </c>
      <c r="D18" s="80">
        <v>44830</v>
      </c>
      <c r="E18" s="81"/>
    </row>
    <row r="19" spans="1:5" ht="15.9" customHeight="1">
      <c r="A19" t="s">
        <v>18</v>
      </c>
      <c r="B19" s="5">
        <v>40000</v>
      </c>
      <c r="D19" s="80">
        <v>44831</v>
      </c>
      <c r="E19" s="81"/>
    </row>
    <row r="20" spans="1:5" ht="15.9" customHeight="1">
      <c r="A20" t="s">
        <v>19</v>
      </c>
      <c r="B20" s="5">
        <v>3999</v>
      </c>
      <c r="D20" s="80">
        <v>44832</v>
      </c>
      <c r="E20" s="81"/>
    </row>
    <row r="21" spans="1:5" ht="15.9" customHeight="1">
      <c r="A21" t="s">
        <v>20</v>
      </c>
      <c r="B21" s="5">
        <v>35709</v>
      </c>
    </row>
    <row r="22" spans="1:5" ht="15.9" customHeight="1">
      <c r="A22" t="s">
        <v>21</v>
      </c>
      <c r="B22" s="5">
        <v>30460</v>
      </c>
    </row>
    <row r="23" spans="1:5" ht="15.9" customHeight="1">
      <c r="A23" t="s">
        <v>22</v>
      </c>
      <c r="B23" s="5">
        <v>3000</v>
      </c>
    </row>
    <row r="24" spans="1:5" ht="15.9" customHeight="1">
      <c r="A24" t="s">
        <v>23</v>
      </c>
      <c r="B24" s="5">
        <v>28548</v>
      </c>
    </row>
    <row r="25" spans="1:5" ht="15.9" customHeight="1">
      <c r="A25" t="s">
        <v>24</v>
      </c>
      <c r="B25" s="5">
        <v>2846</v>
      </c>
    </row>
    <row r="26" spans="1:5" ht="15.9" customHeight="1">
      <c r="A26" t="s">
        <v>25</v>
      </c>
      <c r="B26" s="5">
        <v>251579</v>
      </c>
    </row>
    <row r="27" spans="1:5" ht="15.9" customHeight="1">
      <c r="A27" t="s">
        <v>26</v>
      </c>
      <c r="B27" s="5">
        <v>251579</v>
      </c>
    </row>
    <row r="28" spans="1:5" ht="15.9" customHeight="1">
      <c r="A28" t="s">
        <v>27</v>
      </c>
      <c r="B28" s="5">
        <v>25000</v>
      </c>
    </row>
    <row r="29" spans="1:5" ht="15.9" customHeight="1">
      <c r="A29" t="s">
        <v>28</v>
      </c>
      <c r="B29" s="5">
        <v>243020</v>
      </c>
    </row>
    <row r="30" spans="1:5" ht="15.9" customHeight="1">
      <c r="A30" t="s">
        <v>29</v>
      </c>
      <c r="B30" s="5">
        <v>243020</v>
      </c>
    </row>
    <row r="31" spans="1:5" ht="15.9" customHeight="1">
      <c r="A31" t="s">
        <v>30</v>
      </c>
      <c r="B31" s="5">
        <v>2121</v>
      </c>
    </row>
    <row r="32" spans="1:5" ht="15.9" customHeight="1">
      <c r="A32" t="s">
        <v>31</v>
      </c>
      <c r="B32" s="5">
        <v>200527</v>
      </c>
    </row>
    <row r="33" spans="1:2" ht="15.9" customHeight="1">
      <c r="A33" t="s">
        <v>32</v>
      </c>
      <c r="B33" s="5">
        <v>200527</v>
      </c>
    </row>
    <row r="34" spans="1:2" ht="15.9" customHeight="1">
      <c r="A34" t="s">
        <v>33</v>
      </c>
      <c r="B34" s="5">
        <v>2000</v>
      </c>
    </row>
    <row r="35" spans="1:2" ht="15.9" customHeight="1">
      <c r="A35" t="s">
        <v>34</v>
      </c>
      <c r="B35" s="5">
        <v>2000</v>
      </c>
    </row>
    <row r="36" spans="1:2" ht="15.9" customHeight="1">
      <c r="A36" t="s">
        <v>35</v>
      </c>
      <c r="B36" s="5">
        <v>1874947</v>
      </c>
    </row>
    <row r="37" spans="1:2" ht="15.9" customHeight="1">
      <c r="A37" t="s">
        <v>36</v>
      </c>
      <c r="B37" s="5">
        <v>1874947</v>
      </c>
    </row>
    <row r="38" spans="1:2" ht="15.9" customHeight="1">
      <c r="A38" t="s">
        <v>37</v>
      </c>
      <c r="B38" s="5">
        <v>18127</v>
      </c>
    </row>
    <row r="39" spans="1:2" ht="15.9" customHeight="1">
      <c r="A39" t="s">
        <v>38</v>
      </c>
      <c r="B39" s="5">
        <v>172000</v>
      </c>
    </row>
    <row r="40" spans="1:2" ht="15.9" customHeight="1">
      <c r="A40" t="s">
        <v>39</v>
      </c>
      <c r="B40" s="5">
        <v>172000</v>
      </c>
    </row>
    <row r="41" spans="1:2" ht="15.9" customHeight="1">
      <c r="A41" t="s">
        <v>40</v>
      </c>
      <c r="B41" s="5">
        <v>171</v>
      </c>
    </row>
    <row r="42" spans="1:2" ht="15.9" customHeight="1">
      <c r="A42" t="s">
        <v>41</v>
      </c>
      <c r="B42" s="5">
        <v>170423</v>
      </c>
    </row>
    <row r="43" spans="1:2" ht="15.9" customHeight="1">
      <c r="A43" t="s">
        <v>42</v>
      </c>
      <c r="B43" s="5">
        <v>170423</v>
      </c>
    </row>
    <row r="44" spans="1:2" ht="15.9" customHeight="1">
      <c r="A44" t="s">
        <v>43</v>
      </c>
      <c r="B44" s="5">
        <v>170389</v>
      </c>
    </row>
    <row r="45" spans="1:2" ht="15.9" customHeight="1">
      <c r="A45" t="s">
        <v>44</v>
      </c>
      <c r="B45" s="5">
        <v>170389</v>
      </c>
    </row>
    <row r="46" spans="1:2" ht="15.9" customHeight="1">
      <c r="A46" t="s">
        <v>45</v>
      </c>
      <c r="B46" s="5">
        <v>1703</v>
      </c>
    </row>
    <row r="47" spans="1:2" ht="15.9" customHeight="1">
      <c r="A47" t="s">
        <v>46</v>
      </c>
      <c r="B47" s="5">
        <v>16768</v>
      </c>
    </row>
    <row r="48" spans="1:2" ht="15.9" customHeight="1">
      <c r="A48" t="s">
        <v>3</v>
      </c>
      <c r="B48" s="5">
        <v>16377</v>
      </c>
    </row>
    <row r="49" spans="1:2" ht="15.9" customHeight="1">
      <c r="A49" t="s">
        <v>47</v>
      </c>
      <c r="B49" s="5">
        <v>15978</v>
      </c>
    </row>
    <row r="50" spans="1:2" ht="15.9" customHeight="1">
      <c r="A50" t="s">
        <v>48</v>
      </c>
      <c r="B50" s="5">
        <v>15250</v>
      </c>
    </row>
    <row r="51" spans="1:2" ht="15.9" customHeight="1">
      <c r="A51" t="s">
        <v>3</v>
      </c>
      <c r="B51" s="5">
        <v>15168</v>
      </c>
    </row>
    <row r="52" spans="1:2" ht="15.9" customHeight="1">
      <c r="A52" t="s">
        <v>49</v>
      </c>
      <c r="B52" s="5">
        <v>1500</v>
      </c>
    </row>
    <row r="53" spans="1:2">
      <c r="A53" t="s">
        <v>50</v>
      </c>
      <c r="B53" s="5">
        <v>1500</v>
      </c>
    </row>
    <row r="54" spans="1:2">
      <c r="A54" t="s">
        <v>51</v>
      </c>
      <c r="B54" s="5">
        <v>1480</v>
      </c>
    </row>
    <row r="55" spans="1:2">
      <c r="A55" t="s">
        <v>52</v>
      </c>
      <c r="B55" s="5">
        <v>1259629</v>
      </c>
    </row>
    <row r="56" spans="1:2">
      <c r="A56" t="s">
        <v>53</v>
      </c>
      <c r="B56" s="5">
        <v>1259629</v>
      </c>
    </row>
    <row r="57" spans="1:2">
      <c r="A57" t="s">
        <v>54</v>
      </c>
      <c r="B57" s="5">
        <v>12000</v>
      </c>
    </row>
    <row r="58" spans="1:2">
      <c r="A58" t="s">
        <v>55</v>
      </c>
      <c r="B58" s="5">
        <v>11311</v>
      </c>
    </row>
    <row r="59" spans="1:2">
      <c r="A59" t="s">
        <v>56</v>
      </c>
      <c r="B59" s="5">
        <v>103266</v>
      </c>
    </row>
    <row r="60" spans="1:2">
      <c r="A60" t="s">
        <v>57</v>
      </c>
      <c r="B60" s="5">
        <v>103266</v>
      </c>
    </row>
    <row r="61" spans="1:2">
      <c r="A61" t="s">
        <v>58</v>
      </c>
      <c r="B61" s="5">
        <v>10200</v>
      </c>
    </row>
    <row r="62" spans="1:2">
      <c r="A62" t="s">
        <v>59</v>
      </c>
      <c r="B62" s="5">
        <v>10</v>
      </c>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A2B09-2501-46B1-BEBD-E7D73B085F2D}">
  <dimension ref="A1:N37"/>
  <sheetViews>
    <sheetView workbookViewId="0">
      <selection activeCell="I14" sqref="I14"/>
    </sheetView>
  </sheetViews>
  <sheetFormatPr defaultRowHeight="13.2"/>
  <cols>
    <col min="1" max="1" width="29.109375" customWidth="1"/>
    <col min="2" max="2" width="18.88671875" style="49" bestFit="1" customWidth="1"/>
    <col min="3" max="3" width="17.77734375" bestFit="1" customWidth="1"/>
    <col min="4" max="4" width="18.44140625" bestFit="1" customWidth="1"/>
    <col min="5" max="5" width="11" bestFit="1" customWidth="1"/>
    <col min="12" max="12" width="29.109375" customWidth="1"/>
    <col min="13" max="13" width="17.77734375" bestFit="1" customWidth="1"/>
    <col min="14" max="14" width="18.44140625" bestFit="1" customWidth="1"/>
  </cols>
  <sheetData>
    <row r="1" spans="1:14">
      <c r="A1" t="s">
        <v>95</v>
      </c>
      <c r="B1" s="49" t="s">
        <v>1428</v>
      </c>
      <c r="C1" t="s">
        <v>1429</v>
      </c>
      <c r="D1" t="s">
        <v>1430</v>
      </c>
      <c r="E1" t="s">
        <v>1431</v>
      </c>
      <c r="L1" t="s">
        <v>95</v>
      </c>
      <c r="M1" t="s">
        <v>1429</v>
      </c>
      <c r="N1" t="s">
        <v>1430</v>
      </c>
    </row>
    <row r="2" spans="1:14">
      <c r="A2" t="s">
        <v>1432</v>
      </c>
      <c r="B2" s="65">
        <v>199812341</v>
      </c>
      <c r="C2">
        <v>155317278</v>
      </c>
      <c r="D2">
        <v>44495063</v>
      </c>
      <c r="E2" t="s">
        <v>1433</v>
      </c>
      <c r="L2" t="s">
        <v>1432</v>
      </c>
      <c r="M2">
        <v>155317278</v>
      </c>
      <c r="N2">
        <v>44495063</v>
      </c>
    </row>
    <row r="3" spans="1:14">
      <c r="A3" t="s">
        <v>1434</v>
      </c>
      <c r="B3" s="65">
        <v>112374333</v>
      </c>
      <c r="C3">
        <v>61556074</v>
      </c>
      <c r="D3">
        <v>50818259</v>
      </c>
      <c r="E3" t="s">
        <v>1435</v>
      </c>
      <c r="L3" t="s">
        <v>1434</v>
      </c>
      <c r="M3">
        <v>61556074</v>
      </c>
      <c r="N3">
        <v>50818259</v>
      </c>
    </row>
    <row r="4" spans="1:14">
      <c r="A4" t="s">
        <v>1436</v>
      </c>
      <c r="B4" s="65">
        <v>104099452</v>
      </c>
      <c r="C4">
        <v>92341436</v>
      </c>
      <c r="D4">
        <v>11758016</v>
      </c>
      <c r="E4" t="s">
        <v>1437</v>
      </c>
      <c r="L4" t="s">
        <v>1436</v>
      </c>
      <c r="M4">
        <v>92341436</v>
      </c>
      <c r="N4">
        <v>11758016</v>
      </c>
    </row>
    <row r="5" spans="1:14">
      <c r="A5" t="s">
        <v>1438</v>
      </c>
      <c r="B5" s="65">
        <v>91276115</v>
      </c>
      <c r="C5">
        <v>62183113</v>
      </c>
      <c r="D5">
        <v>29093002</v>
      </c>
      <c r="E5" t="s">
        <v>1439</v>
      </c>
      <c r="L5" t="s">
        <v>1438</v>
      </c>
      <c r="M5">
        <v>62183113</v>
      </c>
      <c r="N5">
        <v>29093002</v>
      </c>
    </row>
    <row r="6" spans="1:14">
      <c r="A6" t="s">
        <v>1440</v>
      </c>
      <c r="B6" s="65">
        <v>72626809</v>
      </c>
      <c r="C6">
        <v>52557404</v>
      </c>
      <c r="D6">
        <v>20069405</v>
      </c>
      <c r="E6" t="s">
        <v>1441</v>
      </c>
      <c r="L6" t="s">
        <v>1440</v>
      </c>
      <c r="M6">
        <v>52557404</v>
      </c>
      <c r="N6">
        <v>20069405</v>
      </c>
    </row>
    <row r="7" spans="1:14">
      <c r="A7" t="s">
        <v>1442</v>
      </c>
      <c r="B7" s="65">
        <v>72147030</v>
      </c>
      <c r="C7">
        <v>37229590</v>
      </c>
      <c r="D7">
        <v>34917440</v>
      </c>
      <c r="E7" t="s">
        <v>1443</v>
      </c>
      <c r="L7" t="s">
        <v>1442</v>
      </c>
      <c r="M7">
        <v>37229590</v>
      </c>
      <c r="N7">
        <v>34917440</v>
      </c>
    </row>
    <row r="8" spans="1:14">
      <c r="A8" t="s">
        <v>1444</v>
      </c>
      <c r="B8" s="65">
        <v>68548437</v>
      </c>
      <c r="C8">
        <v>51500352</v>
      </c>
      <c r="D8">
        <v>17048085</v>
      </c>
      <c r="E8" t="s">
        <v>1445</v>
      </c>
      <c r="L8" t="s">
        <v>1444</v>
      </c>
      <c r="M8">
        <v>51500352</v>
      </c>
      <c r="N8">
        <v>17048085</v>
      </c>
    </row>
    <row r="9" spans="1:14">
      <c r="A9" t="s">
        <v>1446</v>
      </c>
      <c r="B9" s="65">
        <v>61095297</v>
      </c>
      <c r="C9">
        <v>30069335</v>
      </c>
      <c r="D9">
        <v>31025962</v>
      </c>
      <c r="E9" t="s">
        <v>1447</v>
      </c>
      <c r="L9" t="s">
        <v>1446</v>
      </c>
      <c r="M9">
        <v>30069335</v>
      </c>
      <c r="N9">
        <v>31025962</v>
      </c>
    </row>
    <row r="10" spans="1:14">
      <c r="A10" t="s">
        <v>1448</v>
      </c>
      <c r="B10" s="65">
        <v>60439692</v>
      </c>
      <c r="C10">
        <v>34694609</v>
      </c>
      <c r="D10">
        <v>25745083</v>
      </c>
      <c r="E10" t="s">
        <v>1449</v>
      </c>
      <c r="L10" t="s">
        <v>1448</v>
      </c>
      <c r="M10">
        <v>34694609</v>
      </c>
      <c r="N10">
        <v>25745083</v>
      </c>
    </row>
    <row r="11" spans="1:14">
      <c r="A11" t="s">
        <v>1450</v>
      </c>
      <c r="B11" s="65">
        <v>49577103</v>
      </c>
      <c r="C11">
        <v>34966693</v>
      </c>
      <c r="D11">
        <v>14610410</v>
      </c>
      <c r="E11" t="s">
        <v>1451</v>
      </c>
      <c r="L11" t="s">
        <v>1450</v>
      </c>
      <c r="M11">
        <v>34966693</v>
      </c>
      <c r="N11">
        <v>14610410</v>
      </c>
    </row>
    <row r="12" spans="1:14">
      <c r="A12" t="s">
        <v>1452</v>
      </c>
      <c r="B12" s="65">
        <v>41974219</v>
      </c>
      <c r="C12">
        <v>34970562</v>
      </c>
      <c r="D12">
        <v>7003656</v>
      </c>
      <c r="E12" t="s">
        <v>1447</v>
      </c>
      <c r="L12" t="s">
        <v>1452</v>
      </c>
      <c r="M12">
        <v>34970562</v>
      </c>
      <c r="N12">
        <v>7003656</v>
      </c>
    </row>
    <row r="13" spans="1:14">
      <c r="A13" t="s">
        <v>1453</v>
      </c>
      <c r="B13" s="65">
        <v>35003674</v>
      </c>
      <c r="C13">
        <v>21395009</v>
      </c>
      <c r="D13">
        <v>13608665</v>
      </c>
      <c r="E13" t="s">
        <v>1454</v>
      </c>
      <c r="L13" t="s">
        <v>1453</v>
      </c>
      <c r="M13">
        <v>21395009</v>
      </c>
      <c r="N13">
        <v>13608665</v>
      </c>
    </row>
    <row r="14" spans="1:14">
      <c r="A14" t="s">
        <v>1455</v>
      </c>
      <c r="B14" s="65">
        <v>33406061</v>
      </c>
      <c r="C14">
        <v>17471135</v>
      </c>
      <c r="D14">
        <v>15934926</v>
      </c>
      <c r="E14" t="s">
        <v>1456</v>
      </c>
      <c r="L14" t="s">
        <v>1455</v>
      </c>
      <c r="M14">
        <v>17471135</v>
      </c>
      <c r="N14">
        <v>15934926</v>
      </c>
    </row>
    <row r="15" spans="1:14">
      <c r="A15" t="s">
        <v>1457</v>
      </c>
      <c r="B15" s="65">
        <v>32988134</v>
      </c>
      <c r="C15">
        <v>25055073</v>
      </c>
      <c r="D15">
        <v>7933061</v>
      </c>
      <c r="E15" t="s">
        <v>1458</v>
      </c>
      <c r="L15" t="s">
        <v>1457</v>
      </c>
      <c r="M15">
        <v>25055073</v>
      </c>
      <c r="N15">
        <v>7933061</v>
      </c>
    </row>
    <row r="16" spans="1:14">
      <c r="A16" t="s">
        <v>1459</v>
      </c>
      <c r="B16" s="65">
        <v>31205576</v>
      </c>
      <c r="C16">
        <v>26807034</v>
      </c>
      <c r="D16">
        <v>4398542</v>
      </c>
      <c r="E16" t="s">
        <v>1460</v>
      </c>
      <c r="L16" t="s">
        <v>1459</v>
      </c>
      <c r="M16">
        <v>26807034</v>
      </c>
      <c r="N16">
        <v>4398542</v>
      </c>
    </row>
    <row r="17" spans="1:14">
      <c r="A17" t="s">
        <v>1461</v>
      </c>
      <c r="B17" s="65">
        <v>27743338</v>
      </c>
      <c r="C17">
        <v>17344192</v>
      </c>
      <c r="D17">
        <v>10399146</v>
      </c>
      <c r="E17" t="s">
        <v>1462</v>
      </c>
      <c r="L17" t="s">
        <v>1461</v>
      </c>
      <c r="M17">
        <v>17344192</v>
      </c>
      <c r="N17">
        <v>10399146</v>
      </c>
    </row>
    <row r="18" spans="1:14">
      <c r="A18" t="s">
        <v>1463</v>
      </c>
      <c r="B18" s="65">
        <v>25545198</v>
      </c>
      <c r="C18">
        <v>19607961</v>
      </c>
      <c r="D18">
        <v>5937237</v>
      </c>
      <c r="E18" t="s">
        <v>1464</v>
      </c>
      <c r="L18" t="s">
        <v>1463</v>
      </c>
      <c r="M18">
        <v>19607961</v>
      </c>
      <c r="N18">
        <v>5937237</v>
      </c>
    </row>
    <row r="19" spans="1:14">
      <c r="A19" t="s">
        <v>1465</v>
      </c>
      <c r="B19" s="65">
        <v>25351462</v>
      </c>
      <c r="C19">
        <v>16509359</v>
      </c>
      <c r="D19">
        <v>8842103</v>
      </c>
      <c r="E19" t="s">
        <v>1466</v>
      </c>
      <c r="L19" t="s">
        <v>1465</v>
      </c>
      <c r="M19">
        <v>16509359</v>
      </c>
      <c r="N19">
        <v>8842103</v>
      </c>
    </row>
    <row r="20" spans="1:14">
      <c r="A20" t="s">
        <v>1467</v>
      </c>
      <c r="B20" s="65">
        <v>16787941</v>
      </c>
      <c r="C20">
        <v>419042</v>
      </c>
      <c r="D20">
        <v>16368899</v>
      </c>
      <c r="E20" t="s">
        <v>1468</v>
      </c>
      <c r="L20" t="s">
        <v>1467</v>
      </c>
      <c r="M20">
        <v>419042</v>
      </c>
      <c r="N20">
        <v>16368899</v>
      </c>
    </row>
    <row r="21" spans="1:14">
      <c r="A21" t="s">
        <v>1469</v>
      </c>
      <c r="B21" s="65">
        <v>12267032</v>
      </c>
      <c r="C21">
        <v>9064220</v>
      </c>
      <c r="D21">
        <v>3202812</v>
      </c>
      <c r="E21" t="s">
        <v>1470</v>
      </c>
      <c r="L21" t="s">
        <v>1469</v>
      </c>
      <c r="M21">
        <v>9064220</v>
      </c>
      <c r="N21">
        <v>3202812</v>
      </c>
    </row>
    <row r="22" spans="1:14">
      <c r="A22" t="s">
        <v>1471</v>
      </c>
      <c r="B22" s="65">
        <v>10086292</v>
      </c>
      <c r="C22">
        <v>7036954</v>
      </c>
      <c r="D22">
        <v>3049338</v>
      </c>
      <c r="E22" t="s">
        <v>1472</v>
      </c>
      <c r="L22" t="s">
        <v>1471</v>
      </c>
      <c r="M22">
        <v>7036954</v>
      </c>
      <c r="N22">
        <v>3049338</v>
      </c>
    </row>
    <row r="23" spans="1:14">
      <c r="A23" t="s">
        <v>1473</v>
      </c>
      <c r="B23" s="65">
        <v>6864602</v>
      </c>
      <c r="C23">
        <v>6176050</v>
      </c>
      <c r="D23">
        <v>688552</v>
      </c>
      <c r="E23" t="s">
        <v>1474</v>
      </c>
      <c r="L23" t="s">
        <v>1473</v>
      </c>
      <c r="M23">
        <v>6176050</v>
      </c>
      <c r="N23">
        <v>688552</v>
      </c>
    </row>
    <row r="24" spans="1:14">
      <c r="A24" t="s">
        <v>1475</v>
      </c>
      <c r="B24" s="65">
        <v>3673917</v>
      </c>
      <c r="C24">
        <v>2712464</v>
      </c>
      <c r="D24">
        <v>961453</v>
      </c>
      <c r="E24" t="s">
        <v>1476</v>
      </c>
      <c r="L24" t="s">
        <v>1475</v>
      </c>
      <c r="M24">
        <v>2712464</v>
      </c>
      <c r="N24">
        <v>961453</v>
      </c>
    </row>
    <row r="25" spans="1:14">
      <c r="A25" t="s">
        <v>1477</v>
      </c>
      <c r="B25" s="65">
        <v>2966889</v>
      </c>
      <c r="C25">
        <v>2371439</v>
      </c>
      <c r="D25">
        <v>595450</v>
      </c>
      <c r="E25" t="s">
        <v>1478</v>
      </c>
      <c r="L25" t="s">
        <v>1477</v>
      </c>
      <c r="M25">
        <v>2371439</v>
      </c>
      <c r="N25">
        <v>595450</v>
      </c>
    </row>
    <row r="26" spans="1:14">
      <c r="A26" t="s">
        <v>1479</v>
      </c>
      <c r="B26" s="65">
        <v>2570390</v>
      </c>
      <c r="C26">
        <v>1793875</v>
      </c>
      <c r="D26">
        <v>776515</v>
      </c>
      <c r="E26" t="s">
        <v>1480</v>
      </c>
      <c r="L26" t="s">
        <v>1479</v>
      </c>
      <c r="M26">
        <v>1793875</v>
      </c>
      <c r="N26">
        <v>776515</v>
      </c>
    </row>
    <row r="27" spans="1:14">
      <c r="A27" t="s">
        <v>1481</v>
      </c>
      <c r="B27" s="65">
        <v>1978502</v>
      </c>
      <c r="C27">
        <v>1407536</v>
      </c>
      <c r="D27">
        <v>570966</v>
      </c>
      <c r="E27" t="s">
        <v>1441</v>
      </c>
      <c r="L27" t="s">
        <v>1481</v>
      </c>
      <c r="M27">
        <v>1407536</v>
      </c>
      <c r="N27">
        <v>570966</v>
      </c>
    </row>
    <row r="28" spans="1:14">
      <c r="A28" t="s">
        <v>1482</v>
      </c>
      <c r="B28" s="65">
        <v>1458545</v>
      </c>
      <c r="C28">
        <v>551731</v>
      </c>
      <c r="D28">
        <v>906814</v>
      </c>
      <c r="E28" t="s">
        <v>1483</v>
      </c>
      <c r="L28" t="s">
        <v>1482</v>
      </c>
      <c r="M28">
        <v>551731</v>
      </c>
      <c r="N28">
        <v>906814</v>
      </c>
    </row>
    <row r="29" spans="1:14">
      <c r="A29" t="s">
        <v>1484</v>
      </c>
      <c r="B29" s="65">
        <v>1383727</v>
      </c>
      <c r="C29">
        <v>1066358</v>
      </c>
      <c r="D29">
        <v>317369</v>
      </c>
      <c r="E29" t="s">
        <v>1485</v>
      </c>
      <c r="L29" t="s">
        <v>1484</v>
      </c>
      <c r="M29">
        <v>1066358</v>
      </c>
      <c r="N29">
        <v>317369</v>
      </c>
    </row>
    <row r="30" spans="1:14">
      <c r="A30" t="s">
        <v>1486</v>
      </c>
      <c r="B30" s="65">
        <v>1247953</v>
      </c>
      <c r="C30">
        <v>395200</v>
      </c>
      <c r="D30">
        <v>852753</v>
      </c>
      <c r="E30" t="s">
        <v>1487</v>
      </c>
      <c r="L30" t="s">
        <v>1486</v>
      </c>
      <c r="M30">
        <v>395200</v>
      </c>
      <c r="N30">
        <v>852753</v>
      </c>
    </row>
    <row r="31" spans="1:14">
      <c r="A31" t="s">
        <v>1488</v>
      </c>
      <c r="B31" s="65">
        <v>1097206</v>
      </c>
      <c r="C31">
        <v>525435</v>
      </c>
      <c r="D31">
        <v>571771</v>
      </c>
      <c r="E31" t="s">
        <v>1489</v>
      </c>
      <c r="L31" t="s">
        <v>1488</v>
      </c>
      <c r="M31">
        <v>525435</v>
      </c>
      <c r="N31">
        <v>571771</v>
      </c>
    </row>
    <row r="32" spans="1:14">
      <c r="A32" t="s">
        <v>1490</v>
      </c>
      <c r="B32" s="65">
        <v>1055450</v>
      </c>
      <c r="C32">
        <v>28991</v>
      </c>
      <c r="D32">
        <v>1026459</v>
      </c>
      <c r="E32" t="s">
        <v>1491</v>
      </c>
      <c r="L32" t="s">
        <v>1490</v>
      </c>
      <c r="M32">
        <v>28991</v>
      </c>
      <c r="N32">
        <v>1026459</v>
      </c>
    </row>
    <row r="33" spans="1:14">
      <c r="A33" t="s">
        <v>1492</v>
      </c>
      <c r="B33" s="65">
        <v>610577</v>
      </c>
      <c r="C33">
        <v>456999</v>
      </c>
      <c r="D33">
        <v>153578</v>
      </c>
      <c r="E33" t="s">
        <v>1470</v>
      </c>
      <c r="L33" t="s">
        <v>1492</v>
      </c>
      <c r="M33">
        <v>456999</v>
      </c>
      <c r="N33">
        <v>153578</v>
      </c>
    </row>
    <row r="34" spans="1:14">
      <c r="A34" t="s">
        <v>1493</v>
      </c>
      <c r="B34" s="65">
        <v>585764</v>
      </c>
      <c r="C34">
        <v>243510</v>
      </c>
      <c r="D34">
        <v>342254</v>
      </c>
      <c r="E34" t="s">
        <v>1494</v>
      </c>
      <c r="L34" t="s">
        <v>1493</v>
      </c>
      <c r="M34">
        <v>243510</v>
      </c>
      <c r="N34">
        <v>342254</v>
      </c>
    </row>
    <row r="35" spans="1:14">
      <c r="A35" t="s">
        <v>1495</v>
      </c>
      <c r="B35" s="65">
        <v>380581</v>
      </c>
      <c r="C35">
        <v>237093</v>
      </c>
      <c r="D35">
        <v>143488</v>
      </c>
      <c r="E35" t="s">
        <v>1496</v>
      </c>
      <c r="L35" t="s">
        <v>1495</v>
      </c>
      <c r="M35">
        <v>237093</v>
      </c>
      <c r="N35">
        <v>143488</v>
      </c>
    </row>
    <row r="36" spans="1:14">
      <c r="A36" t="s">
        <v>1497</v>
      </c>
      <c r="B36" s="65">
        <v>274000</v>
      </c>
      <c r="C36">
        <v>43840</v>
      </c>
      <c r="D36">
        <v>230160</v>
      </c>
      <c r="E36" t="s">
        <v>1498</v>
      </c>
      <c r="L36" t="s">
        <v>1497</v>
      </c>
      <c r="M36">
        <v>43840</v>
      </c>
      <c r="N36">
        <v>230160</v>
      </c>
    </row>
    <row r="37" spans="1:14">
      <c r="A37" t="s">
        <v>1499</v>
      </c>
      <c r="B37" s="65">
        <v>64473</v>
      </c>
      <c r="C37">
        <v>14141</v>
      </c>
      <c r="D37">
        <v>50332</v>
      </c>
      <c r="E37" t="s">
        <v>1500</v>
      </c>
      <c r="L37" t="s">
        <v>1499</v>
      </c>
      <c r="M37">
        <v>14141</v>
      </c>
      <c r="N37">
        <v>50332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00B6-E55D-4C78-B4CF-7A85665F03BE}">
  <dimension ref="A3:B14"/>
  <sheetViews>
    <sheetView workbookViewId="0">
      <selection activeCell="A6" sqref="A6"/>
    </sheetView>
  </sheetViews>
  <sheetFormatPr defaultRowHeight="13.2"/>
  <cols>
    <col min="1" max="1" width="18.33203125" bestFit="1" customWidth="1"/>
    <col min="2" max="2" width="11.109375" bestFit="1" customWidth="1"/>
  </cols>
  <sheetData>
    <row r="3" spans="1:2">
      <c r="A3" s="84" t="s">
        <v>2050</v>
      </c>
      <c r="B3" t="s">
        <v>2051</v>
      </c>
    </row>
    <row r="4" spans="1:2">
      <c r="A4" s="11" t="s">
        <v>1508</v>
      </c>
      <c r="B4">
        <v>160000.19</v>
      </c>
    </row>
    <row r="5" spans="1:2">
      <c r="A5" s="11" t="s">
        <v>1537</v>
      </c>
      <c r="B5">
        <v>139404.46</v>
      </c>
    </row>
    <row r="6" spans="1:2">
      <c r="A6" s="11" t="s">
        <v>1544</v>
      </c>
      <c r="B6">
        <v>132494.08999999997</v>
      </c>
    </row>
    <row r="7" spans="1:2">
      <c r="A7" s="11" t="s">
        <v>1527</v>
      </c>
      <c r="B7">
        <v>122087.84000000003</v>
      </c>
    </row>
    <row r="8" spans="1:2">
      <c r="A8" s="11" t="s">
        <v>1518</v>
      </c>
      <c r="B8">
        <v>119578.82000000002</v>
      </c>
    </row>
    <row r="9" spans="1:2">
      <c r="A9" s="11" t="s">
        <v>1514</v>
      </c>
      <c r="B9">
        <v>119354.29</v>
      </c>
    </row>
    <row r="10" spans="1:2">
      <c r="A10" s="11" t="s">
        <v>1520</v>
      </c>
      <c r="B10">
        <v>118521.3</v>
      </c>
    </row>
    <row r="11" spans="1:2">
      <c r="A11" s="11" t="s">
        <v>1506</v>
      </c>
      <c r="B11">
        <v>113785.33</v>
      </c>
    </row>
    <row r="12" spans="1:2">
      <c r="A12" s="11" t="s">
        <v>1511</v>
      </c>
      <c r="B12">
        <v>113557.82000000004</v>
      </c>
    </row>
    <row r="13" spans="1:2">
      <c r="A13" s="11" t="s">
        <v>1562</v>
      </c>
      <c r="B13">
        <v>107106.05999999998</v>
      </c>
    </row>
    <row r="14" spans="1:2">
      <c r="A14" s="11" t="s">
        <v>2048</v>
      </c>
      <c r="B14">
        <v>1245890.2</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1A80B-23FA-4053-82D1-8104C609FED0}">
  <dimension ref="A3:C32"/>
  <sheetViews>
    <sheetView workbookViewId="0">
      <selection activeCell="B15" sqref="B15"/>
    </sheetView>
  </sheetViews>
  <sheetFormatPr defaultRowHeight="13.2"/>
  <cols>
    <col min="1" max="1" width="13.33203125" bestFit="1" customWidth="1"/>
    <col min="2" max="2" width="7.21875" bestFit="1" customWidth="1"/>
    <col min="3" max="3" width="12.33203125" bestFit="1" customWidth="1"/>
  </cols>
  <sheetData>
    <row r="3" spans="1:3">
      <c r="A3" s="84" t="s">
        <v>2067</v>
      </c>
      <c r="B3" s="84" t="s">
        <v>61</v>
      </c>
      <c r="C3" t="s">
        <v>2049</v>
      </c>
    </row>
    <row r="4" spans="1:3">
      <c r="A4" t="s">
        <v>2052</v>
      </c>
      <c r="B4" s="79" t="s">
        <v>2053</v>
      </c>
      <c r="C4">
        <v>14791.11</v>
      </c>
    </row>
    <row r="5" spans="1:3">
      <c r="B5" s="79" t="s">
        <v>2054</v>
      </c>
      <c r="C5">
        <v>41243.590000000004</v>
      </c>
    </row>
    <row r="6" spans="1:3">
      <c r="B6" s="79" t="s">
        <v>2055</v>
      </c>
      <c r="C6">
        <v>81033.459999999992</v>
      </c>
    </row>
    <row r="7" spans="1:3">
      <c r="B7" s="79" t="s">
        <v>2056</v>
      </c>
      <c r="C7">
        <v>51053.130000000005</v>
      </c>
    </row>
    <row r="8" spans="1:3">
      <c r="B8" s="79" t="s">
        <v>2057</v>
      </c>
      <c r="C8">
        <v>58524.41</v>
      </c>
    </row>
    <row r="9" spans="1:3">
      <c r="B9" s="79" t="s">
        <v>2058</v>
      </c>
      <c r="C9">
        <v>53156.009999999995</v>
      </c>
    </row>
    <row r="10" spans="1:3">
      <c r="B10" s="79" t="s">
        <v>2059</v>
      </c>
      <c r="C10">
        <v>118432.71999999999</v>
      </c>
    </row>
    <row r="11" spans="1:3">
      <c r="A11" t="s">
        <v>2068</v>
      </c>
      <c r="C11">
        <v>418234.43</v>
      </c>
    </row>
    <row r="12" spans="1:3">
      <c r="A12" t="s">
        <v>2060</v>
      </c>
      <c r="B12" s="79" t="s">
        <v>2061</v>
      </c>
      <c r="C12">
        <v>89534.12</v>
      </c>
    </row>
    <row r="13" spans="1:3">
      <c r="B13" s="79" t="s">
        <v>2062</v>
      </c>
      <c r="C13">
        <v>77758.55</v>
      </c>
    </row>
    <row r="14" spans="1:3">
      <c r="B14" s="79" t="s">
        <v>2063</v>
      </c>
      <c r="C14">
        <v>56911.590000000004</v>
      </c>
    </row>
    <row r="15" spans="1:3">
      <c r="B15" s="79" t="s">
        <v>2064</v>
      </c>
      <c r="C15">
        <v>65963.34</v>
      </c>
    </row>
    <row r="16" spans="1:3">
      <c r="B16" s="79" t="s">
        <v>2065</v>
      </c>
      <c r="C16">
        <v>64086.86</v>
      </c>
    </row>
    <row r="17" spans="1:3">
      <c r="B17" s="79" t="s">
        <v>2053</v>
      </c>
      <c r="C17">
        <v>61822.089999999989</v>
      </c>
    </row>
    <row r="18" spans="1:3">
      <c r="B18" s="79" t="s">
        <v>2054</v>
      </c>
      <c r="C18">
        <v>70773.98000000001</v>
      </c>
    </row>
    <row r="19" spans="1:3">
      <c r="B19" s="79" t="s">
        <v>2055</v>
      </c>
      <c r="C19">
        <v>90547.46</v>
      </c>
    </row>
    <row r="20" spans="1:3">
      <c r="B20" s="79" t="s">
        <v>2056</v>
      </c>
      <c r="C20">
        <v>65605.240000000005</v>
      </c>
    </row>
    <row r="21" spans="1:3">
      <c r="B21" s="79" t="s">
        <v>2057</v>
      </c>
      <c r="C21">
        <v>86295.57</v>
      </c>
    </row>
    <row r="22" spans="1:3">
      <c r="B22" s="79" t="s">
        <v>2058</v>
      </c>
      <c r="C22">
        <v>48708.939999999995</v>
      </c>
    </row>
    <row r="23" spans="1:3">
      <c r="B23" s="79" t="s">
        <v>2059</v>
      </c>
      <c r="C23">
        <v>60082.159999999996</v>
      </c>
    </row>
    <row r="24" spans="1:3">
      <c r="A24" t="s">
        <v>2069</v>
      </c>
      <c r="C24">
        <v>838089.89999999979</v>
      </c>
    </row>
    <row r="25" spans="1:3">
      <c r="A25" t="s">
        <v>2066</v>
      </c>
      <c r="B25" s="79" t="s">
        <v>2061</v>
      </c>
      <c r="C25">
        <v>33650.89</v>
      </c>
    </row>
    <row r="26" spans="1:3">
      <c r="B26" s="79" t="s">
        <v>2062</v>
      </c>
      <c r="C26">
        <v>34981.369999999995</v>
      </c>
    </row>
    <row r="27" spans="1:3">
      <c r="B27" s="79" t="s">
        <v>2063</v>
      </c>
      <c r="C27">
        <v>71391.459999999992</v>
      </c>
    </row>
    <row r="28" spans="1:3">
      <c r="B28" s="79" t="s">
        <v>2064</v>
      </c>
      <c r="C28">
        <v>37589.310000000005</v>
      </c>
    </row>
    <row r="29" spans="1:3">
      <c r="B29" s="79" t="s">
        <v>2065</v>
      </c>
      <c r="C29">
        <v>61961.789999999994</v>
      </c>
    </row>
    <row r="30" spans="1:3">
      <c r="B30" s="79" t="s">
        <v>2053</v>
      </c>
      <c r="C30">
        <v>26613.43</v>
      </c>
    </row>
    <row r="31" spans="1:3">
      <c r="A31" t="s">
        <v>2070</v>
      </c>
      <c r="C31">
        <v>266188.24999999994</v>
      </c>
    </row>
    <row r="32" spans="1:3">
      <c r="A32" t="s">
        <v>2048</v>
      </c>
      <c r="C32">
        <v>1522512.5799999998</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BAB1-6D48-4FCD-A7EE-CE5DB67485A8}">
  <dimension ref="A1:G301"/>
  <sheetViews>
    <sheetView workbookViewId="0">
      <selection activeCell="C10" sqref="C10"/>
    </sheetView>
  </sheetViews>
  <sheetFormatPr defaultRowHeight="13.2"/>
  <cols>
    <col min="4" max="4" width="13.5546875" customWidth="1"/>
  </cols>
  <sheetData>
    <row r="1" spans="1:7">
      <c r="A1" s="59" t="s">
        <v>61</v>
      </c>
      <c r="B1" s="60" t="s">
        <v>93</v>
      </c>
      <c r="C1" s="60" t="s">
        <v>1501</v>
      </c>
      <c r="D1" s="60" t="s">
        <v>1502</v>
      </c>
      <c r="E1" s="60" t="s">
        <v>63</v>
      </c>
      <c r="F1" s="60" t="s">
        <v>1503</v>
      </c>
      <c r="G1" s="60" t="s">
        <v>903</v>
      </c>
    </row>
    <row r="2" spans="1:7">
      <c r="A2" s="55">
        <v>38447</v>
      </c>
      <c r="B2" s="56" t="s">
        <v>1504</v>
      </c>
      <c r="C2" s="56" t="s">
        <v>1505</v>
      </c>
      <c r="D2" s="56" t="s">
        <v>1506</v>
      </c>
      <c r="E2" s="56" t="s">
        <v>1507</v>
      </c>
      <c r="F2" s="57">
        <v>4007.9863999999998</v>
      </c>
      <c r="G2" s="57">
        <v>4554.53</v>
      </c>
    </row>
    <row r="3" spans="1:7">
      <c r="A3" s="55">
        <v>38646</v>
      </c>
      <c r="B3" s="56" t="s">
        <v>912</v>
      </c>
      <c r="C3" s="56" t="s">
        <v>1505</v>
      </c>
      <c r="D3" s="56" t="s">
        <v>1508</v>
      </c>
      <c r="E3" s="56" t="s">
        <v>1509</v>
      </c>
      <c r="F3" s="57">
        <v>8597.4559000000008</v>
      </c>
      <c r="G3" s="57">
        <v>9195.14</v>
      </c>
    </row>
    <row r="4" spans="1:7">
      <c r="A4" s="55">
        <v>38377</v>
      </c>
      <c r="B4" s="56" t="s">
        <v>1510</v>
      </c>
      <c r="C4" s="56" t="s">
        <v>1505</v>
      </c>
      <c r="D4" s="56" t="s">
        <v>1511</v>
      </c>
      <c r="E4" s="56" t="s">
        <v>1512</v>
      </c>
      <c r="F4" s="57">
        <v>3148.5255999999999</v>
      </c>
      <c r="G4" s="57">
        <v>3577.87</v>
      </c>
    </row>
    <row r="5" spans="1:7">
      <c r="A5" s="55">
        <v>38463</v>
      </c>
      <c r="B5" s="56" t="s">
        <v>1510</v>
      </c>
      <c r="C5" s="56" t="s">
        <v>1505</v>
      </c>
      <c r="D5" s="56" t="s">
        <v>1506</v>
      </c>
      <c r="E5" s="56" t="s">
        <v>1513</v>
      </c>
      <c r="F5" s="57">
        <v>731.8193</v>
      </c>
      <c r="G5" s="57">
        <v>1977.89</v>
      </c>
    </row>
    <row r="6" spans="1:7">
      <c r="A6" s="55">
        <v>38412</v>
      </c>
      <c r="B6" s="56" t="s">
        <v>1504</v>
      </c>
      <c r="C6" s="56" t="s">
        <v>1505</v>
      </c>
      <c r="D6" s="56" t="s">
        <v>1514</v>
      </c>
      <c r="E6" s="56" t="s">
        <v>1515</v>
      </c>
      <c r="F6" s="57">
        <v>2741.9580000000001</v>
      </c>
      <c r="G6" s="57">
        <v>6093.24</v>
      </c>
    </row>
    <row r="7" spans="1:7">
      <c r="A7" s="55">
        <v>38426</v>
      </c>
      <c r="B7" s="56" t="s">
        <v>1504</v>
      </c>
      <c r="C7" s="56" t="s">
        <v>1505</v>
      </c>
      <c r="D7" s="56" t="s">
        <v>1516</v>
      </c>
      <c r="E7" s="56" t="s">
        <v>1517</v>
      </c>
      <c r="F7" s="57">
        <v>3491.8708999999999</v>
      </c>
      <c r="G7" s="57">
        <v>8120.63</v>
      </c>
    </row>
    <row r="8" spans="1:7">
      <c r="A8" s="55">
        <v>38401</v>
      </c>
      <c r="B8" s="56" t="s">
        <v>1510</v>
      </c>
      <c r="C8" s="56" t="s">
        <v>1505</v>
      </c>
      <c r="D8" s="56" t="s">
        <v>1518</v>
      </c>
      <c r="E8" s="56" t="s">
        <v>1519</v>
      </c>
      <c r="F8" s="57">
        <v>2924.2365</v>
      </c>
      <c r="G8" s="57">
        <v>6800.55</v>
      </c>
    </row>
    <row r="9" spans="1:7">
      <c r="A9" s="55">
        <v>38155</v>
      </c>
      <c r="B9" s="56" t="s">
        <v>1510</v>
      </c>
      <c r="C9" s="56" t="s">
        <v>1505</v>
      </c>
      <c r="D9" s="56" t="s">
        <v>1520</v>
      </c>
      <c r="E9" s="56" t="s">
        <v>1521</v>
      </c>
      <c r="F9" s="57">
        <v>6305.0007999999998</v>
      </c>
      <c r="G9" s="57">
        <v>9272.06</v>
      </c>
    </row>
    <row r="10" spans="1:7">
      <c r="A10" s="55">
        <v>38326</v>
      </c>
      <c r="B10" s="56" t="s">
        <v>1082</v>
      </c>
      <c r="C10" s="56" t="s">
        <v>1505</v>
      </c>
      <c r="D10" s="56" t="s">
        <v>1508</v>
      </c>
      <c r="E10" s="56" t="s">
        <v>1522</v>
      </c>
      <c r="F10" s="57">
        <v>2640.1320000000001</v>
      </c>
      <c r="G10" s="57">
        <v>4800.24</v>
      </c>
    </row>
    <row r="11" spans="1:7">
      <c r="A11" s="55">
        <v>38472</v>
      </c>
      <c r="B11" s="56" t="s">
        <v>912</v>
      </c>
      <c r="C11" s="56" t="s">
        <v>1505</v>
      </c>
      <c r="D11" s="56" t="s">
        <v>1523</v>
      </c>
      <c r="E11" s="56" t="s">
        <v>1524</v>
      </c>
      <c r="F11" s="57">
        <v>2401.7329</v>
      </c>
      <c r="G11" s="57">
        <v>6491.17</v>
      </c>
    </row>
    <row r="12" spans="1:7">
      <c r="A12" s="55">
        <v>38676</v>
      </c>
      <c r="B12" s="56" t="s">
        <v>912</v>
      </c>
      <c r="C12" s="56" t="s">
        <v>1505</v>
      </c>
      <c r="D12" s="56" t="s">
        <v>1514</v>
      </c>
      <c r="E12" s="56" t="s">
        <v>1525</v>
      </c>
      <c r="F12" s="57">
        <v>1531.2128</v>
      </c>
      <c r="G12" s="57">
        <v>3560.96</v>
      </c>
    </row>
    <row r="13" spans="1:7">
      <c r="A13" s="55">
        <v>38632</v>
      </c>
      <c r="B13" s="56" t="s">
        <v>912</v>
      </c>
      <c r="C13" s="56" t="s">
        <v>1505</v>
      </c>
      <c r="D13" s="56" t="s">
        <v>1511</v>
      </c>
      <c r="E13" s="56" t="s">
        <v>1526</v>
      </c>
      <c r="F13" s="57">
        <v>3464.6370000000002</v>
      </c>
      <c r="G13" s="57">
        <v>6299.34</v>
      </c>
    </row>
    <row r="14" spans="1:7">
      <c r="A14" s="55">
        <v>38428</v>
      </c>
      <c r="B14" s="56" t="s">
        <v>1504</v>
      </c>
      <c r="C14" s="56" t="s">
        <v>1505</v>
      </c>
      <c r="D14" s="56" t="s">
        <v>1527</v>
      </c>
      <c r="E14" s="56" t="s">
        <v>1528</v>
      </c>
      <c r="F14" s="57">
        <v>558.24749999999995</v>
      </c>
      <c r="G14" s="57">
        <v>1298.25</v>
      </c>
    </row>
    <row r="15" spans="1:7">
      <c r="A15" s="55">
        <v>38611</v>
      </c>
      <c r="B15" s="56" t="s">
        <v>1082</v>
      </c>
      <c r="C15" s="56" t="s">
        <v>1505</v>
      </c>
      <c r="D15" s="56" t="s">
        <v>1516</v>
      </c>
      <c r="E15" s="56" t="s">
        <v>1529</v>
      </c>
      <c r="F15" s="57">
        <v>266.30239999999998</v>
      </c>
      <c r="G15" s="57">
        <v>451.36</v>
      </c>
    </row>
    <row r="16" spans="1:7">
      <c r="A16" s="55">
        <v>38816</v>
      </c>
      <c r="B16" s="56" t="s">
        <v>1530</v>
      </c>
      <c r="C16" s="56" t="s">
        <v>1505</v>
      </c>
      <c r="D16" s="56" t="s">
        <v>1531</v>
      </c>
      <c r="E16" s="56" t="s">
        <v>1532</v>
      </c>
      <c r="F16" s="57">
        <v>2647.4331999999999</v>
      </c>
      <c r="G16" s="57">
        <v>4564.54</v>
      </c>
    </row>
    <row r="17" spans="1:7">
      <c r="A17" s="55">
        <v>38763</v>
      </c>
      <c r="B17" s="56" t="s">
        <v>1504</v>
      </c>
      <c r="C17" s="56" t="s">
        <v>1505</v>
      </c>
      <c r="D17" s="56" t="s">
        <v>1527</v>
      </c>
      <c r="E17" s="56" t="s">
        <v>1533</v>
      </c>
      <c r="F17" s="57">
        <v>58.759700000000002</v>
      </c>
      <c r="G17" s="57">
        <v>158.81</v>
      </c>
    </row>
    <row r="18" spans="1:7">
      <c r="A18" s="55">
        <v>38178</v>
      </c>
      <c r="B18" s="56" t="s">
        <v>912</v>
      </c>
      <c r="C18" s="56" t="s">
        <v>1505</v>
      </c>
      <c r="D18" s="56" t="s">
        <v>1508</v>
      </c>
      <c r="E18" s="56" t="s">
        <v>1534</v>
      </c>
      <c r="F18" s="57">
        <v>1904.6734000000001</v>
      </c>
      <c r="G18" s="57">
        <v>3228.26</v>
      </c>
    </row>
    <row r="19" spans="1:7">
      <c r="A19" s="55">
        <v>38752</v>
      </c>
      <c r="B19" s="56" t="s">
        <v>912</v>
      </c>
      <c r="C19" s="56" t="s">
        <v>1505</v>
      </c>
      <c r="D19" s="56" t="s">
        <v>1508</v>
      </c>
      <c r="E19" s="56" t="s">
        <v>1535</v>
      </c>
      <c r="F19" s="57">
        <v>1142.9829999999999</v>
      </c>
      <c r="G19" s="57">
        <v>2658.1</v>
      </c>
    </row>
    <row r="20" spans="1:7">
      <c r="A20" s="55">
        <v>38700</v>
      </c>
      <c r="B20" s="56" t="s">
        <v>1504</v>
      </c>
      <c r="C20" s="56" t="s">
        <v>1505</v>
      </c>
      <c r="D20" s="56" t="s">
        <v>1516</v>
      </c>
      <c r="E20" s="56" t="s">
        <v>1536</v>
      </c>
      <c r="F20" s="57">
        <v>947.63829999999996</v>
      </c>
      <c r="G20" s="57">
        <v>2203.81</v>
      </c>
    </row>
    <row r="21" spans="1:7">
      <c r="A21" s="55">
        <v>38303</v>
      </c>
      <c r="B21" s="56" t="s">
        <v>1510</v>
      </c>
      <c r="C21" s="56" t="s">
        <v>1505</v>
      </c>
      <c r="D21" s="56" t="s">
        <v>1537</v>
      </c>
      <c r="E21" s="56" t="s">
        <v>1538</v>
      </c>
      <c r="F21" s="57">
        <v>3504.6547999999998</v>
      </c>
      <c r="G21" s="57">
        <v>8150.36</v>
      </c>
    </row>
    <row r="22" spans="1:7">
      <c r="A22" s="55">
        <v>38612</v>
      </c>
      <c r="B22" s="56" t="s">
        <v>1504</v>
      </c>
      <c r="C22" s="56" t="s">
        <v>1505</v>
      </c>
      <c r="D22" s="56" t="s">
        <v>1539</v>
      </c>
      <c r="E22" s="56" t="s">
        <v>1540</v>
      </c>
      <c r="F22" s="57">
        <v>1660.4822999999999</v>
      </c>
      <c r="G22" s="57">
        <v>4487.79</v>
      </c>
    </row>
    <row r="23" spans="1:7">
      <c r="A23" s="55">
        <v>38221</v>
      </c>
      <c r="B23" s="56" t="s">
        <v>1530</v>
      </c>
      <c r="C23" s="56" t="s">
        <v>1505</v>
      </c>
      <c r="D23" s="56" t="s">
        <v>1511</v>
      </c>
      <c r="E23" s="56" t="s">
        <v>1541</v>
      </c>
      <c r="F23" s="57">
        <v>3605.8734999999997</v>
      </c>
      <c r="G23" s="57">
        <v>6111.65</v>
      </c>
    </row>
    <row r="24" spans="1:7">
      <c r="A24" s="55">
        <v>38374</v>
      </c>
      <c r="B24" s="56" t="s">
        <v>1082</v>
      </c>
      <c r="C24" s="56" t="s">
        <v>1505</v>
      </c>
      <c r="D24" s="56" t="s">
        <v>1527</v>
      </c>
      <c r="E24" s="56" t="s">
        <v>1542</v>
      </c>
      <c r="F24" s="57">
        <v>1735.7340000000002</v>
      </c>
      <c r="G24" s="57">
        <v>1856.4</v>
      </c>
    </row>
    <row r="25" spans="1:7">
      <c r="A25" s="55">
        <v>38551</v>
      </c>
      <c r="B25" s="56" t="s">
        <v>1510</v>
      </c>
      <c r="C25" s="56" t="s">
        <v>1505</v>
      </c>
      <c r="D25" s="56" t="s">
        <v>1508</v>
      </c>
      <c r="E25" s="56" t="s">
        <v>1543</v>
      </c>
      <c r="F25" s="57">
        <v>4445.8333999999995</v>
      </c>
      <c r="G25" s="57">
        <v>7665.23</v>
      </c>
    </row>
    <row r="26" spans="1:7">
      <c r="A26" s="55">
        <v>38189</v>
      </c>
      <c r="B26" s="56" t="s">
        <v>1082</v>
      </c>
      <c r="C26" s="56" t="s">
        <v>1505</v>
      </c>
      <c r="D26" s="56" t="s">
        <v>1544</v>
      </c>
      <c r="E26" s="56" t="s">
        <v>1545</v>
      </c>
      <c r="F26" s="57">
        <v>3119.5596999999998</v>
      </c>
      <c r="G26" s="57">
        <v>7254.79</v>
      </c>
    </row>
    <row r="27" spans="1:7">
      <c r="A27" s="55">
        <v>38603</v>
      </c>
      <c r="B27" s="56" t="s">
        <v>1082</v>
      </c>
      <c r="C27" s="56" t="s">
        <v>1505</v>
      </c>
      <c r="D27" s="56" t="s">
        <v>1520</v>
      </c>
      <c r="E27" s="56" t="s">
        <v>1546</v>
      </c>
      <c r="F27" s="57">
        <v>890.87400000000002</v>
      </c>
      <c r="G27" s="57">
        <v>2071.8000000000002</v>
      </c>
    </row>
    <row r="28" spans="1:7">
      <c r="A28" s="55">
        <v>38783</v>
      </c>
      <c r="B28" s="56" t="s">
        <v>912</v>
      </c>
      <c r="C28" s="56" t="s">
        <v>1505</v>
      </c>
      <c r="D28" s="56" t="s">
        <v>1520</v>
      </c>
      <c r="E28" s="56" t="s">
        <v>1547</v>
      </c>
      <c r="F28" s="57">
        <v>2672.1805000000004</v>
      </c>
      <c r="G28" s="57">
        <v>4858.51</v>
      </c>
    </row>
    <row r="29" spans="1:7">
      <c r="A29" s="55">
        <v>38867</v>
      </c>
      <c r="B29" s="56" t="s">
        <v>1082</v>
      </c>
      <c r="C29" s="56" t="s">
        <v>1505</v>
      </c>
      <c r="D29" s="56" t="s">
        <v>1518</v>
      </c>
      <c r="E29" s="56" t="s">
        <v>1548</v>
      </c>
      <c r="F29" s="57">
        <v>5224.1909500000002</v>
      </c>
      <c r="G29" s="57">
        <v>5587.37</v>
      </c>
    </row>
    <row r="30" spans="1:7">
      <c r="A30" s="55">
        <v>38349</v>
      </c>
      <c r="B30" s="56" t="s">
        <v>1504</v>
      </c>
      <c r="C30" s="56" t="s">
        <v>1505</v>
      </c>
      <c r="D30" s="56" t="s">
        <v>1508</v>
      </c>
      <c r="E30" s="56" t="s">
        <v>1549</v>
      </c>
      <c r="F30" s="57">
        <v>3621.7487000000001</v>
      </c>
      <c r="G30" s="57">
        <v>9788.51</v>
      </c>
    </row>
    <row r="31" spans="1:7">
      <c r="A31" s="55">
        <v>38647</v>
      </c>
      <c r="B31" s="56" t="s">
        <v>1504</v>
      </c>
      <c r="C31" s="56" t="s">
        <v>1505</v>
      </c>
      <c r="D31" s="56" t="s">
        <v>1506</v>
      </c>
      <c r="E31" s="56" t="s">
        <v>1550</v>
      </c>
      <c r="F31" s="57">
        <v>819.23680000000002</v>
      </c>
      <c r="G31" s="57">
        <v>1204.76</v>
      </c>
    </row>
    <row r="32" spans="1:7">
      <c r="A32" s="55">
        <v>38232</v>
      </c>
      <c r="B32" s="56" t="s">
        <v>1082</v>
      </c>
      <c r="C32" s="56" t="s">
        <v>1505</v>
      </c>
      <c r="D32" s="56" t="s">
        <v>1511</v>
      </c>
      <c r="E32" s="56" t="s">
        <v>1551</v>
      </c>
      <c r="F32" s="57">
        <v>3978.6256000000003</v>
      </c>
      <c r="G32" s="57">
        <v>5850.92</v>
      </c>
    </row>
    <row r="33" spans="1:7">
      <c r="A33" s="55">
        <v>38777</v>
      </c>
      <c r="B33" s="56" t="s">
        <v>1510</v>
      </c>
      <c r="C33" s="56" t="s">
        <v>1505</v>
      </c>
      <c r="D33" s="56" t="s">
        <v>1518</v>
      </c>
      <c r="E33" s="56" t="s">
        <v>1552</v>
      </c>
      <c r="F33" s="57">
        <v>4421.1944999999996</v>
      </c>
      <c r="G33" s="57">
        <v>7493.55</v>
      </c>
    </row>
    <row r="34" spans="1:7">
      <c r="A34" s="55">
        <v>38337</v>
      </c>
      <c r="B34" s="56" t="s">
        <v>1504</v>
      </c>
      <c r="C34" s="56" t="s">
        <v>1505</v>
      </c>
      <c r="D34" s="56" t="s">
        <v>1537</v>
      </c>
      <c r="E34" s="56" t="s">
        <v>1553</v>
      </c>
      <c r="F34" s="57">
        <v>1232.2650000000001</v>
      </c>
      <c r="G34" s="57">
        <v>1643.02</v>
      </c>
    </row>
    <row r="35" spans="1:7">
      <c r="A35" s="55">
        <v>38226</v>
      </c>
      <c r="B35" s="56" t="s">
        <v>1504</v>
      </c>
      <c r="C35" s="56" t="s">
        <v>1505</v>
      </c>
      <c r="D35" s="56" t="s">
        <v>1544</v>
      </c>
      <c r="E35" s="56" t="s">
        <v>1554</v>
      </c>
      <c r="F35" s="57">
        <v>1441.1398999999999</v>
      </c>
      <c r="G35" s="57">
        <v>2442.61</v>
      </c>
    </row>
    <row r="36" spans="1:7">
      <c r="A36" s="55">
        <v>38848</v>
      </c>
      <c r="B36" s="56" t="s">
        <v>1510</v>
      </c>
      <c r="C36" s="56" t="s">
        <v>1505</v>
      </c>
      <c r="D36" s="56" t="s">
        <v>1527</v>
      </c>
      <c r="E36" s="56" t="s">
        <v>1555</v>
      </c>
      <c r="F36" s="57">
        <v>3545.6228500000002</v>
      </c>
      <c r="G36" s="57">
        <v>3792.11</v>
      </c>
    </row>
    <row r="37" spans="1:7">
      <c r="A37" s="55">
        <v>38224</v>
      </c>
      <c r="B37" s="56" t="s">
        <v>1082</v>
      </c>
      <c r="C37" s="56" t="s">
        <v>1505</v>
      </c>
      <c r="D37" s="56" t="s">
        <v>1511</v>
      </c>
      <c r="E37" s="56" t="s">
        <v>1556</v>
      </c>
      <c r="F37" s="57">
        <v>666.74479999999994</v>
      </c>
      <c r="G37" s="57">
        <v>1149.56</v>
      </c>
    </row>
    <row r="38" spans="1:7">
      <c r="A38" s="55">
        <v>38814</v>
      </c>
      <c r="B38" s="56" t="s">
        <v>1082</v>
      </c>
      <c r="C38" s="56" t="s">
        <v>1505</v>
      </c>
      <c r="D38" s="56" t="s">
        <v>1537</v>
      </c>
      <c r="E38" s="56" t="s">
        <v>1557</v>
      </c>
      <c r="F38" s="57">
        <v>712.92650000000003</v>
      </c>
      <c r="G38" s="57">
        <v>1296.23</v>
      </c>
    </row>
    <row r="39" spans="1:7">
      <c r="A39" s="55">
        <v>38239</v>
      </c>
      <c r="B39" s="56" t="s">
        <v>1082</v>
      </c>
      <c r="C39" s="56" t="s">
        <v>1505</v>
      </c>
      <c r="D39" s="56" t="s">
        <v>1531</v>
      </c>
      <c r="E39" s="56" t="s">
        <v>1558</v>
      </c>
      <c r="F39" s="57">
        <v>4665.4069</v>
      </c>
      <c r="G39" s="57">
        <v>4989.74</v>
      </c>
    </row>
    <row r="40" spans="1:7">
      <c r="A40" s="55">
        <v>38369</v>
      </c>
      <c r="B40" s="56" t="s">
        <v>1082</v>
      </c>
      <c r="C40" s="56" t="s">
        <v>1505</v>
      </c>
      <c r="D40" s="56" t="s">
        <v>1544</v>
      </c>
      <c r="E40" s="56" t="s">
        <v>1559</v>
      </c>
      <c r="F40" s="57">
        <v>3119.0852000000004</v>
      </c>
      <c r="G40" s="57">
        <v>3335.92</v>
      </c>
    </row>
    <row r="41" spans="1:7">
      <c r="A41" s="55">
        <v>38222</v>
      </c>
      <c r="B41" s="56" t="s">
        <v>912</v>
      </c>
      <c r="C41" s="56" t="s">
        <v>1505</v>
      </c>
      <c r="D41" s="56" t="s">
        <v>1508</v>
      </c>
      <c r="E41" s="56" t="s">
        <v>1560</v>
      </c>
      <c r="F41" s="57">
        <v>969.23200000000008</v>
      </c>
      <c r="G41" s="57">
        <v>1762.24</v>
      </c>
    </row>
    <row r="42" spans="1:7">
      <c r="A42" s="55">
        <v>38715</v>
      </c>
      <c r="B42" s="56" t="s">
        <v>1504</v>
      </c>
      <c r="C42" s="56" t="s">
        <v>1505</v>
      </c>
      <c r="D42" s="56" t="s">
        <v>1511</v>
      </c>
      <c r="E42" s="56" t="s">
        <v>1561</v>
      </c>
      <c r="F42" s="57">
        <v>3132.6833000000001</v>
      </c>
      <c r="G42" s="57">
        <v>7285.31</v>
      </c>
    </row>
    <row r="43" spans="1:7">
      <c r="A43" s="55">
        <v>38427</v>
      </c>
      <c r="B43" s="56" t="s">
        <v>1530</v>
      </c>
      <c r="C43" s="56" t="s">
        <v>1505</v>
      </c>
      <c r="D43" s="56" t="s">
        <v>1562</v>
      </c>
      <c r="E43" s="56" t="s">
        <v>1563</v>
      </c>
      <c r="F43" s="57">
        <v>605.97350000000006</v>
      </c>
      <c r="G43" s="57">
        <v>1101.77</v>
      </c>
    </row>
    <row r="44" spans="1:7">
      <c r="A44" s="55">
        <v>38192</v>
      </c>
      <c r="B44" s="56" t="s">
        <v>1530</v>
      </c>
      <c r="C44" s="56" t="s">
        <v>1505</v>
      </c>
      <c r="D44" s="56" t="s">
        <v>1527</v>
      </c>
      <c r="E44" s="56" t="s">
        <v>1564</v>
      </c>
      <c r="F44" s="57">
        <v>3410.2440000000001</v>
      </c>
      <c r="G44" s="57">
        <v>7578.32</v>
      </c>
    </row>
    <row r="45" spans="1:7">
      <c r="A45" s="55">
        <v>38653</v>
      </c>
      <c r="B45" s="56" t="s">
        <v>1510</v>
      </c>
      <c r="C45" s="56" t="s">
        <v>1505</v>
      </c>
      <c r="D45" s="56" t="s">
        <v>1516</v>
      </c>
      <c r="E45" s="56" t="s">
        <v>1565</v>
      </c>
      <c r="F45" s="57">
        <v>2714.0059000000001</v>
      </c>
      <c r="G45" s="57">
        <v>4600.01</v>
      </c>
    </row>
    <row r="46" spans="1:7">
      <c r="A46" s="55">
        <v>38298</v>
      </c>
      <c r="B46" s="56" t="s">
        <v>1504</v>
      </c>
      <c r="C46" s="56" t="s">
        <v>1505</v>
      </c>
      <c r="D46" s="56" t="s">
        <v>1508</v>
      </c>
      <c r="E46" s="56" t="s">
        <v>1566</v>
      </c>
      <c r="F46" s="57">
        <v>3407.4755</v>
      </c>
      <c r="G46" s="57">
        <v>6195.41</v>
      </c>
    </row>
    <row r="47" spans="1:7">
      <c r="A47" s="55">
        <v>38366</v>
      </c>
      <c r="B47" s="56" t="s">
        <v>1510</v>
      </c>
      <c r="C47" s="56" t="s">
        <v>1505</v>
      </c>
      <c r="D47" s="56" t="s">
        <v>1527</v>
      </c>
      <c r="E47" s="56" t="s">
        <v>1567</v>
      </c>
      <c r="F47" s="57">
        <v>2674.672</v>
      </c>
      <c r="G47" s="57">
        <v>4863.04</v>
      </c>
    </row>
    <row r="48" spans="1:7">
      <c r="A48" s="55">
        <v>38737</v>
      </c>
      <c r="B48" s="56" t="s">
        <v>1504</v>
      </c>
      <c r="C48" s="56" t="s">
        <v>1568</v>
      </c>
      <c r="D48" s="56" t="s">
        <v>1506</v>
      </c>
      <c r="E48" s="56" t="s">
        <v>1569</v>
      </c>
      <c r="F48" s="57">
        <v>2790.6525999999999</v>
      </c>
      <c r="G48" s="57">
        <v>4811.47</v>
      </c>
    </row>
    <row r="49" spans="1:7">
      <c r="A49" s="55">
        <v>38251</v>
      </c>
      <c r="B49" s="56" t="s">
        <v>1530</v>
      </c>
      <c r="C49" s="56" t="s">
        <v>1568</v>
      </c>
      <c r="D49" s="56" t="s">
        <v>1520</v>
      </c>
      <c r="E49" s="56" t="s">
        <v>1570</v>
      </c>
      <c r="F49" s="57">
        <v>1101.1422</v>
      </c>
      <c r="G49" s="57">
        <v>2976.06</v>
      </c>
    </row>
    <row r="50" spans="1:7">
      <c r="A50" s="55">
        <v>38327</v>
      </c>
      <c r="B50" s="56" t="s">
        <v>912</v>
      </c>
      <c r="C50" s="56" t="s">
        <v>1568</v>
      </c>
      <c r="D50" s="56" t="s">
        <v>1514</v>
      </c>
      <c r="E50" s="56" t="s">
        <v>1571</v>
      </c>
      <c r="F50" s="57">
        <v>54.287500000000001</v>
      </c>
      <c r="G50" s="57">
        <v>126.25</v>
      </c>
    </row>
    <row r="51" spans="1:7">
      <c r="A51" s="55">
        <v>38491</v>
      </c>
      <c r="B51" s="56" t="s">
        <v>1504</v>
      </c>
      <c r="C51" s="56" t="s">
        <v>1568</v>
      </c>
      <c r="D51" s="56" t="s">
        <v>1531</v>
      </c>
      <c r="E51" s="56" t="s">
        <v>1572</v>
      </c>
      <c r="F51" s="57">
        <v>1319.846</v>
      </c>
      <c r="G51" s="57">
        <v>2399.7199999999998</v>
      </c>
    </row>
    <row r="52" spans="1:7">
      <c r="A52" s="55">
        <v>38190</v>
      </c>
      <c r="B52" s="56" t="s">
        <v>1504</v>
      </c>
      <c r="C52" s="56" t="s">
        <v>1568</v>
      </c>
      <c r="D52" s="56" t="s">
        <v>1544</v>
      </c>
      <c r="E52" s="56" t="s">
        <v>1573</v>
      </c>
      <c r="F52" s="57">
        <v>649.5005000000001</v>
      </c>
      <c r="G52" s="57">
        <v>1180.9100000000001</v>
      </c>
    </row>
    <row r="53" spans="1:7">
      <c r="A53" s="55">
        <v>38190</v>
      </c>
      <c r="B53" s="58" t="s">
        <v>1504</v>
      </c>
      <c r="C53" s="58" t="s">
        <v>1568</v>
      </c>
      <c r="D53" s="56" t="s">
        <v>1531</v>
      </c>
      <c r="E53" s="58" t="s">
        <v>1573</v>
      </c>
      <c r="F53" s="57">
        <v>200</v>
      </c>
      <c r="G53" s="57">
        <v>500</v>
      </c>
    </row>
    <row r="54" spans="1:7">
      <c r="A54" s="55">
        <v>38377</v>
      </c>
      <c r="B54" s="56" t="s">
        <v>912</v>
      </c>
      <c r="C54" s="56" t="s">
        <v>1574</v>
      </c>
      <c r="D54" s="56" t="s">
        <v>1544</v>
      </c>
      <c r="E54" s="56" t="s">
        <v>1575</v>
      </c>
      <c r="F54" s="57">
        <v>5002.53</v>
      </c>
      <c r="G54" s="57">
        <v>6670.04</v>
      </c>
    </row>
    <row r="55" spans="1:7">
      <c r="A55" s="55">
        <v>38323</v>
      </c>
      <c r="B55" s="56" t="s">
        <v>1082</v>
      </c>
      <c r="C55" s="56" t="s">
        <v>1574</v>
      </c>
      <c r="D55" s="56" t="s">
        <v>1531</v>
      </c>
      <c r="E55" s="56" t="s">
        <v>1576</v>
      </c>
      <c r="F55" s="57">
        <v>6835.9719999999998</v>
      </c>
      <c r="G55" s="57">
        <v>7768.15</v>
      </c>
    </row>
    <row r="56" spans="1:7">
      <c r="A56" s="55">
        <v>38353</v>
      </c>
      <c r="B56" s="56" t="s">
        <v>1082</v>
      </c>
      <c r="C56" s="56" t="s">
        <v>1574</v>
      </c>
      <c r="D56" s="56" t="s">
        <v>1544</v>
      </c>
      <c r="E56" s="56" t="s">
        <v>1577</v>
      </c>
      <c r="F56" s="57">
        <v>1449.1455000000001</v>
      </c>
      <c r="G56" s="57">
        <v>2634.81</v>
      </c>
    </row>
    <row r="57" spans="1:7">
      <c r="A57" s="55">
        <v>38402</v>
      </c>
      <c r="B57" s="56" t="s">
        <v>1530</v>
      </c>
      <c r="C57" s="56" t="s">
        <v>1574</v>
      </c>
      <c r="D57" s="56" t="s">
        <v>1527</v>
      </c>
      <c r="E57" s="56" t="s">
        <v>1578</v>
      </c>
      <c r="F57" s="57">
        <v>116.9192</v>
      </c>
      <c r="G57" s="57">
        <v>171.94</v>
      </c>
    </row>
    <row r="58" spans="1:7">
      <c r="A58" s="55">
        <v>38653</v>
      </c>
      <c r="B58" s="56" t="s">
        <v>1510</v>
      </c>
      <c r="C58" s="56" t="s">
        <v>1574</v>
      </c>
      <c r="D58" s="56" t="s">
        <v>1537</v>
      </c>
      <c r="E58" s="56" t="s">
        <v>1579</v>
      </c>
      <c r="F58" s="57">
        <v>4705.0725000000002</v>
      </c>
      <c r="G58" s="57">
        <v>6273.43</v>
      </c>
    </row>
    <row r="59" spans="1:7">
      <c r="A59" s="55">
        <v>38813</v>
      </c>
      <c r="B59" s="56" t="s">
        <v>1082</v>
      </c>
      <c r="C59" s="56" t="s">
        <v>1574</v>
      </c>
      <c r="D59" s="56" t="s">
        <v>1508</v>
      </c>
      <c r="E59" s="56" t="s">
        <v>1580</v>
      </c>
      <c r="F59" s="57">
        <v>1934.5303999999999</v>
      </c>
      <c r="G59" s="57">
        <v>2198.33</v>
      </c>
    </row>
    <row r="60" spans="1:7">
      <c r="A60" s="55">
        <v>38782</v>
      </c>
      <c r="B60" s="56" t="s">
        <v>1504</v>
      </c>
      <c r="C60" s="56" t="s">
        <v>1574</v>
      </c>
      <c r="D60" s="56" t="s">
        <v>1537</v>
      </c>
      <c r="E60" s="56" t="s">
        <v>1581</v>
      </c>
      <c r="F60" s="57">
        <v>2356.6840000000002</v>
      </c>
      <c r="G60" s="57">
        <v>4284.88</v>
      </c>
    </row>
    <row r="61" spans="1:7">
      <c r="A61" s="55">
        <v>38705</v>
      </c>
      <c r="B61" s="56" t="s">
        <v>1082</v>
      </c>
      <c r="C61" s="56" t="s">
        <v>1574</v>
      </c>
      <c r="D61" s="56" t="s">
        <v>1562</v>
      </c>
      <c r="E61" s="56" t="s">
        <v>1582</v>
      </c>
      <c r="F61" s="57">
        <v>5848.9125000000004</v>
      </c>
      <c r="G61" s="57">
        <v>7798.55</v>
      </c>
    </row>
    <row r="62" spans="1:7">
      <c r="A62" s="55">
        <v>38229</v>
      </c>
      <c r="B62" s="56" t="s">
        <v>1530</v>
      </c>
      <c r="C62" s="56" t="s">
        <v>1574</v>
      </c>
      <c r="D62" s="56" t="s">
        <v>1506</v>
      </c>
      <c r="E62" s="56" t="s">
        <v>1583</v>
      </c>
      <c r="F62" s="57">
        <v>4482.7980000000007</v>
      </c>
      <c r="G62" s="57">
        <v>6592.35</v>
      </c>
    </row>
    <row r="63" spans="1:7">
      <c r="A63" s="55">
        <v>38185</v>
      </c>
      <c r="B63" s="56" t="s">
        <v>1504</v>
      </c>
      <c r="C63" s="56" t="s">
        <v>1574</v>
      </c>
      <c r="D63" s="56" t="s">
        <v>1562</v>
      </c>
      <c r="E63" s="56" t="s">
        <v>1584</v>
      </c>
      <c r="F63" s="57">
        <v>1210.3425</v>
      </c>
      <c r="G63" s="57">
        <v>1613.79</v>
      </c>
    </row>
    <row r="64" spans="1:7">
      <c r="A64" s="55">
        <v>38170</v>
      </c>
      <c r="B64" s="56" t="s">
        <v>1504</v>
      </c>
      <c r="C64" s="56" t="s">
        <v>1574</v>
      </c>
      <c r="D64" s="56" t="s">
        <v>1511</v>
      </c>
      <c r="E64" s="56" t="s">
        <v>1585</v>
      </c>
      <c r="F64" s="57">
        <v>836.17600000000004</v>
      </c>
      <c r="G64" s="57">
        <v>1520.32</v>
      </c>
    </row>
    <row r="65" spans="1:7">
      <c r="A65" s="55">
        <v>38695</v>
      </c>
      <c r="B65" s="56" t="s">
        <v>1504</v>
      </c>
      <c r="C65" s="56" t="s">
        <v>1574</v>
      </c>
      <c r="D65" s="56" t="s">
        <v>1516</v>
      </c>
      <c r="E65" s="56" t="s">
        <v>1586</v>
      </c>
      <c r="F65" s="57">
        <v>1479.2355</v>
      </c>
      <c r="G65" s="57">
        <v>3287.19</v>
      </c>
    </row>
    <row r="66" spans="1:7">
      <c r="A66" s="55">
        <v>38627</v>
      </c>
      <c r="B66" s="56" t="s">
        <v>1510</v>
      </c>
      <c r="C66" s="56" t="s">
        <v>1574</v>
      </c>
      <c r="D66" s="56" t="s">
        <v>1520</v>
      </c>
      <c r="E66" s="56" t="s">
        <v>1587</v>
      </c>
      <c r="F66" s="57">
        <v>167.9623</v>
      </c>
      <c r="G66" s="57">
        <v>390.61</v>
      </c>
    </row>
    <row r="67" spans="1:7">
      <c r="A67" s="55">
        <v>38341</v>
      </c>
      <c r="B67" s="56" t="s">
        <v>1530</v>
      </c>
      <c r="C67" s="56" t="s">
        <v>1574</v>
      </c>
      <c r="D67" s="56" t="s">
        <v>1537</v>
      </c>
      <c r="E67" s="56" t="s">
        <v>1588</v>
      </c>
      <c r="F67" s="57">
        <v>5876.5946999999996</v>
      </c>
      <c r="G67" s="57">
        <v>9960.33</v>
      </c>
    </row>
    <row r="68" spans="1:7">
      <c r="A68" s="55">
        <v>38473</v>
      </c>
      <c r="B68" s="56" t="s">
        <v>1530</v>
      </c>
      <c r="C68" s="56" t="s">
        <v>1574</v>
      </c>
      <c r="D68" s="56" t="s">
        <v>1518</v>
      </c>
      <c r="E68" s="56" t="s">
        <v>1589</v>
      </c>
      <c r="F68" s="57">
        <v>6820.56</v>
      </c>
      <c r="G68" s="57">
        <v>9094.08</v>
      </c>
    </row>
    <row r="69" spans="1:7">
      <c r="A69" s="55">
        <v>38677</v>
      </c>
      <c r="B69" s="56" t="s">
        <v>1082</v>
      </c>
      <c r="C69" s="56" t="s">
        <v>1574</v>
      </c>
      <c r="D69" s="56" t="s">
        <v>1523</v>
      </c>
      <c r="E69" s="56" t="s">
        <v>1590</v>
      </c>
      <c r="F69" s="57">
        <v>1768.9535999999998</v>
      </c>
      <c r="G69" s="57">
        <v>3049.92</v>
      </c>
    </row>
    <row r="70" spans="1:7">
      <c r="A70" s="55">
        <v>38611</v>
      </c>
      <c r="B70" s="56" t="s">
        <v>1082</v>
      </c>
      <c r="C70" s="56" t="s">
        <v>1574</v>
      </c>
      <c r="D70" s="56" t="s">
        <v>1506</v>
      </c>
      <c r="E70" s="56" t="s">
        <v>1591</v>
      </c>
      <c r="F70" s="57">
        <v>1805.7295000000001</v>
      </c>
      <c r="G70" s="57">
        <v>4880.3500000000004</v>
      </c>
    </row>
    <row r="71" spans="1:7">
      <c r="A71" s="55">
        <v>38638</v>
      </c>
      <c r="B71" s="56" t="s">
        <v>1082</v>
      </c>
      <c r="C71" s="56" t="s">
        <v>1574</v>
      </c>
      <c r="D71" s="56" t="s">
        <v>1562</v>
      </c>
      <c r="E71" s="56" t="s">
        <v>1592</v>
      </c>
      <c r="F71" s="57">
        <v>18.072799999999997</v>
      </c>
      <c r="G71" s="57">
        <v>31.16</v>
      </c>
    </row>
    <row r="72" spans="1:7">
      <c r="A72" s="55">
        <v>38361</v>
      </c>
      <c r="B72" s="56" t="s">
        <v>912</v>
      </c>
      <c r="C72" s="56" t="s">
        <v>1574</v>
      </c>
      <c r="D72" s="56" t="s">
        <v>1527</v>
      </c>
      <c r="E72" s="56" t="s">
        <v>1593</v>
      </c>
      <c r="F72" s="57">
        <v>3330.0135</v>
      </c>
      <c r="G72" s="57">
        <v>7400.03</v>
      </c>
    </row>
    <row r="73" spans="1:7">
      <c r="A73" s="55">
        <v>38699</v>
      </c>
      <c r="B73" s="56" t="s">
        <v>1530</v>
      </c>
      <c r="C73" s="56" t="s">
        <v>1574</v>
      </c>
      <c r="D73" s="56" t="s">
        <v>1506</v>
      </c>
      <c r="E73" s="56" t="s">
        <v>1594</v>
      </c>
      <c r="F73" s="57">
        <v>1191.2445999999998</v>
      </c>
      <c r="G73" s="57">
        <v>2053.87</v>
      </c>
    </row>
    <row r="74" spans="1:7">
      <c r="A74" s="55">
        <v>38320</v>
      </c>
      <c r="B74" s="56" t="s">
        <v>1082</v>
      </c>
      <c r="C74" s="56" t="s">
        <v>1574</v>
      </c>
      <c r="D74" s="56" t="s">
        <v>1544</v>
      </c>
      <c r="E74" s="56" t="s">
        <v>1595</v>
      </c>
      <c r="F74" s="57">
        <v>2674.6056999999996</v>
      </c>
      <c r="G74" s="57">
        <v>4533.2299999999996</v>
      </c>
    </row>
    <row r="75" spans="1:7">
      <c r="A75" s="55">
        <v>38254</v>
      </c>
      <c r="B75" s="56" t="s">
        <v>1510</v>
      </c>
      <c r="C75" s="56" t="s">
        <v>1574</v>
      </c>
      <c r="D75" s="56" t="s">
        <v>1518</v>
      </c>
      <c r="E75" s="56" t="s">
        <v>1596</v>
      </c>
      <c r="F75" s="57">
        <v>2982.5345000000002</v>
      </c>
      <c r="G75" s="57">
        <v>5422.79</v>
      </c>
    </row>
    <row r="76" spans="1:7">
      <c r="A76" s="55">
        <v>38429</v>
      </c>
      <c r="B76" s="56" t="s">
        <v>1082</v>
      </c>
      <c r="C76" s="56" t="s">
        <v>1574</v>
      </c>
      <c r="D76" s="56" t="s">
        <v>1537</v>
      </c>
      <c r="E76" s="56" t="s">
        <v>1597</v>
      </c>
      <c r="F76" s="57">
        <v>249.38320000000002</v>
      </c>
      <c r="G76" s="57">
        <v>366.74</v>
      </c>
    </row>
    <row r="77" spans="1:7">
      <c r="A77" s="55">
        <v>38570</v>
      </c>
      <c r="B77" s="56" t="s">
        <v>1504</v>
      </c>
      <c r="C77" s="56" t="s">
        <v>1574</v>
      </c>
      <c r="D77" s="56" t="s">
        <v>1506</v>
      </c>
      <c r="E77" s="56" t="s">
        <v>1598</v>
      </c>
      <c r="F77" s="57">
        <v>607.64859999999999</v>
      </c>
      <c r="G77" s="57">
        <v>1047.67</v>
      </c>
    </row>
    <row r="78" spans="1:7">
      <c r="A78" s="55">
        <v>38868</v>
      </c>
      <c r="B78" s="56" t="s">
        <v>1504</v>
      </c>
      <c r="C78" s="56" t="s">
        <v>1574</v>
      </c>
      <c r="D78" s="56" t="s">
        <v>1520</v>
      </c>
      <c r="E78" s="56" t="s">
        <v>1599</v>
      </c>
      <c r="F78" s="57">
        <v>4494.4470000000001</v>
      </c>
      <c r="G78" s="57">
        <v>9987.66</v>
      </c>
    </row>
    <row r="79" spans="1:7">
      <c r="A79" s="55">
        <v>38706</v>
      </c>
      <c r="B79" s="56" t="s">
        <v>1504</v>
      </c>
      <c r="C79" s="56" t="s">
        <v>1574</v>
      </c>
      <c r="D79" s="56" t="s">
        <v>1562</v>
      </c>
      <c r="E79" s="56" t="s">
        <v>1600</v>
      </c>
      <c r="F79" s="57">
        <v>2212.8230000000003</v>
      </c>
      <c r="G79" s="57">
        <v>5146.1000000000004</v>
      </c>
    </row>
    <row r="80" spans="1:7">
      <c r="A80" s="55">
        <v>38391</v>
      </c>
      <c r="B80" s="56" t="s">
        <v>1510</v>
      </c>
      <c r="C80" s="56" t="s">
        <v>1574</v>
      </c>
      <c r="D80" s="56" t="s">
        <v>1523</v>
      </c>
      <c r="E80" s="56" t="s">
        <v>1601</v>
      </c>
      <c r="F80" s="57">
        <v>1936.7624999999998</v>
      </c>
      <c r="G80" s="57">
        <v>2582.35</v>
      </c>
    </row>
    <row r="81" spans="1:7">
      <c r="A81" s="55">
        <v>38854</v>
      </c>
      <c r="B81" s="56" t="s">
        <v>1504</v>
      </c>
      <c r="C81" s="56" t="s">
        <v>1574</v>
      </c>
      <c r="D81" s="56" t="s">
        <v>1537</v>
      </c>
      <c r="E81" s="56" t="s">
        <v>1602</v>
      </c>
      <c r="F81" s="57">
        <v>2764.3959999999997</v>
      </c>
      <c r="G81" s="57">
        <v>4766.2</v>
      </c>
    </row>
    <row r="82" spans="1:7">
      <c r="A82" s="55">
        <v>38161</v>
      </c>
      <c r="B82" s="56" t="s">
        <v>1530</v>
      </c>
      <c r="C82" s="56" t="s">
        <v>1574</v>
      </c>
      <c r="D82" s="56" t="s">
        <v>1523</v>
      </c>
      <c r="E82" s="56" t="s">
        <v>1603</v>
      </c>
      <c r="F82" s="57">
        <v>1707.8126999999999</v>
      </c>
      <c r="G82" s="57">
        <v>4615.71</v>
      </c>
    </row>
    <row r="83" spans="1:7">
      <c r="A83" s="55">
        <v>38399</v>
      </c>
      <c r="B83" s="56" t="s">
        <v>1530</v>
      </c>
      <c r="C83" s="56" t="s">
        <v>1574</v>
      </c>
      <c r="D83" s="56" t="s">
        <v>1544</v>
      </c>
      <c r="E83" s="56" t="s">
        <v>1604</v>
      </c>
      <c r="F83" s="57">
        <v>4271.12</v>
      </c>
      <c r="G83" s="57">
        <v>7364</v>
      </c>
    </row>
    <row r="84" spans="1:7">
      <c r="A84" s="55">
        <v>38234</v>
      </c>
      <c r="B84" s="56" t="s">
        <v>1510</v>
      </c>
      <c r="C84" s="56" t="s">
        <v>1574</v>
      </c>
      <c r="D84" s="56" t="s">
        <v>1508</v>
      </c>
      <c r="E84" s="56" t="s">
        <v>1605</v>
      </c>
      <c r="F84" s="57">
        <v>5988.93</v>
      </c>
      <c r="G84" s="57">
        <v>7985.24</v>
      </c>
    </row>
    <row r="85" spans="1:7">
      <c r="A85" s="55">
        <v>38620</v>
      </c>
      <c r="B85" s="56" t="s">
        <v>1530</v>
      </c>
      <c r="C85" s="56" t="s">
        <v>1574</v>
      </c>
      <c r="D85" s="56" t="s">
        <v>1527</v>
      </c>
      <c r="E85" s="56" t="s">
        <v>1606</v>
      </c>
      <c r="F85" s="57">
        <v>1503.7125000000001</v>
      </c>
      <c r="G85" s="57">
        <v>2004.95</v>
      </c>
    </row>
    <row r="86" spans="1:7">
      <c r="A86" s="55">
        <v>38346</v>
      </c>
      <c r="B86" s="56" t="s">
        <v>1510</v>
      </c>
      <c r="C86" s="56" t="s">
        <v>1574</v>
      </c>
      <c r="D86" s="56" t="s">
        <v>1508</v>
      </c>
      <c r="E86" s="56" t="s">
        <v>1607</v>
      </c>
      <c r="F86" s="57">
        <v>3664.6785</v>
      </c>
      <c r="G86" s="57">
        <v>8143.73</v>
      </c>
    </row>
    <row r="87" spans="1:7">
      <c r="A87" s="55">
        <v>38260</v>
      </c>
      <c r="B87" s="56" t="s">
        <v>1510</v>
      </c>
      <c r="C87" s="56" t="s">
        <v>1574</v>
      </c>
      <c r="D87" s="56" t="s">
        <v>1531</v>
      </c>
      <c r="E87" s="56" t="s">
        <v>1608</v>
      </c>
      <c r="F87" s="57">
        <v>500.88749999999999</v>
      </c>
      <c r="G87" s="57">
        <v>1353.75</v>
      </c>
    </row>
    <row r="88" spans="1:7">
      <c r="A88" s="55">
        <v>38875</v>
      </c>
      <c r="B88" s="56" t="s">
        <v>1510</v>
      </c>
      <c r="C88" s="56" t="s">
        <v>1574</v>
      </c>
      <c r="D88" s="56" t="s">
        <v>1506</v>
      </c>
      <c r="E88" s="56" t="s">
        <v>1609</v>
      </c>
      <c r="F88" s="57">
        <v>5395.1260000000002</v>
      </c>
      <c r="G88" s="57">
        <v>9809.32</v>
      </c>
    </row>
    <row r="89" spans="1:7">
      <c r="A89" s="55">
        <v>38454</v>
      </c>
      <c r="B89" s="56" t="s">
        <v>1504</v>
      </c>
      <c r="C89" s="56" t="s">
        <v>1574</v>
      </c>
      <c r="D89" s="56" t="s">
        <v>1514</v>
      </c>
      <c r="E89" s="56" t="s">
        <v>1610</v>
      </c>
      <c r="F89" s="57">
        <v>4296.4137999999994</v>
      </c>
      <c r="G89" s="57">
        <v>7407.61</v>
      </c>
    </row>
    <row r="90" spans="1:7">
      <c r="A90" s="55">
        <v>38545</v>
      </c>
      <c r="B90" s="56" t="s">
        <v>1504</v>
      </c>
      <c r="C90" s="56" t="s">
        <v>1574</v>
      </c>
      <c r="D90" s="56" t="s">
        <v>1527</v>
      </c>
      <c r="E90" s="56" t="s">
        <v>1611</v>
      </c>
      <c r="F90" s="57">
        <v>2880.9</v>
      </c>
      <c r="G90" s="57">
        <v>3273.75</v>
      </c>
    </row>
    <row r="91" spans="1:7">
      <c r="A91" s="55">
        <v>38574</v>
      </c>
      <c r="B91" s="56" t="s">
        <v>1504</v>
      </c>
      <c r="C91" s="56" t="s">
        <v>1574</v>
      </c>
      <c r="D91" s="56" t="s">
        <v>1527</v>
      </c>
      <c r="E91" s="56" t="s">
        <v>1612</v>
      </c>
      <c r="F91" s="57">
        <v>526.07939999999996</v>
      </c>
      <c r="G91" s="57">
        <v>891.66</v>
      </c>
    </row>
    <row r="92" spans="1:7">
      <c r="A92" s="55">
        <v>38364</v>
      </c>
      <c r="B92" s="56" t="s">
        <v>1510</v>
      </c>
      <c r="C92" s="56" t="s">
        <v>1574</v>
      </c>
      <c r="D92" s="56" t="s">
        <v>1537</v>
      </c>
      <c r="E92" s="56" t="s">
        <v>1613</v>
      </c>
      <c r="F92" s="57">
        <v>6619.97</v>
      </c>
      <c r="G92" s="57">
        <v>9735.25</v>
      </c>
    </row>
    <row r="93" spans="1:7">
      <c r="A93" s="55">
        <v>38884</v>
      </c>
      <c r="B93" s="56" t="s">
        <v>1504</v>
      </c>
      <c r="C93" s="56" t="s">
        <v>1574</v>
      </c>
      <c r="D93" s="56" t="s">
        <v>1523</v>
      </c>
      <c r="E93" s="56" t="s">
        <v>1614</v>
      </c>
      <c r="F93" s="57">
        <v>1835.8971999999999</v>
      </c>
      <c r="G93" s="57">
        <v>3165.34</v>
      </c>
    </row>
    <row r="94" spans="1:7">
      <c r="A94" s="55">
        <v>38811</v>
      </c>
      <c r="B94" s="56" t="s">
        <v>1504</v>
      </c>
      <c r="C94" s="56" t="s">
        <v>1574</v>
      </c>
      <c r="D94" s="56" t="s">
        <v>1506</v>
      </c>
      <c r="E94" s="56" t="s">
        <v>1615</v>
      </c>
      <c r="F94" s="57">
        <v>1070.9503</v>
      </c>
      <c r="G94" s="57">
        <v>1815.17</v>
      </c>
    </row>
    <row r="95" spans="1:7">
      <c r="A95" s="55">
        <v>38389</v>
      </c>
      <c r="B95" s="56" t="s">
        <v>912</v>
      </c>
      <c r="C95" s="56" t="s">
        <v>1574</v>
      </c>
      <c r="D95" s="56" t="s">
        <v>1544</v>
      </c>
      <c r="E95" s="56" t="s">
        <v>1616</v>
      </c>
      <c r="F95" s="57">
        <v>2084.6947</v>
      </c>
      <c r="G95" s="57">
        <v>5634.31</v>
      </c>
    </row>
    <row r="96" spans="1:7">
      <c r="A96" s="55">
        <v>38202</v>
      </c>
      <c r="B96" s="56" t="s">
        <v>912</v>
      </c>
      <c r="C96" s="56" t="s">
        <v>1617</v>
      </c>
      <c r="D96" s="56" t="s">
        <v>1520</v>
      </c>
      <c r="E96" s="56" t="s">
        <v>1618</v>
      </c>
      <c r="F96" s="57">
        <v>1281.1804999999999</v>
      </c>
      <c r="G96" s="57">
        <v>3462.65</v>
      </c>
    </row>
    <row r="97" spans="1:7">
      <c r="A97" s="55">
        <v>38510</v>
      </c>
      <c r="B97" s="56" t="s">
        <v>1504</v>
      </c>
      <c r="C97" s="56" t="s">
        <v>1617</v>
      </c>
      <c r="D97" s="56" t="s">
        <v>1562</v>
      </c>
      <c r="E97" s="56" t="s">
        <v>1619</v>
      </c>
      <c r="F97" s="57">
        <v>3387.0825000000004</v>
      </c>
      <c r="G97" s="57">
        <v>7526.85</v>
      </c>
    </row>
    <row r="98" spans="1:7">
      <c r="A98" s="55">
        <v>38208</v>
      </c>
      <c r="B98" s="56" t="s">
        <v>1510</v>
      </c>
      <c r="C98" s="56" t="s">
        <v>1617</v>
      </c>
      <c r="D98" s="56" t="s">
        <v>1511</v>
      </c>
      <c r="E98" s="56" t="s">
        <v>1620</v>
      </c>
      <c r="F98" s="57">
        <v>1370.5505000000001</v>
      </c>
      <c r="G98" s="57">
        <v>2491.91</v>
      </c>
    </row>
    <row r="99" spans="1:7">
      <c r="A99" s="55">
        <v>38645</v>
      </c>
      <c r="B99" s="56" t="s">
        <v>1530</v>
      </c>
      <c r="C99" s="56" t="s">
        <v>1617</v>
      </c>
      <c r="D99" s="56" t="s">
        <v>1527</v>
      </c>
      <c r="E99" s="56" t="s">
        <v>1621</v>
      </c>
      <c r="F99" s="57">
        <v>612.12599999999998</v>
      </c>
      <c r="G99" s="57">
        <v>1360.28</v>
      </c>
    </row>
    <row r="100" spans="1:7">
      <c r="A100" s="55">
        <v>38610</v>
      </c>
      <c r="B100" s="56" t="s">
        <v>1504</v>
      </c>
      <c r="C100" s="56" t="s">
        <v>1617</v>
      </c>
      <c r="D100" s="56" t="s">
        <v>1506</v>
      </c>
      <c r="E100" s="56" t="s">
        <v>1622</v>
      </c>
      <c r="F100" s="57">
        <v>3251.3624999999997</v>
      </c>
      <c r="G100" s="57">
        <v>4335.1499999999996</v>
      </c>
    </row>
    <row r="101" spans="1:7">
      <c r="A101" s="55">
        <v>38449</v>
      </c>
      <c r="B101" s="56" t="s">
        <v>912</v>
      </c>
      <c r="C101" s="56" t="s">
        <v>1617</v>
      </c>
      <c r="D101" s="56" t="s">
        <v>1562</v>
      </c>
      <c r="E101" s="56" t="s">
        <v>1623</v>
      </c>
      <c r="F101" s="57">
        <v>4155.9016000000001</v>
      </c>
      <c r="G101" s="57">
        <v>6111.62</v>
      </c>
    </row>
    <row r="102" spans="1:7">
      <c r="A102" s="55">
        <v>38698</v>
      </c>
      <c r="B102" s="56" t="s">
        <v>1504</v>
      </c>
      <c r="C102" s="56" t="s">
        <v>1617</v>
      </c>
      <c r="D102" s="56" t="s">
        <v>1537</v>
      </c>
      <c r="E102" s="56" t="s">
        <v>1624</v>
      </c>
      <c r="F102" s="57">
        <v>92.275999999999996</v>
      </c>
      <c r="G102" s="57">
        <v>135.69999999999999</v>
      </c>
    </row>
    <row r="103" spans="1:7">
      <c r="A103" s="55">
        <v>38332</v>
      </c>
      <c r="B103" s="56" t="s">
        <v>912</v>
      </c>
      <c r="C103" s="56" t="s">
        <v>1617</v>
      </c>
      <c r="D103" s="56" t="s">
        <v>1514</v>
      </c>
      <c r="E103" s="56" t="s">
        <v>1625</v>
      </c>
      <c r="F103" s="57">
        <v>3413.6274000000003</v>
      </c>
      <c r="G103" s="57">
        <v>9226.02</v>
      </c>
    </row>
    <row r="104" spans="1:7">
      <c r="A104" s="55">
        <v>38621</v>
      </c>
      <c r="B104" s="56" t="s">
        <v>1504</v>
      </c>
      <c r="C104" s="56" t="s">
        <v>1617</v>
      </c>
      <c r="D104" s="56" t="s">
        <v>1544</v>
      </c>
      <c r="E104" s="56" t="s">
        <v>1626</v>
      </c>
      <c r="F104" s="57">
        <v>1731.3522</v>
      </c>
      <c r="G104" s="57">
        <v>2985.09</v>
      </c>
    </row>
    <row r="105" spans="1:7">
      <c r="A105" s="55">
        <v>38200</v>
      </c>
      <c r="B105" s="56" t="s">
        <v>1504</v>
      </c>
      <c r="C105" s="56" t="s">
        <v>1617</v>
      </c>
      <c r="D105" s="56" t="s">
        <v>1508</v>
      </c>
      <c r="E105" s="56" t="s">
        <v>1627</v>
      </c>
      <c r="F105" s="57">
        <v>4595.2060000000001</v>
      </c>
      <c r="G105" s="57">
        <v>8354.92</v>
      </c>
    </row>
    <row r="106" spans="1:7">
      <c r="A106" s="55">
        <v>38665</v>
      </c>
      <c r="B106" s="56" t="s">
        <v>1504</v>
      </c>
      <c r="C106" s="56" t="s">
        <v>1617</v>
      </c>
      <c r="D106" s="56" t="s">
        <v>1523</v>
      </c>
      <c r="E106" s="56" t="s">
        <v>1628</v>
      </c>
      <c r="F106" s="57">
        <v>203.685</v>
      </c>
      <c r="G106" s="57">
        <v>271.58</v>
      </c>
    </row>
    <row r="107" spans="1:7">
      <c r="A107" s="55">
        <v>38373</v>
      </c>
      <c r="B107" s="56" t="s">
        <v>1510</v>
      </c>
      <c r="C107" s="56" t="s">
        <v>1617</v>
      </c>
      <c r="D107" s="56" t="s">
        <v>1518</v>
      </c>
      <c r="E107" s="56" t="s">
        <v>1629</v>
      </c>
      <c r="F107" s="57">
        <v>8615.6224000000002</v>
      </c>
      <c r="G107" s="57">
        <v>9790.48</v>
      </c>
    </row>
    <row r="108" spans="1:7">
      <c r="A108" s="55">
        <v>38867</v>
      </c>
      <c r="B108" s="56" t="s">
        <v>1082</v>
      </c>
      <c r="C108" s="56" t="s">
        <v>1617</v>
      </c>
      <c r="D108" s="56" t="s">
        <v>1527</v>
      </c>
      <c r="E108" s="56" t="s">
        <v>1630</v>
      </c>
      <c r="F108" s="57">
        <v>1117.5012999999999</v>
      </c>
      <c r="G108" s="57">
        <v>1894.07</v>
      </c>
    </row>
    <row r="109" spans="1:7">
      <c r="A109" s="55">
        <v>38676</v>
      </c>
      <c r="B109" s="56" t="s">
        <v>1504</v>
      </c>
      <c r="C109" s="56" t="s">
        <v>1617</v>
      </c>
      <c r="D109" s="56" t="s">
        <v>1544</v>
      </c>
      <c r="E109" s="56" t="s">
        <v>1631</v>
      </c>
      <c r="F109" s="57">
        <v>1950.3045000000002</v>
      </c>
      <c r="G109" s="57">
        <v>4334.01</v>
      </c>
    </row>
    <row r="110" spans="1:7">
      <c r="A110" s="55">
        <v>38216</v>
      </c>
      <c r="B110" s="56" t="s">
        <v>1510</v>
      </c>
      <c r="C110" s="56" t="s">
        <v>1617</v>
      </c>
      <c r="D110" s="56" t="s">
        <v>1514</v>
      </c>
      <c r="E110" s="56" t="s">
        <v>1632</v>
      </c>
      <c r="F110" s="57">
        <v>3418.5360000000005</v>
      </c>
      <c r="G110" s="57">
        <v>6215.52</v>
      </c>
    </row>
    <row r="111" spans="1:7">
      <c r="A111" s="55">
        <v>38467</v>
      </c>
      <c r="B111" s="56" t="s">
        <v>912</v>
      </c>
      <c r="C111" s="56" t="s">
        <v>1617</v>
      </c>
      <c r="D111" s="56" t="s">
        <v>1518</v>
      </c>
      <c r="E111" s="56" t="s">
        <v>1633</v>
      </c>
      <c r="F111" s="57">
        <v>4662.3044</v>
      </c>
      <c r="G111" s="57">
        <v>6856.33</v>
      </c>
    </row>
    <row r="112" spans="1:7">
      <c r="A112" s="55">
        <v>38504</v>
      </c>
      <c r="B112" s="56" t="s">
        <v>1082</v>
      </c>
      <c r="C112" s="56" t="s">
        <v>1617</v>
      </c>
      <c r="D112" s="56" t="s">
        <v>1537</v>
      </c>
      <c r="E112" s="56" t="s">
        <v>1634</v>
      </c>
      <c r="F112" s="57">
        <v>1205.9256</v>
      </c>
      <c r="G112" s="57">
        <v>1773.42</v>
      </c>
    </row>
    <row r="113" spans="1:7">
      <c r="A113" s="55">
        <v>38777</v>
      </c>
      <c r="B113" s="56" t="s">
        <v>1510</v>
      </c>
      <c r="C113" s="56" t="s">
        <v>1617</v>
      </c>
      <c r="D113" s="56" t="s">
        <v>1518</v>
      </c>
      <c r="E113" s="56" t="s">
        <v>1635</v>
      </c>
      <c r="F113" s="57">
        <v>3185.7074000000002</v>
      </c>
      <c r="G113" s="57">
        <v>8610.02</v>
      </c>
    </row>
    <row r="114" spans="1:7">
      <c r="A114" s="55">
        <v>38254</v>
      </c>
      <c r="B114" s="56" t="s">
        <v>1082</v>
      </c>
      <c r="C114" s="56" t="s">
        <v>1617</v>
      </c>
      <c r="D114" s="56" t="s">
        <v>1508</v>
      </c>
      <c r="E114" s="56" t="s">
        <v>1636</v>
      </c>
      <c r="F114" s="57">
        <v>1267.3980000000001</v>
      </c>
      <c r="G114" s="57">
        <v>2304.36</v>
      </c>
    </row>
    <row r="115" spans="1:7">
      <c r="A115" s="55">
        <v>38718</v>
      </c>
      <c r="B115" s="56" t="s">
        <v>1082</v>
      </c>
      <c r="C115" s="56" t="s">
        <v>1617</v>
      </c>
      <c r="D115" s="56" t="s">
        <v>1523</v>
      </c>
      <c r="E115" s="56" t="s">
        <v>1637</v>
      </c>
      <c r="F115" s="57">
        <v>4341.1787000000004</v>
      </c>
      <c r="G115" s="57">
        <v>7357.93</v>
      </c>
    </row>
    <row r="116" spans="1:7">
      <c r="A116" s="55">
        <v>38446</v>
      </c>
      <c r="B116" s="56" t="s">
        <v>1510</v>
      </c>
      <c r="C116" s="56" t="s">
        <v>1617</v>
      </c>
      <c r="D116" s="56" t="s">
        <v>1562</v>
      </c>
      <c r="E116" s="56" t="s">
        <v>1638</v>
      </c>
      <c r="F116" s="57">
        <v>1454.9974999999999</v>
      </c>
      <c r="G116" s="57">
        <v>2645.45</v>
      </c>
    </row>
    <row r="117" spans="1:7">
      <c r="A117" s="55">
        <v>38632</v>
      </c>
      <c r="B117" s="56" t="s">
        <v>1530</v>
      </c>
      <c r="C117" s="56" t="s">
        <v>1617</v>
      </c>
      <c r="D117" s="56" t="s">
        <v>1516</v>
      </c>
      <c r="E117" s="56" t="s">
        <v>1639</v>
      </c>
      <c r="F117" s="57">
        <v>3641.6343999999999</v>
      </c>
      <c r="G117" s="57">
        <v>6278.68</v>
      </c>
    </row>
    <row r="118" spans="1:7">
      <c r="A118" s="55">
        <v>38462</v>
      </c>
      <c r="B118" s="56" t="s">
        <v>1504</v>
      </c>
      <c r="C118" s="56" t="s">
        <v>1617</v>
      </c>
      <c r="D118" s="56" t="s">
        <v>1520</v>
      </c>
      <c r="E118" s="56" t="s">
        <v>1640</v>
      </c>
      <c r="F118" s="57">
        <v>640.66329999999994</v>
      </c>
      <c r="G118" s="57">
        <v>1085.8699999999999</v>
      </c>
    </row>
    <row r="119" spans="1:7">
      <c r="A119" s="55">
        <v>38297</v>
      </c>
      <c r="B119" s="56" t="s">
        <v>1504</v>
      </c>
      <c r="C119" s="56" t="s">
        <v>1617</v>
      </c>
      <c r="D119" s="56" t="s">
        <v>1506</v>
      </c>
      <c r="E119" s="56" t="s">
        <v>1641</v>
      </c>
      <c r="F119" s="57">
        <v>563.5630000000001</v>
      </c>
      <c r="G119" s="57">
        <v>1024.6600000000001</v>
      </c>
    </row>
    <row r="120" spans="1:7">
      <c r="A120" s="55">
        <v>38597</v>
      </c>
      <c r="B120" s="56" t="s">
        <v>1504</v>
      </c>
      <c r="C120" s="56" t="s">
        <v>1617</v>
      </c>
      <c r="D120" s="56" t="s">
        <v>1508</v>
      </c>
      <c r="E120" s="56" t="s">
        <v>1642</v>
      </c>
      <c r="F120" s="57">
        <v>4357.2449999999999</v>
      </c>
      <c r="G120" s="57">
        <v>5809.66</v>
      </c>
    </row>
    <row r="121" spans="1:7">
      <c r="A121" s="55">
        <v>38722</v>
      </c>
      <c r="B121" s="56" t="s">
        <v>1504</v>
      </c>
      <c r="C121" s="56" t="s">
        <v>1617</v>
      </c>
      <c r="D121" s="56" t="s">
        <v>1508</v>
      </c>
      <c r="E121" s="56" t="s">
        <v>1643</v>
      </c>
      <c r="F121" s="57">
        <v>241.6575</v>
      </c>
      <c r="G121" s="57">
        <v>322.20999999999998</v>
      </c>
    </row>
    <row r="122" spans="1:7">
      <c r="A122" s="55">
        <v>38276</v>
      </c>
      <c r="B122" s="56" t="s">
        <v>1510</v>
      </c>
      <c r="C122" s="56" t="s">
        <v>1617</v>
      </c>
      <c r="D122" s="56" t="s">
        <v>1537</v>
      </c>
      <c r="E122" s="56" t="s">
        <v>1644</v>
      </c>
      <c r="F122" s="57">
        <v>4250.1646000000001</v>
      </c>
      <c r="G122" s="57">
        <v>7327.87</v>
      </c>
    </row>
    <row r="123" spans="1:7">
      <c r="A123" s="55">
        <v>38348</v>
      </c>
      <c r="B123" s="56" t="s">
        <v>1510</v>
      </c>
      <c r="C123" s="56" t="s">
        <v>1617</v>
      </c>
      <c r="D123" s="56" t="s">
        <v>1537</v>
      </c>
      <c r="E123" s="56" t="s">
        <v>1645</v>
      </c>
      <c r="F123" s="57">
        <v>3396.2484999999997</v>
      </c>
      <c r="G123" s="57">
        <v>9179.0499999999993</v>
      </c>
    </row>
    <row r="124" spans="1:7">
      <c r="A124" s="55">
        <v>38442</v>
      </c>
      <c r="B124" s="56" t="s">
        <v>1082</v>
      </c>
      <c r="C124" s="56" t="s">
        <v>1617</v>
      </c>
      <c r="D124" s="56" t="s">
        <v>1537</v>
      </c>
      <c r="E124" s="56" t="s">
        <v>1646</v>
      </c>
      <c r="F124" s="57">
        <v>2944.1</v>
      </c>
      <c r="G124" s="57">
        <v>4990</v>
      </c>
    </row>
    <row r="125" spans="1:7">
      <c r="A125" s="55">
        <v>38330</v>
      </c>
      <c r="B125" s="56" t="s">
        <v>1530</v>
      </c>
      <c r="C125" s="56" t="s">
        <v>1617</v>
      </c>
      <c r="D125" s="56" t="s">
        <v>1514</v>
      </c>
      <c r="E125" s="56" t="s">
        <v>1647</v>
      </c>
      <c r="F125" s="57">
        <v>2935.0364</v>
      </c>
      <c r="G125" s="57">
        <v>4316.2299999999996</v>
      </c>
    </row>
    <row r="126" spans="1:7">
      <c r="A126" s="55">
        <v>38537</v>
      </c>
      <c r="B126" s="56" t="s">
        <v>1504</v>
      </c>
      <c r="C126" s="56" t="s">
        <v>1617</v>
      </c>
      <c r="D126" s="56" t="s">
        <v>1537</v>
      </c>
      <c r="E126" s="56" t="s">
        <v>1648</v>
      </c>
      <c r="F126" s="57">
        <v>3442.4258</v>
      </c>
      <c r="G126" s="57">
        <v>5834.62</v>
      </c>
    </row>
    <row r="127" spans="1:7">
      <c r="A127" s="55">
        <v>38515</v>
      </c>
      <c r="B127" s="56" t="s">
        <v>1530</v>
      </c>
      <c r="C127" s="56" t="s">
        <v>1617</v>
      </c>
      <c r="D127" s="56" t="s">
        <v>1531</v>
      </c>
      <c r="E127" s="56" t="s">
        <v>1649</v>
      </c>
      <c r="F127" s="57">
        <v>3438.0891999999994</v>
      </c>
      <c r="G127" s="57">
        <v>5927.74</v>
      </c>
    </row>
    <row r="128" spans="1:7">
      <c r="A128" s="55">
        <v>38477</v>
      </c>
      <c r="B128" s="56" t="s">
        <v>912</v>
      </c>
      <c r="C128" s="56" t="s">
        <v>1617</v>
      </c>
      <c r="D128" s="56" t="s">
        <v>1537</v>
      </c>
      <c r="E128" s="56" t="s">
        <v>1650</v>
      </c>
      <c r="F128" s="57">
        <v>5754.9366999999993</v>
      </c>
      <c r="G128" s="57">
        <v>9754.1299999999992</v>
      </c>
    </row>
    <row r="129" spans="1:7">
      <c r="A129" s="55">
        <v>38702</v>
      </c>
      <c r="B129" s="56" t="s">
        <v>1510</v>
      </c>
      <c r="C129" s="56" t="s">
        <v>1617</v>
      </c>
      <c r="D129" s="56" t="s">
        <v>1527</v>
      </c>
      <c r="E129" s="56" t="s">
        <v>1651</v>
      </c>
      <c r="F129" s="57">
        <v>3978.1851999999994</v>
      </c>
      <c r="G129" s="57">
        <v>6858.94</v>
      </c>
    </row>
    <row r="130" spans="1:7">
      <c r="A130" s="55">
        <v>38415</v>
      </c>
      <c r="B130" s="56" t="s">
        <v>1510</v>
      </c>
      <c r="C130" s="56" t="s">
        <v>1617</v>
      </c>
      <c r="D130" s="56" t="s">
        <v>1520</v>
      </c>
      <c r="E130" s="56" t="s">
        <v>1652</v>
      </c>
      <c r="F130" s="57">
        <v>5245.7053000000005</v>
      </c>
      <c r="G130" s="57">
        <v>5610.38</v>
      </c>
    </row>
    <row r="131" spans="1:7">
      <c r="A131" s="55">
        <v>38254</v>
      </c>
      <c r="B131" s="56" t="s">
        <v>912</v>
      </c>
      <c r="C131" s="56" t="s">
        <v>1617</v>
      </c>
      <c r="D131" s="56" t="s">
        <v>1511</v>
      </c>
      <c r="E131" s="56" t="s">
        <v>1653</v>
      </c>
      <c r="F131" s="57">
        <v>6159.0388000000003</v>
      </c>
      <c r="G131" s="57">
        <v>9057.41</v>
      </c>
    </row>
    <row r="132" spans="1:7">
      <c r="A132" s="55">
        <v>38777</v>
      </c>
      <c r="B132" s="56" t="s">
        <v>1504</v>
      </c>
      <c r="C132" s="56" t="s">
        <v>1654</v>
      </c>
      <c r="D132" s="56" t="s">
        <v>1511</v>
      </c>
      <c r="E132" s="56" t="s">
        <v>1655</v>
      </c>
      <c r="F132" s="57">
        <v>1885.7070000000001</v>
      </c>
      <c r="G132" s="57">
        <v>4190.46</v>
      </c>
    </row>
    <row r="133" spans="1:7">
      <c r="A133" s="55">
        <v>38229</v>
      </c>
      <c r="B133" s="56" t="s">
        <v>1510</v>
      </c>
      <c r="C133" s="56" t="s">
        <v>1654</v>
      </c>
      <c r="D133" s="56" t="s">
        <v>1531</v>
      </c>
      <c r="E133" s="56" t="s">
        <v>1584</v>
      </c>
      <c r="F133" s="57">
        <v>3931.9823999999994</v>
      </c>
      <c r="G133" s="57">
        <v>6779.28</v>
      </c>
    </row>
    <row r="134" spans="1:7">
      <c r="A134" s="55">
        <v>38386</v>
      </c>
      <c r="B134" s="56" t="s">
        <v>1082</v>
      </c>
      <c r="C134" s="56" t="s">
        <v>1654</v>
      </c>
      <c r="D134" s="56" t="s">
        <v>1506</v>
      </c>
      <c r="E134" s="56" t="s">
        <v>1656</v>
      </c>
      <c r="F134" s="57">
        <v>5162.8456000000006</v>
      </c>
      <c r="G134" s="57">
        <v>5521.76</v>
      </c>
    </row>
    <row r="135" spans="1:7">
      <c r="A135" s="55">
        <v>38840</v>
      </c>
      <c r="B135" s="56" t="s">
        <v>1504</v>
      </c>
      <c r="C135" s="56" t="s">
        <v>1654</v>
      </c>
      <c r="D135" s="56" t="s">
        <v>1523</v>
      </c>
      <c r="E135" s="56" t="s">
        <v>1657</v>
      </c>
      <c r="F135" s="57">
        <v>2075.59</v>
      </c>
      <c r="G135" s="57">
        <v>3773.8</v>
      </c>
    </row>
    <row r="136" spans="1:7">
      <c r="A136" s="55">
        <v>38790</v>
      </c>
      <c r="B136" s="56" t="s">
        <v>1530</v>
      </c>
      <c r="C136" s="56" t="s">
        <v>1654</v>
      </c>
      <c r="D136" s="56" t="s">
        <v>1531</v>
      </c>
      <c r="E136" s="56" t="s">
        <v>1658</v>
      </c>
      <c r="F136" s="57">
        <v>4846.16</v>
      </c>
      <c r="G136" s="57">
        <v>5507</v>
      </c>
    </row>
    <row r="137" spans="1:7">
      <c r="A137" s="55">
        <v>38638</v>
      </c>
      <c r="B137" s="56" t="s">
        <v>1530</v>
      </c>
      <c r="C137" s="56" t="s">
        <v>1654</v>
      </c>
      <c r="D137" s="56" t="s">
        <v>1562</v>
      </c>
      <c r="E137" s="56" t="s">
        <v>1659</v>
      </c>
      <c r="F137" s="57">
        <v>2395.2467999999999</v>
      </c>
      <c r="G137" s="57">
        <v>6473.64</v>
      </c>
    </row>
    <row r="138" spans="1:7">
      <c r="A138" s="55">
        <v>38726</v>
      </c>
      <c r="B138" s="56" t="s">
        <v>1504</v>
      </c>
      <c r="C138" s="56" t="s">
        <v>1654</v>
      </c>
      <c r="D138" s="56" t="s">
        <v>1537</v>
      </c>
      <c r="E138" s="56" t="s">
        <v>1660</v>
      </c>
      <c r="F138" s="57">
        <v>725.55250000000001</v>
      </c>
      <c r="G138" s="57">
        <v>1229.75</v>
      </c>
    </row>
    <row r="139" spans="1:7">
      <c r="A139" s="55">
        <v>38583</v>
      </c>
      <c r="B139" s="56" t="s">
        <v>1504</v>
      </c>
      <c r="C139" s="56" t="s">
        <v>1654</v>
      </c>
      <c r="D139" s="56" t="s">
        <v>1562</v>
      </c>
      <c r="E139" s="56" t="s">
        <v>1661</v>
      </c>
      <c r="F139" s="57">
        <v>4217.7151999999996</v>
      </c>
      <c r="G139" s="57">
        <v>9808.64</v>
      </c>
    </row>
    <row r="140" spans="1:7">
      <c r="A140" s="55">
        <v>38855</v>
      </c>
      <c r="B140" s="56" t="s">
        <v>1504</v>
      </c>
      <c r="C140" s="56" t="s">
        <v>1654</v>
      </c>
      <c r="D140" s="56" t="s">
        <v>1544</v>
      </c>
      <c r="E140" s="56" t="s">
        <v>1662</v>
      </c>
      <c r="F140" s="57">
        <v>4246.5736500000003</v>
      </c>
      <c r="G140" s="57">
        <v>4541.79</v>
      </c>
    </row>
    <row r="141" spans="1:7">
      <c r="A141" s="55">
        <v>38784</v>
      </c>
      <c r="B141" s="56" t="s">
        <v>1082</v>
      </c>
      <c r="C141" s="56" t="s">
        <v>1654</v>
      </c>
      <c r="D141" s="56" t="s">
        <v>1516</v>
      </c>
      <c r="E141" s="56" t="s">
        <v>1663</v>
      </c>
      <c r="F141" s="57">
        <v>1701.144</v>
      </c>
      <c r="G141" s="57">
        <v>3780.32</v>
      </c>
    </row>
    <row r="142" spans="1:7">
      <c r="A142" s="55">
        <v>38754</v>
      </c>
      <c r="B142" s="56" t="s">
        <v>912</v>
      </c>
      <c r="C142" s="56" t="s">
        <v>1654</v>
      </c>
      <c r="D142" s="56" t="s">
        <v>1514</v>
      </c>
      <c r="E142" s="56" t="s">
        <v>1664</v>
      </c>
      <c r="F142" s="57">
        <v>1297.0133999999998</v>
      </c>
      <c r="G142" s="57">
        <v>2236.23</v>
      </c>
    </row>
    <row r="143" spans="1:7">
      <c r="A143" s="55">
        <v>38381</v>
      </c>
      <c r="B143" s="56" t="s">
        <v>912</v>
      </c>
      <c r="C143" s="56" t="s">
        <v>1654</v>
      </c>
      <c r="D143" s="56" t="s">
        <v>1537</v>
      </c>
      <c r="E143" s="56" t="s">
        <v>1665</v>
      </c>
      <c r="F143" s="57">
        <v>969.03510000000006</v>
      </c>
      <c r="G143" s="57">
        <v>2253.5700000000002</v>
      </c>
    </row>
    <row r="144" spans="1:7">
      <c r="A144" s="55">
        <v>38417</v>
      </c>
      <c r="B144" s="56" t="s">
        <v>1530</v>
      </c>
      <c r="C144" s="56" t="s">
        <v>1654</v>
      </c>
      <c r="D144" s="56" t="s">
        <v>1506</v>
      </c>
      <c r="E144" s="56" t="s">
        <v>1666</v>
      </c>
      <c r="F144" s="57">
        <v>3154.7064</v>
      </c>
      <c r="G144" s="57">
        <v>5346.96</v>
      </c>
    </row>
    <row r="145" spans="1:7">
      <c r="A145" s="55">
        <v>38850</v>
      </c>
      <c r="B145" s="56" t="s">
        <v>912</v>
      </c>
      <c r="C145" s="56" t="s">
        <v>1654</v>
      </c>
      <c r="D145" s="56" t="s">
        <v>1506</v>
      </c>
      <c r="E145" s="56" t="s">
        <v>1667</v>
      </c>
      <c r="F145" s="57">
        <v>2666.1385999999998</v>
      </c>
      <c r="G145" s="57">
        <v>7205.78</v>
      </c>
    </row>
    <row r="146" spans="1:7">
      <c r="A146" s="55">
        <v>38226</v>
      </c>
      <c r="B146" s="56" t="s">
        <v>1082</v>
      </c>
      <c r="C146" s="56" t="s">
        <v>1654</v>
      </c>
      <c r="D146" s="56" t="s">
        <v>1511</v>
      </c>
      <c r="E146" s="56" t="s">
        <v>1668</v>
      </c>
      <c r="F146" s="57">
        <v>4832.6850000000004</v>
      </c>
      <c r="G146" s="57">
        <v>8786.7000000000007</v>
      </c>
    </row>
    <row r="147" spans="1:7">
      <c r="A147" s="55">
        <v>38313</v>
      </c>
      <c r="B147" s="56" t="s">
        <v>1504</v>
      </c>
      <c r="C147" s="56" t="s">
        <v>1654</v>
      </c>
      <c r="D147" s="56" t="s">
        <v>1544</v>
      </c>
      <c r="E147" s="56" t="s">
        <v>1669</v>
      </c>
      <c r="F147" s="57">
        <v>7012.7711500000005</v>
      </c>
      <c r="G147" s="57">
        <v>7500.29</v>
      </c>
    </row>
    <row r="148" spans="1:7">
      <c r="A148" s="55">
        <v>38460</v>
      </c>
      <c r="B148" s="56" t="s">
        <v>1082</v>
      </c>
      <c r="C148" s="56" t="s">
        <v>1654</v>
      </c>
      <c r="D148" s="56" t="s">
        <v>1518</v>
      </c>
      <c r="E148" s="56" t="s">
        <v>1670</v>
      </c>
      <c r="F148" s="57">
        <v>45.006500000000003</v>
      </c>
      <c r="G148" s="57">
        <v>81.83</v>
      </c>
    </row>
    <row r="149" spans="1:7">
      <c r="A149" s="55">
        <v>38725</v>
      </c>
      <c r="B149" s="56" t="s">
        <v>912</v>
      </c>
      <c r="C149" s="56" t="s">
        <v>1654</v>
      </c>
      <c r="D149" s="56" t="s">
        <v>1537</v>
      </c>
      <c r="E149" s="56" t="s">
        <v>1671</v>
      </c>
      <c r="F149" s="57">
        <v>2173.2177999999999</v>
      </c>
      <c r="G149" s="57">
        <v>3683.42</v>
      </c>
    </row>
    <row r="150" spans="1:7">
      <c r="A150" s="55">
        <v>38393</v>
      </c>
      <c r="B150" s="56" t="s">
        <v>1082</v>
      </c>
      <c r="C150" s="56" t="s">
        <v>1654</v>
      </c>
      <c r="D150" s="56" t="s">
        <v>1527</v>
      </c>
      <c r="E150" s="56" t="s">
        <v>1672</v>
      </c>
      <c r="F150" s="57">
        <v>3806.2051999999999</v>
      </c>
      <c r="G150" s="57">
        <v>8851.64</v>
      </c>
    </row>
    <row r="151" spans="1:7">
      <c r="A151" s="55">
        <v>38239</v>
      </c>
      <c r="B151" s="56" t="s">
        <v>1082</v>
      </c>
      <c r="C151" s="56" t="s">
        <v>1654</v>
      </c>
      <c r="D151" s="56" t="s">
        <v>1531</v>
      </c>
      <c r="E151" s="56" t="s">
        <v>1673</v>
      </c>
      <c r="F151" s="57">
        <v>1724.0325999999998</v>
      </c>
      <c r="G151" s="57">
        <v>2972.47</v>
      </c>
    </row>
    <row r="152" spans="1:7">
      <c r="A152" s="55">
        <v>38807</v>
      </c>
      <c r="B152" s="56" t="s">
        <v>912</v>
      </c>
      <c r="C152" s="56" t="s">
        <v>1654</v>
      </c>
      <c r="D152" s="56" t="s">
        <v>1539</v>
      </c>
      <c r="E152" s="56" t="s">
        <v>1674</v>
      </c>
      <c r="F152" s="57">
        <v>892.64960000000008</v>
      </c>
      <c r="G152" s="57">
        <v>1312.72</v>
      </c>
    </row>
    <row r="153" spans="1:7">
      <c r="A153" s="55">
        <v>38513</v>
      </c>
      <c r="B153" s="56" t="s">
        <v>1504</v>
      </c>
      <c r="C153" s="56" t="s">
        <v>1654</v>
      </c>
      <c r="D153" s="56" t="s">
        <v>1527</v>
      </c>
      <c r="E153" s="56" t="s">
        <v>1675</v>
      </c>
      <c r="F153" s="57">
        <v>5331.8281500000003</v>
      </c>
      <c r="G153" s="57">
        <v>5702.49</v>
      </c>
    </row>
    <row r="154" spans="1:7">
      <c r="A154" s="55">
        <v>38274</v>
      </c>
      <c r="B154" s="56" t="s">
        <v>1510</v>
      </c>
      <c r="C154" s="56" t="s">
        <v>1654</v>
      </c>
      <c r="D154" s="56" t="s">
        <v>1531</v>
      </c>
      <c r="E154" s="56" t="s">
        <v>1676</v>
      </c>
      <c r="F154" s="57">
        <v>2317.3040000000001</v>
      </c>
      <c r="G154" s="57">
        <v>3407.8</v>
      </c>
    </row>
    <row r="155" spans="1:7">
      <c r="A155" s="55">
        <v>38434</v>
      </c>
      <c r="B155" s="56" t="s">
        <v>1510</v>
      </c>
      <c r="C155" s="56" t="s">
        <v>1654</v>
      </c>
      <c r="D155" s="56" t="s">
        <v>1527</v>
      </c>
      <c r="E155" s="56" t="s">
        <v>1677</v>
      </c>
      <c r="F155" s="57">
        <v>944.41020000000003</v>
      </c>
      <c r="G155" s="57">
        <v>2552.46</v>
      </c>
    </row>
    <row r="156" spans="1:7">
      <c r="A156" s="55">
        <v>38266</v>
      </c>
      <c r="B156" s="56" t="s">
        <v>1504</v>
      </c>
      <c r="C156" s="56" t="s">
        <v>1654</v>
      </c>
      <c r="D156" s="56" t="s">
        <v>1531</v>
      </c>
      <c r="E156" s="56" t="s">
        <v>1678</v>
      </c>
      <c r="F156" s="57">
        <v>3671.5798</v>
      </c>
      <c r="G156" s="57">
        <v>6330.31</v>
      </c>
    </row>
    <row r="157" spans="1:7">
      <c r="A157" s="55">
        <v>38443</v>
      </c>
      <c r="B157" s="56" t="s">
        <v>1510</v>
      </c>
      <c r="C157" s="56" t="s">
        <v>1654</v>
      </c>
      <c r="D157" s="56" t="s">
        <v>1544</v>
      </c>
      <c r="E157" s="56" t="s">
        <v>1679</v>
      </c>
      <c r="F157" s="57">
        <v>6032.3582000000006</v>
      </c>
      <c r="G157" s="57">
        <v>6451.72</v>
      </c>
    </row>
    <row r="158" spans="1:7">
      <c r="A158" s="55">
        <v>38446</v>
      </c>
      <c r="B158" s="56" t="s">
        <v>1510</v>
      </c>
      <c r="C158" s="56" t="s">
        <v>1654</v>
      </c>
      <c r="D158" s="56" t="s">
        <v>1544</v>
      </c>
      <c r="E158" s="56" t="s">
        <v>1680</v>
      </c>
      <c r="F158" s="57">
        <v>3918.3584000000001</v>
      </c>
      <c r="G158" s="57">
        <v>4452.68</v>
      </c>
    </row>
    <row r="159" spans="1:7">
      <c r="A159" s="55">
        <v>38217</v>
      </c>
      <c r="B159" s="56" t="s">
        <v>1504</v>
      </c>
      <c r="C159" s="56" t="s">
        <v>1654</v>
      </c>
      <c r="D159" s="56" t="s">
        <v>1527</v>
      </c>
      <c r="E159" s="56" t="s">
        <v>1681</v>
      </c>
      <c r="F159" s="57">
        <v>2991.7649999999999</v>
      </c>
      <c r="G159" s="57">
        <v>3989.02</v>
      </c>
    </row>
    <row r="160" spans="1:7">
      <c r="A160" s="55">
        <v>38410</v>
      </c>
      <c r="B160" s="56" t="s">
        <v>1082</v>
      </c>
      <c r="C160" s="56" t="s">
        <v>1654</v>
      </c>
      <c r="D160" s="56" t="s">
        <v>1527</v>
      </c>
      <c r="E160" s="56" t="s">
        <v>1682</v>
      </c>
      <c r="F160" s="57">
        <v>2790.2655</v>
      </c>
      <c r="G160" s="57">
        <v>6200.59</v>
      </c>
    </row>
    <row r="161" spans="1:7">
      <c r="A161" s="55">
        <v>38876</v>
      </c>
      <c r="B161" s="56" t="s">
        <v>1504</v>
      </c>
      <c r="C161" s="56" t="s">
        <v>1654</v>
      </c>
      <c r="D161" s="56" t="s">
        <v>1511</v>
      </c>
      <c r="E161" s="56" t="s">
        <v>1683</v>
      </c>
      <c r="F161" s="57">
        <v>4295.7172</v>
      </c>
      <c r="G161" s="57">
        <v>9990.0400000000009</v>
      </c>
    </row>
    <row r="162" spans="1:7">
      <c r="A162" s="55">
        <v>38337</v>
      </c>
      <c r="B162" s="56" t="s">
        <v>1510</v>
      </c>
      <c r="C162" s="56" t="s">
        <v>1654</v>
      </c>
      <c r="D162" s="56" t="s">
        <v>1508</v>
      </c>
      <c r="E162" s="56" t="s">
        <v>1684</v>
      </c>
      <c r="F162" s="57">
        <v>4145.5819000000001</v>
      </c>
      <c r="G162" s="57">
        <v>7026.41</v>
      </c>
    </row>
    <row r="163" spans="1:7">
      <c r="A163" s="55">
        <v>38589</v>
      </c>
      <c r="B163" s="56" t="s">
        <v>1082</v>
      </c>
      <c r="C163" s="56" t="s">
        <v>1654</v>
      </c>
      <c r="D163" s="56" t="s">
        <v>1562</v>
      </c>
      <c r="E163" s="56" t="s">
        <v>1685</v>
      </c>
      <c r="F163" s="57">
        <v>4355.7929999999997</v>
      </c>
      <c r="G163" s="57">
        <v>7382.7</v>
      </c>
    </row>
    <row r="164" spans="1:7">
      <c r="A164" s="55">
        <v>38543</v>
      </c>
      <c r="B164" s="56" t="s">
        <v>1510</v>
      </c>
      <c r="C164" s="56" t="s">
        <v>1654</v>
      </c>
      <c r="D164" s="56" t="s">
        <v>1562</v>
      </c>
      <c r="E164" s="56" t="s">
        <v>1686</v>
      </c>
      <c r="F164" s="57">
        <v>3381.0748000000003</v>
      </c>
      <c r="G164" s="57">
        <v>9138.0400000000009</v>
      </c>
    </row>
    <row r="165" spans="1:7">
      <c r="A165" s="55">
        <v>38736</v>
      </c>
      <c r="B165" s="56" t="s">
        <v>1530</v>
      </c>
      <c r="C165" s="56" t="s">
        <v>1654</v>
      </c>
      <c r="D165" s="56" t="s">
        <v>1537</v>
      </c>
      <c r="E165" s="56" t="s">
        <v>1687</v>
      </c>
      <c r="F165" s="57">
        <v>3345.5524000000005</v>
      </c>
      <c r="G165" s="57">
        <v>4919.93</v>
      </c>
    </row>
    <row r="166" spans="1:7">
      <c r="A166" s="55">
        <v>38535</v>
      </c>
      <c r="B166" s="56" t="s">
        <v>1082</v>
      </c>
      <c r="C166" s="56" t="s">
        <v>1654</v>
      </c>
      <c r="D166" s="56" t="s">
        <v>1523</v>
      </c>
      <c r="E166" s="56" t="s">
        <v>1688</v>
      </c>
      <c r="F166" s="57">
        <v>2727.48</v>
      </c>
      <c r="G166" s="57">
        <v>3636.64</v>
      </c>
    </row>
    <row r="167" spans="1:7">
      <c r="A167" s="55">
        <v>38531</v>
      </c>
      <c r="B167" s="56" t="s">
        <v>1504</v>
      </c>
      <c r="C167" s="56" t="s">
        <v>1654</v>
      </c>
      <c r="D167" s="56" t="s">
        <v>1518</v>
      </c>
      <c r="E167" s="56" t="s">
        <v>1689</v>
      </c>
      <c r="F167" s="57">
        <v>3354.5776000000001</v>
      </c>
      <c r="G167" s="57">
        <v>3812.02</v>
      </c>
    </row>
    <row r="168" spans="1:7">
      <c r="A168" s="55">
        <v>38754</v>
      </c>
      <c r="B168" s="56" t="s">
        <v>1082</v>
      </c>
      <c r="C168" s="56" t="s">
        <v>1654</v>
      </c>
      <c r="D168" s="56" t="s">
        <v>1508</v>
      </c>
      <c r="E168" s="56" t="s">
        <v>1690</v>
      </c>
      <c r="F168" s="57">
        <v>3138.5097999999998</v>
      </c>
      <c r="G168" s="57">
        <v>7298.86</v>
      </c>
    </row>
    <row r="169" spans="1:7">
      <c r="A169" s="55">
        <v>38197</v>
      </c>
      <c r="B169" s="56" t="s">
        <v>1082</v>
      </c>
      <c r="C169" s="56" t="s">
        <v>1654</v>
      </c>
      <c r="D169" s="56" t="s">
        <v>1508</v>
      </c>
      <c r="E169" s="56" t="s">
        <v>1691</v>
      </c>
      <c r="F169" s="57">
        <v>4675.335500000001</v>
      </c>
      <c r="G169" s="57">
        <v>8500.61</v>
      </c>
    </row>
    <row r="170" spans="1:7">
      <c r="A170" s="55">
        <v>38331</v>
      </c>
      <c r="B170" s="56" t="s">
        <v>1082</v>
      </c>
      <c r="C170" s="56" t="s">
        <v>1654</v>
      </c>
      <c r="D170" s="56" t="s">
        <v>1514</v>
      </c>
      <c r="E170" s="56" t="s">
        <v>1692</v>
      </c>
      <c r="F170" s="57">
        <v>3043.75225</v>
      </c>
      <c r="G170" s="57">
        <v>3255.35</v>
      </c>
    </row>
    <row r="171" spans="1:7">
      <c r="A171" s="55">
        <v>38559</v>
      </c>
      <c r="B171" s="56" t="s">
        <v>1504</v>
      </c>
      <c r="C171" s="56" t="s">
        <v>1654</v>
      </c>
      <c r="D171" s="56" t="s">
        <v>1539</v>
      </c>
      <c r="E171" s="56" t="s">
        <v>1693</v>
      </c>
      <c r="F171" s="57">
        <v>6050.4088000000002</v>
      </c>
      <c r="G171" s="57">
        <v>8897.66</v>
      </c>
    </row>
    <row r="172" spans="1:7">
      <c r="A172" s="55">
        <v>38652</v>
      </c>
      <c r="B172" s="56" t="s">
        <v>1510</v>
      </c>
      <c r="C172" s="56" t="s">
        <v>1654</v>
      </c>
      <c r="D172" s="56" t="s">
        <v>1544</v>
      </c>
      <c r="E172" s="56" t="s">
        <v>1694</v>
      </c>
      <c r="F172" s="57">
        <v>6349.5871999999999</v>
      </c>
      <c r="G172" s="57">
        <v>7215.44</v>
      </c>
    </row>
    <row r="173" spans="1:7">
      <c r="A173" s="55">
        <v>38530</v>
      </c>
      <c r="B173" s="56" t="s">
        <v>1510</v>
      </c>
      <c r="C173" s="56" t="s">
        <v>1654</v>
      </c>
      <c r="D173" s="56" t="s">
        <v>1514</v>
      </c>
      <c r="E173" s="56" t="s">
        <v>1695</v>
      </c>
      <c r="F173" s="57">
        <v>1074.6909000000001</v>
      </c>
      <c r="G173" s="57">
        <v>2904.57</v>
      </c>
    </row>
    <row r="174" spans="1:7">
      <c r="A174" s="55">
        <v>38474</v>
      </c>
      <c r="B174" s="56" t="s">
        <v>1504</v>
      </c>
      <c r="C174" s="56" t="s">
        <v>1654</v>
      </c>
      <c r="D174" s="56" t="s">
        <v>1514</v>
      </c>
      <c r="E174" s="56" t="s">
        <v>1696</v>
      </c>
      <c r="F174" s="57">
        <v>4384.4174999999996</v>
      </c>
      <c r="G174" s="57">
        <v>9743.15</v>
      </c>
    </row>
    <row r="175" spans="1:7">
      <c r="A175" s="55">
        <v>38286</v>
      </c>
      <c r="B175" s="56" t="s">
        <v>1504</v>
      </c>
      <c r="C175" s="56" t="s">
        <v>1654</v>
      </c>
      <c r="D175" s="56" t="s">
        <v>1520</v>
      </c>
      <c r="E175" s="56" t="s">
        <v>1697</v>
      </c>
      <c r="F175" s="57">
        <v>5841.5896000000002</v>
      </c>
      <c r="G175" s="57">
        <v>6638.17</v>
      </c>
    </row>
    <row r="176" spans="1:7">
      <c r="A176" s="55">
        <v>38184</v>
      </c>
      <c r="B176" s="56" t="s">
        <v>1504</v>
      </c>
      <c r="C176" s="56" t="s">
        <v>1654</v>
      </c>
      <c r="D176" s="56" t="s">
        <v>1506</v>
      </c>
      <c r="E176" s="56" t="s">
        <v>1698</v>
      </c>
      <c r="F176" s="57">
        <v>5269.9459999999999</v>
      </c>
      <c r="G176" s="57">
        <v>9581.7199999999993</v>
      </c>
    </row>
    <row r="177" spans="1:7">
      <c r="A177" s="55">
        <v>38592</v>
      </c>
      <c r="B177" s="56" t="s">
        <v>1510</v>
      </c>
      <c r="C177" s="56" t="s">
        <v>1699</v>
      </c>
      <c r="D177" s="56" t="s">
        <v>1544</v>
      </c>
      <c r="E177" s="56" t="s">
        <v>1700</v>
      </c>
      <c r="F177" s="57">
        <v>5349.4444000000003</v>
      </c>
      <c r="G177" s="57">
        <v>7866.83</v>
      </c>
    </row>
    <row r="178" spans="1:7">
      <c r="A178" s="55">
        <v>38492</v>
      </c>
      <c r="B178" s="56" t="s">
        <v>912</v>
      </c>
      <c r="C178" s="56" t="s">
        <v>1699</v>
      </c>
      <c r="D178" s="56" t="s">
        <v>1514</v>
      </c>
      <c r="E178" s="56" t="s">
        <v>1582</v>
      </c>
      <c r="F178" s="57">
        <v>3636.0837999999994</v>
      </c>
      <c r="G178" s="57">
        <v>6269.11</v>
      </c>
    </row>
    <row r="179" spans="1:7">
      <c r="A179" s="55">
        <v>38554</v>
      </c>
      <c r="B179" s="56" t="s">
        <v>1504</v>
      </c>
      <c r="C179" s="56" t="s">
        <v>1699</v>
      </c>
      <c r="D179" s="56" t="s">
        <v>1539</v>
      </c>
      <c r="E179" s="56" t="s">
        <v>1701</v>
      </c>
      <c r="F179" s="57">
        <v>1641.6136000000001</v>
      </c>
      <c r="G179" s="57">
        <v>1865.47</v>
      </c>
    </row>
    <row r="180" spans="1:7">
      <c r="A180" s="55">
        <v>38693</v>
      </c>
      <c r="B180" s="56" t="s">
        <v>1504</v>
      </c>
      <c r="C180" s="56" t="s">
        <v>1699</v>
      </c>
      <c r="D180" s="56" t="s">
        <v>1520</v>
      </c>
      <c r="E180" s="56" t="s">
        <v>1702</v>
      </c>
      <c r="F180" s="57">
        <v>4257.4391999999998</v>
      </c>
      <c r="G180" s="57">
        <v>6260.94</v>
      </c>
    </row>
    <row r="181" spans="1:7">
      <c r="A181" s="55">
        <v>38853</v>
      </c>
      <c r="B181" s="56" t="s">
        <v>1504</v>
      </c>
      <c r="C181" s="56" t="s">
        <v>1699</v>
      </c>
      <c r="D181" s="56" t="s">
        <v>1511</v>
      </c>
      <c r="E181" s="56" t="s">
        <v>1703</v>
      </c>
      <c r="F181" s="57">
        <v>272.13300000000004</v>
      </c>
      <c r="G181" s="57">
        <v>604.74</v>
      </c>
    </row>
    <row r="182" spans="1:7">
      <c r="A182" s="55">
        <v>38630</v>
      </c>
      <c r="B182" s="56" t="s">
        <v>1504</v>
      </c>
      <c r="C182" s="56" t="s">
        <v>1699</v>
      </c>
      <c r="D182" s="56" t="s">
        <v>1527</v>
      </c>
      <c r="E182" s="56" t="s">
        <v>1704</v>
      </c>
      <c r="F182" s="57">
        <v>1365.32</v>
      </c>
      <c r="G182" s="57">
        <v>1551.5</v>
      </c>
    </row>
    <row r="183" spans="1:7">
      <c r="A183" s="55">
        <v>38445</v>
      </c>
      <c r="B183" s="56" t="s">
        <v>1082</v>
      </c>
      <c r="C183" s="56" t="s">
        <v>1699</v>
      </c>
      <c r="D183" s="56" t="s">
        <v>1518</v>
      </c>
      <c r="E183" s="56" t="s">
        <v>1705</v>
      </c>
      <c r="F183" s="57">
        <v>1174.9770000000001</v>
      </c>
      <c r="G183" s="57">
        <v>2611.06</v>
      </c>
    </row>
    <row r="184" spans="1:7">
      <c r="A184" s="55">
        <v>38548</v>
      </c>
      <c r="B184" s="56" t="s">
        <v>912</v>
      </c>
      <c r="C184" s="56" t="s">
        <v>1699</v>
      </c>
      <c r="D184" s="56" t="s">
        <v>1523</v>
      </c>
      <c r="E184" s="56" t="s">
        <v>1706</v>
      </c>
      <c r="F184" s="57">
        <v>1908.5475000000001</v>
      </c>
      <c r="G184" s="57">
        <v>2544.73</v>
      </c>
    </row>
    <row r="185" spans="1:7">
      <c r="A185" s="55">
        <v>38522</v>
      </c>
      <c r="B185" s="56" t="s">
        <v>1504</v>
      </c>
      <c r="C185" s="56" t="s">
        <v>1699</v>
      </c>
      <c r="D185" s="56" t="s">
        <v>1511</v>
      </c>
      <c r="E185" s="56" t="s">
        <v>1707</v>
      </c>
      <c r="F185" s="57">
        <v>3281.5376000000001</v>
      </c>
      <c r="G185" s="57">
        <v>3729.02</v>
      </c>
    </row>
    <row r="186" spans="1:7">
      <c r="A186" s="55">
        <v>38399</v>
      </c>
      <c r="B186" s="56" t="s">
        <v>1504</v>
      </c>
      <c r="C186" s="56" t="s">
        <v>1699</v>
      </c>
      <c r="D186" s="56" t="s">
        <v>1511</v>
      </c>
      <c r="E186" s="56" t="s">
        <v>1708</v>
      </c>
      <c r="F186" s="57">
        <v>6575.61</v>
      </c>
      <c r="G186" s="57">
        <v>8767.48</v>
      </c>
    </row>
    <row r="187" spans="1:7">
      <c r="A187" s="55">
        <v>38307</v>
      </c>
      <c r="B187" s="56" t="s">
        <v>1530</v>
      </c>
      <c r="C187" s="56" t="s">
        <v>1699</v>
      </c>
      <c r="D187" s="56" t="s">
        <v>1544</v>
      </c>
      <c r="E187" s="56" t="s">
        <v>1709</v>
      </c>
      <c r="F187" s="57">
        <v>5399.0169999999998</v>
      </c>
      <c r="G187" s="57">
        <v>9308.65</v>
      </c>
    </row>
    <row r="188" spans="1:7">
      <c r="A188" s="55">
        <v>38572</v>
      </c>
      <c r="B188" s="56" t="s">
        <v>1504</v>
      </c>
      <c r="C188" s="56" t="s">
        <v>1699</v>
      </c>
      <c r="D188" s="56" t="s">
        <v>1508</v>
      </c>
      <c r="E188" s="56" t="s">
        <v>1710</v>
      </c>
      <c r="F188" s="57">
        <v>2237.4629</v>
      </c>
      <c r="G188" s="57">
        <v>3792.31</v>
      </c>
    </row>
    <row r="189" spans="1:7">
      <c r="A189" s="55">
        <v>38754</v>
      </c>
      <c r="B189" s="56" t="s">
        <v>1504</v>
      </c>
      <c r="C189" s="56" t="s">
        <v>1699</v>
      </c>
      <c r="D189" s="56" t="s">
        <v>1531</v>
      </c>
      <c r="E189" s="56" t="s">
        <v>1711</v>
      </c>
      <c r="F189" s="57">
        <v>3446.4241999999999</v>
      </c>
      <c r="G189" s="57">
        <v>8014.94</v>
      </c>
    </row>
    <row r="190" spans="1:7">
      <c r="A190" s="55">
        <v>38357</v>
      </c>
      <c r="B190" s="56" t="s">
        <v>1082</v>
      </c>
      <c r="C190" s="56" t="s">
        <v>1699</v>
      </c>
      <c r="D190" s="56" t="s">
        <v>1539</v>
      </c>
      <c r="E190" s="56" t="s">
        <v>1712</v>
      </c>
      <c r="F190" s="57">
        <v>644.46879999999987</v>
      </c>
      <c r="G190" s="57">
        <v>1092.32</v>
      </c>
    </row>
    <row r="191" spans="1:7">
      <c r="A191" s="55">
        <v>38346</v>
      </c>
      <c r="B191" s="56" t="s">
        <v>1510</v>
      </c>
      <c r="C191" s="56" t="s">
        <v>1699</v>
      </c>
      <c r="D191" s="56" t="s">
        <v>1506</v>
      </c>
      <c r="E191" s="56" t="s">
        <v>1713</v>
      </c>
      <c r="F191" s="57">
        <v>3343.9950000000003</v>
      </c>
      <c r="G191" s="57">
        <v>7431.1</v>
      </c>
    </row>
    <row r="192" spans="1:7">
      <c r="A192" s="55">
        <v>38649</v>
      </c>
      <c r="B192" s="56" t="s">
        <v>1082</v>
      </c>
      <c r="C192" s="56" t="s">
        <v>1699</v>
      </c>
      <c r="D192" s="56" t="s">
        <v>1537</v>
      </c>
      <c r="E192" s="56" t="s">
        <v>1714</v>
      </c>
      <c r="F192" s="57">
        <v>7137.5550000000003</v>
      </c>
      <c r="G192" s="57">
        <v>9516.74</v>
      </c>
    </row>
    <row r="193" spans="1:7">
      <c r="A193" s="55">
        <v>38284</v>
      </c>
      <c r="B193" s="56" t="s">
        <v>1504</v>
      </c>
      <c r="C193" s="56" t="s">
        <v>1699</v>
      </c>
      <c r="D193" s="56" t="s">
        <v>1511</v>
      </c>
      <c r="E193" s="56" t="s">
        <v>1715</v>
      </c>
      <c r="F193" s="57">
        <v>5011.1716000000006</v>
      </c>
      <c r="G193" s="57">
        <v>7369.37</v>
      </c>
    </row>
    <row r="194" spans="1:7">
      <c r="A194" s="55">
        <v>38614</v>
      </c>
      <c r="B194" s="56" t="s">
        <v>1082</v>
      </c>
      <c r="C194" s="56" t="s">
        <v>1699</v>
      </c>
      <c r="D194" s="56" t="s">
        <v>1544</v>
      </c>
      <c r="E194" s="56" t="s">
        <v>1716</v>
      </c>
      <c r="F194" s="57">
        <v>1622.2909</v>
      </c>
      <c r="G194" s="57">
        <v>4384.57</v>
      </c>
    </row>
    <row r="195" spans="1:7">
      <c r="A195" s="55">
        <v>38322</v>
      </c>
      <c r="B195" s="56" t="s">
        <v>912</v>
      </c>
      <c r="C195" s="56" t="s">
        <v>1699</v>
      </c>
      <c r="D195" s="56" t="s">
        <v>1514</v>
      </c>
      <c r="E195" s="56" t="s">
        <v>1717</v>
      </c>
      <c r="F195" s="57">
        <v>730.53800000000001</v>
      </c>
      <c r="G195" s="57">
        <v>1238.2</v>
      </c>
    </row>
    <row r="196" spans="1:7">
      <c r="A196" s="55">
        <v>38364</v>
      </c>
      <c r="B196" s="56" t="s">
        <v>1504</v>
      </c>
      <c r="C196" s="56" t="s">
        <v>1699</v>
      </c>
      <c r="D196" s="56" t="s">
        <v>1508</v>
      </c>
      <c r="E196" s="56" t="s">
        <v>1718</v>
      </c>
      <c r="F196" s="57">
        <v>2647.8405000000002</v>
      </c>
      <c r="G196" s="57">
        <v>5884.09</v>
      </c>
    </row>
    <row r="197" spans="1:7">
      <c r="A197" s="55">
        <v>38430</v>
      </c>
      <c r="B197" s="56" t="s">
        <v>1530</v>
      </c>
      <c r="C197" s="56" t="s">
        <v>1699</v>
      </c>
      <c r="D197" s="56" t="s">
        <v>1518</v>
      </c>
      <c r="E197" s="56" t="s">
        <v>1569</v>
      </c>
      <c r="F197" s="57">
        <v>4351.8045999999995</v>
      </c>
      <c r="G197" s="57">
        <v>7375.94</v>
      </c>
    </row>
    <row r="198" spans="1:7">
      <c r="A198" s="55">
        <v>38669</v>
      </c>
      <c r="B198" s="56" t="s">
        <v>1504</v>
      </c>
      <c r="C198" s="56" t="s">
        <v>1699</v>
      </c>
      <c r="D198" s="56" t="s">
        <v>1518</v>
      </c>
      <c r="E198" s="56" t="s">
        <v>1719</v>
      </c>
      <c r="F198" s="57">
        <v>4231.4634999999998</v>
      </c>
      <c r="G198" s="57">
        <v>7693.57</v>
      </c>
    </row>
    <row r="199" spans="1:7">
      <c r="A199" s="55">
        <v>38363</v>
      </c>
      <c r="B199" s="56" t="s">
        <v>1504</v>
      </c>
      <c r="C199" s="56" t="s">
        <v>1699</v>
      </c>
      <c r="D199" s="56" t="s">
        <v>1506</v>
      </c>
      <c r="E199" s="56" t="s">
        <v>1720</v>
      </c>
      <c r="F199" s="57">
        <v>5217.1855999999998</v>
      </c>
      <c r="G199" s="57">
        <v>5928.62</v>
      </c>
    </row>
    <row r="200" spans="1:7">
      <c r="A200" s="55">
        <v>38516</v>
      </c>
      <c r="B200" s="56" t="s">
        <v>1504</v>
      </c>
      <c r="C200" s="56" t="s">
        <v>1699</v>
      </c>
      <c r="D200" s="56" t="s">
        <v>1531</v>
      </c>
      <c r="E200" s="56" t="s">
        <v>1721</v>
      </c>
      <c r="F200" s="57">
        <v>5643.7452999999996</v>
      </c>
      <c r="G200" s="57">
        <v>9565.67</v>
      </c>
    </row>
    <row r="201" spans="1:7">
      <c r="A201" s="55">
        <v>38237</v>
      </c>
      <c r="B201" s="56" t="s">
        <v>912</v>
      </c>
      <c r="C201" s="56" t="s">
        <v>1699</v>
      </c>
      <c r="D201" s="56" t="s">
        <v>1506</v>
      </c>
      <c r="E201" s="56" t="s">
        <v>1722</v>
      </c>
      <c r="F201" s="57">
        <v>5047.3450499999999</v>
      </c>
      <c r="G201" s="57">
        <v>5398.23</v>
      </c>
    </row>
    <row r="202" spans="1:7">
      <c r="A202" s="55">
        <v>38166</v>
      </c>
      <c r="B202" s="56" t="s">
        <v>1510</v>
      </c>
      <c r="C202" s="56" t="s">
        <v>1699</v>
      </c>
      <c r="D202" s="56" t="s">
        <v>1508</v>
      </c>
      <c r="E202" s="56" t="s">
        <v>1723</v>
      </c>
      <c r="F202" s="57">
        <v>844.62290000000007</v>
      </c>
      <c r="G202" s="57">
        <v>903.34</v>
      </c>
    </row>
    <row r="203" spans="1:7">
      <c r="A203" s="55">
        <v>38544</v>
      </c>
      <c r="B203" s="56" t="s">
        <v>1082</v>
      </c>
      <c r="C203" s="56" t="s">
        <v>1699</v>
      </c>
      <c r="D203" s="56" t="s">
        <v>1539</v>
      </c>
      <c r="E203" s="56" t="s">
        <v>1724</v>
      </c>
      <c r="F203" s="57">
        <v>3107.2788999999998</v>
      </c>
      <c r="G203" s="57">
        <v>7226.23</v>
      </c>
    </row>
    <row r="204" spans="1:7">
      <c r="A204" s="55">
        <v>38462</v>
      </c>
      <c r="B204" s="56" t="s">
        <v>1510</v>
      </c>
      <c r="C204" s="56" t="s">
        <v>1699</v>
      </c>
      <c r="D204" s="56" t="s">
        <v>1527</v>
      </c>
      <c r="E204" s="56" t="s">
        <v>1725</v>
      </c>
      <c r="F204" s="57">
        <v>3970.2932000000001</v>
      </c>
      <c r="G204" s="57">
        <v>9233.24</v>
      </c>
    </row>
    <row r="205" spans="1:7">
      <c r="A205" s="55">
        <v>38703</v>
      </c>
      <c r="B205" s="56" t="s">
        <v>1504</v>
      </c>
      <c r="C205" s="56" t="s">
        <v>1699</v>
      </c>
      <c r="D205" s="56" t="s">
        <v>1527</v>
      </c>
      <c r="E205" s="56" t="s">
        <v>1726</v>
      </c>
      <c r="F205" s="57">
        <v>1528.835</v>
      </c>
      <c r="G205" s="57">
        <v>2779.7</v>
      </c>
    </row>
    <row r="206" spans="1:7">
      <c r="A206" s="55">
        <v>38320</v>
      </c>
      <c r="B206" s="56" t="s">
        <v>912</v>
      </c>
      <c r="C206" s="56" t="s">
        <v>1699</v>
      </c>
      <c r="D206" s="56" t="s">
        <v>1506</v>
      </c>
      <c r="E206" s="56" t="s">
        <v>1727</v>
      </c>
      <c r="F206" s="57">
        <v>4756.4436000000005</v>
      </c>
      <c r="G206" s="57">
        <v>6994.77</v>
      </c>
    </row>
    <row r="207" spans="1:7">
      <c r="A207" s="55">
        <v>38778</v>
      </c>
      <c r="B207" s="56" t="s">
        <v>912</v>
      </c>
      <c r="C207" s="56" t="s">
        <v>1699</v>
      </c>
      <c r="D207" s="56" t="s">
        <v>1537</v>
      </c>
      <c r="E207" s="56" t="s">
        <v>1728</v>
      </c>
      <c r="F207" s="57">
        <v>3827.0385000000006</v>
      </c>
      <c r="G207" s="57">
        <v>8504.5300000000007</v>
      </c>
    </row>
    <row r="208" spans="1:7">
      <c r="A208" s="55">
        <v>38713</v>
      </c>
      <c r="B208" s="56" t="s">
        <v>1082</v>
      </c>
      <c r="C208" s="56" t="s">
        <v>1699</v>
      </c>
      <c r="D208" s="56" t="s">
        <v>1506</v>
      </c>
      <c r="E208" s="56" t="s">
        <v>1729</v>
      </c>
      <c r="F208" s="57">
        <v>1390.5881000000002</v>
      </c>
      <c r="G208" s="57">
        <v>1487.26</v>
      </c>
    </row>
    <row r="209" spans="1:7">
      <c r="A209" s="55">
        <v>38386</v>
      </c>
      <c r="B209" s="56" t="s">
        <v>1530</v>
      </c>
      <c r="C209" s="56" t="s">
        <v>1699</v>
      </c>
      <c r="D209" s="56" t="s">
        <v>1523</v>
      </c>
      <c r="E209" s="56" t="s">
        <v>1730</v>
      </c>
      <c r="F209" s="57">
        <v>862.85950000000003</v>
      </c>
      <c r="G209" s="57">
        <v>2006.65</v>
      </c>
    </row>
    <row r="210" spans="1:7">
      <c r="A210" s="55">
        <v>38200</v>
      </c>
      <c r="B210" s="56" t="s">
        <v>1504</v>
      </c>
      <c r="C210" s="56" t="s">
        <v>1699</v>
      </c>
      <c r="D210" s="56" t="s">
        <v>1520</v>
      </c>
      <c r="E210" s="56" t="s">
        <v>1731</v>
      </c>
      <c r="F210" s="57">
        <v>3565.9298000000003</v>
      </c>
      <c r="G210" s="57">
        <v>8292.86</v>
      </c>
    </row>
    <row r="211" spans="1:7">
      <c r="A211" s="55">
        <v>38530</v>
      </c>
      <c r="B211" s="56" t="s">
        <v>1510</v>
      </c>
      <c r="C211" s="56" t="s">
        <v>1699</v>
      </c>
      <c r="D211" s="56" t="s">
        <v>1520</v>
      </c>
      <c r="E211" s="56" t="s">
        <v>1732</v>
      </c>
      <c r="F211" s="57">
        <v>3976.5967999999998</v>
      </c>
      <c r="G211" s="57">
        <v>4518.8599999999997</v>
      </c>
    </row>
    <row r="212" spans="1:7">
      <c r="A212" s="55">
        <v>38348</v>
      </c>
      <c r="B212" s="56" t="s">
        <v>1504</v>
      </c>
      <c r="C212" s="56" t="s">
        <v>1699</v>
      </c>
      <c r="D212" s="56" t="s">
        <v>1514</v>
      </c>
      <c r="E212" s="56" t="s">
        <v>1733</v>
      </c>
      <c r="F212" s="57">
        <v>4638.9192000000003</v>
      </c>
      <c r="G212" s="57">
        <v>6821.94</v>
      </c>
    </row>
    <row r="213" spans="1:7">
      <c r="A213" s="55">
        <v>38658</v>
      </c>
      <c r="B213" s="56" t="s">
        <v>1510</v>
      </c>
      <c r="C213" s="56" t="s">
        <v>1699</v>
      </c>
      <c r="D213" s="56" t="s">
        <v>1539</v>
      </c>
      <c r="E213" s="56" t="s">
        <v>1734</v>
      </c>
      <c r="F213" s="57">
        <v>5180.1380000000008</v>
      </c>
      <c r="G213" s="57">
        <v>7617.85</v>
      </c>
    </row>
    <row r="214" spans="1:7">
      <c r="A214" s="55">
        <v>38608</v>
      </c>
      <c r="B214" s="56" t="s">
        <v>1504</v>
      </c>
      <c r="C214" s="56" t="s">
        <v>1699</v>
      </c>
      <c r="D214" s="56" t="s">
        <v>1539</v>
      </c>
      <c r="E214" s="56" t="s">
        <v>1735</v>
      </c>
      <c r="F214" s="57">
        <v>2306.5689000000002</v>
      </c>
      <c r="G214" s="57">
        <v>6233.97</v>
      </c>
    </row>
    <row r="215" spans="1:7">
      <c r="A215" s="55">
        <v>38496</v>
      </c>
      <c r="B215" s="56" t="s">
        <v>1530</v>
      </c>
      <c r="C215" s="56" t="s">
        <v>1736</v>
      </c>
      <c r="D215" s="56" t="s">
        <v>1511</v>
      </c>
      <c r="E215" s="56" t="s">
        <v>1737</v>
      </c>
      <c r="F215" s="57">
        <v>6515.34</v>
      </c>
      <c r="G215" s="57">
        <v>765</v>
      </c>
    </row>
    <row r="216" spans="1:7">
      <c r="A216" s="55">
        <v>38864</v>
      </c>
      <c r="B216" s="56" t="s">
        <v>912</v>
      </c>
      <c r="C216" s="56" t="s">
        <v>1736</v>
      </c>
      <c r="D216" s="56" t="s">
        <v>1508</v>
      </c>
      <c r="E216" s="56" t="s">
        <v>1738</v>
      </c>
      <c r="F216" s="57">
        <v>87.245999999999995</v>
      </c>
      <c r="G216" s="57">
        <v>193.88</v>
      </c>
    </row>
    <row r="217" spans="1:7">
      <c r="A217" s="55">
        <v>38228</v>
      </c>
      <c r="B217" s="56" t="s">
        <v>1504</v>
      </c>
      <c r="C217" s="56" t="s">
        <v>1736</v>
      </c>
      <c r="D217" s="56" t="s">
        <v>1539</v>
      </c>
      <c r="E217" s="56" t="s">
        <v>1739</v>
      </c>
      <c r="F217" s="57">
        <v>3729.2025000000003</v>
      </c>
      <c r="G217" s="57">
        <v>4972.2700000000004</v>
      </c>
    </row>
    <row r="218" spans="1:7">
      <c r="A218" s="55">
        <v>38473</v>
      </c>
      <c r="B218" s="56" t="s">
        <v>912</v>
      </c>
      <c r="C218" s="56" t="s">
        <v>1736</v>
      </c>
      <c r="D218" s="56" t="s">
        <v>1511</v>
      </c>
      <c r="E218" s="56" t="s">
        <v>1740</v>
      </c>
      <c r="F218" s="57">
        <v>2952.3647999999998</v>
      </c>
      <c r="G218" s="57">
        <v>3354.96</v>
      </c>
    </row>
    <row r="219" spans="1:7">
      <c r="A219" s="55">
        <v>38715</v>
      </c>
      <c r="B219" s="56" t="s">
        <v>1504</v>
      </c>
      <c r="C219" s="56" t="s">
        <v>1736</v>
      </c>
      <c r="D219" s="56" t="s">
        <v>1518</v>
      </c>
      <c r="E219" s="56" t="s">
        <v>1741</v>
      </c>
      <c r="F219" s="57">
        <v>359.26359999999994</v>
      </c>
      <c r="G219" s="57">
        <v>619.41999999999996</v>
      </c>
    </row>
    <row r="220" spans="1:7">
      <c r="A220" s="55">
        <v>38269</v>
      </c>
      <c r="B220" s="56" t="s">
        <v>1504</v>
      </c>
      <c r="C220" s="56" t="s">
        <v>1736</v>
      </c>
      <c r="D220" s="56" t="s">
        <v>1508</v>
      </c>
      <c r="E220" s="56" t="s">
        <v>1742</v>
      </c>
      <c r="F220" s="57">
        <v>5385.81</v>
      </c>
      <c r="G220" s="57">
        <v>7181.08</v>
      </c>
    </row>
    <row r="221" spans="1:7">
      <c r="A221" s="55">
        <v>38344</v>
      </c>
      <c r="B221" s="56" t="s">
        <v>1504</v>
      </c>
      <c r="C221" s="56" t="s">
        <v>1736</v>
      </c>
      <c r="D221" s="56" t="s">
        <v>1508</v>
      </c>
      <c r="E221" s="56" t="s">
        <v>1743</v>
      </c>
      <c r="F221" s="57">
        <v>4064.72</v>
      </c>
      <c r="G221" s="57">
        <v>7390.4</v>
      </c>
    </row>
    <row r="222" spans="1:7">
      <c r="A222" s="55">
        <v>38568</v>
      </c>
      <c r="B222" s="56" t="s">
        <v>1504</v>
      </c>
      <c r="C222" s="56" t="s">
        <v>1736</v>
      </c>
      <c r="D222" s="56" t="s">
        <v>1518</v>
      </c>
      <c r="E222" s="56" t="s">
        <v>1744</v>
      </c>
      <c r="F222" s="57">
        <v>2881.4256999999998</v>
      </c>
      <c r="G222" s="57">
        <v>6700.99</v>
      </c>
    </row>
    <row r="223" spans="1:7">
      <c r="A223" s="55">
        <v>38793</v>
      </c>
      <c r="B223" s="56" t="s">
        <v>1504</v>
      </c>
      <c r="C223" s="56" t="s">
        <v>1736</v>
      </c>
      <c r="D223" s="56" t="s">
        <v>1511</v>
      </c>
      <c r="E223" s="56" t="s">
        <v>1745</v>
      </c>
      <c r="F223" s="57">
        <v>3308.4067999999997</v>
      </c>
      <c r="G223" s="57">
        <v>8941.64</v>
      </c>
    </row>
    <row r="224" spans="1:7">
      <c r="A224" s="55">
        <v>38542</v>
      </c>
      <c r="B224" s="56" t="s">
        <v>1510</v>
      </c>
      <c r="C224" s="56" t="s">
        <v>1736</v>
      </c>
      <c r="D224" s="56" t="s">
        <v>1544</v>
      </c>
      <c r="E224" s="56" t="s">
        <v>1746</v>
      </c>
      <c r="F224" s="57">
        <v>3730.9585500000003</v>
      </c>
      <c r="G224" s="57">
        <v>3990.33</v>
      </c>
    </row>
    <row r="225" spans="1:7">
      <c r="A225" s="55">
        <v>38380</v>
      </c>
      <c r="B225" s="56" t="s">
        <v>1504</v>
      </c>
      <c r="C225" s="56" t="s">
        <v>1736</v>
      </c>
      <c r="D225" s="56" t="s">
        <v>1537</v>
      </c>
      <c r="E225" s="56" t="s">
        <v>1747</v>
      </c>
      <c r="F225" s="57">
        <v>4035.8835999999997</v>
      </c>
      <c r="G225" s="57">
        <v>6958.42</v>
      </c>
    </row>
    <row r="226" spans="1:7">
      <c r="A226" s="55">
        <v>38400</v>
      </c>
      <c r="B226" s="56" t="s">
        <v>1530</v>
      </c>
      <c r="C226" s="56" t="s">
        <v>1736</v>
      </c>
      <c r="D226" s="56" t="s">
        <v>1514</v>
      </c>
      <c r="E226" s="56" t="s">
        <v>1748</v>
      </c>
      <c r="F226" s="57">
        <v>2266.7966000000001</v>
      </c>
      <c r="G226" s="57">
        <v>5271.62</v>
      </c>
    </row>
    <row r="227" spans="1:7">
      <c r="A227" s="55">
        <v>38649</v>
      </c>
      <c r="B227" s="56" t="s">
        <v>1530</v>
      </c>
      <c r="C227" s="56" t="s">
        <v>1736</v>
      </c>
      <c r="D227" s="56" t="s">
        <v>1527</v>
      </c>
      <c r="E227" s="56" t="s">
        <v>1749</v>
      </c>
      <c r="F227" s="57">
        <v>1798.3416</v>
      </c>
      <c r="G227" s="57">
        <v>2043.57</v>
      </c>
    </row>
    <row r="228" spans="1:7">
      <c r="A228" s="55">
        <v>38591</v>
      </c>
      <c r="B228" s="56" t="s">
        <v>1504</v>
      </c>
      <c r="C228" s="56" t="s">
        <v>1736</v>
      </c>
      <c r="D228" s="56" t="s">
        <v>1544</v>
      </c>
      <c r="E228" s="56" t="s">
        <v>1750</v>
      </c>
      <c r="F228" s="57">
        <v>5843.4508000000005</v>
      </c>
      <c r="G228" s="57">
        <v>6249.68</v>
      </c>
    </row>
    <row r="229" spans="1:7">
      <c r="A229" s="55">
        <v>38692</v>
      </c>
      <c r="B229" s="56" t="s">
        <v>912</v>
      </c>
      <c r="C229" s="56" t="s">
        <v>1736</v>
      </c>
      <c r="D229" s="56" t="s">
        <v>1523</v>
      </c>
      <c r="E229" s="56" t="s">
        <v>1751</v>
      </c>
      <c r="F229" s="57">
        <v>1518.2024999999999</v>
      </c>
      <c r="G229" s="57">
        <v>2024.27</v>
      </c>
    </row>
    <row r="230" spans="1:7">
      <c r="A230" s="55">
        <v>38366</v>
      </c>
      <c r="B230" s="56" t="s">
        <v>1510</v>
      </c>
      <c r="C230" s="56" t="s">
        <v>1736</v>
      </c>
      <c r="D230" s="56" t="s">
        <v>1539</v>
      </c>
      <c r="E230" s="56" t="s">
        <v>1752</v>
      </c>
      <c r="F230" s="57">
        <v>6385.7321000000002</v>
      </c>
      <c r="G230" s="57">
        <v>6829.66</v>
      </c>
    </row>
    <row r="231" spans="1:7">
      <c r="A231" s="55">
        <v>38352</v>
      </c>
      <c r="B231" s="56" t="s">
        <v>1504</v>
      </c>
      <c r="C231" s="56" t="s">
        <v>1736</v>
      </c>
      <c r="D231" s="56" t="s">
        <v>1508</v>
      </c>
      <c r="E231" s="56" t="s">
        <v>1753</v>
      </c>
      <c r="F231" s="57">
        <v>5394.1449999999995</v>
      </c>
      <c r="G231" s="57">
        <v>9300.25</v>
      </c>
    </row>
    <row r="232" spans="1:7">
      <c r="A232" s="55">
        <v>38797</v>
      </c>
      <c r="B232" s="56" t="s">
        <v>912</v>
      </c>
      <c r="C232" s="56" t="s">
        <v>1736</v>
      </c>
      <c r="D232" s="56" t="s">
        <v>1520</v>
      </c>
      <c r="E232" s="56" t="s">
        <v>1754</v>
      </c>
      <c r="F232" s="57">
        <v>2464.9074999999998</v>
      </c>
      <c r="G232" s="57">
        <v>4481.6499999999996</v>
      </c>
    </row>
    <row r="233" spans="1:7">
      <c r="A233" s="55">
        <v>38325</v>
      </c>
      <c r="B233" s="56" t="s">
        <v>912</v>
      </c>
      <c r="C233" s="56" t="s">
        <v>1736</v>
      </c>
      <c r="D233" s="56" t="s">
        <v>1544</v>
      </c>
      <c r="E233" s="56" t="s">
        <v>1755</v>
      </c>
      <c r="F233" s="57">
        <v>1980.135</v>
      </c>
      <c r="G233" s="57">
        <v>2640.18</v>
      </c>
    </row>
    <row r="234" spans="1:7">
      <c r="A234" s="55">
        <v>38673</v>
      </c>
      <c r="B234" s="56" t="s">
        <v>1504</v>
      </c>
      <c r="C234" s="56" t="s">
        <v>1736</v>
      </c>
      <c r="D234" s="56" t="s">
        <v>1527</v>
      </c>
      <c r="E234" s="56" t="s">
        <v>1756</v>
      </c>
      <c r="F234" s="57">
        <v>4276.9175999999998</v>
      </c>
      <c r="G234" s="57">
        <v>9946.32</v>
      </c>
    </row>
    <row r="235" spans="1:7">
      <c r="A235" s="55">
        <v>38618</v>
      </c>
      <c r="B235" s="56" t="s">
        <v>1504</v>
      </c>
      <c r="C235" s="56" t="s">
        <v>1736</v>
      </c>
      <c r="D235" s="56" t="s">
        <v>1516</v>
      </c>
      <c r="E235" s="56" t="s">
        <v>1757</v>
      </c>
      <c r="F235" s="57">
        <v>2280.1692000000003</v>
      </c>
      <c r="G235" s="57">
        <v>3353.19</v>
      </c>
    </row>
    <row r="236" spans="1:7">
      <c r="A236" s="55">
        <v>38568</v>
      </c>
      <c r="B236" s="56" t="s">
        <v>912</v>
      </c>
      <c r="C236" s="56" t="s">
        <v>1736</v>
      </c>
      <c r="D236" s="56" t="s">
        <v>1562</v>
      </c>
      <c r="E236" s="56" t="s">
        <v>1758</v>
      </c>
      <c r="F236" s="57">
        <v>4911.2464500000006</v>
      </c>
      <c r="G236" s="57">
        <v>5252.67</v>
      </c>
    </row>
    <row r="237" spans="1:7">
      <c r="A237" s="55">
        <v>38237</v>
      </c>
      <c r="B237" s="56" t="s">
        <v>1504</v>
      </c>
      <c r="C237" s="56" t="s">
        <v>1736</v>
      </c>
      <c r="D237" s="56" t="s">
        <v>1506</v>
      </c>
      <c r="E237" s="56" t="s">
        <v>1759</v>
      </c>
      <c r="F237" s="57">
        <v>1864.6688000000001</v>
      </c>
      <c r="G237" s="57">
        <v>2742.16</v>
      </c>
    </row>
    <row r="238" spans="1:7">
      <c r="A238" s="55">
        <v>38833</v>
      </c>
      <c r="B238" s="56" t="s">
        <v>1530</v>
      </c>
      <c r="C238" s="56" t="s">
        <v>1736</v>
      </c>
      <c r="D238" s="56" t="s">
        <v>1514</v>
      </c>
      <c r="E238" s="56" t="s">
        <v>1760</v>
      </c>
      <c r="F238" s="57">
        <v>7054.7752</v>
      </c>
      <c r="G238" s="57">
        <v>8016.79</v>
      </c>
    </row>
    <row r="239" spans="1:7">
      <c r="A239" s="55">
        <v>38577</v>
      </c>
      <c r="B239" s="56" t="s">
        <v>1510</v>
      </c>
      <c r="C239" s="56" t="s">
        <v>1736</v>
      </c>
      <c r="D239" s="56" t="s">
        <v>1537</v>
      </c>
      <c r="E239" s="56" t="s">
        <v>1761</v>
      </c>
      <c r="F239" s="57">
        <v>2645.0640000000003</v>
      </c>
      <c r="G239" s="57">
        <v>5877.92</v>
      </c>
    </row>
    <row r="240" spans="1:7">
      <c r="A240" s="55">
        <v>38661</v>
      </c>
      <c r="B240" s="56" t="s">
        <v>912</v>
      </c>
      <c r="C240" s="56" t="s">
        <v>1736</v>
      </c>
      <c r="D240" s="56" t="s">
        <v>1544</v>
      </c>
      <c r="E240" s="56" t="s">
        <v>1762</v>
      </c>
      <c r="F240" s="57">
        <v>2510.1938</v>
      </c>
      <c r="G240" s="57">
        <v>5837.66</v>
      </c>
    </row>
    <row r="241" spans="1:7">
      <c r="A241" s="55">
        <v>38566</v>
      </c>
      <c r="B241" s="56" t="s">
        <v>1082</v>
      </c>
      <c r="C241" s="56" t="s">
        <v>1736</v>
      </c>
      <c r="D241" s="56" t="s">
        <v>1514</v>
      </c>
      <c r="E241" s="56" t="s">
        <v>1763</v>
      </c>
      <c r="F241" s="57">
        <v>3695.7671999999998</v>
      </c>
      <c r="G241" s="57">
        <v>9988.56</v>
      </c>
    </row>
    <row r="242" spans="1:7">
      <c r="A242" s="55">
        <v>38508</v>
      </c>
      <c r="B242" s="56" t="s">
        <v>1530</v>
      </c>
      <c r="C242" s="56" t="s">
        <v>1736</v>
      </c>
      <c r="D242" s="56" t="s">
        <v>1523</v>
      </c>
      <c r="E242" s="56" t="s">
        <v>1764</v>
      </c>
      <c r="F242" s="57">
        <v>246.18359999999998</v>
      </c>
      <c r="G242" s="57">
        <v>572.52</v>
      </c>
    </row>
    <row r="243" spans="1:7">
      <c r="A243" s="55">
        <v>38525</v>
      </c>
      <c r="B243" s="56" t="s">
        <v>1530</v>
      </c>
      <c r="C243" s="56" t="s">
        <v>1736</v>
      </c>
      <c r="D243" s="56" t="s">
        <v>1516</v>
      </c>
      <c r="E243" s="56" t="s">
        <v>1765</v>
      </c>
      <c r="F243" s="57">
        <v>6892.1624999999995</v>
      </c>
      <c r="G243" s="57">
        <v>9189.5499999999993</v>
      </c>
    </row>
    <row r="244" spans="1:7">
      <c r="A244" s="55">
        <v>38745</v>
      </c>
      <c r="B244" s="56" t="s">
        <v>1530</v>
      </c>
      <c r="C244" s="56" t="s">
        <v>1736</v>
      </c>
      <c r="D244" s="56" t="s">
        <v>1539</v>
      </c>
      <c r="E244" s="56" t="s">
        <v>1766</v>
      </c>
      <c r="F244" s="57">
        <v>3479.96</v>
      </c>
      <c r="G244" s="57">
        <v>3954.5</v>
      </c>
    </row>
    <row r="245" spans="1:7">
      <c r="A245" s="55">
        <v>38291</v>
      </c>
      <c r="B245" s="56" t="s">
        <v>1504</v>
      </c>
      <c r="C245" s="56" t="s">
        <v>1736</v>
      </c>
      <c r="D245" s="56" t="s">
        <v>1518</v>
      </c>
      <c r="E245" s="56" t="s">
        <v>1767</v>
      </c>
      <c r="F245" s="57">
        <v>4549.0356999999995</v>
      </c>
      <c r="G245" s="57">
        <v>7710.23</v>
      </c>
    </row>
    <row r="246" spans="1:7">
      <c r="A246" s="55">
        <v>38270</v>
      </c>
      <c r="B246" s="56" t="s">
        <v>1530</v>
      </c>
      <c r="C246" s="56" t="s">
        <v>1736</v>
      </c>
      <c r="D246" s="56" t="s">
        <v>1520</v>
      </c>
      <c r="E246" s="56" t="s">
        <v>1768</v>
      </c>
      <c r="F246" s="57">
        <v>6417.6632</v>
      </c>
      <c r="G246" s="57">
        <v>9437.74</v>
      </c>
    </row>
    <row r="247" spans="1:7">
      <c r="A247" s="55">
        <v>38758</v>
      </c>
      <c r="B247" s="56" t="s">
        <v>912</v>
      </c>
      <c r="C247" s="56" t="s">
        <v>1736</v>
      </c>
      <c r="D247" s="56" t="s">
        <v>1518</v>
      </c>
      <c r="E247" s="56" t="s">
        <v>1769</v>
      </c>
      <c r="F247" s="57">
        <v>2542.4395</v>
      </c>
      <c r="G247" s="57">
        <v>5912.65</v>
      </c>
    </row>
    <row r="248" spans="1:7">
      <c r="A248" s="55">
        <v>38499</v>
      </c>
      <c r="B248" s="56" t="s">
        <v>912</v>
      </c>
      <c r="C248" s="56" t="s">
        <v>1736</v>
      </c>
      <c r="D248" s="56" t="s">
        <v>1506</v>
      </c>
      <c r="E248" s="56" t="s">
        <v>1770</v>
      </c>
      <c r="F248" s="57">
        <v>2116.3997999999997</v>
      </c>
      <c r="G248" s="57">
        <v>4921.8599999999997</v>
      </c>
    </row>
    <row r="249" spans="1:7">
      <c r="A249" s="55">
        <v>38217</v>
      </c>
      <c r="B249" s="56" t="s">
        <v>1504</v>
      </c>
      <c r="C249" s="56" t="s">
        <v>1736</v>
      </c>
      <c r="D249" s="56" t="s">
        <v>1518</v>
      </c>
      <c r="E249" s="56" t="s">
        <v>1771</v>
      </c>
      <c r="F249" s="57">
        <v>2420.9618</v>
      </c>
      <c r="G249" s="57">
        <v>6543.14</v>
      </c>
    </row>
    <row r="250" spans="1:7">
      <c r="A250" s="55">
        <v>38338</v>
      </c>
      <c r="B250" s="56" t="s">
        <v>1510</v>
      </c>
      <c r="C250" s="56" t="s">
        <v>1736</v>
      </c>
      <c r="D250" s="56" t="s">
        <v>1508</v>
      </c>
      <c r="E250" s="56" t="s">
        <v>1772</v>
      </c>
      <c r="F250" s="57">
        <v>3075.82</v>
      </c>
      <c r="G250" s="57">
        <v>5592.4</v>
      </c>
    </row>
    <row r="251" spans="1:7">
      <c r="A251" s="55">
        <v>38439</v>
      </c>
      <c r="B251" s="56" t="s">
        <v>1082</v>
      </c>
      <c r="C251" s="56" t="s">
        <v>1736</v>
      </c>
      <c r="D251" s="56" t="s">
        <v>1539</v>
      </c>
      <c r="E251" s="56" t="s">
        <v>1773</v>
      </c>
      <c r="F251" s="57">
        <v>4341.2245999999996</v>
      </c>
      <c r="G251" s="57">
        <v>7484.87</v>
      </c>
    </row>
    <row r="252" spans="1:7">
      <c r="A252" s="55">
        <v>38492</v>
      </c>
      <c r="B252" s="56" t="s">
        <v>1082</v>
      </c>
      <c r="C252" s="56" t="s">
        <v>1736</v>
      </c>
      <c r="D252" s="56" t="s">
        <v>1508</v>
      </c>
      <c r="E252" s="56" t="s">
        <v>1774</v>
      </c>
      <c r="F252" s="57">
        <v>3266.3488000000002</v>
      </c>
      <c r="G252" s="57">
        <v>3711.76</v>
      </c>
    </row>
    <row r="253" spans="1:7">
      <c r="A253" s="55">
        <v>38628</v>
      </c>
      <c r="B253" s="56" t="s">
        <v>1510</v>
      </c>
      <c r="C253" s="56" t="s">
        <v>1736</v>
      </c>
      <c r="D253" s="56" t="s">
        <v>1511</v>
      </c>
      <c r="E253" s="56" t="s">
        <v>1775</v>
      </c>
      <c r="F253" s="57">
        <v>1461.2336</v>
      </c>
      <c r="G253" s="57">
        <v>3949.28</v>
      </c>
    </row>
    <row r="254" spans="1:7">
      <c r="A254" s="55">
        <v>38625</v>
      </c>
      <c r="B254" s="56" t="s">
        <v>912</v>
      </c>
      <c r="C254" s="56" t="s">
        <v>1736</v>
      </c>
      <c r="D254" s="56" t="s">
        <v>1523</v>
      </c>
      <c r="E254" s="56" t="s">
        <v>1776</v>
      </c>
      <c r="F254" s="57">
        <v>610.89840000000004</v>
      </c>
      <c r="G254" s="57">
        <v>898.38</v>
      </c>
    </row>
    <row r="255" spans="1:7">
      <c r="A255" s="55">
        <v>38485</v>
      </c>
      <c r="B255" s="56" t="s">
        <v>1504</v>
      </c>
      <c r="C255" s="56" t="s">
        <v>1736</v>
      </c>
      <c r="D255" s="56" t="s">
        <v>1531</v>
      </c>
      <c r="E255" s="56" t="s">
        <v>1777</v>
      </c>
      <c r="F255" s="57">
        <v>4431.1187999999993</v>
      </c>
      <c r="G255" s="57">
        <v>7639.86</v>
      </c>
    </row>
    <row r="256" spans="1:7">
      <c r="A256" s="55">
        <v>38381</v>
      </c>
      <c r="B256" s="56" t="s">
        <v>1510</v>
      </c>
      <c r="C256" s="56" t="s">
        <v>1736</v>
      </c>
      <c r="D256" s="56" t="s">
        <v>1514</v>
      </c>
      <c r="E256" s="56" t="s">
        <v>1778</v>
      </c>
      <c r="F256" s="57">
        <v>7371.4425000000001</v>
      </c>
      <c r="G256" s="57">
        <v>9828.59</v>
      </c>
    </row>
    <row r="257" spans="1:7">
      <c r="A257" s="55">
        <v>38849</v>
      </c>
      <c r="B257" s="56" t="s">
        <v>1504</v>
      </c>
      <c r="C257" s="56" t="s">
        <v>1736</v>
      </c>
      <c r="D257" s="56" t="s">
        <v>1514</v>
      </c>
      <c r="E257" s="56" t="s">
        <v>1779</v>
      </c>
      <c r="F257" s="57">
        <v>4764.9841999999999</v>
      </c>
      <c r="G257" s="57">
        <v>8215.49</v>
      </c>
    </row>
    <row r="258" spans="1:7">
      <c r="A258" s="55">
        <v>38640</v>
      </c>
      <c r="B258" s="56" t="s">
        <v>1510</v>
      </c>
      <c r="C258" s="56" t="s">
        <v>1780</v>
      </c>
      <c r="D258" s="56" t="s">
        <v>1527</v>
      </c>
      <c r="E258" s="56" t="s">
        <v>1781</v>
      </c>
      <c r="F258" s="57">
        <v>815.20889999999997</v>
      </c>
      <c r="G258" s="57">
        <v>1381.71</v>
      </c>
    </row>
    <row r="259" spans="1:7">
      <c r="A259" s="55">
        <v>38716</v>
      </c>
      <c r="B259" s="56" t="s">
        <v>1530</v>
      </c>
      <c r="C259" s="56" t="s">
        <v>1780</v>
      </c>
      <c r="D259" s="56" t="s">
        <v>1506</v>
      </c>
      <c r="E259" s="56" t="s">
        <v>1782</v>
      </c>
      <c r="F259" s="57">
        <v>5338.44</v>
      </c>
      <c r="G259" s="57">
        <v>7117.92</v>
      </c>
    </row>
    <row r="260" spans="1:7">
      <c r="A260" s="55">
        <v>38717</v>
      </c>
      <c r="B260" s="56" t="s">
        <v>912</v>
      </c>
      <c r="C260" s="56" t="s">
        <v>1780</v>
      </c>
      <c r="D260" s="56" t="s">
        <v>1527</v>
      </c>
      <c r="E260" s="56" t="s">
        <v>1783</v>
      </c>
      <c r="F260" s="57">
        <v>2963.6761999999999</v>
      </c>
      <c r="G260" s="57">
        <v>5023.18</v>
      </c>
    </row>
    <row r="261" spans="1:7">
      <c r="A261" s="55">
        <v>38834</v>
      </c>
      <c r="B261" s="56" t="s">
        <v>1530</v>
      </c>
      <c r="C261" s="56" t="s">
        <v>1780</v>
      </c>
      <c r="D261" s="56" t="s">
        <v>1511</v>
      </c>
      <c r="E261" s="56" t="s">
        <v>1784</v>
      </c>
      <c r="F261" s="57">
        <v>1186.6409000000001</v>
      </c>
      <c r="G261" s="57">
        <v>2759.63</v>
      </c>
    </row>
    <row r="262" spans="1:7">
      <c r="A262" s="55">
        <v>38621</v>
      </c>
      <c r="B262" s="56" t="s">
        <v>912</v>
      </c>
      <c r="C262" s="56" t="s">
        <v>1780</v>
      </c>
      <c r="D262" s="56" t="s">
        <v>1537</v>
      </c>
      <c r="E262" s="56" t="s">
        <v>1785</v>
      </c>
      <c r="F262" s="57">
        <v>5590.2749999999996</v>
      </c>
      <c r="G262" s="57">
        <v>7453.7</v>
      </c>
    </row>
    <row r="263" spans="1:7">
      <c r="A263" s="55">
        <v>38267</v>
      </c>
      <c r="B263" s="56" t="s">
        <v>1504</v>
      </c>
      <c r="C263" s="56" t="s">
        <v>1780</v>
      </c>
      <c r="D263" s="56" t="s">
        <v>1508</v>
      </c>
      <c r="E263" s="56" t="s">
        <v>1786</v>
      </c>
      <c r="F263" s="57">
        <v>1155.0808</v>
      </c>
      <c r="G263" s="57">
        <v>3121.84</v>
      </c>
    </row>
    <row r="264" spans="1:7">
      <c r="A264" s="55">
        <v>38399</v>
      </c>
      <c r="B264" s="56" t="s">
        <v>1504</v>
      </c>
      <c r="C264" s="56" t="s">
        <v>1780</v>
      </c>
      <c r="D264" s="56" t="s">
        <v>1514</v>
      </c>
      <c r="E264" s="56" t="s">
        <v>1787</v>
      </c>
      <c r="F264" s="57">
        <v>5085.1274000000003</v>
      </c>
      <c r="G264" s="57">
        <v>8618.86</v>
      </c>
    </row>
    <row r="265" spans="1:7">
      <c r="A265" s="55">
        <v>38519</v>
      </c>
      <c r="B265" s="56" t="s">
        <v>1504</v>
      </c>
      <c r="C265" s="56" t="s">
        <v>1780</v>
      </c>
      <c r="D265" s="56" t="s">
        <v>1562</v>
      </c>
      <c r="E265" s="56" t="s">
        <v>1788</v>
      </c>
      <c r="F265" s="57">
        <v>4949.5349999999999</v>
      </c>
      <c r="G265" s="57">
        <v>6599.38</v>
      </c>
    </row>
    <row r="266" spans="1:7">
      <c r="A266" s="55">
        <v>38596</v>
      </c>
      <c r="B266" s="56" t="s">
        <v>912</v>
      </c>
      <c r="C266" s="56" t="s">
        <v>1780</v>
      </c>
      <c r="D266" s="56" t="s">
        <v>1523</v>
      </c>
      <c r="E266" s="56" t="s">
        <v>1789</v>
      </c>
      <c r="F266" s="57">
        <v>7327.08</v>
      </c>
      <c r="G266" s="57">
        <v>9769.44</v>
      </c>
    </row>
    <row r="267" spans="1:7">
      <c r="A267" s="55">
        <v>38839</v>
      </c>
      <c r="B267" s="56" t="s">
        <v>1504</v>
      </c>
      <c r="C267" s="56" t="s">
        <v>1780</v>
      </c>
      <c r="D267" s="56" t="s">
        <v>1523</v>
      </c>
      <c r="E267" s="56" t="s">
        <v>1790</v>
      </c>
      <c r="F267" s="57">
        <v>1775.075</v>
      </c>
      <c r="G267" s="57">
        <v>4797.5</v>
      </c>
    </row>
    <row r="268" spans="1:7">
      <c r="A268" s="55">
        <v>38855</v>
      </c>
      <c r="B268" s="56" t="s">
        <v>1510</v>
      </c>
      <c r="C268" s="56" t="s">
        <v>1780</v>
      </c>
      <c r="D268" s="56" t="s">
        <v>1539</v>
      </c>
      <c r="E268" s="56" t="s">
        <v>1791</v>
      </c>
      <c r="F268" s="57">
        <v>2442.518</v>
      </c>
      <c r="G268" s="57">
        <v>6601.4</v>
      </c>
    </row>
    <row r="269" spans="1:7">
      <c r="A269" s="55">
        <v>38557</v>
      </c>
      <c r="B269" s="56" t="s">
        <v>1530</v>
      </c>
      <c r="C269" s="56" t="s">
        <v>1780</v>
      </c>
      <c r="D269" s="56" t="s">
        <v>1518</v>
      </c>
      <c r="E269" s="56" t="s">
        <v>1792</v>
      </c>
      <c r="F269" s="57">
        <v>3234.2809999999995</v>
      </c>
      <c r="G269" s="57">
        <v>8741.2999999999993</v>
      </c>
    </row>
    <row r="270" spans="1:7">
      <c r="A270" s="55">
        <v>38587</v>
      </c>
      <c r="B270" s="56" t="s">
        <v>1504</v>
      </c>
      <c r="C270" s="56" t="s">
        <v>1780</v>
      </c>
      <c r="D270" s="56" t="s">
        <v>1520</v>
      </c>
      <c r="E270" s="56" t="s">
        <v>1793</v>
      </c>
      <c r="F270" s="57">
        <v>4906.6270000000004</v>
      </c>
      <c r="G270" s="57">
        <v>8921.14</v>
      </c>
    </row>
    <row r="271" spans="1:7">
      <c r="A271" s="55">
        <v>38534</v>
      </c>
      <c r="B271" s="56" t="s">
        <v>1504</v>
      </c>
      <c r="C271" s="56" t="s">
        <v>1780</v>
      </c>
      <c r="D271" s="56" t="s">
        <v>1562</v>
      </c>
      <c r="E271" s="56" t="s">
        <v>1794</v>
      </c>
      <c r="F271" s="57">
        <v>5412.7864</v>
      </c>
      <c r="G271" s="57">
        <v>7959.98</v>
      </c>
    </row>
    <row r="272" spans="1:7">
      <c r="A272" s="55">
        <v>38628</v>
      </c>
      <c r="B272" s="56" t="s">
        <v>1510</v>
      </c>
      <c r="C272" s="56" t="s">
        <v>1780</v>
      </c>
      <c r="D272" s="56" t="s">
        <v>1539</v>
      </c>
      <c r="E272" s="56" t="s">
        <v>1795</v>
      </c>
      <c r="F272" s="57">
        <v>9189.7783999999992</v>
      </c>
      <c r="G272" s="57">
        <v>9828.64</v>
      </c>
    </row>
    <row r="273" spans="1:7">
      <c r="A273" s="55">
        <v>38589</v>
      </c>
      <c r="B273" s="56" t="s">
        <v>1082</v>
      </c>
      <c r="C273" s="56" t="s">
        <v>1780</v>
      </c>
      <c r="D273" s="56" t="s">
        <v>1537</v>
      </c>
      <c r="E273" s="56" t="s">
        <v>1796</v>
      </c>
      <c r="F273" s="57">
        <v>2050.4450000000002</v>
      </c>
      <c r="G273" s="57">
        <v>3535.25</v>
      </c>
    </row>
    <row r="274" spans="1:7">
      <c r="A274" s="55">
        <v>38169</v>
      </c>
      <c r="B274" s="56" t="s">
        <v>1504</v>
      </c>
      <c r="C274" s="56" t="s">
        <v>1780</v>
      </c>
      <c r="D274" s="56" t="s">
        <v>1539</v>
      </c>
      <c r="E274" s="56" t="s">
        <v>1797</v>
      </c>
      <c r="F274" s="57">
        <v>105.4019</v>
      </c>
      <c r="G274" s="57">
        <v>284.87</v>
      </c>
    </row>
    <row r="275" spans="1:7">
      <c r="A275" s="55">
        <v>38376</v>
      </c>
      <c r="B275" s="56" t="s">
        <v>1504</v>
      </c>
      <c r="C275" s="56" t="s">
        <v>1780</v>
      </c>
      <c r="D275" s="56" t="s">
        <v>1562</v>
      </c>
      <c r="E275" s="56" t="s">
        <v>1798</v>
      </c>
      <c r="F275" s="57">
        <v>331.15370000000001</v>
      </c>
      <c r="G275" s="57">
        <v>895.01</v>
      </c>
    </row>
    <row r="276" spans="1:7">
      <c r="A276" s="55">
        <v>38321</v>
      </c>
      <c r="B276" s="56" t="s">
        <v>1082</v>
      </c>
      <c r="C276" s="56" t="s">
        <v>1780</v>
      </c>
      <c r="D276" s="56" t="s">
        <v>1520</v>
      </c>
      <c r="E276" s="56" t="s">
        <v>1799</v>
      </c>
      <c r="F276" s="57">
        <v>4760.7907999999998</v>
      </c>
      <c r="G276" s="57">
        <v>8208.26</v>
      </c>
    </row>
    <row r="277" spans="1:7">
      <c r="A277" s="55">
        <v>38737</v>
      </c>
      <c r="B277" s="56" t="s">
        <v>1504</v>
      </c>
      <c r="C277" s="56" t="s">
        <v>1780</v>
      </c>
      <c r="D277" s="56" t="s">
        <v>1544</v>
      </c>
      <c r="E277" s="56" t="s">
        <v>1558</v>
      </c>
      <c r="F277" s="57">
        <v>2705.4448000000002</v>
      </c>
      <c r="G277" s="57">
        <v>4664.5600000000004</v>
      </c>
    </row>
    <row r="278" spans="1:7">
      <c r="A278" s="55">
        <v>38462</v>
      </c>
      <c r="B278" s="56" t="s">
        <v>1510</v>
      </c>
      <c r="C278" s="56" t="s">
        <v>1780</v>
      </c>
      <c r="D278" s="56" t="s">
        <v>1527</v>
      </c>
      <c r="E278" s="56" t="s">
        <v>1800</v>
      </c>
      <c r="F278" s="57">
        <v>4501.7550000000001</v>
      </c>
      <c r="G278" s="57">
        <v>6002.34</v>
      </c>
    </row>
    <row r="279" spans="1:7">
      <c r="A279" s="55">
        <v>38209</v>
      </c>
      <c r="B279" s="56" t="s">
        <v>912</v>
      </c>
      <c r="C279" s="56" t="s">
        <v>1780</v>
      </c>
      <c r="D279" s="56" t="s">
        <v>1527</v>
      </c>
      <c r="E279" s="56" t="s">
        <v>1801</v>
      </c>
      <c r="F279" s="57">
        <v>234.08879999999999</v>
      </c>
      <c r="G279" s="57">
        <v>266.01</v>
      </c>
    </row>
    <row r="280" spans="1:7">
      <c r="A280" s="55">
        <v>38339</v>
      </c>
      <c r="B280" s="56" t="s">
        <v>1082</v>
      </c>
      <c r="C280" s="56" t="s">
        <v>1780</v>
      </c>
      <c r="D280" s="56" t="s">
        <v>1516</v>
      </c>
      <c r="E280" s="56" t="s">
        <v>1802</v>
      </c>
      <c r="F280" s="57">
        <v>114.453</v>
      </c>
      <c r="G280" s="57">
        <v>254.34</v>
      </c>
    </row>
    <row r="281" spans="1:7">
      <c r="A281" s="55">
        <v>38422</v>
      </c>
      <c r="B281" s="56" t="s">
        <v>1504</v>
      </c>
      <c r="C281" s="56" t="s">
        <v>1780</v>
      </c>
      <c r="D281" s="56" t="s">
        <v>1516</v>
      </c>
      <c r="E281" s="56" t="s">
        <v>1803</v>
      </c>
      <c r="F281" s="57">
        <v>4467.8380000000006</v>
      </c>
      <c r="G281" s="57">
        <v>6570.35</v>
      </c>
    </row>
    <row r="282" spans="1:7">
      <c r="A282" s="55">
        <v>38795</v>
      </c>
      <c r="B282" s="56" t="s">
        <v>1510</v>
      </c>
      <c r="C282" s="56" t="s">
        <v>1780</v>
      </c>
      <c r="D282" s="56" t="s">
        <v>1544</v>
      </c>
      <c r="E282" s="56" t="s">
        <v>1804</v>
      </c>
      <c r="F282" s="57">
        <v>4976.2782999999999</v>
      </c>
      <c r="G282" s="57">
        <v>8434.3700000000008</v>
      </c>
    </row>
    <row r="283" spans="1:7">
      <c r="A283" s="55">
        <v>38224</v>
      </c>
      <c r="B283" s="56" t="s">
        <v>1530</v>
      </c>
      <c r="C283" s="56" t="s">
        <v>1780</v>
      </c>
      <c r="D283" s="56" t="s">
        <v>1523</v>
      </c>
      <c r="E283" s="56" t="s">
        <v>1805</v>
      </c>
      <c r="F283" s="57">
        <v>2637.41995</v>
      </c>
      <c r="G283" s="57">
        <v>2820.77</v>
      </c>
    </row>
    <row r="284" spans="1:7">
      <c r="A284" s="55">
        <v>38584</v>
      </c>
      <c r="B284" s="56" t="s">
        <v>1082</v>
      </c>
      <c r="C284" s="56" t="s">
        <v>1780</v>
      </c>
      <c r="D284" s="56" t="s">
        <v>1539</v>
      </c>
      <c r="E284" s="56" t="s">
        <v>1806</v>
      </c>
      <c r="F284" s="57">
        <v>196.45839999999998</v>
      </c>
      <c r="G284" s="57">
        <v>456.88</v>
      </c>
    </row>
    <row r="285" spans="1:7">
      <c r="A285" s="55">
        <v>38823</v>
      </c>
      <c r="B285" s="56" t="s">
        <v>1082</v>
      </c>
      <c r="C285" s="56" t="s">
        <v>1780</v>
      </c>
      <c r="D285" s="56" t="s">
        <v>1520</v>
      </c>
      <c r="E285" s="56" t="s">
        <v>1807</v>
      </c>
      <c r="F285" s="57">
        <v>2350.4615999999996</v>
      </c>
      <c r="G285" s="57">
        <v>4052.52</v>
      </c>
    </row>
    <row r="286" spans="1:7">
      <c r="A286" s="55">
        <v>38734</v>
      </c>
      <c r="B286" s="56" t="s">
        <v>1504</v>
      </c>
      <c r="C286" s="56" t="s">
        <v>1780</v>
      </c>
      <c r="D286" s="56" t="s">
        <v>1544</v>
      </c>
      <c r="E286" s="56" t="s">
        <v>1808</v>
      </c>
      <c r="F286" s="57">
        <v>345.51579999999996</v>
      </c>
      <c r="G286" s="57">
        <v>585.62</v>
      </c>
    </row>
    <row r="287" spans="1:7">
      <c r="A287" s="55">
        <v>38827</v>
      </c>
      <c r="B287" s="56" t="s">
        <v>1504</v>
      </c>
      <c r="C287" s="56" t="s">
        <v>1780</v>
      </c>
      <c r="D287" s="56" t="s">
        <v>1508</v>
      </c>
      <c r="E287" s="56" t="s">
        <v>1809</v>
      </c>
      <c r="F287" s="57">
        <v>5717.9141999999993</v>
      </c>
      <c r="G287" s="57">
        <v>9691.3799999999992</v>
      </c>
    </row>
    <row r="288" spans="1:7">
      <c r="A288" s="55">
        <v>38779</v>
      </c>
      <c r="B288" s="56" t="s">
        <v>1082</v>
      </c>
      <c r="C288" s="56" t="s">
        <v>1780</v>
      </c>
      <c r="D288" s="56" t="s">
        <v>1520</v>
      </c>
      <c r="E288" s="56" t="s">
        <v>1810</v>
      </c>
      <c r="F288" s="57">
        <v>426.47829999999999</v>
      </c>
      <c r="G288" s="57">
        <v>991.81</v>
      </c>
    </row>
    <row r="289" spans="1:7">
      <c r="A289" s="55">
        <v>38718</v>
      </c>
      <c r="B289" s="56" t="s">
        <v>1504</v>
      </c>
      <c r="C289" s="56" t="s">
        <v>1780</v>
      </c>
      <c r="D289" s="56" t="s">
        <v>1518</v>
      </c>
      <c r="E289" s="56" t="s">
        <v>1811</v>
      </c>
      <c r="F289" s="57">
        <v>1251.6849999999999</v>
      </c>
      <c r="G289" s="57">
        <v>2121.5</v>
      </c>
    </row>
    <row r="290" spans="1:7">
      <c r="A290" s="55">
        <v>38571</v>
      </c>
      <c r="B290" s="56" t="s">
        <v>1530</v>
      </c>
      <c r="C290" s="56" t="s">
        <v>1780</v>
      </c>
      <c r="D290" s="56" t="s">
        <v>1511</v>
      </c>
      <c r="E290" s="56" t="s">
        <v>1812</v>
      </c>
      <c r="F290" s="57">
        <v>6549.8713500000003</v>
      </c>
      <c r="G290" s="57">
        <v>7005.21</v>
      </c>
    </row>
    <row r="291" spans="1:7">
      <c r="A291" s="55">
        <v>38878</v>
      </c>
      <c r="B291" s="56" t="s">
        <v>1504</v>
      </c>
      <c r="C291" s="56" t="s">
        <v>1780</v>
      </c>
      <c r="D291" s="56" t="s">
        <v>1523</v>
      </c>
      <c r="E291" s="56" t="s">
        <v>1813</v>
      </c>
      <c r="F291" s="57">
        <v>3411.5625500000001</v>
      </c>
      <c r="G291" s="57">
        <v>3648.73</v>
      </c>
    </row>
    <row r="292" spans="1:7">
      <c r="A292" s="55">
        <v>38314</v>
      </c>
      <c r="B292" s="56" t="s">
        <v>912</v>
      </c>
      <c r="C292" s="56" t="s">
        <v>1780</v>
      </c>
      <c r="D292" s="56" t="s">
        <v>1516</v>
      </c>
      <c r="E292" s="56" t="s">
        <v>1814</v>
      </c>
      <c r="F292" s="57">
        <v>682.20900000000006</v>
      </c>
      <c r="G292" s="57">
        <v>1240.3800000000001</v>
      </c>
    </row>
    <row r="293" spans="1:7">
      <c r="A293" s="55">
        <v>38822</v>
      </c>
      <c r="B293" s="56" t="s">
        <v>1504</v>
      </c>
      <c r="C293" s="56" t="s">
        <v>1780</v>
      </c>
      <c r="D293" s="56" t="s">
        <v>1527</v>
      </c>
      <c r="E293" s="56" t="s">
        <v>1815</v>
      </c>
      <c r="F293" s="57">
        <v>1182.0463999999999</v>
      </c>
      <c r="G293" s="57">
        <v>3194.72</v>
      </c>
    </row>
    <row r="294" spans="1:7">
      <c r="A294" s="55">
        <v>38327</v>
      </c>
      <c r="B294" s="56" t="s">
        <v>1082</v>
      </c>
      <c r="C294" s="56" t="s">
        <v>1780</v>
      </c>
      <c r="D294" s="56" t="s">
        <v>1520</v>
      </c>
      <c r="E294" s="56" t="s">
        <v>1816</v>
      </c>
      <c r="F294" s="57">
        <v>2226.9456</v>
      </c>
      <c r="G294" s="57">
        <v>2530.62</v>
      </c>
    </row>
    <row r="295" spans="1:7">
      <c r="A295" s="55">
        <v>38660</v>
      </c>
      <c r="B295" s="56" t="s">
        <v>1082</v>
      </c>
      <c r="C295" s="56" t="s">
        <v>1780</v>
      </c>
      <c r="D295" s="56" t="s">
        <v>1523</v>
      </c>
      <c r="E295" s="56" t="s">
        <v>1817</v>
      </c>
      <c r="F295" s="57">
        <v>2878.6815000000001</v>
      </c>
      <c r="G295" s="57">
        <v>6397.07</v>
      </c>
    </row>
    <row r="296" spans="1:7">
      <c r="A296" s="55">
        <v>38589</v>
      </c>
      <c r="B296" s="56" t="s">
        <v>912</v>
      </c>
      <c r="C296" s="56" t="s">
        <v>1780</v>
      </c>
      <c r="D296" s="56" t="s">
        <v>1520</v>
      </c>
      <c r="E296" s="56" t="s">
        <v>1818</v>
      </c>
      <c r="F296" s="57">
        <v>2596.2075000000004</v>
      </c>
      <c r="G296" s="57">
        <v>5769.35</v>
      </c>
    </row>
    <row r="297" spans="1:7">
      <c r="A297" s="55">
        <v>38640</v>
      </c>
      <c r="B297" s="56" t="s">
        <v>1530</v>
      </c>
      <c r="C297" s="56" t="s">
        <v>1780</v>
      </c>
      <c r="D297" s="56" t="s">
        <v>1562</v>
      </c>
      <c r="E297" s="56" t="s">
        <v>1819</v>
      </c>
      <c r="F297" s="57">
        <v>3219.6067999999996</v>
      </c>
      <c r="G297" s="57">
        <v>8701.64</v>
      </c>
    </row>
    <row r="298" spans="1:7">
      <c r="A298" s="55">
        <v>38384</v>
      </c>
      <c r="B298" s="56" t="s">
        <v>1530</v>
      </c>
      <c r="C298" s="56" t="s">
        <v>1780</v>
      </c>
      <c r="D298" s="56" t="s">
        <v>1527</v>
      </c>
      <c r="E298" s="56" t="s">
        <v>1820</v>
      </c>
      <c r="F298" s="57">
        <v>9318.9580000000005</v>
      </c>
      <c r="G298" s="57">
        <v>9966.7999999999993</v>
      </c>
    </row>
    <row r="299" spans="1:7">
      <c r="A299" s="55">
        <v>38490</v>
      </c>
      <c r="B299" s="56" t="s">
        <v>1504</v>
      </c>
      <c r="C299" s="56" t="s">
        <v>1780</v>
      </c>
      <c r="D299" s="56" t="s">
        <v>1562</v>
      </c>
      <c r="E299" s="56" t="s">
        <v>1821</v>
      </c>
      <c r="F299" s="57">
        <v>3795.6056999999996</v>
      </c>
      <c r="G299" s="57">
        <v>6433.23</v>
      </c>
    </row>
    <row r="300" spans="1:7">
      <c r="A300" s="55">
        <v>38767</v>
      </c>
      <c r="B300" s="56" t="s">
        <v>912</v>
      </c>
      <c r="C300" s="56" t="s">
        <v>1780</v>
      </c>
      <c r="D300" s="56" t="s">
        <v>1520</v>
      </c>
      <c r="E300" s="56" t="s">
        <v>1822</v>
      </c>
      <c r="F300" s="57">
        <v>7657.5664000000006</v>
      </c>
      <c r="G300" s="57">
        <v>8701.7800000000007</v>
      </c>
    </row>
    <row r="301" spans="1:7">
      <c r="A301" s="55">
        <v>38612</v>
      </c>
      <c r="B301" s="56" t="s">
        <v>1504</v>
      </c>
      <c r="C301" s="56" t="s">
        <v>1780</v>
      </c>
      <c r="D301" s="56" t="s">
        <v>1562</v>
      </c>
      <c r="E301" s="56" t="s">
        <v>1823</v>
      </c>
      <c r="F301" s="57">
        <v>2918.6280000000002</v>
      </c>
      <c r="G301" s="57">
        <v>6485.84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C0E8E-C196-44F9-8779-F269564A43D8}">
  <sheetPr>
    <pageSetUpPr fitToPage="1"/>
  </sheetPr>
  <dimension ref="A1:AC43"/>
  <sheetViews>
    <sheetView zoomScale="85" zoomScaleNormal="85" workbookViewId="0">
      <selection activeCell="O21" sqref="O21"/>
    </sheetView>
  </sheetViews>
  <sheetFormatPr defaultColWidth="0" defaultRowHeight="14.4" customHeight="1" zeroHeight="1"/>
  <cols>
    <col min="1" max="1" width="28.109375" style="18" bestFit="1" customWidth="1"/>
    <col min="2" max="2" width="17" style="18" customWidth="1"/>
    <col min="3" max="15" width="9.109375" style="18" customWidth="1"/>
    <col min="16" max="16" width="1.44140625" style="18" customWidth="1"/>
    <col min="17" max="18" width="9.109375" style="18" hidden="1" customWidth="1"/>
    <col min="19" max="19" width="28" style="18" hidden="1" customWidth="1"/>
    <col min="20" max="20" width="14.5546875" style="18" hidden="1" customWidth="1"/>
    <col min="21" max="21" width="13.5546875" style="18" hidden="1" customWidth="1"/>
    <col min="22" max="22" width="28.6640625" style="18" hidden="1" customWidth="1"/>
    <col min="23" max="24" width="12" style="18" hidden="1" customWidth="1"/>
    <col min="25" max="27" width="9.109375" style="18" hidden="1" customWidth="1"/>
    <col min="28" max="29" width="20.88671875" style="18" hidden="1" customWidth="1"/>
    <col min="30" max="16384" width="0" style="18" hidden="1"/>
  </cols>
  <sheetData>
    <row r="1" spans="1:24" ht="23.4">
      <c r="A1" s="89" t="s">
        <v>1824</v>
      </c>
      <c r="B1" s="89"/>
      <c r="C1" s="89"/>
      <c r="D1" s="89"/>
      <c r="E1" s="89"/>
      <c r="F1" s="89"/>
      <c r="G1" s="89"/>
      <c r="H1" s="89"/>
      <c r="I1" s="89"/>
      <c r="J1" s="89"/>
      <c r="K1" s="89"/>
      <c r="L1" s="89"/>
      <c r="M1" s="89"/>
      <c r="N1" s="89"/>
      <c r="O1" s="89"/>
      <c r="P1" s="89"/>
    </row>
    <row r="2" spans="1:24">
      <c r="A2" s="61" t="s">
        <v>1825</v>
      </c>
      <c r="B2" s="61"/>
      <c r="C2" s="61"/>
      <c r="D2" s="61"/>
      <c r="E2" s="61"/>
      <c r="F2" s="61"/>
      <c r="G2" s="61"/>
      <c r="H2" s="61"/>
      <c r="I2" s="61"/>
      <c r="J2" s="61"/>
      <c r="K2" s="61"/>
      <c r="L2" s="61"/>
      <c r="M2" s="61"/>
      <c r="N2" s="61"/>
      <c r="O2" s="61"/>
      <c r="P2" s="61"/>
    </row>
    <row r="3" spans="1:24" ht="18">
      <c r="A3" s="62" t="s">
        <v>1826</v>
      </c>
      <c r="B3" s="62" t="s">
        <v>1827</v>
      </c>
      <c r="C3" s="61"/>
      <c r="D3" s="61"/>
      <c r="E3" s="61"/>
      <c r="F3" s="61"/>
      <c r="G3" s="61"/>
      <c r="H3" s="61"/>
      <c r="I3" s="61"/>
      <c r="J3" s="61"/>
      <c r="K3" s="61"/>
      <c r="L3" s="61"/>
      <c r="M3" s="61"/>
      <c r="N3" s="61"/>
      <c r="O3" s="61"/>
      <c r="P3" s="61"/>
      <c r="U3" s="63"/>
      <c r="W3" s="63"/>
      <c r="X3" s="63"/>
    </row>
    <row r="4" spans="1:24">
      <c r="A4" s="66" t="s">
        <v>1432</v>
      </c>
      <c r="B4" s="67">
        <v>199812341</v>
      </c>
      <c r="C4" s="61"/>
      <c r="D4" s="61"/>
      <c r="E4" s="61"/>
      <c r="F4" s="61"/>
      <c r="G4" s="61"/>
      <c r="H4" s="61"/>
      <c r="I4" s="61"/>
      <c r="J4" s="61"/>
      <c r="K4" s="61"/>
      <c r="L4" s="61"/>
      <c r="M4" s="61"/>
      <c r="N4" s="61"/>
      <c r="O4" s="61"/>
      <c r="P4" s="61"/>
      <c r="U4" s="63"/>
      <c r="W4" s="63"/>
      <c r="X4" s="63"/>
    </row>
    <row r="5" spans="1:24">
      <c r="A5" s="68" t="s">
        <v>1434</v>
      </c>
      <c r="B5" s="69">
        <v>112374333</v>
      </c>
      <c r="C5" s="61"/>
      <c r="D5" s="61"/>
      <c r="E5" s="61"/>
      <c r="F5" s="61"/>
      <c r="G5" s="61"/>
      <c r="H5" s="61"/>
      <c r="I5" s="61"/>
      <c r="J5" s="61"/>
      <c r="K5" s="61"/>
      <c r="L5" s="61"/>
      <c r="M5" s="61"/>
      <c r="N5" s="61"/>
      <c r="O5" s="61"/>
      <c r="P5" s="61"/>
      <c r="U5" s="63"/>
      <c r="W5" s="63"/>
      <c r="X5" s="63"/>
    </row>
    <row r="6" spans="1:24">
      <c r="A6" s="66" t="s">
        <v>1436</v>
      </c>
      <c r="B6" s="67">
        <v>104099452</v>
      </c>
      <c r="C6" s="61"/>
      <c r="D6" s="61"/>
      <c r="E6" s="61"/>
      <c r="F6" s="61"/>
      <c r="G6" s="61"/>
      <c r="H6" s="61"/>
      <c r="I6" s="61"/>
      <c r="J6" s="61"/>
      <c r="K6" s="61"/>
      <c r="L6" s="61"/>
      <c r="M6" s="61"/>
      <c r="N6" s="61"/>
      <c r="O6" s="61"/>
      <c r="P6" s="61"/>
      <c r="U6" s="63"/>
      <c r="W6" s="63"/>
      <c r="X6" s="63"/>
    </row>
    <row r="7" spans="1:24">
      <c r="A7" s="68" t="s">
        <v>1438</v>
      </c>
      <c r="B7" s="69">
        <v>91276115</v>
      </c>
      <c r="C7" s="61"/>
      <c r="D7" s="61"/>
      <c r="E7" s="61"/>
      <c r="F7" s="61"/>
      <c r="G7" s="61"/>
      <c r="H7" s="61"/>
      <c r="I7" s="61"/>
      <c r="J7" s="61"/>
      <c r="K7" s="61"/>
      <c r="L7" s="61"/>
      <c r="M7" s="61"/>
      <c r="N7" s="61"/>
      <c r="O7" s="61"/>
      <c r="P7" s="61"/>
      <c r="U7" s="63"/>
      <c r="W7" s="63"/>
      <c r="X7" s="63"/>
    </row>
    <row r="8" spans="1:24">
      <c r="A8" s="66" t="s">
        <v>1440</v>
      </c>
      <c r="B8" s="67">
        <v>72626809</v>
      </c>
      <c r="C8" s="61"/>
      <c r="D8" s="61"/>
      <c r="E8" s="61"/>
      <c r="F8" s="61"/>
      <c r="G8" s="61"/>
      <c r="H8" s="61"/>
      <c r="I8" s="61"/>
      <c r="J8" s="61"/>
      <c r="K8" s="61"/>
      <c r="L8" s="61"/>
      <c r="M8" s="61"/>
      <c r="N8" s="61"/>
      <c r="O8" s="61"/>
      <c r="P8" s="61"/>
      <c r="U8" s="63"/>
      <c r="W8" s="63"/>
      <c r="X8" s="63"/>
    </row>
    <row r="9" spans="1:24">
      <c r="A9" s="68" t="s">
        <v>1442</v>
      </c>
      <c r="B9" s="69">
        <v>72147030</v>
      </c>
      <c r="C9" s="61"/>
      <c r="D9" s="61"/>
      <c r="E9" s="61"/>
      <c r="F9" s="61"/>
      <c r="G9" s="61"/>
      <c r="H9" s="61"/>
      <c r="I9" s="61"/>
      <c r="J9" s="61"/>
      <c r="K9" s="61"/>
      <c r="L9" s="61"/>
      <c r="M9" s="61"/>
      <c r="N9" s="61"/>
      <c r="O9" s="61"/>
      <c r="P9" s="61"/>
      <c r="U9" s="63"/>
      <c r="W9" s="63"/>
      <c r="X9" s="63"/>
    </row>
    <row r="10" spans="1:24">
      <c r="A10" s="66" t="s">
        <v>1444</v>
      </c>
      <c r="B10" s="67">
        <v>68548437</v>
      </c>
      <c r="C10" s="61"/>
      <c r="D10" s="61"/>
      <c r="E10" s="61"/>
      <c r="F10" s="61"/>
      <c r="G10" s="61"/>
      <c r="H10" s="61"/>
      <c r="I10" s="61"/>
      <c r="J10" s="61"/>
      <c r="K10" s="61"/>
      <c r="L10" s="61"/>
      <c r="M10" s="61"/>
      <c r="N10" s="61"/>
      <c r="O10" s="61"/>
      <c r="P10" s="61"/>
      <c r="U10" s="63"/>
      <c r="W10" s="63"/>
      <c r="X10" s="63"/>
    </row>
    <row r="11" spans="1:24">
      <c r="A11" s="68" t="s">
        <v>1446</v>
      </c>
      <c r="B11" s="69">
        <v>61095297</v>
      </c>
      <c r="C11" s="61"/>
      <c r="D11" s="61"/>
      <c r="E11" s="61"/>
      <c r="F11" s="61"/>
      <c r="G11" s="61"/>
      <c r="H11" s="61"/>
      <c r="I11" s="61"/>
      <c r="J11" s="61"/>
      <c r="K11" s="61"/>
      <c r="L11" s="61"/>
      <c r="M11" s="61"/>
      <c r="N11" s="61"/>
      <c r="O11" s="61"/>
      <c r="P11" s="61"/>
      <c r="U11" s="63"/>
      <c r="W11" s="63"/>
      <c r="X11" s="63"/>
    </row>
    <row r="12" spans="1:24">
      <c r="A12" s="66" t="s">
        <v>1448</v>
      </c>
      <c r="B12" s="67">
        <v>60439692</v>
      </c>
      <c r="C12" s="61"/>
      <c r="D12" s="61"/>
      <c r="E12" s="61"/>
      <c r="F12" s="61"/>
      <c r="G12" s="61"/>
      <c r="H12" s="61"/>
      <c r="I12" s="61"/>
      <c r="J12" s="61"/>
      <c r="K12" s="61"/>
      <c r="L12" s="61"/>
      <c r="M12" s="61"/>
      <c r="N12" s="61"/>
      <c r="O12" s="61"/>
      <c r="P12" s="61"/>
      <c r="U12" s="63"/>
      <c r="W12" s="63"/>
      <c r="X12" s="63"/>
    </row>
    <row r="13" spans="1:24">
      <c r="A13" s="68" t="s">
        <v>1450</v>
      </c>
      <c r="B13" s="69">
        <v>49577103</v>
      </c>
      <c r="C13" s="61"/>
      <c r="D13" s="61"/>
      <c r="E13" s="61"/>
      <c r="F13" s="61"/>
      <c r="G13" s="61"/>
      <c r="H13" s="61"/>
      <c r="I13" s="61"/>
      <c r="J13" s="61"/>
      <c r="K13" s="61"/>
      <c r="L13" s="61"/>
      <c r="M13" s="61"/>
      <c r="N13" s="61"/>
      <c r="O13" s="61"/>
      <c r="P13" s="61"/>
      <c r="U13" s="63"/>
      <c r="W13" s="63"/>
      <c r="X13" s="63"/>
    </row>
    <row r="14" spans="1:24">
      <c r="A14" s="66" t="s">
        <v>1452</v>
      </c>
      <c r="B14" s="67">
        <v>41974219</v>
      </c>
      <c r="C14" s="61"/>
      <c r="D14" s="61"/>
      <c r="E14" s="61"/>
      <c r="F14" s="61"/>
      <c r="G14" s="61"/>
      <c r="H14" s="61"/>
      <c r="I14" s="61"/>
      <c r="J14" s="61"/>
      <c r="K14" s="61"/>
      <c r="L14" s="61"/>
      <c r="M14" s="61"/>
      <c r="N14" s="61"/>
      <c r="O14" s="61"/>
      <c r="P14" s="61"/>
      <c r="U14" s="63"/>
      <c r="W14" s="63"/>
      <c r="X14" s="63"/>
    </row>
    <row r="15" spans="1:24">
      <c r="A15" s="68" t="s">
        <v>1453</v>
      </c>
      <c r="B15" s="69">
        <v>35003674</v>
      </c>
      <c r="C15" s="61"/>
      <c r="D15" s="61"/>
      <c r="E15" s="61"/>
      <c r="F15" s="61"/>
      <c r="G15" s="61"/>
      <c r="H15" s="61"/>
      <c r="I15" s="61"/>
      <c r="J15" s="61"/>
      <c r="K15" s="61"/>
      <c r="L15" s="61"/>
      <c r="M15" s="61"/>
      <c r="N15" s="61"/>
      <c r="O15" s="61"/>
      <c r="P15" s="61"/>
      <c r="U15" s="63"/>
      <c r="W15" s="63"/>
      <c r="X15" s="63"/>
    </row>
    <row r="16" spans="1:24">
      <c r="A16" s="66" t="s">
        <v>1455</v>
      </c>
      <c r="B16" s="67">
        <v>33406061</v>
      </c>
      <c r="C16" s="61"/>
      <c r="D16" s="61"/>
      <c r="E16" s="61"/>
      <c r="F16" s="61"/>
      <c r="G16" s="61"/>
      <c r="H16" s="61"/>
      <c r="I16" s="61"/>
      <c r="J16" s="61"/>
      <c r="K16" s="61"/>
      <c r="L16" s="61"/>
      <c r="M16" s="61"/>
      <c r="N16" s="61"/>
      <c r="O16" s="61"/>
      <c r="P16" s="61"/>
      <c r="U16" s="63"/>
      <c r="W16" s="63"/>
      <c r="X16" s="63"/>
    </row>
    <row r="17" spans="1:24">
      <c r="A17" s="68" t="s">
        <v>1457</v>
      </c>
      <c r="B17" s="69">
        <v>32988134</v>
      </c>
      <c r="C17" s="61"/>
      <c r="D17" s="61"/>
      <c r="E17" s="61"/>
      <c r="F17" s="61"/>
      <c r="G17" s="61"/>
      <c r="H17" s="61"/>
      <c r="I17" s="61"/>
      <c r="J17" s="61"/>
      <c r="K17" s="61"/>
      <c r="L17" s="61"/>
      <c r="M17" s="61"/>
      <c r="N17" s="61"/>
      <c r="O17" s="61"/>
      <c r="P17" s="61"/>
      <c r="U17" s="63"/>
      <c r="W17" s="63"/>
      <c r="X17" s="63"/>
    </row>
    <row r="18" spans="1:24">
      <c r="A18" s="66" t="s">
        <v>1459</v>
      </c>
      <c r="B18" s="67">
        <v>31205576</v>
      </c>
      <c r="C18" s="61"/>
      <c r="D18" s="61"/>
      <c r="E18" s="61"/>
      <c r="F18" s="61"/>
      <c r="G18" s="61"/>
      <c r="H18" s="61"/>
      <c r="I18" s="61"/>
      <c r="J18" s="61"/>
      <c r="K18" s="61"/>
      <c r="L18" s="61"/>
      <c r="M18" s="61"/>
      <c r="N18" s="61"/>
      <c r="O18" s="61"/>
      <c r="P18" s="61"/>
      <c r="U18" s="63"/>
      <c r="W18" s="63"/>
      <c r="X18" s="63"/>
    </row>
    <row r="19" spans="1:24">
      <c r="A19" s="68" t="s">
        <v>1461</v>
      </c>
      <c r="B19" s="69">
        <v>27743338</v>
      </c>
      <c r="C19" s="61"/>
      <c r="D19" s="61"/>
      <c r="E19" s="61"/>
      <c r="F19" s="61"/>
      <c r="G19" s="61"/>
      <c r="H19" s="61"/>
      <c r="I19" s="61"/>
      <c r="J19" s="61"/>
      <c r="K19" s="61"/>
      <c r="L19" s="61"/>
      <c r="M19" s="61"/>
      <c r="N19" s="61"/>
      <c r="O19" s="61"/>
      <c r="P19" s="61"/>
      <c r="U19" s="63"/>
      <c r="W19" s="63"/>
      <c r="X19" s="63"/>
    </row>
    <row r="20" spans="1:24">
      <c r="A20" s="66" t="s">
        <v>1463</v>
      </c>
      <c r="B20" s="67">
        <v>25545198</v>
      </c>
      <c r="C20" s="61"/>
      <c r="D20" s="61"/>
      <c r="E20" s="61"/>
      <c r="F20" s="61"/>
      <c r="G20" s="61"/>
      <c r="H20" s="61"/>
      <c r="I20" s="61"/>
      <c r="J20" s="61"/>
      <c r="K20" s="61"/>
      <c r="L20" s="61"/>
      <c r="M20" s="61"/>
      <c r="N20" s="61"/>
      <c r="O20" s="61"/>
      <c r="P20" s="61"/>
      <c r="U20" s="63"/>
      <c r="W20" s="63"/>
      <c r="X20" s="63"/>
    </row>
    <row r="21" spans="1:24">
      <c r="A21" s="68" t="s">
        <v>1465</v>
      </c>
      <c r="B21" s="69">
        <v>25351462</v>
      </c>
      <c r="C21" s="61"/>
      <c r="D21" s="61"/>
      <c r="E21" s="61"/>
      <c r="F21" s="61"/>
      <c r="G21" s="61"/>
      <c r="H21" s="61"/>
      <c r="I21" s="61"/>
      <c r="J21" s="61"/>
      <c r="K21" s="61"/>
      <c r="L21" s="61"/>
      <c r="M21" s="61"/>
      <c r="N21" s="61"/>
      <c r="O21" s="61"/>
      <c r="P21" s="61"/>
      <c r="U21" s="63"/>
      <c r="W21" s="63"/>
      <c r="X21" s="63"/>
    </row>
    <row r="22" spans="1:24">
      <c r="A22" s="66" t="s">
        <v>1467</v>
      </c>
      <c r="B22" s="67">
        <v>16787941</v>
      </c>
      <c r="C22" s="61"/>
      <c r="D22" s="61"/>
      <c r="E22" s="61"/>
      <c r="F22" s="61"/>
      <c r="G22" s="61"/>
      <c r="H22" s="61"/>
      <c r="I22" s="61"/>
      <c r="J22" s="61"/>
      <c r="K22" s="61"/>
      <c r="L22" s="61"/>
      <c r="M22" s="61"/>
      <c r="N22" s="61"/>
      <c r="O22" s="61"/>
      <c r="P22" s="61"/>
      <c r="U22" s="63"/>
      <c r="W22" s="63"/>
      <c r="X22" s="63"/>
    </row>
    <row r="23" spans="1:24">
      <c r="A23" s="68" t="s">
        <v>1469</v>
      </c>
      <c r="B23" s="69">
        <v>12267032</v>
      </c>
      <c r="C23" s="61"/>
      <c r="D23" s="61"/>
      <c r="E23" s="61"/>
      <c r="F23" s="61"/>
      <c r="G23" s="61"/>
      <c r="H23" s="61"/>
      <c r="I23" s="61"/>
      <c r="J23" s="61"/>
      <c r="K23" s="61"/>
      <c r="L23" s="61"/>
      <c r="M23" s="61"/>
      <c r="N23" s="61"/>
      <c r="O23" s="61"/>
      <c r="P23" s="61"/>
      <c r="U23" s="63"/>
      <c r="W23" s="63"/>
      <c r="X23" s="63"/>
    </row>
    <row r="24" spans="1:24">
      <c r="A24" s="66" t="s">
        <v>1471</v>
      </c>
      <c r="B24" s="67">
        <v>10086292</v>
      </c>
      <c r="C24" s="61"/>
      <c r="D24" s="61"/>
      <c r="E24" s="61"/>
      <c r="F24" s="61"/>
      <c r="G24" s="61"/>
      <c r="H24" s="61"/>
      <c r="I24" s="61"/>
      <c r="J24" s="61"/>
      <c r="K24" s="61"/>
      <c r="L24" s="61"/>
      <c r="M24" s="61"/>
      <c r="N24" s="61"/>
      <c r="O24" s="61"/>
      <c r="P24" s="61"/>
      <c r="U24" s="63"/>
      <c r="W24" s="63"/>
      <c r="X24" s="63"/>
    </row>
    <row r="25" spans="1:24">
      <c r="A25" s="68" t="s">
        <v>1473</v>
      </c>
      <c r="B25" s="69">
        <v>6864602</v>
      </c>
      <c r="C25" s="61"/>
      <c r="D25" s="61"/>
      <c r="E25" s="61"/>
      <c r="F25" s="61"/>
      <c r="G25" s="61"/>
      <c r="H25" s="61"/>
      <c r="I25" s="61"/>
      <c r="J25" s="61"/>
      <c r="K25" s="61"/>
      <c r="L25" s="61"/>
      <c r="M25" s="61"/>
      <c r="N25" s="61"/>
      <c r="O25" s="61"/>
      <c r="P25" s="61"/>
      <c r="U25" s="63"/>
      <c r="W25" s="63"/>
      <c r="X25" s="63"/>
    </row>
    <row r="26" spans="1:24">
      <c r="A26" s="66" t="s">
        <v>1475</v>
      </c>
      <c r="B26" s="67">
        <v>3673917</v>
      </c>
      <c r="C26" s="61"/>
      <c r="D26" s="61"/>
      <c r="E26" s="61"/>
      <c r="F26" s="61"/>
      <c r="G26" s="61"/>
      <c r="H26" s="61"/>
      <c r="I26" s="61"/>
      <c r="J26" s="61"/>
      <c r="K26" s="61"/>
      <c r="L26" s="61"/>
      <c r="M26" s="61"/>
      <c r="N26" s="61"/>
      <c r="O26" s="61"/>
      <c r="P26" s="61"/>
      <c r="U26" s="63"/>
      <c r="W26" s="63"/>
      <c r="X26" s="63"/>
    </row>
    <row r="27" spans="1:24">
      <c r="A27" s="68" t="s">
        <v>1477</v>
      </c>
      <c r="B27" s="69">
        <v>2966889</v>
      </c>
      <c r="C27" s="61"/>
      <c r="D27" s="61"/>
      <c r="E27" s="61"/>
      <c r="F27" s="61"/>
      <c r="G27" s="61"/>
      <c r="H27" s="61"/>
      <c r="I27" s="61"/>
      <c r="J27" s="61"/>
      <c r="K27" s="61"/>
      <c r="L27" s="61"/>
      <c r="M27" s="61"/>
      <c r="N27" s="61"/>
      <c r="O27" s="61"/>
      <c r="P27" s="61"/>
      <c r="U27" s="63"/>
      <c r="W27" s="63"/>
      <c r="X27" s="63"/>
    </row>
    <row r="28" spans="1:24">
      <c r="A28" s="66" t="s">
        <v>1479</v>
      </c>
      <c r="B28" s="67">
        <v>2570390</v>
      </c>
      <c r="C28" s="61"/>
      <c r="D28" s="61"/>
      <c r="E28" s="61"/>
      <c r="F28" s="61"/>
      <c r="G28" s="61"/>
      <c r="H28" s="61"/>
      <c r="I28" s="61"/>
      <c r="J28" s="61"/>
      <c r="K28" s="61"/>
      <c r="L28" s="61"/>
      <c r="M28" s="61"/>
      <c r="N28" s="61"/>
      <c r="O28" s="61"/>
      <c r="P28" s="61"/>
      <c r="U28" s="63"/>
      <c r="W28" s="63"/>
      <c r="X28" s="63"/>
    </row>
    <row r="29" spans="1:24">
      <c r="A29" s="68" t="s">
        <v>1481</v>
      </c>
      <c r="B29" s="69">
        <v>1978502</v>
      </c>
      <c r="C29" s="61"/>
      <c r="D29" s="61"/>
      <c r="E29" s="61"/>
      <c r="F29" s="61"/>
      <c r="G29" s="61"/>
      <c r="H29" s="61"/>
      <c r="I29" s="61"/>
      <c r="J29" s="61"/>
      <c r="K29" s="61"/>
      <c r="L29" s="61"/>
      <c r="M29" s="61"/>
      <c r="N29" s="61"/>
      <c r="O29" s="61"/>
      <c r="P29" s="61"/>
      <c r="U29" s="63"/>
      <c r="W29" s="63"/>
      <c r="X29" s="63"/>
    </row>
    <row r="30" spans="1:24">
      <c r="A30" s="66" t="s">
        <v>1482</v>
      </c>
      <c r="B30" s="67">
        <v>1458545</v>
      </c>
      <c r="C30" s="61"/>
      <c r="D30" s="61"/>
      <c r="E30" s="61"/>
      <c r="F30" s="61"/>
      <c r="G30" s="61"/>
      <c r="H30" s="61"/>
      <c r="I30" s="61"/>
      <c r="J30" s="61"/>
      <c r="K30" s="61"/>
      <c r="L30" s="61"/>
      <c r="M30" s="61"/>
      <c r="N30" s="61"/>
      <c r="O30" s="61"/>
      <c r="P30" s="61"/>
      <c r="U30" s="63"/>
      <c r="W30" s="63"/>
      <c r="X30" s="63"/>
    </row>
    <row r="31" spans="1:24">
      <c r="A31" s="68" t="s">
        <v>1484</v>
      </c>
      <c r="B31" s="69">
        <v>1383727</v>
      </c>
      <c r="C31" s="61"/>
      <c r="D31" s="61"/>
      <c r="E31" s="61"/>
      <c r="F31" s="61"/>
      <c r="G31" s="61"/>
      <c r="H31" s="61"/>
      <c r="I31" s="61"/>
      <c r="J31" s="61"/>
      <c r="K31" s="61"/>
      <c r="L31" s="61"/>
      <c r="M31" s="61"/>
      <c r="N31" s="61"/>
      <c r="O31" s="61"/>
      <c r="P31" s="61"/>
      <c r="U31" s="63"/>
      <c r="W31" s="63"/>
      <c r="X31" s="63"/>
    </row>
    <row r="32" spans="1:24">
      <c r="A32" s="66" t="s">
        <v>1486</v>
      </c>
      <c r="B32" s="67">
        <v>1247953</v>
      </c>
      <c r="C32" s="61"/>
      <c r="D32" s="61"/>
      <c r="E32" s="61"/>
      <c r="F32" s="61"/>
      <c r="G32" s="61"/>
      <c r="H32" s="61"/>
      <c r="I32" s="61"/>
      <c r="J32" s="61"/>
      <c r="K32" s="61"/>
      <c r="L32" s="61"/>
      <c r="M32" s="61"/>
      <c r="N32" s="61"/>
      <c r="O32" s="61"/>
      <c r="P32" s="61"/>
      <c r="U32" s="63"/>
      <c r="W32" s="63"/>
      <c r="X32" s="63"/>
    </row>
    <row r="33" spans="1:24">
      <c r="A33" s="68" t="s">
        <v>1488</v>
      </c>
      <c r="B33" s="69">
        <v>1097206</v>
      </c>
      <c r="C33" s="61"/>
      <c r="D33" s="61"/>
      <c r="E33" s="61"/>
      <c r="F33" s="61"/>
      <c r="G33" s="61"/>
      <c r="H33" s="61"/>
      <c r="I33" s="61"/>
      <c r="J33" s="61"/>
      <c r="K33" s="61"/>
      <c r="L33" s="61"/>
      <c r="M33" s="61"/>
      <c r="N33" s="61"/>
      <c r="O33" s="61"/>
      <c r="P33" s="61"/>
      <c r="U33" s="63"/>
      <c r="W33" s="63"/>
      <c r="X33" s="63"/>
    </row>
    <row r="34" spans="1:24">
      <c r="A34" s="66" t="s">
        <v>1490</v>
      </c>
      <c r="B34" s="70">
        <v>1055450</v>
      </c>
      <c r="C34" s="61"/>
      <c r="D34" s="61"/>
      <c r="E34" s="61"/>
      <c r="F34" s="61"/>
      <c r="G34" s="61"/>
      <c r="H34" s="61"/>
      <c r="I34" s="61"/>
      <c r="J34" s="61"/>
      <c r="K34" s="61"/>
      <c r="L34" s="61"/>
      <c r="M34" s="61"/>
      <c r="N34" s="61"/>
      <c r="O34" s="61"/>
      <c r="P34" s="61"/>
      <c r="U34" s="63"/>
      <c r="W34" s="63"/>
      <c r="X34" s="63"/>
    </row>
    <row r="35" spans="1:24">
      <c r="A35" s="68" t="s">
        <v>1492</v>
      </c>
      <c r="B35" s="71">
        <v>610577</v>
      </c>
      <c r="C35" s="61"/>
      <c r="D35" s="61"/>
      <c r="E35" s="61"/>
      <c r="F35" s="61"/>
      <c r="G35" s="61"/>
      <c r="H35" s="61"/>
      <c r="I35" s="61"/>
      <c r="J35" s="61"/>
      <c r="K35" s="61"/>
      <c r="L35" s="61"/>
      <c r="M35" s="61"/>
      <c r="N35" s="61"/>
      <c r="O35" s="61"/>
      <c r="P35" s="61"/>
      <c r="U35" s="63"/>
      <c r="W35" s="63"/>
      <c r="X35" s="63"/>
    </row>
    <row r="36" spans="1:24">
      <c r="A36" s="66" t="s">
        <v>1493</v>
      </c>
      <c r="B36" s="67">
        <v>585764</v>
      </c>
      <c r="C36" s="61"/>
      <c r="D36" s="61"/>
      <c r="E36" s="61"/>
      <c r="F36" s="61"/>
      <c r="G36" s="61"/>
      <c r="H36" s="61"/>
      <c r="I36" s="61"/>
      <c r="J36" s="61"/>
      <c r="K36" s="61"/>
      <c r="L36" s="61"/>
      <c r="M36" s="61"/>
      <c r="N36" s="61"/>
      <c r="O36" s="61"/>
      <c r="P36" s="61"/>
      <c r="U36" s="63"/>
      <c r="W36" s="63"/>
      <c r="X36" s="63"/>
    </row>
    <row r="37" spans="1:24">
      <c r="A37" s="68" t="s">
        <v>1495</v>
      </c>
      <c r="B37" s="69">
        <v>380581</v>
      </c>
      <c r="C37" s="61"/>
      <c r="D37" s="61"/>
      <c r="E37" s="61"/>
      <c r="F37" s="61"/>
      <c r="G37" s="61"/>
      <c r="H37" s="61"/>
      <c r="I37" s="61"/>
      <c r="J37" s="61"/>
      <c r="K37" s="61"/>
      <c r="L37" s="61"/>
      <c r="M37" s="61"/>
      <c r="N37" s="61"/>
      <c r="O37" s="61"/>
      <c r="P37" s="61"/>
      <c r="U37" s="63"/>
      <c r="W37" s="63"/>
      <c r="X37" s="63"/>
    </row>
    <row r="38" spans="1:24">
      <c r="A38" s="66" t="s">
        <v>1497</v>
      </c>
      <c r="B38" s="67">
        <v>274000</v>
      </c>
      <c r="C38" s="61"/>
      <c r="D38" s="64"/>
      <c r="E38" s="61"/>
      <c r="F38" s="61"/>
      <c r="G38" s="61"/>
      <c r="H38" s="61"/>
      <c r="I38" s="61"/>
      <c r="J38" s="61"/>
      <c r="K38" s="61"/>
      <c r="L38" s="61"/>
      <c r="M38" s="61"/>
      <c r="N38" s="61"/>
      <c r="O38" s="61"/>
      <c r="P38" s="61"/>
      <c r="U38" s="63"/>
      <c r="W38" s="63"/>
      <c r="X38" s="63"/>
    </row>
    <row r="39" spans="1:24">
      <c r="A39" s="68" t="s">
        <v>1499</v>
      </c>
      <c r="B39" s="69">
        <v>64473</v>
      </c>
      <c r="C39" s="61"/>
      <c r="D39" s="64"/>
      <c r="E39" s="61"/>
      <c r="F39" s="61"/>
      <c r="G39" s="61"/>
      <c r="H39" s="61"/>
      <c r="I39" s="61"/>
      <c r="J39" s="61"/>
      <c r="K39" s="61"/>
      <c r="L39" s="61"/>
      <c r="M39" s="61"/>
      <c r="N39" s="61"/>
      <c r="O39" s="61"/>
      <c r="P39" s="61"/>
    </row>
    <row r="40" spans="1:24">
      <c r="A40" s="61"/>
      <c r="B40" s="61"/>
      <c r="C40" s="61"/>
      <c r="D40" s="64"/>
      <c r="E40" s="61"/>
      <c r="F40" s="61"/>
      <c r="G40" s="61"/>
      <c r="H40" s="61"/>
      <c r="I40" s="61"/>
      <c r="J40" s="61"/>
      <c r="K40" s="61"/>
      <c r="L40" s="61"/>
      <c r="M40" s="61"/>
      <c r="N40" s="61"/>
      <c r="O40" s="61"/>
      <c r="P40" s="61"/>
    </row>
    <row r="41" spans="1:24">
      <c r="A41" s="90" t="s">
        <v>1831</v>
      </c>
      <c r="B41" s="90"/>
      <c r="C41" s="61"/>
      <c r="D41" s="61"/>
      <c r="E41" s="61"/>
      <c r="F41" s="61"/>
      <c r="G41" s="61"/>
      <c r="H41" s="61"/>
      <c r="I41" s="61"/>
      <c r="J41" s="61"/>
      <c r="K41" s="61"/>
      <c r="L41" s="61"/>
      <c r="M41" s="61"/>
      <c r="N41" s="61"/>
      <c r="O41" s="61"/>
      <c r="P41" s="61"/>
    </row>
    <row r="42" spans="1:24">
      <c r="A42" s="61"/>
      <c r="B42" s="61"/>
      <c r="C42" s="61"/>
      <c r="D42" s="61"/>
      <c r="E42" s="61"/>
      <c r="F42" s="61"/>
      <c r="G42" s="61"/>
      <c r="H42" s="61"/>
      <c r="I42" s="61"/>
      <c r="J42" s="61"/>
      <c r="K42" s="61"/>
      <c r="L42" s="61"/>
      <c r="M42" s="61"/>
      <c r="N42" s="61"/>
      <c r="O42" s="61"/>
      <c r="P42" s="61"/>
    </row>
    <row r="43" spans="1:24" hidden="1">
      <c r="A43" s="61"/>
      <c r="B43" s="61"/>
    </row>
  </sheetData>
  <mergeCells count="2">
    <mergeCell ref="A1:P1"/>
    <mergeCell ref="A41:B41"/>
  </mergeCells>
  <pageMargins left="0.7" right="0.7" top="0.75" bottom="0.75" header="0.3" footer="0.3"/>
  <pageSetup scale="73" orientation="landscape" horizontalDpi="4294967292" verticalDpi="0" r:id="rId1"/>
  <headerFooter>
    <oddFooter>&amp;LGeographic Heat Map&amp;CIndia &amp;Rwww.indzara.blogspot.com</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E85AB-46FB-4BBD-A37A-CCAE4273EBD7}">
  <dimension ref="A1:C48"/>
  <sheetViews>
    <sheetView workbookViewId="0">
      <selection activeCell="G23" sqref="G23"/>
    </sheetView>
  </sheetViews>
  <sheetFormatPr defaultColWidth="8.77734375" defaultRowHeight="14.4"/>
  <cols>
    <col min="1" max="2" width="24.44140625" style="18" customWidth="1"/>
    <col min="3" max="3" width="43.44140625" style="18" customWidth="1"/>
    <col min="4" max="16384" width="8.77734375" style="18"/>
  </cols>
  <sheetData>
    <row r="1" spans="1:3" s="75" customFormat="1">
      <c r="A1" s="75" t="s">
        <v>97</v>
      </c>
      <c r="B1" s="75" t="s">
        <v>93</v>
      </c>
      <c r="C1" s="75" t="s">
        <v>1833</v>
      </c>
    </row>
    <row r="2" spans="1:3">
      <c r="A2" s="18" t="s">
        <v>1834</v>
      </c>
      <c r="B2" s="18" t="s">
        <v>1835</v>
      </c>
      <c r="C2" s="18">
        <v>2053</v>
      </c>
    </row>
    <row r="3" spans="1:3">
      <c r="A3" s="18" t="s">
        <v>1836</v>
      </c>
      <c r="B3" s="18" t="s">
        <v>1835</v>
      </c>
      <c r="C3" s="18">
        <v>1807</v>
      </c>
    </row>
    <row r="4" spans="1:3">
      <c r="A4" s="18" t="s">
        <v>1837</v>
      </c>
      <c r="B4" s="18" t="s">
        <v>1835</v>
      </c>
      <c r="C4" s="18">
        <v>1579</v>
      </c>
    </row>
    <row r="5" spans="1:3">
      <c r="A5" s="18" t="s">
        <v>277</v>
      </c>
      <c r="B5" s="18" t="s">
        <v>1835</v>
      </c>
      <c r="C5" s="18">
        <v>691</v>
      </c>
    </row>
    <row r="6" spans="1:3">
      <c r="A6" s="18" t="s">
        <v>1838</v>
      </c>
      <c r="B6" s="18" t="s">
        <v>1835</v>
      </c>
      <c r="C6" s="18">
        <v>426</v>
      </c>
    </row>
    <row r="7" spans="1:3">
      <c r="A7" s="18" t="s">
        <v>1839</v>
      </c>
      <c r="B7" s="18" t="s">
        <v>1835</v>
      </c>
      <c r="C7" s="18">
        <v>238</v>
      </c>
    </row>
    <row r="8" spans="1:3">
      <c r="A8" s="18" t="s">
        <v>1840</v>
      </c>
      <c r="B8" s="18" t="s">
        <v>1835</v>
      </c>
      <c r="C8" s="18">
        <v>227</v>
      </c>
    </row>
    <row r="9" spans="1:3">
      <c r="A9" s="18" t="s">
        <v>1841</v>
      </c>
      <c r="B9" s="18" t="s">
        <v>1835</v>
      </c>
      <c r="C9" s="18">
        <v>118</v>
      </c>
    </row>
    <row r="10" spans="1:3">
      <c r="A10" s="18" t="s">
        <v>1842</v>
      </c>
      <c r="B10" s="18" t="s">
        <v>1835</v>
      </c>
      <c r="C10" s="18">
        <v>73</v>
      </c>
    </row>
    <row r="11" spans="1:3">
      <c r="A11" s="18" t="s">
        <v>271</v>
      </c>
      <c r="B11" s="18" t="s">
        <v>1835</v>
      </c>
      <c r="C11" s="18">
        <v>63</v>
      </c>
    </row>
    <row r="12" spans="1:3">
      <c r="A12" s="18" t="s">
        <v>1843</v>
      </c>
      <c r="B12" s="18" t="s">
        <v>1844</v>
      </c>
      <c r="C12" s="18">
        <v>4600</v>
      </c>
    </row>
    <row r="13" spans="1:3">
      <c r="A13" s="18" t="s">
        <v>340</v>
      </c>
      <c r="B13" s="18" t="s">
        <v>1844</v>
      </c>
      <c r="C13" s="18">
        <v>3999</v>
      </c>
    </row>
    <row r="14" spans="1:3">
      <c r="A14" s="18" t="s">
        <v>281</v>
      </c>
      <c r="B14" s="18" t="s">
        <v>1844</v>
      </c>
      <c r="C14" s="18">
        <v>881</v>
      </c>
    </row>
    <row r="15" spans="1:3">
      <c r="A15" s="18" t="s">
        <v>127</v>
      </c>
      <c r="B15" s="18" t="s">
        <v>1844</v>
      </c>
      <c r="C15" s="18">
        <v>856</v>
      </c>
    </row>
    <row r="16" spans="1:3">
      <c r="A16" s="18" t="s">
        <v>183</v>
      </c>
      <c r="B16" s="18" t="s">
        <v>1844</v>
      </c>
      <c r="C16" s="18">
        <v>705</v>
      </c>
    </row>
    <row r="17" spans="1:3">
      <c r="A17" s="18" t="s">
        <v>247</v>
      </c>
      <c r="B17" s="18" t="s">
        <v>1844</v>
      </c>
      <c r="C17" s="18">
        <v>479</v>
      </c>
    </row>
    <row r="18" spans="1:3">
      <c r="A18" s="18" t="s">
        <v>133</v>
      </c>
      <c r="B18" s="18" t="s">
        <v>1844</v>
      </c>
      <c r="C18" s="18">
        <v>359</v>
      </c>
    </row>
    <row r="19" spans="1:3">
      <c r="A19" s="18" t="s">
        <v>1845</v>
      </c>
      <c r="B19" s="18" t="s">
        <v>1844</v>
      </c>
      <c r="C19" s="18">
        <v>333</v>
      </c>
    </row>
    <row r="20" spans="1:3">
      <c r="A20" s="18" t="s">
        <v>1846</v>
      </c>
      <c r="B20" s="18" t="s">
        <v>1844</v>
      </c>
      <c r="C20" s="18">
        <v>121</v>
      </c>
    </row>
    <row r="21" spans="1:3">
      <c r="A21" s="18" t="s">
        <v>1847</v>
      </c>
      <c r="B21" s="18" t="s">
        <v>1844</v>
      </c>
      <c r="C21" s="18">
        <v>25</v>
      </c>
    </row>
    <row r="22" spans="1:3">
      <c r="A22" s="18" t="s">
        <v>1848</v>
      </c>
      <c r="B22" s="18" t="s">
        <v>1849</v>
      </c>
      <c r="C22" s="18">
        <v>1995</v>
      </c>
    </row>
    <row r="23" spans="1:3">
      <c r="A23" s="18" t="s">
        <v>108</v>
      </c>
      <c r="B23" s="18" t="s">
        <v>1849</v>
      </c>
      <c r="C23" s="18">
        <v>1013</v>
      </c>
    </row>
    <row r="24" spans="1:3">
      <c r="A24" s="18" t="s">
        <v>1850</v>
      </c>
      <c r="B24" s="18" t="s">
        <v>1849</v>
      </c>
      <c r="C24" s="18">
        <v>142</v>
      </c>
    </row>
    <row r="25" spans="1:3">
      <c r="A25" s="18" t="s">
        <v>368</v>
      </c>
      <c r="B25" s="18" t="s">
        <v>1849</v>
      </c>
      <c r="C25" s="18">
        <v>79</v>
      </c>
    </row>
    <row r="26" spans="1:3">
      <c r="A26" s="18" t="s">
        <v>1851</v>
      </c>
      <c r="B26" s="18" t="s">
        <v>1849</v>
      </c>
      <c r="C26" s="18">
        <v>79</v>
      </c>
    </row>
    <row r="27" spans="1:3">
      <c r="A27" s="18" t="s">
        <v>171</v>
      </c>
      <c r="B27" s="18" t="s">
        <v>1852</v>
      </c>
      <c r="C27" s="18">
        <v>12349</v>
      </c>
    </row>
    <row r="28" spans="1:3">
      <c r="A28" s="18" t="s">
        <v>1853</v>
      </c>
      <c r="B28" s="18" t="s">
        <v>1852</v>
      </c>
      <c r="C28" s="18">
        <v>4465</v>
      </c>
    </row>
    <row r="29" spans="1:3">
      <c r="A29" s="18" t="s">
        <v>352</v>
      </c>
      <c r="B29" s="18" t="s">
        <v>1852</v>
      </c>
      <c r="C29" s="18">
        <v>4073</v>
      </c>
    </row>
    <row r="30" spans="1:3">
      <c r="A30" s="18" t="s">
        <v>1854</v>
      </c>
      <c r="B30" s="18" t="s">
        <v>1852</v>
      </c>
      <c r="C30" s="18">
        <v>3151</v>
      </c>
    </row>
    <row r="31" spans="1:3">
      <c r="A31" s="18" t="s">
        <v>1855</v>
      </c>
      <c r="B31" s="18" t="s">
        <v>1852</v>
      </c>
      <c r="C31" s="18">
        <v>1899</v>
      </c>
    </row>
    <row r="32" spans="1:3">
      <c r="A32" s="18" t="s">
        <v>485</v>
      </c>
      <c r="B32" s="18" t="s">
        <v>1852</v>
      </c>
      <c r="C32" s="18">
        <v>1004</v>
      </c>
    </row>
    <row r="33" spans="1:3">
      <c r="A33" s="18" t="s">
        <v>1856</v>
      </c>
      <c r="B33" s="18" t="s">
        <v>1852</v>
      </c>
      <c r="C33" s="18">
        <v>16</v>
      </c>
    </row>
    <row r="34" spans="1:3">
      <c r="A34" s="18" t="s">
        <v>116</v>
      </c>
      <c r="B34" s="18" t="s">
        <v>1857</v>
      </c>
      <c r="C34" s="18">
        <v>12354</v>
      </c>
    </row>
    <row r="35" spans="1:3">
      <c r="A35" s="18" t="s">
        <v>211</v>
      </c>
      <c r="B35" s="18" t="s">
        <v>1857</v>
      </c>
      <c r="C35" s="18">
        <v>4460</v>
      </c>
    </row>
    <row r="36" spans="1:3">
      <c r="A36" s="18" t="s">
        <v>1858</v>
      </c>
      <c r="B36" s="18" t="s">
        <v>1859</v>
      </c>
      <c r="C36" s="18">
        <v>11227</v>
      </c>
    </row>
    <row r="37" spans="1:3">
      <c r="A37" s="18" t="s">
        <v>1860</v>
      </c>
      <c r="B37" s="18" t="s">
        <v>1859</v>
      </c>
      <c r="C37" s="18">
        <v>1672</v>
      </c>
    </row>
    <row r="38" spans="1:3">
      <c r="A38" s="18" t="s">
        <v>1861</v>
      </c>
      <c r="B38" s="18" t="s">
        <v>1859</v>
      </c>
      <c r="C38" s="18">
        <v>826</v>
      </c>
    </row>
    <row r="39" spans="1:3">
      <c r="A39" s="18" t="s">
        <v>1862</v>
      </c>
      <c r="B39" s="18" t="s">
        <v>1859</v>
      </c>
      <c r="C39" s="18">
        <v>261</v>
      </c>
    </row>
    <row r="40" spans="1:3">
      <c r="A40" s="18" t="s">
        <v>1863</v>
      </c>
      <c r="B40" s="18" t="s">
        <v>1859</v>
      </c>
      <c r="C40" s="18">
        <v>55</v>
      </c>
    </row>
    <row r="41" spans="1:3">
      <c r="A41" s="18" t="s">
        <v>167</v>
      </c>
      <c r="B41" s="18" t="s">
        <v>1864</v>
      </c>
      <c r="C41" s="18">
        <v>2605</v>
      </c>
    </row>
    <row r="42" spans="1:3">
      <c r="A42" s="18" t="s">
        <v>323</v>
      </c>
      <c r="B42" s="18" t="s">
        <v>1864</v>
      </c>
      <c r="C42" s="18">
        <v>2456</v>
      </c>
    </row>
    <row r="43" spans="1:3">
      <c r="A43" s="18" t="s">
        <v>442</v>
      </c>
      <c r="B43" s="18" t="s">
        <v>1864</v>
      </c>
      <c r="C43" s="18">
        <v>2410</v>
      </c>
    </row>
    <row r="44" spans="1:3">
      <c r="A44" s="18" t="s">
        <v>218</v>
      </c>
      <c r="B44" s="18" t="s">
        <v>1864</v>
      </c>
      <c r="C44" s="18">
        <v>924</v>
      </c>
    </row>
    <row r="45" spans="1:3">
      <c r="A45" s="18" t="s">
        <v>1865</v>
      </c>
      <c r="B45" s="18" t="s">
        <v>1864</v>
      </c>
      <c r="C45" s="18">
        <v>619</v>
      </c>
    </row>
    <row r="46" spans="1:3">
      <c r="A46" s="18" t="s">
        <v>1866</v>
      </c>
      <c r="B46" s="18" t="s">
        <v>1864</v>
      </c>
      <c r="C46" s="18">
        <v>545</v>
      </c>
    </row>
    <row r="47" spans="1:3">
      <c r="A47" s="18" t="s">
        <v>359</v>
      </c>
      <c r="B47" s="18" t="s">
        <v>1864</v>
      </c>
      <c r="C47" s="18">
        <v>135</v>
      </c>
    </row>
    <row r="48" spans="1:3">
      <c r="A48" s="18" t="s">
        <v>1867</v>
      </c>
      <c r="B48" s="18" t="s">
        <v>1864</v>
      </c>
      <c r="C48" s="18">
        <v>96</v>
      </c>
    </row>
  </sheetData>
  <pageMargins left="0.7" right="0.7" top="0.75" bottom="0.75"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2F65-F274-4036-BC1C-E1C9BB3A37E1}">
  <dimension ref="A1:IB11926"/>
  <sheetViews>
    <sheetView topLeftCell="K1" zoomScaleNormal="100" workbookViewId="0">
      <selection activeCell="A8" sqref="A8"/>
    </sheetView>
  </sheetViews>
  <sheetFormatPr defaultColWidth="0" defaultRowHeight="14.4" customHeight="1" zeroHeight="1"/>
  <cols>
    <col min="1" max="1" width="11.6640625" style="18" customWidth="1"/>
    <col min="2" max="231" width="0.44140625" style="18" customWidth="1"/>
    <col min="232" max="233" width="9.109375" style="18" customWidth="1"/>
    <col min="234" max="234" width="9.109375" style="18" hidden="1" customWidth="1"/>
    <col min="235" max="235" width="18.6640625" style="18" hidden="1" customWidth="1"/>
    <col min="236" max="236" width="25.88671875" style="18" hidden="1" customWidth="1"/>
    <col min="237" max="16384" width="9.109375" style="18" hidden="1"/>
  </cols>
  <sheetData>
    <row r="1" spans="1:233">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row>
    <row r="2" spans="1:233" ht="1.5" customHeight="1">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row>
    <row r="3" spans="1:233" ht="1.5"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row>
    <row r="4" spans="1:233" ht="1.5" customHeight="1">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row>
    <row r="5" spans="1:233" ht="1.5"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row>
    <row r="6" spans="1:233" ht="1.5" customHeight="1">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row>
    <row r="7" spans="1:233" ht="1.5" customHeight="1">
      <c r="A7" s="61"/>
      <c r="B7" s="61"/>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row>
    <row r="8" spans="1:233" ht="1.5" customHeight="1">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row>
    <row r="9" spans="1:233" ht="1.5" customHeight="1">
      <c r="A9" s="61"/>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row>
    <row r="10" spans="1:233" ht="1.5" customHeight="1">
      <c r="A10" s="6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row>
    <row r="11" spans="1:233" ht="1.5" customHeight="1">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row>
    <row r="12" spans="1:233" ht="1.5" customHeight="1">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row>
    <row r="13" spans="1:233" ht="1.5" customHeight="1">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f t="shared" ref="BM13:BM44" si="0">JK</f>
        <v>15000</v>
      </c>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row>
    <row r="14" spans="1:233" ht="1.5" customHeight="1">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f t="shared" ref="BL14:BL45" si="1">JK</f>
        <v>15000</v>
      </c>
      <c r="BM14" s="61">
        <f t="shared" si="0"/>
        <v>15000</v>
      </c>
      <c r="BN14" s="61">
        <f t="shared" ref="BN14:BQ33" si="2">JK</f>
        <v>15000</v>
      </c>
      <c r="BO14" s="61">
        <f t="shared" si="2"/>
        <v>15000</v>
      </c>
      <c r="BP14" s="61">
        <f t="shared" si="2"/>
        <v>15000</v>
      </c>
      <c r="BQ14" s="61">
        <f t="shared" si="2"/>
        <v>15000</v>
      </c>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row>
    <row r="15" spans="1:233" ht="1.5" customHeight="1">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f t="shared" ref="BI15:BK34" si="3">JK</f>
        <v>15000</v>
      </c>
      <c r="BJ15" s="61">
        <f t="shared" si="3"/>
        <v>15000</v>
      </c>
      <c r="BK15" s="61">
        <f t="shared" si="3"/>
        <v>15000</v>
      </c>
      <c r="BL15" s="61">
        <f t="shared" si="1"/>
        <v>15000</v>
      </c>
      <c r="BM15" s="61">
        <f t="shared" si="0"/>
        <v>15000</v>
      </c>
      <c r="BN15" s="61">
        <f t="shared" si="2"/>
        <v>15000</v>
      </c>
      <c r="BO15" s="61">
        <f t="shared" si="2"/>
        <v>15000</v>
      </c>
      <c r="BP15" s="61">
        <f t="shared" si="2"/>
        <v>15000</v>
      </c>
      <c r="BQ15" s="61">
        <f t="shared" si="2"/>
        <v>15000</v>
      </c>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row>
    <row r="16" spans="1:233" ht="1.5" customHeight="1">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f t="shared" ref="BD16:BH27" si="4">JK</f>
        <v>15000</v>
      </c>
      <c r="BE16" s="61">
        <f t="shared" si="4"/>
        <v>15000</v>
      </c>
      <c r="BF16" s="61">
        <f t="shared" si="4"/>
        <v>15000</v>
      </c>
      <c r="BG16" s="61">
        <f t="shared" si="4"/>
        <v>15000</v>
      </c>
      <c r="BH16" s="61">
        <f t="shared" si="4"/>
        <v>15000</v>
      </c>
      <c r="BI16" s="61">
        <f t="shared" si="3"/>
        <v>15000</v>
      </c>
      <c r="BJ16" s="61">
        <f t="shared" si="3"/>
        <v>15000</v>
      </c>
      <c r="BK16" s="61">
        <f t="shared" si="3"/>
        <v>15000</v>
      </c>
      <c r="BL16" s="61">
        <f t="shared" si="1"/>
        <v>15000</v>
      </c>
      <c r="BM16" s="61">
        <f t="shared" si="0"/>
        <v>15000</v>
      </c>
      <c r="BN16" s="61">
        <f t="shared" si="2"/>
        <v>15000</v>
      </c>
      <c r="BO16" s="61">
        <f t="shared" si="2"/>
        <v>15000</v>
      </c>
      <c r="BP16" s="61">
        <f t="shared" si="2"/>
        <v>15000</v>
      </c>
      <c r="BQ16" s="61">
        <f t="shared" si="2"/>
        <v>15000</v>
      </c>
      <c r="BR16" s="61">
        <f t="shared" ref="BR16:BR47" si="5">JK</f>
        <v>15000</v>
      </c>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row>
    <row r="17" spans="1:233" ht="1.5" customHeight="1">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f t="shared" si="4"/>
        <v>15000</v>
      </c>
      <c r="BE17" s="61">
        <f t="shared" si="4"/>
        <v>15000</v>
      </c>
      <c r="BF17" s="61">
        <f t="shared" si="4"/>
        <v>15000</v>
      </c>
      <c r="BG17" s="61">
        <f t="shared" si="4"/>
        <v>15000</v>
      </c>
      <c r="BH17" s="61">
        <f t="shared" si="4"/>
        <v>15000</v>
      </c>
      <c r="BI17" s="61">
        <f t="shared" si="3"/>
        <v>15000</v>
      </c>
      <c r="BJ17" s="61">
        <f t="shared" si="3"/>
        <v>15000</v>
      </c>
      <c r="BK17" s="61">
        <f t="shared" si="3"/>
        <v>15000</v>
      </c>
      <c r="BL17" s="61">
        <f t="shared" si="1"/>
        <v>15000</v>
      </c>
      <c r="BM17" s="61">
        <f t="shared" si="0"/>
        <v>15000</v>
      </c>
      <c r="BN17" s="61">
        <f t="shared" si="2"/>
        <v>15000</v>
      </c>
      <c r="BO17" s="61">
        <f t="shared" si="2"/>
        <v>15000</v>
      </c>
      <c r="BP17" s="61">
        <f t="shared" si="2"/>
        <v>15000</v>
      </c>
      <c r="BQ17" s="61">
        <f t="shared" si="2"/>
        <v>15000</v>
      </c>
      <c r="BR17" s="61">
        <f t="shared" si="5"/>
        <v>15000</v>
      </c>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row>
    <row r="18" spans="1:233" ht="1.5" customHeight="1">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f t="shared" si="4"/>
        <v>15000</v>
      </c>
      <c r="BE18" s="61">
        <f t="shared" si="4"/>
        <v>15000</v>
      </c>
      <c r="BF18" s="61">
        <f t="shared" si="4"/>
        <v>15000</v>
      </c>
      <c r="BG18" s="61">
        <f t="shared" si="4"/>
        <v>15000</v>
      </c>
      <c r="BH18" s="61">
        <f t="shared" si="4"/>
        <v>15000</v>
      </c>
      <c r="BI18" s="61">
        <f t="shared" si="3"/>
        <v>15000</v>
      </c>
      <c r="BJ18" s="61">
        <f t="shared" si="3"/>
        <v>15000</v>
      </c>
      <c r="BK18" s="61">
        <f t="shared" si="3"/>
        <v>15000</v>
      </c>
      <c r="BL18" s="61">
        <f t="shared" si="1"/>
        <v>15000</v>
      </c>
      <c r="BM18" s="61">
        <f t="shared" si="0"/>
        <v>15000</v>
      </c>
      <c r="BN18" s="61">
        <f t="shared" si="2"/>
        <v>15000</v>
      </c>
      <c r="BO18" s="61">
        <f t="shared" si="2"/>
        <v>15000</v>
      </c>
      <c r="BP18" s="61">
        <f t="shared" si="2"/>
        <v>15000</v>
      </c>
      <c r="BQ18" s="61">
        <f t="shared" si="2"/>
        <v>15000</v>
      </c>
      <c r="BR18" s="61">
        <f t="shared" si="5"/>
        <v>15000</v>
      </c>
      <c r="BS18" s="61">
        <f t="shared" ref="BS18:BS49" si="6">JK</f>
        <v>15000</v>
      </c>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row>
    <row r="19" spans="1:233" ht="1.5" customHeight="1">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f t="shared" ref="BC19:BC25" si="7">JK</f>
        <v>15000</v>
      </c>
      <c r="BD19" s="61">
        <f t="shared" si="4"/>
        <v>15000</v>
      </c>
      <c r="BE19" s="61">
        <f t="shared" si="4"/>
        <v>15000</v>
      </c>
      <c r="BF19" s="61">
        <f t="shared" si="4"/>
        <v>15000</v>
      </c>
      <c r="BG19" s="61">
        <f t="shared" si="4"/>
        <v>15000</v>
      </c>
      <c r="BH19" s="61">
        <f t="shared" si="4"/>
        <v>15000</v>
      </c>
      <c r="BI19" s="61">
        <f t="shared" si="3"/>
        <v>15000</v>
      </c>
      <c r="BJ19" s="61">
        <f t="shared" si="3"/>
        <v>15000</v>
      </c>
      <c r="BK19" s="61">
        <f t="shared" si="3"/>
        <v>15000</v>
      </c>
      <c r="BL19" s="61">
        <f t="shared" si="1"/>
        <v>15000</v>
      </c>
      <c r="BM19" s="61">
        <f t="shared" si="0"/>
        <v>15000</v>
      </c>
      <c r="BN19" s="61">
        <f t="shared" si="2"/>
        <v>15000</v>
      </c>
      <c r="BO19" s="61">
        <f t="shared" si="2"/>
        <v>15000</v>
      </c>
      <c r="BP19" s="61">
        <f t="shared" si="2"/>
        <v>15000</v>
      </c>
      <c r="BQ19" s="61">
        <f t="shared" si="2"/>
        <v>15000</v>
      </c>
      <c r="BR19" s="61">
        <f t="shared" si="5"/>
        <v>15000</v>
      </c>
      <c r="BS19" s="61">
        <f t="shared" si="6"/>
        <v>15000</v>
      </c>
      <c r="BT19" s="61">
        <f t="shared" ref="BT19:BT64" si="8">JK</f>
        <v>15000</v>
      </c>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row>
    <row r="20" spans="1:233" ht="1.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f t="shared" ref="BB20:BB25" si="9">JK</f>
        <v>15000</v>
      </c>
      <c r="BC20" s="61">
        <f t="shared" si="7"/>
        <v>15000</v>
      </c>
      <c r="BD20" s="61">
        <f t="shared" si="4"/>
        <v>15000</v>
      </c>
      <c r="BE20" s="61">
        <f t="shared" si="4"/>
        <v>15000</v>
      </c>
      <c r="BF20" s="61">
        <f t="shared" si="4"/>
        <v>15000</v>
      </c>
      <c r="BG20" s="61">
        <f t="shared" si="4"/>
        <v>15000</v>
      </c>
      <c r="BH20" s="61">
        <f t="shared" si="4"/>
        <v>15000</v>
      </c>
      <c r="BI20" s="61">
        <f t="shared" si="3"/>
        <v>15000</v>
      </c>
      <c r="BJ20" s="61">
        <f t="shared" si="3"/>
        <v>15000</v>
      </c>
      <c r="BK20" s="61">
        <f t="shared" si="3"/>
        <v>15000</v>
      </c>
      <c r="BL20" s="61">
        <f t="shared" si="1"/>
        <v>15000</v>
      </c>
      <c r="BM20" s="61">
        <f t="shared" si="0"/>
        <v>15000</v>
      </c>
      <c r="BN20" s="61">
        <f t="shared" si="2"/>
        <v>15000</v>
      </c>
      <c r="BO20" s="61">
        <f t="shared" si="2"/>
        <v>15000</v>
      </c>
      <c r="BP20" s="61">
        <f t="shared" si="2"/>
        <v>15000</v>
      </c>
      <c r="BQ20" s="61">
        <f t="shared" si="2"/>
        <v>15000</v>
      </c>
      <c r="BR20" s="61">
        <f t="shared" si="5"/>
        <v>15000</v>
      </c>
      <c r="BS20" s="61">
        <f t="shared" si="6"/>
        <v>15000</v>
      </c>
      <c r="BT20" s="61">
        <f t="shared" si="8"/>
        <v>15000</v>
      </c>
      <c r="BU20" s="61">
        <f t="shared" ref="BU20:BU59" si="10">JK</f>
        <v>15000</v>
      </c>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row>
    <row r="21" spans="1:233" ht="1.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f t="shared" ref="AZ21:BA25" si="11">JK</f>
        <v>15000</v>
      </c>
      <c r="BA21" s="61">
        <f t="shared" si="11"/>
        <v>15000</v>
      </c>
      <c r="BB21" s="61">
        <f t="shared" si="9"/>
        <v>15000</v>
      </c>
      <c r="BC21" s="61">
        <f t="shared" si="7"/>
        <v>15000</v>
      </c>
      <c r="BD21" s="61">
        <f t="shared" si="4"/>
        <v>15000</v>
      </c>
      <c r="BE21" s="61">
        <f t="shared" si="4"/>
        <v>15000</v>
      </c>
      <c r="BF21" s="61">
        <f t="shared" si="4"/>
        <v>15000</v>
      </c>
      <c r="BG21" s="61">
        <f t="shared" si="4"/>
        <v>15000</v>
      </c>
      <c r="BH21" s="61">
        <f t="shared" si="4"/>
        <v>15000</v>
      </c>
      <c r="BI21" s="61">
        <f t="shared" si="3"/>
        <v>15000</v>
      </c>
      <c r="BJ21" s="61">
        <f t="shared" si="3"/>
        <v>15000</v>
      </c>
      <c r="BK21" s="61">
        <f t="shared" si="3"/>
        <v>15000</v>
      </c>
      <c r="BL21" s="61">
        <f t="shared" si="1"/>
        <v>15000</v>
      </c>
      <c r="BM21" s="61">
        <f t="shared" si="0"/>
        <v>15000</v>
      </c>
      <c r="BN21" s="61">
        <f t="shared" si="2"/>
        <v>15000</v>
      </c>
      <c r="BO21" s="61">
        <f t="shared" si="2"/>
        <v>15000</v>
      </c>
      <c r="BP21" s="61">
        <f t="shared" si="2"/>
        <v>15000</v>
      </c>
      <c r="BQ21" s="61">
        <f t="shared" si="2"/>
        <v>15000</v>
      </c>
      <c r="BR21" s="61">
        <f t="shared" si="5"/>
        <v>15000</v>
      </c>
      <c r="BS21" s="61">
        <f t="shared" si="6"/>
        <v>15000</v>
      </c>
      <c r="BT21" s="61">
        <f t="shared" si="8"/>
        <v>15000</v>
      </c>
      <c r="BU21" s="61">
        <f t="shared" si="10"/>
        <v>15000</v>
      </c>
      <c r="BV21" s="61">
        <f t="shared" ref="BV21:BV59" si="12">JK</f>
        <v>15000</v>
      </c>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row>
    <row r="22" spans="1:233" ht="1.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f t="shared" si="11"/>
        <v>15000</v>
      </c>
      <c r="BA22" s="61">
        <f t="shared" si="11"/>
        <v>15000</v>
      </c>
      <c r="BB22" s="61">
        <f t="shared" si="9"/>
        <v>15000</v>
      </c>
      <c r="BC22" s="61">
        <f t="shared" si="7"/>
        <v>15000</v>
      </c>
      <c r="BD22" s="61">
        <f t="shared" si="4"/>
        <v>15000</v>
      </c>
      <c r="BE22" s="61">
        <f t="shared" si="4"/>
        <v>15000</v>
      </c>
      <c r="BF22" s="61">
        <f t="shared" si="4"/>
        <v>15000</v>
      </c>
      <c r="BG22" s="61">
        <f t="shared" si="4"/>
        <v>15000</v>
      </c>
      <c r="BH22" s="61">
        <f t="shared" si="4"/>
        <v>15000</v>
      </c>
      <c r="BI22" s="61">
        <f t="shared" si="3"/>
        <v>15000</v>
      </c>
      <c r="BJ22" s="61">
        <f t="shared" si="3"/>
        <v>15000</v>
      </c>
      <c r="BK22" s="61">
        <f t="shared" si="3"/>
        <v>15000</v>
      </c>
      <c r="BL22" s="61">
        <f t="shared" si="1"/>
        <v>15000</v>
      </c>
      <c r="BM22" s="61">
        <f t="shared" si="0"/>
        <v>15000</v>
      </c>
      <c r="BN22" s="61">
        <f t="shared" si="2"/>
        <v>15000</v>
      </c>
      <c r="BO22" s="61">
        <f t="shared" si="2"/>
        <v>15000</v>
      </c>
      <c r="BP22" s="61">
        <f t="shared" si="2"/>
        <v>15000</v>
      </c>
      <c r="BQ22" s="61">
        <f t="shared" si="2"/>
        <v>15000</v>
      </c>
      <c r="BR22" s="61">
        <f t="shared" si="5"/>
        <v>15000</v>
      </c>
      <c r="BS22" s="61">
        <f t="shared" si="6"/>
        <v>15000</v>
      </c>
      <c r="BT22" s="61">
        <f t="shared" si="8"/>
        <v>15000</v>
      </c>
      <c r="BU22" s="61">
        <f t="shared" si="10"/>
        <v>15000</v>
      </c>
      <c r="BV22" s="61">
        <f t="shared" si="12"/>
        <v>15000</v>
      </c>
      <c r="BW22" s="61">
        <f t="shared" ref="BW22:BW58" si="13">JK</f>
        <v>15000</v>
      </c>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row>
    <row r="23" spans="1:233" ht="1.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f t="shared" si="11"/>
        <v>15000</v>
      </c>
      <c r="BA23" s="61">
        <f t="shared" si="11"/>
        <v>15000</v>
      </c>
      <c r="BB23" s="61">
        <f t="shared" si="9"/>
        <v>15000</v>
      </c>
      <c r="BC23" s="61">
        <f t="shared" si="7"/>
        <v>15000</v>
      </c>
      <c r="BD23" s="61">
        <f t="shared" si="4"/>
        <v>15000</v>
      </c>
      <c r="BE23" s="61">
        <f t="shared" si="4"/>
        <v>15000</v>
      </c>
      <c r="BF23" s="61">
        <f t="shared" si="4"/>
        <v>15000</v>
      </c>
      <c r="BG23" s="61">
        <f t="shared" si="4"/>
        <v>15000</v>
      </c>
      <c r="BH23" s="61">
        <f t="shared" si="4"/>
        <v>15000</v>
      </c>
      <c r="BI23" s="61">
        <f t="shared" si="3"/>
        <v>15000</v>
      </c>
      <c r="BJ23" s="61">
        <f t="shared" si="3"/>
        <v>15000</v>
      </c>
      <c r="BK23" s="61">
        <f t="shared" si="3"/>
        <v>15000</v>
      </c>
      <c r="BL23" s="61">
        <f t="shared" si="1"/>
        <v>15000</v>
      </c>
      <c r="BM23" s="61">
        <f t="shared" si="0"/>
        <v>15000</v>
      </c>
      <c r="BN23" s="61">
        <f t="shared" si="2"/>
        <v>15000</v>
      </c>
      <c r="BO23" s="61">
        <f t="shared" si="2"/>
        <v>15000</v>
      </c>
      <c r="BP23" s="61">
        <f t="shared" si="2"/>
        <v>15000</v>
      </c>
      <c r="BQ23" s="61">
        <f t="shared" si="2"/>
        <v>15000</v>
      </c>
      <c r="BR23" s="61">
        <f t="shared" si="5"/>
        <v>15000</v>
      </c>
      <c r="BS23" s="61">
        <f t="shared" si="6"/>
        <v>15000</v>
      </c>
      <c r="BT23" s="61">
        <f t="shared" si="8"/>
        <v>15000</v>
      </c>
      <c r="BU23" s="61">
        <f t="shared" si="10"/>
        <v>15000</v>
      </c>
      <c r="BV23" s="61">
        <f t="shared" si="12"/>
        <v>15000</v>
      </c>
      <c r="BW23" s="61">
        <f t="shared" si="13"/>
        <v>15000</v>
      </c>
      <c r="BX23" s="61">
        <f t="shared" ref="BX23:BX57" si="14">JK</f>
        <v>15000</v>
      </c>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row>
    <row r="24" spans="1:233" ht="1.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f t="shared" si="11"/>
        <v>15000</v>
      </c>
      <c r="BA24" s="61">
        <f t="shared" si="11"/>
        <v>15000</v>
      </c>
      <c r="BB24" s="61">
        <f t="shared" si="9"/>
        <v>15000</v>
      </c>
      <c r="BC24" s="61">
        <f t="shared" si="7"/>
        <v>15000</v>
      </c>
      <c r="BD24" s="61">
        <f t="shared" si="4"/>
        <v>15000</v>
      </c>
      <c r="BE24" s="61">
        <f t="shared" si="4"/>
        <v>15000</v>
      </c>
      <c r="BF24" s="61">
        <f t="shared" si="4"/>
        <v>15000</v>
      </c>
      <c r="BG24" s="61">
        <f t="shared" si="4"/>
        <v>15000</v>
      </c>
      <c r="BH24" s="61">
        <f t="shared" si="4"/>
        <v>15000</v>
      </c>
      <c r="BI24" s="61">
        <f t="shared" si="3"/>
        <v>15000</v>
      </c>
      <c r="BJ24" s="61">
        <f t="shared" si="3"/>
        <v>15000</v>
      </c>
      <c r="BK24" s="61">
        <f t="shared" si="3"/>
        <v>15000</v>
      </c>
      <c r="BL24" s="61">
        <f t="shared" si="1"/>
        <v>15000</v>
      </c>
      <c r="BM24" s="61">
        <f t="shared" si="0"/>
        <v>15000</v>
      </c>
      <c r="BN24" s="61">
        <f t="shared" si="2"/>
        <v>15000</v>
      </c>
      <c r="BO24" s="61">
        <f t="shared" si="2"/>
        <v>15000</v>
      </c>
      <c r="BP24" s="61">
        <f t="shared" si="2"/>
        <v>15000</v>
      </c>
      <c r="BQ24" s="61">
        <f t="shared" si="2"/>
        <v>15000</v>
      </c>
      <c r="BR24" s="61">
        <f t="shared" si="5"/>
        <v>15000</v>
      </c>
      <c r="BS24" s="61">
        <f t="shared" si="6"/>
        <v>15000</v>
      </c>
      <c r="BT24" s="61">
        <f t="shared" si="8"/>
        <v>15000</v>
      </c>
      <c r="BU24" s="61">
        <f t="shared" si="10"/>
        <v>15000</v>
      </c>
      <c r="BV24" s="61">
        <f t="shared" si="12"/>
        <v>15000</v>
      </c>
      <c r="BW24" s="61">
        <f t="shared" si="13"/>
        <v>15000</v>
      </c>
      <c r="BX24" s="61">
        <f t="shared" si="14"/>
        <v>15000</v>
      </c>
      <c r="BY24" s="61">
        <f t="shared" ref="BY24:BY57" si="15">JK</f>
        <v>15000</v>
      </c>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row>
    <row r="25" spans="1:233" ht="1.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f t="shared" si="11"/>
        <v>15000</v>
      </c>
      <c r="BA25" s="61">
        <f t="shared" si="11"/>
        <v>15000</v>
      </c>
      <c r="BB25" s="61">
        <f t="shared" si="9"/>
        <v>15000</v>
      </c>
      <c r="BC25" s="61">
        <f t="shared" si="7"/>
        <v>15000</v>
      </c>
      <c r="BD25" s="61">
        <f t="shared" si="4"/>
        <v>15000</v>
      </c>
      <c r="BE25" s="61">
        <f t="shared" si="4"/>
        <v>15000</v>
      </c>
      <c r="BF25" s="61">
        <f t="shared" si="4"/>
        <v>15000</v>
      </c>
      <c r="BG25" s="61">
        <f t="shared" si="4"/>
        <v>15000</v>
      </c>
      <c r="BH25" s="61">
        <f t="shared" si="4"/>
        <v>15000</v>
      </c>
      <c r="BI25" s="61">
        <f t="shared" si="3"/>
        <v>15000</v>
      </c>
      <c r="BJ25" s="61">
        <f t="shared" si="3"/>
        <v>15000</v>
      </c>
      <c r="BK25" s="61">
        <f t="shared" si="3"/>
        <v>15000</v>
      </c>
      <c r="BL25" s="61">
        <f t="shared" si="1"/>
        <v>15000</v>
      </c>
      <c r="BM25" s="61">
        <f t="shared" si="0"/>
        <v>15000</v>
      </c>
      <c r="BN25" s="61">
        <f t="shared" si="2"/>
        <v>15000</v>
      </c>
      <c r="BO25" s="61">
        <f t="shared" si="2"/>
        <v>15000</v>
      </c>
      <c r="BP25" s="61">
        <f t="shared" si="2"/>
        <v>15000</v>
      </c>
      <c r="BQ25" s="61">
        <f t="shared" si="2"/>
        <v>15000</v>
      </c>
      <c r="BR25" s="61">
        <f t="shared" si="5"/>
        <v>15000</v>
      </c>
      <c r="BS25" s="61">
        <f t="shared" si="6"/>
        <v>15000</v>
      </c>
      <c r="BT25" s="61">
        <f t="shared" si="8"/>
        <v>15000</v>
      </c>
      <c r="BU25" s="61">
        <f t="shared" si="10"/>
        <v>15000</v>
      </c>
      <c r="BV25" s="61">
        <f t="shared" si="12"/>
        <v>15000</v>
      </c>
      <c r="BW25" s="61">
        <f t="shared" si="13"/>
        <v>15000</v>
      </c>
      <c r="BX25" s="61">
        <f t="shared" si="14"/>
        <v>15000</v>
      </c>
      <c r="BY25" s="61">
        <f t="shared" si="15"/>
        <v>15000</v>
      </c>
      <c r="BZ25" s="61"/>
      <c r="CA25" s="61"/>
      <c r="CB25" s="61"/>
      <c r="CC25" s="61"/>
      <c r="CD25" s="61"/>
      <c r="CE25" s="61"/>
      <c r="CF25" s="61"/>
      <c r="CG25" s="61"/>
      <c r="CH25" s="61"/>
      <c r="CI25" s="61"/>
      <c r="CJ25" s="61"/>
      <c r="CK25" s="61"/>
      <c r="CL25" s="61"/>
      <c r="CM25" s="61"/>
      <c r="CN25" s="61"/>
      <c r="CO25" s="61">
        <f t="shared" ref="CO25:CO46" si="16">JK</f>
        <v>15000</v>
      </c>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row>
    <row r="26" spans="1:233" ht="1.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f t="shared" si="4"/>
        <v>15000</v>
      </c>
      <c r="BE26" s="61">
        <f t="shared" si="4"/>
        <v>15000</v>
      </c>
      <c r="BF26" s="61">
        <f t="shared" si="4"/>
        <v>15000</v>
      </c>
      <c r="BG26" s="61">
        <f t="shared" si="4"/>
        <v>15000</v>
      </c>
      <c r="BH26" s="61">
        <f t="shared" si="4"/>
        <v>15000</v>
      </c>
      <c r="BI26" s="61">
        <f t="shared" si="3"/>
        <v>15000</v>
      </c>
      <c r="BJ26" s="61">
        <f t="shared" si="3"/>
        <v>15000</v>
      </c>
      <c r="BK26" s="61">
        <f t="shared" si="3"/>
        <v>15000</v>
      </c>
      <c r="BL26" s="61">
        <f t="shared" si="1"/>
        <v>15000</v>
      </c>
      <c r="BM26" s="61">
        <f t="shared" si="0"/>
        <v>15000</v>
      </c>
      <c r="BN26" s="61">
        <f t="shared" si="2"/>
        <v>15000</v>
      </c>
      <c r="BO26" s="61">
        <f t="shared" si="2"/>
        <v>15000</v>
      </c>
      <c r="BP26" s="61">
        <f t="shared" si="2"/>
        <v>15000</v>
      </c>
      <c r="BQ26" s="61">
        <f t="shared" si="2"/>
        <v>15000</v>
      </c>
      <c r="BR26" s="61">
        <f t="shared" si="5"/>
        <v>15000</v>
      </c>
      <c r="BS26" s="61">
        <f t="shared" si="6"/>
        <v>15000</v>
      </c>
      <c r="BT26" s="61">
        <f t="shared" si="8"/>
        <v>15000</v>
      </c>
      <c r="BU26" s="61">
        <f t="shared" si="10"/>
        <v>15000</v>
      </c>
      <c r="BV26" s="61">
        <f t="shared" si="12"/>
        <v>15000</v>
      </c>
      <c r="BW26" s="61">
        <f t="shared" si="13"/>
        <v>15000</v>
      </c>
      <c r="BX26" s="61">
        <f t="shared" si="14"/>
        <v>15000</v>
      </c>
      <c r="BY26" s="61">
        <f t="shared" si="15"/>
        <v>15000</v>
      </c>
      <c r="BZ26" s="61"/>
      <c r="CA26" s="61"/>
      <c r="CB26" s="61"/>
      <c r="CC26" s="61"/>
      <c r="CD26" s="61"/>
      <c r="CE26" s="61"/>
      <c r="CF26" s="61"/>
      <c r="CG26" s="61"/>
      <c r="CH26" s="61"/>
      <c r="CI26" s="61"/>
      <c r="CJ26" s="61"/>
      <c r="CK26" s="61"/>
      <c r="CL26" s="61"/>
      <c r="CM26" s="61"/>
      <c r="CN26" s="61"/>
      <c r="CO26" s="61">
        <f t="shared" si="16"/>
        <v>15000</v>
      </c>
      <c r="CP26" s="61">
        <f t="shared" ref="CP26:CR41" si="17">JK</f>
        <v>15000</v>
      </c>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row>
    <row r="27" spans="1:233" ht="1.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f t="shared" si="4"/>
        <v>15000</v>
      </c>
      <c r="BE27" s="61">
        <f t="shared" si="4"/>
        <v>15000</v>
      </c>
      <c r="BF27" s="61">
        <f t="shared" si="4"/>
        <v>15000</v>
      </c>
      <c r="BG27" s="61">
        <f t="shared" si="4"/>
        <v>15000</v>
      </c>
      <c r="BH27" s="61">
        <f t="shared" si="4"/>
        <v>15000</v>
      </c>
      <c r="BI27" s="61">
        <f t="shared" si="3"/>
        <v>15000</v>
      </c>
      <c r="BJ27" s="61">
        <f t="shared" si="3"/>
        <v>15000</v>
      </c>
      <c r="BK27" s="61">
        <f t="shared" si="3"/>
        <v>15000</v>
      </c>
      <c r="BL27" s="61">
        <f t="shared" si="1"/>
        <v>15000</v>
      </c>
      <c r="BM27" s="61">
        <f t="shared" si="0"/>
        <v>15000</v>
      </c>
      <c r="BN27" s="61">
        <f t="shared" si="2"/>
        <v>15000</v>
      </c>
      <c r="BO27" s="61">
        <f t="shared" si="2"/>
        <v>15000</v>
      </c>
      <c r="BP27" s="61">
        <f t="shared" si="2"/>
        <v>15000</v>
      </c>
      <c r="BQ27" s="61">
        <f t="shared" si="2"/>
        <v>15000</v>
      </c>
      <c r="BR27" s="61">
        <f t="shared" si="5"/>
        <v>15000</v>
      </c>
      <c r="BS27" s="61">
        <f t="shared" si="6"/>
        <v>15000</v>
      </c>
      <c r="BT27" s="61">
        <f t="shared" si="8"/>
        <v>15000</v>
      </c>
      <c r="BU27" s="61">
        <f t="shared" si="10"/>
        <v>15000</v>
      </c>
      <c r="BV27" s="61">
        <f t="shared" si="12"/>
        <v>15000</v>
      </c>
      <c r="BW27" s="61">
        <f t="shared" si="13"/>
        <v>15000</v>
      </c>
      <c r="BX27" s="61">
        <f t="shared" si="14"/>
        <v>15000</v>
      </c>
      <c r="BY27" s="61">
        <f t="shared" si="15"/>
        <v>15000</v>
      </c>
      <c r="BZ27" s="61">
        <f t="shared" ref="BZ27:BZ57" si="18">JK</f>
        <v>15000</v>
      </c>
      <c r="CA27" s="61"/>
      <c r="CB27" s="61"/>
      <c r="CC27" s="61"/>
      <c r="CD27" s="61"/>
      <c r="CE27" s="61"/>
      <c r="CF27" s="61"/>
      <c r="CG27" s="61"/>
      <c r="CH27" s="61"/>
      <c r="CI27" s="61"/>
      <c r="CJ27" s="61"/>
      <c r="CK27" s="61"/>
      <c r="CL27" s="61">
        <f t="shared" ref="CL27:CN46" si="19">JK</f>
        <v>15000</v>
      </c>
      <c r="CM27" s="61">
        <f t="shared" si="19"/>
        <v>15000</v>
      </c>
      <c r="CN27" s="61">
        <f t="shared" si="19"/>
        <v>15000</v>
      </c>
      <c r="CO27" s="61">
        <f t="shared" si="16"/>
        <v>15000</v>
      </c>
      <c r="CP27" s="61">
        <f t="shared" si="17"/>
        <v>15000</v>
      </c>
      <c r="CQ27" s="61">
        <f t="shared" si="17"/>
        <v>15000</v>
      </c>
      <c r="CR27" s="61">
        <f t="shared" si="17"/>
        <v>15000</v>
      </c>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row>
    <row r="28" spans="1:233" ht="1.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f>JK</f>
        <v>15000</v>
      </c>
      <c r="BF28" s="61">
        <f>JK</f>
        <v>15000</v>
      </c>
      <c r="BG28" s="61">
        <f>JK</f>
        <v>15000</v>
      </c>
      <c r="BH28" s="61">
        <f>JK</f>
        <v>15000</v>
      </c>
      <c r="BI28" s="61">
        <f t="shared" si="3"/>
        <v>15000</v>
      </c>
      <c r="BJ28" s="61">
        <f t="shared" si="3"/>
        <v>15000</v>
      </c>
      <c r="BK28" s="61">
        <f t="shared" si="3"/>
        <v>15000</v>
      </c>
      <c r="BL28" s="61">
        <f t="shared" si="1"/>
        <v>15000</v>
      </c>
      <c r="BM28" s="61">
        <f t="shared" si="0"/>
        <v>15000</v>
      </c>
      <c r="BN28" s="61">
        <f t="shared" si="2"/>
        <v>15000</v>
      </c>
      <c r="BO28" s="61">
        <f t="shared" si="2"/>
        <v>15000</v>
      </c>
      <c r="BP28" s="61">
        <f t="shared" si="2"/>
        <v>15000</v>
      </c>
      <c r="BQ28" s="61">
        <f t="shared" si="2"/>
        <v>15000</v>
      </c>
      <c r="BR28" s="61">
        <f t="shared" si="5"/>
        <v>15000</v>
      </c>
      <c r="BS28" s="61">
        <f t="shared" si="6"/>
        <v>15000</v>
      </c>
      <c r="BT28" s="61">
        <f t="shared" si="8"/>
        <v>15000</v>
      </c>
      <c r="BU28" s="61">
        <f t="shared" si="10"/>
        <v>15000</v>
      </c>
      <c r="BV28" s="61">
        <f t="shared" si="12"/>
        <v>15000</v>
      </c>
      <c r="BW28" s="61">
        <f t="shared" si="13"/>
        <v>15000</v>
      </c>
      <c r="BX28" s="61">
        <f t="shared" si="14"/>
        <v>15000</v>
      </c>
      <c r="BY28" s="61">
        <f t="shared" si="15"/>
        <v>15000</v>
      </c>
      <c r="BZ28" s="61">
        <f t="shared" si="18"/>
        <v>15000</v>
      </c>
      <c r="CA28" s="61"/>
      <c r="CB28" s="61"/>
      <c r="CC28" s="61"/>
      <c r="CD28" s="61"/>
      <c r="CE28" s="61"/>
      <c r="CF28" s="61"/>
      <c r="CG28" s="61"/>
      <c r="CH28" s="61"/>
      <c r="CI28" s="61"/>
      <c r="CJ28" s="61">
        <f t="shared" ref="CJ28:CK47" si="20">JK</f>
        <v>15000</v>
      </c>
      <c r="CK28" s="61">
        <f t="shared" si="20"/>
        <v>15000</v>
      </c>
      <c r="CL28" s="61">
        <f t="shared" si="19"/>
        <v>15000</v>
      </c>
      <c r="CM28" s="61">
        <f t="shared" si="19"/>
        <v>15000</v>
      </c>
      <c r="CN28" s="61">
        <f t="shared" si="19"/>
        <v>15000</v>
      </c>
      <c r="CO28" s="61">
        <f t="shared" si="16"/>
        <v>15000</v>
      </c>
      <c r="CP28" s="61">
        <f t="shared" si="17"/>
        <v>15000</v>
      </c>
      <c r="CQ28" s="61">
        <f t="shared" si="17"/>
        <v>15000</v>
      </c>
      <c r="CR28" s="61">
        <f t="shared" si="17"/>
        <v>15000</v>
      </c>
      <c r="CS28" s="61">
        <f t="shared" ref="CS28:CU39" si="21">JK</f>
        <v>15000</v>
      </c>
      <c r="CT28" s="61">
        <f t="shared" si="21"/>
        <v>15000</v>
      </c>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row>
    <row r="29" spans="1:233" ht="1.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f>JK</f>
        <v>15000</v>
      </c>
      <c r="BG29" s="61">
        <f>JK</f>
        <v>15000</v>
      </c>
      <c r="BH29" s="61">
        <f>JK</f>
        <v>15000</v>
      </c>
      <c r="BI29" s="61">
        <f t="shared" si="3"/>
        <v>15000</v>
      </c>
      <c r="BJ29" s="61">
        <f t="shared" si="3"/>
        <v>15000</v>
      </c>
      <c r="BK29" s="61">
        <f t="shared" si="3"/>
        <v>15000</v>
      </c>
      <c r="BL29" s="61">
        <f t="shared" si="1"/>
        <v>15000</v>
      </c>
      <c r="BM29" s="61">
        <f t="shared" si="0"/>
        <v>15000</v>
      </c>
      <c r="BN29" s="61">
        <f t="shared" si="2"/>
        <v>15000</v>
      </c>
      <c r="BO29" s="61">
        <f t="shared" si="2"/>
        <v>15000</v>
      </c>
      <c r="BP29" s="61">
        <f t="shared" si="2"/>
        <v>15000</v>
      </c>
      <c r="BQ29" s="61">
        <f t="shared" si="2"/>
        <v>15000</v>
      </c>
      <c r="BR29" s="61">
        <f t="shared" si="5"/>
        <v>15000</v>
      </c>
      <c r="BS29" s="61">
        <f t="shared" si="6"/>
        <v>15000</v>
      </c>
      <c r="BT29" s="61">
        <f t="shared" si="8"/>
        <v>15000</v>
      </c>
      <c r="BU29" s="61">
        <f t="shared" si="10"/>
        <v>15000</v>
      </c>
      <c r="BV29" s="61">
        <f t="shared" si="12"/>
        <v>15000</v>
      </c>
      <c r="BW29" s="61">
        <f t="shared" si="13"/>
        <v>15000</v>
      </c>
      <c r="BX29" s="61">
        <f t="shared" si="14"/>
        <v>15000</v>
      </c>
      <c r="BY29" s="61">
        <f t="shared" si="15"/>
        <v>15000</v>
      </c>
      <c r="BZ29" s="61">
        <f t="shared" si="18"/>
        <v>15000</v>
      </c>
      <c r="CA29" s="61">
        <f t="shared" ref="CA29:CE60" si="22">JK</f>
        <v>15000</v>
      </c>
      <c r="CB29" s="61">
        <f t="shared" si="22"/>
        <v>15000</v>
      </c>
      <c r="CC29" s="61">
        <f t="shared" si="22"/>
        <v>15000</v>
      </c>
      <c r="CD29" s="61"/>
      <c r="CE29" s="61"/>
      <c r="CF29" s="61"/>
      <c r="CG29" s="61"/>
      <c r="CH29" s="61"/>
      <c r="CI29" s="61">
        <f t="shared" ref="CI29:CI63" si="23">JK</f>
        <v>15000</v>
      </c>
      <c r="CJ29" s="61">
        <f t="shared" si="20"/>
        <v>15000</v>
      </c>
      <c r="CK29" s="61">
        <f t="shared" si="20"/>
        <v>15000</v>
      </c>
      <c r="CL29" s="61">
        <f t="shared" si="19"/>
        <v>15000</v>
      </c>
      <c r="CM29" s="61">
        <f t="shared" si="19"/>
        <v>15000</v>
      </c>
      <c r="CN29" s="61">
        <f t="shared" si="19"/>
        <v>15000</v>
      </c>
      <c r="CO29" s="61">
        <f t="shared" si="16"/>
        <v>15000</v>
      </c>
      <c r="CP29" s="61">
        <f t="shared" si="17"/>
        <v>15000</v>
      </c>
      <c r="CQ29" s="61">
        <f t="shared" si="17"/>
        <v>15000</v>
      </c>
      <c r="CR29" s="61">
        <f t="shared" si="17"/>
        <v>15000</v>
      </c>
      <c r="CS29" s="61">
        <f t="shared" si="21"/>
        <v>15000</v>
      </c>
      <c r="CT29" s="61">
        <f t="shared" si="21"/>
        <v>15000</v>
      </c>
      <c r="CU29" s="61">
        <f t="shared" ref="CU29:CU34" si="24">JK</f>
        <v>15000</v>
      </c>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row>
    <row r="30" spans="1:233" ht="1.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f t="shared" ref="BG30:BH33" si="25">JK</f>
        <v>15000</v>
      </c>
      <c r="BH30" s="61">
        <f t="shared" si="25"/>
        <v>15000</v>
      </c>
      <c r="BI30" s="61">
        <f t="shared" si="3"/>
        <v>15000</v>
      </c>
      <c r="BJ30" s="61">
        <f t="shared" si="3"/>
        <v>15000</v>
      </c>
      <c r="BK30" s="61">
        <f t="shared" si="3"/>
        <v>15000</v>
      </c>
      <c r="BL30" s="61">
        <f t="shared" si="1"/>
        <v>15000</v>
      </c>
      <c r="BM30" s="61">
        <f t="shared" si="0"/>
        <v>15000</v>
      </c>
      <c r="BN30" s="61">
        <f t="shared" si="2"/>
        <v>15000</v>
      </c>
      <c r="BO30" s="61">
        <f t="shared" si="2"/>
        <v>15000</v>
      </c>
      <c r="BP30" s="61">
        <f t="shared" si="2"/>
        <v>15000</v>
      </c>
      <c r="BQ30" s="61">
        <f t="shared" si="2"/>
        <v>15000</v>
      </c>
      <c r="BR30" s="61">
        <f t="shared" si="5"/>
        <v>15000</v>
      </c>
      <c r="BS30" s="61">
        <f t="shared" si="6"/>
        <v>15000</v>
      </c>
      <c r="BT30" s="61">
        <f t="shared" si="8"/>
        <v>15000</v>
      </c>
      <c r="BU30" s="61">
        <f t="shared" si="10"/>
        <v>15000</v>
      </c>
      <c r="BV30" s="61">
        <f t="shared" si="12"/>
        <v>15000</v>
      </c>
      <c r="BW30" s="61">
        <f t="shared" si="13"/>
        <v>15000</v>
      </c>
      <c r="BX30" s="61">
        <f t="shared" si="14"/>
        <v>15000</v>
      </c>
      <c r="BY30" s="61">
        <f t="shared" si="15"/>
        <v>15000</v>
      </c>
      <c r="BZ30" s="61">
        <f t="shared" si="18"/>
        <v>15000</v>
      </c>
      <c r="CA30" s="61">
        <f t="shared" si="22"/>
        <v>15000</v>
      </c>
      <c r="CB30" s="61">
        <f t="shared" si="22"/>
        <v>15000</v>
      </c>
      <c r="CC30" s="61">
        <f t="shared" si="22"/>
        <v>15000</v>
      </c>
      <c r="CD30" s="61"/>
      <c r="CE30" s="61"/>
      <c r="CF30" s="61"/>
      <c r="CG30" s="61"/>
      <c r="CH30" s="61">
        <f t="shared" ref="CH30:CH63" si="26">JK</f>
        <v>15000</v>
      </c>
      <c r="CI30" s="61">
        <f t="shared" si="23"/>
        <v>15000</v>
      </c>
      <c r="CJ30" s="61">
        <f t="shared" si="20"/>
        <v>15000</v>
      </c>
      <c r="CK30" s="61">
        <f t="shared" si="20"/>
        <v>15000</v>
      </c>
      <c r="CL30" s="61">
        <f t="shared" si="19"/>
        <v>15000</v>
      </c>
      <c r="CM30" s="61">
        <f t="shared" si="19"/>
        <v>15000</v>
      </c>
      <c r="CN30" s="61">
        <f t="shared" si="19"/>
        <v>15000</v>
      </c>
      <c r="CO30" s="61">
        <f t="shared" si="16"/>
        <v>15000</v>
      </c>
      <c r="CP30" s="61">
        <f t="shared" si="17"/>
        <v>15000</v>
      </c>
      <c r="CQ30" s="61">
        <f t="shared" si="17"/>
        <v>15000</v>
      </c>
      <c r="CR30" s="61">
        <f t="shared" si="17"/>
        <v>15000</v>
      </c>
      <c r="CS30" s="61">
        <f t="shared" si="21"/>
        <v>15000</v>
      </c>
      <c r="CT30" s="61">
        <f t="shared" si="21"/>
        <v>15000</v>
      </c>
      <c r="CU30" s="61">
        <f t="shared" si="24"/>
        <v>15000</v>
      </c>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row>
    <row r="31" spans="1:233" ht="1.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f t="shared" si="25"/>
        <v>15000</v>
      </c>
      <c r="BH31" s="61">
        <f t="shared" si="25"/>
        <v>15000</v>
      </c>
      <c r="BI31" s="61">
        <f t="shared" si="3"/>
        <v>15000</v>
      </c>
      <c r="BJ31" s="61">
        <f t="shared" si="3"/>
        <v>15000</v>
      </c>
      <c r="BK31" s="61">
        <f t="shared" si="3"/>
        <v>15000</v>
      </c>
      <c r="BL31" s="61">
        <f t="shared" si="1"/>
        <v>15000</v>
      </c>
      <c r="BM31" s="61">
        <f t="shared" si="0"/>
        <v>15000</v>
      </c>
      <c r="BN31" s="61">
        <f t="shared" si="2"/>
        <v>15000</v>
      </c>
      <c r="BO31" s="61">
        <f t="shared" si="2"/>
        <v>15000</v>
      </c>
      <c r="BP31" s="61">
        <f t="shared" si="2"/>
        <v>15000</v>
      </c>
      <c r="BQ31" s="61">
        <f t="shared" si="2"/>
        <v>15000</v>
      </c>
      <c r="BR31" s="61">
        <f t="shared" si="5"/>
        <v>15000</v>
      </c>
      <c r="BS31" s="61">
        <f t="shared" si="6"/>
        <v>15000</v>
      </c>
      <c r="BT31" s="61">
        <f t="shared" si="8"/>
        <v>15000</v>
      </c>
      <c r="BU31" s="61">
        <f t="shared" si="10"/>
        <v>15000</v>
      </c>
      <c r="BV31" s="61">
        <f t="shared" si="12"/>
        <v>15000</v>
      </c>
      <c r="BW31" s="61">
        <f t="shared" si="13"/>
        <v>15000</v>
      </c>
      <c r="BX31" s="61">
        <f t="shared" si="14"/>
        <v>15000</v>
      </c>
      <c r="BY31" s="61">
        <f t="shared" si="15"/>
        <v>15000</v>
      </c>
      <c r="BZ31" s="61">
        <f t="shared" si="18"/>
        <v>15000</v>
      </c>
      <c r="CA31" s="61">
        <f t="shared" si="22"/>
        <v>15000</v>
      </c>
      <c r="CB31" s="61">
        <f t="shared" si="22"/>
        <v>15000</v>
      </c>
      <c r="CC31" s="61">
        <f t="shared" si="22"/>
        <v>15000</v>
      </c>
      <c r="CD31" s="61"/>
      <c r="CE31" s="61"/>
      <c r="CF31" s="61"/>
      <c r="CG31" s="61"/>
      <c r="CH31" s="61">
        <f t="shared" si="26"/>
        <v>15000</v>
      </c>
      <c r="CI31" s="61">
        <f t="shared" si="23"/>
        <v>15000</v>
      </c>
      <c r="CJ31" s="61">
        <f t="shared" si="20"/>
        <v>15000</v>
      </c>
      <c r="CK31" s="61">
        <f t="shared" si="20"/>
        <v>15000</v>
      </c>
      <c r="CL31" s="61">
        <f t="shared" si="19"/>
        <v>15000</v>
      </c>
      <c r="CM31" s="61">
        <f t="shared" si="19"/>
        <v>15000</v>
      </c>
      <c r="CN31" s="61">
        <f t="shared" si="19"/>
        <v>15000</v>
      </c>
      <c r="CO31" s="61">
        <f t="shared" si="16"/>
        <v>15000</v>
      </c>
      <c r="CP31" s="61">
        <f t="shared" si="17"/>
        <v>15000</v>
      </c>
      <c r="CQ31" s="61">
        <f t="shared" si="17"/>
        <v>15000</v>
      </c>
      <c r="CR31" s="61">
        <f t="shared" si="17"/>
        <v>15000</v>
      </c>
      <c r="CS31" s="61">
        <f t="shared" si="21"/>
        <v>15000</v>
      </c>
      <c r="CT31" s="61">
        <f t="shared" si="21"/>
        <v>15000</v>
      </c>
      <c r="CU31" s="61">
        <f t="shared" si="24"/>
        <v>15000</v>
      </c>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row>
    <row r="32" spans="1:233" ht="1.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f t="shared" si="25"/>
        <v>15000</v>
      </c>
      <c r="BH32" s="61">
        <f t="shared" si="25"/>
        <v>15000</v>
      </c>
      <c r="BI32" s="61">
        <f t="shared" si="3"/>
        <v>15000</v>
      </c>
      <c r="BJ32" s="61">
        <f t="shared" si="3"/>
        <v>15000</v>
      </c>
      <c r="BK32" s="61">
        <f t="shared" si="3"/>
        <v>15000</v>
      </c>
      <c r="BL32" s="61">
        <f t="shared" si="1"/>
        <v>15000</v>
      </c>
      <c r="BM32" s="61">
        <f t="shared" si="0"/>
        <v>15000</v>
      </c>
      <c r="BN32" s="61">
        <f t="shared" si="2"/>
        <v>15000</v>
      </c>
      <c r="BO32" s="61">
        <f t="shared" si="2"/>
        <v>15000</v>
      </c>
      <c r="BP32" s="61">
        <f t="shared" si="2"/>
        <v>15000</v>
      </c>
      <c r="BQ32" s="61">
        <f t="shared" si="2"/>
        <v>15000</v>
      </c>
      <c r="BR32" s="61">
        <f t="shared" si="5"/>
        <v>15000</v>
      </c>
      <c r="BS32" s="61">
        <f t="shared" si="6"/>
        <v>15000</v>
      </c>
      <c r="BT32" s="61">
        <f t="shared" si="8"/>
        <v>15000</v>
      </c>
      <c r="BU32" s="61">
        <f t="shared" si="10"/>
        <v>15000</v>
      </c>
      <c r="BV32" s="61">
        <f t="shared" si="12"/>
        <v>15000</v>
      </c>
      <c r="BW32" s="61">
        <f t="shared" si="13"/>
        <v>15000</v>
      </c>
      <c r="BX32" s="61">
        <f t="shared" si="14"/>
        <v>15000</v>
      </c>
      <c r="BY32" s="61">
        <f t="shared" si="15"/>
        <v>15000</v>
      </c>
      <c r="BZ32" s="61">
        <f t="shared" si="18"/>
        <v>15000</v>
      </c>
      <c r="CA32" s="61">
        <f t="shared" si="22"/>
        <v>15000</v>
      </c>
      <c r="CB32" s="61">
        <f t="shared" si="22"/>
        <v>15000</v>
      </c>
      <c r="CC32" s="61">
        <f t="shared" si="22"/>
        <v>15000</v>
      </c>
      <c r="CD32" s="61">
        <f t="shared" ref="CC32:CG61" si="27">JK</f>
        <v>15000</v>
      </c>
      <c r="CE32" s="61">
        <f t="shared" si="27"/>
        <v>15000</v>
      </c>
      <c r="CF32" s="61">
        <f t="shared" si="27"/>
        <v>15000</v>
      </c>
      <c r="CG32" s="61">
        <f t="shared" si="27"/>
        <v>15000</v>
      </c>
      <c r="CH32" s="61">
        <f t="shared" si="26"/>
        <v>15000</v>
      </c>
      <c r="CI32" s="61">
        <f t="shared" si="23"/>
        <v>15000</v>
      </c>
      <c r="CJ32" s="61">
        <f t="shared" si="20"/>
        <v>15000</v>
      </c>
      <c r="CK32" s="61">
        <f t="shared" si="20"/>
        <v>15000</v>
      </c>
      <c r="CL32" s="61">
        <f t="shared" si="19"/>
        <v>15000</v>
      </c>
      <c r="CM32" s="61">
        <f t="shared" si="19"/>
        <v>15000</v>
      </c>
      <c r="CN32" s="61">
        <f t="shared" si="19"/>
        <v>15000</v>
      </c>
      <c r="CO32" s="61">
        <f t="shared" si="16"/>
        <v>15000</v>
      </c>
      <c r="CP32" s="61">
        <f t="shared" si="17"/>
        <v>15000</v>
      </c>
      <c r="CQ32" s="61">
        <f t="shared" si="17"/>
        <v>15000</v>
      </c>
      <c r="CR32" s="61">
        <f t="shared" si="17"/>
        <v>15000</v>
      </c>
      <c r="CS32" s="61">
        <f t="shared" si="21"/>
        <v>15000</v>
      </c>
      <c r="CT32" s="61">
        <f t="shared" si="21"/>
        <v>15000</v>
      </c>
      <c r="CU32" s="61">
        <f t="shared" si="24"/>
        <v>15000</v>
      </c>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row>
    <row r="33" spans="1:233" ht="1.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f t="shared" si="25"/>
        <v>15000</v>
      </c>
      <c r="BH33" s="61">
        <f t="shared" si="25"/>
        <v>15000</v>
      </c>
      <c r="BI33" s="61">
        <f t="shared" si="3"/>
        <v>15000</v>
      </c>
      <c r="BJ33" s="61">
        <f t="shared" si="3"/>
        <v>15000</v>
      </c>
      <c r="BK33" s="61">
        <f t="shared" si="3"/>
        <v>15000</v>
      </c>
      <c r="BL33" s="61">
        <f t="shared" si="1"/>
        <v>15000</v>
      </c>
      <c r="BM33" s="61">
        <f t="shared" si="0"/>
        <v>15000</v>
      </c>
      <c r="BN33" s="61">
        <f t="shared" si="2"/>
        <v>15000</v>
      </c>
      <c r="BO33" s="61">
        <f t="shared" si="2"/>
        <v>15000</v>
      </c>
      <c r="BP33" s="61">
        <f t="shared" si="2"/>
        <v>15000</v>
      </c>
      <c r="BQ33" s="61">
        <f t="shared" si="2"/>
        <v>15000</v>
      </c>
      <c r="BR33" s="61">
        <f t="shared" si="5"/>
        <v>15000</v>
      </c>
      <c r="BS33" s="61">
        <f t="shared" si="6"/>
        <v>15000</v>
      </c>
      <c r="BT33" s="61">
        <f t="shared" si="8"/>
        <v>15000</v>
      </c>
      <c r="BU33" s="61">
        <f t="shared" si="10"/>
        <v>15000</v>
      </c>
      <c r="BV33" s="61">
        <f t="shared" si="12"/>
        <v>15000</v>
      </c>
      <c r="BW33" s="61">
        <f t="shared" si="13"/>
        <v>15000</v>
      </c>
      <c r="BX33" s="61">
        <f t="shared" si="14"/>
        <v>15000</v>
      </c>
      <c r="BY33" s="61">
        <f t="shared" si="15"/>
        <v>15000</v>
      </c>
      <c r="BZ33" s="61">
        <f t="shared" si="18"/>
        <v>15000</v>
      </c>
      <c r="CA33" s="61">
        <f t="shared" si="22"/>
        <v>15000</v>
      </c>
      <c r="CB33" s="61">
        <f t="shared" si="22"/>
        <v>15000</v>
      </c>
      <c r="CC33" s="61">
        <f t="shared" si="22"/>
        <v>15000</v>
      </c>
      <c r="CD33" s="61">
        <f t="shared" si="27"/>
        <v>15000</v>
      </c>
      <c r="CE33" s="61">
        <f t="shared" si="27"/>
        <v>15000</v>
      </c>
      <c r="CF33" s="61">
        <f t="shared" si="27"/>
        <v>15000</v>
      </c>
      <c r="CG33" s="61">
        <f t="shared" si="27"/>
        <v>15000</v>
      </c>
      <c r="CH33" s="61">
        <f t="shared" si="26"/>
        <v>15000</v>
      </c>
      <c r="CI33" s="61">
        <f t="shared" si="23"/>
        <v>15000</v>
      </c>
      <c r="CJ33" s="61">
        <f t="shared" si="20"/>
        <v>15000</v>
      </c>
      <c r="CK33" s="61">
        <f t="shared" si="20"/>
        <v>15000</v>
      </c>
      <c r="CL33" s="61">
        <f t="shared" si="19"/>
        <v>15000</v>
      </c>
      <c r="CM33" s="61">
        <f t="shared" si="19"/>
        <v>15000</v>
      </c>
      <c r="CN33" s="61">
        <f t="shared" si="19"/>
        <v>15000</v>
      </c>
      <c r="CO33" s="61">
        <f t="shared" si="16"/>
        <v>15000</v>
      </c>
      <c r="CP33" s="61">
        <f t="shared" si="17"/>
        <v>15000</v>
      </c>
      <c r="CQ33" s="61">
        <f t="shared" si="17"/>
        <v>15000</v>
      </c>
      <c r="CR33" s="61">
        <f t="shared" si="17"/>
        <v>15000</v>
      </c>
      <c r="CS33" s="61">
        <f t="shared" si="21"/>
        <v>15000</v>
      </c>
      <c r="CT33" s="61">
        <f t="shared" si="21"/>
        <v>15000</v>
      </c>
      <c r="CU33" s="61">
        <f t="shared" si="24"/>
        <v>15000</v>
      </c>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row>
    <row r="34" spans="1:233" ht="1.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f t="shared" si="3"/>
        <v>15000</v>
      </c>
      <c r="BJ34" s="61">
        <f t="shared" si="3"/>
        <v>15000</v>
      </c>
      <c r="BK34" s="61">
        <f t="shared" si="3"/>
        <v>15000</v>
      </c>
      <c r="BL34" s="61">
        <f t="shared" si="1"/>
        <v>15000</v>
      </c>
      <c r="BM34" s="61">
        <f t="shared" si="0"/>
        <v>15000</v>
      </c>
      <c r="BN34" s="61">
        <f t="shared" ref="BN34:BQ53" si="28">JK</f>
        <v>15000</v>
      </c>
      <c r="BO34" s="61">
        <f t="shared" si="28"/>
        <v>15000</v>
      </c>
      <c r="BP34" s="61">
        <f t="shared" si="28"/>
        <v>15000</v>
      </c>
      <c r="BQ34" s="61">
        <f t="shared" si="28"/>
        <v>15000</v>
      </c>
      <c r="BR34" s="61">
        <f t="shared" si="5"/>
        <v>15000</v>
      </c>
      <c r="BS34" s="61">
        <f t="shared" si="6"/>
        <v>15000</v>
      </c>
      <c r="BT34" s="61">
        <f t="shared" si="8"/>
        <v>15000</v>
      </c>
      <c r="BU34" s="61">
        <f t="shared" si="10"/>
        <v>15000</v>
      </c>
      <c r="BV34" s="61">
        <f t="shared" si="12"/>
        <v>15000</v>
      </c>
      <c r="BW34" s="61">
        <f t="shared" si="13"/>
        <v>15000</v>
      </c>
      <c r="BX34" s="61">
        <f t="shared" si="14"/>
        <v>15000</v>
      </c>
      <c r="BY34" s="61">
        <f t="shared" si="15"/>
        <v>15000</v>
      </c>
      <c r="BZ34" s="61">
        <f t="shared" si="18"/>
        <v>15000</v>
      </c>
      <c r="CA34" s="61">
        <f t="shared" si="22"/>
        <v>15000</v>
      </c>
      <c r="CB34" s="61">
        <f t="shared" si="22"/>
        <v>15000</v>
      </c>
      <c r="CC34" s="61">
        <f t="shared" si="22"/>
        <v>15000</v>
      </c>
      <c r="CD34" s="61">
        <f t="shared" si="27"/>
        <v>15000</v>
      </c>
      <c r="CE34" s="61">
        <f t="shared" si="27"/>
        <v>15000</v>
      </c>
      <c r="CF34" s="61">
        <f t="shared" si="27"/>
        <v>15000</v>
      </c>
      <c r="CG34" s="61">
        <f t="shared" si="27"/>
        <v>15000</v>
      </c>
      <c r="CH34" s="61">
        <f t="shared" si="26"/>
        <v>15000</v>
      </c>
      <c r="CI34" s="61">
        <f t="shared" si="23"/>
        <v>15000</v>
      </c>
      <c r="CJ34" s="61">
        <f t="shared" si="20"/>
        <v>15000</v>
      </c>
      <c r="CK34" s="61">
        <f t="shared" si="20"/>
        <v>15000</v>
      </c>
      <c r="CL34" s="61">
        <f t="shared" si="19"/>
        <v>15000</v>
      </c>
      <c r="CM34" s="61">
        <f t="shared" si="19"/>
        <v>15000</v>
      </c>
      <c r="CN34" s="61">
        <f t="shared" si="19"/>
        <v>15000</v>
      </c>
      <c r="CO34" s="61">
        <f t="shared" si="16"/>
        <v>15000</v>
      </c>
      <c r="CP34" s="61">
        <f t="shared" si="17"/>
        <v>15000</v>
      </c>
      <c r="CQ34" s="61">
        <f t="shared" si="17"/>
        <v>15000</v>
      </c>
      <c r="CR34" s="61">
        <f t="shared" si="17"/>
        <v>15000</v>
      </c>
      <c r="CS34" s="61">
        <f t="shared" si="21"/>
        <v>15000</v>
      </c>
      <c r="CT34" s="61">
        <f t="shared" si="21"/>
        <v>15000</v>
      </c>
      <c r="CU34" s="61">
        <f t="shared" si="24"/>
        <v>15000</v>
      </c>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row>
    <row r="35" spans="1:233" ht="1.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f t="shared" ref="BI35:BK59" si="29">JK</f>
        <v>15000</v>
      </c>
      <c r="BJ35" s="61">
        <f t="shared" si="29"/>
        <v>15000</v>
      </c>
      <c r="BK35" s="61">
        <f t="shared" si="29"/>
        <v>15000</v>
      </c>
      <c r="BL35" s="61">
        <f t="shared" si="1"/>
        <v>15000</v>
      </c>
      <c r="BM35" s="61">
        <f t="shared" si="0"/>
        <v>15000</v>
      </c>
      <c r="BN35" s="61">
        <f t="shared" si="28"/>
        <v>15000</v>
      </c>
      <c r="BO35" s="61">
        <f t="shared" si="28"/>
        <v>15000</v>
      </c>
      <c r="BP35" s="61">
        <f t="shared" si="28"/>
        <v>15000</v>
      </c>
      <c r="BQ35" s="61">
        <f t="shared" si="28"/>
        <v>15000</v>
      </c>
      <c r="BR35" s="61">
        <f t="shared" si="5"/>
        <v>15000</v>
      </c>
      <c r="BS35" s="61">
        <f t="shared" si="6"/>
        <v>15000</v>
      </c>
      <c r="BT35" s="61">
        <f t="shared" si="8"/>
        <v>15000</v>
      </c>
      <c r="BU35" s="61">
        <f t="shared" si="10"/>
        <v>15000</v>
      </c>
      <c r="BV35" s="61">
        <f t="shared" si="12"/>
        <v>15000</v>
      </c>
      <c r="BW35" s="61">
        <f t="shared" si="13"/>
        <v>15000</v>
      </c>
      <c r="BX35" s="61">
        <f t="shared" si="14"/>
        <v>15000</v>
      </c>
      <c r="BY35" s="61">
        <f t="shared" si="15"/>
        <v>15000</v>
      </c>
      <c r="BZ35" s="61">
        <f t="shared" si="18"/>
        <v>15000</v>
      </c>
      <c r="CA35" s="61">
        <f t="shared" si="22"/>
        <v>15000</v>
      </c>
      <c r="CB35" s="61">
        <f t="shared" si="22"/>
        <v>15000</v>
      </c>
      <c r="CC35" s="61">
        <f t="shared" si="22"/>
        <v>15000</v>
      </c>
      <c r="CD35" s="61">
        <f t="shared" si="27"/>
        <v>15000</v>
      </c>
      <c r="CE35" s="61">
        <f t="shared" si="27"/>
        <v>15000</v>
      </c>
      <c r="CF35" s="61">
        <f t="shared" si="27"/>
        <v>15000</v>
      </c>
      <c r="CG35" s="61">
        <f t="shared" si="27"/>
        <v>15000</v>
      </c>
      <c r="CH35" s="61">
        <f t="shared" si="26"/>
        <v>15000</v>
      </c>
      <c r="CI35" s="61">
        <f t="shared" si="23"/>
        <v>15000</v>
      </c>
      <c r="CJ35" s="61">
        <f t="shared" si="20"/>
        <v>15000</v>
      </c>
      <c r="CK35" s="61">
        <f t="shared" si="20"/>
        <v>15000</v>
      </c>
      <c r="CL35" s="61">
        <f t="shared" si="19"/>
        <v>15000</v>
      </c>
      <c r="CM35" s="61">
        <f t="shared" si="19"/>
        <v>15000</v>
      </c>
      <c r="CN35" s="61">
        <f t="shared" si="19"/>
        <v>15000</v>
      </c>
      <c r="CO35" s="61">
        <f t="shared" si="16"/>
        <v>15000</v>
      </c>
      <c r="CP35" s="61">
        <f t="shared" si="17"/>
        <v>15000</v>
      </c>
      <c r="CQ35" s="61">
        <f t="shared" si="17"/>
        <v>15000</v>
      </c>
      <c r="CR35" s="61">
        <f t="shared" si="17"/>
        <v>15000</v>
      </c>
      <c r="CS35" s="61">
        <f t="shared" si="21"/>
        <v>15000</v>
      </c>
      <c r="CT35" s="61">
        <f t="shared" si="21"/>
        <v>15000</v>
      </c>
      <c r="CU35" s="61">
        <f t="shared" si="21"/>
        <v>15000</v>
      </c>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row>
    <row r="36" spans="1:233" ht="1.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f t="shared" si="29"/>
        <v>15000</v>
      </c>
      <c r="BJ36" s="61">
        <f t="shared" si="29"/>
        <v>15000</v>
      </c>
      <c r="BK36" s="61">
        <f t="shared" si="29"/>
        <v>15000</v>
      </c>
      <c r="BL36" s="61">
        <f t="shared" si="1"/>
        <v>15000</v>
      </c>
      <c r="BM36" s="61">
        <f t="shared" si="0"/>
        <v>15000</v>
      </c>
      <c r="BN36" s="61">
        <f t="shared" si="28"/>
        <v>15000</v>
      </c>
      <c r="BO36" s="61">
        <f t="shared" si="28"/>
        <v>15000</v>
      </c>
      <c r="BP36" s="61">
        <f t="shared" si="28"/>
        <v>15000</v>
      </c>
      <c r="BQ36" s="61">
        <f t="shared" si="28"/>
        <v>15000</v>
      </c>
      <c r="BR36" s="61">
        <f t="shared" si="5"/>
        <v>15000</v>
      </c>
      <c r="BS36" s="61">
        <f t="shared" si="6"/>
        <v>15000</v>
      </c>
      <c r="BT36" s="61">
        <f t="shared" si="8"/>
        <v>15000</v>
      </c>
      <c r="BU36" s="61">
        <f t="shared" si="10"/>
        <v>15000</v>
      </c>
      <c r="BV36" s="61">
        <f t="shared" si="12"/>
        <v>15000</v>
      </c>
      <c r="BW36" s="61">
        <f t="shared" si="13"/>
        <v>15000</v>
      </c>
      <c r="BX36" s="61">
        <f t="shared" si="14"/>
        <v>15000</v>
      </c>
      <c r="BY36" s="61">
        <f t="shared" si="15"/>
        <v>15000</v>
      </c>
      <c r="BZ36" s="61">
        <f t="shared" si="18"/>
        <v>15000</v>
      </c>
      <c r="CA36" s="61">
        <f t="shared" si="22"/>
        <v>15000</v>
      </c>
      <c r="CB36" s="61">
        <f t="shared" si="22"/>
        <v>15000</v>
      </c>
      <c r="CC36" s="61">
        <f t="shared" si="22"/>
        <v>15000</v>
      </c>
      <c r="CD36" s="61">
        <f t="shared" si="27"/>
        <v>15000</v>
      </c>
      <c r="CE36" s="61">
        <f t="shared" si="27"/>
        <v>15000</v>
      </c>
      <c r="CF36" s="61">
        <f t="shared" si="27"/>
        <v>15000</v>
      </c>
      <c r="CG36" s="61">
        <f t="shared" si="27"/>
        <v>15000</v>
      </c>
      <c r="CH36" s="61">
        <f t="shared" si="26"/>
        <v>15000</v>
      </c>
      <c r="CI36" s="61">
        <f t="shared" si="23"/>
        <v>15000</v>
      </c>
      <c r="CJ36" s="61">
        <f t="shared" si="20"/>
        <v>15000</v>
      </c>
      <c r="CK36" s="61">
        <f t="shared" si="20"/>
        <v>15000</v>
      </c>
      <c r="CL36" s="61">
        <f t="shared" si="19"/>
        <v>15000</v>
      </c>
      <c r="CM36" s="61">
        <f t="shared" si="19"/>
        <v>15000</v>
      </c>
      <c r="CN36" s="61">
        <f t="shared" si="19"/>
        <v>15000</v>
      </c>
      <c r="CO36" s="61">
        <f t="shared" si="16"/>
        <v>15000</v>
      </c>
      <c r="CP36" s="61">
        <f t="shared" si="17"/>
        <v>15000</v>
      </c>
      <c r="CQ36" s="61">
        <f t="shared" si="17"/>
        <v>15000</v>
      </c>
      <c r="CR36" s="61">
        <f t="shared" si="17"/>
        <v>15000</v>
      </c>
      <c r="CS36" s="61">
        <f t="shared" si="21"/>
        <v>15000</v>
      </c>
      <c r="CT36" s="61">
        <f t="shared" si="21"/>
        <v>15000</v>
      </c>
      <c r="CU36" s="61">
        <f t="shared" si="21"/>
        <v>15000</v>
      </c>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row>
    <row r="37" spans="1:233" ht="1.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f t="shared" si="29"/>
        <v>15000</v>
      </c>
      <c r="BJ37" s="61">
        <f t="shared" si="29"/>
        <v>15000</v>
      </c>
      <c r="BK37" s="61">
        <f t="shared" si="29"/>
        <v>15000</v>
      </c>
      <c r="BL37" s="61">
        <f t="shared" si="1"/>
        <v>15000</v>
      </c>
      <c r="BM37" s="61">
        <f t="shared" si="0"/>
        <v>15000</v>
      </c>
      <c r="BN37" s="61">
        <f t="shared" si="28"/>
        <v>15000</v>
      </c>
      <c r="BO37" s="61">
        <f t="shared" si="28"/>
        <v>15000</v>
      </c>
      <c r="BP37" s="61">
        <f t="shared" si="28"/>
        <v>15000</v>
      </c>
      <c r="BQ37" s="61">
        <f t="shared" si="28"/>
        <v>15000</v>
      </c>
      <c r="BR37" s="61">
        <f t="shared" si="5"/>
        <v>15000</v>
      </c>
      <c r="BS37" s="61">
        <f t="shared" si="6"/>
        <v>15000</v>
      </c>
      <c r="BT37" s="61">
        <f t="shared" si="8"/>
        <v>15000</v>
      </c>
      <c r="BU37" s="61">
        <f t="shared" si="10"/>
        <v>15000</v>
      </c>
      <c r="BV37" s="61">
        <f t="shared" si="12"/>
        <v>15000</v>
      </c>
      <c r="BW37" s="61">
        <f t="shared" si="13"/>
        <v>15000</v>
      </c>
      <c r="BX37" s="61">
        <f t="shared" si="14"/>
        <v>15000</v>
      </c>
      <c r="BY37" s="61">
        <f t="shared" si="15"/>
        <v>15000</v>
      </c>
      <c r="BZ37" s="61">
        <f t="shared" si="18"/>
        <v>15000</v>
      </c>
      <c r="CA37" s="61">
        <f t="shared" si="22"/>
        <v>15000</v>
      </c>
      <c r="CB37" s="61">
        <f t="shared" si="22"/>
        <v>15000</v>
      </c>
      <c r="CC37" s="61">
        <f t="shared" si="22"/>
        <v>15000</v>
      </c>
      <c r="CD37" s="61">
        <f t="shared" si="27"/>
        <v>15000</v>
      </c>
      <c r="CE37" s="61">
        <f t="shared" si="27"/>
        <v>15000</v>
      </c>
      <c r="CF37" s="61">
        <f t="shared" si="27"/>
        <v>15000</v>
      </c>
      <c r="CG37" s="61">
        <f t="shared" si="27"/>
        <v>15000</v>
      </c>
      <c r="CH37" s="61">
        <f t="shared" si="26"/>
        <v>15000</v>
      </c>
      <c r="CI37" s="61">
        <f t="shared" si="23"/>
        <v>15000</v>
      </c>
      <c r="CJ37" s="61">
        <f t="shared" si="20"/>
        <v>15000</v>
      </c>
      <c r="CK37" s="61">
        <f t="shared" si="20"/>
        <v>15000</v>
      </c>
      <c r="CL37" s="61">
        <f t="shared" si="19"/>
        <v>15000</v>
      </c>
      <c r="CM37" s="61">
        <f t="shared" si="19"/>
        <v>15000</v>
      </c>
      <c r="CN37" s="61">
        <f t="shared" si="19"/>
        <v>15000</v>
      </c>
      <c r="CO37" s="61">
        <f t="shared" si="16"/>
        <v>15000</v>
      </c>
      <c r="CP37" s="61">
        <f t="shared" si="17"/>
        <v>15000</v>
      </c>
      <c r="CQ37" s="61">
        <f t="shared" si="17"/>
        <v>15000</v>
      </c>
      <c r="CR37" s="61">
        <f t="shared" si="17"/>
        <v>15000</v>
      </c>
      <c r="CS37" s="61">
        <f t="shared" si="21"/>
        <v>15000</v>
      </c>
      <c r="CT37" s="61">
        <f t="shared" si="21"/>
        <v>15000</v>
      </c>
      <c r="CU37" s="61">
        <f t="shared" si="21"/>
        <v>15000</v>
      </c>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row>
    <row r="38" spans="1:233" ht="1.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f t="shared" ref="BH38:BI60" si="30">JK</f>
        <v>15000</v>
      </c>
      <c r="BI38" s="61">
        <f t="shared" si="29"/>
        <v>15000</v>
      </c>
      <c r="BJ38" s="61">
        <f t="shared" si="29"/>
        <v>15000</v>
      </c>
      <c r="BK38" s="61">
        <f t="shared" si="29"/>
        <v>15000</v>
      </c>
      <c r="BL38" s="61">
        <f t="shared" si="1"/>
        <v>15000</v>
      </c>
      <c r="BM38" s="61">
        <f t="shared" si="0"/>
        <v>15000</v>
      </c>
      <c r="BN38" s="61">
        <f t="shared" si="28"/>
        <v>15000</v>
      </c>
      <c r="BO38" s="61">
        <f t="shared" si="28"/>
        <v>15000</v>
      </c>
      <c r="BP38" s="61">
        <f t="shared" si="28"/>
        <v>15000</v>
      </c>
      <c r="BQ38" s="61">
        <f t="shared" si="28"/>
        <v>15000</v>
      </c>
      <c r="BR38" s="61">
        <f t="shared" si="5"/>
        <v>15000</v>
      </c>
      <c r="BS38" s="61">
        <f t="shared" si="6"/>
        <v>15000</v>
      </c>
      <c r="BT38" s="61">
        <f t="shared" si="8"/>
        <v>15000</v>
      </c>
      <c r="BU38" s="61">
        <f t="shared" si="10"/>
        <v>15000</v>
      </c>
      <c r="BV38" s="61">
        <f t="shared" si="12"/>
        <v>15000</v>
      </c>
      <c r="BW38" s="61">
        <f t="shared" si="13"/>
        <v>15000</v>
      </c>
      <c r="BX38" s="61">
        <f t="shared" si="14"/>
        <v>15000</v>
      </c>
      <c r="BY38" s="61">
        <f t="shared" si="15"/>
        <v>15000</v>
      </c>
      <c r="BZ38" s="61">
        <f t="shared" si="18"/>
        <v>15000</v>
      </c>
      <c r="CA38" s="61">
        <f t="shared" si="22"/>
        <v>15000</v>
      </c>
      <c r="CB38" s="61">
        <f t="shared" si="22"/>
        <v>15000</v>
      </c>
      <c r="CC38" s="61">
        <f t="shared" si="22"/>
        <v>15000</v>
      </c>
      <c r="CD38" s="61">
        <f t="shared" si="27"/>
        <v>15000</v>
      </c>
      <c r="CE38" s="61">
        <f t="shared" si="27"/>
        <v>15000</v>
      </c>
      <c r="CF38" s="61">
        <f t="shared" si="27"/>
        <v>15000</v>
      </c>
      <c r="CG38" s="61">
        <f t="shared" si="27"/>
        <v>15000</v>
      </c>
      <c r="CH38" s="61">
        <f t="shared" si="26"/>
        <v>15000</v>
      </c>
      <c r="CI38" s="61">
        <f t="shared" si="23"/>
        <v>15000</v>
      </c>
      <c r="CJ38" s="61">
        <f t="shared" si="20"/>
        <v>15000</v>
      </c>
      <c r="CK38" s="61">
        <f t="shared" si="20"/>
        <v>15000</v>
      </c>
      <c r="CL38" s="61">
        <f t="shared" si="19"/>
        <v>15000</v>
      </c>
      <c r="CM38" s="61">
        <f t="shared" si="19"/>
        <v>15000</v>
      </c>
      <c r="CN38" s="61">
        <f t="shared" si="19"/>
        <v>15000</v>
      </c>
      <c r="CO38" s="61">
        <f t="shared" si="16"/>
        <v>15000</v>
      </c>
      <c r="CP38" s="61">
        <f t="shared" si="17"/>
        <v>15000</v>
      </c>
      <c r="CQ38" s="61">
        <f t="shared" si="17"/>
        <v>15000</v>
      </c>
      <c r="CR38" s="61">
        <f t="shared" si="17"/>
        <v>15000</v>
      </c>
      <c r="CS38" s="61">
        <f t="shared" si="21"/>
        <v>15000</v>
      </c>
      <c r="CT38" s="61">
        <f t="shared" si="21"/>
        <v>15000</v>
      </c>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row>
    <row r="39" spans="1:233" ht="1.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f t="shared" ref="BG39:BG57" si="31">JK</f>
        <v>15000</v>
      </c>
      <c r="BH39" s="61">
        <f t="shared" si="30"/>
        <v>15000</v>
      </c>
      <c r="BI39" s="61">
        <f t="shared" si="29"/>
        <v>15000</v>
      </c>
      <c r="BJ39" s="61">
        <f t="shared" si="29"/>
        <v>15000</v>
      </c>
      <c r="BK39" s="61">
        <f t="shared" si="29"/>
        <v>15000</v>
      </c>
      <c r="BL39" s="61">
        <f t="shared" si="1"/>
        <v>15000</v>
      </c>
      <c r="BM39" s="61">
        <f t="shared" si="0"/>
        <v>15000</v>
      </c>
      <c r="BN39" s="61">
        <f t="shared" si="28"/>
        <v>15000</v>
      </c>
      <c r="BO39" s="61">
        <f t="shared" si="28"/>
        <v>15000</v>
      </c>
      <c r="BP39" s="61">
        <f t="shared" si="28"/>
        <v>15000</v>
      </c>
      <c r="BQ39" s="61">
        <f t="shared" si="28"/>
        <v>15000</v>
      </c>
      <c r="BR39" s="61">
        <f t="shared" si="5"/>
        <v>15000</v>
      </c>
      <c r="BS39" s="61">
        <f t="shared" si="6"/>
        <v>15000</v>
      </c>
      <c r="BT39" s="61">
        <f t="shared" si="8"/>
        <v>15000</v>
      </c>
      <c r="BU39" s="61">
        <f t="shared" si="10"/>
        <v>15000</v>
      </c>
      <c r="BV39" s="61">
        <f t="shared" si="12"/>
        <v>15000</v>
      </c>
      <c r="BW39" s="61">
        <f t="shared" si="13"/>
        <v>15000</v>
      </c>
      <c r="BX39" s="61">
        <f t="shared" si="14"/>
        <v>15000</v>
      </c>
      <c r="BY39" s="61">
        <f t="shared" si="15"/>
        <v>15000</v>
      </c>
      <c r="BZ39" s="61">
        <f t="shared" si="18"/>
        <v>15000</v>
      </c>
      <c r="CA39" s="61">
        <f t="shared" si="22"/>
        <v>15000</v>
      </c>
      <c r="CB39" s="61">
        <f t="shared" si="22"/>
        <v>15000</v>
      </c>
      <c r="CC39" s="61">
        <f t="shared" si="22"/>
        <v>15000</v>
      </c>
      <c r="CD39" s="61">
        <f t="shared" si="27"/>
        <v>15000</v>
      </c>
      <c r="CE39" s="61">
        <f t="shared" si="27"/>
        <v>15000</v>
      </c>
      <c r="CF39" s="61">
        <f t="shared" si="27"/>
        <v>15000</v>
      </c>
      <c r="CG39" s="61">
        <f t="shared" si="27"/>
        <v>15000</v>
      </c>
      <c r="CH39" s="61">
        <f t="shared" si="26"/>
        <v>15000</v>
      </c>
      <c r="CI39" s="61">
        <f t="shared" si="23"/>
        <v>15000</v>
      </c>
      <c r="CJ39" s="61">
        <f t="shared" si="20"/>
        <v>15000</v>
      </c>
      <c r="CK39" s="61">
        <f t="shared" si="20"/>
        <v>15000</v>
      </c>
      <c r="CL39" s="61">
        <f t="shared" si="19"/>
        <v>15000</v>
      </c>
      <c r="CM39" s="61">
        <f t="shared" si="19"/>
        <v>15000</v>
      </c>
      <c r="CN39" s="61">
        <f t="shared" si="19"/>
        <v>15000</v>
      </c>
      <c r="CO39" s="61">
        <f t="shared" si="16"/>
        <v>15000</v>
      </c>
      <c r="CP39" s="61">
        <f t="shared" si="17"/>
        <v>15000</v>
      </c>
      <c r="CQ39" s="61">
        <f t="shared" si="17"/>
        <v>15000</v>
      </c>
      <c r="CR39" s="61">
        <f t="shared" si="17"/>
        <v>15000</v>
      </c>
      <c r="CS39" s="61">
        <f>JK</f>
        <v>15000</v>
      </c>
      <c r="CT39" s="61">
        <f t="shared" si="21"/>
        <v>15000</v>
      </c>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row>
    <row r="40" spans="1:233" ht="1.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f t="shared" si="31"/>
        <v>15000</v>
      </c>
      <c r="BH40" s="61">
        <f t="shared" si="30"/>
        <v>15000</v>
      </c>
      <c r="BI40" s="61">
        <f t="shared" si="29"/>
        <v>15000</v>
      </c>
      <c r="BJ40" s="61">
        <f t="shared" si="29"/>
        <v>15000</v>
      </c>
      <c r="BK40" s="61">
        <f t="shared" si="29"/>
        <v>15000</v>
      </c>
      <c r="BL40" s="61">
        <f t="shared" si="1"/>
        <v>15000</v>
      </c>
      <c r="BM40" s="61">
        <f t="shared" si="0"/>
        <v>15000</v>
      </c>
      <c r="BN40" s="61">
        <f t="shared" si="28"/>
        <v>15000</v>
      </c>
      <c r="BO40" s="61">
        <f t="shared" si="28"/>
        <v>15000</v>
      </c>
      <c r="BP40" s="61">
        <f t="shared" si="28"/>
        <v>15000</v>
      </c>
      <c r="BQ40" s="61">
        <f t="shared" si="28"/>
        <v>15000</v>
      </c>
      <c r="BR40" s="61">
        <f t="shared" si="5"/>
        <v>15000</v>
      </c>
      <c r="BS40" s="61">
        <f t="shared" si="6"/>
        <v>15000</v>
      </c>
      <c r="BT40" s="61">
        <f t="shared" si="8"/>
        <v>15000</v>
      </c>
      <c r="BU40" s="61">
        <f t="shared" si="10"/>
        <v>15000</v>
      </c>
      <c r="BV40" s="61">
        <f t="shared" si="12"/>
        <v>15000</v>
      </c>
      <c r="BW40" s="61">
        <f t="shared" si="13"/>
        <v>15000</v>
      </c>
      <c r="BX40" s="61">
        <f t="shared" si="14"/>
        <v>15000</v>
      </c>
      <c r="BY40" s="61">
        <f t="shared" si="15"/>
        <v>15000</v>
      </c>
      <c r="BZ40" s="61">
        <f t="shared" si="18"/>
        <v>15000</v>
      </c>
      <c r="CA40" s="61">
        <f t="shared" si="22"/>
        <v>15000</v>
      </c>
      <c r="CB40" s="61">
        <f t="shared" si="22"/>
        <v>15000</v>
      </c>
      <c r="CC40" s="61">
        <f t="shared" si="22"/>
        <v>15000</v>
      </c>
      <c r="CD40" s="61">
        <f t="shared" si="27"/>
        <v>15000</v>
      </c>
      <c r="CE40" s="61">
        <f t="shared" si="27"/>
        <v>15000</v>
      </c>
      <c r="CF40" s="61">
        <f t="shared" si="27"/>
        <v>15000</v>
      </c>
      <c r="CG40" s="61">
        <f t="shared" si="27"/>
        <v>15000</v>
      </c>
      <c r="CH40" s="61">
        <f t="shared" si="26"/>
        <v>15000</v>
      </c>
      <c r="CI40" s="61">
        <f t="shared" si="23"/>
        <v>15000</v>
      </c>
      <c r="CJ40" s="61">
        <f t="shared" si="20"/>
        <v>15000</v>
      </c>
      <c r="CK40" s="61">
        <f t="shared" si="20"/>
        <v>15000</v>
      </c>
      <c r="CL40" s="61">
        <f t="shared" si="19"/>
        <v>15000</v>
      </c>
      <c r="CM40" s="61">
        <f t="shared" si="19"/>
        <v>15000</v>
      </c>
      <c r="CN40" s="61">
        <f t="shared" si="19"/>
        <v>15000</v>
      </c>
      <c r="CO40" s="61">
        <f t="shared" si="16"/>
        <v>15000</v>
      </c>
      <c r="CP40" s="61">
        <f t="shared" si="17"/>
        <v>15000</v>
      </c>
      <c r="CQ40" s="61">
        <f t="shared" si="17"/>
        <v>15000</v>
      </c>
      <c r="CR40" s="61">
        <f t="shared" si="17"/>
        <v>15000</v>
      </c>
      <c r="CS40" s="61">
        <f>JK</f>
        <v>15000</v>
      </c>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row>
    <row r="41" spans="1:233" ht="1.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f t="shared" ref="BE41:BF47" si="32">JK</f>
        <v>15000</v>
      </c>
      <c r="BF41" s="61">
        <f t="shared" si="32"/>
        <v>15000</v>
      </c>
      <c r="BG41" s="61">
        <f t="shared" si="31"/>
        <v>15000</v>
      </c>
      <c r="BH41" s="61">
        <f t="shared" si="30"/>
        <v>15000</v>
      </c>
      <c r="BI41" s="61">
        <f t="shared" si="29"/>
        <v>15000</v>
      </c>
      <c r="BJ41" s="61">
        <f t="shared" si="29"/>
        <v>15000</v>
      </c>
      <c r="BK41" s="61">
        <f t="shared" si="29"/>
        <v>15000</v>
      </c>
      <c r="BL41" s="61">
        <f t="shared" si="1"/>
        <v>15000</v>
      </c>
      <c r="BM41" s="61">
        <f t="shared" si="0"/>
        <v>15000</v>
      </c>
      <c r="BN41" s="61">
        <f t="shared" si="28"/>
        <v>15000</v>
      </c>
      <c r="BO41" s="61">
        <f t="shared" si="28"/>
        <v>15000</v>
      </c>
      <c r="BP41" s="61">
        <f t="shared" si="28"/>
        <v>15000</v>
      </c>
      <c r="BQ41" s="61">
        <f t="shared" si="28"/>
        <v>15000</v>
      </c>
      <c r="BR41" s="61">
        <f t="shared" si="5"/>
        <v>15000</v>
      </c>
      <c r="BS41" s="61">
        <f t="shared" si="6"/>
        <v>15000</v>
      </c>
      <c r="BT41" s="61">
        <f t="shared" si="8"/>
        <v>15000</v>
      </c>
      <c r="BU41" s="61">
        <f t="shared" si="10"/>
        <v>15000</v>
      </c>
      <c r="BV41" s="61">
        <f t="shared" si="12"/>
        <v>15000</v>
      </c>
      <c r="BW41" s="61">
        <f t="shared" si="13"/>
        <v>15000</v>
      </c>
      <c r="BX41" s="61">
        <f t="shared" si="14"/>
        <v>15000</v>
      </c>
      <c r="BY41" s="61">
        <f t="shared" si="15"/>
        <v>15000</v>
      </c>
      <c r="BZ41" s="61">
        <f t="shared" si="18"/>
        <v>15000</v>
      </c>
      <c r="CA41" s="61">
        <f t="shared" si="22"/>
        <v>15000</v>
      </c>
      <c r="CB41" s="61">
        <f t="shared" si="22"/>
        <v>15000</v>
      </c>
      <c r="CC41" s="61">
        <f t="shared" si="22"/>
        <v>15000</v>
      </c>
      <c r="CD41" s="61">
        <f t="shared" si="27"/>
        <v>15000</v>
      </c>
      <c r="CE41" s="61">
        <f t="shared" si="27"/>
        <v>15000</v>
      </c>
      <c r="CF41" s="61">
        <f t="shared" si="27"/>
        <v>15000</v>
      </c>
      <c r="CG41" s="61">
        <f t="shared" si="27"/>
        <v>15000</v>
      </c>
      <c r="CH41" s="61">
        <f t="shared" si="26"/>
        <v>15000</v>
      </c>
      <c r="CI41" s="61">
        <f t="shared" si="23"/>
        <v>15000</v>
      </c>
      <c r="CJ41" s="61">
        <f t="shared" si="20"/>
        <v>15000</v>
      </c>
      <c r="CK41" s="61">
        <f t="shared" si="20"/>
        <v>15000</v>
      </c>
      <c r="CL41" s="61">
        <f t="shared" si="19"/>
        <v>15000</v>
      </c>
      <c r="CM41" s="61">
        <f t="shared" si="19"/>
        <v>15000</v>
      </c>
      <c r="CN41" s="61">
        <f t="shared" si="19"/>
        <v>15000</v>
      </c>
      <c r="CO41" s="61">
        <f t="shared" si="16"/>
        <v>15000</v>
      </c>
      <c r="CP41" s="61">
        <f t="shared" si="17"/>
        <v>15000</v>
      </c>
      <c r="CQ41" s="61">
        <f t="shared" si="17"/>
        <v>15000</v>
      </c>
      <c r="CR41" s="61">
        <f t="shared" si="17"/>
        <v>15000</v>
      </c>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row>
    <row r="42" spans="1:233" ht="1.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f t="shared" si="32"/>
        <v>15000</v>
      </c>
      <c r="BF42" s="61">
        <f t="shared" si="32"/>
        <v>15000</v>
      </c>
      <c r="BG42" s="61">
        <f t="shared" si="31"/>
        <v>15000</v>
      </c>
      <c r="BH42" s="61">
        <f t="shared" si="30"/>
        <v>15000</v>
      </c>
      <c r="BI42" s="61">
        <f t="shared" si="29"/>
        <v>15000</v>
      </c>
      <c r="BJ42" s="61">
        <f t="shared" si="29"/>
        <v>15000</v>
      </c>
      <c r="BK42" s="61">
        <f t="shared" si="29"/>
        <v>15000</v>
      </c>
      <c r="BL42" s="61">
        <f t="shared" si="1"/>
        <v>15000</v>
      </c>
      <c r="BM42" s="61">
        <f t="shared" si="0"/>
        <v>15000</v>
      </c>
      <c r="BN42" s="61">
        <f t="shared" si="28"/>
        <v>15000</v>
      </c>
      <c r="BO42" s="61">
        <f t="shared" si="28"/>
        <v>15000</v>
      </c>
      <c r="BP42" s="61">
        <f t="shared" si="28"/>
        <v>15000</v>
      </c>
      <c r="BQ42" s="61">
        <f t="shared" si="28"/>
        <v>15000</v>
      </c>
      <c r="BR42" s="61">
        <f t="shared" si="5"/>
        <v>15000</v>
      </c>
      <c r="BS42" s="61">
        <f t="shared" si="6"/>
        <v>15000</v>
      </c>
      <c r="BT42" s="61">
        <f t="shared" si="8"/>
        <v>15000</v>
      </c>
      <c r="BU42" s="61">
        <f t="shared" si="10"/>
        <v>15000</v>
      </c>
      <c r="BV42" s="61">
        <f t="shared" si="12"/>
        <v>15000</v>
      </c>
      <c r="BW42" s="61">
        <f t="shared" si="13"/>
        <v>15000</v>
      </c>
      <c r="BX42" s="61">
        <f t="shared" si="14"/>
        <v>15000</v>
      </c>
      <c r="BY42" s="61">
        <f t="shared" si="15"/>
        <v>15000</v>
      </c>
      <c r="BZ42" s="61">
        <f t="shared" si="18"/>
        <v>15000</v>
      </c>
      <c r="CA42" s="61">
        <f t="shared" si="22"/>
        <v>15000</v>
      </c>
      <c r="CB42" s="61">
        <f t="shared" si="22"/>
        <v>15000</v>
      </c>
      <c r="CC42" s="61">
        <f t="shared" si="22"/>
        <v>15000</v>
      </c>
      <c r="CD42" s="61">
        <f t="shared" si="27"/>
        <v>15000</v>
      </c>
      <c r="CE42" s="61">
        <f t="shared" si="27"/>
        <v>15000</v>
      </c>
      <c r="CF42" s="61">
        <f t="shared" si="27"/>
        <v>15000</v>
      </c>
      <c r="CG42" s="61">
        <f t="shared" si="27"/>
        <v>15000</v>
      </c>
      <c r="CH42" s="61">
        <f t="shared" si="26"/>
        <v>15000</v>
      </c>
      <c r="CI42" s="61">
        <f t="shared" si="23"/>
        <v>15000</v>
      </c>
      <c r="CJ42" s="61">
        <f t="shared" si="20"/>
        <v>15000</v>
      </c>
      <c r="CK42" s="61">
        <f t="shared" si="20"/>
        <v>15000</v>
      </c>
      <c r="CL42" s="61">
        <f t="shared" si="19"/>
        <v>15000</v>
      </c>
      <c r="CM42" s="61">
        <f t="shared" si="19"/>
        <v>15000</v>
      </c>
      <c r="CN42" s="61">
        <f t="shared" si="19"/>
        <v>15000</v>
      </c>
      <c r="CO42" s="61">
        <f t="shared" si="16"/>
        <v>15000</v>
      </c>
      <c r="CP42" s="61">
        <f t="shared" ref="CP42:CQ45" si="33">JK</f>
        <v>15000</v>
      </c>
      <c r="CQ42" s="61">
        <f t="shared" si="33"/>
        <v>15000</v>
      </c>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row>
    <row r="43" spans="1:233" ht="1.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f t="shared" si="32"/>
        <v>15000</v>
      </c>
      <c r="BF43" s="61">
        <f t="shared" si="32"/>
        <v>15000</v>
      </c>
      <c r="BG43" s="61">
        <f t="shared" si="31"/>
        <v>15000</v>
      </c>
      <c r="BH43" s="61">
        <f t="shared" si="30"/>
        <v>15000</v>
      </c>
      <c r="BI43" s="61">
        <f t="shared" si="29"/>
        <v>15000</v>
      </c>
      <c r="BJ43" s="61">
        <f t="shared" si="29"/>
        <v>15000</v>
      </c>
      <c r="BK43" s="61">
        <f t="shared" si="29"/>
        <v>15000</v>
      </c>
      <c r="BL43" s="61">
        <f t="shared" si="1"/>
        <v>15000</v>
      </c>
      <c r="BM43" s="61">
        <f t="shared" si="0"/>
        <v>15000</v>
      </c>
      <c r="BN43" s="61">
        <f t="shared" si="28"/>
        <v>15000</v>
      </c>
      <c r="BO43" s="61">
        <f t="shared" si="28"/>
        <v>15000</v>
      </c>
      <c r="BP43" s="61">
        <f t="shared" si="28"/>
        <v>15000</v>
      </c>
      <c r="BQ43" s="61">
        <f t="shared" si="28"/>
        <v>15000</v>
      </c>
      <c r="BR43" s="61">
        <f t="shared" si="5"/>
        <v>15000</v>
      </c>
      <c r="BS43" s="61">
        <f t="shared" si="6"/>
        <v>15000</v>
      </c>
      <c r="BT43" s="61">
        <f t="shared" si="8"/>
        <v>15000</v>
      </c>
      <c r="BU43" s="61">
        <f t="shared" si="10"/>
        <v>15000</v>
      </c>
      <c r="BV43" s="61">
        <f t="shared" si="12"/>
        <v>15000</v>
      </c>
      <c r="BW43" s="61">
        <f t="shared" si="13"/>
        <v>15000</v>
      </c>
      <c r="BX43" s="61">
        <f t="shared" si="14"/>
        <v>15000</v>
      </c>
      <c r="BY43" s="61">
        <f t="shared" si="15"/>
        <v>15000</v>
      </c>
      <c r="BZ43" s="61">
        <f t="shared" si="18"/>
        <v>15000</v>
      </c>
      <c r="CA43" s="61">
        <f t="shared" si="22"/>
        <v>15000</v>
      </c>
      <c r="CB43" s="61">
        <f t="shared" si="22"/>
        <v>15000</v>
      </c>
      <c r="CC43" s="61">
        <f t="shared" si="22"/>
        <v>15000</v>
      </c>
      <c r="CD43" s="61">
        <f t="shared" si="27"/>
        <v>15000</v>
      </c>
      <c r="CE43" s="61">
        <f t="shared" si="27"/>
        <v>15000</v>
      </c>
      <c r="CF43" s="61">
        <f t="shared" si="27"/>
        <v>15000</v>
      </c>
      <c r="CG43" s="61">
        <f t="shared" si="27"/>
        <v>15000</v>
      </c>
      <c r="CH43" s="61">
        <f t="shared" si="26"/>
        <v>15000</v>
      </c>
      <c r="CI43" s="61">
        <f t="shared" si="23"/>
        <v>15000</v>
      </c>
      <c r="CJ43" s="61">
        <f t="shared" si="20"/>
        <v>15000</v>
      </c>
      <c r="CK43" s="61">
        <f t="shared" si="20"/>
        <v>15000</v>
      </c>
      <c r="CL43" s="61">
        <f t="shared" si="19"/>
        <v>15000</v>
      </c>
      <c r="CM43" s="61">
        <f t="shared" si="19"/>
        <v>15000</v>
      </c>
      <c r="CN43" s="61">
        <f t="shared" si="19"/>
        <v>15000</v>
      </c>
      <c r="CO43" s="61">
        <f t="shared" si="16"/>
        <v>15000</v>
      </c>
      <c r="CP43" s="61">
        <f t="shared" si="33"/>
        <v>15000</v>
      </c>
      <c r="CQ43" s="61">
        <f t="shared" si="33"/>
        <v>15000</v>
      </c>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row>
    <row r="44" spans="1:233" ht="1.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f t="shared" si="32"/>
        <v>15000</v>
      </c>
      <c r="BF44" s="61">
        <f t="shared" si="32"/>
        <v>15000</v>
      </c>
      <c r="BG44" s="61">
        <f t="shared" si="31"/>
        <v>15000</v>
      </c>
      <c r="BH44" s="61">
        <f t="shared" si="30"/>
        <v>15000</v>
      </c>
      <c r="BI44" s="61">
        <f t="shared" si="29"/>
        <v>15000</v>
      </c>
      <c r="BJ44" s="61">
        <f t="shared" si="29"/>
        <v>15000</v>
      </c>
      <c r="BK44" s="61">
        <f t="shared" si="29"/>
        <v>15000</v>
      </c>
      <c r="BL44" s="61">
        <f t="shared" si="1"/>
        <v>15000</v>
      </c>
      <c r="BM44" s="61">
        <f t="shared" si="0"/>
        <v>15000</v>
      </c>
      <c r="BN44" s="61">
        <f t="shared" si="28"/>
        <v>15000</v>
      </c>
      <c r="BO44" s="61">
        <f t="shared" si="28"/>
        <v>15000</v>
      </c>
      <c r="BP44" s="61">
        <f t="shared" si="28"/>
        <v>15000</v>
      </c>
      <c r="BQ44" s="61">
        <f t="shared" si="28"/>
        <v>15000</v>
      </c>
      <c r="BR44" s="61">
        <f t="shared" si="5"/>
        <v>15000</v>
      </c>
      <c r="BS44" s="61">
        <f t="shared" si="6"/>
        <v>15000</v>
      </c>
      <c r="BT44" s="61">
        <f t="shared" si="8"/>
        <v>15000</v>
      </c>
      <c r="BU44" s="61">
        <f t="shared" si="10"/>
        <v>15000</v>
      </c>
      <c r="BV44" s="61">
        <f t="shared" si="12"/>
        <v>15000</v>
      </c>
      <c r="BW44" s="61">
        <f t="shared" si="13"/>
        <v>15000</v>
      </c>
      <c r="BX44" s="61">
        <f t="shared" si="14"/>
        <v>15000</v>
      </c>
      <c r="BY44" s="61">
        <f t="shared" si="15"/>
        <v>15000</v>
      </c>
      <c r="BZ44" s="61">
        <f t="shared" si="18"/>
        <v>15000</v>
      </c>
      <c r="CA44" s="61">
        <f t="shared" si="22"/>
        <v>15000</v>
      </c>
      <c r="CB44" s="61">
        <f t="shared" si="22"/>
        <v>15000</v>
      </c>
      <c r="CC44" s="61">
        <f t="shared" si="22"/>
        <v>15000</v>
      </c>
      <c r="CD44" s="61">
        <f t="shared" si="27"/>
        <v>15000</v>
      </c>
      <c r="CE44" s="61">
        <f t="shared" si="27"/>
        <v>15000</v>
      </c>
      <c r="CF44" s="61">
        <f t="shared" si="27"/>
        <v>15000</v>
      </c>
      <c r="CG44" s="61">
        <f t="shared" si="27"/>
        <v>15000</v>
      </c>
      <c r="CH44" s="61">
        <f t="shared" si="26"/>
        <v>15000</v>
      </c>
      <c r="CI44" s="61">
        <f t="shared" si="23"/>
        <v>15000</v>
      </c>
      <c r="CJ44" s="61">
        <f t="shared" si="20"/>
        <v>15000</v>
      </c>
      <c r="CK44" s="61">
        <f t="shared" si="20"/>
        <v>15000</v>
      </c>
      <c r="CL44" s="61">
        <f t="shared" si="19"/>
        <v>15000</v>
      </c>
      <c r="CM44" s="61">
        <f t="shared" si="19"/>
        <v>15000</v>
      </c>
      <c r="CN44" s="61">
        <f t="shared" si="19"/>
        <v>15000</v>
      </c>
      <c r="CO44" s="61">
        <f t="shared" si="16"/>
        <v>15000</v>
      </c>
      <c r="CP44" s="61">
        <f t="shared" si="33"/>
        <v>15000</v>
      </c>
      <c r="CQ44" s="61">
        <f t="shared" si="33"/>
        <v>15000</v>
      </c>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row>
    <row r="45" spans="1:233" ht="1.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f t="shared" si="32"/>
        <v>15000</v>
      </c>
      <c r="BF45" s="61">
        <f t="shared" si="32"/>
        <v>15000</v>
      </c>
      <c r="BG45" s="61">
        <f t="shared" si="31"/>
        <v>15000</v>
      </c>
      <c r="BH45" s="61">
        <f t="shared" si="30"/>
        <v>15000</v>
      </c>
      <c r="BI45" s="61">
        <f t="shared" si="29"/>
        <v>15000</v>
      </c>
      <c r="BJ45" s="61">
        <f t="shared" si="29"/>
        <v>15000</v>
      </c>
      <c r="BK45" s="61">
        <f t="shared" si="29"/>
        <v>15000</v>
      </c>
      <c r="BL45" s="61">
        <f t="shared" si="1"/>
        <v>15000</v>
      </c>
      <c r="BM45" s="61">
        <f t="shared" ref="BK45:BM65" si="34">JK</f>
        <v>15000</v>
      </c>
      <c r="BN45" s="61">
        <f t="shared" si="28"/>
        <v>15000</v>
      </c>
      <c r="BO45" s="61">
        <f t="shared" si="28"/>
        <v>15000</v>
      </c>
      <c r="BP45" s="61">
        <f t="shared" si="28"/>
        <v>15000</v>
      </c>
      <c r="BQ45" s="61">
        <f t="shared" si="28"/>
        <v>15000</v>
      </c>
      <c r="BR45" s="61">
        <f t="shared" si="5"/>
        <v>15000</v>
      </c>
      <c r="BS45" s="61">
        <f t="shared" si="6"/>
        <v>15000</v>
      </c>
      <c r="BT45" s="61">
        <f t="shared" si="8"/>
        <v>15000</v>
      </c>
      <c r="BU45" s="61">
        <f t="shared" si="10"/>
        <v>15000</v>
      </c>
      <c r="BV45" s="61">
        <f t="shared" si="12"/>
        <v>15000</v>
      </c>
      <c r="BW45" s="61">
        <f t="shared" si="13"/>
        <v>15000</v>
      </c>
      <c r="BX45" s="61">
        <f t="shared" si="14"/>
        <v>15000</v>
      </c>
      <c r="BY45" s="61">
        <f t="shared" si="15"/>
        <v>15000</v>
      </c>
      <c r="BZ45" s="61">
        <f t="shared" si="18"/>
        <v>15000</v>
      </c>
      <c r="CA45" s="61">
        <f t="shared" si="22"/>
        <v>15000</v>
      </c>
      <c r="CB45" s="61">
        <f t="shared" si="22"/>
        <v>15000</v>
      </c>
      <c r="CC45" s="61">
        <f t="shared" si="22"/>
        <v>15000</v>
      </c>
      <c r="CD45" s="61">
        <f t="shared" si="27"/>
        <v>15000</v>
      </c>
      <c r="CE45" s="61">
        <f t="shared" si="27"/>
        <v>15000</v>
      </c>
      <c r="CF45" s="61">
        <f t="shared" si="27"/>
        <v>15000</v>
      </c>
      <c r="CG45" s="61">
        <f t="shared" si="27"/>
        <v>15000</v>
      </c>
      <c r="CH45" s="61">
        <f t="shared" si="26"/>
        <v>15000</v>
      </c>
      <c r="CI45" s="61">
        <f t="shared" si="23"/>
        <v>15000</v>
      </c>
      <c r="CJ45" s="61">
        <f t="shared" si="20"/>
        <v>15000</v>
      </c>
      <c r="CK45" s="61">
        <f t="shared" si="20"/>
        <v>15000</v>
      </c>
      <c r="CL45" s="61">
        <f t="shared" si="19"/>
        <v>15000</v>
      </c>
      <c r="CM45" s="61">
        <f t="shared" si="19"/>
        <v>15000</v>
      </c>
      <c r="CN45" s="61">
        <f t="shared" si="19"/>
        <v>15000</v>
      </c>
      <c r="CO45" s="61">
        <f t="shared" si="16"/>
        <v>15000</v>
      </c>
      <c r="CP45" s="61">
        <f t="shared" si="33"/>
        <v>15000</v>
      </c>
      <c r="CQ45" s="61">
        <f t="shared" si="33"/>
        <v>15000</v>
      </c>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row>
    <row r="46" spans="1:233" ht="1.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f t="shared" si="32"/>
        <v>15000</v>
      </c>
      <c r="BF46" s="61">
        <f t="shared" si="32"/>
        <v>15000</v>
      </c>
      <c r="BG46" s="61">
        <f t="shared" si="31"/>
        <v>15000</v>
      </c>
      <c r="BH46" s="61">
        <f t="shared" si="30"/>
        <v>15000</v>
      </c>
      <c r="BI46" s="61">
        <f t="shared" si="29"/>
        <v>15000</v>
      </c>
      <c r="BJ46" s="61">
        <f t="shared" si="29"/>
        <v>15000</v>
      </c>
      <c r="BK46" s="61">
        <f t="shared" si="29"/>
        <v>15000</v>
      </c>
      <c r="BL46" s="61">
        <f t="shared" ref="BJ46:BL64" si="35">JK</f>
        <v>15000</v>
      </c>
      <c r="BM46" s="61">
        <f t="shared" si="34"/>
        <v>15000</v>
      </c>
      <c r="BN46" s="61">
        <f t="shared" si="28"/>
        <v>15000</v>
      </c>
      <c r="BO46" s="61">
        <f t="shared" si="28"/>
        <v>15000</v>
      </c>
      <c r="BP46" s="61">
        <f t="shared" si="28"/>
        <v>15000</v>
      </c>
      <c r="BQ46" s="61">
        <f t="shared" si="28"/>
        <v>15000</v>
      </c>
      <c r="BR46" s="61">
        <f t="shared" si="5"/>
        <v>15000</v>
      </c>
      <c r="BS46" s="61">
        <f t="shared" si="6"/>
        <v>15000</v>
      </c>
      <c r="BT46" s="61">
        <f t="shared" si="8"/>
        <v>15000</v>
      </c>
      <c r="BU46" s="61">
        <f t="shared" si="10"/>
        <v>15000</v>
      </c>
      <c r="BV46" s="61">
        <f t="shared" si="12"/>
        <v>15000</v>
      </c>
      <c r="BW46" s="61">
        <f t="shared" si="13"/>
        <v>15000</v>
      </c>
      <c r="BX46" s="61">
        <f t="shared" si="14"/>
        <v>15000</v>
      </c>
      <c r="BY46" s="61">
        <f t="shared" si="15"/>
        <v>15000</v>
      </c>
      <c r="BZ46" s="61">
        <f t="shared" si="18"/>
        <v>15000</v>
      </c>
      <c r="CA46" s="61">
        <f t="shared" si="22"/>
        <v>15000</v>
      </c>
      <c r="CB46" s="61">
        <f t="shared" si="22"/>
        <v>15000</v>
      </c>
      <c r="CC46" s="61">
        <f t="shared" si="22"/>
        <v>15000</v>
      </c>
      <c r="CD46" s="61">
        <f t="shared" si="27"/>
        <v>15000</v>
      </c>
      <c r="CE46" s="61">
        <f t="shared" si="27"/>
        <v>15000</v>
      </c>
      <c r="CF46" s="61">
        <f t="shared" si="27"/>
        <v>15000</v>
      </c>
      <c r="CG46" s="61">
        <f t="shared" si="27"/>
        <v>15000</v>
      </c>
      <c r="CH46" s="61">
        <f t="shared" si="26"/>
        <v>15000</v>
      </c>
      <c r="CI46" s="61">
        <f t="shared" si="23"/>
        <v>15000</v>
      </c>
      <c r="CJ46" s="61">
        <f t="shared" si="20"/>
        <v>15000</v>
      </c>
      <c r="CK46" s="61">
        <f t="shared" si="20"/>
        <v>15000</v>
      </c>
      <c r="CL46" s="61">
        <f t="shared" si="19"/>
        <v>15000</v>
      </c>
      <c r="CM46" s="61">
        <f t="shared" si="19"/>
        <v>15000</v>
      </c>
      <c r="CN46" s="61">
        <f t="shared" si="19"/>
        <v>15000</v>
      </c>
      <c r="CO46" s="61">
        <f t="shared" si="16"/>
        <v>15000</v>
      </c>
      <c r="CP46" s="61">
        <f>JK</f>
        <v>15000</v>
      </c>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row>
    <row r="47" spans="1:233" ht="1.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f t="shared" si="32"/>
        <v>15000</v>
      </c>
      <c r="BF47" s="61">
        <f t="shared" ref="BF47:BG58" si="36">JK</f>
        <v>15000</v>
      </c>
      <c r="BG47" s="61">
        <f t="shared" si="31"/>
        <v>15000</v>
      </c>
      <c r="BH47" s="61">
        <f t="shared" si="30"/>
        <v>15000</v>
      </c>
      <c r="BI47" s="61">
        <f t="shared" si="29"/>
        <v>15000</v>
      </c>
      <c r="BJ47" s="61">
        <f t="shared" si="29"/>
        <v>15000</v>
      </c>
      <c r="BK47" s="61">
        <f t="shared" si="29"/>
        <v>15000</v>
      </c>
      <c r="BL47" s="61">
        <f t="shared" si="35"/>
        <v>15000</v>
      </c>
      <c r="BM47" s="61">
        <f t="shared" si="34"/>
        <v>15000</v>
      </c>
      <c r="BN47" s="61">
        <f t="shared" si="28"/>
        <v>15000</v>
      </c>
      <c r="BO47" s="61">
        <f t="shared" si="28"/>
        <v>15000</v>
      </c>
      <c r="BP47" s="61">
        <f t="shared" si="28"/>
        <v>15000</v>
      </c>
      <c r="BQ47" s="61">
        <f t="shared" si="28"/>
        <v>15000</v>
      </c>
      <c r="BR47" s="61">
        <f t="shared" si="5"/>
        <v>15000</v>
      </c>
      <c r="BS47" s="61">
        <f t="shared" si="6"/>
        <v>15000</v>
      </c>
      <c r="BT47" s="61">
        <f t="shared" si="8"/>
        <v>15000</v>
      </c>
      <c r="BU47" s="61">
        <f t="shared" si="10"/>
        <v>15000</v>
      </c>
      <c r="BV47" s="61">
        <f t="shared" si="12"/>
        <v>15000</v>
      </c>
      <c r="BW47" s="61">
        <f t="shared" si="13"/>
        <v>15000</v>
      </c>
      <c r="BX47" s="61">
        <f t="shared" si="14"/>
        <v>15000</v>
      </c>
      <c r="BY47" s="61">
        <f t="shared" si="15"/>
        <v>15000</v>
      </c>
      <c r="BZ47" s="61">
        <f t="shared" si="18"/>
        <v>15000</v>
      </c>
      <c r="CA47" s="61">
        <f t="shared" si="22"/>
        <v>15000</v>
      </c>
      <c r="CB47" s="61">
        <f t="shared" si="22"/>
        <v>15000</v>
      </c>
      <c r="CC47" s="61">
        <f t="shared" si="22"/>
        <v>15000</v>
      </c>
      <c r="CD47" s="61">
        <f t="shared" si="27"/>
        <v>15000</v>
      </c>
      <c r="CE47" s="61">
        <f t="shared" si="27"/>
        <v>15000</v>
      </c>
      <c r="CF47" s="61">
        <f t="shared" si="27"/>
        <v>15000</v>
      </c>
      <c r="CG47" s="61">
        <f t="shared" si="27"/>
        <v>15000</v>
      </c>
      <c r="CH47" s="61">
        <f t="shared" si="26"/>
        <v>15000</v>
      </c>
      <c r="CI47" s="61">
        <f t="shared" si="23"/>
        <v>15000</v>
      </c>
      <c r="CJ47" s="61">
        <f t="shared" si="20"/>
        <v>15000</v>
      </c>
      <c r="CK47" s="61">
        <f t="shared" si="20"/>
        <v>15000</v>
      </c>
      <c r="CL47" s="61">
        <f t="shared" ref="CL47:CP62" si="37">JK</f>
        <v>15000</v>
      </c>
      <c r="CM47" s="61">
        <f t="shared" si="37"/>
        <v>15000</v>
      </c>
      <c r="CN47" s="61">
        <f t="shared" si="37"/>
        <v>15000</v>
      </c>
      <c r="CO47" s="61">
        <f t="shared" si="37"/>
        <v>15000</v>
      </c>
      <c r="CP47" s="61">
        <f t="shared" si="37"/>
        <v>15000</v>
      </c>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row>
    <row r="48" spans="1:233" ht="1.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f>JK</f>
        <v>15000</v>
      </c>
      <c r="BF48" s="61">
        <f t="shared" si="36"/>
        <v>15000</v>
      </c>
      <c r="BG48" s="61">
        <f t="shared" si="31"/>
        <v>15000</v>
      </c>
      <c r="BH48" s="61">
        <f t="shared" si="30"/>
        <v>15000</v>
      </c>
      <c r="BI48" s="61">
        <f t="shared" si="29"/>
        <v>15000</v>
      </c>
      <c r="BJ48" s="61">
        <f t="shared" si="29"/>
        <v>15000</v>
      </c>
      <c r="BK48" s="61">
        <f t="shared" si="29"/>
        <v>15000</v>
      </c>
      <c r="BL48" s="61">
        <f t="shared" si="35"/>
        <v>15000</v>
      </c>
      <c r="BM48" s="61">
        <f t="shared" si="34"/>
        <v>15000</v>
      </c>
      <c r="BN48" s="61">
        <f t="shared" si="28"/>
        <v>15000</v>
      </c>
      <c r="BO48" s="61">
        <f t="shared" si="28"/>
        <v>15000</v>
      </c>
      <c r="BP48" s="61">
        <f t="shared" si="28"/>
        <v>15000</v>
      </c>
      <c r="BQ48" s="61">
        <f t="shared" si="28"/>
        <v>15000</v>
      </c>
      <c r="BR48" s="61">
        <f t="shared" ref="BR48:BR67" si="38">JK</f>
        <v>15000</v>
      </c>
      <c r="BS48" s="61">
        <f t="shared" si="6"/>
        <v>15000</v>
      </c>
      <c r="BT48" s="61">
        <f t="shared" si="8"/>
        <v>15000</v>
      </c>
      <c r="BU48" s="61">
        <f t="shared" si="10"/>
        <v>15000</v>
      </c>
      <c r="BV48" s="61">
        <f t="shared" si="12"/>
        <v>15000</v>
      </c>
      <c r="BW48" s="61">
        <f t="shared" si="13"/>
        <v>15000</v>
      </c>
      <c r="BX48" s="61">
        <f t="shared" si="14"/>
        <v>15000</v>
      </c>
      <c r="BY48" s="61">
        <f t="shared" si="15"/>
        <v>15000</v>
      </c>
      <c r="BZ48" s="61">
        <f t="shared" si="18"/>
        <v>15000</v>
      </c>
      <c r="CA48" s="61">
        <f t="shared" si="22"/>
        <v>15000</v>
      </c>
      <c r="CB48" s="61">
        <f t="shared" si="22"/>
        <v>15000</v>
      </c>
      <c r="CC48" s="61">
        <f t="shared" si="22"/>
        <v>15000</v>
      </c>
      <c r="CD48" s="61">
        <f t="shared" si="27"/>
        <v>15000</v>
      </c>
      <c r="CE48" s="61">
        <f t="shared" si="27"/>
        <v>15000</v>
      </c>
      <c r="CF48" s="61">
        <f t="shared" si="27"/>
        <v>15000</v>
      </c>
      <c r="CG48" s="61">
        <f t="shared" si="27"/>
        <v>15000</v>
      </c>
      <c r="CH48" s="61">
        <f t="shared" si="26"/>
        <v>15000</v>
      </c>
      <c r="CI48" s="61">
        <f t="shared" si="23"/>
        <v>15000</v>
      </c>
      <c r="CJ48" s="61">
        <f t="shared" ref="CJ48:CK62" si="39">JK</f>
        <v>15000</v>
      </c>
      <c r="CK48" s="61">
        <f t="shared" si="39"/>
        <v>15000</v>
      </c>
      <c r="CL48" s="61">
        <f t="shared" si="37"/>
        <v>15000</v>
      </c>
      <c r="CM48" s="61">
        <f t="shared" si="37"/>
        <v>15000</v>
      </c>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row>
    <row r="49" spans="1:233" ht="1.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f t="shared" si="36"/>
        <v>15000</v>
      </c>
      <c r="BG49" s="61">
        <f t="shared" si="31"/>
        <v>15000</v>
      </c>
      <c r="BH49" s="61">
        <f t="shared" si="30"/>
        <v>15000</v>
      </c>
      <c r="BI49" s="61">
        <f t="shared" si="29"/>
        <v>15000</v>
      </c>
      <c r="BJ49" s="61">
        <f t="shared" si="29"/>
        <v>15000</v>
      </c>
      <c r="BK49" s="61">
        <f t="shared" si="29"/>
        <v>15000</v>
      </c>
      <c r="BL49" s="61">
        <f t="shared" si="35"/>
        <v>15000</v>
      </c>
      <c r="BM49" s="61">
        <f t="shared" si="34"/>
        <v>15000</v>
      </c>
      <c r="BN49" s="61">
        <f t="shared" si="28"/>
        <v>15000</v>
      </c>
      <c r="BO49" s="61">
        <f t="shared" si="28"/>
        <v>15000</v>
      </c>
      <c r="BP49" s="61">
        <f t="shared" si="28"/>
        <v>15000</v>
      </c>
      <c r="BQ49" s="61">
        <f t="shared" si="28"/>
        <v>15000</v>
      </c>
      <c r="BR49" s="61">
        <f t="shared" si="38"/>
        <v>15000</v>
      </c>
      <c r="BS49" s="61">
        <f t="shared" si="6"/>
        <v>15000</v>
      </c>
      <c r="BT49" s="61">
        <f t="shared" si="8"/>
        <v>15000</v>
      </c>
      <c r="BU49" s="61">
        <f t="shared" si="10"/>
        <v>15000</v>
      </c>
      <c r="BV49" s="61">
        <f t="shared" si="12"/>
        <v>15000</v>
      </c>
      <c r="BW49" s="61">
        <f t="shared" si="13"/>
        <v>15000</v>
      </c>
      <c r="BX49" s="61">
        <f t="shared" si="14"/>
        <v>15000</v>
      </c>
      <c r="BY49" s="61">
        <f t="shared" si="15"/>
        <v>15000</v>
      </c>
      <c r="BZ49" s="61">
        <f t="shared" si="18"/>
        <v>15000</v>
      </c>
      <c r="CA49" s="61">
        <f t="shared" si="22"/>
        <v>15000</v>
      </c>
      <c r="CB49" s="61">
        <f t="shared" si="22"/>
        <v>15000</v>
      </c>
      <c r="CC49" s="61">
        <f t="shared" si="22"/>
        <v>15000</v>
      </c>
      <c r="CD49" s="61">
        <f t="shared" si="27"/>
        <v>15000</v>
      </c>
      <c r="CE49" s="61">
        <f t="shared" si="27"/>
        <v>15000</v>
      </c>
      <c r="CF49" s="61">
        <f t="shared" si="27"/>
        <v>15000</v>
      </c>
      <c r="CG49" s="61">
        <f t="shared" si="27"/>
        <v>15000</v>
      </c>
      <c r="CH49" s="61">
        <f t="shared" si="26"/>
        <v>15000</v>
      </c>
      <c r="CI49" s="61">
        <f t="shared" si="23"/>
        <v>15000</v>
      </c>
      <c r="CJ49" s="61">
        <f t="shared" si="39"/>
        <v>15000</v>
      </c>
      <c r="CK49" s="61">
        <f t="shared" si="39"/>
        <v>15000</v>
      </c>
      <c r="CL49" s="61">
        <f t="shared" si="37"/>
        <v>15000</v>
      </c>
      <c r="CM49" s="61">
        <f t="shared" si="37"/>
        <v>15000</v>
      </c>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row>
    <row r="50" spans="1:233" ht="1.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f t="shared" si="36"/>
        <v>15000</v>
      </c>
      <c r="BG50" s="61">
        <f t="shared" si="31"/>
        <v>15000</v>
      </c>
      <c r="BH50" s="61">
        <f t="shared" si="30"/>
        <v>15000</v>
      </c>
      <c r="BI50" s="61">
        <f t="shared" si="29"/>
        <v>15000</v>
      </c>
      <c r="BJ50" s="61">
        <f t="shared" si="29"/>
        <v>15000</v>
      </c>
      <c r="BK50" s="61">
        <f t="shared" si="29"/>
        <v>15000</v>
      </c>
      <c r="BL50" s="61">
        <f t="shared" si="35"/>
        <v>15000</v>
      </c>
      <c r="BM50" s="61">
        <f t="shared" si="34"/>
        <v>15000</v>
      </c>
      <c r="BN50" s="61">
        <f t="shared" si="28"/>
        <v>15000</v>
      </c>
      <c r="BO50" s="61">
        <f t="shared" si="28"/>
        <v>15000</v>
      </c>
      <c r="BP50" s="61">
        <f t="shared" si="28"/>
        <v>15000</v>
      </c>
      <c r="BQ50" s="61">
        <f t="shared" si="28"/>
        <v>15000</v>
      </c>
      <c r="BR50" s="61">
        <f t="shared" si="38"/>
        <v>15000</v>
      </c>
      <c r="BS50" s="61">
        <f t="shared" ref="BS50:BS65" si="40">JK</f>
        <v>15000</v>
      </c>
      <c r="BT50" s="61">
        <f t="shared" si="8"/>
        <v>15000</v>
      </c>
      <c r="BU50" s="61">
        <f t="shared" si="10"/>
        <v>15000</v>
      </c>
      <c r="BV50" s="61">
        <f t="shared" si="12"/>
        <v>15000</v>
      </c>
      <c r="BW50" s="61">
        <f t="shared" si="13"/>
        <v>15000</v>
      </c>
      <c r="BX50" s="61">
        <f t="shared" si="14"/>
        <v>15000</v>
      </c>
      <c r="BY50" s="61">
        <f t="shared" si="15"/>
        <v>15000</v>
      </c>
      <c r="BZ50" s="61">
        <f t="shared" si="18"/>
        <v>15000</v>
      </c>
      <c r="CA50" s="61">
        <f t="shared" si="22"/>
        <v>15000</v>
      </c>
      <c r="CB50" s="61">
        <f t="shared" si="22"/>
        <v>15000</v>
      </c>
      <c r="CC50" s="61">
        <f t="shared" si="22"/>
        <v>15000</v>
      </c>
      <c r="CD50" s="61">
        <f t="shared" si="27"/>
        <v>15000</v>
      </c>
      <c r="CE50" s="61">
        <f t="shared" si="27"/>
        <v>15000</v>
      </c>
      <c r="CF50" s="61">
        <f t="shared" si="27"/>
        <v>15000</v>
      </c>
      <c r="CG50" s="61">
        <f t="shared" si="27"/>
        <v>15000</v>
      </c>
      <c r="CH50" s="61">
        <f t="shared" si="26"/>
        <v>15000</v>
      </c>
      <c r="CI50" s="61">
        <f t="shared" si="23"/>
        <v>15000</v>
      </c>
      <c r="CJ50" s="61">
        <f t="shared" si="39"/>
        <v>15000</v>
      </c>
      <c r="CK50" s="61">
        <f t="shared" si="39"/>
        <v>15000</v>
      </c>
      <c r="CL50" s="61">
        <f t="shared" si="37"/>
        <v>15000</v>
      </c>
      <c r="CM50" s="61">
        <f t="shared" si="37"/>
        <v>15000</v>
      </c>
      <c r="CN50" s="61">
        <f t="shared" si="37"/>
        <v>15000</v>
      </c>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row>
    <row r="51" spans="1:233" ht="1.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f t="shared" si="36"/>
        <v>15000</v>
      </c>
      <c r="BG51" s="61">
        <f t="shared" si="31"/>
        <v>15000</v>
      </c>
      <c r="BH51" s="61">
        <f t="shared" si="30"/>
        <v>15000</v>
      </c>
      <c r="BI51" s="61">
        <f t="shared" si="29"/>
        <v>15000</v>
      </c>
      <c r="BJ51" s="61">
        <f t="shared" si="29"/>
        <v>15000</v>
      </c>
      <c r="BK51" s="61">
        <f t="shared" si="29"/>
        <v>15000</v>
      </c>
      <c r="BL51" s="61">
        <f t="shared" si="35"/>
        <v>15000</v>
      </c>
      <c r="BM51" s="61">
        <f t="shared" si="34"/>
        <v>15000</v>
      </c>
      <c r="BN51" s="61">
        <f t="shared" si="28"/>
        <v>15000</v>
      </c>
      <c r="BO51" s="61">
        <f t="shared" si="28"/>
        <v>15000</v>
      </c>
      <c r="BP51" s="61">
        <f t="shared" si="28"/>
        <v>15000</v>
      </c>
      <c r="BQ51" s="61">
        <f t="shared" si="28"/>
        <v>15000</v>
      </c>
      <c r="BR51" s="61">
        <f t="shared" si="38"/>
        <v>15000</v>
      </c>
      <c r="BS51" s="61">
        <f t="shared" si="40"/>
        <v>15000</v>
      </c>
      <c r="BT51" s="61">
        <f t="shared" si="8"/>
        <v>15000</v>
      </c>
      <c r="BU51" s="61">
        <f t="shared" si="10"/>
        <v>15000</v>
      </c>
      <c r="BV51" s="61">
        <f t="shared" si="12"/>
        <v>15000</v>
      </c>
      <c r="BW51" s="61">
        <f t="shared" si="13"/>
        <v>15000</v>
      </c>
      <c r="BX51" s="61">
        <f t="shared" si="14"/>
        <v>15000</v>
      </c>
      <c r="BY51" s="61">
        <f t="shared" si="15"/>
        <v>15000</v>
      </c>
      <c r="BZ51" s="61">
        <f t="shared" si="18"/>
        <v>15000</v>
      </c>
      <c r="CA51" s="61">
        <f t="shared" si="22"/>
        <v>15000</v>
      </c>
      <c r="CB51" s="61">
        <f t="shared" si="22"/>
        <v>15000</v>
      </c>
      <c r="CC51" s="61">
        <f t="shared" si="22"/>
        <v>15000</v>
      </c>
      <c r="CD51" s="61">
        <f t="shared" si="27"/>
        <v>15000</v>
      </c>
      <c r="CE51" s="61">
        <f t="shared" si="27"/>
        <v>15000</v>
      </c>
      <c r="CF51" s="61">
        <f t="shared" si="27"/>
        <v>15000</v>
      </c>
      <c r="CG51" s="61">
        <f t="shared" si="27"/>
        <v>15000</v>
      </c>
      <c r="CH51" s="61">
        <f t="shared" si="26"/>
        <v>15000</v>
      </c>
      <c r="CI51" s="61">
        <f t="shared" si="23"/>
        <v>15000</v>
      </c>
      <c r="CJ51" s="61">
        <f t="shared" si="39"/>
        <v>15000</v>
      </c>
      <c r="CK51" s="61">
        <f t="shared" si="39"/>
        <v>15000</v>
      </c>
      <c r="CL51" s="61">
        <f t="shared" si="37"/>
        <v>15000</v>
      </c>
      <c r="CM51" s="61">
        <f t="shared" si="37"/>
        <v>15000</v>
      </c>
      <c r="CN51" s="61">
        <f t="shared" si="37"/>
        <v>15000</v>
      </c>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row>
    <row r="52" spans="1:233" ht="1.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f t="shared" si="36"/>
        <v>15000</v>
      </c>
      <c r="BG52" s="61">
        <f t="shared" si="31"/>
        <v>15000</v>
      </c>
      <c r="BH52" s="61">
        <f t="shared" si="30"/>
        <v>15000</v>
      </c>
      <c r="BI52" s="61">
        <f t="shared" si="29"/>
        <v>15000</v>
      </c>
      <c r="BJ52" s="61">
        <f t="shared" si="29"/>
        <v>15000</v>
      </c>
      <c r="BK52" s="61">
        <f t="shared" si="29"/>
        <v>15000</v>
      </c>
      <c r="BL52" s="61">
        <f t="shared" si="35"/>
        <v>15000</v>
      </c>
      <c r="BM52" s="61">
        <f t="shared" si="34"/>
        <v>15000</v>
      </c>
      <c r="BN52" s="61">
        <f t="shared" si="28"/>
        <v>15000</v>
      </c>
      <c r="BO52" s="61">
        <f t="shared" si="28"/>
        <v>15000</v>
      </c>
      <c r="BP52" s="61">
        <f t="shared" si="28"/>
        <v>15000</v>
      </c>
      <c r="BQ52" s="61">
        <f t="shared" si="28"/>
        <v>15000</v>
      </c>
      <c r="BR52" s="61">
        <f t="shared" si="38"/>
        <v>15000</v>
      </c>
      <c r="BS52" s="61">
        <f t="shared" si="40"/>
        <v>15000</v>
      </c>
      <c r="BT52" s="61">
        <f t="shared" si="8"/>
        <v>15000</v>
      </c>
      <c r="BU52" s="61">
        <f t="shared" si="10"/>
        <v>15000</v>
      </c>
      <c r="BV52" s="61">
        <f t="shared" si="12"/>
        <v>15000</v>
      </c>
      <c r="BW52" s="61">
        <f t="shared" si="13"/>
        <v>15000</v>
      </c>
      <c r="BX52" s="61">
        <f t="shared" si="14"/>
        <v>15000</v>
      </c>
      <c r="BY52" s="61">
        <f t="shared" si="15"/>
        <v>15000</v>
      </c>
      <c r="BZ52" s="61">
        <f t="shared" si="18"/>
        <v>15000</v>
      </c>
      <c r="CA52" s="61">
        <f t="shared" si="22"/>
        <v>15000</v>
      </c>
      <c r="CB52" s="61">
        <f t="shared" si="22"/>
        <v>15000</v>
      </c>
      <c r="CC52" s="61">
        <f t="shared" si="22"/>
        <v>15000</v>
      </c>
      <c r="CD52" s="61">
        <f t="shared" si="27"/>
        <v>15000</v>
      </c>
      <c r="CE52" s="61">
        <f t="shared" si="27"/>
        <v>15000</v>
      </c>
      <c r="CF52" s="61">
        <f t="shared" si="27"/>
        <v>15000</v>
      </c>
      <c r="CG52" s="61">
        <f t="shared" si="27"/>
        <v>15000</v>
      </c>
      <c r="CH52" s="61">
        <f t="shared" si="26"/>
        <v>15000</v>
      </c>
      <c r="CI52" s="61">
        <f t="shared" si="23"/>
        <v>15000</v>
      </c>
      <c r="CJ52" s="61">
        <f t="shared" si="39"/>
        <v>15000</v>
      </c>
      <c r="CK52" s="61">
        <f t="shared" si="39"/>
        <v>15000</v>
      </c>
      <c r="CL52" s="61">
        <f t="shared" si="37"/>
        <v>15000</v>
      </c>
      <c r="CM52" s="61">
        <f t="shared" si="37"/>
        <v>15000</v>
      </c>
      <c r="CN52" s="61">
        <f t="shared" si="37"/>
        <v>15000</v>
      </c>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row>
    <row r="53" spans="1:233" ht="1.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f t="shared" si="36"/>
        <v>15000</v>
      </c>
      <c r="BG53" s="61">
        <f t="shared" si="31"/>
        <v>15000</v>
      </c>
      <c r="BH53" s="61">
        <f t="shared" si="30"/>
        <v>15000</v>
      </c>
      <c r="BI53" s="61">
        <f t="shared" si="29"/>
        <v>15000</v>
      </c>
      <c r="BJ53" s="61">
        <f t="shared" si="29"/>
        <v>15000</v>
      </c>
      <c r="BK53" s="61">
        <f t="shared" si="29"/>
        <v>15000</v>
      </c>
      <c r="BL53" s="61">
        <f t="shared" si="35"/>
        <v>15000</v>
      </c>
      <c r="BM53" s="61">
        <f t="shared" si="34"/>
        <v>15000</v>
      </c>
      <c r="BN53" s="61">
        <f t="shared" si="28"/>
        <v>15000</v>
      </c>
      <c r="BO53" s="61">
        <f t="shared" si="28"/>
        <v>15000</v>
      </c>
      <c r="BP53" s="61">
        <f t="shared" si="28"/>
        <v>15000</v>
      </c>
      <c r="BQ53" s="61">
        <f t="shared" si="28"/>
        <v>15000</v>
      </c>
      <c r="BR53" s="61">
        <f t="shared" si="38"/>
        <v>15000</v>
      </c>
      <c r="BS53" s="61">
        <f t="shared" si="40"/>
        <v>15000</v>
      </c>
      <c r="BT53" s="61">
        <f t="shared" si="8"/>
        <v>15000</v>
      </c>
      <c r="BU53" s="61">
        <f t="shared" si="10"/>
        <v>15000</v>
      </c>
      <c r="BV53" s="61">
        <f t="shared" si="12"/>
        <v>15000</v>
      </c>
      <c r="BW53" s="61">
        <f t="shared" si="13"/>
        <v>15000</v>
      </c>
      <c r="BX53" s="61">
        <f t="shared" si="14"/>
        <v>15000</v>
      </c>
      <c r="BY53" s="61">
        <f t="shared" si="15"/>
        <v>15000</v>
      </c>
      <c r="BZ53" s="61">
        <f t="shared" si="18"/>
        <v>15000</v>
      </c>
      <c r="CA53" s="61">
        <f t="shared" si="22"/>
        <v>15000</v>
      </c>
      <c r="CB53" s="61">
        <f t="shared" si="22"/>
        <v>15000</v>
      </c>
      <c r="CC53" s="61">
        <f t="shared" si="22"/>
        <v>15000</v>
      </c>
      <c r="CD53" s="61">
        <f t="shared" si="27"/>
        <v>15000</v>
      </c>
      <c r="CE53" s="61">
        <f t="shared" si="27"/>
        <v>15000</v>
      </c>
      <c r="CF53" s="61">
        <f t="shared" si="27"/>
        <v>15000</v>
      </c>
      <c r="CG53" s="61">
        <f t="shared" si="27"/>
        <v>15000</v>
      </c>
      <c r="CH53" s="61">
        <f t="shared" si="26"/>
        <v>15000</v>
      </c>
      <c r="CI53" s="61">
        <f t="shared" si="23"/>
        <v>15000</v>
      </c>
      <c r="CJ53" s="61">
        <f t="shared" si="39"/>
        <v>15000</v>
      </c>
      <c r="CK53" s="61">
        <f t="shared" si="39"/>
        <v>15000</v>
      </c>
      <c r="CL53" s="61">
        <f t="shared" si="37"/>
        <v>15000</v>
      </c>
      <c r="CM53" s="61">
        <f t="shared" si="37"/>
        <v>15000</v>
      </c>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row>
    <row r="54" spans="1:233" ht="1.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f t="shared" si="36"/>
        <v>15000</v>
      </c>
      <c r="BG54" s="61">
        <f t="shared" si="31"/>
        <v>15000</v>
      </c>
      <c r="BH54" s="61">
        <f t="shared" si="30"/>
        <v>15000</v>
      </c>
      <c r="BI54" s="61">
        <f t="shared" si="29"/>
        <v>15000</v>
      </c>
      <c r="BJ54" s="61">
        <f t="shared" si="29"/>
        <v>15000</v>
      </c>
      <c r="BK54" s="61">
        <f t="shared" si="29"/>
        <v>15000</v>
      </c>
      <c r="BL54" s="61">
        <f t="shared" si="35"/>
        <v>15000</v>
      </c>
      <c r="BM54" s="61">
        <f t="shared" si="34"/>
        <v>15000</v>
      </c>
      <c r="BN54" s="61">
        <f t="shared" ref="BN54:BQ65" si="41">JK</f>
        <v>15000</v>
      </c>
      <c r="BO54" s="61">
        <f t="shared" si="41"/>
        <v>15000</v>
      </c>
      <c r="BP54" s="61">
        <f t="shared" si="41"/>
        <v>15000</v>
      </c>
      <c r="BQ54" s="61">
        <f t="shared" si="41"/>
        <v>15000</v>
      </c>
      <c r="BR54" s="61">
        <f t="shared" si="38"/>
        <v>15000</v>
      </c>
      <c r="BS54" s="61">
        <f t="shared" si="40"/>
        <v>15000</v>
      </c>
      <c r="BT54" s="61">
        <f t="shared" si="8"/>
        <v>15000</v>
      </c>
      <c r="BU54" s="61">
        <f t="shared" si="10"/>
        <v>15000</v>
      </c>
      <c r="BV54" s="61">
        <f t="shared" si="12"/>
        <v>15000</v>
      </c>
      <c r="BW54" s="61">
        <f t="shared" si="13"/>
        <v>15000</v>
      </c>
      <c r="BX54" s="61">
        <f t="shared" si="14"/>
        <v>15000</v>
      </c>
      <c r="BY54" s="61">
        <f t="shared" si="15"/>
        <v>15000</v>
      </c>
      <c r="BZ54" s="61">
        <f t="shared" si="18"/>
        <v>15000</v>
      </c>
      <c r="CA54" s="61">
        <f t="shared" si="22"/>
        <v>15000</v>
      </c>
      <c r="CB54" s="61">
        <f t="shared" si="22"/>
        <v>15000</v>
      </c>
      <c r="CC54" s="61">
        <f t="shared" si="22"/>
        <v>15000</v>
      </c>
      <c r="CD54" s="61">
        <f t="shared" si="27"/>
        <v>15000</v>
      </c>
      <c r="CE54" s="61">
        <f t="shared" si="27"/>
        <v>15000</v>
      </c>
      <c r="CF54" s="61">
        <f t="shared" si="27"/>
        <v>15000</v>
      </c>
      <c r="CG54" s="61">
        <f t="shared" si="27"/>
        <v>15000</v>
      </c>
      <c r="CH54" s="61">
        <f t="shared" si="26"/>
        <v>15000</v>
      </c>
      <c r="CI54" s="61">
        <f t="shared" si="23"/>
        <v>15000</v>
      </c>
      <c r="CJ54" s="61">
        <f t="shared" si="39"/>
        <v>15000</v>
      </c>
      <c r="CK54" s="61">
        <f t="shared" si="39"/>
        <v>15000</v>
      </c>
      <c r="CL54" s="61">
        <f t="shared" si="37"/>
        <v>15000</v>
      </c>
      <c r="CM54" s="61">
        <f t="shared" si="37"/>
        <v>15000</v>
      </c>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row>
    <row r="55" spans="1:233" ht="1.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f t="shared" si="36"/>
        <v>15000</v>
      </c>
      <c r="BG55" s="61">
        <f t="shared" si="31"/>
        <v>15000</v>
      </c>
      <c r="BH55" s="61">
        <f t="shared" si="30"/>
        <v>15000</v>
      </c>
      <c r="BI55" s="61">
        <f t="shared" si="29"/>
        <v>15000</v>
      </c>
      <c r="BJ55" s="61">
        <f t="shared" si="29"/>
        <v>15000</v>
      </c>
      <c r="BK55" s="61">
        <f t="shared" si="29"/>
        <v>15000</v>
      </c>
      <c r="BL55" s="61">
        <f t="shared" si="35"/>
        <v>15000</v>
      </c>
      <c r="BM55" s="61">
        <f t="shared" si="34"/>
        <v>15000</v>
      </c>
      <c r="BN55" s="61">
        <f t="shared" si="41"/>
        <v>15000</v>
      </c>
      <c r="BO55" s="61">
        <f t="shared" si="41"/>
        <v>15000</v>
      </c>
      <c r="BP55" s="61">
        <f t="shared" si="41"/>
        <v>15000</v>
      </c>
      <c r="BQ55" s="61">
        <f t="shared" si="41"/>
        <v>15000</v>
      </c>
      <c r="BR55" s="61">
        <f t="shared" si="38"/>
        <v>15000</v>
      </c>
      <c r="BS55" s="61">
        <f t="shared" si="40"/>
        <v>15000</v>
      </c>
      <c r="BT55" s="61">
        <f t="shared" si="8"/>
        <v>15000</v>
      </c>
      <c r="BU55" s="61">
        <f t="shared" si="10"/>
        <v>15000</v>
      </c>
      <c r="BV55" s="61">
        <f t="shared" si="12"/>
        <v>15000</v>
      </c>
      <c r="BW55" s="61">
        <f t="shared" si="13"/>
        <v>15000</v>
      </c>
      <c r="BX55" s="61">
        <f t="shared" si="14"/>
        <v>15000</v>
      </c>
      <c r="BY55" s="61">
        <f t="shared" si="15"/>
        <v>15000</v>
      </c>
      <c r="BZ55" s="61">
        <f t="shared" si="18"/>
        <v>15000</v>
      </c>
      <c r="CA55" s="61">
        <f t="shared" si="22"/>
        <v>15000</v>
      </c>
      <c r="CB55" s="61">
        <f t="shared" si="22"/>
        <v>15000</v>
      </c>
      <c r="CC55" s="61">
        <f t="shared" si="22"/>
        <v>15000</v>
      </c>
      <c r="CD55" s="61">
        <f t="shared" si="27"/>
        <v>15000</v>
      </c>
      <c r="CE55" s="61">
        <f t="shared" si="27"/>
        <v>15000</v>
      </c>
      <c r="CF55" s="61">
        <f t="shared" si="27"/>
        <v>15000</v>
      </c>
      <c r="CG55" s="61">
        <f t="shared" si="27"/>
        <v>15000</v>
      </c>
      <c r="CH55" s="61">
        <f t="shared" si="26"/>
        <v>15000</v>
      </c>
      <c r="CI55" s="61">
        <f t="shared" si="23"/>
        <v>15000</v>
      </c>
      <c r="CJ55" s="61">
        <f t="shared" si="39"/>
        <v>15000</v>
      </c>
      <c r="CK55" s="61">
        <f t="shared" si="39"/>
        <v>15000</v>
      </c>
      <c r="CL55" s="61">
        <f t="shared" si="37"/>
        <v>15000</v>
      </c>
      <c r="CM55" s="61">
        <f t="shared" si="37"/>
        <v>15000</v>
      </c>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row>
    <row r="56" spans="1:233" ht="1.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f t="shared" si="36"/>
        <v>15000</v>
      </c>
      <c r="BG56" s="61">
        <f t="shared" si="31"/>
        <v>15000</v>
      </c>
      <c r="BH56" s="61">
        <f t="shared" si="30"/>
        <v>15000</v>
      </c>
      <c r="BI56" s="61">
        <f t="shared" si="29"/>
        <v>15000</v>
      </c>
      <c r="BJ56" s="61">
        <f t="shared" si="29"/>
        <v>15000</v>
      </c>
      <c r="BK56" s="61">
        <f t="shared" si="29"/>
        <v>15000</v>
      </c>
      <c r="BL56" s="61">
        <f t="shared" si="35"/>
        <v>15000</v>
      </c>
      <c r="BM56" s="61">
        <f t="shared" si="34"/>
        <v>15000</v>
      </c>
      <c r="BN56" s="61">
        <f t="shared" si="41"/>
        <v>15000</v>
      </c>
      <c r="BO56" s="61">
        <f t="shared" si="41"/>
        <v>15000</v>
      </c>
      <c r="BP56" s="61">
        <f t="shared" si="41"/>
        <v>15000</v>
      </c>
      <c r="BQ56" s="61">
        <f t="shared" si="41"/>
        <v>15000</v>
      </c>
      <c r="BR56" s="61">
        <f t="shared" si="38"/>
        <v>15000</v>
      </c>
      <c r="BS56" s="61">
        <f t="shared" si="40"/>
        <v>15000</v>
      </c>
      <c r="BT56" s="61">
        <f t="shared" si="8"/>
        <v>15000</v>
      </c>
      <c r="BU56" s="61">
        <f t="shared" si="10"/>
        <v>15000</v>
      </c>
      <c r="BV56" s="61">
        <f t="shared" si="12"/>
        <v>15000</v>
      </c>
      <c r="BW56" s="61">
        <f t="shared" si="13"/>
        <v>15000</v>
      </c>
      <c r="BX56" s="61">
        <f t="shared" si="14"/>
        <v>15000</v>
      </c>
      <c r="BY56" s="61">
        <f t="shared" si="15"/>
        <v>15000</v>
      </c>
      <c r="BZ56" s="61">
        <f t="shared" si="18"/>
        <v>15000</v>
      </c>
      <c r="CA56" s="61">
        <f t="shared" si="22"/>
        <v>15000</v>
      </c>
      <c r="CB56" s="61">
        <f t="shared" si="22"/>
        <v>15000</v>
      </c>
      <c r="CC56" s="61">
        <f t="shared" si="22"/>
        <v>15000</v>
      </c>
      <c r="CD56" s="61">
        <f t="shared" si="27"/>
        <v>15000</v>
      </c>
      <c r="CE56" s="61">
        <f t="shared" si="27"/>
        <v>15000</v>
      </c>
      <c r="CF56" s="61">
        <f t="shared" si="27"/>
        <v>15000</v>
      </c>
      <c r="CG56" s="61">
        <f t="shared" si="27"/>
        <v>15000</v>
      </c>
      <c r="CH56" s="61">
        <f t="shared" si="26"/>
        <v>15000</v>
      </c>
      <c r="CI56" s="61">
        <f t="shared" si="23"/>
        <v>15000</v>
      </c>
      <c r="CJ56" s="61">
        <f t="shared" si="39"/>
        <v>15000</v>
      </c>
      <c r="CK56" s="61">
        <f t="shared" si="39"/>
        <v>15000</v>
      </c>
      <c r="CL56" s="61">
        <f t="shared" si="37"/>
        <v>15000</v>
      </c>
      <c r="CM56" s="61">
        <f t="shared" si="37"/>
        <v>15000</v>
      </c>
      <c r="CN56" s="61">
        <f t="shared" si="37"/>
        <v>15000</v>
      </c>
      <c r="CO56" s="61">
        <f t="shared" si="37"/>
        <v>15000</v>
      </c>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row>
    <row r="57" spans="1:233" ht="1.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f t="shared" si="36"/>
        <v>15000</v>
      </c>
      <c r="BG57" s="61">
        <f t="shared" si="31"/>
        <v>15000</v>
      </c>
      <c r="BH57" s="61">
        <f t="shared" si="30"/>
        <v>15000</v>
      </c>
      <c r="BI57" s="61">
        <f t="shared" si="29"/>
        <v>15000</v>
      </c>
      <c r="BJ57" s="61">
        <f t="shared" si="29"/>
        <v>15000</v>
      </c>
      <c r="BK57" s="61">
        <f t="shared" si="29"/>
        <v>15000</v>
      </c>
      <c r="BL57" s="61">
        <f t="shared" si="35"/>
        <v>15000</v>
      </c>
      <c r="BM57" s="61">
        <f t="shared" si="34"/>
        <v>15000</v>
      </c>
      <c r="BN57" s="61">
        <f t="shared" si="41"/>
        <v>15000</v>
      </c>
      <c r="BO57" s="61">
        <f t="shared" si="41"/>
        <v>15000</v>
      </c>
      <c r="BP57" s="61">
        <f t="shared" si="41"/>
        <v>15000</v>
      </c>
      <c r="BQ57" s="61">
        <f t="shared" si="41"/>
        <v>15000</v>
      </c>
      <c r="BR57" s="61">
        <f t="shared" si="38"/>
        <v>15000</v>
      </c>
      <c r="BS57" s="61">
        <f t="shared" si="40"/>
        <v>15000</v>
      </c>
      <c r="BT57" s="61">
        <f t="shared" si="8"/>
        <v>15000</v>
      </c>
      <c r="BU57" s="61">
        <f t="shared" si="10"/>
        <v>15000</v>
      </c>
      <c r="BV57" s="61">
        <f t="shared" si="12"/>
        <v>15000</v>
      </c>
      <c r="BW57" s="61">
        <f t="shared" si="13"/>
        <v>15000</v>
      </c>
      <c r="BX57" s="61">
        <f t="shared" si="14"/>
        <v>15000</v>
      </c>
      <c r="BY57" s="61">
        <f t="shared" si="15"/>
        <v>15000</v>
      </c>
      <c r="BZ57" s="61">
        <f t="shared" si="18"/>
        <v>15000</v>
      </c>
      <c r="CA57" s="61">
        <f t="shared" si="22"/>
        <v>15000</v>
      </c>
      <c r="CB57" s="61">
        <f t="shared" si="22"/>
        <v>15000</v>
      </c>
      <c r="CC57" s="61">
        <f t="shared" si="22"/>
        <v>15000</v>
      </c>
      <c r="CD57" s="61">
        <f t="shared" si="27"/>
        <v>15000</v>
      </c>
      <c r="CE57" s="61">
        <f t="shared" si="27"/>
        <v>15000</v>
      </c>
      <c r="CF57" s="61">
        <f t="shared" si="27"/>
        <v>15000</v>
      </c>
      <c r="CG57" s="61">
        <f t="shared" si="27"/>
        <v>15000</v>
      </c>
      <c r="CH57" s="61">
        <f t="shared" si="26"/>
        <v>15000</v>
      </c>
      <c r="CI57" s="61">
        <f t="shared" si="23"/>
        <v>15000</v>
      </c>
      <c r="CJ57" s="61">
        <f t="shared" si="39"/>
        <v>15000</v>
      </c>
      <c r="CK57" s="61">
        <f t="shared" si="39"/>
        <v>15000</v>
      </c>
      <c r="CL57" s="61">
        <f t="shared" si="37"/>
        <v>15000</v>
      </c>
      <c r="CM57" s="61">
        <f t="shared" si="37"/>
        <v>15000</v>
      </c>
      <c r="CN57" s="61">
        <f t="shared" ref="CK57:CP66" si="42">JK</f>
        <v>15000</v>
      </c>
      <c r="CO57" s="61">
        <f t="shared" si="42"/>
        <v>15000</v>
      </c>
      <c r="CP57" s="61">
        <f t="shared" si="42"/>
        <v>15000</v>
      </c>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row>
    <row r="58" spans="1:233" ht="1.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f t="shared" si="36"/>
        <v>15000</v>
      </c>
      <c r="BG58" s="61">
        <f t="shared" si="36"/>
        <v>15000</v>
      </c>
      <c r="BH58" s="61">
        <f t="shared" si="30"/>
        <v>15000</v>
      </c>
      <c r="BI58" s="61">
        <f t="shared" si="29"/>
        <v>15000</v>
      </c>
      <c r="BJ58" s="61">
        <f t="shared" si="29"/>
        <v>15000</v>
      </c>
      <c r="BK58" s="61">
        <f t="shared" si="29"/>
        <v>15000</v>
      </c>
      <c r="BL58" s="61">
        <f t="shared" si="35"/>
        <v>15000</v>
      </c>
      <c r="BM58" s="61">
        <f t="shared" si="34"/>
        <v>15000</v>
      </c>
      <c r="BN58" s="61">
        <f t="shared" si="41"/>
        <v>15000</v>
      </c>
      <c r="BO58" s="61">
        <f t="shared" si="41"/>
        <v>15000</v>
      </c>
      <c r="BP58" s="61">
        <f t="shared" si="41"/>
        <v>15000</v>
      </c>
      <c r="BQ58" s="61">
        <f t="shared" si="41"/>
        <v>15000</v>
      </c>
      <c r="BR58" s="61">
        <f t="shared" si="38"/>
        <v>15000</v>
      </c>
      <c r="BS58" s="61">
        <f t="shared" si="40"/>
        <v>15000</v>
      </c>
      <c r="BT58" s="61">
        <f t="shared" si="8"/>
        <v>15000</v>
      </c>
      <c r="BU58" s="61">
        <f t="shared" si="10"/>
        <v>15000</v>
      </c>
      <c r="BV58" s="61">
        <f t="shared" si="12"/>
        <v>15000</v>
      </c>
      <c r="BW58" s="61">
        <f t="shared" si="13"/>
        <v>15000</v>
      </c>
      <c r="BX58" s="61">
        <f t="shared" ref="BX58:BZ78" si="43">HP</f>
        <v>14000</v>
      </c>
      <c r="BY58" s="61">
        <f t="shared" si="43"/>
        <v>14000</v>
      </c>
      <c r="BZ58" s="61">
        <f t="shared" si="43"/>
        <v>14000</v>
      </c>
      <c r="CA58" s="61">
        <f t="shared" si="22"/>
        <v>15000</v>
      </c>
      <c r="CB58" s="61">
        <f t="shared" si="22"/>
        <v>15000</v>
      </c>
      <c r="CC58" s="61">
        <f t="shared" si="22"/>
        <v>15000</v>
      </c>
      <c r="CD58" s="61">
        <f t="shared" si="27"/>
        <v>15000</v>
      </c>
      <c r="CE58" s="61">
        <f t="shared" si="27"/>
        <v>15000</v>
      </c>
      <c r="CF58" s="61">
        <f t="shared" si="27"/>
        <v>15000</v>
      </c>
      <c r="CG58" s="61">
        <f t="shared" si="27"/>
        <v>15000</v>
      </c>
      <c r="CH58" s="61">
        <f t="shared" si="26"/>
        <v>15000</v>
      </c>
      <c r="CI58" s="61">
        <f t="shared" si="23"/>
        <v>15000</v>
      </c>
      <c r="CJ58" s="61">
        <f t="shared" si="39"/>
        <v>15000</v>
      </c>
      <c r="CK58" s="61">
        <f t="shared" si="39"/>
        <v>15000</v>
      </c>
      <c r="CL58" s="61">
        <f t="shared" si="37"/>
        <v>15000</v>
      </c>
      <c r="CM58" s="61">
        <f t="shared" si="37"/>
        <v>15000</v>
      </c>
      <c r="CN58" s="61">
        <f t="shared" si="42"/>
        <v>15000</v>
      </c>
      <c r="CO58" s="61">
        <f t="shared" si="42"/>
        <v>15000</v>
      </c>
      <c r="CP58" s="61">
        <f t="shared" si="42"/>
        <v>15000</v>
      </c>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row>
    <row r="59" spans="1:233" ht="1.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f t="shared" si="30"/>
        <v>15000</v>
      </c>
      <c r="BI59" s="61">
        <f t="shared" si="29"/>
        <v>15000</v>
      </c>
      <c r="BJ59" s="61">
        <f t="shared" si="29"/>
        <v>15000</v>
      </c>
      <c r="BK59" s="61">
        <f t="shared" si="29"/>
        <v>15000</v>
      </c>
      <c r="BL59" s="61">
        <f t="shared" si="35"/>
        <v>15000</v>
      </c>
      <c r="BM59" s="61">
        <f t="shared" si="34"/>
        <v>15000</v>
      </c>
      <c r="BN59" s="61">
        <f t="shared" si="41"/>
        <v>15000</v>
      </c>
      <c r="BO59" s="61">
        <f t="shared" si="41"/>
        <v>15000</v>
      </c>
      <c r="BP59" s="61">
        <f t="shared" si="41"/>
        <v>15000</v>
      </c>
      <c r="BQ59" s="61">
        <f t="shared" si="41"/>
        <v>15000</v>
      </c>
      <c r="BR59" s="61">
        <f t="shared" si="38"/>
        <v>15000</v>
      </c>
      <c r="BS59" s="61">
        <f t="shared" si="40"/>
        <v>15000</v>
      </c>
      <c r="BT59" s="61">
        <f t="shared" si="8"/>
        <v>15000</v>
      </c>
      <c r="BU59" s="61">
        <f t="shared" si="10"/>
        <v>15000</v>
      </c>
      <c r="BV59" s="61">
        <f t="shared" si="12"/>
        <v>15000</v>
      </c>
      <c r="BW59" s="61">
        <f t="shared" ref="BW59:BW77" si="44">HP</f>
        <v>14000</v>
      </c>
      <c r="BX59" s="61">
        <f t="shared" si="43"/>
        <v>14000</v>
      </c>
      <c r="BY59" s="61">
        <f t="shared" si="43"/>
        <v>14000</v>
      </c>
      <c r="BZ59" s="61">
        <f t="shared" si="43"/>
        <v>14000</v>
      </c>
      <c r="CA59" s="61">
        <f t="shared" si="22"/>
        <v>15000</v>
      </c>
      <c r="CB59" s="61">
        <f t="shared" si="22"/>
        <v>15000</v>
      </c>
      <c r="CC59" s="61">
        <f t="shared" si="22"/>
        <v>15000</v>
      </c>
      <c r="CD59" s="61">
        <f t="shared" si="27"/>
        <v>15000</v>
      </c>
      <c r="CE59" s="61">
        <f t="shared" si="27"/>
        <v>15000</v>
      </c>
      <c r="CF59" s="61">
        <f t="shared" si="27"/>
        <v>15000</v>
      </c>
      <c r="CG59" s="61">
        <f t="shared" si="27"/>
        <v>15000</v>
      </c>
      <c r="CH59" s="61">
        <f t="shared" si="26"/>
        <v>15000</v>
      </c>
      <c r="CI59" s="61">
        <f t="shared" si="23"/>
        <v>15000</v>
      </c>
      <c r="CJ59" s="61">
        <f t="shared" si="39"/>
        <v>15000</v>
      </c>
      <c r="CK59" s="61">
        <f t="shared" si="39"/>
        <v>15000</v>
      </c>
      <c r="CL59" s="61">
        <f t="shared" si="37"/>
        <v>15000</v>
      </c>
      <c r="CM59" s="61">
        <f t="shared" si="37"/>
        <v>15000</v>
      </c>
      <c r="CN59" s="61">
        <f t="shared" si="42"/>
        <v>15000</v>
      </c>
      <c r="CO59" s="61">
        <f t="shared" si="42"/>
        <v>15000</v>
      </c>
      <c r="CP59" s="61">
        <f t="shared" si="42"/>
        <v>15000</v>
      </c>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row>
    <row r="60" spans="1:233" ht="1.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f t="shared" si="30"/>
        <v>15000</v>
      </c>
      <c r="BI60" s="61">
        <f t="shared" si="30"/>
        <v>15000</v>
      </c>
      <c r="BJ60" s="61">
        <f>JK</f>
        <v>15000</v>
      </c>
      <c r="BK60" s="61">
        <f>JK</f>
        <v>15000</v>
      </c>
      <c r="BL60" s="61">
        <f t="shared" si="35"/>
        <v>15000</v>
      </c>
      <c r="BM60" s="61">
        <f t="shared" si="34"/>
        <v>15000</v>
      </c>
      <c r="BN60" s="61">
        <f t="shared" si="41"/>
        <v>15000</v>
      </c>
      <c r="BO60" s="61">
        <f t="shared" si="41"/>
        <v>15000</v>
      </c>
      <c r="BP60" s="61">
        <f t="shared" si="41"/>
        <v>15000</v>
      </c>
      <c r="BQ60" s="61">
        <f t="shared" si="41"/>
        <v>15000</v>
      </c>
      <c r="BR60" s="61">
        <f t="shared" si="38"/>
        <v>15000</v>
      </c>
      <c r="BS60" s="61">
        <f t="shared" si="40"/>
        <v>15000</v>
      </c>
      <c r="BT60" s="61">
        <f t="shared" si="8"/>
        <v>15000</v>
      </c>
      <c r="BU60" s="61">
        <f t="shared" ref="BU60" si="45">HP</f>
        <v>14000</v>
      </c>
      <c r="BV60" s="61">
        <f t="shared" ref="BV60:BV77" si="46">HP</f>
        <v>14000</v>
      </c>
      <c r="BW60" s="61">
        <f t="shared" si="44"/>
        <v>14000</v>
      </c>
      <c r="BX60" s="61">
        <f t="shared" si="43"/>
        <v>14000</v>
      </c>
      <c r="BY60" s="61">
        <f t="shared" si="43"/>
        <v>14000</v>
      </c>
      <c r="BZ60" s="61">
        <f t="shared" si="43"/>
        <v>14000</v>
      </c>
      <c r="CA60" s="61">
        <f t="shared" ref="CA60:CA83" si="47">HP</f>
        <v>14000</v>
      </c>
      <c r="CB60" s="61">
        <f t="shared" si="22"/>
        <v>15000</v>
      </c>
      <c r="CC60" s="61">
        <f t="shared" si="22"/>
        <v>15000</v>
      </c>
      <c r="CD60" s="61">
        <f t="shared" si="22"/>
        <v>15000</v>
      </c>
      <c r="CE60" s="61">
        <f t="shared" si="22"/>
        <v>15000</v>
      </c>
      <c r="CF60" s="61">
        <f t="shared" ref="CF60:CG60" si="48">JK</f>
        <v>15000</v>
      </c>
      <c r="CG60" s="61">
        <f t="shared" si="48"/>
        <v>15000</v>
      </c>
      <c r="CH60" s="61">
        <f t="shared" si="26"/>
        <v>15000</v>
      </c>
      <c r="CI60" s="61">
        <f t="shared" si="23"/>
        <v>15000</v>
      </c>
      <c r="CJ60" s="61">
        <f t="shared" si="39"/>
        <v>15000</v>
      </c>
      <c r="CK60" s="61">
        <f t="shared" si="39"/>
        <v>15000</v>
      </c>
      <c r="CL60" s="61">
        <f t="shared" si="37"/>
        <v>15000</v>
      </c>
      <c r="CM60" s="61">
        <f t="shared" si="37"/>
        <v>15000</v>
      </c>
      <c r="CN60" s="61">
        <f t="shared" si="42"/>
        <v>15000</v>
      </c>
      <c r="CO60" s="61">
        <f t="shared" si="42"/>
        <v>15000</v>
      </c>
      <c r="CP60" s="61">
        <f t="shared" si="42"/>
        <v>15000</v>
      </c>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row>
    <row r="61" spans="1:233" ht="1.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f t="shared" si="35"/>
        <v>15000</v>
      </c>
      <c r="BK61" s="61">
        <f t="shared" si="34"/>
        <v>15000</v>
      </c>
      <c r="BL61" s="61">
        <f t="shared" si="35"/>
        <v>15000</v>
      </c>
      <c r="BM61" s="61">
        <f t="shared" si="34"/>
        <v>15000</v>
      </c>
      <c r="BN61" s="61">
        <f t="shared" si="41"/>
        <v>15000</v>
      </c>
      <c r="BO61" s="61">
        <f t="shared" si="41"/>
        <v>15000</v>
      </c>
      <c r="BP61" s="61">
        <f t="shared" si="41"/>
        <v>15000</v>
      </c>
      <c r="BQ61" s="61">
        <f t="shared" si="41"/>
        <v>15000</v>
      </c>
      <c r="BR61" s="61">
        <f t="shared" si="38"/>
        <v>15000</v>
      </c>
      <c r="BS61" s="61">
        <f t="shared" si="40"/>
        <v>15000</v>
      </c>
      <c r="BT61" s="61">
        <f t="shared" si="8"/>
        <v>15000</v>
      </c>
      <c r="BU61" s="61">
        <f t="shared" ref="BT61:BU74" si="49">HP</f>
        <v>14000</v>
      </c>
      <c r="BV61" s="61">
        <f t="shared" si="46"/>
        <v>14000</v>
      </c>
      <c r="BW61" s="61">
        <f t="shared" si="44"/>
        <v>14000</v>
      </c>
      <c r="BX61" s="61">
        <f t="shared" si="43"/>
        <v>14000</v>
      </c>
      <c r="BY61" s="61">
        <f t="shared" si="43"/>
        <v>14000</v>
      </c>
      <c r="BZ61" s="61">
        <f t="shared" si="43"/>
        <v>14000</v>
      </c>
      <c r="CA61" s="61">
        <f t="shared" si="47"/>
        <v>14000</v>
      </c>
      <c r="CB61" s="61">
        <f t="shared" ref="CB61:CB84" si="50">HP</f>
        <v>14000</v>
      </c>
      <c r="CC61" s="61">
        <f t="shared" si="27"/>
        <v>15000</v>
      </c>
      <c r="CD61" s="61">
        <f t="shared" si="27"/>
        <v>15000</v>
      </c>
      <c r="CE61" s="61">
        <f t="shared" ref="CE61:CF87" si="51">HP</f>
        <v>14000</v>
      </c>
      <c r="CF61" s="61">
        <f t="shared" si="51"/>
        <v>14000</v>
      </c>
      <c r="CG61" s="61">
        <f>JK</f>
        <v>15000</v>
      </c>
      <c r="CH61" s="61">
        <f t="shared" si="26"/>
        <v>15000</v>
      </c>
      <c r="CI61" s="61">
        <f t="shared" si="23"/>
        <v>15000</v>
      </c>
      <c r="CJ61" s="61">
        <f t="shared" si="39"/>
        <v>15000</v>
      </c>
      <c r="CK61" s="61">
        <f t="shared" si="39"/>
        <v>15000</v>
      </c>
      <c r="CL61" s="61">
        <f t="shared" si="37"/>
        <v>15000</v>
      </c>
      <c r="CM61" s="61">
        <f t="shared" si="37"/>
        <v>15000</v>
      </c>
      <c r="CN61" s="61">
        <f t="shared" si="42"/>
        <v>15000</v>
      </c>
      <c r="CO61" s="61">
        <f t="shared" si="42"/>
        <v>15000</v>
      </c>
      <c r="CP61" s="61">
        <f t="shared" si="42"/>
        <v>15000</v>
      </c>
      <c r="CQ61" s="61">
        <f>JK</f>
        <v>15000</v>
      </c>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row>
    <row r="62" spans="1:233" ht="1.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f t="shared" si="35"/>
        <v>15000</v>
      </c>
      <c r="BM62" s="61">
        <f t="shared" si="34"/>
        <v>15000</v>
      </c>
      <c r="BN62" s="61">
        <f t="shared" si="41"/>
        <v>15000</v>
      </c>
      <c r="BO62" s="61">
        <f t="shared" si="41"/>
        <v>15000</v>
      </c>
      <c r="BP62" s="61">
        <f t="shared" si="41"/>
        <v>15000</v>
      </c>
      <c r="BQ62" s="61">
        <f t="shared" si="41"/>
        <v>15000</v>
      </c>
      <c r="BR62" s="61">
        <f t="shared" si="38"/>
        <v>15000</v>
      </c>
      <c r="BS62" s="61">
        <f t="shared" si="40"/>
        <v>15000</v>
      </c>
      <c r="BT62" s="61">
        <f t="shared" si="8"/>
        <v>15000</v>
      </c>
      <c r="BU62" s="61">
        <f t="shared" si="49"/>
        <v>14000</v>
      </c>
      <c r="BV62" s="61">
        <f t="shared" si="46"/>
        <v>14000</v>
      </c>
      <c r="BW62" s="61">
        <f t="shared" si="44"/>
        <v>14000</v>
      </c>
      <c r="BX62" s="61">
        <f t="shared" si="43"/>
        <v>14000</v>
      </c>
      <c r="BY62" s="61">
        <f t="shared" si="43"/>
        <v>14000</v>
      </c>
      <c r="BZ62" s="61">
        <f t="shared" si="43"/>
        <v>14000</v>
      </c>
      <c r="CA62" s="61">
        <f t="shared" si="47"/>
        <v>14000</v>
      </c>
      <c r="CB62" s="61">
        <f t="shared" si="50"/>
        <v>14000</v>
      </c>
      <c r="CC62" s="61">
        <f t="shared" ref="CC62:CD87" si="52">HP</f>
        <v>14000</v>
      </c>
      <c r="CD62" s="61">
        <f t="shared" si="52"/>
        <v>14000</v>
      </c>
      <c r="CE62" s="61">
        <f t="shared" si="51"/>
        <v>14000</v>
      </c>
      <c r="CF62" s="61">
        <f t="shared" si="51"/>
        <v>14000</v>
      </c>
      <c r="CG62" s="61">
        <f>JK</f>
        <v>15000</v>
      </c>
      <c r="CH62" s="61">
        <f t="shared" si="26"/>
        <v>15000</v>
      </c>
      <c r="CI62" s="61">
        <f t="shared" si="23"/>
        <v>15000</v>
      </c>
      <c r="CJ62" s="61">
        <f t="shared" si="39"/>
        <v>15000</v>
      </c>
      <c r="CK62" s="61">
        <f t="shared" si="39"/>
        <v>15000</v>
      </c>
      <c r="CL62" s="61">
        <f t="shared" si="37"/>
        <v>15000</v>
      </c>
      <c r="CM62" s="61">
        <f t="shared" si="37"/>
        <v>15000</v>
      </c>
      <c r="CN62" s="61">
        <f t="shared" si="42"/>
        <v>15000</v>
      </c>
      <c r="CO62" s="61">
        <f t="shared" si="42"/>
        <v>15000</v>
      </c>
      <c r="CP62" s="61">
        <f t="shared" si="42"/>
        <v>15000</v>
      </c>
      <c r="CQ62" s="61">
        <f>JK</f>
        <v>15000</v>
      </c>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row>
    <row r="63" spans="1:233" ht="1.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f t="shared" si="35"/>
        <v>15000</v>
      </c>
      <c r="BM63" s="61">
        <f t="shared" si="34"/>
        <v>15000</v>
      </c>
      <c r="BN63" s="61">
        <f t="shared" si="41"/>
        <v>15000</v>
      </c>
      <c r="BO63" s="61">
        <f t="shared" si="41"/>
        <v>15000</v>
      </c>
      <c r="BP63" s="61">
        <f t="shared" si="41"/>
        <v>15000</v>
      </c>
      <c r="BQ63" s="61">
        <f t="shared" si="41"/>
        <v>15000</v>
      </c>
      <c r="BR63" s="61">
        <f t="shared" si="38"/>
        <v>15000</v>
      </c>
      <c r="BS63" s="61">
        <f t="shared" si="40"/>
        <v>15000</v>
      </c>
      <c r="BT63" s="61">
        <f t="shared" si="8"/>
        <v>15000</v>
      </c>
      <c r="BU63" s="61">
        <f t="shared" si="49"/>
        <v>14000</v>
      </c>
      <c r="BV63" s="61">
        <f t="shared" si="46"/>
        <v>14000</v>
      </c>
      <c r="BW63" s="61">
        <f t="shared" si="44"/>
        <v>14000</v>
      </c>
      <c r="BX63" s="61">
        <f t="shared" si="43"/>
        <v>14000</v>
      </c>
      <c r="BY63" s="61">
        <f t="shared" si="43"/>
        <v>14000</v>
      </c>
      <c r="BZ63" s="61">
        <f t="shared" si="43"/>
        <v>14000</v>
      </c>
      <c r="CA63" s="61">
        <f t="shared" si="47"/>
        <v>14000</v>
      </c>
      <c r="CB63" s="61">
        <f t="shared" si="50"/>
        <v>14000</v>
      </c>
      <c r="CC63" s="61">
        <f t="shared" si="52"/>
        <v>14000</v>
      </c>
      <c r="CD63" s="61">
        <f t="shared" si="52"/>
        <v>14000</v>
      </c>
      <c r="CE63" s="61">
        <f t="shared" si="51"/>
        <v>14000</v>
      </c>
      <c r="CF63" s="61">
        <f t="shared" si="51"/>
        <v>14000</v>
      </c>
      <c r="CG63" s="61">
        <f t="shared" ref="CG63:CG81" si="53">HP</f>
        <v>14000</v>
      </c>
      <c r="CH63" s="61">
        <f t="shared" si="26"/>
        <v>15000</v>
      </c>
      <c r="CI63" s="61">
        <f t="shared" si="23"/>
        <v>15000</v>
      </c>
      <c r="CJ63" s="61">
        <f>JK</f>
        <v>15000</v>
      </c>
      <c r="CK63" s="61">
        <f t="shared" si="42"/>
        <v>15000</v>
      </c>
      <c r="CL63" s="61">
        <f t="shared" si="42"/>
        <v>15000</v>
      </c>
      <c r="CM63" s="61">
        <f t="shared" si="42"/>
        <v>15000</v>
      </c>
      <c r="CN63" s="61">
        <f t="shared" si="42"/>
        <v>15000</v>
      </c>
      <c r="CO63" s="61">
        <f t="shared" si="42"/>
        <v>15000</v>
      </c>
      <c r="CP63" s="61">
        <f t="shared" si="42"/>
        <v>15000</v>
      </c>
      <c r="CQ63" s="61">
        <f>JK</f>
        <v>15000</v>
      </c>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row>
    <row r="64" spans="1:233" ht="1.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f t="shared" si="35"/>
        <v>15000</v>
      </c>
      <c r="BM64" s="61">
        <f t="shared" si="34"/>
        <v>15000</v>
      </c>
      <c r="BN64" s="61">
        <f t="shared" si="41"/>
        <v>15000</v>
      </c>
      <c r="BO64" s="61">
        <f t="shared" si="41"/>
        <v>15000</v>
      </c>
      <c r="BP64" s="61">
        <f t="shared" si="41"/>
        <v>15000</v>
      </c>
      <c r="BQ64" s="61">
        <f t="shared" si="41"/>
        <v>15000</v>
      </c>
      <c r="BR64" s="61">
        <f t="shared" si="38"/>
        <v>15000</v>
      </c>
      <c r="BS64" s="61">
        <f t="shared" si="40"/>
        <v>15000</v>
      </c>
      <c r="BT64" s="61">
        <f t="shared" si="8"/>
        <v>15000</v>
      </c>
      <c r="BU64" s="61">
        <f t="shared" si="49"/>
        <v>14000</v>
      </c>
      <c r="BV64" s="61">
        <f t="shared" si="46"/>
        <v>14000</v>
      </c>
      <c r="BW64" s="61">
        <f t="shared" si="44"/>
        <v>14000</v>
      </c>
      <c r="BX64" s="61">
        <f t="shared" si="43"/>
        <v>14000</v>
      </c>
      <c r="BY64" s="61">
        <f t="shared" si="43"/>
        <v>14000</v>
      </c>
      <c r="BZ64" s="61">
        <f t="shared" si="43"/>
        <v>14000</v>
      </c>
      <c r="CA64" s="61">
        <f t="shared" si="47"/>
        <v>14000</v>
      </c>
      <c r="CB64" s="61">
        <f t="shared" si="50"/>
        <v>14000</v>
      </c>
      <c r="CC64" s="61">
        <f t="shared" si="52"/>
        <v>14000</v>
      </c>
      <c r="CD64" s="61">
        <f t="shared" si="52"/>
        <v>14000</v>
      </c>
      <c r="CE64" s="61">
        <f t="shared" si="51"/>
        <v>14000</v>
      </c>
      <c r="CF64" s="61">
        <f t="shared" si="51"/>
        <v>14000</v>
      </c>
      <c r="CG64" s="61">
        <f t="shared" si="53"/>
        <v>14000</v>
      </c>
      <c r="CH64" s="61">
        <f t="shared" ref="CH64:CI79" si="54">HP</f>
        <v>14000</v>
      </c>
      <c r="CI64" s="61">
        <f t="shared" si="54"/>
        <v>14000</v>
      </c>
      <c r="CJ64" s="61">
        <f t="shared" ref="CJ64:CJ78" si="55">HP</f>
        <v>14000</v>
      </c>
      <c r="CK64" s="61"/>
      <c r="CL64" s="61"/>
      <c r="CM64" s="61">
        <f t="shared" si="42"/>
        <v>15000</v>
      </c>
      <c r="CN64" s="61">
        <f t="shared" si="42"/>
        <v>15000</v>
      </c>
      <c r="CO64" s="61">
        <f t="shared" si="42"/>
        <v>15000</v>
      </c>
      <c r="CP64" s="61">
        <f t="shared" si="42"/>
        <v>15000</v>
      </c>
      <c r="CQ64" s="61">
        <f>JK</f>
        <v>15000</v>
      </c>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row>
    <row r="65" spans="1:233" ht="1.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f t="shared" si="34"/>
        <v>15000</v>
      </c>
      <c r="BN65" s="61">
        <f t="shared" si="41"/>
        <v>15000</v>
      </c>
      <c r="BO65" s="61">
        <f t="shared" si="41"/>
        <v>15000</v>
      </c>
      <c r="BP65" s="61">
        <f>JK</f>
        <v>15000</v>
      </c>
      <c r="BQ65" s="61">
        <f>JK</f>
        <v>15000</v>
      </c>
      <c r="BR65" s="61">
        <f t="shared" si="38"/>
        <v>15000</v>
      </c>
      <c r="BS65" s="61">
        <f t="shared" si="40"/>
        <v>15000</v>
      </c>
      <c r="BT65" s="61">
        <f t="shared" ref="BT65" si="56">HP</f>
        <v>14000</v>
      </c>
      <c r="BU65" s="61">
        <f t="shared" si="49"/>
        <v>14000</v>
      </c>
      <c r="BV65" s="61">
        <f t="shared" si="46"/>
        <v>14000</v>
      </c>
      <c r="BW65" s="61">
        <f t="shared" si="44"/>
        <v>14000</v>
      </c>
      <c r="BX65" s="61">
        <f t="shared" si="43"/>
        <v>14000</v>
      </c>
      <c r="BY65" s="61">
        <f t="shared" si="43"/>
        <v>14000</v>
      </c>
      <c r="BZ65" s="61">
        <f t="shared" si="43"/>
        <v>14000</v>
      </c>
      <c r="CA65" s="61">
        <f t="shared" si="47"/>
        <v>14000</v>
      </c>
      <c r="CB65" s="61">
        <f t="shared" si="50"/>
        <v>14000</v>
      </c>
      <c r="CC65" s="61">
        <f t="shared" si="52"/>
        <v>14000</v>
      </c>
      <c r="CD65" s="61">
        <f t="shared" si="52"/>
        <v>14000</v>
      </c>
      <c r="CE65" s="61">
        <f t="shared" si="51"/>
        <v>14000</v>
      </c>
      <c r="CF65" s="61">
        <f t="shared" si="51"/>
        <v>14000</v>
      </c>
      <c r="CG65" s="61">
        <f t="shared" si="53"/>
        <v>14000</v>
      </c>
      <c r="CH65" s="61">
        <f t="shared" si="54"/>
        <v>14000</v>
      </c>
      <c r="CI65" s="61">
        <f t="shared" si="54"/>
        <v>14000</v>
      </c>
      <c r="CJ65" s="61">
        <f t="shared" si="55"/>
        <v>14000</v>
      </c>
      <c r="CK65" s="61"/>
      <c r="CL65" s="61"/>
      <c r="CM65" s="61"/>
      <c r="CN65" s="61">
        <f t="shared" si="42"/>
        <v>15000</v>
      </c>
      <c r="CO65" s="61">
        <f t="shared" si="42"/>
        <v>15000</v>
      </c>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row>
    <row r="66" spans="1:233" ht="1.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f>JK</f>
        <v>15000</v>
      </c>
      <c r="BQ66" s="61">
        <f>JK</f>
        <v>15000</v>
      </c>
      <c r="BR66" s="61">
        <f t="shared" si="38"/>
        <v>15000</v>
      </c>
      <c r="BS66" s="61">
        <f t="shared" ref="BS66" si="57">HP</f>
        <v>14000</v>
      </c>
      <c r="BT66" s="61">
        <f>HP</f>
        <v>14000</v>
      </c>
      <c r="BU66" s="61">
        <f t="shared" si="49"/>
        <v>14000</v>
      </c>
      <c r="BV66" s="61">
        <f t="shared" si="46"/>
        <v>14000</v>
      </c>
      <c r="BW66" s="61">
        <f t="shared" si="44"/>
        <v>14000</v>
      </c>
      <c r="BX66" s="61">
        <f t="shared" si="43"/>
        <v>14000</v>
      </c>
      <c r="BY66" s="61">
        <f t="shared" si="43"/>
        <v>14000</v>
      </c>
      <c r="BZ66" s="61">
        <f t="shared" si="43"/>
        <v>14000</v>
      </c>
      <c r="CA66" s="61">
        <f t="shared" si="47"/>
        <v>14000</v>
      </c>
      <c r="CB66" s="61">
        <f t="shared" si="50"/>
        <v>14000</v>
      </c>
      <c r="CC66" s="61">
        <f t="shared" si="52"/>
        <v>14000</v>
      </c>
      <c r="CD66" s="61">
        <f t="shared" si="52"/>
        <v>14000</v>
      </c>
      <c r="CE66" s="61">
        <f t="shared" si="51"/>
        <v>14000</v>
      </c>
      <c r="CF66" s="61">
        <f t="shared" si="51"/>
        <v>14000</v>
      </c>
      <c r="CG66" s="61">
        <f t="shared" si="53"/>
        <v>14000</v>
      </c>
      <c r="CH66" s="61">
        <f t="shared" si="54"/>
        <v>14000</v>
      </c>
      <c r="CI66" s="61">
        <f t="shared" si="54"/>
        <v>14000</v>
      </c>
      <c r="CJ66" s="61">
        <f t="shared" si="55"/>
        <v>14000</v>
      </c>
      <c r="CK66" s="61"/>
      <c r="CL66" s="61"/>
      <c r="CM66" s="61"/>
      <c r="CN66" s="61">
        <f t="shared" si="42"/>
        <v>15000</v>
      </c>
      <c r="CO66" s="61">
        <f t="shared" si="42"/>
        <v>15000</v>
      </c>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row>
    <row r="67" spans="1:233" ht="1.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f t="shared" ref="BO67:BQ96" si="58">PB</f>
        <v>28000</v>
      </c>
      <c r="BR67" s="61">
        <f t="shared" si="38"/>
        <v>15000</v>
      </c>
      <c r="BS67" s="61">
        <f t="shared" ref="BS67" si="59">HP</f>
        <v>14000</v>
      </c>
      <c r="BT67" s="61">
        <f>HP</f>
        <v>14000</v>
      </c>
      <c r="BU67" s="61">
        <f t="shared" si="49"/>
        <v>14000</v>
      </c>
      <c r="BV67" s="61">
        <f t="shared" si="46"/>
        <v>14000</v>
      </c>
      <c r="BW67" s="61">
        <f t="shared" si="44"/>
        <v>14000</v>
      </c>
      <c r="BX67" s="61">
        <f t="shared" si="43"/>
        <v>14000</v>
      </c>
      <c r="BY67" s="61">
        <f t="shared" si="43"/>
        <v>14000</v>
      </c>
      <c r="BZ67" s="61">
        <f t="shared" si="43"/>
        <v>14000</v>
      </c>
      <c r="CA67" s="61">
        <f t="shared" si="47"/>
        <v>14000</v>
      </c>
      <c r="CB67" s="61">
        <f t="shared" si="50"/>
        <v>14000</v>
      </c>
      <c r="CC67" s="61">
        <f t="shared" si="52"/>
        <v>14000</v>
      </c>
      <c r="CD67" s="61">
        <f t="shared" si="52"/>
        <v>14000</v>
      </c>
      <c r="CE67" s="61">
        <f t="shared" si="51"/>
        <v>14000</v>
      </c>
      <c r="CF67" s="61">
        <f t="shared" si="51"/>
        <v>14000</v>
      </c>
      <c r="CG67" s="61">
        <f t="shared" si="53"/>
        <v>14000</v>
      </c>
      <c r="CH67" s="61">
        <f t="shared" si="54"/>
        <v>14000</v>
      </c>
      <c r="CI67" s="61">
        <f t="shared" si="54"/>
        <v>14000</v>
      </c>
      <c r="CJ67" s="61">
        <f t="shared" si="55"/>
        <v>14000</v>
      </c>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row>
    <row r="68" spans="1:233" ht="1.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f t="shared" si="58"/>
        <v>28000</v>
      </c>
      <c r="BR68" s="61">
        <f t="shared" ref="BR68:BR95" si="60">PB</f>
        <v>28000</v>
      </c>
      <c r="BS68" s="61">
        <f>HP</f>
        <v>14000</v>
      </c>
      <c r="BT68" s="61">
        <f>HP</f>
        <v>14000</v>
      </c>
      <c r="BU68" s="61">
        <f t="shared" si="49"/>
        <v>14000</v>
      </c>
      <c r="BV68" s="61">
        <f t="shared" si="46"/>
        <v>14000</v>
      </c>
      <c r="BW68" s="61">
        <f t="shared" si="44"/>
        <v>14000</v>
      </c>
      <c r="BX68" s="61">
        <f t="shared" si="43"/>
        <v>14000</v>
      </c>
      <c r="BY68" s="61">
        <f t="shared" si="43"/>
        <v>14000</v>
      </c>
      <c r="BZ68" s="61">
        <f t="shared" si="43"/>
        <v>14000</v>
      </c>
      <c r="CA68" s="61">
        <f t="shared" si="47"/>
        <v>14000</v>
      </c>
      <c r="CB68" s="61">
        <f t="shared" si="50"/>
        <v>14000</v>
      </c>
      <c r="CC68" s="61">
        <f t="shared" si="52"/>
        <v>14000</v>
      </c>
      <c r="CD68" s="61">
        <f t="shared" si="52"/>
        <v>14000</v>
      </c>
      <c r="CE68" s="61">
        <f t="shared" si="51"/>
        <v>14000</v>
      </c>
      <c r="CF68" s="61">
        <f t="shared" si="51"/>
        <v>14000</v>
      </c>
      <c r="CG68" s="61">
        <f t="shared" si="53"/>
        <v>14000</v>
      </c>
      <c r="CH68" s="61">
        <f t="shared" si="54"/>
        <v>14000</v>
      </c>
      <c r="CI68" s="61">
        <f t="shared" si="54"/>
        <v>14000</v>
      </c>
      <c r="CJ68" s="61">
        <f t="shared" si="55"/>
        <v>14000</v>
      </c>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row>
    <row r="69" spans="1:233" ht="1.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f t="shared" ref="BQ69:BQ95" si="61">PB</f>
        <v>28000</v>
      </c>
      <c r="BR69" s="61">
        <f t="shared" si="60"/>
        <v>28000</v>
      </c>
      <c r="BS69" s="61">
        <f>HP</f>
        <v>14000</v>
      </c>
      <c r="BT69" s="61">
        <f>HP</f>
        <v>14000</v>
      </c>
      <c r="BU69" s="61">
        <f t="shared" si="49"/>
        <v>14000</v>
      </c>
      <c r="BV69" s="61">
        <f t="shared" si="46"/>
        <v>14000</v>
      </c>
      <c r="BW69" s="61">
        <f t="shared" si="44"/>
        <v>14000</v>
      </c>
      <c r="BX69" s="61">
        <f t="shared" si="43"/>
        <v>14000</v>
      </c>
      <c r="BY69" s="61">
        <f t="shared" si="43"/>
        <v>14000</v>
      </c>
      <c r="BZ69" s="61">
        <f t="shared" si="43"/>
        <v>14000</v>
      </c>
      <c r="CA69" s="61">
        <f t="shared" si="47"/>
        <v>14000</v>
      </c>
      <c r="CB69" s="61">
        <f t="shared" si="50"/>
        <v>14000</v>
      </c>
      <c r="CC69" s="61">
        <f t="shared" si="52"/>
        <v>14000</v>
      </c>
      <c r="CD69" s="61">
        <f t="shared" si="52"/>
        <v>14000</v>
      </c>
      <c r="CE69" s="61">
        <f t="shared" si="51"/>
        <v>14000</v>
      </c>
      <c r="CF69" s="61">
        <f t="shared" si="51"/>
        <v>14000</v>
      </c>
      <c r="CG69" s="61">
        <f t="shared" si="53"/>
        <v>14000</v>
      </c>
      <c r="CH69" s="61">
        <f t="shared" si="54"/>
        <v>14000</v>
      </c>
      <c r="CI69" s="61">
        <f t="shared" si="54"/>
        <v>14000</v>
      </c>
      <c r="CJ69" s="61">
        <f t="shared" si="55"/>
        <v>14000</v>
      </c>
      <c r="CK69" s="61">
        <f t="shared" ref="CK69:CK79" si="62">HP</f>
        <v>14000</v>
      </c>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row>
    <row r="70" spans="1:233" ht="1.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f t="shared" si="58"/>
        <v>28000</v>
      </c>
      <c r="BP70" s="61">
        <f t="shared" si="58"/>
        <v>28000</v>
      </c>
      <c r="BQ70" s="61">
        <f t="shared" si="61"/>
        <v>28000</v>
      </c>
      <c r="BR70" s="61">
        <f t="shared" si="60"/>
        <v>28000</v>
      </c>
      <c r="BS70" s="61">
        <f t="shared" ref="BS70:BS95" si="63">PB</f>
        <v>28000</v>
      </c>
      <c r="BT70" s="61">
        <f t="shared" si="49"/>
        <v>14000</v>
      </c>
      <c r="BU70" s="61">
        <f t="shared" si="49"/>
        <v>14000</v>
      </c>
      <c r="BV70" s="61">
        <f t="shared" si="46"/>
        <v>14000</v>
      </c>
      <c r="BW70" s="61">
        <f t="shared" si="44"/>
        <v>14000</v>
      </c>
      <c r="BX70" s="61">
        <f t="shared" si="43"/>
        <v>14000</v>
      </c>
      <c r="BY70" s="61">
        <f t="shared" si="43"/>
        <v>14000</v>
      </c>
      <c r="BZ70" s="61">
        <f t="shared" si="43"/>
        <v>14000</v>
      </c>
      <c r="CA70" s="61">
        <f t="shared" si="47"/>
        <v>14000</v>
      </c>
      <c r="CB70" s="61">
        <f t="shared" si="50"/>
        <v>14000</v>
      </c>
      <c r="CC70" s="61">
        <f t="shared" si="52"/>
        <v>14000</v>
      </c>
      <c r="CD70" s="61">
        <f t="shared" si="52"/>
        <v>14000</v>
      </c>
      <c r="CE70" s="61">
        <f t="shared" si="51"/>
        <v>14000</v>
      </c>
      <c r="CF70" s="61">
        <f t="shared" si="51"/>
        <v>14000</v>
      </c>
      <c r="CG70" s="61">
        <f t="shared" si="53"/>
        <v>14000</v>
      </c>
      <c r="CH70" s="61">
        <f t="shared" si="54"/>
        <v>14000</v>
      </c>
      <c r="CI70" s="61">
        <f t="shared" si="54"/>
        <v>14000</v>
      </c>
      <c r="CJ70" s="61">
        <f t="shared" si="55"/>
        <v>14000</v>
      </c>
      <c r="CK70" s="61">
        <f t="shared" si="62"/>
        <v>14000</v>
      </c>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row>
    <row r="71" spans="1:233" ht="1.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f t="shared" ref="BN71:BN92" si="64">PB</f>
        <v>28000</v>
      </c>
      <c r="BO71" s="61">
        <f t="shared" si="58"/>
        <v>28000</v>
      </c>
      <c r="BP71" s="61">
        <f t="shared" si="58"/>
        <v>28000</v>
      </c>
      <c r="BQ71" s="61">
        <f t="shared" si="61"/>
        <v>28000</v>
      </c>
      <c r="BR71" s="61">
        <f t="shared" si="60"/>
        <v>28000</v>
      </c>
      <c r="BS71" s="61">
        <f t="shared" si="63"/>
        <v>28000</v>
      </c>
      <c r="BT71" s="61">
        <f t="shared" si="49"/>
        <v>14000</v>
      </c>
      <c r="BU71" s="61">
        <f t="shared" si="49"/>
        <v>14000</v>
      </c>
      <c r="BV71" s="61">
        <f t="shared" si="46"/>
        <v>14000</v>
      </c>
      <c r="BW71" s="61">
        <f t="shared" si="44"/>
        <v>14000</v>
      </c>
      <c r="BX71" s="61">
        <f t="shared" si="43"/>
        <v>14000</v>
      </c>
      <c r="BY71" s="61">
        <f t="shared" si="43"/>
        <v>14000</v>
      </c>
      <c r="BZ71" s="61">
        <f t="shared" si="43"/>
        <v>14000</v>
      </c>
      <c r="CA71" s="61">
        <f t="shared" si="47"/>
        <v>14000</v>
      </c>
      <c r="CB71" s="61">
        <f t="shared" si="50"/>
        <v>14000</v>
      </c>
      <c r="CC71" s="61">
        <f t="shared" si="52"/>
        <v>14000</v>
      </c>
      <c r="CD71" s="61">
        <f t="shared" si="52"/>
        <v>14000</v>
      </c>
      <c r="CE71" s="61">
        <f t="shared" si="51"/>
        <v>14000</v>
      </c>
      <c r="CF71" s="61">
        <f t="shared" si="51"/>
        <v>14000</v>
      </c>
      <c r="CG71" s="61">
        <f t="shared" si="53"/>
        <v>14000</v>
      </c>
      <c r="CH71" s="61">
        <f t="shared" si="54"/>
        <v>14000</v>
      </c>
      <c r="CI71" s="61">
        <f t="shared" si="54"/>
        <v>14000</v>
      </c>
      <c r="CJ71" s="61">
        <f t="shared" si="55"/>
        <v>14000</v>
      </c>
      <c r="CK71" s="61">
        <f t="shared" si="62"/>
        <v>14000</v>
      </c>
      <c r="CL71" s="61">
        <f t="shared" ref="CL71:CL79" si="65">HP</f>
        <v>14000</v>
      </c>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row>
    <row r="72" spans="1:233" ht="1.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f t="shared" ref="BL72" si="66">PB</f>
        <v>28000</v>
      </c>
      <c r="BM72" s="61">
        <f t="shared" ref="BM72:BN94" si="67">PB</f>
        <v>28000</v>
      </c>
      <c r="BN72" s="61">
        <f t="shared" si="64"/>
        <v>28000</v>
      </c>
      <c r="BO72" s="61">
        <f t="shared" si="58"/>
        <v>28000</v>
      </c>
      <c r="BP72" s="61">
        <f t="shared" si="58"/>
        <v>28000</v>
      </c>
      <c r="BQ72" s="61">
        <f t="shared" si="61"/>
        <v>28000</v>
      </c>
      <c r="BR72" s="61">
        <f t="shared" si="60"/>
        <v>28000</v>
      </c>
      <c r="BS72" s="61">
        <f t="shared" si="63"/>
        <v>28000</v>
      </c>
      <c r="BT72" s="61">
        <f t="shared" ref="BT72:BT95" si="68">PB</f>
        <v>28000</v>
      </c>
      <c r="BU72" s="61">
        <f t="shared" si="49"/>
        <v>14000</v>
      </c>
      <c r="BV72" s="61">
        <f t="shared" si="46"/>
        <v>14000</v>
      </c>
      <c r="BW72" s="61">
        <f t="shared" si="44"/>
        <v>14000</v>
      </c>
      <c r="BX72" s="61">
        <f t="shared" si="43"/>
        <v>14000</v>
      </c>
      <c r="BY72" s="61">
        <f t="shared" si="43"/>
        <v>14000</v>
      </c>
      <c r="BZ72" s="61">
        <f t="shared" si="43"/>
        <v>14000</v>
      </c>
      <c r="CA72" s="61">
        <f t="shared" si="47"/>
        <v>14000</v>
      </c>
      <c r="CB72" s="61">
        <f t="shared" si="50"/>
        <v>14000</v>
      </c>
      <c r="CC72" s="61">
        <f t="shared" si="52"/>
        <v>14000</v>
      </c>
      <c r="CD72" s="61">
        <f t="shared" si="52"/>
        <v>14000</v>
      </c>
      <c r="CE72" s="61">
        <f t="shared" si="51"/>
        <v>14000</v>
      </c>
      <c r="CF72" s="61">
        <f t="shared" si="51"/>
        <v>14000</v>
      </c>
      <c r="CG72" s="61">
        <f t="shared" si="53"/>
        <v>14000</v>
      </c>
      <c r="CH72" s="61">
        <f t="shared" si="54"/>
        <v>14000</v>
      </c>
      <c r="CI72" s="61">
        <f t="shared" si="54"/>
        <v>14000</v>
      </c>
      <c r="CJ72" s="61">
        <f t="shared" si="55"/>
        <v>14000</v>
      </c>
      <c r="CK72" s="61">
        <f t="shared" si="62"/>
        <v>14000</v>
      </c>
      <c r="CL72" s="61">
        <f t="shared" si="65"/>
        <v>14000</v>
      </c>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row>
    <row r="73" spans="1:233" ht="1.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f t="shared" ref="BL73:BL93" si="69">PB</f>
        <v>28000</v>
      </c>
      <c r="BM73" s="61">
        <f t="shared" si="67"/>
        <v>28000</v>
      </c>
      <c r="BN73" s="61">
        <f t="shared" si="64"/>
        <v>28000</v>
      </c>
      <c r="BO73" s="61">
        <f t="shared" si="58"/>
        <v>28000</v>
      </c>
      <c r="BP73" s="61">
        <f t="shared" si="58"/>
        <v>28000</v>
      </c>
      <c r="BQ73" s="61">
        <f t="shared" si="61"/>
        <v>28000</v>
      </c>
      <c r="BR73" s="61">
        <f t="shared" si="60"/>
        <v>28000</v>
      </c>
      <c r="BS73" s="61">
        <f t="shared" si="63"/>
        <v>28000</v>
      </c>
      <c r="BT73" s="61">
        <f t="shared" si="68"/>
        <v>28000</v>
      </c>
      <c r="BU73" s="61">
        <f t="shared" si="49"/>
        <v>14000</v>
      </c>
      <c r="BV73" s="61">
        <f t="shared" si="46"/>
        <v>14000</v>
      </c>
      <c r="BW73" s="61">
        <f t="shared" si="44"/>
        <v>14000</v>
      </c>
      <c r="BX73" s="61">
        <f t="shared" si="43"/>
        <v>14000</v>
      </c>
      <c r="BY73" s="61">
        <f t="shared" si="43"/>
        <v>14000</v>
      </c>
      <c r="BZ73" s="61">
        <f t="shared" si="43"/>
        <v>14000</v>
      </c>
      <c r="CA73" s="61">
        <f t="shared" si="47"/>
        <v>14000</v>
      </c>
      <c r="CB73" s="61">
        <f t="shared" si="50"/>
        <v>14000</v>
      </c>
      <c r="CC73" s="61">
        <f t="shared" si="52"/>
        <v>14000</v>
      </c>
      <c r="CD73" s="61">
        <f t="shared" si="52"/>
        <v>14000</v>
      </c>
      <c r="CE73" s="61">
        <f t="shared" si="51"/>
        <v>14000</v>
      </c>
      <c r="CF73" s="61">
        <f t="shared" si="51"/>
        <v>14000</v>
      </c>
      <c r="CG73" s="61">
        <f t="shared" si="53"/>
        <v>14000</v>
      </c>
      <c r="CH73" s="61">
        <f t="shared" si="54"/>
        <v>14000</v>
      </c>
      <c r="CI73" s="61">
        <f t="shared" si="54"/>
        <v>14000</v>
      </c>
      <c r="CJ73" s="61">
        <f t="shared" si="55"/>
        <v>14000</v>
      </c>
      <c r="CK73" s="61">
        <f t="shared" si="62"/>
        <v>14000</v>
      </c>
      <c r="CL73" s="61">
        <f t="shared" si="65"/>
        <v>14000</v>
      </c>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row>
    <row r="74" spans="1:233" ht="1.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f>PB</f>
        <v>28000</v>
      </c>
      <c r="BM74" s="61">
        <f t="shared" si="67"/>
        <v>28000</v>
      </c>
      <c r="BN74" s="61">
        <f t="shared" si="64"/>
        <v>28000</v>
      </c>
      <c r="BO74" s="61">
        <f t="shared" si="58"/>
        <v>28000</v>
      </c>
      <c r="BP74" s="61">
        <f t="shared" si="58"/>
        <v>28000</v>
      </c>
      <c r="BQ74" s="61">
        <f t="shared" si="61"/>
        <v>28000</v>
      </c>
      <c r="BR74" s="61">
        <f t="shared" si="60"/>
        <v>28000</v>
      </c>
      <c r="BS74" s="61">
        <f t="shared" si="63"/>
        <v>28000</v>
      </c>
      <c r="BT74" s="61">
        <f t="shared" si="68"/>
        <v>28000</v>
      </c>
      <c r="BU74" s="61">
        <f t="shared" si="49"/>
        <v>14000</v>
      </c>
      <c r="BV74" s="61">
        <f t="shared" si="46"/>
        <v>14000</v>
      </c>
      <c r="BW74" s="61">
        <f t="shared" si="44"/>
        <v>14000</v>
      </c>
      <c r="BX74" s="61">
        <f t="shared" si="43"/>
        <v>14000</v>
      </c>
      <c r="BY74" s="61">
        <f t="shared" si="43"/>
        <v>14000</v>
      </c>
      <c r="BZ74" s="61">
        <f t="shared" si="43"/>
        <v>14000</v>
      </c>
      <c r="CA74" s="61">
        <f t="shared" si="47"/>
        <v>14000</v>
      </c>
      <c r="CB74" s="61">
        <f t="shared" si="50"/>
        <v>14000</v>
      </c>
      <c r="CC74" s="61">
        <f t="shared" si="52"/>
        <v>14000</v>
      </c>
      <c r="CD74" s="61">
        <f t="shared" si="52"/>
        <v>14000</v>
      </c>
      <c r="CE74" s="61">
        <f t="shared" si="51"/>
        <v>14000</v>
      </c>
      <c r="CF74" s="61">
        <f t="shared" si="51"/>
        <v>14000</v>
      </c>
      <c r="CG74" s="61">
        <f t="shared" si="53"/>
        <v>14000</v>
      </c>
      <c r="CH74" s="61">
        <f t="shared" si="54"/>
        <v>14000</v>
      </c>
      <c r="CI74" s="61">
        <f t="shared" si="54"/>
        <v>14000</v>
      </c>
      <c r="CJ74" s="61">
        <f t="shared" si="55"/>
        <v>14000</v>
      </c>
      <c r="CK74" s="61">
        <f t="shared" si="62"/>
        <v>14000</v>
      </c>
      <c r="CL74" s="61">
        <f t="shared" si="65"/>
        <v>14000</v>
      </c>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row>
    <row r="75" spans="1:233" ht="1.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f t="shared" si="69"/>
        <v>28000</v>
      </c>
      <c r="BM75" s="61">
        <f t="shared" si="67"/>
        <v>28000</v>
      </c>
      <c r="BN75" s="61">
        <f t="shared" si="64"/>
        <v>28000</v>
      </c>
      <c r="BO75" s="61">
        <f t="shared" si="58"/>
        <v>28000</v>
      </c>
      <c r="BP75" s="61">
        <f t="shared" si="58"/>
        <v>28000</v>
      </c>
      <c r="BQ75" s="61">
        <f t="shared" si="61"/>
        <v>28000</v>
      </c>
      <c r="BR75" s="61">
        <f t="shared" si="60"/>
        <v>28000</v>
      </c>
      <c r="BS75" s="61">
        <f t="shared" si="63"/>
        <v>28000</v>
      </c>
      <c r="BT75" s="61">
        <f t="shared" si="68"/>
        <v>28000</v>
      </c>
      <c r="BU75" s="61">
        <f t="shared" ref="BU75:BU95" si="70">PB</f>
        <v>28000</v>
      </c>
      <c r="BV75" s="61">
        <f t="shared" si="46"/>
        <v>14000</v>
      </c>
      <c r="BW75" s="61">
        <f t="shared" si="44"/>
        <v>14000</v>
      </c>
      <c r="BX75" s="61">
        <f t="shared" si="43"/>
        <v>14000</v>
      </c>
      <c r="BY75" s="61">
        <f t="shared" si="43"/>
        <v>14000</v>
      </c>
      <c r="BZ75" s="61">
        <f t="shared" si="43"/>
        <v>14000</v>
      </c>
      <c r="CA75" s="61">
        <f t="shared" si="47"/>
        <v>14000</v>
      </c>
      <c r="CB75" s="61">
        <f t="shared" si="50"/>
        <v>14000</v>
      </c>
      <c r="CC75" s="61">
        <f t="shared" si="52"/>
        <v>14000</v>
      </c>
      <c r="CD75" s="61">
        <f t="shared" si="52"/>
        <v>14000</v>
      </c>
      <c r="CE75" s="61">
        <f t="shared" si="51"/>
        <v>14000</v>
      </c>
      <c r="CF75" s="61">
        <f t="shared" si="51"/>
        <v>14000</v>
      </c>
      <c r="CG75" s="61">
        <f t="shared" si="53"/>
        <v>14000</v>
      </c>
      <c r="CH75" s="61">
        <f t="shared" si="54"/>
        <v>14000</v>
      </c>
      <c r="CI75" s="61">
        <f t="shared" si="54"/>
        <v>14000</v>
      </c>
      <c r="CJ75" s="61">
        <f t="shared" si="55"/>
        <v>14000</v>
      </c>
      <c r="CK75" s="61">
        <f t="shared" si="62"/>
        <v>14000</v>
      </c>
      <c r="CL75" s="61">
        <f t="shared" si="65"/>
        <v>14000</v>
      </c>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row>
    <row r="76" spans="1:233" ht="1.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f t="shared" si="69"/>
        <v>28000</v>
      </c>
      <c r="BM76" s="61">
        <f t="shared" si="67"/>
        <v>28000</v>
      </c>
      <c r="BN76" s="61">
        <f t="shared" si="64"/>
        <v>28000</v>
      </c>
      <c r="BO76" s="61">
        <f t="shared" si="58"/>
        <v>28000</v>
      </c>
      <c r="BP76" s="61">
        <f t="shared" si="58"/>
        <v>28000</v>
      </c>
      <c r="BQ76" s="61">
        <f t="shared" si="61"/>
        <v>28000</v>
      </c>
      <c r="BR76" s="61">
        <f t="shared" si="60"/>
        <v>28000</v>
      </c>
      <c r="BS76" s="61">
        <f t="shared" si="63"/>
        <v>28000</v>
      </c>
      <c r="BT76" s="61">
        <f t="shared" si="68"/>
        <v>28000</v>
      </c>
      <c r="BU76" s="61">
        <f t="shared" si="70"/>
        <v>28000</v>
      </c>
      <c r="BV76" s="61">
        <f t="shared" si="46"/>
        <v>14000</v>
      </c>
      <c r="BW76" s="61">
        <f t="shared" si="44"/>
        <v>14000</v>
      </c>
      <c r="BX76" s="61">
        <f t="shared" si="43"/>
        <v>14000</v>
      </c>
      <c r="BY76" s="61">
        <f t="shared" si="43"/>
        <v>14000</v>
      </c>
      <c r="BZ76" s="61">
        <f t="shared" si="43"/>
        <v>14000</v>
      </c>
      <c r="CA76" s="61">
        <f t="shared" si="47"/>
        <v>14000</v>
      </c>
      <c r="CB76" s="61">
        <f t="shared" si="50"/>
        <v>14000</v>
      </c>
      <c r="CC76" s="61">
        <f t="shared" si="52"/>
        <v>14000</v>
      </c>
      <c r="CD76" s="61">
        <f t="shared" si="52"/>
        <v>14000</v>
      </c>
      <c r="CE76" s="61">
        <f t="shared" si="51"/>
        <v>14000</v>
      </c>
      <c r="CF76" s="61">
        <f t="shared" si="51"/>
        <v>14000</v>
      </c>
      <c r="CG76" s="61">
        <f t="shared" si="53"/>
        <v>14000</v>
      </c>
      <c r="CH76" s="61">
        <f t="shared" si="54"/>
        <v>14000</v>
      </c>
      <c r="CI76" s="61">
        <f t="shared" si="54"/>
        <v>14000</v>
      </c>
      <c r="CJ76" s="61">
        <f t="shared" si="55"/>
        <v>14000</v>
      </c>
      <c r="CK76" s="61">
        <f t="shared" si="62"/>
        <v>14000</v>
      </c>
      <c r="CL76" s="61">
        <f t="shared" si="65"/>
        <v>14000</v>
      </c>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row>
    <row r="77" spans="1:233" ht="1.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f t="shared" si="69"/>
        <v>28000</v>
      </c>
      <c r="BM77" s="61">
        <f t="shared" si="67"/>
        <v>28000</v>
      </c>
      <c r="BN77" s="61">
        <f t="shared" si="64"/>
        <v>28000</v>
      </c>
      <c r="BO77" s="61">
        <f t="shared" si="58"/>
        <v>28000</v>
      </c>
      <c r="BP77" s="61">
        <f t="shared" si="58"/>
        <v>28000</v>
      </c>
      <c r="BQ77" s="61">
        <f t="shared" si="61"/>
        <v>28000</v>
      </c>
      <c r="BR77" s="61">
        <f t="shared" si="60"/>
        <v>28000</v>
      </c>
      <c r="BS77" s="61">
        <f t="shared" si="63"/>
        <v>28000</v>
      </c>
      <c r="BT77" s="61">
        <f t="shared" si="68"/>
        <v>28000</v>
      </c>
      <c r="BU77" s="61">
        <f t="shared" si="70"/>
        <v>28000</v>
      </c>
      <c r="BV77" s="61">
        <f t="shared" si="46"/>
        <v>14000</v>
      </c>
      <c r="BW77" s="61">
        <f t="shared" si="44"/>
        <v>14000</v>
      </c>
      <c r="BX77" s="61">
        <f t="shared" si="43"/>
        <v>14000</v>
      </c>
      <c r="BY77" s="61">
        <f t="shared" si="43"/>
        <v>14000</v>
      </c>
      <c r="BZ77" s="61">
        <f t="shared" si="43"/>
        <v>14000</v>
      </c>
      <c r="CA77" s="61">
        <f t="shared" si="47"/>
        <v>14000</v>
      </c>
      <c r="CB77" s="61">
        <f t="shared" si="50"/>
        <v>14000</v>
      </c>
      <c r="CC77" s="61">
        <f t="shared" si="52"/>
        <v>14000</v>
      </c>
      <c r="CD77" s="61">
        <f t="shared" si="52"/>
        <v>14000</v>
      </c>
      <c r="CE77" s="61">
        <f t="shared" si="51"/>
        <v>14000</v>
      </c>
      <c r="CF77" s="61">
        <f t="shared" si="51"/>
        <v>14000</v>
      </c>
      <c r="CG77" s="61">
        <f t="shared" si="53"/>
        <v>14000</v>
      </c>
      <c r="CH77" s="61">
        <f t="shared" si="54"/>
        <v>14000</v>
      </c>
      <c r="CI77" s="61">
        <f t="shared" si="54"/>
        <v>14000</v>
      </c>
      <c r="CJ77" s="61">
        <f t="shared" si="55"/>
        <v>14000</v>
      </c>
      <c r="CK77" s="61">
        <f t="shared" si="62"/>
        <v>14000</v>
      </c>
      <c r="CL77" s="61">
        <f t="shared" si="65"/>
        <v>14000</v>
      </c>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row>
    <row r="78" spans="1:233" ht="1.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f t="shared" si="69"/>
        <v>28000</v>
      </c>
      <c r="BM78" s="61">
        <f t="shared" si="67"/>
        <v>28000</v>
      </c>
      <c r="BN78" s="61">
        <f t="shared" si="64"/>
        <v>28000</v>
      </c>
      <c r="BO78" s="61">
        <f t="shared" si="58"/>
        <v>28000</v>
      </c>
      <c r="BP78" s="61">
        <f t="shared" si="58"/>
        <v>28000</v>
      </c>
      <c r="BQ78" s="61">
        <f t="shared" si="61"/>
        <v>28000</v>
      </c>
      <c r="BR78" s="61">
        <f t="shared" si="60"/>
        <v>28000</v>
      </c>
      <c r="BS78" s="61">
        <f t="shared" si="63"/>
        <v>28000</v>
      </c>
      <c r="BT78" s="61">
        <f t="shared" si="68"/>
        <v>28000</v>
      </c>
      <c r="BU78" s="61">
        <f t="shared" si="70"/>
        <v>28000</v>
      </c>
      <c r="BV78" s="61">
        <f t="shared" ref="BV78:BW91" si="71">PB</f>
        <v>28000</v>
      </c>
      <c r="BW78" s="61">
        <f t="shared" si="71"/>
        <v>28000</v>
      </c>
      <c r="BX78" s="61">
        <f t="shared" si="43"/>
        <v>14000</v>
      </c>
      <c r="BY78" s="61">
        <f t="shared" si="43"/>
        <v>14000</v>
      </c>
      <c r="BZ78" s="61">
        <f t="shared" si="43"/>
        <v>14000</v>
      </c>
      <c r="CA78" s="61">
        <f t="shared" si="47"/>
        <v>14000</v>
      </c>
      <c r="CB78" s="61">
        <f t="shared" si="50"/>
        <v>14000</v>
      </c>
      <c r="CC78" s="61">
        <f t="shared" si="52"/>
        <v>14000</v>
      </c>
      <c r="CD78" s="61">
        <f t="shared" si="52"/>
        <v>14000</v>
      </c>
      <c r="CE78" s="61">
        <f t="shared" si="51"/>
        <v>14000</v>
      </c>
      <c r="CF78" s="61">
        <f t="shared" si="51"/>
        <v>14000</v>
      </c>
      <c r="CG78" s="61">
        <f t="shared" si="53"/>
        <v>14000</v>
      </c>
      <c r="CH78" s="61">
        <f t="shared" si="54"/>
        <v>14000</v>
      </c>
      <c r="CI78" s="61">
        <f t="shared" si="54"/>
        <v>14000</v>
      </c>
      <c r="CJ78" s="61">
        <f t="shared" si="55"/>
        <v>14000</v>
      </c>
      <c r="CK78" s="61">
        <f t="shared" si="62"/>
        <v>14000</v>
      </c>
      <c r="CL78" s="61">
        <f t="shared" si="65"/>
        <v>14000</v>
      </c>
      <c r="CM78" s="61">
        <f>HP</f>
        <v>14000</v>
      </c>
      <c r="CN78" s="61"/>
      <c r="CO78" s="61">
        <f t="shared" ref="CO78:CP103" si="72">UT</f>
        <v>34000</v>
      </c>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row>
    <row r="79" spans="1:233" ht="1.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f t="shared" si="69"/>
        <v>28000</v>
      </c>
      <c r="BM79" s="61">
        <f t="shared" si="67"/>
        <v>28000</v>
      </c>
      <c r="BN79" s="61">
        <f t="shared" si="64"/>
        <v>28000</v>
      </c>
      <c r="BO79" s="61">
        <f t="shared" si="58"/>
        <v>28000</v>
      </c>
      <c r="BP79" s="61">
        <f t="shared" si="58"/>
        <v>28000</v>
      </c>
      <c r="BQ79" s="61">
        <f t="shared" si="61"/>
        <v>28000</v>
      </c>
      <c r="BR79" s="61">
        <f t="shared" si="60"/>
        <v>28000</v>
      </c>
      <c r="BS79" s="61">
        <f t="shared" si="63"/>
        <v>28000</v>
      </c>
      <c r="BT79" s="61">
        <f t="shared" si="68"/>
        <v>28000</v>
      </c>
      <c r="BU79" s="61">
        <f t="shared" si="70"/>
        <v>28000</v>
      </c>
      <c r="BV79" s="61">
        <f t="shared" si="71"/>
        <v>28000</v>
      </c>
      <c r="BW79" s="61">
        <f t="shared" si="71"/>
        <v>28000</v>
      </c>
      <c r="BX79" s="61">
        <f>HP</f>
        <v>14000</v>
      </c>
      <c r="BY79" s="61">
        <f>HP</f>
        <v>14000</v>
      </c>
      <c r="BZ79" s="61">
        <f>HP</f>
        <v>14000</v>
      </c>
      <c r="CA79" s="61">
        <f t="shared" si="47"/>
        <v>14000</v>
      </c>
      <c r="CB79" s="61">
        <f t="shared" si="50"/>
        <v>14000</v>
      </c>
      <c r="CC79" s="61">
        <f t="shared" si="52"/>
        <v>14000</v>
      </c>
      <c r="CD79" s="61">
        <f t="shared" si="52"/>
        <v>14000</v>
      </c>
      <c r="CE79" s="61">
        <f t="shared" si="51"/>
        <v>14000</v>
      </c>
      <c r="CF79" s="61">
        <f t="shared" si="51"/>
        <v>14000</v>
      </c>
      <c r="CG79" s="61">
        <f t="shared" si="53"/>
        <v>14000</v>
      </c>
      <c r="CH79" s="61">
        <f t="shared" si="54"/>
        <v>14000</v>
      </c>
      <c r="CI79" s="61">
        <f t="shared" si="54"/>
        <v>14000</v>
      </c>
      <c r="CJ79" s="61">
        <f t="shared" ref="CJ79:CJ94" si="73">UT</f>
        <v>34000</v>
      </c>
      <c r="CK79" s="61">
        <f t="shared" si="62"/>
        <v>14000</v>
      </c>
      <c r="CL79" s="61">
        <f t="shared" si="65"/>
        <v>14000</v>
      </c>
      <c r="CM79" s="61">
        <f>HP</f>
        <v>14000</v>
      </c>
      <c r="CN79" s="61">
        <f t="shared" ref="CL79:CN102" si="74">UT</f>
        <v>34000</v>
      </c>
      <c r="CO79" s="61">
        <f t="shared" si="72"/>
        <v>34000</v>
      </c>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row>
    <row r="80" spans="1:233" ht="1.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f t="shared" si="69"/>
        <v>28000</v>
      </c>
      <c r="BM80" s="61">
        <f t="shared" si="67"/>
        <v>28000</v>
      </c>
      <c r="BN80" s="61">
        <f t="shared" si="64"/>
        <v>28000</v>
      </c>
      <c r="BO80" s="61">
        <f t="shared" si="58"/>
        <v>28000</v>
      </c>
      <c r="BP80" s="61">
        <f t="shared" si="58"/>
        <v>28000</v>
      </c>
      <c r="BQ80" s="61">
        <f t="shared" si="61"/>
        <v>28000</v>
      </c>
      <c r="BR80" s="61">
        <f t="shared" si="60"/>
        <v>28000</v>
      </c>
      <c r="BS80" s="61">
        <f t="shared" si="63"/>
        <v>28000</v>
      </c>
      <c r="BT80" s="61">
        <f t="shared" si="68"/>
        <v>28000</v>
      </c>
      <c r="BU80" s="61">
        <f t="shared" si="70"/>
        <v>28000</v>
      </c>
      <c r="BV80" s="61">
        <f t="shared" si="71"/>
        <v>28000</v>
      </c>
      <c r="BW80" s="61">
        <f t="shared" si="71"/>
        <v>28000</v>
      </c>
      <c r="BX80" s="61">
        <f t="shared" ref="BX80:BX91" si="75">PB</f>
        <v>28000</v>
      </c>
      <c r="BY80" s="61">
        <f>HP</f>
        <v>14000</v>
      </c>
      <c r="BZ80" s="61">
        <f>HP</f>
        <v>14000</v>
      </c>
      <c r="CA80" s="61">
        <f t="shared" si="47"/>
        <v>14000</v>
      </c>
      <c r="CB80" s="61">
        <f t="shared" si="50"/>
        <v>14000</v>
      </c>
      <c r="CC80" s="61">
        <f t="shared" si="52"/>
        <v>14000</v>
      </c>
      <c r="CD80" s="61">
        <f t="shared" si="52"/>
        <v>14000</v>
      </c>
      <c r="CE80" s="61">
        <f t="shared" si="51"/>
        <v>14000</v>
      </c>
      <c r="CF80" s="61">
        <f t="shared" si="51"/>
        <v>14000</v>
      </c>
      <c r="CG80" s="61">
        <f t="shared" si="53"/>
        <v>14000</v>
      </c>
      <c r="CH80" s="61">
        <f t="shared" ref="CH80:CJ96" si="76">UT</f>
        <v>34000</v>
      </c>
      <c r="CI80" s="61">
        <f t="shared" si="76"/>
        <v>34000</v>
      </c>
      <c r="CJ80" s="61">
        <f t="shared" si="73"/>
        <v>34000</v>
      </c>
      <c r="CK80" s="61">
        <f t="shared" ref="CK80:CM97" si="77">UT</f>
        <v>34000</v>
      </c>
      <c r="CL80" s="61">
        <f t="shared" si="77"/>
        <v>34000</v>
      </c>
      <c r="CM80" s="61">
        <f t="shared" si="77"/>
        <v>34000</v>
      </c>
      <c r="CN80" s="61">
        <f t="shared" si="74"/>
        <v>34000</v>
      </c>
      <c r="CO80" s="61">
        <f t="shared" si="72"/>
        <v>34000</v>
      </c>
      <c r="CP80" s="61">
        <f t="shared" si="72"/>
        <v>34000</v>
      </c>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row>
    <row r="81" spans="1:233" ht="1.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f t="shared" si="69"/>
        <v>28000</v>
      </c>
      <c r="BM81" s="61">
        <f t="shared" si="67"/>
        <v>28000</v>
      </c>
      <c r="BN81" s="61">
        <f t="shared" si="64"/>
        <v>28000</v>
      </c>
      <c r="BO81" s="61">
        <f t="shared" si="58"/>
        <v>28000</v>
      </c>
      <c r="BP81" s="61">
        <f t="shared" si="58"/>
        <v>28000</v>
      </c>
      <c r="BQ81" s="61">
        <f t="shared" si="61"/>
        <v>28000</v>
      </c>
      <c r="BR81" s="61">
        <f t="shared" si="60"/>
        <v>28000</v>
      </c>
      <c r="BS81" s="61">
        <f t="shared" si="63"/>
        <v>28000</v>
      </c>
      <c r="BT81" s="61">
        <f t="shared" si="68"/>
        <v>28000</v>
      </c>
      <c r="BU81" s="61">
        <f t="shared" si="70"/>
        <v>28000</v>
      </c>
      <c r="BV81" s="61">
        <f t="shared" si="71"/>
        <v>28000</v>
      </c>
      <c r="BW81" s="61">
        <f t="shared" si="71"/>
        <v>28000</v>
      </c>
      <c r="BX81" s="61">
        <f t="shared" si="75"/>
        <v>28000</v>
      </c>
      <c r="BY81" s="61">
        <f>HP</f>
        <v>14000</v>
      </c>
      <c r="BZ81" s="61">
        <f>HP</f>
        <v>14000</v>
      </c>
      <c r="CA81" s="61">
        <f t="shared" si="47"/>
        <v>14000</v>
      </c>
      <c r="CB81" s="61">
        <f t="shared" si="50"/>
        <v>14000</v>
      </c>
      <c r="CC81" s="61">
        <f t="shared" si="52"/>
        <v>14000</v>
      </c>
      <c r="CD81" s="61">
        <f t="shared" si="52"/>
        <v>14000</v>
      </c>
      <c r="CE81" s="61">
        <f t="shared" si="51"/>
        <v>14000</v>
      </c>
      <c r="CF81" s="61">
        <f t="shared" si="51"/>
        <v>14000</v>
      </c>
      <c r="CG81" s="61">
        <f t="shared" si="53"/>
        <v>14000</v>
      </c>
      <c r="CH81" s="61">
        <f t="shared" si="76"/>
        <v>34000</v>
      </c>
      <c r="CI81" s="61">
        <f t="shared" si="76"/>
        <v>34000</v>
      </c>
      <c r="CJ81" s="61">
        <f t="shared" si="73"/>
        <v>34000</v>
      </c>
      <c r="CK81" s="61">
        <f t="shared" si="77"/>
        <v>34000</v>
      </c>
      <c r="CL81" s="61">
        <f t="shared" si="77"/>
        <v>34000</v>
      </c>
      <c r="CM81" s="61">
        <f t="shared" si="77"/>
        <v>34000</v>
      </c>
      <c r="CN81" s="61">
        <f t="shared" si="74"/>
        <v>34000</v>
      </c>
      <c r="CO81" s="61">
        <f t="shared" si="72"/>
        <v>34000</v>
      </c>
      <c r="CP81" s="61">
        <f t="shared" ref="CP81:CP104" si="78">UT</f>
        <v>34000</v>
      </c>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row>
    <row r="82" spans="1:233" ht="1.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f t="shared" ref="BK82:BK83" si="79">PB</f>
        <v>28000</v>
      </c>
      <c r="BL82" s="61">
        <f t="shared" si="69"/>
        <v>28000</v>
      </c>
      <c r="BM82" s="61">
        <f t="shared" si="67"/>
        <v>28000</v>
      </c>
      <c r="BN82" s="61">
        <f t="shared" si="64"/>
        <v>28000</v>
      </c>
      <c r="BO82" s="61">
        <f t="shared" si="58"/>
        <v>28000</v>
      </c>
      <c r="BP82" s="61">
        <f t="shared" si="58"/>
        <v>28000</v>
      </c>
      <c r="BQ82" s="61">
        <f t="shared" si="61"/>
        <v>28000</v>
      </c>
      <c r="BR82" s="61">
        <f t="shared" si="60"/>
        <v>28000</v>
      </c>
      <c r="BS82" s="61">
        <f t="shared" si="63"/>
        <v>28000</v>
      </c>
      <c r="BT82" s="61">
        <f t="shared" si="68"/>
        <v>28000</v>
      </c>
      <c r="BU82" s="61">
        <f t="shared" si="70"/>
        <v>28000</v>
      </c>
      <c r="BV82" s="61">
        <f t="shared" si="71"/>
        <v>28000</v>
      </c>
      <c r="BW82" s="61">
        <f t="shared" si="71"/>
        <v>28000</v>
      </c>
      <c r="BX82" s="61">
        <f t="shared" si="75"/>
        <v>28000</v>
      </c>
      <c r="BY82" s="61">
        <f t="shared" ref="BY82:BY89" si="80">PB</f>
        <v>28000</v>
      </c>
      <c r="BZ82" s="61">
        <f t="shared" ref="BZ82:BZ83" si="81">HP</f>
        <v>14000</v>
      </c>
      <c r="CA82" s="61">
        <f t="shared" si="47"/>
        <v>14000</v>
      </c>
      <c r="CB82" s="61">
        <f t="shared" si="50"/>
        <v>14000</v>
      </c>
      <c r="CC82" s="61">
        <f t="shared" si="52"/>
        <v>14000</v>
      </c>
      <c r="CD82" s="61">
        <f t="shared" si="52"/>
        <v>14000</v>
      </c>
      <c r="CE82" s="61">
        <f t="shared" si="51"/>
        <v>14000</v>
      </c>
      <c r="CF82" s="61">
        <f t="shared" si="51"/>
        <v>14000</v>
      </c>
      <c r="CG82" s="61">
        <f t="shared" ref="CG82:CG96" si="82">UT</f>
        <v>34000</v>
      </c>
      <c r="CH82" s="61">
        <f t="shared" si="76"/>
        <v>34000</v>
      </c>
      <c r="CI82" s="61">
        <f t="shared" si="76"/>
        <v>34000</v>
      </c>
      <c r="CJ82" s="61">
        <f t="shared" si="73"/>
        <v>34000</v>
      </c>
      <c r="CK82" s="61">
        <f t="shared" si="77"/>
        <v>34000</v>
      </c>
      <c r="CL82" s="61">
        <f t="shared" si="77"/>
        <v>34000</v>
      </c>
      <c r="CM82" s="61">
        <f t="shared" si="77"/>
        <v>34000</v>
      </c>
      <c r="CN82" s="61">
        <f t="shared" si="74"/>
        <v>34000</v>
      </c>
      <c r="CO82" s="61">
        <f t="shared" si="72"/>
        <v>34000</v>
      </c>
      <c r="CP82" s="61">
        <f t="shared" si="78"/>
        <v>34000</v>
      </c>
      <c r="CQ82" s="61">
        <f t="shared" ref="CQ82:CQ105" si="83">UT</f>
        <v>34000</v>
      </c>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row>
    <row r="83" spans="1:233" ht="1.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f t="shared" si="79"/>
        <v>28000</v>
      </c>
      <c r="BL83" s="61">
        <f t="shared" si="69"/>
        <v>28000</v>
      </c>
      <c r="BM83" s="61">
        <f t="shared" si="67"/>
        <v>28000</v>
      </c>
      <c r="BN83" s="61">
        <f t="shared" si="64"/>
        <v>28000</v>
      </c>
      <c r="BO83" s="61">
        <f t="shared" si="58"/>
        <v>28000</v>
      </c>
      <c r="BP83" s="61">
        <f t="shared" si="58"/>
        <v>28000</v>
      </c>
      <c r="BQ83" s="61">
        <f t="shared" si="61"/>
        <v>28000</v>
      </c>
      <c r="BR83" s="61">
        <f t="shared" si="60"/>
        <v>28000</v>
      </c>
      <c r="BS83" s="61">
        <f t="shared" si="63"/>
        <v>28000</v>
      </c>
      <c r="BT83" s="61">
        <f t="shared" si="68"/>
        <v>28000</v>
      </c>
      <c r="BU83" s="61">
        <f t="shared" si="70"/>
        <v>28000</v>
      </c>
      <c r="BV83" s="61">
        <f t="shared" si="71"/>
        <v>28000</v>
      </c>
      <c r="BW83" s="61">
        <f t="shared" si="71"/>
        <v>28000</v>
      </c>
      <c r="BX83" s="61">
        <f t="shared" si="75"/>
        <v>28000</v>
      </c>
      <c r="BY83" s="61">
        <f t="shared" si="80"/>
        <v>28000</v>
      </c>
      <c r="BZ83" s="61">
        <f t="shared" si="81"/>
        <v>14000</v>
      </c>
      <c r="CA83" s="61">
        <f t="shared" si="47"/>
        <v>14000</v>
      </c>
      <c r="CB83" s="61">
        <f t="shared" si="50"/>
        <v>14000</v>
      </c>
      <c r="CC83" s="61">
        <f t="shared" si="52"/>
        <v>14000</v>
      </c>
      <c r="CD83" s="61">
        <f t="shared" si="52"/>
        <v>14000</v>
      </c>
      <c r="CE83" s="61">
        <f t="shared" si="51"/>
        <v>14000</v>
      </c>
      <c r="CF83" s="61">
        <f t="shared" si="51"/>
        <v>14000</v>
      </c>
      <c r="CG83" s="61">
        <f t="shared" si="82"/>
        <v>34000</v>
      </c>
      <c r="CH83" s="61">
        <f t="shared" si="76"/>
        <v>34000</v>
      </c>
      <c r="CI83" s="61">
        <f t="shared" si="76"/>
        <v>34000</v>
      </c>
      <c r="CJ83" s="61">
        <f t="shared" si="73"/>
        <v>34000</v>
      </c>
      <c r="CK83" s="61">
        <f t="shared" si="77"/>
        <v>34000</v>
      </c>
      <c r="CL83" s="61">
        <f t="shared" si="77"/>
        <v>34000</v>
      </c>
      <c r="CM83" s="61">
        <f t="shared" si="77"/>
        <v>34000</v>
      </c>
      <c r="CN83" s="61">
        <f t="shared" si="74"/>
        <v>34000</v>
      </c>
      <c r="CO83" s="61">
        <f t="shared" si="72"/>
        <v>34000</v>
      </c>
      <c r="CP83" s="61">
        <f t="shared" si="78"/>
        <v>34000</v>
      </c>
      <c r="CQ83" s="61">
        <f t="shared" si="83"/>
        <v>34000</v>
      </c>
      <c r="CR83" s="61">
        <f t="shared" ref="CR83:CS105" si="84">UT</f>
        <v>34000</v>
      </c>
      <c r="CS83" s="61">
        <f t="shared" si="84"/>
        <v>34000</v>
      </c>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row>
    <row r="84" spans="1:233" ht="1.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f t="shared" ref="BJ84" si="85">PB</f>
        <v>28000</v>
      </c>
      <c r="BK84" s="61">
        <f t="shared" ref="BK84:BK93" si="86">PB</f>
        <v>28000</v>
      </c>
      <c r="BL84" s="61">
        <f t="shared" si="69"/>
        <v>28000</v>
      </c>
      <c r="BM84" s="61">
        <f t="shared" si="67"/>
        <v>28000</v>
      </c>
      <c r="BN84" s="61">
        <f t="shared" si="64"/>
        <v>28000</v>
      </c>
      <c r="BO84" s="61">
        <f t="shared" si="58"/>
        <v>28000</v>
      </c>
      <c r="BP84" s="61">
        <f t="shared" si="58"/>
        <v>28000</v>
      </c>
      <c r="BQ84" s="61">
        <f t="shared" si="61"/>
        <v>28000</v>
      </c>
      <c r="BR84" s="61">
        <f t="shared" si="60"/>
        <v>28000</v>
      </c>
      <c r="BS84" s="61">
        <f t="shared" si="63"/>
        <v>28000</v>
      </c>
      <c r="BT84" s="61">
        <f t="shared" si="68"/>
        <v>28000</v>
      </c>
      <c r="BU84" s="61">
        <f t="shared" si="70"/>
        <v>28000</v>
      </c>
      <c r="BV84" s="61">
        <f t="shared" si="71"/>
        <v>28000</v>
      </c>
      <c r="BW84" s="61">
        <f t="shared" si="71"/>
        <v>28000</v>
      </c>
      <c r="BX84" s="61">
        <f t="shared" si="75"/>
        <v>28000</v>
      </c>
      <c r="BY84" s="61">
        <f t="shared" si="80"/>
        <v>28000</v>
      </c>
      <c r="BZ84" s="61">
        <f>PB</f>
        <v>28000</v>
      </c>
      <c r="CA84" s="61">
        <f>PB</f>
        <v>28000</v>
      </c>
      <c r="CB84" s="61">
        <f t="shared" si="50"/>
        <v>14000</v>
      </c>
      <c r="CC84" s="61">
        <f t="shared" si="52"/>
        <v>14000</v>
      </c>
      <c r="CD84" s="61">
        <f t="shared" si="52"/>
        <v>14000</v>
      </c>
      <c r="CE84" s="61">
        <f t="shared" si="51"/>
        <v>14000</v>
      </c>
      <c r="CF84" s="61">
        <f t="shared" si="51"/>
        <v>14000</v>
      </c>
      <c r="CG84" s="61">
        <f t="shared" si="82"/>
        <v>34000</v>
      </c>
      <c r="CH84" s="61">
        <f t="shared" si="76"/>
        <v>34000</v>
      </c>
      <c r="CI84" s="61">
        <f t="shared" si="76"/>
        <v>34000</v>
      </c>
      <c r="CJ84" s="61">
        <f t="shared" si="73"/>
        <v>34000</v>
      </c>
      <c r="CK84" s="61">
        <f t="shared" si="77"/>
        <v>34000</v>
      </c>
      <c r="CL84" s="61">
        <f t="shared" si="77"/>
        <v>34000</v>
      </c>
      <c r="CM84" s="61">
        <f t="shared" si="77"/>
        <v>34000</v>
      </c>
      <c r="CN84" s="61">
        <f t="shared" si="74"/>
        <v>34000</v>
      </c>
      <c r="CO84" s="61">
        <f t="shared" si="72"/>
        <v>34000</v>
      </c>
      <c r="CP84" s="61">
        <f t="shared" si="78"/>
        <v>34000</v>
      </c>
      <c r="CQ84" s="61">
        <f t="shared" si="83"/>
        <v>34000</v>
      </c>
      <c r="CR84" s="61">
        <f t="shared" si="84"/>
        <v>34000</v>
      </c>
      <c r="CS84" s="61">
        <f t="shared" si="84"/>
        <v>34000</v>
      </c>
      <c r="CT84" s="61">
        <f t="shared" ref="CT84:CU105" si="87">UT</f>
        <v>34000</v>
      </c>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row>
    <row r="85" spans="1:233" ht="1.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f t="shared" ref="BI85:BJ86" si="88">PB</f>
        <v>28000</v>
      </c>
      <c r="BJ85" s="61">
        <f t="shared" si="88"/>
        <v>28000</v>
      </c>
      <c r="BK85" s="61">
        <f t="shared" si="86"/>
        <v>28000</v>
      </c>
      <c r="BL85" s="61">
        <f t="shared" si="69"/>
        <v>28000</v>
      </c>
      <c r="BM85" s="61">
        <f t="shared" si="67"/>
        <v>28000</v>
      </c>
      <c r="BN85" s="61">
        <f t="shared" si="64"/>
        <v>28000</v>
      </c>
      <c r="BO85" s="61">
        <f t="shared" si="58"/>
        <v>28000</v>
      </c>
      <c r="BP85" s="61">
        <f t="shared" si="58"/>
        <v>28000</v>
      </c>
      <c r="BQ85" s="61">
        <f t="shared" si="61"/>
        <v>28000</v>
      </c>
      <c r="BR85" s="61">
        <f t="shared" si="60"/>
        <v>28000</v>
      </c>
      <c r="BS85" s="61">
        <f t="shared" si="63"/>
        <v>28000</v>
      </c>
      <c r="BT85" s="61">
        <f t="shared" si="68"/>
        <v>28000</v>
      </c>
      <c r="BU85" s="61">
        <f t="shared" si="70"/>
        <v>28000</v>
      </c>
      <c r="BV85" s="61">
        <f t="shared" si="71"/>
        <v>28000</v>
      </c>
      <c r="BW85" s="61">
        <f t="shared" si="71"/>
        <v>28000</v>
      </c>
      <c r="BX85" s="61">
        <f t="shared" si="75"/>
        <v>28000</v>
      </c>
      <c r="BY85" s="61">
        <f t="shared" si="80"/>
        <v>28000</v>
      </c>
      <c r="BZ85" s="61">
        <f t="shared" ref="BZ85:CA89" si="89">CH</f>
        <v>6000</v>
      </c>
      <c r="CA85" s="61">
        <f t="shared" si="89"/>
        <v>6000</v>
      </c>
      <c r="CB85" s="61">
        <f t="shared" ref="CB85:CB97" si="90">HR</f>
        <v>13000</v>
      </c>
      <c r="CC85" s="61">
        <f t="shared" si="52"/>
        <v>14000</v>
      </c>
      <c r="CD85" s="61">
        <f t="shared" si="52"/>
        <v>14000</v>
      </c>
      <c r="CE85" s="61">
        <f t="shared" si="51"/>
        <v>14000</v>
      </c>
      <c r="CF85" s="61">
        <f t="shared" si="51"/>
        <v>14000</v>
      </c>
      <c r="CG85" s="61">
        <f t="shared" si="82"/>
        <v>34000</v>
      </c>
      <c r="CH85" s="61">
        <f t="shared" si="76"/>
        <v>34000</v>
      </c>
      <c r="CI85" s="61">
        <f t="shared" si="76"/>
        <v>34000</v>
      </c>
      <c r="CJ85" s="61">
        <f t="shared" si="73"/>
        <v>34000</v>
      </c>
      <c r="CK85" s="61">
        <f t="shared" si="77"/>
        <v>34000</v>
      </c>
      <c r="CL85" s="61">
        <f t="shared" si="77"/>
        <v>34000</v>
      </c>
      <c r="CM85" s="61">
        <f t="shared" si="77"/>
        <v>34000</v>
      </c>
      <c r="CN85" s="61">
        <f t="shared" si="74"/>
        <v>34000</v>
      </c>
      <c r="CO85" s="61">
        <f t="shared" si="72"/>
        <v>34000</v>
      </c>
      <c r="CP85" s="61">
        <f t="shared" si="78"/>
        <v>34000</v>
      </c>
      <c r="CQ85" s="61">
        <f t="shared" si="83"/>
        <v>34000</v>
      </c>
      <c r="CR85" s="61">
        <f t="shared" si="84"/>
        <v>34000</v>
      </c>
      <c r="CS85" s="61">
        <f t="shared" si="84"/>
        <v>34000</v>
      </c>
      <c r="CT85" s="61">
        <f t="shared" si="87"/>
        <v>34000</v>
      </c>
      <c r="CU85" s="61">
        <f t="shared" ref="CU85:CV104" si="91">UT</f>
        <v>34000</v>
      </c>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row>
    <row r="86" spans="1:233" ht="1.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f t="shared" si="88"/>
        <v>28000</v>
      </c>
      <c r="BJ86" s="61">
        <f t="shared" si="88"/>
        <v>28000</v>
      </c>
      <c r="BK86" s="61">
        <f t="shared" si="86"/>
        <v>28000</v>
      </c>
      <c r="BL86" s="61">
        <f t="shared" si="69"/>
        <v>28000</v>
      </c>
      <c r="BM86" s="61">
        <f t="shared" si="67"/>
        <v>28000</v>
      </c>
      <c r="BN86" s="61">
        <f t="shared" si="64"/>
        <v>28000</v>
      </c>
      <c r="BO86" s="61">
        <f t="shared" si="58"/>
        <v>28000</v>
      </c>
      <c r="BP86" s="61">
        <f t="shared" si="58"/>
        <v>28000</v>
      </c>
      <c r="BQ86" s="61">
        <f t="shared" si="61"/>
        <v>28000</v>
      </c>
      <c r="BR86" s="61">
        <f t="shared" si="60"/>
        <v>28000</v>
      </c>
      <c r="BS86" s="61">
        <f t="shared" si="63"/>
        <v>28000</v>
      </c>
      <c r="BT86" s="61">
        <f t="shared" si="68"/>
        <v>28000</v>
      </c>
      <c r="BU86" s="61">
        <f t="shared" si="70"/>
        <v>28000</v>
      </c>
      <c r="BV86" s="61">
        <f t="shared" si="71"/>
        <v>28000</v>
      </c>
      <c r="BW86" s="61">
        <f t="shared" si="71"/>
        <v>28000</v>
      </c>
      <c r="BX86" s="61">
        <f t="shared" si="75"/>
        <v>28000</v>
      </c>
      <c r="BY86" s="61">
        <f t="shared" si="80"/>
        <v>28000</v>
      </c>
      <c r="BZ86" s="61">
        <f t="shared" si="89"/>
        <v>6000</v>
      </c>
      <c r="CA86" s="61">
        <f t="shared" si="89"/>
        <v>6000</v>
      </c>
      <c r="CB86" s="61">
        <f t="shared" si="90"/>
        <v>13000</v>
      </c>
      <c r="CC86" s="61">
        <f t="shared" si="52"/>
        <v>14000</v>
      </c>
      <c r="CD86" s="61">
        <f t="shared" si="52"/>
        <v>14000</v>
      </c>
      <c r="CE86" s="61">
        <f t="shared" si="51"/>
        <v>14000</v>
      </c>
      <c r="CF86" s="61">
        <f t="shared" si="51"/>
        <v>14000</v>
      </c>
      <c r="CG86" s="61">
        <f t="shared" si="82"/>
        <v>34000</v>
      </c>
      <c r="CH86" s="61">
        <f t="shared" si="76"/>
        <v>34000</v>
      </c>
      <c r="CI86" s="61">
        <f t="shared" si="76"/>
        <v>34000</v>
      </c>
      <c r="CJ86" s="61">
        <f t="shared" si="73"/>
        <v>34000</v>
      </c>
      <c r="CK86" s="61">
        <f t="shared" si="77"/>
        <v>34000</v>
      </c>
      <c r="CL86" s="61">
        <f t="shared" si="77"/>
        <v>34000</v>
      </c>
      <c r="CM86" s="61">
        <f t="shared" si="77"/>
        <v>34000</v>
      </c>
      <c r="CN86" s="61">
        <f t="shared" si="74"/>
        <v>34000</v>
      </c>
      <c r="CO86" s="61">
        <f t="shared" si="72"/>
        <v>34000</v>
      </c>
      <c r="CP86" s="61">
        <f t="shared" si="78"/>
        <v>34000</v>
      </c>
      <c r="CQ86" s="61">
        <f t="shared" si="83"/>
        <v>34000</v>
      </c>
      <c r="CR86" s="61">
        <f t="shared" si="84"/>
        <v>34000</v>
      </c>
      <c r="CS86" s="61">
        <f t="shared" si="84"/>
        <v>34000</v>
      </c>
      <c r="CT86" s="61">
        <f t="shared" si="87"/>
        <v>34000</v>
      </c>
      <c r="CU86" s="61">
        <f t="shared" si="91"/>
        <v>34000</v>
      </c>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row>
    <row r="87" spans="1:233" ht="1.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f t="shared" ref="BH87:BI93" si="92">PB</f>
        <v>28000</v>
      </c>
      <c r="BI87" s="61">
        <f t="shared" si="92"/>
        <v>28000</v>
      </c>
      <c r="BJ87" s="61">
        <f t="shared" ref="BJ87:BJ93" si="93">PB</f>
        <v>28000</v>
      </c>
      <c r="BK87" s="61">
        <f t="shared" si="86"/>
        <v>28000</v>
      </c>
      <c r="BL87" s="61">
        <f t="shared" si="69"/>
        <v>28000</v>
      </c>
      <c r="BM87" s="61">
        <f t="shared" si="67"/>
        <v>28000</v>
      </c>
      <c r="BN87" s="61">
        <f t="shared" si="64"/>
        <v>28000</v>
      </c>
      <c r="BO87" s="61">
        <f t="shared" si="58"/>
        <v>28000</v>
      </c>
      <c r="BP87" s="61">
        <f t="shared" si="58"/>
        <v>28000</v>
      </c>
      <c r="BQ87" s="61">
        <f t="shared" si="61"/>
        <v>28000</v>
      </c>
      <c r="BR87" s="61">
        <f t="shared" si="60"/>
        <v>28000</v>
      </c>
      <c r="BS87" s="61">
        <f t="shared" si="63"/>
        <v>28000</v>
      </c>
      <c r="BT87" s="61">
        <f t="shared" si="68"/>
        <v>28000</v>
      </c>
      <c r="BU87" s="61">
        <f t="shared" si="70"/>
        <v>28000</v>
      </c>
      <c r="BV87" s="61">
        <f t="shared" si="71"/>
        <v>28000</v>
      </c>
      <c r="BW87" s="61">
        <f t="shared" si="71"/>
        <v>28000</v>
      </c>
      <c r="BX87" s="61">
        <f t="shared" si="75"/>
        <v>28000</v>
      </c>
      <c r="BY87" s="61">
        <f t="shared" si="80"/>
        <v>28000</v>
      </c>
      <c r="BZ87" s="61">
        <f t="shared" si="89"/>
        <v>6000</v>
      </c>
      <c r="CA87" s="61">
        <f t="shared" si="89"/>
        <v>6000</v>
      </c>
      <c r="CB87" s="61">
        <f t="shared" si="90"/>
        <v>13000</v>
      </c>
      <c r="CC87" s="61">
        <f t="shared" si="52"/>
        <v>14000</v>
      </c>
      <c r="CD87" s="61">
        <f t="shared" si="52"/>
        <v>14000</v>
      </c>
      <c r="CE87" s="61">
        <f t="shared" si="51"/>
        <v>14000</v>
      </c>
      <c r="CF87" s="61">
        <f t="shared" si="51"/>
        <v>14000</v>
      </c>
      <c r="CG87" s="61">
        <f t="shared" si="82"/>
        <v>34000</v>
      </c>
      <c r="CH87" s="61">
        <f t="shared" si="76"/>
        <v>34000</v>
      </c>
      <c r="CI87" s="61">
        <f t="shared" si="76"/>
        <v>34000</v>
      </c>
      <c r="CJ87" s="61">
        <f t="shared" si="73"/>
        <v>34000</v>
      </c>
      <c r="CK87" s="61">
        <f t="shared" si="77"/>
        <v>34000</v>
      </c>
      <c r="CL87" s="61">
        <f t="shared" si="77"/>
        <v>34000</v>
      </c>
      <c r="CM87" s="61">
        <f t="shared" si="77"/>
        <v>34000</v>
      </c>
      <c r="CN87" s="61">
        <f t="shared" si="74"/>
        <v>34000</v>
      </c>
      <c r="CO87" s="61">
        <f t="shared" si="72"/>
        <v>34000</v>
      </c>
      <c r="CP87" s="61">
        <f t="shared" si="78"/>
        <v>34000</v>
      </c>
      <c r="CQ87" s="61">
        <f t="shared" si="83"/>
        <v>34000</v>
      </c>
      <c r="CR87" s="61">
        <f t="shared" si="84"/>
        <v>34000</v>
      </c>
      <c r="CS87" s="61">
        <f t="shared" si="84"/>
        <v>34000</v>
      </c>
      <c r="CT87" s="61">
        <f t="shared" si="87"/>
        <v>34000</v>
      </c>
      <c r="CU87" s="61">
        <f t="shared" si="91"/>
        <v>34000</v>
      </c>
      <c r="CV87" s="61">
        <f t="shared" ref="CV87:CV101" si="94">UT</f>
        <v>34000</v>
      </c>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row>
    <row r="88" spans="1:233" ht="1.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f t="shared" si="92"/>
        <v>28000</v>
      </c>
      <c r="BI88" s="61">
        <f t="shared" si="92"/>
        <v>28000</v>
      </c>
      <c r="BJ88" s="61">
        <f t="shared" si="93"/>
        <v>28000</v>
      </c>
      <c r="BK88" s="61">
        <f t="shared" si="86"/>
        <v>28000</v>
      </c>
      <c r="BL88" s="61">
        <f t="shared" si="69"/>
        <v>28000</v>
      </c>
      <c r="BM88" s="61">
        <f t="shared" si="67"/>
        <v>28000</v>
      </c>
      <c r="BN88" s="61">
        <f t="shared" si="64"/>
        <v>28000</v>
      </c>
      <c r="BO88" s="61">
        <f t="shared" si="58"/>
        <v>28000</v>
      </c>
      <c r="BP88" s="61">
        <f t="shared" si="58"/>
        <v>28000</v>
      </c>
      <c r="BQ88" s="61">
        <f t="shared" si="61"/>
        <v>28000</v>
      </c>
      <c r="BR88" s="61">
        <f t="shared" si="60"/>
        <v>28000</v>
      </c>
      <c r="BS88" s="61">
        <f t="shared" si="63"/>
        <v>28000</v>
      </c>
      <c r="BT88" s="61">
        <f t="shared" si="68"/>
        <v>28000</v>
      </c>
      <c r="BU88" s="61">
        <f t="shared" si="70"/>
        <v>28000</v>
      </c>
      <c r="BV88" s="61">
        <f t="shared" si="71"/>
        <v>28000</v>
      </c>
      <c r="BW88" s="61">
        <f t="shared" si="71"/>
        <v>28000</v>
      </c>
      <c r="BX88" s="61">
        <f t="shared" si="75"/>
        <v>28000</v>
      </c>
      <c r="BY88" s="61">
        <f t="shared" si="80"/>
        <v>28000</v>
      </c>
      <c r="BZ88" s="61">
        <f t="shared" si="89"/>
        <v>6000</v>
      </c>
      <c r="CA88" s="61">
        <f t="shared" ref="BZ88:CA106" si="95">HR</f>
        <v>13000</v>
      </c>
      <c r="CB88" s="61">
        <f t="shared" si="90"/>
        <v>13000</v>
      </c>
      <c r="CC88" s="61">
        <f t="shared" ref="CC88:CE93" si="96">HR</f>
        <v>13000</v>
      </c>
      <c r="CD88" s="61">
        <f>HP</f>
        <v>14000</v>
      </c>
      <c r="CE88" s="61">
        <f>HP</f>
        <v>14000</v>
      </c>
      <c r="CF88" s="61">
        <f>UT</f>
        <v>34000</v>
      </c>
      <c r="CG88" s="61">
        <f t="shared" si="82"/>
        <v>34000</v>
      </c>
      <c r="CH88" s="61">
        <f t="shared" si="76"/>
        <v>34000</v>
      </c>
      <c r="CI88" s="61">
        <f t="shared" si="76"/>
        <v>34000</v>
      </c>
      <c r="CJ88" s="61">
        <f t="shared" si="73"/>
        <v>34000</v>
      </c>
      <c r="CK88" s="61">
        <f t="shared" si="77"/>
        <v>34000</v>
      </c>
      <c r="CL88" s="61">
        <f t="shared" si="77"/>
        <v>34000</v>
      </c>
      <c r="CM88" s="61">
        <f t="shared" si="77"/>
        <v>34000</v>
      </c>
      <c r="CN88" s="61">
        <f t="shared" si="74"/>
        <v>34000</v>
      </c>
      <c r="CO88" s="61">
        <f t="shared" si="72"/>
        <v>34000</v>
      </c>
      <c r="CP88" s="61">
        <f t="shared" si="78"/>
        <v>34000</v>
      </c>
      <c r="CQ88" s="61">
        <f t="shared" si="83"/>
        <v>34000</v>
      </c>
      <c r="CR88" s="61">
        <f t="shared" si="84"/>
        <v>34000</v>
      </c>
      <c r="CS88" s="61">
        <f t="shared" si="84"/>
        <v>34000</v>
      </c>
      <c r="CT88" s="61">
        <f t="shared" si="87"/>
        <v>34000</v>
      </c>
      <c r="CU88" s="61">
        <f t="shared" si="91"/>
        <v>34000</v>
      </c>
      <c r="CV88" s="61">
        <f t="shared" si="94"/>
        <v>34000</v>
      </c>
      <c r="CW88" s="61">
        <f t="shared" ref="CW88:CX98" si="97">UT</f>
        <v>34000</v>
      </c>
      <c r="CX88" s="61">
        <f t="shared" si="97"/>
        <v>34000</v>
      </c>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row>
    <row r="89" spans="1:233" ht="1.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f t="shared" ref="BG89:BG90" si="98">PB</f>
        <v>28000</v>
      </c>
      <c r="BH89" s="61">
        <f t="shared" si="92"/>
        <v>28000</v>
      </c>
      <c r="BI89" s="61">
        <f t="shared" si="92"/>
        <v>28000</v>
      </c>
      <c r="BJ89" s="61">
        <f t="shared" si="93"/>
        <v>28000</v>
      </c>
      <c r="BK89" s="61">
        <f t="shared" si="86"/>
        <v>28000</v>
      </c>
      <c r="BL89" s="61">
        <f t="shared" si="69"/>
        <v>28000</v>
      </c>
      <c r="BM89" s="61">
        <f t="shared" si="67"/>
        <v>28000</v>
      </c>
      <c r="BN89" s="61">
        <f t="shared" si="64"/>
        <v>28000</v>
      </c>
      <c r="BO89" s="61">
        <f t="shared" si="58"/>
        <v>28000</v>
      </c>
      <c r="BP89" s="61">
        <f t="shared" si="58"/>
        <v>28000</v>
      </c>
      <c r="BQ89" s="61">
        <f t="shared" si="61"/>
        <v>28000</v>
      </c>
      <c r="BR89" s="61">
        <f t="shared" si="60"/>
        <v>28000</v>
      </c>
      <c r="BS89" s="61">
        <f t="shared" si="63"/>
        <v>28000</v>
      </c>
      <c r="BT89" s="61">
        <f t="shared" si="68"/>
        <v>28000</v>
      </c>
      <c r="BU89" s="61">
        <f t="shared" si="70"/>
        <v>28000</v>
      </c>
      <c r="BV89" s="61">
        <f t="shared" si="71"/>
        <v>28000</v>
      </c>
      <c r="BW89" s="61">
        <f t="shared" si="71"/>
        <v>28000</v>
      </c>
      <c r="BX89" s="61">
        <f t="shared" si="75"/>
        <v>28000</v>
      </c>
      <c r="BY89" s="61">
        <f t="shared" si="80"/>
        <v>28000</v>
      </c>
      <c r="BZ89" s="61">
        <f t="shared" si="89"/>
        <v>6000</v>
      </c>
      <c r="CA89" s="61">
        <f t="shared" si="95"/>
        <v>13000</v>
      </c>
      <c r="CB89" s="61">
        <f t="shared" si="90"/>
        <v>13000</v>
      </c>
      <c r="CC89" s="61">
        <f t="shared" si="96"/>
        <v>13000</v>
      </c>
      <c r="CD89" s="61">
        <f t="shared" si="96"/>
        <v>13000</v>
      </c>
      <c r="CE89" s="61">
        <f t="shared" si="96"/>
        <v>13000</v>
      </c>
      <c r="CF89" s="61">
        <f t="shared" ref="CC89:CF124" si="99">UP</f>
        <v>35000</v>
      </c>
      <c r="CG89" s="61">
        <f t="shared" si="82"/>
        <v>34000</v>
      </c>
      <c r="CH89" s="61">
        <f t="shared" si="76"/>
        <v>34000</v>
      </c>
      <c r="CI89" s="61">
        <f t="shared" si="76"/>
        <v>34000</v>
      </c>
      <c r="CJ89" s="61">
        <f t="shared" si="73"/>
        <v>34000</v>
      </c>
      <c r="CK89" s="61">
        <f t="shared" si="77"/>
        <v>34000</v>
      </c>
      <c r="CL89" s="61">
        <f t="shared" si="77"/>
        <v>34000</v>
      </c>
      <c r="CM89" s="61">
        <f t="shared" si="77"/>
        <v>34000</v>
      </c>
      <c r="CN89" s="61">
        <f t="shared" si="74"/>
        <v>34000</v>
      </c>
      <c r="CO89" s="61">
        <f t="shared" si="72"/>
        <v>34000</v>
      </c>
      <c r="CP89" s="61">
        <f t="shared" si="78"/>
        <v>34000</v>
      </c>
      <c r="CQ89" s="61">
        <f t="shared" si="83"/>
        <v>34000</v>
      </c>
      <c r="CR89" s="61">
        <f t="shared" si="84"/>
        <v>34000</v>
      </c>
      <c r="CS89" s="61">
        <f t="shared" si="84"/>
        <v>34000</v>
      </c>
      <c r="CT89" s="61">
        <f t="shared" si="87"/>
        <v>34000</v>
      </c>
      <c r="CU89" s="61">
        <f t="shared" si="91"/>
        <v>34000</v>
      </c>
      <c r="CV89" s="61">
        <f t="shared" si="94"/>
        <v>34000</v>
      </c>
      <c r="CW89" s="61">
        <f t="shared" si="97"/>
        <v>34000</v>
      </c>
      <c r="CX89" s="61">
        <f t="shared" si="97"/>
        <v>34000</v>
      </c>
      <c r="CY89" s="61">
        <f>UT</f>
        <v>34000</v>
      </c>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row>
    <row r="90" spans="1:233" ht="1.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f t="shared" si="98"/>
        <v>28000</v>
      </c>
      <c r="BH90" s="61">
        <f t="shared" si="92"/>
        <v>28000</v>
      </c>
      <c r="BI90" s="61">
        <f t="shared" si="92"/>
        <v>28000</v>
      </c>
      <c r="BJ90" s="61">
        <f t="shared" si="93"/>
        <v>28000</v>
      </c>
      <c r="BK90" s="61">
        <f t="shared" si="86"/>
        <v>28000</v>
      </c>
      <c r="BL90" s="61">
        <f t="shared" si="69"/>
        <v>28000</v>
      </c>
      <c r="BM90" s="61">
        <f t="shared" si="67"/>
        <v>28000</v>
      </c>
      <c r="BN90" s="61">
        <f t="shared" si="64"/>
        <v>28000</v>
      </c>
      <c r="BO90" s="61">
        <f t="shared" si="58"/>
        <v>28000</v>
      </c>
      <c r="BP90" s="61">
        <f t="shared" si="58"/>
        <v>28000</v>
      </c>
      <c r="BQ90" s="61">
        <f t="shared" si="61"/>
        <v>28000</v>
      </c>
      <c r="BR90" s="61">
        <f t="shared" si="60"/>
        <v>28000</v>
      </c>
      <c r="BS90" s="61">
        <f t="shared" si="63"/>
        <v>28000</v>
      </c>
      <c r="BT90" s="61">
        <f t="shared" si="68"/>
        <v>28000</v>
      </c>
      <c r="BU90" s="61">
        <f t="shared" si="70"/>
        <v>28000</v>
      </c>
      <c r="BV90" s="61">
        <f t="shared" si="71"/>
        <v>28000</v>
      </c>
      <c r="BW90" s="61">
        <f t="shared" si="71"/>
        <v>28000</v>
      </c>
      <c r="BX90" s="61">
        <f t="shared" si="75"/>
        <v>28000</v>
      </c>
      <c r="BY90" s="61">
        <f t="shared" ref="BV90:CA114" si="100">HR</f>
        <v>13000</v>
      </c>
      <c r="BZ90" s="61">
        <f t="shared" si="95"/>
        <v>13000</v>
      </c>
      <c r="CA90" s="61">
        <f t="shared" si="95"/>
        <v>13000</v>
      </c>
      <c r="CB90" s="61">
        <f t="shared" si="90"/>
        <v>13000</v>
      </c>
      <c r="CC90" s="61">
        <f t="shared" si="96"/>
        <v>13000</v>
      </c>
      <c r="CD90" s="61">
        <f t="shared" si="96"/>
        <v>13000</v>
      </c>
      <c r="CE90" s="61">
        <f t="shared" si="96"/>
        <v>13000</v>
      </c>
      <c r="CF90" s="61">
        <f t="shared" si="99"/>
        <v>35000</v>
      </c>
      <c r="CG90" s="61">
        <f t="shared" si="82"/>
        <v>34000</v>
      </c>
      <c r="CH90" s="61">
        <f t="shared" si="76"/>
        <v>34000</v>
      </c>
      <c r="CI90" s="61">
        <f t="shared" si="76"/>
        <v>34000</v>
      </c>
      <c r="CJ90" s="61">
        <f t="shared" si="73"/>
        <v>34000</v>
      </c>
      <c r="CK90" s="61">
        <f t="shared" si="77"/>
        <v>34000</v>
      </c>
      <c r="CL90" s="61">
        <f t="shared" si="77"/>
        <v>34000</v>
      </c>
      <c r="CM90" s="61">
        <f t="shared" si="77"/>
        <v>34000</v>
      </c>
      <c r="CN90" s="61">
        <f t="shared" si="74"/>
        <v>34000</v>
      </c>
      <c r="CO90" s="61">
        <f t="shared" si="72"/>
        <v>34000</v>
      </c>
      <c r="CP90" s="61">
        <f t="shared" si="78"/>
        <v>34000</v>
      </c>
      <c r="CQ90" s="61">
        <f t="shared" si="83"/>
        <v>34000</v>
      </c>
      <c r="CR90" s="61">
        <f t="shared" si="84"/>
        <v>34000</v>
      </c>
      <c r="CS90" s="61">
        <f t="shared" si="84"/>
        <v>34000</v>
      </c>
      <c r="CT90" s="61">
        <f t="shared" si="87"/>
        <v>34000</v>
      </c>
      <c r="CU90" s="61">
        <f t="shared" si="91"/>
        <v>34000</v>
      </c>
      <c r="CV90" s="61">
        <f t="shared" si="94"/>
        <v>34000</v>
      </c>
      <c r="CW90" s="61">
        <f t="shared" si="97"/>
        <v>34000</v>
      </c>
      <c r="CX90" s="61">
        <f t="shared" si="97"/>
        <v>34000</v>
      </c>
      <c r="CY90" s="61">
        <f>UT</f>
        <v>34000</v>
      </c>
      <c r="CZ90" s="61">
        <f>UT</f>
        <v>34000</v>
      </c>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row>
    <row r="91" spans="1:233" ht="1.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f t="shared" si="92"/>
        <v>28000</v>
      </c>
      <c r="BI91" s="61">
        <f t="shared" si="92"/>
        <v>28000</v>
      </c>
      <c r="BJ91" s="61">
        <f t="shared" si="93"/>
        <v>28000</v>
      </c>
      <c r="BK91" s="61">
        <f t="shared" si="86"/>
        <v>28000</v>
      </c>
      <c r="BL91" s="61">
        <f t="shared" si="69"/>
        <v>28000</v>
      </c>
      <c r="BM91" s="61">
        <f t="shared" si="67"/>
        <v>28000</v>
      </c>
      <c r="BN91" s="61">
        <f t="shared" si="64"/>
        <v>28000</v>
      </c>
      <c r="BO91" s="61">
        <f t="shared" si="58"/>
        <v>28000</v>
      </c>
      <c r="BP91" s="61">
        <f t="shared" si="58"/>
        <v>28000</v>
      </c>
      <c r="BQ91" s="61">
        <f t="shared" si="61"/>
        <v>28000</v>
      </c>
      <c r="BR91" s="61">
        <f t="shared" si="60"/>
        <v>28000</v>
      </c>
      <c r="BS91" s="61">
        <f t="shared" si="63"/>
        <v>28000</v>
      </c>
      <c r="BT91" s="61">
        <f t="shared" si="68"/>
        <v>28000</v>
      </c>
      <c r="BU91" s="61">
        <f t="shared" si="70"/>
        <v>28000</v>
      </c>
      <c r="BV91" s="61">
        <f t="shared" si="71"/>
        <v>28000</v>
      </c>
      <c r="BW91" s="61">
        <f t="shared" si="71"/>
        <v>28000</v>
      </c>
      <c r="BX91" s="61">
        <f t="shared" si="75"/>
        <v>28000</v>
      </c>
      <c r="BY91" s="61">
        <f t="shared" ref="BY91:BY113" si="101">HR</f>
        <v>13000</v>
      </c>
      <c r="BZ91" s="61">
        <f t="shared" si="95"/>
        <v>13000</v>
      </c>
      <c r="CA91" s="61">
        <f t="shared" si="95"/>
        <v>13000</v>
      </c>
      <c r="CB91" s="61">
        <f t="shared" si="90"/>
        <v>13000</v>
      </c>
      <c r="CC91" s="61">
        <f t="shared" si="96"/>
        <v>13000</v>
      </c>
      <c r="CD91" s="61">
        <f t="shared" si="96"/>
        <v>13000</v>
      </c>
      <c r="CE91" s="61">
        <f t="shared" ref="CE91:CE122" si="102">UP</f>
        <v>35000</v>
      </c>
      <c r="CF91" s="61">
        <f t="shared" si="99"/>
        <v>35000</v>
      </c>
      <c r="CG91" s="61">
        <f t="shared" si="82"/>
        <v>34000</v>
      </c>
      <c r="CH91" s="61">
        <f t="shared" si="76"/>
        <v>34000</v>
      </c>
      <c r="CI91" s="61">
        <f t="shared" si="76"/>
        <v>34000</v>
      </c>
      <c r="CJ91" s="61">
        <f t="shared" si="73"/>
        <v>34000</v>
      </c>
      <c r="CK91" s="61">
        <f t="shared" si="77"/>
        <v>34000</v>
      </c>
      <c r="CL91" s="61">
        <f t="shared" si="77"/>
        <v>34000</v>
      </c>
      <c r="CM91" s="61">
        <f t="shared" si="77"/>
        <v>34000</v>
      </c>
      <c r="CN91" s="61">
        <f t="shared" si="74"/>
        <v>34000</v>
      </c>
      <c r="CO91" s="61">
        <f t="shared" si="72"/>
        <v>34000</v>
      </c>
      <c r="CP91" s="61">
        <f t="shared" si="78"/>
        <v>34000</v>
      </c>
      <c r="CQ91" s="61">
        <f t="shared" si="83"/>
        <v>34000</v>
      </c>
      <c r="CR91" s="61">
        <f t="shared" si="84"/>
        <v>34000</v>
      </c>
      <c r="CS91" s="61">
        <f t="shared" si="84"/>
        <v>34000</v>
      </c>
      <c r="CT91" s="61">
        <f t="shared" si="87"/>
        <v>34000</v>
      </c>
      <c r="CU91" s="61">
        <f t="shared" si="91"/>
        <v>34000</v>
      </c>
      <c r="CV91" s="61">
        <f t="shared" si="94"/>
        <v>34000</v>
      </c>
      <c r="CW91" s="61">
        <f t="shared" si="97"/>
        <v>34000</v>
      </c>
      <c r="CX91" s="61">
        <f t="shared" si="97"/>
        <v>34000</v>
      </c>
      <c r="CY91" s="61">
        <f>UT</f>
        <v>34000</v>
      </c>
      <c r="CZ91" s="61">
        <f>UT</f>
        <v>34000</v>
      </c>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f t="shared" ref="GT91:GX107" si="103">AR</f>
        <v>3000</v>
      </c>
      <c r="GU91" s="61">
        <f t="shared" si="103"/>
        <v>3000</v>
      </c>
      <c r="GV91" s="61">
        <f t="shared" si="103"/>
        <v>3000</v>
      </c>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row>
    <row r="92" spans="1:233" ht="1.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f>PB</f>
        <v>28000</v>
      </c>
      <c r="BG92" s="61">
        <f>PB</f>
        <v>28000</v>
      </c>
      <c r="BH92" s="61">
        <f t="shared" si="92"/>
        <v>28000</v>
      </c>
      <c r="BI92" s="61">
        <f t="shared" si="92"/>
        <v>28000</v>
      </c>
      <c r="BJ92" s="61">
        <f t="shared" si="93"/>
        <v>28000</v>
      </c>
      <c r="BK92" s="61">
        <f t="shared" si="86"/>
        <v>28000</v>
      </c>
      <c r="BL92" s="61">
        <f t="shared" si="69"/>
        <v>28000</v>
      </c>
      <c r="BM92" s="61">
        <f t="shared" si="67"/>
        <v>28000</v>
      </c>
      <c r="BN92" s="61">
        <f t="shared" si="64"/>
        <v>28000</v>
      </c>
      <c r="BO92" s="61">
        <f t="shared" si="58"/>
        <v>28000</v>
      </c>
      <c r="BP92" s="61">
        <f t="shared" si="58"/>
        <v>28000</v>
      </c>
      <c r="BQ92" s="61">
        <f t="shared" si="61"/>
        <v>28000</v>
      </c>
      <c r="BR92" s="61">
        <f t="shared" si="60"/>
        <v>28000</v>
      </c>
      <c r="BS92" s="61">
        <f t="shared" si="63"/>
        <v>28000</v>
      </c>
      <c r="BT92" s="61">
        <f t="shared" si="68"/>
        <v>28000</v>
      </c>
      <c r="BU92" s="61">
        <f t="shared" si="70"/>
        <v>28000</v>
      </c>
      <c r="BV92" s="61">
        <f>PB</f>
        <v>28000</v>
      </c>
      <c r="BW92" s="61"/>
      <c r="BX92" s="61">
        <f t="shared" si="100"/>
        <v>13000</v>
      </c>
      <c r="BY92" s="61">
        <f t="shared" si="101"/>
        <v>13000</v>
      </c>
      <c r="BZ92" s="61">
        <f t="shared" si="95"/>
        <v>13000</v>
      </c>
      <c r="CA92" s="61">
        <f t="shared" si="95"/>
        <v>13000</v>
      </c>
      <c r="CB92" s="61">
        <f t="shared" si="90"/>
        <v>13000</v>
      </c>
      <c r="CC92" s="61">
        <f t="shared" si="96"/>
        <v>13000</v>
      </c>
      <c r="CD92" s="61">
        <f t="shared" si="96"/>
        <v>13000</v>
      </c>
      <c r="CE92" s="61">
        <f t="shared" si="102"/>
        <v>35000</v>
      </c>
      <c r="CF92" s="61">
        <f t="shared" si="99"/>
        <v>35000</v>
      </c>
      <c r="CG92" s="61">
        <f t="shared" si="82"/>
        <v>34000</v>
      </c>
      <c r="CH92" s="61">
        <f t="shared" si="76"/>
        <v>34000</v>
      </c>
      <c r="CI92" s="61">
        <f t="shared" si="76"/>
        <v>34000</v>
      </c>
      <c r="CJ92" s="61">
        <f t="shared" si="73"/>
        <v>34000</v>
      </c>
      <c r="CK92" s="61">
        <f t="shared" si="77"/>
        <v>34000</v>
      </c>
      <c r="CL92" s="61">
        <f t="shared" si="77"/>
        <v>34000</v>
      </c>
      <c r="CM92" s="61">
        <f t="shared" si="77"/>
        <v>34000</v>
      </c>
      <c r="CN92" s="61">
        <f t="shared" si="74"/>
        <v>34000</v>
      </c>
      <c r="CO92" s="61">
        <f t="shared" si="72"/>
        <v>34000</v>
      </c>
      <c r="CP92" s="61">
        <f t="shared" si="78"/>
        <v>34000</v>
      </c>
      <c r="CQ92" s="61">
        <f t="shared" si="83"/>
        <v>34000</v>
      </c>
      <c r="CR92" s="61">
        <f t="shared" si="84"/>
        <v>34000</v>
      </c>
      <c r="CS92" s="61">
        <f t="shared" si="84"/>
        <v>34000</v>
      </c>
      <c r="CT92" s="61">
        <f t="shared" si="87"/>
        <v>34000</v>
      </c>
      <c r="CU92" s="61">
        <f t="shared" si="91"/>
        <v>34000</v>
      </c>
      <c r="CV92" s="61">
        <f t="shared" si="94"/>
        <v>34000</v>
      </c>
      <c r="CW92" s="61">
        <f t="shared" si="97"/>
        <v>34000</v>
      </c>
      <c r="CX92" s="61">
        <f t="shared" si="97"/>
        <v>34000</v>
      </c>
      <c r="CY92" s="61">
        <f>UT</f>
        <v>34000</v>
      </c>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f t="shared" si="103"/>
        <v>3000</v>
      </c>
      <c r="GU92" s="61">
        <f t="shared" si="103"/>
        <v>3000</v>
      </c>
      <c r="GV92" s="61">
        <f t="shared" si="103"/>
        <v>3000</v>
      </c>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row>
    <row r="93" spans="1:233" ht="1.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f t="shared" ref="BE93:BE124" si="104">RJ</f>
        <v>29000</v>
      </c>
      <c r="BF93" s="61">
        <f>PB</f>
        <v>28000</v>
      </c>
      <c r="BG93" s="61">
        <f>PB</f>
        <v>28000</v>
      </c>
      <c r="BH93" s="61">
        <f t="shared" si="92"/>
        <v>28000</v>
      </c>
      <c r="BI93" s="61">
        <f t="shared" si="92"/>
        <v>28000</v>
      </c>
      <c r="BJ93" s="61">
        <f t="shared" si="93"/>
        <v>28000</v>
      </c>
      <c r="BK93" s="61">
        <f t="shared" si="86"/>
        <v>28000</v>
      </c>
      <c r="BL93" s="61">
        <f t="shared" si="69"/>
        <v>28000</v>
      </c>
      <c r="BM93" s="61">
        <f t="shared" si="67"/>
        <v>28000</v>
      </c>
      <c r="BN93" s="61">
        <f t="shared" si="67"/>
        <v>28000</v>
      </c>
      <c r="BO93" s="61">
        <f t="shared" si="58"/>
        <v>28000</v>
      </c>
      <c r="BP93" s="61">
        <f t="shared" si="58"/>
        <v>28000</v>
      </c>
      <c r="BQ93" s="61">
        <f t="shared" si="61"/>
        <v>28000</v>
      </c>
      <c r="BR93" s="61">
        <f t="shared" si="60"/>
        <v>28000</v>
      </c>
      <c r="BS93" s="61">
        <f t="shared" si="63"/>
        <v>28000</v>
      </c>
      <c r="BT93" s="61">
        <f t="shared" si="68"/>
        <v>28000</v>
      </c>
      <c r="BU93" s="61">
        <f t="shared" si="70"/>
        <v>28000</v>
      </c>
      <c r="BV93" s="61">
        <f>PB</f>
        <v>28000</v>
      </c>
      <c r="BW93" s="61">
        <f t="shared" si="100"/>
        <v>13000</v>
      </c>
      <c r="BX93" s="61">
        <f t="shared" si="100"/>
        <v>13000</v>
      </c>
      <c r="BY93" s="61">
        <f t="shared" si="101"/>
        <v>13000</v>
      </c>
      <c r="BZ93" s="61">
        <f t="shared" si="95"/>
        <v>13000</v>
      </c>
      <c r="CA93" s="61">
        <f t="shared" si="95"/>
        <v>13000</v>
      </c>
      <c r="CB93" s="61">
        <f t="shared" si="90"/>
        <v>13000</v>
      </c>
      <c r="CC93" s="61">
        <f t="shared" si="96"/>
        <v>13000</v>
      </c>
      <c r="CD93" s="61">
        <f t="shared" ref="CB93:CD109" si="105">UP</f>
        <v>35000</v>
      </c>
      <c r="CE93" s="61">
        <f t="shared" si="102"/>
        <v>35000</v>
      </c>
      <c r="CF93" s="61">
        <f t="shared" si="99"/>
        <v>35000</v>
      </c>
      <c r="CG93" s="61">
        <f t="shared" si="82"/>
        <v>34000</v>
      </c>
      <c r="CH93" s="61">
        <f t="shared" si="76"/>
        <v>34000</v>
      </c>
      <c r="CI93" s="61">
        <f t="shared" si="76"/>
        <v>34000</v>
      </c>
      <c r="CJ93" s="61">
        <f t="shared" si="73"/>
        <v>34000</v>
      </c>
      <c r="CK93" s="61">
        <f t="shared" si="77"/>
        <v>34000</v>
      </c>
      <c r="CL93" s="61">
        <f t="shared" si="77"/>
        <v>34000</v>
      </c>
      <c r="CM93" s="61">
        <f t="shared" si="77"/>
        <v>34000</v>
      </c>
      <c r="CN93" s="61">
        <f t="shared" si="74"/>
        <v>34000</v>
      </c>
      <c r="CO93" s="61">
        <f t="shared" si="72"/>
        <v>34000</v>
      </c>
      <c r="CP93" s="61">
        <f t="shared" si="78"/>
        <v>34000</v>
      </c>
      <c r="CQ93" s="61">
        <f t="shared" si="83"/>
        <v>34000</v>
      </c>
      <c r="CR93" s="61">
        <f t="shared" si="84"/>
        <v>34000</v>
      </c>
      <c r="CS93" s="61">
        <f t="shared" si="84"/>
        <v>34000</v>
      </c>
      <c r="CT93" s="61">
        <f t="shared" si="87"/>
        <v>34000</v>
      </c>
      <c r="CU93" s="61">
        <f t="shared" si="91"/>
        <v>34000</v>
      </c>
      <c r="CV93" s="61">
        <f t="shared" si="94"/>
        <v>34000</v>
      </c>
      <c r="CW93" s="61">
        <f t="shared" si="97"/>
        <v>34000</v>
      </c>
      <c r="CX93" s="61">
        <f t="shared" si="97"/>
        <v>34000</v>
      </c>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f t="shared" ref="GS93:GS108" si="106">AR</f>
        <v>3000</v>
      </c>
      <c r="GT93" s="61">
        <f t="shared" si="103"/>
        <v>3000</v>
      </c>
      <c r="GU93" s="61">
        <f t="shared" si="103"/>
        <v>3000</v>
      </c>
      <c r="GV93" s="61">
        <f t="shared" si="103"/>
        <v>3000</v>
      </c>
      <c r="GW93" s="61">
        <f t="shared" si="103"/>
        <v>3000</v>
      </c>
      <c r="GX93" s="61">
        <f t="shared" si="103"/>
        <v>3000</v>
      </c>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row>
    <row r="94" spans="1:233" ht="1.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f t="shared" ref="BC94:BD125" si="107">RJ</f>
        <v>29000</v>
      </c>
      <c r="BE94" s="61">
        <f t="shared" si="104"/>
        <v>29000</v>
      </c>
      <c r="BF94" s="61">
        <f t="shared" ref="BF94:BK103" si="108">RJ</f>
        <v>29000</v>
      </c>
      <c r="BG94" s="61">
        <f t="shared" si="108"/>
        <v>29000</v>
      </c>
      <c r="BH94" s="61">
        <f t="shared" si="108"/>
        <v>29000</v>
      </c>
      <c r="BI94" s="61">
        <f t="shared" si="108"/>
        <v>29000</v>
      </c>
      <c r="BJ94" s="61">
        <f t="shared" si="108"/>
        <v>29000</v>
      </c>
      <c r="BK94" s="61">
        <f t="shared" si="108"/>
        <v>29000</v>
      </c>
      <c r="BL94" s="61">
        <f t="shared" ref="BL94:BL99" si="109">HR</f>
        <v>13000</v>
      </c>
      <c r="BM94" s="61">
        <f t="shared" ref="BK94:BP101" si="110">HR</f>
        <v>13000</v>
      </c>
      <c r="BN94" s="61">
        <f t="shared" si="67"/>
        <v>28000</v>
      </c>
      <c r="BO94" s="61">
        <f t="shared" si="58"/>
        <v>28000</v>
      </c>
      <c r="BP94" s="61">
        <f>PB</f>
        <v>28000</v>
      </c>
      <c r="BQ94" s="61">
        <f t="shared" si="61"/>
        <v>28000</v>
      </c>
      <c r="BR94" s="61">
        <f t="shared" si="60"/>
        <v>28000</v>
      </c>
      <c r="BS94" s="61">
        <f t="shared" si="63"/>
        <v>28000</v>
      </c>
      <c r="BT94" s="61">
        <f t="shared" si="68"/>
        <v>28000</v>
      </c>
      <c r="BU94" s="61">
        <f t="shared" si="70"/>
        <v>28000</v>
      </c>
      <c r="BV94" s="61">
        <f t="shared" si="100"/>
        <v>13000</v>
      </c>
      <c r="BW94" s="61">
        <f t="shared" si="100"/>
        <v>13000</v>
      </c>
      <c r="BX94" s="61">
        <f t="shared" si="100"/>
        <v>13000</v>
      </c>
      <c r="BY94" s="61">
        <f t="shared" si="101"/>
        <v>13000</v>
      </c>
      <c r="BZ94" s="61">
        <f t="shared" si="95"/>
        <v>13000</v>
      </c>
      <c r="CA94" s="61">
        <f t="shared" si="95"/>
        <v>13000</v>
      </c>
      <c r="CB94" s="61">
        <f t="shared" si="90"/>
        <v>13000</v>
      </c>
      <c r="CC94" s="61">
        <f t="shared" ref="CC94:CC106" si="111">UP</f>
        <v>35000</v>
      </c>
      <c r="CD94" s="61">
        <f t="shared" si="105"/>
        <v>35000</v>
      </c>
      <c r="CE94" s="61">
        <f t="shared" si="102"/>
        <v>35000</v>
      </c>
      <c r="CF94" s="61">
        <f t="shared" si="99"/>
        <v>35000</v>
      </c>
      <c r="CG94" s="61">
        <f t="shared" si="82"/>
        <v>34000</v>
      </c>
      <c r="CH94" s="61">
        <f t="shared" si="76"/>
        <v>34000</v>
      </c>
      <c r="CI94" s="61">
        <f t="shared" si="76"/>
        <v>34000</v>
      </c>
      <c r="CJ94" s="61">
        <f t="shared" si="73"/>
        <v>34000</v>
      </c>
      <c r="CK94" s="61">
        <f t="shared" si="77"/>
        <v>34000</v>
      </c>
      <c r="CL94" s="61">
        <f t="shared" si="77"/>
        <v>34000</v>
      </c>
      <c r="CM94" s="61">
        <f t="shared" si="77"/>
        <v>34000</v>
      </c>
      <c r="CN94" s="61">
        <f t="shared" si="74"/>
        <v>34000</v>
      </c>
      <c r="CO94" s="61">
        <f t="shared" si="72"/>
        <v>34000</v>
      </c>
      <c r="CP94" s="61">
        <f t="shared" si="78"/>
        <v>34000</v>
      </c>
      <c r="CQ94" s="61">
        <f t="shared" si="83"/>
        <v>34000</v>
      </c>
      <c r="CR94" s="61">
        <f t="shared" si="84"/>
        <v>34000</v>
      </c>
      <c r="CS94" s="61">
        <f t="shared" si="84"/>
        <v>34000</v>
      </c>
      <c r="CT94" s="61">
        <f t="shared" si="87"/>
        <v>34000</v>
      </c>
      <c r="CU94" s="61">
        <f t="shared" si="91"/>
        <v>34000</v>
      </c>
      <c r="CV94" s="61">
        <f t="shared" si="94"/>
        <v>34000</v>
      </c>
      <c r="CW94" s="61">
        <f t="shared" si="97"/>
        <v>34000</v>
      </c>
      <c r="CX94" s="61">
        <f t="shared" si="97"/>
        <v>34000</v>
      </c>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f t="shared" ref="GL94:GM111" si="112">AR</f>
        <v>3000</v>
      </c>
      <c r="GM94" s="61">
        <f t="shared" si="112"/>
        <v>3000</v>
      </c>
      <c r="GN94" s="61"/>
      <c r="GO94" s="61"/>
      <c r="GP94" s="61"/>
      <c r="GQ94" s="61"/>
      <c r="GR94" s="61"/>
      <c r="GS94" s="61">
        <f t="shared" si="106"/>
        <v>3000</v>
      </c>
      <c r="GT94" s="61">
        <f t="shared" si="103"/>
        <v>3000</v>
      </c>
      <c r="GU94" s="61">
        <f t="shared" si="103"/>
        <v>3000</v>
      </c>
      <c r="GV94" s="61">
        <f t="shared" si="103"/>
        <v>3000</v>
      </c>
      <c r="GW94" s="61">
        <f t="shared" si="103"/>
        <v>3000</v>
      </c>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row>
    <row r="95" spans="1:233" ht="1.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f t="shared" si="107"/>
        <v>29000</v>
      </c>
      <c r="BD95" s="61">
        <f t="shared" si="107"/>
        <v>29000</v>
      </c>
      <c r="BE95" s="61">
        <f t="shared" si="104"/>
        <v>29000</v>
      </c>
      <c r="BF95" s="61">
        <f t="shared" si="108"/>
        <v>29000</v>
      </c>
      <c r="BG95" s="61">
        <f t="shared" si="108"/>
        <v>29000</v>
      </c>
      <c r="BH95" s="61">
        <f t="shared" si="108"/>
        <v>29000</v>
      </c>
      <c r="BI95" s="61">
        <f t="shared" si="108"/>
        <v>29000</v>
      </c>
      <c r="BJ95" s="61">
        <f t="shared" si="108"/>
        <v>29000</v>
      </c>
      <c r="BK95" s="61">
        <f t="shared" si="110"/>
        <v>13000</v>
      </c>
      <c r="BL95" s="61">
        <f t="shared" si="109"/>
        <v>13000</v>
      </c>
      <c r="BM95" s="61">
        <f t="shared" si="110"/>
        <v>13000</v>
      </c>
      <c r="BN95" s="61">
        <f t="shared" si="110"/>
        <v>13000</v>
      </c>
      <c r="BO95" s="61">
        <f t="shared" si="58"/>
        <v>28000</v>
      </c>
      <c r="BP95" s="61">
        <f t="shared" ref="BP95:BP96" si="113">HR</f>
        <v>13000</v>
      </c>
      <c r="BQ95" s="61">
        <f t="shared" si="61"/>
        <v>28000</v>
      </c>
      <c r="BR95" s="61">
        <f t="shared" si="60"/>
        <v>28000</v>
      </c>
      <c r="BS95" s="61">
        <f t="shared" si="63"/>
        <v>28000</v>
      </c>
      <c r="BT95" s="61">
        <f t="shared" si="68"/>
        <v>28000</v>
      </c>
      <c r="BU95" s="61">
        <f t="shared" si="70"/>
        <v>28000</v>
      </c>
      <c r="BV95" s="61">
        <f t="shared" si="100"/>
        <v>13000</v>
      </c>
      <c r="BW95" s="61">
        <f t="shared" si="100"/>
        <v>13000</v>
      </c>
      <c r="BX95" s="61">
        <f t="shared" si="100"/>
        <v>13000</v>
      </c>
      <c r="BY95" s="61">
        <f t="shared" si="101"/>
        <v>13000</v>
      </c>
      <c r="BZ95" s="61">
        <f t="shared" si="95"/>
        <v>13000</v>
      </c>
      <c r="CA95" s="61">
        <f t="shared" si="95"/>
        <v>13000</v>
      </c>
      <c r="CB95" s="61">
        <f t="shared" si="90"/>
        <v>13000</v>
      </c>
      <c r="CC95" s="61">
        <f t="shared" si="111"/>
        <v>35000</v>
      </c>
      <c r="CD95" s="61">
        <f t="shared" si="105"/>
        <v>35000</v>
      </c>
      <c r="CE95" s="61">
        <f t="shared" si="102"/>
        <v>35000</v>
      </c>
      <c r="CF95" s="61">
        <f t="shared" si="99"/>
        <v>35000</v>
      </c>
      <c r="CG95" s="61">
        <f t="shared" si="82"/>
        <v>34000</v>
      </c>
      <c r="CH95" s="61">
        <f t="shared" si="76"/>
        <v>34000</v>
      </c>
      <c r="CI95" s="61">
        <f t="shared" si="76"/>
        <v>34000</v>
      </c>
      <c r="CJ95" s="61">
        <f t="shared" si="76"/>
        <v>34000</v>
      </c>
      <c r="CK95" s="61">
        <f t="shared" si="77"/>
        <v>34000</v>
      </c>
      <c r="CL95" s="61">
        <f t="shared" si="77"/>
        <v>34000</v>
      </c>
      <c r="CM95" s="61">
        <f t="shared" si="77"/>
        <v>34000</v>
      </c>
      <c r="CN95" s="61">
        <f t="shared" si="74"/>
        <v>34000</v>
      </c>
      <c r="CO95" s="61">
        <f t="shared" si="72"/>
        <v>34000</v>
      </c>
      <c r="CP95" s="61">
        <f t="shared" si="78"/>
        <v>34000</v>
      </c>
      <c r="CQ95" s="61">
        <f t="shared" si="83"/>
        <v>34000</v>
      </c>
      <c r="CR95" s="61">
        <f t="shared" si="84"/>
        <v>34000</v>
      </c>
      <c r="CS95" s="61">
        <f t="shared" si="84"/>
        <v>34000</v>
      </c>
      <c r="CT95" s="61">
        <f t="shared" si="87"/>
        <v>34000</v>
      </c>
      <c r="CU95" s="61">
        <f t="shared" si="91"/>
        <v>34000</v>
      </c>
      <c r="CV95" s="61">
        <f t="shared" si="94"/>
        <v>34000</v>
      </c>
      <c r="CW95" s="61">
        <f t="shared" si="97"/>
        <v>34000</v>
      </c>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f t="shared" si="112"/>
        <v>3000</v>
      </c>
      <c r="GM95" s="61">
        <f t="shared" si="112"/>
        <v>3000</v>
      </c>
      <c r="GN95" s="61"/>
      <c r="GO95" s="61"/>
      <c r="GP95" s="61"/>
      <c r="GQ95" s="61"/>
      <c r="GR95" s="61"/>
      <c r="GS95" s="61">
        <f t="shared" si="106"/>
        <v>3000</v>
      </c>
      <c r="GT95" s="61">
        <f t="shared" si="103"/>
        <v>3000</v>
      </c>
      <c r="GU95" s="61">
        <f t="shared" si="103"/>
        <v>3000</v>
      </c>
      <c r="GV95" s="61">
        <f t="shared" si="103"/>
        <v>3000</v>
      </c>
      <c r="GW95" s="61"/>
      <c r="GX95" s="61">
        <f t="shared" ref="GX95:GX100" si="114">AR</f>
        <v>3000</v>
      </c>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row>
    <row r="96" spans="1:233" ht="1.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f t="shared" si="107"/>
        <v>29000</v>
      </c>
      <c r="BD96" s="61">
        <f t="shared" si="107"/>
        <v>29000</v>
      </c>
      <c r="BE96" s="61">
        <f t="shared" si="104"/>
        <v>29000</v>
      </c>
      <c r="BF96" s="61">
        <f t="shared" si="108"/>
        <v>29000</v>
      </c>
      <c r="BG96" s="61">
        <f t="shared" si="108"/>
        <v>29000</v>
      </c>
      <c r="BH96" s="61">
        <f t="shared" si="108"/>
        <v>29000</v>
      </c>
      <c r="BI96" s="61">
        <f t="shared" si="108"/>
        <v>29000</v>
      </c>
      <c r="BJ96" s="61">
        <f t="shared" si="108"/>
        <v>29000</v>
      </c>
      <c r="BK96" s="61">
        <f t="shared" si="110"/>
        <v>13000</v>
      </c>
      <c r="BL96" s="61">
        <f t="shared" si="109"/>
        <v>13000</v>
      </c>
      <c r="BM96" s="61">
        <f t="shared" si="110"/>
        <v>13000</v>
      </c>
      <c r="BN96" s="61">
        <f t="shared" si="110"/>
        <v>13000</v>
      </c>
      <c r="BO96" s="61">
        <f>HR</f>
        <v>13000</v>
      </c>
      <c r="BP96" s="61">
        <f t="shared" si="113"/>
        <v>13000</v>
      </c>
      <c r="BQ96" s="61">
        <f t="shared" si="58"/>
        <v>28000</v>
      </c>
      <c r="BR96" s="61">
        <f t="shared" ref="BR96" si="115">HR</f>
        <v>13000</v>
      </c>
      <c r="BS96" s="61">
        <f t="shared" ref="BS96:BV111" si="116">HR</f>
        <v>13000</v>
      </c>
      <c r="BT96" s="61">
        <f t="shared" si="116"/>
        <v>13000</v>
      </c>
      <c r="BU96" s="61">
        <f t="shared" si="116"/>
        <v>13000</v>
      </c>
      <c r="BV96" s="61">
        <f t="shared" si="116"/>
        <v>13000</v>
      </c>
      <c r="BW96" s="61">
        <f t="shared" si="100"/>
        <v>13000</v>
      </c>
      <c r="BX96" s="61">
        <f t="shared" si="100"/>
        <v>13000</v>
      </c>
      <c r="BY96" s="61">
        <f t="shared" si="101"/>
        <v>13000</v>
      </c>
      <c r="BZ96" s="61">
        <f t="shared" si="95"/>
        <v>13000</v>
      </c>
      <c r="CA96" s="61">
        <f t="shared" si="95"/>
        <v>13000</v>
      </c>
      <c r="CB96" s="61">
        <f t="shared" si="90"/>
        <v>13000</v>
      </c>
      <c r="CC96" s="61">
        <f t="shared" si="111"/>
        <v>35000</v>
      </c>
      <c r="CD96" s="61">
        <f t="shared" si="105"/>
        <v>35000</v>
      </c>
      <c r="CE96" s="61">
        <f t="shared" si="102"/>
        <v>35000</v>
      </c>
      <c r="CF96" s="61">
        <f t="shared" si="99"/>
        <v>35000</v>
      </c>
      <c r="CG96" s="61">
        <f t="shared" si="82"/>
        <v>34000</v>
      </c>
      <c r="CH96" s="61">
        <f t="shared" si="76"/>
        <v>34000</v>
      </c>
      <c r="CI96" s="61">
        <f t="shared" si="76"/>
        <v>34000</v>
      </c>
      <c r="CJ96" s="61">
        <f t="shared" ref="CJ96:CJ127" si="117">UP</f>
        <v>35000</v>
      </c>
      <c r="CK96" s="61">
        <f t="shared" si="77"/>
        <v>34000</v>
      </c>
      <c r="CL96" s="61">
        <f t="shared" si="77"/>
        <v>34000</v>
      </c>
      <c r="CM96" s="61">
        <f t="shared" si="77"/>
        <v>34000</v>
      </c>
      <c r="CN96" s="61">
        <f t="shared" si="74"/>
        <v>34000</v>
      </c>
      <c r="CO96" s="61">
        <f t="shared" si="72"/>
        <v>34000</v>
      </c>
      <c r="CP96" s="61">
        <f t="shared" si="78"/>
        <v>34000</v>
      </c>
      <c r="CQ96" s="61">
        <f t="shared" si="83"/>
        <v>34000</v>
      </c>
      <c r="CR96" s="61">
        <f t="shared" si="84"/>
        <v>34000</v>
      </c>
      <c r="CS96" s="61">
        <f t="shared" si="84"/>
        <v>34000</v>
      </c>
      <c r="CT96" s="61">
        <f t="shared" si="87"/>
        <v>34000</v>
      </c>
      <c r="CU96" s="61">
        <f t="shared" si="91"/>
        <v>34000</v>
      </c>
      <c r="CV96" s="61">
        <f t="shared" si="94"/>
        <v>34000</v>
      </c>
      <c r="CW96" s="61">
        <f t="shared" si="97"/>
        <v>34000</v>
      </c>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f t="shared" ref="GK96:GK113" si="118">AR</f>
        <v>3000</v>
      </c>
      <c r="GL96" s="61">
        <f t="shared" si="112"/>
        <v>3000</v>
      </c>
      <c r="GM96" s="61">
        <f t="shared" si="112"/>
        <v>3000</v>
      </c>
      <c r="GN96" s="61">
        <f t="shared" ref="GN96:GR108" si="119">AR</f>
        <v>3000</v>
      </c>
      <c r="GO96" s="61">
        <f t="shared" si="119"/>
        <v>3000</v>
      </c>
      <c r="GP96" s="61">
        <f t="shared" si="119"/>
        <v>3000</v>
      </c>
      <c r="GQ96" s="61">
        <f t="shared" si="119"/>
        <v>3000</v>
      </c>
      <c r="GR96" s="61">
        <f t="shared" si="119"/>
        <v>3000</v>
      </c>
      <c r="GS96" s="61">
        <f t="shared" si="106"/>
        <v>3000</v>
      </c>
      <c r="GT96" s="61">
        <f t="shared" si="103"/>
        <v>3000</v>
      </c>
      <c r="GU96" s="61">
        <f t="shared" si="103"/>
        <v>3000</v>
      </c>
      <c r="GV96" s="61">
        <f t="shared" si="103"/>
        <v>3000</v>
      </c>
      <c r="GW96" s="61"/>
      <c r="GX96" s="61">
        <f t="shared" si="114"/>
        <v>3000</v>
      </c>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row>
    <row r="97" spans="1:233" ht="1.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f t="shared" si="107"/>
        <v>29000</v>
      </c>
      <c r="BD97" s="61">
        <f t="shared" si="107"/>
        <v>29000</v>
      </c>
      <c r="BE97" s="61">
        <f t="shared" si="104"/>
        <v>29000</v>
      </c>
      <c r="BF97" s="61">
        <f t="shared" si="108"/>
        <v>29000</v>
      </c>
      <c r="BG97" s="61">
        <f t="shared" si="108"/>
        <v>29000</v>
      </c>
      <c r="BH97" s="61">
        <f t="shared" si="108"/>
        <v>29000</v>
      </c>
      <c r="BI97" s="61">
        <f t="shared" si="108"/>
        <v>29000</v>
      </c>
      <c r="BJ97" s="61">
        <f t="shared" si="108"/>
        <v>29000</v>
      </c>
      <c r="BK97" s="61">
        <f t="shared" si="108"/>
        <v>29000</v>
      </c>
      <c r="BL97" s="61">
        <f t="shared" si="109"/>
        <v>13000</v>
      </c>
      <c r="BM97" s="61">
        <f t="shared" si="110"/>
        <v>13000</v>
      </c>
      <c r="BN97" s="61">
        <f t="shared" si="110"/>
        <v>13000</v>
      </c>
      <c r="BO97" s="61">
        <f>HR</f>
        <v>13000</v>
      </c>
      <c r="BP97" s="61">
        <f t="shared" ref="BP97" si="120">HR</f>
        <v>13000</v>
      </c>
      <c r="BQ97" s="61">
        <f t="shared" ref="BQ97:BR103" si="121">HR</f>
        <v>13000</v>
      </c>
      <c r="BR97" s="61">
        <f t="shared" si="121"/>
        <v>13000</v>
      </c>
      <c r="BS97" s="61">
        <f t="shared" si="116"/>
        <v>13000</v>
      </c>
      <c r="BT97" s="61">
        <f t="shared" si="116"/>
        <v>13000</v>
      </c>
      <c r="BU97" s="61">
        <f t="shared" si="116"/>
        <v>13000</v>
      </c>
      <c r="BV97" s="61">
        <f t="shared" si="116"/>
        <v>13000</v>
      </c>
      <c r="BW97" s="61">
        <f t="shared" si="100"/>
        <v>13000</v>
      </c>
      <c r="BX97" s="61">
        <f t="shared" si="100"/>
        <v>13000</v>
      </c>
      <c r="BY97" s="61">
        <f t="shared" si="101"/>
        <v>13000</v>
      </c>
      <c r="BZ97" s="61">
        <f t="shared" si="95"/>
        <v>13000</v>
      </c>
      <c r="CA97" s="61">
        <f t="shared" si="95"/>
        <v>13000</v>
      </c>
      <c r="CB97" s="61">
        <f t="shared" si="90"/>
        <v>13000</v>
      </c>
      <c r="CC97" s="61">
        <f t="shared" si="111"/>
        <v>35000</v>
      </c>
      <c r="CD97" s="61">
        <f t="shared" si="105"/>
        <v>35000</v>
      </c>
      <c r="CE97" s="61">
        <f t="shared" si="102"/>
        <v>35000</v>
      </c>
      <c r="CF97" s="61">
        <f t="shared" si="99"/>
        <v>35000</v>
      </c>
      <c r="CG97" s="61">
        <f t="shared" ref="CG97:CI127" si="122">UP</f>
        <v>35000</v>
      </c>
      <c r="CH97" s="61">
        <f t="shared" si="122"/>
        <v>35000</v>
      </c>
      <c r="CI97" s="61">
        <f t="shared" si="122"/>
        <v>35000</v>
      </c>
      <c r="CJ97" s="61">
        <f t="shared" si="117"/>
        <v>35000</v>
      </c>
      <c r="CK97" s="61">
        <f t="shared" si="77"/>
        <v>34000</v>
      </c>
      <c r="CL97" s="61">
        <f t="shared" si="77"/>
        <v>34000</v>
      </c>
      <c r="CM97" s="61">
        <f t="shared" si="77"/>
        <v>34000</v>
      </c>
      <c r="CN97" s="61">
        <f t="shared" si="74"/>
        <v>34000</v>
      </c>
      <c r="CO97" s="61">
        <f t="shared" si="72"/>
        <v>34000</v>
      </c>
      <c r="CP97" s="61">
        <f t="shared" si="78"/>
        <v>34000</v>
      </c>
      <c r="CQ97" s="61">
        <f t="shared" si="83"/>
        <v>34000</v>
      </c>
      <c r="CR97" s="61">
        <f t="shared" si="84"/>
        <v>34000</v>
      </c>
      <c r="CS97" s="61">
        <f t="shared" si="84"/>
        <v>34000</v>
      </c>
      <c r="CT97" s="61">
        <f t="shared" si="87"/>
        <v>34000</v>
      </c>
      <c r="CU97" s="61">
        <f t="shared" si="91"/>
        <v>34000</v>
      </c>
      <c r="CV97" s="61">
        <f t="shared" si="94"/>
        <v>34000</v>
      </c>
      <c r="CW97" s="61">
        <f t="shared" si="97"/>
        <v>34000</v>
      </c>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f t="shared" ref="GJ97:GJ115" si="123">AR</f>
        <v>3000</v>
      </c>
      <c r="GK97" s="61">
        <f t="shared" si="118"/>
        <v>3000</v>
      </c>
      <c r="GL97" s="61">
        <f t="shared" si="112"/>
        <v>3000</v>
      </c>
      <c r="GM97" s="61">
        <f t="shared" si="112"/>
        <v>3000</v>
      </c>
      <c r="GN97" s="61">
        <f t="shared" si="119"/>
        <v>3000</v>
      </c>
      <c r="GO97" s="61">
        <f t="shared" si="119"/>
        <v>3000</v>
      </c>
      <c r="GP97" s="61">
        <f t="shared" si="119"/>
        <v>3000</v>
      </c>
      <c r="GQ97" s="61">
        <f t="shared" si="119"/>
        <v>3000</v>
      </c>
      <c r="GR97" s="61">
        <f t="shared" si="119"/>
        <v>3000</v>
      </c>
      <c r="GS97" s="61">
        <f t="shared" si="106"/>
        <v>3000</v>
      </c>
      <c r="GT97" s="61">
        <f t="shared" si="103"/>
        <v>3000</v>
      </c>
      <c r="GU97" s="61">
        <f t="shared" si="103"/>
        <v>3000</v>
      </c>
      <c r="GV97" s="61">
        <f t="shared" si="103"/>
        <v>3000</v>
      </c>
      <c r="GW97" s="61">
        <f t="shared" ref="GW97:GW113" si="124">AR</f>
        <v>3000</v>
      </c>
      <c r="GX97" s="61">
        <f t="shared" si="114"/>
        <v>3000</v>
      </c>
      <c r="GY97" s="61">
        <f>AR</f>
        <v>3000</v>
      </c>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row>
    <row r="98" spans="1:233" ht="1.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f t="shared" si="107"/>
        <v>29000</v>
      </c>
      <c r="BD98" s="61">
        <f t="shared" si="107"/>
        <v>29000</v>
      </c>
      <c r="BE98" s="61">
        <f t="shared" si="104"/>
        <v>29000</v>
      </c>
      <c r="BF98" s="61">
        <f t="shared" si="108"/>
        <v>29000</v>
      </c>
      <c r="BG98" s="61">
        <f t="shared" si="108"/>
        <v>29000</v>
      </c>
      <c r="BH98" s="61">
        <f t="shared" si="108"/>
        <v>29000</v>
      </c>
      <c r="BI98" s="61">
        <f t="shared" si="108"/>
        <v>29000</v>
      </c>
      <c r="BJ98" s="61">
        <f t="shared" si="108"/>
        <v>29000</v>
      </c>
      <c r="BK98" s="61">
        <f t="shared" si="108"/>
        <v>29000</v>
      </c>
      <c r="BL98" s="61">
        <f t="shared" si="109"/>
        <v>13000</v>
      </c>
      <c r="BM98" s="61">
        <f t="shared" si="110"/>
        <v>13000</v>
      </c>
      <c r="BN98" s="61">
        <f t="shared" si="110"/>
        <v>13000</v>
      </c>
      <c r="BO98" s="61">
        <f>HR</f>
        <v>13000</v>
      </c>
      <c r="BP98" s="61">
        <f>HR</f>
        <v>13000</v>
      </c>
      <c r="BQ98" s="61">
        <f t="shared" si="121"/>
        <v>13000</v>
      </c>
      <c r="BR98" s="61">
        <f t="shared" si="121"/>
        <v>13000</v>
      </c>
      <c r="BS98" s="61">
        <f t="shared" si="116"/>
        <v>13000</v>
      </c>
      <c r="BT98" s="61">
        <f t="shared" si="116"/>
        <v>13000</v>
      </c>
      <c r="BU98" s="61">
        <f t="shared" si="116"/>
        <v>13000</v>
      </c>
      <c r="BV98" s="61">
        <f t="shared" si="116"/>
        <v>13000</v>
      </c>
      <c r="BW98" s="61">
        <f t="shared" si="100"/>
        <v>13000</v>
      </c>
      <c r="BX98" s="61">
        <f t="shared" si="100"/>
        <v>13000</v>
      </c>
      <c r="BY98" s="61">
        <f t="shared" si="101"/>
        <v>13000</v>
      </c>
      <c r="BZ98" s="61">
        <f t="shared" si="95"/>
        <v>13000</v>
      </c>
      <c r="CA98" s="61">
        <f t="shared" si="95"/>
        <v>13000</v>
      </c>
      <c r="CB98" s="61">
        <f t="shared" si="105"/>
        <v>35000</v>
      </c>
      <c r="CC98" s="61">
        <f t="shared" si="111"/>
        <v>35000</v>
      </c>
      <c r="CD98" s="61">
        <f t="shared" si="105"/>
        <v>35000</v>
      </c>
      <c r="CE98" s="61">
        <f t="shared" si="102"/>
        <v>35000</v>
      </c>
      <c r="CF98" s="61">
        <f t="shared" si="99"/>
        <v>35000</v>
      </c>
      <c r="CG98" s="61">
        <f t="shared" si="122"/>
        <v>35000</v>
      </c>
      <c r="CH98" s="61">
        <f t="shared" si="122"/>
        <v>35000</v>
      </c>
      <c r="CI98" s="61">
        <f t="shared" si="122"/>
        <v>35000</v>
      </c>
      <c r="CJ98" s="61">
        <f t="shared" si="117"/>
        <v>35000</v>
      </c>
      <c r="CK98" s="61">
        <f t="shared" ref="CJ98:CM129" si="125">UP</f>
        <v>35000</v>
      </c>
      <c r="CL98" s="61">
        <f t="shared" si="74"/>
        <v>34000</v>
      </c>
      <c r="CM98" s="61">
        <f>UT</f>
        <v>34000</v>
      </c>
      <c r="CN98" s="61">
        <f t="shared" si="74"/>
        <v>34000</v>
      </c>
      <c r="CO98" s="61">
        <f t="shared" si="72"/>
        <v>34000</v>
      </c>
      <c r="CP98" s="61">
        <f t="shared" si="78"/>
        <v>34000</v>
      </c>
      <c r="CQ98" s="61">
        <f t="shared" si="83"/>
        <v>34000</v>
      </c>
      <c r="CR98" s="61">
        <f t="shared" si="84"/>
        <v>34000</v>
      </c>
      <c r="CS98" s="61">
        <f t="shared" si="84"/>
        <v>34000</v>
      </c>
      <c r="CT98" s="61">
        <f t="shared" si="87"/>
        <v>34000</v>
      </c>
      <c r="CU98" s="61">
        <f t="shared" si="91"/>
        <v>34000</v>
      </c>
      <c r="CV98" s="61">
        <f t="shared" si="94"/>
        <v>34000</v>
      </c>
      <c r="CW98" s="61">
        <f t="shared" si="97"/>
        <v>34000</v>
      </c>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f t="shared" si="123"/>
        <v>3000</v>
      </c>
      <c r="GK98" s="61">
        <f t="shared" si="118"/>
        <v>3000</v>
      </c>
      <c r="GL98" s="61">
        <f t="shared" si="112"/>
        <v>3000</v>
      </c>
      <c r="GM98" s="61">
        <f t="shared" si="112"/>
        <v>3000</v>
      </c>
      <c r="GN98" s="61">
        <f t="shared" si="119"/>
        <v>3000</v>
      </c>
      <c r="GO98" s="61">
        <f t="shared" si="119"/>
        <v>3000</v>
      </c>
      <c r="GP98" s="61">
        <f t="shared" si="119"/>
        <v>3000</v>
      </c>
      <c r="GQ98" s="61">
        <f t="shared" si="119"/>
        <v>3000</v>
      </c>
      <c r="GR98" s="61">
        <f t="shared" si="119"/>
        <v>3000</v>
      </c>
      <c r="GS98" s="61">
        <f t="shared" si="106"/>
        <v>3000</v>
      </c>
      <c r="GT98" s="61">
        <f t="shared" si="103"/>
        <v>3000</v>
      </c>
      <c r="GU98" s="61">
        <f t="shared" si="103"/>
        <v>3000</v>
      </c>
      <c r="GV98" s="61">
        <f t="shared" si="103"/>
        <v>3000</v>
      </c>
      <c r="GW98" s="61">
        <f t="shared" si="124"/>
        <v>3000</v>
      </c>
      <c r="GX98" s="61">
        <f t="shared" si="114"/>
        <v>3000</v>
      </c>
      <c r="GY98" s="61">
        <f>AR</f>
        <v>3000</v>
      </c>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row>
    <row r="99" spans="1:233" ht="1.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f t="shared" si="107"/>
        <v>29000</v>
      </c>
      <c r="BD99" s="61">
        <f t="shared" si="107"/>
        <v>29000</v>
      </c>
      <c r="BE99" s="61">
        <f t="shared" si="104"/>
        <v>29000</v>
      </c>
      <c r="BF99" s="61">
        <f t="shared" si="108"/>
        <v>29000</v>
      </c>
      <c r="BG99" s="61">
        <f t="shared" si="108"/>
        <v>29000</v>
      </c>
      <c r="BH99" s="61">
        <f t="shared" si="108"/>
        <v>29000</v>
      </c>
      <c r="BI99" s="61">
        <f t="shared" si="108"/>
        <v>29000</v>
      </c>
      <c r="BJ99" s="61">
        <f t="shared" si="108"/>
        <v>29000</v>
      </c>
      <c r="BK99" s="61">
        <f t="shared" si="108"/>
        <v>29000</v>
      </c>
      <c r="BL99" s="61">
        <f t="shared" si="109"/>
        <v>13000</v>
      </c>
      <c r="BM99" s="61">
        <f t="shared" si="110"/>
        <v>13000</v>
      </c>
      <c r="BN99" s="61">
        <f t="shared" si="110"/>
        <v>13000</v>
      </c>
      <c r="BO99" s="61">
        <f>HR</f>
        <v>13000</v>
      </c>
      <c r="BP99" s="61">
        <f>HR</f>
        <v>13000</v>
      </c>
      <c r="BQ99" s="61">
        <f t="shared" si="121"/>
        <v>13000</v>
      </c>
      <c r="BR99" s="61">
        <f t="shared" si="121"/>
        <v>13000</v>
      </c>
      <c r="BS99" s="61">
        <f t="shared" si="116"/>
        <v>13000</v>
      </c>
      <c r="BT99" s="61">
        <f t="shared" si="116"/>
        <v>13000</v>
      </c>
      <c r="BU99" s="61">
        <f t="shared" si="116"/>
        <v>13000</v>
      </c>
      <c r="BV99" s="61">
        <f t="shared" si="116"/>
        <v>13000</v>
      </c>
      <c r="BW99" s="61">
        <f t="shared" si="100"/>
        <v>13000</v>
      </c>
      <c r="BX99" s="61">
        <f t="shared" si="100"/>
        <v>13000</v>
      </c>
      <c r="BY99" s="61">
        <f t="shared" si="101"/>
        <v>13000</v>
      </c>
      <c r="BZ99" s="61">
        <f t="shared" si="95"/>
        <v>13000</v>
      </c>
      <c r="CA99" s="61">
        <f t="shared" si="95"/>
        <v>13000</v>
      </c>
      <c r="CB99" s="61">
        <f t="shared" ref="CB99:CB105" si="126">HR</f>
        <v>13000</v>
      </c>
      <c r="CC99" s="61">
        <f t="shared" si="111"/>
        <v>35000</v>
      </c>
      <c r="CD99" s="61">
        <f t="shared" si="105"/>
        <v>35000</v>
      </c>
      <c r="CE99" s="61">
        <f t="shared" si="102"/>
        <v>35000</v>
      </c>
      <c r="CF99" s="61">
        <f t="shared" si="99"/>
        <v>35000</v>
      </c>
      <c r="CG99" s="61">
        <f t="shared" si="122"/>
        <v>35000</v>
      </c>
      <c r="CH99" s="61">
        <f t="shared" si="122"/>
        <v>35000</v>
      </c>
      <c r="CI99" s="61">
        <f t="shared" si="122"/>
        <v>35000</v>
      </c>
      <c r="CJ99" s="61">
        <f t="shared" si="117"/>
        <v>35000</v>
      </c>
      <c r="CK99" s="61">
        <f t="shared" si="125"/>
        <v>35000</v>
      </c>
      <c r="CL99" s="61">
        <f t="shared" ref="CL99:CL127" si="127">UP</f>
        <v>35000</v>
      </c>
      <c r="CM99" s="61">
        <f>UT</f>
        <v>34000</v>
      </c>
      <c r="CN99" s="61">
        <f t="shared" si="74"/>
        <v>34000</v>
      </c>
      <c r="CO99" s="61">
        <f t="shared" si="72"/>
        <v>34000</v>
      </c>
      <c r="CP99" s="61">
        <f t="shared" si="78"/>
        <v>34000</v>
      </c>
      <c r="CQ99" s="61">
        <f t="shared" si="83"/>
        <v>34000</v>
      </c>
      <c r="CR99" s="61">
        <f t="shared" si="84"/>
        <v>34000</v>
      </c>
      <c r="CS99" s="61">
        <f t="shared" si="84"/>
        <v>34000</v>
      </c>
      <c r="CT99" s="61">
        <f t="shared" si="87"/>
        <v>34000</v>
      </c>
      <c r="CU99" s="61">
        <f t="shared" si="91"/>
        <v>34000</v>
      </c>
      <c r="CV99" s="61">
        <f t="shared" si="94"/>
        <v>34000</v>
      </c>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f t="shared" ref="GI99:GI116" si="128">AR</f>
        <v>3000</v>
      </c>
      <c r="GJ99" s="61">
        <f t="shared" si="123"/>
        <v>3000</v>
      </c>
      <c r="GK99" s="61">
        <f t="shared" si="118"/>
        <v>3000</v>
      </c>
      <c r="GL99" s="61">
        <f t="shared" si="112"/>
        <v>3000</v>
      </c>
      <c r="GM99" s="61">
        <f t="shared" si="112"/>
        <v>3000</v>
      </c>
      <c r="GN99" s="61">
        <f t="shared" si="119"/>
        <v>3000</v>
      </c>
      <c r="GO99" s="61">
        <f t="shared" si="119"/>
        <v>3000</v>
      </c>
      <c r="GP99" s="61">
        <f t="shared" si="119"/>
        <v>3000</v>
      </c>
      <c r="GQ99" s="61">
        <f t="shared" si="119"/>
        <v>3000</v>
      </c>
      <c r="GR99" s="61">
        <f t="shared" si="119"/>
        <v>3000</v>
      </c>
      <c r="GS99" s="61">
        <f t="shared" si="106"/>
        <v>3000</v>
      </c>
      <c r="GT99" s="61">
        <f t="shared" si="103"/>
        <v>3000</v>
      </c>
      <c r="GU99" s="61">
        <f t="shared" si="103"/>
        <v>3000</v>
      </c>
      <c r="GV99" s="61">
        <f t="shared" si="103"/>
        <v>3000</v>
      </c>
      <c r="GW99" s="61">
        <f t="shared" si="124"/>
        <v>3000</v>
      </c>
      <c r="GX99" s="61">
        <f t="shared" si="114"/>
        <v>3000</v>
      </c>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row>
    <row r="100" spans="1:233" ht="1.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f t="shared" ref="BC100:BC130" si="129">RJ</f>
        <v>29000</v>
      </c>
      <c r="BD100" s="61">
        <f t="shared" si="107"/>
        <v>29000</v>
      </c>
      <c r="BE100" s="61">
        <f t="shared" si="104"/>
        <v>29000</v>
      </c>
      <c r="BF100" s="61">
        <f t="shared" si="108"/>
        <v>29000</v>
      </c>
      <c r="BG100" s="61">
        <f t="shared" si="108"/>
        <v>29000</v>
      </c>
      <c r="BH100" s="61">
        <f t="shared" si="108"/>
        <v>29000</v>
      </c>
      <c r="BI100" s="61">
        <f t="shared" si="108"/>
        <v>29000</v>
      </c>
      <c r="BJ100" s="61">
        <f t="shared" si="108"/>
        <v>29000</v>
      </c>
      <c r="BK100" s="61">
        <f t="shared" si="108"/>
        <v>29000</v>
      </c>
      <c r="BL100" s="61">
        <f t="shared" si="110"/>
        <v>13000</v>
      </c>
      <c r="BM100" s="61">
        <f t="shared" si="110"/>
        <v>13000</v>
      </c>
      <c r="BN100" s="61">
        <f t="shared" si="110"/>
        <v>13000</v>
      </c>
      <c r="BO100" s="61">
        <f t="shared" si="110"/>
        <v>13000</v>
      </c>
      <c r="BP100" s="61">
        <f t="shared" si="110"/>
        <v>13000</v>
      </c>
      <c r="BQ100" s="61">
        <f t="shared" si="121"/>
        <v>13000</v>
      </c>
      <c r="BR100" s="61">
        <f t="shared" si="121"/>
        <v>13000</v>
      </c>
      <c r="BS100" s="61">
        <f t="shared" si="116"/>
        <v>13000</v>
      </c>
      <c r="BT100" s="61">
        <f t="shared" si="116"/>
        <v>13000</v>
      </c>
      <c r="BU100" s="61">
        <f t="shared" si="116"/>
        <v>13000</v>
      </c>
      <c r="BV100" s="61">
        <f t="shared" si="116"/>
        <v>13000</v>
      </c>
      <c r="BW100" s="61">
        <f t="shared" si="100"/>
        <v>13000</v>
      </c>
      <c r="BX100" s="61">
        <f t="shared" si="100"/>
        <v>13000</v>
      </c>
      <c r="BY100" s="61">
        <f t="shared" si="101"/>
        <v>13000</v>
      </c>
      <c r="BZ100" s="61">
        <f t="shared" si="95"/>
        <v>13000</v>
      </c>
      <c r="CA100" s="61">
        <f t="shared" si="95"/>
        <v>13000</v>
      </c>
      <c r="CB100" s="61">
        <f t="shared" si="126"/>
        <v>13000</v>
      </c>
      <c r="CC100" s="61">
        <f t="shared" si="111"/>
        <v>35000</v>
      </c>
      <c r="CD100" s="61">
        <f t="shared" si="105"/>
        <v>35000</v>
      </c>
      <c r="CE100" s="61">
        <f t="shared" si="102"/>
        <v>35000</v>
      </c>
      <c r="CF100" s="61">
        <f t="shared" si="99"/>
        <v>35000</v>
      </c>
      <c r="CG100" s="61">
        <f t="shared" si="122"/>
        <v>35000</v>
      </c>
      <c r="CH100" s="61">
        <f t="shared" si="122"/>
        <v>35000</v>
      </c>
      <c r="CI100" s="61">
        <f t="shared" si="122"/>
        <v>35000</v>
      </c>
      <c r="CJ100" s="61">
        <f t="shared" si="117"/>
        <v>35000</v>
      </c>
      <c r="CK100" s="61">
        <f t="shared" si="125"/>
        <v>35000</v>
      </c>
      <c r="CL100" s="61">
        <f t="shared" si="127"/>
        <v>35000</v>
      </c>
      <c r="CM100" s="61">
        <f>UT</f>
        <v>34000</v>
      </c>
      <c r="CN100" s="61">
        <f t="shared" si="74"/>
        <v>34000</v>
      </c>
      <c r="CO100" s="61">
        <f t="shared" si="72"/>
        <v>34000</v>
      </c>
      <c r="CP100" s="61">
        <f t="shared" si="78"/>
        <v>34000</v>
      </c>
      <c r="CQ100" s="61">
        <f t="shared" si="83"/>
        <v>34000</v>
      </c>
      <c r="CR100" s="61">
        <f t="shared" si="84"/>
        <v>34000</v>
      </c>
      <c r="CS100" s="61">
        <f t="shared" si="84"/>
        <v>34000</v>
      </c>
      <c r="CT100" s="61">
        <f t="shared" si="87"/>
        <v>34000</v>
      </c>
      <c r="CU100" s="61">
        <f t="shared" si="91"/>
        <v>34000</v>
      </c>
      <c r="CV100" s="61">
        <f t="shared" si="94"/>
        <v>34000</v>
      </c>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f t="shared" si="128"/>
        <v>3000</v>
      </c>
      <c r="GJ100" s="61">
        <f t="shared" si="123"/>
        <v>3000</v>
      </c>
      <c r="GK100" s="61">
        <f t="shared" si="118"/>
        <v>3000</v>
      </c>
      <c r="GL100" s="61">
        <f t="shared" si="112"/>
        <v>3000</v>
      </c>
      <c r="GM100" s="61">
        <f t="shared" si="112"/>
        <v>3000</v>
      </c>
      <c r="GN100" s="61">
        <f t="shared" si="119"/>
        <v>3000</v>
      </c>
      <c r="GO100" s="61">
        <f t="shared" si="119"/>
        <v>3000</v>
      </c>
      <c r="GP100" s="61">
        <f t="shared" si="119"/>
        <v>3000</v>
      </c>
      <c r="GQ100" s="61">
        <f t="shared" si="119"/>
        <v>3000</v>
      </c>
      <c r="GR100" s="61">
        <f t="shared" si="119"/>
        <v>3000</v>
      </c>
      <c r="GS100" s="61">
        <f t="shared" si="106"/>
        <v>3000</v>
      </c>
      <c r="GT100" s="61">
        <f t="shared" si="103"/>
        <v>3000</v>
      </c>
      <c r="GU100" s="61">
        <f t="shared" si="103"/>
        <v>3000</v>
      </c>
      <c r="GV100" s="61">
        <f t="shared" si="103"/>
        <v>3000</v>
      </c>
      <c r="GW100" s="61">
        <f t="shared" si="124"/>
        <v>3000</v>
      </c>
      <c r="GX100" s="61">
        <f t="shared" si="114"/>
        <v>3000</v>
      </c>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row>
    <row r="101" spans="1:233" ht="1.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f t="shared" ref="BB101:BB132" si="130">RJ</f>
        <v>29000</v>
      </c>
      <c r="BC101" s="61">
        <f t="shared" si="129"/>
        <v>29000</v>
      </c>
      <c r="BD101" s="61">
        <f t="shared" si="107"/>
        <v>29000</v>
      </c>
      <c r="BE101" s="61">
        <f t="shared" si="104"/>
        <v>29000</v>
      </c>
      <c r="BF101" s="61">
        <f t="shared" si="108"/>
        <v>29000</v>
      </c>
      <c r="BG101" s="61">
        <f t="shared" si="108"/>
        <v>29000</v>
      </c>
      <c r="BH101" s="61">
        <f t="shared" si="108"/>
        <v>29000</v>
      </c>
      <c r="BI101" s="61">
        <f t="shared" si="108"/>
        <v>29000</v>
      </c>
      <c r="BJ101" s="61">
        <f t="shared" si="108"/>
        <v>29000</v>
      </c>
      <c r="BK101" s="61">
        <f t="shared" si="108"/>
        <v>29000</v>
      </c>
      <c r="BL101" s="61">
        <f t="shared" si="110"/>
        <v>13000</v>
      </c>
      <c r="BM101" s="61">
        <f t="shared" si="110"/>
        <v>13000</v>
      </c>
      <c r="BN101" s="61">
        <f t="shared" si="110"/>
        <v>13000</v>
      </c>
      <c r="BO101" s="61">
        <f t="shared" si="110"/>
        <v>13000</v>
      </c>
      <c r="BP101" s="61">
        <f t="shared" si="110"/>
        <v>13000</v>
      </c>
      <c r="BQ101" s="61">
        <f t="shared" si="121"/>
        <v>13000</v>
      </c>
      <c r="BR101" s="61">
        <f t="shared" si="121"/>
        <v>13000</v>
      </c>
      <c r="BS101" s="61">
        <f t="shared" si="116"/>
        <v>13000</v>
      </c>
      <c r="BT101" s="61">
        <f t="shared" si="116"/>
        <v>13000</v>
      </c>
      <c r="BU101" s="61">
        <f t="shared" si="116"/>
        <v>13000</v>
      </c>
      <c r="BV101" s="61">
        <f t="shared" si="116"/>
        <v>13000</v>
      </c>
      <c r="BW101" s="61">
        <f t="shared" si="100"/>
        <v>13000</v>
      </c>
      <c r="BX101" s="61">
        <f t="shared" si="100"/>
        <v>13000</v>
      </c>
      <c r="BY101" s="61">
        <f t="shared" si="101"/>
        <v>13000</v>
      </c>
      <c r="BZ101" s="61">
        <f t="shared" si="95"/>
        <v>13000</v>
      </c>
      <c r="CA101" s="61">
        <f t="shared" si="95"/>
        <v>13000</v>
      </c>
      <c r="CB101" s="61">
        <f t="shared" si="126"/>
        <v>13000</v>
      </c>
      <c r="CC101" s="61">
        <f t="shared" si="111"/>
        <v>35000</v>
      </c>
      <c r="CD101" s="61">
        <f t="shared" si="105"/>
        <v>35000</v>
      </c>
      <c r="CE101" s="61">
        <f t="shared" si="102"/>
        <v>35000</v>
      </c>
      <c r="CF101" s="61">
        <f t="shared" si="99"/>
        <v>35000</v>
      </c>
      <c r="CG101" s="61">
        <f t="shared" si="122"/>
        <v>35000</v>
      </c>
      <c r="CH101" s="61">
        <f t="shared" si="122"/>
        <v>35000</v>
      </c>
      <c r="CI101" s="61">
        <f t="shared" si="122"/>
        <v>35000</v>
      </c>
      <c r="CJ101" s="61">
        <f t="shared" si="117"/>
        <v>35000</v>
      </c>
      <c r="CK101" s="61">
        <f t="shared" si="125"/>
        <v>35000</v>
      </c>
      <c r="CL101" s="61">
        <f t="shared" si="127"/>
        <v>35000</v>
      </c>
      <c r="CM101" s="61">
        <f>UT</f>
        <v>34000</v>
      </c>
      <c r="CN101" s="61">
        <f t="shared" si="74"/>
        <v>34000</v>
      </c>
      <c r="CO101" s="61">
        <f t="shared" si="72"/>
        <v>34000</v>
      </c>
      <c r="CP101" s="61">
        <f t="shared" si="78"/>
        <v>34000</v>
      </c>
      <c r="CQ101" s="61">
        <f t="shared" si="83"/>
        <v>34000</v>
      </c>
      <c r="CR101" s="61">
        <f t="shared" si="84"/>
        <v>34000</v>
      </c>
      <c r="CS101" s="61">
        <f t="shared" si="84"/>
        <v>34000</v>
      </c>
      <c r="CT101" s="61">
        <f t="shared" si="87"/>
        <v>34000</v>
      </c>
      <c r="CU101" s="61">
        <f t="shared" si="91"/>
        <v>34000</v>
      </c>
      <c r="CV101" s="61">
        <f t="shared" si="94"/>
        <v>34000</v>
      </c>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f t="shared" si="128"/>
        <v>3000</v>
      </c>
      <c r="GJ101" s="61">
        <f t="shared" si="123"/>
        <v>3000</v>
      </c>
      <c r="GK101" s="61">
        <f t="shared" si="118"/>
        <v>3000</v>
      </c>
      <c r="GL101" s="61">
        <f t="shared" si="112"/>
        <v>3000</v>
      </c>
      <c r="GM101" s="61">
        <f t="shared" si="112"/>
        <v>3000</v>
      </c>
      <c r="GN101" s="61">
        <f t="shared" si="119"/>
        <v>3000</v>
      </c>
      <c r="GO101" s="61">
        <f t="shared" si="119"/>
        <v>3000</v>
      </c>
      <c r="GP101" s="61">
        <f t="shared" si="119"/>
        <v>3000</v>
      </c>
      <c r="GQ101" s="61">
        <f t="shared" si="119"/>
        <v>3000</v>
      </c>
      <c r="GR101" s="61">
        <f t="shared" si="119"/>
        <v>3000</v>
      </c>
      <c r="GS101" s="61">
        <f t="shared" si="106"/>
        <v>3000</v>
      </c>
      <c r="GT101" s="61">
        <f t="shared" si="103"/>
        <v>3000</v>
      </c>
      <c r="GU101" s="61">
        <f t="shared" si="103"/>
        <v>3000</v>
      </c>
      <c r="GV101" s="61">
        <f t="shared" si="103"/>
        <v>3000</v>
      </c>
      <c r="GW101" s="61">
        <f t="shared" si="124"/>
        <v>3000</v>
      </c>
      <c r="GX101" s="61"/>
      <c r="GY101" s="61"/>
      <c r="GZ101" s="61">
        <f t="shared" ref="GW101:GZ116" si="131">AR</f>
        <v>3000</v>
      </c>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row>
    <row r="102" spans="1:233" ht="1.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f t="shared" si="130"/>
        <v>29000</v>
      </c>
      <c r="BC102" s="61">
        <f t="shared" si="129"/>
        <v>29000</v>
      </c>
      <c r="BD102" s="61">
        <f t="shared" si="107"/>
        <v>29000</v>
      </c>
      <c r="BE102" s="61">
        <f t="shared" si="104"/>
        <v>29000</v>
      </c>
      <c r="BF102" s="61">
        <f t="shared" si="108"/>
        <v>29000</v>
      </c>
      <c r="BG102" s="61">
        <f t="shared" si="108"/>
        <v>29000</v>
      </c>
      <c r="BH102" s="61">
        <f t="shared" si="108"/>
        <v>29000</v>
      </c>
      <c r="BI102" s="61">
        <f t="shared" si="108"/>
        <v>29000</v>
      </c>
      <c r="BJ102" s="61">
        <f t="shared" si="108"/>
        <v>29000</v>
      </c>
      <c r="BK102" s="61">
        <f t="shared" si="108"/>
        <v>29000</v>
      </c>
      <c r="BL102" s="61">
        <f t="shared" ref="BL102:BL131" si="132">RJ</f>
        <v>29000</v>
      </c>
      <c r="BM102" s="61">
        <f t="shared" ref="BM102:BN120" si="133">RJ</f>
        <v>29000</v>
      </c>
      <c r="BN102" s="61">
        <f t="shared" si="133"/>
        <v>29000</v>
      </c>
      <c r="BO102" s="61">
        <f t="shared" ref="BO102:BP121" si="134">RJ</f>
        <v>29000</v>
      </c>
      <c r="BP102" s="61">
        <f t="shared" si="134"/>
        <v>29000</v>
      </c>
      <c r="BQ102" s="61">
        <f t="shared" si="121"/>
        <v>13000</v>
      </c>
      <c r="BR102" s="61">
        <f t="shared" si="121"/>
        <v>13000</v>
      </c>
      <c r="BS102" s="61">
        <f t="shared" si="116"/>
        <v>13000</v>
      </c>
      <c r="BT102" s="61">
        <f t="shared" si="116"/>
        <v>13000</v>
      </c>
      <c r="BU102" s="61">
        <f t="shared" si="116"/>
        <v>13000</v>
      </c>
      <c r="BV102" s="61">
        <f t="shared" si="116"/>
        <v>13000</v>
      </c>
      <c r="BW102" s="61">
        <f t="shared" si="100"/>
        <v>13000</v>
      </c>
      <c r="BX102" s="61">
        <f t="shared" si="100"/>
        <v>13000</v>
      </c>
      <c r="BY102" s="61">
        <f t="shared" si="101"/>
        <v>13000</v>
      </c>
      <c r="BZ102" s="61">
        <f t="shared" si="95"/>
        <v>13000</v>
      </c>
      <c r="CA102" s="61">
        <f t="shared" si="95"/>
        <v>13000</v>
      </c>
      <c r="CB102" s="61">
        <f t="shared" si="126"/>
        <v>13000</v>
      </c>
      <c r="CC102" s="61">
        <f t="shared" si="111"/>
        <v>35000</v>
      </c>
      <c r="CD102" s="61">
        <f t="shared" si="105"/>
        <v>35000</v>
      </c>
      <c r="CE102" s="61">
        <f t="shared" si="102"/>
        <v>35000</v>
      </c>
      <c r="CF102" s="61">
        <f t="shared" si="99"/>
        <v>35000</v>
      </c>
      <c r="CG102" s="61">
        <f t="shared" si="122"/>
        <v>35000</v>
      </c>
      <c r="CH102" s="61">
        <f t="shared" si="122"/>
        <v>35000</v>
      </c>
      <c r="CI102" s="61">
        <f t="shared" si="122"/>
        <v>35000</v>
      </c>
      <c r="CJ102" s="61">
        <f t="shared" si="117"/>
        <v>35000</v>
      </c>
      <c r="CK102" s="61">
        <f t="shared" si="125"/>
        <v>35000</v>
      </c>
      <c r="CL102" s="61">
        <f t="shared" si="127"/>
        <v>35000</v>
      </c>
      <c r="CM102" s="61">
        <f t="shared" ref="CM102:CM129" si="135">UP</f>
        <v>35000</v>
      </c>
      <c r="CN102" s="61">
        <f t="shared" si="74"/>
        <v>34000</v>
      </c>
      <c r="CO102" s="61">
        <f t="shared" si="72"/>
        <v>34000</v>
      </c>
      <c r="CP102" s="61">
        <f t="shared" si="78"/>
        <v>34000</v>
      </c>
      <c r="CQ102" s="61">
        <f t="shared" si="83"/>
        <v>34000</v>
      </c>
      <c r="CR102" s="61">
        <f t="shared" si="84"/>
        <v>34000</v>
      </c>
      <c r="CS102" s="61">
        <f t="shared" si="84"/>
        <v>34000</v>
      </c>
      <c r="CT102" s="61">
        <f t="shared" si="87"/>
        <v>34000</v>
      </c>
      <c r="CU102" s="61">
        <f t="shared" si="91"/>
        <v>34000</v>
      </c>
      <c r="CV102" s="61">
        <f t="shared" si="91"/>
        <v>34000</v>
      </c>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f t="shared" ref="GE102:GI121" si="136">AR</f>
        <v>3000</v>
      </c>
      <c r="GH102" s="61">
        <f t="shared" si="136"/>
        <v>3000</v>
      </c>
      <c r="GI102" s="61">
        <f t="shared" si="128"/>
        <v>3000</v>
      </c>
      <c r="GJ102" s="61">
        <f t="shared" si="123"/>
        <v>3000</v>
      </c>
      <c r="GK102" s="61">
        <f t="shared" si="118"/>
        <v>3000</v>
      </c>
      <c r="GL102" s="61">
        <f t="shared" si="112"/>
        <v>3000</v>
      </c>
      <c r="GM102" s="61">
        <f t="shared" si="112"/>
        <v>3000</v>
      </c>
      <c r="GN102" s="61">
        <f t="shared" si="119"/>
        <v>3000</v>
      </c>
      <c r="GO102" s="61">
        <f t="shared" si="119"/>
        <v>3000</v>
      </c>
      <c r="GP102" s="61">
        <f t="shared" si="119"/>
        <v>3000</v>
      </c>
      <c r="GQ102" s="61">
        <f t="shared" si="119"/>
        <v>3000</v>
      </c>
      <c r="GR102" s="61">
        <f t="shared" si="119"/>
        <v>3000</v>
      </c>
      <c r="GS102" s="61">
        <f t="shared" si="106"/>
        <v>3000</v>
      </c>
      <c r="GT102" s="61">
        <f t="shared" si="103"/>
        <v>3000</v>
      </c>
      <c r="GU102" s="61">
        <f t="shared" si="103"/>
        <v>3000</v>
      </c>
      <c r="GV102" s="61">
        <f t="shared" si="103"/>
        <v>3000</v>
      </c>
      <c r="GW102" s="61">
        <f t="shared" si="124"/>
        <v>3000</v>
      </c>
      <c r="GX102" s="61"/>
      <c r="GY102" s="61"/>
      <c r="GZ102" s="61">
        <f t="shared" si="131"/>
        <v>3000</v>
      </c>
      <c r="HA102" s="61">
        <f t="shared" ref="HA102:HC107" si="137">AR</f>
        <v>3000</v>
      </c>
      <c r="HB102" s="61">
        <f t="shared" si="137"/>
        <v>3000</v>
      </c>
      <c r="HC102" s="61">
        <f t="shared" si="137"/>
        <v>3000</v>
      </c>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row>
    <row r="103" spans="1:233" ht="1.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f t="shared" ref="BA103:BA134" si="138">RJ</f>
        <v>29000</v>
      </c>
      <c r="BB103" s="61">
        <f t="shared" si="130"/>
        <v>29000</v>
      </c>
      <c r="BC103" s="61">
        <f t="shared" si="129"/>
        <v>29000</v>
      </c>
      <c r="BD103" s="61">
        <f t="shared" si="107"/>
        <v>29000</v>
      </c>
      <c r="BE103" s="61">
        <f t="shared" si="104"/>
        <v>29000</v>
      </c>
      <c r="BF103" s="61">
        <f t="shared" si="108"/>
        <v>29000</v>
      </c>
      <c r="BG103" s="61">
        <f t="shared" si="108"/>
        <v>29000</v>
      </c>
      <c r="BH103" s="61">
        <f t="shared" si="108"/>
        <v>29000</v>
      </c>
      <c r="BI103" s="61">
        <f t="shared" si="108"/>
        <v>29000</v>
      </c>
      <c r="BJ103" s="61">
        <f t="shared" si="108"/>
        <v>29000</v>
      </c>
      <c r="BK103" s="61">
        <f t="shared" si="108"/>
        <v>29000</v>
      </c>
      <c r="BL103" s="61">
        <f t="shared" si="132"/>
        <v>29000</v>
      </c>
      <c r="BM103" s="61">
        <f t="shared" si="133"/>
        <v>29000</v>
      </c>
      <c r="BN103" s="61">
        <f t="shared" si="133"/>
        <v>29000</v>
      </c>
      <c r="BO103" s="61">
        <f t="shared" si="134"/>
        <v>29000</v>
      </c>
      <c r="BP103" s="61">
        <f t="shared" si="134"/>
        <v>29000</v>
      </c>
      <c r="BQ103" s="61">
        <f t="shared" si="121"/>
        <v>13000</v>
      </c>
      <c r="BR103" s="61">
        <f t="shared" si="121"/>
        <v>13000</v>
      </c>
      <c r="BS103" s="61">
        <f t="shared" si="116"/>
        <v>13000</v>
      </c>
      <c r="BT103" s="61">
        <f t="shared" si="116"/>
        <v>13000</v>
      </c>
      <c r="BU103" s="61">
        <f t="shared" si="116"/>
        <v>13000</v>
      </c>
      <c r="BV103" s="61">
        <f t="shared" si="116"/>
        <v>13000</v>
      </c>
      <c r="BW103" s="61">
        <f t="shared" si="100"/>
        <v>13000</v>
      </c>
      <c r="BX103" s="61">
        <f t="shared" si="100"/>
        <v>13000</v>
      </c>
      <c r="BY103" s="61">
        <f t="shared" si="101"/>
        <v>13000</v>
      </c>
      <c r="BZ103" s="61">
        <f t="shared" si="95"/>
        <v>13000</v>
      </c>
      <c r="CA103" s="61">
        <f t="shared" si="95"/>
        <v>13000</v>
      </c>
      <c r="CB103" s="61">
        <f t="shared" si="126"/>
        <v>13000</v>
      </c>
      <c r="CC103" s="61">
        <f t="shared" si="111"/>
        <v>35000</v>
      </c>
      <c r="CD103" s="61">
        <f t="shared" si="105"/>
        <v>35000</v>
      </c>
      <c r="CE103" s="61">
        <f t="shared" si="102"/>
        <v>35000</v>
      </c>
      <c r="CF103" s="61">
        <f t="shared" si="99"/>
        <v>35000</v>
      </c>
      <c r="CG103" s="61">
        <f t="shared" si="122"/>
        <v>35000</v>
      </c>
      <c r="CH103" s="61">
        <f t="shared" si="122"/>
        <v>35000</v>
      </c>
      <c r="CI103" s="61">
        <f t="shared" si="122"/>
        <v>35000</v>
      </c>
      <c r="CJ103" s="61">
        <f t="shared" si="117"/>
        <v>35000</v>
      </c>
      <c r="CK103" s="61">
        <f t="shared" si="125"/>
        <v>35000</v>
      </c>
      <c r="CL103" s="61">
        <f t="shared" si="127"/>
        <v>35000</v>
      </c>
      <c r="CM103" s="61">
        <f t="shared" si="135"/>
        <v>35000</v>
      </c>
      <c r="CN103" s="61">
        <f t="shared" ref="CN103:CN129" si="139">UP</f>
        <v>35000</v>
      </c>
      <c r="CO103" s="61">
        <f t="shared" si="72"/>
        <v>34000</v>
      </c>
      <c r="CP103" s="61">
        <f t="shared" si="78"/>
        <v>34000</v>
      </c>
      <c r="CQ103" s="61">
        <f t="shared" si="83"/>
        <v>34000</v>
      </c>
      <c r="CR103" s="61">
        <f t="shared" si="84"/>
        <v>34000</v>
      </c>
      <c r="CS103" s="61">
        <f t="shared" si="84"/>
        <v>34000</v>
      </c>
      <c r="CT103" s="61">
        <f t="shared" si="87"/>
        <v>34000</v>
      </c>
      <c r="CU103" s="61">
        <f t="shared" si="91"/>
        <v>34000</v>
      </c>
      <c r="CV103" s="61">
        <f t="shared" si="91"/>
        <v>34000</v>
      </c>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f t="shared" ref="GE103:GF120" si="140">AR</f>
        <v>3000</v>
      </c>
      <c r="GF103" s="61">
        <f t="shared" si="140"/>
        <v>3000</v>
      </c>
      <c r="GG103" s="61">
        <f t="shared" si="136"/>
        <v>3000</v>
      </c>
      <c r="GH103" s="61">
        <f t="shared" si="136"/>
        <v>3000</v>
      </c>
      <c r="GI103" s="61">
        <f t="shared" si="128"/>
        <v>3000</v>
      </c>
      <c r="GJ103" s="61">
        <f t="shared" si="123"/>
        <v>3000</v>
      </c>
      <c r="GK103" s="61">
        <f t="shared" si="118"/>
        <v>3000</v>
      </c>
      <c r="GL103" s="61">
        <f t="shared" si="112"/>
        <v>3000</v>
      </c>
      <c r="GM103" s="61">
        <f t="shared" si="112"/>
        <v>3000</v>
      </c>
      <c r="GN103" s="61">
        <f t="shared" si="119"/>
        <v>3000</v>
      </c>
      <c r="GO103" s="61">
        <f t="shared" si="119"/>
        <v>3000</v>
      </c>
      <c r="GP103" s="61">
        <f t="shared" si="119"/>
        <v>3000</v>
      </c>
      <c r="GQ103" s="61">
        <f t="shared" si="119"/>
        <v>3000</v>
      </c>
      <c r="GR103" s="61">
        <f t="shared" si="119"/>
        <v>3000</v>
      </c>
      <c r="GS103" s="61">
        <f t="shared" si="106"/>
        <v>3000</v>
      </c>
      <c r="GT103" s="61">
        <f t="shared" si="103"/>
        <v>3000</v>
      </c>
      <c r="GU103" s="61">
        <f t="shared" si="103"/>
        <v>3000</v>
      </c>
      <c r="GV103" s="61">
        <f t="shared" si="103"/>
        <v>3000</v>
      </c>
      <c r="GW103" s="61">
        <f t="shared" si="124"/>
        <v>3000</v>
      </c>
      <c r="GX103" s="61">
        <f t="shared" ref="GX103:HB113" si="141">AR</f>
        <v>3000</v>
      </c>
      <c r="GY103" s="61">
        <f t="shared" si="141"/>
        <v>3000</v>
      </c>
      <c r="GZ103" s="61">
        <f t="shared" si="131"/>
        <v>3000</v>
      </c>
      <c r="HA103" s="61">
        <f t="shared" si="137"/>
        <v>3000</v>
      </c>
      <c r="HB103" s="61">
        <f t="shared" si="137"/>
        <v>3000</v>
      </c>
      <c r="HC103" s="61">
        <f t="shared" si="137"/>
        <v>3000</v>
      </c>
      <c r="HD103" s="61">
        <f t="shared" ref="HD103:HE106" si="142">AR</f>
        <v>3000</v>
      </c>
      <c r="HE103" s="61">
        <f t="shared" si="142"/>
        <v>3000</v>
      </c>
      <c r="HF103" s="61"/>
      <c r="HG103" s="61"/>
      <c r="HH103" s="61"/>
      <c r="HI103" s="61"/>
      <c r="HJ103" s="61"/>
      <c r="HK103" s="61"/>
      <c r="HL103" s="61"/>
      <c r="HM103" s="61"/>
      <c r="HN103" s="61"/>
      <c r="HO103" s="61"/>
      <c r="HP103" s="61"/>
      <c r="HQ103" s="61"/>
      <c r="HR103" s="61"/>
      <c r="HS103" s="61"/>
      <c r="HT103" s="61"/>
      <c r="HU103" s="61"/>
      <c r="HV103" s="61"/>
      <c r="HW103" s="61"/>
      <c r="HX103" s="61"/>
      <c r="HY103" s="61"/>
    </row>
    <row r="104" spans="1:233" ht="1.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f t="shared" si="138"/>
        <v>29000</v>
      </c>
      <c r="BB104" s="61">
        <f t="shared" si="130"/>
        <v>29000</v>
      </c>
      <c r="BC104" s="61">
        <f t="shared" si="129"/>
        <v>29000</v>
      </c>
      <c r="BD104" s="61">
        <f t="shared" si="107"/>
        <v>29000</v>
      </c>
      <c r="BE104" s="61">
        <f t="shared" si="104"/>
        <v>29000</v>
      </c>
      <c r="BF104" s="61">
        <f t="shared" ref="BF104:BK113" si="143">RJ</f>
        <v>29000</v>
      </c>
      <c r="BG104" s="61">
        <f t="shared" si="143"/>
        <v>29000</v>
      </c>
      <c r="BH104" s="61">
        <f t="shared" si="143"/>
        <v>29000</v>
      </c>
      <c r="BI104" s="61">
        <f t="shared" si="143"/>
        <v>29000</v>
      </c>
      <c r="BJ104" s="61">
        <f t="shared" si="143"/>
        <v>29000</v>
      </c>
      <c r="BK104" s="61">
        <f t="shared" si="143"/>
        <v>29000</v>
      </c>
      <c r="BL104" s="61">
        <f t="shared" si="132"/>
        <v>29000</v>
      </c>
      <c r="BM104" s="61">
        <f t="shared" si="133"/>
        <v>29000</v>
      </c>
      <c r="BN104" s="61">
        <f t="shared" si="133"/>
        <v>29000</v>
      </c>
      <c r="BO104" s="61">
        <f t="shared" si="134"/>
        <v>29000</v>
      </c>
      <c r="BP104" s="61">
        <f t="shared" si="134"/>
        <v>29000</v>
      </c>
      <c r="BQ104" s="61"/>
      <c r="BR104" s="61">
        <f>HR</f>
        <v>13000</v>
      </c>
      <c r="BS104" s="61">
        <f t="shared" si="116"/>
        <v>13000</v>
      </c>
      <c r="BT104" s="61">
        <f t="shared" si="116"/>
        <v>13000</v>
      </c>
      <c r="BU104" s="61">
        <f t="shared" si="116"/>
        <v>13000</v>
      </c>
      <c r="BV104" s="61">
        <f t="shared" si="116"/>
        <v>13000</v>
      </c>
      <c r="BW104" s="61">
        <f t="shared" si="100"/>
        <v>13000</v>
      </c>
      <c r="BX104" s="61">
        <f t="shared" si="100"/>
        <v>13000</v>
      </c>
      <c r="BY104" s="61">
        <f t="shared" si="101"/>
        <v>13000</v>
      </c>
      <c r="BZ104" s="61">
        <f t="shared" si="95"/>
        <v>13000</v>
      </c>
      <c r="CA104" s="61">
        <f t="shared" si="95"/>
        <v>13000</v>
      </c>
      <c r="CB104" s="61">
        <f t="shared" si="126"/>
        <v>13000</v>
      </c>
      <c r="CC104" s="61">
        <f t="shared" si="111"/>
        <v>35000</v>
      </c>
      <c r="CD104" s="61">
        <f t="shared" si="105"/>
        <v>35000</v>
      </c>
      <c r="CE104" s="61">
        <f t="shared" si="102"/>
        <v>35000</v>
      </c>
      <c r="CF104" s="61">
        <f t="shared" si="99"/>
        <v>35000</v>
      </c>
      <c r="CG104" s="61">
        <f t="shared" si="122"/>
        <v>35000</v>
      </c>
      <c r="CH104" s="61">
        <f t="shared" si="122"/>
        <v>35000</v>
      </c>
      <c r="CI104" s="61">
        <f t="shared" si="122"/>
        <v>35000</v>
      </c>
      <c r="CJ104" s="61">
        <f t="shared" si="117"/>
        <v>35000</v>
      </c>
      <c r="CK104" s="61">
        <f t="shared" si="125"/>
        <v>35000</v>
      </c>
      <c r="CL104" s="61">
        <f t="shared" si="127"/>
        <v>35000</v>
      </c>
      <c r="CM104" s="61">
        <f t="shared" si="135"/>
        <v>35000</v>
      </c>
      <c r="CN104" s="61">
        <f t="shared" si="139"/>
        <v>35000</v>
      </c>
      <c r="CO104" s="61">
        <f t="shared" ref="CO104:CP137" si="144">UP</f>
        <v>35000</v>
      </c>
      <c r="CP104" s="61">
        <f t="shared" si="78"/>
        <v>34000</v>
      </c>
      <c r="CQ104" s="61">
        <f t="shared" si="83"/>
        <v>34000</v>
      </c>
      <c r="CR104" s="61">
        <f t="shared" si="84"/>
        <v>34000</v>
      </c>
      <c r="CS104" s="61">
        <f t="shared" si="84"/>
        <v>34000</v>
      </c>
      <c r="CT104" s="61">
        <f t="shared" si="87"/>
        <v>34000</v>
      </c>
      <c r="CU104" s="61">
        <f t="shared" si="91"/>
        <v>34000</v>
      </c>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f t="shared" ref="GD104:GD121" si="145">AR</f>
        <v>3000</v>
      </c>
      <c r="GE104" s="61">
        <f t="shared" si="140"/>
        <v>3000</v>
      </c>
      <c r="GF104" s="61">
        <f t="shared" si="140"/>
        <v>3000</v>
      </c>
      <c r="GG104" s="61">
        <f t="shared" si="136"/>
        <v>3000</v>
      </c>
      <c r="GH104" s="61">
        <f t="shared" si="136"/>
        <v>3000</v>
      </c>
      <c r="GI104" s="61">
        <f t="shared" si="128"/>
        <v>3000</v>
      </c>
      <c r="GJ104" s="61">
        <f t="shared" si="123"/>
        <v>3000</v>
      </c>
      <c r="GK104" s="61">
        <f t="shared" si="118"/>
        <v>3000</v>
      </c>
      <c r="GL104" s="61">
        <f t="shared" si="112"/>
        <v>3000</v>
      </c>
      <c r="GM104" s="61">
        <f t="shared" si="112"/>
        <v>3000</v>
      </c>
      <c r="GN104" s="61">
        <f t="shared" si="119"/>
        <v>3000</v>
      </c>
      <c r="GO104" s="61">
        <f t="shared" si="119"/>
        <v>3000</v>
      </c>
      <c r="GP104" s="61">
        <f t="shared" si="119"/>
        <v>3000</v>
      </c>
      <c r="GQ104" s="61">
        <f t="shared" si="119"/>
        <v>3000</v>
      </c>
      <c r="GR104" s="61">
        <f t="shared" si="119"/>
        <v>3000</v>
      </c>
      <c r="GS104" s="61">
        <f t="shared" si="106"/>
        <v>3000</v>
      </c>
      <c r="GT104" s="61">
        <f t="shared" si="103"/>
        <v>3000</v>
      </c>
      <c r="GU104" s="61">
        <f t="shared" si="103"/>
        <v>3000</v>
      </c>
      <c r="GV104" s="61">
        <f t="shared" si="103"/>
        <v>3000</v>
      </c>
      <c r="GW104" s="61">
        <f t="shared" si="124"/>
        <v>3000</v>
      </c>
      <c r="GX104" s="61">
        <f t="shared" si="141"/>
        <v>3000</v>
      </c>
      <c r="GY104" s="61">
        <f t="shared" si="141"/>
        <v>3000</v>
      </c>
      <c r="GZ104" s="61">
        <f t="shared" si="131"/>
        <v>3000</v>
      </c>
      <c r="HA104" s="61">
        <f t="shared" si="137"/>
        <v>3000</v>
      </c>
      <c r="HB104" s="61">
        <f t="shared" si="137"/>
        <v>3000</v>
      </c>
      <c r="HC104" s="61">
        <f t="shared" si="137"/>
        <v>3000</v>
      </c>
      <c r="HD104" s="61">
        <f t="shared" si="142"/>
        <v>3000</v>
      </c>
      <c r="HE104" s="61">
        <f t="shared" si="142"/>
        <v>3000</v>
      </c>
      <c r="HF104" s="61"/>
      <c r="HG104" s="61"/>
      <c r="HH104" s="61"/>
      <c r="HI104" s="61"/>
      <c r="HJ104" s="61"/>
      <c r="HK104" s="61"/>
      <c r="HL104" s="61"/>
      <c r="HM104" s="61"/>
      <c r="HN104" s="61"/>
      <c r="HO104" s="61"/>
      <c r="HP104" s="61"/>
      <c r="HQ104" s="61"/>
      <c r="HR104" s="61"/>
      <c r="HS104" s="61"/>
      <c r="HT104" s="61"/>
      <c r="HU104" s="61"/>
      <c r="HV104" s="61"/>
      <c r="HW104" s="61"/>
      <c r="HX104" s="61"/>
      <c r="HY104" s="61"/>
    </row>
    <row r="105" spans="1:233" ht="1.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f t="shared" ref="AY105:AZ124" si="146">RJ</f>
        <v>29000</v>
      </c>
      <c r="AZ105" s="61">
        <f t="shared" si="146"/>
        <v>29000</v>
      </c>
      <c r="BA105" s="61">
        <f t="shared" si="138"/>
        <v>29000</v>
      </c>
      <c r="BB105" s="61">
        <f t="shared" si="130"/>
        <v>29000</v>
      </c>
      <c r="BC105" s="61">
        <f t="shared" si="129"/>
        <v>29000</v>
      </c>
      <c r="BD105" s="61">
        <f t="shared" si="107"/>
        <v>29000</v>
      </c>
      <c r="BE105" s="61">
        <f t="shared" si="104"/>
        <v>29000</v>
      </c>
      <c r="BF105" s="61">
        <f t="shared" si="143"/>
        <v>29000</v>
      </c>
      <c r="BG105" s="61">
        <f t="shared" si="143"/>
        <v>29000</v>
      </c>
      <c r="BH105" s="61">
        <f t="shared" si="143"/>
        <v>29000</v>
      </c>
      <c r="BI105" s="61">
        <f t="shared" si="143"/>
        <v>29000</v>
      </c>
      <c r="BJ105" s="61">
        <f t="shared" si="143"/>
        <v>29000</v>
      </c>
      <c r="BK105" s="61">
        <f t="shared" si="143"/>
        <v>29000</v>
      </c>
      <c r="BL105" s="61">
        <f t="shared" si="132"/>
        <v>29000</v>
      </c>
      <c r="BM105" s="61">
        <f t="shared" si="133"/>
        <v>29000</v>
      </c>
      <c r="BN105" s="61">
        <f t="shared" si="133"/>
        <v>29000</v>
      </c>
      <c r="BO105" s="61">
        <f t="shared" si="134"/>
        <v>29000</v>
      </c>
      <c r="BP105" s="61">
        <f t="shared" si="134"/>
        <v>29000</v>
      </c>
      <c r="BQ105" s="61">
        <f t="shared" ref="BQ105:BQ151" si="147">RJ</f>
        <v>29000</v>
      </c>
      <c r="BR105" s="61">
        <f>HR</f>
        <v>13000</v>
      </c>
      <c r="BS105" s="61">
        <f t="shared" si="116"/>
        <v>13000</v>
      </c>
      <c r="BT105" s="61">
        <f t="shared" si="116"/>
        <v>13000</v>
      </c>
      <c r="BU105" s="61">
        <f t="shared" si="116"/>
        <v>13000</v>
      </c>
      <c r="BV105" s="61">
        <f t="shared" si="116"/>
        <v>13000</v>
      </c>
      <c r="BW105" s="61">
        <f t="shared" si="100"/>
        <v>13000</v>
      </c>
      <c r="BX105" s="61">
        <f t="shared" si="100"/>
        <v>13000</v>
      </c>
      <c r="BY105" s="61">
        <f t="shared" si="101"/>
        <v>13000</v>
      </c>
      <c r="BZ105" s="61">
        <f t="shared" si="95"/>
        <v>13000</v>
      </c>
      <c r="CA105" s="61">
        <f t="shared" si="95"/>
        <v>13000</v>
      </c>
      <c r="CB105" s="61">
        <f t="shared" si="126"/>
        <v>13000</v>
      </c>
      <c r="CC105" s="61">
        <f t="shared" si="111"/>
        <v>35000</v>
      </c>
      <c r="CD105" s="61">
        <f t="shared" si="105"/>
        <v>35000</v>
      </c>
      <c r="CE105" s="61">
        <f t="shared" si="102"/>
        <v>35000</v>
      </c>
      <c r="CF105" s="61">
        <f t="shared" si="99"/>
        <v>35000</v>
      </c>
      <c r="CG105" s="61">
        <f t="shared" si="122"/>
        <v>35000</v>
      </c>
      <c r="CH105" s="61">
        <f t="shared" si="122"/>
        <v>35000</v>
      </c>
      <c r="CI105" s="61">
        <f t="shared" si="122"/>
        <v>35000</v>
      </c>
      <c r="CJ105" s="61">
        <f t="shared" si="117"/>
        <v>35000</v>
      </c>
      <c r="CK105" s="61">
        <f t="shared" si="125"/>
        <v>35000</v>
      </c>
      <c r="CL105" s="61">
        <f t="shared" si="127"/>
        <v>35000</v>
      </c>
      <c r="CM105" s="61">
        <f t="shared" si="135"/>
        <v>35000</v>
      </c>
      <c r="CN105" s="61">
        <f t="shared" si="139"/>
        <v>35000</v>
      </c>
      <c r="CO105" s="61">
        <f t="shared" si="144"/>
        <v>35000</v>
      </c>
      <c r="CP105" s="61">
        <f t="shared" si="144"/>
        <v>35000</v>
      </c>
      <c r="CQ105" s="61">
        <f t="shared" si="83"/>
        <v>34000</v>
      </c>
      <c r="CR105" s="61">
        <f t="shared" si="84"/>
        <v>34000</v>
      </c>
      <c r="CS105" s="61">
        <f t="shared" si="84"/>
        <v>34000</v>
      </c>
      <c r="CT105" s="61">
        <f t="shared" si="87"/>
        <v>34000</v>
      </c>
      <c r="CU105" s="61">
        <f t="shared" si="87"/>
        <v>34000</v>
      </c>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f t="shared" si="145"/>
        <v>3000</v>
      </c>
      <c r="GE105" s="61">
        <f t="shared" si="140"/>
        <v>3000</v>
      </c>
      <c r="GF105" s="61">
        <f t="shared" si="140"/>
        <v>3000</v>
      </c>
      <c r="GG105" s="61">
        <f t="shared" si="136"/>
        <v>3000</v>
      </c>
      <c r="GH105" s="61">
        <f t="shared" si="136"/>
        <v>3000</v>
      </c>
      <c r="GI105" s="61">
        <f t="shared" si="128"/>
        <v>3000</v>
      </c>
      <c r="GJ105" s="61">
        <f t="shared" si="123"/>
        <v>3000</v>
      </c>
      <c r="GK105" s="61">
        <f t="shared" si="118"/>
        <v>3000</v>
      </c>
      <c r="GL105" s="61">
        <f t="shared" si="112"/>
        <v>3000</v>
      </c>
      <c r="GM105" s="61">
        <f t="shared" si="112"/>
        <v>3000</v>
      </c>
      <c r="GN105" s="61">
        <f t="shared" si="119"/>
        <v>3000</v>
      </c>
      <c r="GO105" s="61">
        <f t="shared" si="119"/>
        <v>3000</v>
      </c>
      <c r="GP105" s="61">
        <f t="shared" si="119"/>
        <v>3000</v>
      </c>
      <c r="GQ105" s="61">
        <f t="shared" si="119"/>
        <v>3000</v>
      </c>
      <c r="GR105" s="61">
        <f t="shared" si="119"/>
        <v>3000</v>
      </c>
      <c r="GS105" s="61">
        <f t="shared" si="106"/>
        <v>3000</v>
      </c>
      <c r="GT105" s="61">
        <f t="shared" si="103"/>
        <v>3000</v>
      </c>
      <c r="GU105" s="61">
        <f t="shared" si="103"/>
        <v>3000</v>
      </c>
      <c r="GV105" s="61">
        <f t="shared" si="103"/>
        <v>3000</v>
      </c>
      <c r="GW105" s="61">
        <f t="shared" si="124"/>
        <v>3000</v>
      </c>
      <c r="GX105" s="61">
        <f t="shared" si="141"/>
        <v>3000</v>
      </c>
      <c r="GY105" s="61">
        <f t="shared" si="141"/>
        <v>3000</v>
      </c>
      <c r="GZ105" s="61">
        <f t="shared" si="131"/>
        <v>3000</v>
      </c>
      <c r="HA105" s="61">
        <f t="shared" si="137"/>
        <v>3000</v>
      </c>
      <c r="HB105" s="61">
        <f t="shared" si="137"/>
        <v>3000</v>
      </c>
      <c r="HC105" s="61">
        <f t="shared" si="137"/>
        <v>3000</v>
      </c>
      <c r="HD105" s="61">
        <f t="shared" si="142"/>
        <v>3000</v>
      </c>
      <c r="HE105" s="61">
        <f t="shared" si="142"/>
        <v>3000</v>
      </c>
      <c r="HF105" s="61"/>
      <c r="HG105" s="61"/>
      <c r="HH105" s="61"/>
      <c r="HI105" s="61"/>
      <c r="HJ105" s="61"/>
      <c r="HK105" s="61"/>
      <c r="HL105" s="61"/>
      <c r="HM105" s="61"/>
      <c r="HN105" s="61"/>
      <c r="HO105" s="61"/>
      <c r="HP105" s="61"/>
      <c r="HQ105" s="61"/>
      <c r="HR105" s="61"/>
      <c r="HS105" s="61"/>
      <c r="HT105" s="61"/>
      <c r="HU105" s="61"/>
      <c r="HV105" s="61"/>
      <c r="HW105" s="61"/>
      <c r="HX105" s="61"/>
      <c r="HY105" s="61"/>
    </row>
    <row r="106" spans="1:233" ht="1.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f t="shared" si="146"/>
        <v>29000</v>
      </c>
      <c r="AZ106" s="61">
        <f t="shared" si="146"/>
        <v>29000</v>
      </c>
      <c r="BA106" s="61">
        <f t="shared" si="138"/>
        <v>29000</v>
      </c>
      <c r="BB106" s="61">
        <f t="shared" si="130"/>
        <v>29000</v>
      </c>
      <c r="BC106" s="61">
        <f t="shared" si="129"/>
        <v>29000</v>
      </c>
      <c r="BD106" s="61">
        <f t="shared" si="107"/>
        <v>29000</v>
      </c>
      <c r="BE106" s="61">
        <f t="shared" si="104"/>
        <v>29000</v>
      </c>
      <c r="BF106" s="61">
        <f t="shared" si="143"/>
        <v>29000</v>
      </c>
      <c r="BG106" s="61">
        <f t="shared" si="143"/>
        <v>29000</v>
      </c>
      <c r="BH106" s="61">
        <f t="shared" si="143"/>
        <v>29000</v>
      </c>
      <c r="BI106" s="61">
        <f t="shared" si="143"/>
        <v>29000</v>
      </c>
      <c r="BJ106" s="61">
        <f t="shared" si="143"/>
        <v>29000</v>
      </c>
      <c r="BK106" s="61">
        <f t="shared" si="143"/>
        <v>29000</v>
      </c>
      <c r="BL106" s="61">
        <f t="shared" si="132"/>
        <v>29000</v>
      </c>
      <c r="BM106" s="61">
        <f t="shared" si="133"/>
        <v>29000</v>
      </c>
      <c r="BN106" s="61">
        <f t="shared" si="133"/>
        <v>29000</v>
      </c>
      <c r="BO106" s="61">
        <f t="shared" si="134"/>
        <v>29000</v>
      </c>
      <c r="BP106" s="61">
        <f t="shared" si="134"/>
        <v>29000</v>
      </c>
      <c r="BQ106" s="61">
        <f t="shared" si="147"/>
        <v>29000</v>
      </c>
      <c r="BR106" s="61">
        <f>HR</f>
        <v>13000</v>
      </c>
      <c r="BS106" s="61">
        <f t="shared" si="116"/>
        <v>13000</v>
      </c>
      <c r="BT106" s="61">
        <f t="shared" si="116"/>
        <v>13000</v>
      </c>
      <c r="BU106" s="61">
        <f t="shared" si="116"/>
        <v>13000</v>
      </c>
      <c r="BV106" s="61">
        <f t="shared" si="116"/>
        <v>13000</v>
      </c>
      <c r="BW106" s="61">
        <f t="shared" si="100"/>
        <v>13000</v>
      </c>
      <c r="BX106" s="61">
        <f t="shared" si="100"/>
        <v>13000</v>
      </c>
      <c r="BY106" s="61">
        <f t="shared" si="101"/>
        <v>13000</v>
      </c>
      <c r="BZ106" s="61">
        <f t="shared" si="95"/>
        <v>13000</v>
      </c>
      <c r="CA106" s="61">
        <f t="shared" si="95"/>
        <v>13000</v>
      </c>
      <c r="CB106" s="61">
        <f t="shared" ref="CB106:CB111" si="148">DL</f>
        <v>10000</v>
      </c>
      <c r="CC106" s="61">
        <f t="shared" si="111"/>
        <v>35000</v>
      </c>
      <c r="CD106" s="61">
        <f t="shared" si="105"/>
        <v>35000</v>
      </c>
      <c r="CE106" s="61">
        <f t="shared" si="102"/>
        <v>35000</v>
      </c>
      <c r="CF106" s="61">
        <f t="shared" si="99"/>
        <v>35000</v>
      </c>
      <c r="CG106" s="61">
        <f t="shared" si="122"/>
        <v>35000</v>
      </c>
      <c r="CH106" s="61">
        <f t="shared" si="122"/>
        <v>35000</v>
      </c>
      <c r="CI106" s="61">
        <f t="shared" si="122"/>
        <v>35000</v>
      </c>
      <c r="CJ106" s="61">
        <f t="shared" si="117"/>
        <v>35000</v>
      </c>
      <c r="CK106" s="61">
        <f t="shared" si="125"/>
        <v>35000</v>
      </c>
      <c r="CL106" s="61">
        <f t="shared" si="127"/>
        <v>35000</v>
      </c>
      <c r="CM106" s="61">
        <f t="shared" si="135"/>
        <v>35000</v>
      </c>
      <c r="CN106" s="61">
        <f t="shared" si="139"/>
        <v>35000</v>
      </c>
      <c r="CO106" s="61">
        <f t="shared" si="144"/>
        <v>35000</v>
      </c>
      <c r="CP106" s="61">
        <f t="shared" ref="CP106:CQ125" si="149">UP</f>
        <v>35000</v>
      </c>
      <c r="CQ106" s="61">
        <f t="shared" si="149"/>
        <v>35000</v>
      </c>
      <c r="CR106" s="61">
        <f t="shared" ref="CR106" si="150">UT</f>
        <v>34000</v>
      </c>
      <c r="CS106" s="61">
        <f t="shared" ref="CS106:CU106" si="151">UT</f>
        <v>34000</v>
      </c>
      <c r="CT106" s="61">
        <f t="shared" si="151"/>
        <v>34000</v>
      </c>
      <c r="CU106" s="61">
        <f t="shared" si="151"/>
        <v>34000</v>
      </c>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f t="shared" si="145"/>
        <v>3000</v>
      </c>
      <c r="GE106" s="61">
        <f t="shared" si="140"/>
        <v>3000</v>
      </c>
      <c r="GF106" s="61">
        <f t="shared" si="140"/>
        <v>3000</v>
      </c>
      <c r="GG106" s="61">
        <f t="shared" si="136"/>
        <v>3000</v>
      </c>
      <c r="GH106" s="61">
        <f t="shared" si="136"/>
        <v>3000</v>
      </c>
      <c r="GI106" s="61">
        <f t="shared" si="128"/>
        <v>3000</v>
      </c>
      <c r="GJ106" s="61">
        <f t="shared" si="123"/>
        <v>3000</v>
      </c>
      <c r="GK106" s="61">
        <f t="shared" si="118"/>
        <v>3000</v>
      </c>
      <c r="GL106" s="61">
        <f t="shared" si="112"/>
        <v>3000</v>
      </c>
      <c r="GM106" s="61">
        <f t="shared" si="112"/>
        <v>3000</v>
      </c>
      <c r="GN106" s="61">
        <f t="shared" si="119"/>
        <v>3000</v>
      </c>
      <c r="GO106" s="61">
        <f t="shared" si="119"/>
        <v>3000</v>
      </c>
      <c r="GP106" s="61">
        <f t="shared" si="119"/>
        <v>3000</v>
      </c>
      <c r="GQ106" s="61">
        <f t="shared" si="119"/>
        <v>3000</v>
      </c>
      <c r="GR106" s="61">
        <f t="shared" si="119"/>
        <v>3000</v>
      </c>
      <c r="GS106" s="61">
        <f t="shared" si="106"/>
        <v>3000</v>
      </c>
      <c r="GT106" s="61">
        <f t="shared" si="103"/>
        <v>3000</v>
      </c>
      <c r="GU106" s="61">
        <f t="shared" si="103"/>
        <v>3000</v>
      </c>
      <c r="GV106" s="61">
        <f t="shared" si="103"/>
        <v>3000</v>
      </c>
      <c r="GW106" s="61">
        <f t="shared" si="124"/>
        <v>3000</v>
      </c>
      <c r="GX106" s="61">
        <f t="shared" si="141"/>
        <v>3000</v>
      </c>
      <c r="GY106" s="61">
        <f t="shared" si="141"/>
        <v>3000</v>
      </c>
      <c r="GZ106" s="61">
        <f t="shared" si="131"/>
        <v>3000</v>
      </c>
      <c r="HA106" s="61">
        <f t="shared" si="137"/>
        <v>3000</v>
      </c>
      <c r="HB106" s="61">
        <f t="shared" si="137"/>
        <v>3000</v>
      </c>
      <c r="HC106" s="61">
        <f t="shared" si="137"/>
        <v>3000</v>
      </c>
      <c r="HD106" s="61">
        <f t="shared" si="142"/>
        <v>3000</v>
      </c>
      <c r="HE106" s="61">
        <f t="shared" si="142"/>
        <v>3000</v>
      </c>
      <c r="HF106" s="61"/>
      <c r="HG106" s="61"/>
      <c r="HH106" s="61"/>
      <c r="HI106" s="61"/>
      <c r="HJ106" s="61"/>
      <c r="HK106" s="61"/>
      <c r="HL106" s="61"/>
      <c r="HM106" s="61"/>
      <c r="HN106" s="61"/>
      <c r="HO106" s="61"/>
      <c r="HP106" s="61"/>
      <c r="HQ106" s="61"/>
      <c r="HR106" s="61"/>
      <c r="HS106" s="61"/>
      <c r="HT106" s="61"/>
      <c r="HU106" s="61"/>
      <c r="HV106" s="61"/>
      <c r="HW106" s="61"/>
      <c r="HX106" s="61"/>
      <c r="HY106" s="61"/>
    </row>
    <row r="107" spans="1:233" ht="1.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f t="shared" ref="AW107:AX126" si="152">RJ</f>
        <v>29000</v>
      </c>
      <c r="AX107" s="61">
        <f t="shared" si="152"/>
        <v>29000</v>
      </c>
      <c r="AY107" s="61">
        <f t="shared" si="146"/>
        <v>29000</v>
      </c>
      <c r="AZ107" s="61">
        <f t="shared" si="146"/>
        <v>29000</v>
      </c>
      <c r="BA107" s="61">
        <f t="shared" si="138"/>
        <v>29000</v>
      </c>
      <c r="BB107" s="61">
        <f t="shared" si="130"/>
        <v>29000</v>
      </c>
      <c r="BC107" s="61">
        <f t="shared" si="129"/>
        <v>29000</v>
      </c>
      <c r="BD107" s="61">
        <f t="shared" si="107"/>
        <v>29000</v>
      </c>
      <c r="BE107" s="61">
        <f t="shared" si="104"/>
        <v>29000</v>
      </c>
      <c r="BF107" s="61">
        <f t="shared" si="143"/>
        <v>29000</v>
      </c>
      <c r="BG107" s="61">
        <f t="shared" si="143"/>
        <v>29000</v>
      </c>
      <c r="BH107" s="61">
        <f t="shared" si="143"/>
        <v>29000</v>
      </c>
      <c r="BI107" s="61">
        <f t="shared" si="143"/>
        <v>29000</v>
      </c>
      <c r="BJ107" s="61">
        <f t="shared" si="143"/>
        <v>29000</v>
      </c>
      <c r="BK107" s="61">
        <f t="shared" si="143"/>
        <v>29000</v>
      </c>
      <c r="BL107" s="61">
        <f t="shared" si="132"/>
        <v>29000</v>
      </c>
      <c r="BM107" s="61">
        <f t="shared" si="133"/>
        <v>29000</v>
      </c>
      <c r="BN107" s="61">
        <f t="shared" si="133"/>
        <v>29000</v>
      </c>
      <c r="BO107" s="61">
        <f t="shared" si="134"/>
        <v>29000</v>
      </c>
      <c r="BP107" s="61">
        <f t="shared" si="134"/>
        <v>29000</v>
      </c>
      <c r="BQ107" s="61">
        <f t="shared" si="147"/>
        <v>29000</v>
      </c>
      <c r="BR107" s="61">
        <f>HR</f>
        <v>13000</v>
      </c>
      <c r="BS107" s="61">
        <f t="shared" si="116"/>
        <v>13000</v>
      </c>
      <c r="BT107" s="61">
        <f t="shared" si="116"/>
        <v>13000</v>
      </c>
      <c r="BU107" s="61">
        <f t="shared" si="116"/>
        <v>13000</v>
      </c>
      <c r="BV107" s="61">
        <f t="shared" si="116"/>
        <v>13000</v>
      </c>
      <c r="BW107" s="61">
        <f t="shared" si="100"/>
        <v>13000</v>
      </c>
      <c r="BX107" s="61">
        <f t="shared" si="100"/>
        <v>13000</v>
      </c>
      <c r="BY107" s="61">
        <f t="shared" si="101"/>
        <v>13000</v>
      </c>
      <c r="BZ107" s="61">
        <f t="shared" ref="BZ107:BZ113" si="153">HR</f>
        <v>13000</v>
      </c>
      <c r="CA107" s="61">
        <f>DL</f>
        <v>10000</v>
      </c>
      <c r="CB107" s="61">
        <f t="shared" si="148"/>
        <v>10000</v>
      </c>
      <c r="CC107" s="61">
        <f t="shared" si="99"/>
        <v>35000</v>
      </c>
      <c r="CD107" s="61">
        <f t="shared" si="105"/>
        <v>35000</v>
      </c>
      <c r="CE107" s="61">
        <f t="shared" si="102"/>
        <v>35000</v>
      </c>
      <c r="CF107" s="61">
        <f t="shared" si="99"/>
        <v>35000</v>
      </c>
      <c r="CG107" s="61">
        <f t="shared" si="122"/>
        <v>35000</v>
      </c>
      <c r="CH107" s="61">
        <f t="shared" si="122"/>
        <v>35000</v>
      </c>
      <c r="CI107" s="61">
        <f t="shared" si="122"/>
        <v>35000</v>
      </c>
      <c r="CJ107" s="61">
        <f t="shared" si="117"/>
        <v>35000</v>
      </c>
      <c r="CK107" s="61">
        <f t="shared" si="125"/>
        <v>35000</v>
      </c>
      <c r="CL107" s="61">
        <f t="shared" si="127"/>
        <v>35000</v>
      </c>
      <c r="CM107" s="61">
        <f t="shared" si="135"/>
        <v>35000</v>
      </c>
      <c r="CN107" s="61">
        <f t="shared" si="139"/>
        <v>35000</v>
      </c>
      <c r="CO107" s="61">
        <f t="shared" si="144"/>
        <v>35000</v>
      </c>
      <c r="CP107" s="61">
        <f t="shared" si="149"/>
        <v>35000</v>
      </c>
      <c r="CQ107" s="61">
        <f t="shared" si="149"/>
        <v>35000</v>
      </c>
      <c r="CR107" s="61">
        <f t="shared" ref="CR107:CT126" si="154">UP</f>
        <v>35000</v>
      </c>
      <c r="CS107" s="61">
        <f t="shared" si="154"/>
        <v>35000</v>
      </c>
      <c r="CT107" s="61">
        <f t="shared" si="154"/>
        <v>35000</v>
      </c>
      <c r="CU107" s="61">
        <f t="shared" ref="CU107" si="155">UT</f>
        <v>34000</v>
      </c>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f t="shared" ref="GC107:GC121" si="156">AR</f>
        <v>3000</v>
      </c>
      <c r="GD107" s="61">
        <f t="shared" si="145"/>
        <v>3000</v>
      </c>
      <c r="GE107" s="61">
        <f t="shared" si="140"/>
        <v>3000</v>
      </c>
      <c r="GF107" s="61">
        <f t="shared" si="140"/>
        <v>3000</v>
      </c>
      <c r="GG107" s="61">
        <f t="shared" si="136"/>
        <v>3000</v>
      </c>
      <c r="GH107" s="61">
        <f t="shared" si="136"/>
        <v>3000</v>
      </c>
      <c r="GI107" s="61">
        <f t="shared" si="128"/>
        <v>3000</v>
      </c>
      <c r="GJ107" s="61">
        <f t="shared" si="123"/>
        <v>3000</v>
      </c>
      <c r="GK107" s="61">
        <f t="shared" si="118"/>
        <v>3000</v>
      </c>
      <c r="GL107" s="61">
        <f t="shared" si="112"/>
        <v>3000</v>
      </c>
      <c r="GM107" s="61">
        <f t="shared" si="112"/>
        <v>3000</v>
      </c>
      <c r="GN107" s="61">
        <f t="shared" si="119"/>
        <v>3000</v>
      </c>
      <c r="GO107" s="61">
        <f t="shared" si="119"/>
        <v>3000</v>
      </c>
      <c r="GP107" s="61">
        <f t="shared" si="119"/>
        <v>3000</v>
      </c>
      <c r="GQ107" s="61">
        <f t="shared" si="119"/>
        <v>3000</v>
      </c>
      <c r="GR107" s="61">
        <f t="shared" si="119"/>
        <v>3000</v>
      </c>
      <c r="GS107" s="61">
        <f t="shared" si="106"/>
        <v>3000</v>
      </c>
      <c r="GT107" s="61">
        <f t="shared" si="103"/>
        <v>3000</v>
      </c>
      <c r="GU107" s="61">
        <f t="shared" si="103"/>
        <v>3000</v>
      </c>
      <c r="GV107" s="61">
        <f t="shared" si="103"/>
        <v>3000</v>
      </c>
      <c r="GW107" s="61">
        <f t="shared" si="124"/>
        <v>3000</v>
      </c>
      <c r="GX107" s="61">
        <f t="shared" si="141"/>
        <v>3000</v>
      </c>
      <c r="GY107" s="61">
        <f t="shared" si="141"/>
        <v>3000</v>
      </c>
      <c r="GZ107" s="61">
        <f t="shared" si="131"/>
        <v>3000</v>
      </c>
      <c r="HA107" s="61">
        <f t="shared" si="137"/>
        <v>3000</v>
      </c>
      <c r="HB107" s="61">
        <f t="shared" si="137"/>
        <v>3000</v>
      </c>
      <c r="HC107" s="61">
        <f t="shared" si="137"/>
        <v>3000</v>
      </c>
      <c r="HD107" s="61">
        <f t="shared" ref="HA107:HD112" si="157">AR</f>
        <v>3000</v>
      </c>
      <c r="HE107" s="61"/>
      <c r="HF107" s="61"/>
      <c r="HG107" s="61"/>
      <c r="HH107" s="61"/>
      <c r="HI107" s="61"/>
      <c r="HJ107" s="61"/>
      <c r="HK107" s="61"/>
      <c r="HL107" s="61"/>
      <c r="HM107" s="61"/>
      <c r="HN107" s="61"/>
      <c r="HO107" s="61"/>
      <c r="HP107" s="61"/>
      <c r="HQ107" s="61"/>
      <c r="HR107" s="61"/>
      <c r="HS107" s="61"/>
      <c r="HT107" s="61"/>
      <c r="HU107" s="61"/>
      <c r="HV107" s="61"/>
      <c r="HW107" s="61"/>
      <c r="HX107" s="61"/>
      <c r="HY107" s="61"/>
    </row>
    <row r="108" spans="1:233" ht="1.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f t="shared" si="152"/>
        <v>29000</v>
      </c>
      <c r="AX108" s="61">
        <f t="shared" si="152"/>
        <v>29000</v>
      </c>
      <c r="AY108" s="61">
        <f t="shared" si="146"/>
        <v>29000</v>
      </c>
      <c r="AZ108" s="61">
        <f t="shared" si="146"/>
        <v>29000</v>
      </c>
      <c r="BA108" s="61">
        <f t="shared" si="138"/>
        <v>29000</v>
      </c>
      <c r="BB108" s="61">
        <f t="shared" si="130"/>
        <v>29000</v>
      </c>
      <c r="BC108" s="61">
        <f t="shared" si="129"/>
        <v>29000</v>
      </c>
      <c r="BD108" s="61">
        <f t="shared" si="107"/>
        <v>29000</v>
      </c>
      <c r="BE108" s="61">
        <f t="shared" si="104"/>
        <v>29000</v>
      </c>
      <c r="BF108" s="61">
        <f t="shared" si="143"/>
        <v>29000</v>
      </c>
      <c r="BG108" s="61">
        <f t="shared" si="143"/>
        <v>29000</v>
      </c>
      <c r="BH108" s="61">
        <f t="shared" si="143"/>
        <v>29000</v>
      </c>
      <c r="BI108" s="61">
        <f t="shared" si="143"/>
        <v>29000</v>
      </c>
      <c r="BJ108" s="61">
        <f t="shared" si="143"/>
        <v>29000</v>
      </c>
      <c r="BK108" s="61">
        <f t="shared" si="143"/>
        <v>29000</v>
      </c>
      <c r="BL108" s="61">
        <f t="shared" si="132"/>
        <v>29000</v>
      </c>
      <c r="BM108" s="61">
        <f t="shared" si="133"/>
        <v>29000</v>
      </c>
      <c r="BN108" s="61">
        <f t="shared" si="133"/>
        <v>29000</v>
      </c>
      <c r="BO108" s="61">
        <f t="shared" si="134"/>
        <v>29000</v>
      </c>
      <c r="BP108" s="61">
        <f t="shared" si="134"/>
        <v>29000</v>
      </c>
      <c r="BQ108" s="61">
        <f t="shared" si="147"/>
        <v>29000</v>
      </c>
      <c r="BR108" s="61">
        <f>HR</f>
        <v>13000</v>
      </c>
      <c r="BS108" s="61">
        <f t="shared" si="116"/>
        <v>13000</v>
      </c>
      <c r="BT108" s="61">
        <f t="shared" si="116"/>
        <v>13000</v>
      </c>
      <c r="BU108" s="61">
        <f t="shared" si="116"/>
        <v>13000</v>
      </c>
      <c r="BV108" s="61">
        <f t="shared" si="116"/>
        <v>13000</v>
      </c>
      <c r="BW108" s="61">
        <f t="shared" si="100"/>
        <v>13000</v>
      </c>
      <c r="BX108" s="61">
        <f t="shared" si="100"/>
        <v>13000</v>
      </c>
      <c r="BY108" s="61">
        <f t="shared" si="101"/>
        <v>13000</v>
      </c>
      <c r="BZ108" s="61">
        <f t="shared" si="153"/>
        <v>13000</v>
      </c>
      <c r="CA108" s="61">
        <f>DL</f>
        <v>10000</v>
      </c>
      <c r="CB108" s="61">
        <f t="shared" si="148"/>
        <v>10000</v>
      </c>
      <c r="CC108" s="61">
        <f>DL</f>
        <v>10000</v>
      </c>
      <c r="CD108" s="61">
        <f t="shared" si="99"/>
        <v>35000</v>
      </c>
      <c r="CE108" s="61">
        <f t="shared" si="102"/>
        <v>35000</v>
      </c>
      <c r="CF108" s="61">
        <f t="shared" si="99"/>
        <v>35000</v>
      </c>
      <c r="CG108" s="61">
        <f t="shared" si="122"/>
        <v>35000</v>
      </c>
      <c r="CH108" s="61">
        <f t="shared" si="122"/>
        <v>35000</v>
      </c>
      <c r="CI108" s="61">
        <f t="shared" si="122"/>
        <v>35000</v>
      </c>
      <c r="CJ108" s="61">
        <f t="shared" si="117"/>
        <v>35000</v>
      </c>
      <c r="CK108" s="61">
        <f t="shared" si="125"/>
        <v>35000</v>
      </c>
      <c r="CL108" s="61">
        <f t="shared" si="127"/>
        <v>35000</v>
      </c>
      <c r="CM108" s="61">
        <f t="shared" si="135"/>
        <v>35000</v>
      </c>
      <c r="CN108" s="61">
        <f t="shared" si="139"/>
        <v>35000</v>
      </c>
      <c r="CO108" s="61">
        <f t="shared" si="144"/>
        <v>35000</v>
      </c>
      <c r="CP108" s="61">
        <f t="shared" si="149"/>
        <v>35000</v>
      </c>
      <c r="CQ108" s="61">
        <f t="shared" si="149"/>
        <v>35000</v>
      </c>
      <c r="CR108" s="61">
        <f t="shared" si="154"/>
        <v>35000</v>
      </c>
      <c r="CS108" s="61">
        <f t="shared" si="154"/>
        <v>35000</v>
      </c>
      <c r="CT108" s="61">
        <f t="shared" si="154"/>
        <v>35000</v>
      </c>
      <c r="CU108" s="61">
        <f t="shared" ref="CU108:CV127" si="158">UP</f>
        <v>35000</v>
      </c>
      <c r="CV108" s="61">
        <f t="shared" si="158"/>
        <v>35000</v>
      </c>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f t="shared" ref="GA108:GB120" si="159">AR</f>
        <v>3000</v>
      </c>
      <c r="GB108" s="61">
        <f t="shared" si="159"/>
        <v>3000</v>
      </c>
      <c r="GC108" s="61">
        <f t="shared" si="156"/>
        <v>3000</v>
      </c>
      <c r="GD108" s="61">
        <f t="shared" si="145"/>
        <v>3000</v>
      </c>
      <c r="GE108" s="61">
        <f t="shared" si="140"/>
        <v>3000</v>
      </c>
      <c r="GF108" s="61">
        <f t="shared" si="140"/>
        <v>3000</v>
      </c>
      <c r="GG108" s="61">
        <f t="shared" si="136"/>
        <v>3000</v>
      </c>
      <c r="GH108" s="61">
        <f t="shared" si="136"/>
        <v>3000</v>
      </c>
      <c r="GI108" s="61">
        <f t="shared" si="128"/>
        <v>3000</v>
      </c>
      <c r="GJ108" s="61">
        <f t="shared" si="123"/>
        <v>3000</v>
      </c>
      <c r="GK108" s="61">
        <f t="shared" si="118"/>
        <v>3000</v>
      </c>
      <c r="GL108" s="61">
        <f t="shared" si="112"/>
        <v>3000</v>
      </c>
      <c r="GM108" s="61">
        <f t="shared" si="112"/>
        <v>3000</v>
      </c>
      <c r="GN108" s="61">
        <f t="shared" si="119"/>
        <v>3000</v>
      </c>
      <c r="GO108" s="61">
        <f t="shared" si="119"/>
        <v>3000</v>
      </c>
      <c r="GP108" s="61">
        <f t="shared" si="119"/>
        <v>3000</v>
      </c>
      <c r="GQ108" s="61">
        <f t="shared" si="119"/>
        <v>3000</v>
      </c>
      <c r="GR108" s="61">
        <f t="shared" si="119"/>
        <v>3000</v>
      </c>
      <c r="GS108" s="61">
        <f t="shared" si="106"/>
        <v>3000</v>
      </c>
      <c r="GT108" s="61">
        <f t="shared" ref="GT108:GV115" si="160">AS</f>
        <v>4000</v>
      </c>
      <c r="GU108" s="61">
        <f t="shared" si="160"/>
        <v>4000</v>
      </c>
      <c r="GV108" s="61">
        <f>AR</f>
        <v>3000</v>
      </c>
      <c r="GW108" s="61">
        <f t="shared" si="124"/>
        <v>3000</v>
      </c>
      <c r="GX108" s="61">
        <f t="shared" si="141"/>
        <v>3000</v>
      </c>
      <c r="GY108" s="61">
        <f t="shared" si="141"/>
        <v>3000</v>
      </c>
      <c r="GZ108" s="61">
        <f t="shared" si="131"/>
        <v>3000</v>
      </c>
      <c r="HA108" s="61">
        <f t="shared" si="157"/>
        <v>3000</v>
      </c>
      <c r="HB108" s="61">
        <f t="shared" si="157"/>
        <v>3000</v>
      </c>
      <c r="HC108" s="61">
        <f t="shared" si="157"/>
        <v>3000</v>
      </c>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row>
    <row r="109" spans="1:233" ht="1.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f t="shared" si="152"/>
        <v>29000</v>
      </c>
      <c r="AX109" s="61">
        <f t="shared" si="152"/>
        <v>29000</v>
      </c>
      <c r="AY109" s="61">
        <f t="shared" si="146"/>
        <v>29000</v>
      </c>
      <c r="AZ109" s="61">
        <f t="shared" si="146"/>
        <v>29000</v>
      </c>
      <c r="BA109" s="61">
        <f t="shared" si="138"/>
        <v>29000</v>
      </c>
      <c r="BB109" s="61">
        <f t="shared" si="130"/>
        <v>29000</v>
      </c>
      <c r="BC109" s="61">
        <f t="shared" si="129"/>
        <v>29000</v>
      </c>
      <c r="BD109" s="61">
        <f t="shared" si="107"/>
        <v>29000</v>
      </c>
      <c r="BE109" s="61">
        <f t="shared" si="104"/>
        <v>29000</v>
      </c>
      <c r="BF109" s="61">
        <f t="shared" si="143"/>
        <v>29000</v>
      </c>
      <c r="BG109" s="61">
        <f t="shared" si="143"/>
        <v>29000</v>
      </c>
      <c r="BH109" s="61">
        <f t="shared" si="143"/>
        <v>29000</v>
      </c>
      <c r="BI109" s="61">
        <f t="shared" si="143"/>
        <v>29000</v>
      </c>
      <c r="BJ109" s="61">
        <f t="shared" si="143"/>
        <v>29000</v>
      </c>
      <c r="BK109" s="61">
        <f t="shared" si="143"/>
        <v>29000</v>
      </c>
      <c r="BL109" s="61">
        <f t="shared" si="132"/>
        <v>29000</v>
      </c>
      <c r="BM109" s="61">
        <f t="shared" si="133"/>
        <v>29000</v>
      </c>
      <c r="BN109" s="61">
        <f t="shared" si="133"/>
        <v>29000</v>
      </c>
      <c r="BO109" s="61">
        <f t="shared" si="134"/>
        <v>29000</v>
      </c>
      <c r="BP109" s="61">
        <f t="shared" si="134"/>
        <v>29000</v>
      </c>
      <c r="BQ109" s="61">
        <f t="shared" si="147"/>
        <v>29000</v>
      </c>
      <c r="BR109" s="61">
        <f t="shared" ref="BR109:BR151" si="161">RJ</f>
        <v>29000</v>
      </c>
      <c r="BS109" s="61">
        <f t="shared" si="116"/>
        <v>13000</v>
      </c>
      <c r="BT109" s="61">
        <f t="shared" si="116"/>
        <v>13000</v>
      </c>
      <c r="BU109" s="61">
        <f t="shared" si="116"/>
        <v>13000</v>
      </c>
      <c r="BV109" s="61">
        <f t="shared" si="116"/>
        <v>13000</v>
      </c>
      <c r="BW109" s="61">
        <f t="shared" si="100"/>
        <v>13000</v>
      </c>
      <c r="BX109" s="61">
        <f t="shared" si="100"/>
        <v>13000</v>
      </c>
      <c r="BY109" s="61">
        <f t="shared" si="101"/>
        <v>13000</v>
      </c>
      <c r="BZ109" s="61">
        <f t="shared" si="153"/>
        <v>13000</v>
      </c>
      <c r="CA109" s="61">
        <f>DL</f>
        <v>10000</v>
      </c>
      <c r="CB109" s="61">
        <f t="shared" si="148"/>
        <v>10000</v>
      </c>
      <c r="CC109" s="61">
        <f>DL</f>
        <v>10000</v>
      </c>
      <c r="CD109" s="61">
        <f t="shared" si="105"/>
        <v>35000</v>
      </c>
      <c r="CE109" s="61">
        <f t="shared" si="102"/>
        <v>35000</v>
      </c>
      <c r="CF109" s="61">
        <f t="shared" si="99"/>
        <v>35000</v>
      </c>
      <c r="CG109" s="61">
        <f t="shared" si="122"/>
        <v>35000</v>
      </c>
      <c r="CH109" s="61">
        <f t="shared" si="122"/>
        <v>35000</v>
      </c>
      <c r="CI109" s="61">
        <f t="shared" si="122"/>
        <v>35000</v>
      </c>
      <c r="CJ109" s="61">
        <f t="shared" si="117"/>
        <v>35000</v>
      </c>
      <c r="CK109" s="61">
        <f t="shared" si="125"/>
        <v>35000</v>
      </c>
      <c r="CL109" s="61">
        <f t="shared" si="127"/>
        <v>35000</v>
      </c>
      <c r="CM109" s="61">
        <f t="shared" si="135"/>
        <v>35000</v>
      </c>
      <c r="CN109" s="61">
        <f t="shared" si="139"/>
        <v>35000</v>
      </c>
      <c r="CO109" s="61">
        <f t="shared" si="144"/>
        <v>35000</v>
      </c>
      <c r="CP109" s="61">
        <f t="shared" si="149"/>
        <v>35000</v>
      </c>
      <c r="CQ109" s="61">
        <f t="shared" si="149"/>
        <v>35000</v>
      </c>
      <c r="CR109" s="61">
        <f t="shared" si="154"/>
        <v>35000</v>
      </c>
      <c r="CS109" s="61">
        <f t="shared" si="154"/>
        <v>35000</v>
      </c>
      <c r="CT109" s="61">
        <f t="shared" si="154"/>
        <v>35000</v>
      </c>
      <c r="CU109" s="61">
        <f t="shared" si="158"/>
        <v>35000</v>
      </c>
      <c r="CV109" s="61">
        <f t="shared" si="158"/>
        <v>35000</v>
      </c>
      <c r="CW109" s="61">
        <f t="shared" ref="CW109:CY128" si="162">UP</f>
        <v>35000</v>
      </c>
      <c r="CX109" s="61">
        <f t="shared" si="162"/>
        <v>35000</v>
      </c>
      <c r="CY109" s="61">
        <f t="shared" si="162"/>
        <v>35000</v>
      </c>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f t="shared" si="159"/>
        <v>3000</v>
      </c>
      <c r="GB109" s="61">
        <f t="shared" si="159"/>
        <v>3000</v>
      </c>
      <c r="GC109" s="61">
        <f t="shared" si="156"/>
        <v>3000</v>
      </c>
      <c r="GD109" s="61">
        <f t="shared" si="145"/>
        <v>3000</v>
      </c>
      <c r="GE109" s="61">
        <f t="shared" si="140"/>
        <v>3000</v>
      </c>
      <c r="GF109" s="61">
        <f t="shared" si="140"/>
        <v>3000</v>
      </c>
      <c r="GG109" s="61">
        <f t="shared" si="136"/>
        <v>3000</v>
      </c>
      <c r="GH109" s="61">
        <f t="shared" si="136"/>
        <v>3000</v>
      </c>
      <c r="GI109" s="61">
        <f t="shared" si="128"/>
        <v>3000</v>
      </c>
      <c r="GJ109" s="61">
        <f t="shared" si="123"/>
        <v>3000</v>
      </c>
      <c r="GK109" s="61">
        <f t="shared" si="118"/>
        <v>3000</v>
      </c>
      <c r="GL109" s="61">
        <f t="shared" si="112"/>
        <v>3000</v>
      </c>
      <c r="GM109" s="61">
        <f t="shared" si="112"/>
        <v>3000</v>
      </c>
      <c r="GN109" s="61">
        <f t="shared" ref="GN109:GP110" si="163">AR</f>
        <v>3000</v>
      </c>
      <c r="GO109" s="61">
        <f t="shared" si="163"/>
        <v>3000</v>
      </c>
      <c r="GP109" s="61">
        <f t="shared" si="163"/>
        <v>3000</v>
      </c>
      <c r="GQ109" s="61">
        <f t="shared" ref="GQ109:GS118" si="164">AS</f>
        <v>4000</v>
      </c>
      <c r="GR109" s="61">
        <f t="shared" si="164"/>
        <v>4000</v>
      </c>
      <c r="GS109" s="61">
        <f t="shared" si="164"/>
        <v>4000</v>
      </c>
      <c r="GT109" s="61">
        <f t="shared" si="160"/>
        <v>4000</v>
      </c>
      <c r="GU109" s="61">
        <f t="shared" si="160"/>
        <v>4000</v>
      </c>
      <c r="GV109" s="61">
        <f>AR</f>
        <v>3000</v>
      </c>
      <c r="GW109" s="61">
        <f t="shared" si="124"/>
        <v>3000</v>
      </c>
      <c r="GX109" s="61">
        <f t="shared" si="141"/>
        <v>3000</v>
      </c>
      <c r="GY109" s="61">
        <f t="shared" si="141"/>
        <v>3000</v>
      </c>
      <c r="GZ109" s="61">
        <f t="shared" si="131"/>
        <v>3000</v>
      </c>
      <c r="HA109" s="61">
        <f t="shared" si="157"/>
        <v>3000</v>
      </c>
      <c r="HB109" s="61">
        <f t="shared" si="157"/>
        <v>3000</v>
      </c>
      <c r="HC109" s="61">
        <f t="shared" si="157"/>
        <v>3000</v>
      </c>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row>
    <row r="110" spans="1:233" ht="1.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f t="shared" ref="AV110:AV152" si="165">RJ</f>
        <v>29000</v>
      </c>
      <c r="AW110" s="61">
        <f t="shared" si="152"/>
        <v>29000</v>
      </c>
      <c r="AX110" s="61">
        <f t="shared" si="152"/>
        <v>29000</v>
      </c>
      <c r="AY110" s="61">
        <f t="shared" si="146"/>
        <v>29000</v>
      </c>
      <c r="AZ110" s="61">
        <f t="shared" si="146"/>
        <v>29000</v>
      </c>
      <c r="BA110" s="61">
        <f t="shared" si="138"/>
        <v>29000</v>
      </c>
      <c r="BB110" s="61">
        <f t="shared" si="130"/>
        <v>29000</v>
      </c>
      <c r="BC110" s="61">
        <f t="shared" si="129"/>
        <v>29000</v>
      </c>
      <c r="BD110" s="61">
        <f t="shared" si="107"/>
        <v>29000</v>
      </c>
      <c r="BE110" s="61">
        <f t="shared" si="104"/>
        <v>29000</v>
      </c>
      <c r="BF110" s="61">
        <f t="shared" si="143"/>
        <v>29000</v>
      </c>
      <c r="BG110" s="61">
        <f t="shared" si="143"/>
        <v>29000</v>
      </c>
      <c r="BH110" s="61">
        <f t="shared" si="143"/>
        <v>29000</v>
      </c>
      <c r="BI110" s="61">
        <f t="shared" si="143"/>
        <v>29000</v>
      </c>
      <c r="BJ110" s="61">
        <f t="shared" si="143"/>
        <v>29000</v>
      </c>
      <c r="BK110" s="61">
        <f t="shared" si="143"/>
        <v>29000</v>
      </c>
      <c r="BL110" s="61">
        <f t="shared" si="132"/>
        <v>29000</v>
      </c>
      <c r="BM110" s="61">
        <f t="shared" si="133"/>
        <v>29000</v>
      </c>
      <c r="BN110" s="61">
        <f t="shared" si="133"/>
        <v>29000</v>
      </c>
      <c r="BO110" s="61">
        <f t="shared" si="134"/>
        <v>29000</v>
      </c>
      <c r="BP110" s="61">
        <f t="shared" si="134"/>
        <v>29000</v>
      </c>
      <c r="BQ110" s="61">
        <f t="shared" si="147"/>
        <v>29000</v>
      </c>
      <c r="BR110" s="61">
        <f t="shared" si="161"/>
        <v>29000</v>
      </c>
      <c r="BS110" s="61">
        <f t="shared" si="116"/>
        <v>13000</v>
      </c>
      <c r="BT110" s="61">
        <f t="shared" si="116"/>
        <v>13000</v>
      </c>
      <c r="BU110" s="61">
        <f t="shared" si="116"/>
        <v>13000</v>
      </c>
      <c r="BV110" s="61">
        <f>HR</f>
        <v>13000</v>
      </c>
      <c r="BW110" s="61">
        <f t="shared" si="100"/>
        <v>13000</v>
      </c>
      <c r="BX110" s="61">
        <f t="shared" si="100"/>
        <v>13000</v>
      </c>
      <c r="BY110" s="61">
        <f t="shared" si="101"/>
        <v>13000</v>
      </c>
      <c r="BZ110" s="61">
        <f t="shared" si="153"/>
        <v>13000</v>
      </c>
      <c r="CA110" s="61">
        <f>DL</f>
        <v>10000</v>
      </c>
      <c r="CB110" s="61">
        <f t="shared" si="148"/>
        <v>10000</v>
      </c>
      <c r="CC110" s="61">
        <f>DL</f>
        <v>10000</v>
      </c>
      <c r="CD110" s="61">
        <f t="shared" si="99"/>
        <v>35000</v>
      </c>
      <c r="CE110" s="61">
        <f t="shared" si="102"/>
        <v>35000</v>
      </c>
      <c r="CF110" s="61">
        <f t="shared" si="99"/>
        <v>35000</v>
      </c>
      <c r="CG110" s="61">
        <f t="shared" si="122"/>
        <v>35000</v>
      </c>
      <c r="CH110" s="61">
        <f t="shared" si="122"/>
        <v>35000</v>
      </c>
      <c r="CI110" s="61">
        <f t="shared" si="122"/>
        <v>35000</v>
      </c>
      <c r="CJ110" s="61">
        <f t="shared" si="117"/>
        <v>35000</v>
      </c>
      <c r="CK110" s="61">
        <f t="shared" si="125"/>
        <v>35000</v>
      </c>
      <c r="CL110" s="61">
        <f t="shared" si="127"/>
        <v>35000</v>
      </c>
      <c r="CM110" s="61">
        <f t="shared" si="135"/>
        <v>35000</v>
      </c>
      <c r="CN110" s="61">
        <f t="shared" si="139"/>
        <v>35000</v>
      </c>
      <c r="CO110" s="61">
        <f t="shared" si="144"/>
        <v>35000</v>
      </c>
      <c r="CP110" s="61">
        <f t="shared" si="149"/>
        <v>35000</v>
      </c>
      <c r="CQ110" s="61">
        <f t="shared" si="149"/>
        <v>35000</v>
      </c>
      <c r="CR110" s="61">
        <f t="shared" si="154"/>
        <v>35000</v>
      </c>
      <c r="CS110" s="61">
        <f t="shared" si="154"/>
        <v>35000</v>
      </c>
      <c r="CT110" s="61">
        <f t="shared" si="154"/>
        <v>35000</v>
      </c>
      <c r="CU110" s="61">
        <f t="shared" si="158"/>
        <v>35000</v>
      </c>
      <c r="CV110" s="61">
        <f t="shared" si="158"/>
        <v>35000</v>
      </c>
      <c r="CW110" s="61">
        <f t="shared" si="162"/>
        <v>35000</v>
      </c>
      <c r="CX110" s="61">
        <f t="shared" si="162"/>
        <v>35000</v>
      </c>
      <c r="CY110" s="61">
        <f t="shared" si="162"/>
        <v>35000</v>
      </c>
      <c r="CZ110" s="61">
        <f t="shared" ref="CZ110:CZ147" si="166">UP</f>
        <v>35000</v>
      </c>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f t="shared" si="159"/>
        <v>3000</v>
      </c>
      <c r="GB110" s="61">
        <f t="shared" si="159"/>
        <v>3000</v>
      </c>
      <c r="GC110" s="61">
        <f t="shared" si="156"/>
        <v>3000</v>
      </c>
      <c r="GD110" s="61">
        <f t="shared" si="145"/>
        <v>3000</v>
      </c>
      <c r="GE110" s="61">
        <f t="shared" si="140"/>
        <v>3000</v>
      </c>
      <c r="GF110" s="61">
        <f t="shared" si="140"/>
        <v>3000</v>
      </c>
      <c r="GG110" s="61">
        <f t="shared" si="136"/>
        <v>3000</v>
      </c>
      <c r="GH110" s="61">
        <f t="shared" si="136"/>
        <v>3000</v>
      </c>
      <c r="GI110" s="61">
        <f t="shared" si="128"/>
        <v>3000</v>
      </c>
      <c r="GJ110" s="61">
        <f t="shared" si="123"/>
        <v>3000</v>
      </c>
      <c r="GK110" s="61">
        <f t="shared" si="118"/>
        <v>3000</v>
      </c>
      <c r="GL110" s="61">
        <f t="shared" si="112"/>
        <v>3000</v>
      </c>
      <c r="GM110" s="61">
        <f t="shared" si="112"/>
        <v>3000</v>
      </c>
      <c r="GN110" s="61">
        <f t="shared" si="163"/>
        <v>3000</v>
      </c>
      <c r="GO110" s="61">
        <f t="shared" si="163"/>
        <v>3000</v>
      </c>
      <c r="GP110" s="61">
        <f t="shared" si="163"/>
        <v>3000</v>
      </c>
      <c r="GQ110" s="61">
        <f t="shared" si="164"/>
        <v>4000</v>
      </c>
      <c r="GR110" s="61">
        <f t="shared" si="164"/>
        <v>4000</v>
      </c>
      <c r="GS110" s="61">
        <f t="shared" si="164"/>
        <v>4000</v>
      </c>
      <c r="GT110" s="61">
        <f t="shared" si="160"/>
        <v>4000</v>
      </c>
      <c r="GU110" s="61">
        <f t="shared" si="160"/>
        <v>4000</v>
      </c>
      <c r="GV110" s="61">
        <f>AR</f>
        <v>3000</v>
      </c>
      <c r="GW110" s="61">
        <f t="shared" si="124"/>
        <v>3000</v>
      </c>
      <c r="GX110" s="61">
        <f t="shared" si="141"/>
        <v>3000</v>
      </c>
      <c r="GY110" s="61">
        <f t="shared" si="141"/>
        <v>3000</v>
      </c>
      <c r="GZ110" s="61">
        <f t="shared" si="131"/>
        <v>3000</v>
      </c>
      <c r="HA110" s="61">
        <f t="shared" si="157"/>
        <v>3000</v>
      </c>
      <c r="HB110" s="61">
        <f t="shared" si="157"/>
        <v>3000</v>
      </c>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row>
    <row r="111" spans="1:233" ht="1.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f t="shared" si="165"/>
        <v>29000</v>
      </c>
      <c r="AW111" s="61">
        <f t="shared" si="152"/>
        <v>29000</v>
      </c>
      <c r="AX111" s="61">
        <f t="shared" si="152"/>
        <v>29000</v>
      </c>
      <c r="AY111" s="61">
        <f t="shared" si="146"/>
        <v>29000</v>
      </c>
      <c r="AZ111" s="61">
        <f t="shared" si="146"/>
        <v>29000</v>
      </c>
      <c r="BA111" s="61">
        <f t="shared" si="138"/>
        <v>29000</v>
      </c>
      <c r="BB111" s="61">
        <f t="shared" si="130"/>
        <v>29000</v>
      </c>
      <c r="BC111" s="61">
        <f t="shared" si="129"/>
        <v>29000</v>
      </c>
      <c r="BD111" s="61">
        <f t="shared" si="107"/>
        <v>29000</v>
      </c>
      <c r="BE111" s="61">
        <f t="shared" si="104"/>
        <v>29000</v>
      </c>
      <c r="BF111" s="61">
        <f t="shared" si="143"/>
        <v>29000</v>
      </c>
      <c r="BG111" s="61">
        <f t="shared" si="143"/>
        <v>29000</v>
      </c>
      <c r="BH111" s="61">
        <f t="shared" si="143"/>
        <v>29000</v>
      </c>
      <c r="BI111" s="61">
        <f t="shared" si="143"/>
        <v>29000</v>
      </c>
      <c r="BJ111" s="61">
        <f t="shared" si="143"/>
        <v>29000</v>
      </c>
      <c r="BK111" s="61">
        <f t="shared" si="143"/>
        <v>29000</v>
      </c>
      <c r="BL111" s="61">
        <f t="shared" si="132"/>
        <v>29000</v>
      </c>
      <c r="BM111" s="61">
        <f t="shared" si="133"/>
        <v>29000</v>
      </c>
      <c r="BN111" s="61">
        <f t="shared" si="133"/>
        <v>29000</v>
      </c>
      <c r="BO111" s="61">
        <f t="shared" si="134"/>
        <v>29000</v>
      </c>
      <c r="BP111" s="61">
        <f t="shared" si="134"/>
        <v>29000</v>
      </c>
      <c r="BQ111" s="61">
        <f t="shared" si="147"/>
        <v>29000</v>
      </c>
      <c r="BR111" s="61">
        <f t="shared" si="161"/>
        <v>29000</v>
      </c>
      <c r="BS111" s="61">
        <f t="shared" ref="BS111:BS151" si="167">RJ</f>
        <v>29000</v>
      </c>
      <c r="BT111" s="61">
        <f t="shared" si="116"/>
        <v>13000</v>
      </c>
      <c r="BU111" s="61">
        <f t="shared" ref="BU111:BV117" si="168">HR</f>
        <v>13000</v>
      </c>
      <c r="BV111" s="61">
        <f t="shared" si="168"/>
        <v>13000</v>
      </c>
      <c r="BW111" s="61">
        <f t="shared" si="100"/>
        <v>13000</v>
      </c>
      <c r="BX111" s="61">
        <f t="shared" si="100"/>
        <v>13000</v>
      </c>
      <c r="BY111" s="61">
        <f t="shared" si="101"/>
        <v>13000</v>
      </c>
      <c r="BZ111" s="61">
        <f t="shared" si="153"/>
        <v>13000</v>
      </c>
      <c r="CA111" s="61">
        <f t="shared" ref="CA111:CA118" si="169">HR</f>
        <v>13000</v>
      </c>
      <c r="CB111" s="61">
        <f t="shared" si="148"/>
        <v>10000</v>
      </c>
      <c r="CC111" s="61">
        <f t="shared" ref="CC111:CD116" si="170">HR</f>
        <v>13000</v>
      </c>
      <c r="CD111" s="61">
        <f t="shared" si="99"/>
        <v>35000</v>
      </c>
      <c r="CE111" s="61">
        <f t="shared" si="102"/>
        <v>35000</v>
      </c>
      <c r="CF111" s="61">
        <f t="shared" si="99"/>
        <v>35000</v>
      </c>
      <c r="CG111" s="61">
        <f t="shared" si="122"/>
        <v>35000</v>
      </c>
      <c r="CH111" s="61">
        <f t="shared" si="122"/>
        <v>35000</v>
      </c>
      <c r="CI111" s="61">
        <f t="shared" si="122"/>
        <v>35000</v>
      </c>
      <c r="CJ111" s="61">
        <f t="shared" si="117"/>
        <v>35000</v>
      </c>
      <c r="CK111" s="61">
        <f t="shared" si="125"/>
        <v>35000</v>
      </c>
      <c r="CL111" s="61">
        <f t="shared" si="127"/>
        <v>35000</v>
      </c>
      <c r="CM111" s="61">
        <f t="shared" si="135"/>
        <v>35000</v>
      </c>
      <c r="CN111" s="61">
        <f t="shared" si="139"/>
        <v>35000</v>
      </c>
      <c r="CO111" s="61">
        <f t="shared" si="144"/>
        <v>35000</v>
      </c>
      <c r="CP111" s="61">
        <f t="shared" si="149"/>
        <v>35000</v>
      </c>
      <c r="CQ111" s="61">
        <f t="shared" si="149"/>
        <v>35000</v>
      </c>
      <c r="CR111" s="61">
        <f t="shared" si="154"/>
        <v>35000</v>
      </c>
      <c r="CS111" s="61">
        <f t="shared" si="154"/>
        <v>35000</v>
      </c>
      <c r="CT111" s="61">
        <f t="shared" si="154"/>
        <v>35000</v>
      </c>
      <c r="CU111" s="61">
        <f t="shared" si="158"/>
        <v>35000</v>
      </c>
      <c r="CV111" s="61">
        <f t="shared" si="158"/>
        <v>35000</v>
      </c>
      <c r="CW111" s="61">
        <f t="shared" si="162"/>
        <v>35000</v>
      </c>
      <c r="CX111" s="61">
        <f t="shared" si="162"/>
        <v>35000</v>
      </c>
      <c r="CY111" s="61">
        <f t="shared" si="162"/>
        <v>35000</v>
      </c>
      <c r="CZ111" s="61">
        <f t="shared" si="166"/>
        <v>35000</v>
      </c>
      <c r="DA111" s="61">
        <f t="shared" ref="DA111:DA147" si="171">UP</f>
        <v>35000</v>
      </c>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f t="shared" si="159"/>
        <v>3000</v>
      </c>
      <c r="GB111" s="61">
        <f t="shared" si="159"/>
        <v>3000</v>
      </c>
      <c r="GC111" s="61">
        <f t="shared" si="156"/>
        <v>3000</v>
      </c>
      <c r="GD111" s="61">
        <f t="shared" si="145"/>
        <v>3000</v>
      </c>
      <c r="GE111" s="61">
        <f t="shared" si="140"/>
        <v>3000</v>
      </c>
      <c r="GF111" s="61">
        <f t="shared" si="140"/>
        <v>3000</v>
      </c>
      <c r="GG111" s="61">
        <f t="shared" si="136"/>
        <v>3000</v>
      </c>
      <c r="GH111" s="61">
        <f t="shared" si="136"/>
        <v>3000</v>
      </c>
      <c r="GI111" s="61">
        <f t="shared" si="128"/>
        <v>3000</v>
      </c>
      <c r="GJ111" s="61">
        <f t="shared" si="123"/>
        <v>3000</v>
      </c>
      <c r="GK111" s="61">
        <f t="shared" si="118"/>
        <v>3000</v>
      </c>
      <c r="GL111" s="61">
        <f t="shared" si="112"/>
        <v>3000</v>
      </c>
      <c r="GM111" s="61">
        <f t="shared" si="112"/>
        <v>3000</v>
      </c>
      <c r="GN111" s="61">
        <f>AR</f>
        <v>3000</v>
      </c>
      <c r="GO111" s="61">
        <f>AR</f>
        <v>3000</v>
      </c>
      <c r="GP111" s="61">
        <f t="shared" ref="GP111:GP120" si="172">AS</f>
        <v>4000</v>
      </c>
      <c r="GQ111" s="61">
        <f t="shared" si="164"/>
        <v>4000</v>
      </c>
      <c r="GR111" s="61">
        <f t="shared" si="164"/>
        <v>4000</v>
      </c>
      <c r="GS111" s="61">
        <f t="shared" si="164"/>
        <v>4000</v>
      </c>
      <c r="GT111" s="61">
        <f t="shared" si="160"/>
        <v>4000</v>
      </c>
      <c r="GU111" s="61">
        <f t="shared" si="160"/>
        <v>4000</v>
      </c>
      <c r="GV111" s="61">
        <f>AR</f>
        <v>3000</v>
      </c>
      <c r="GW111" s="61">
        <f t="shared" si="124"/>
        <v>3000</v>
      </c>
      <c r="GX111" s="61">
        <f t="shared" si="141"/>
        <v>3000</v>
      </c>
      <c r="GY111" s="61">
        <f t="shared" si="141"/>
        <v>3000</v>
      </c>
      <c r="GZ111" s="61">
        <f t="shared" si="131"/>
        <v>3000</v>
      </c>
      <c r="HA111" s="61">
        <f t="shared" si="157"/>
        <v>3000</v>
      </c>
      <c r="HB111" s="61">
        <f t="shared" si="157"/>
        <v>3000</v>
      </c>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row>
    <row r="112" spans="1:233" ht="1.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f t="shared" ref="AU112:AU152" si="173">RJ</f>
        <v>29000</v>
      </c>
      <c r="AV112" s="61">
        <f t="shared" si="165"/>
        <v>29000</v>
      </c>
      <c r="AW112" s="61">
        <f t="shared" si="152"/>
        <v>29000</v>
      </c>
      <c r="AX112" s="61">
        <f t="shared" si="152"/>
        <v>29000</v>
      </c>
      <c r="AY112" s="61">
        <f t="shared" si="146"/>
        <v>29000</v>
      </c>
      <c r="AZ112" s="61">
        <f t="shared" si="146"/>
        <v>29000</v>
      </c>
      <c r="BA112" s="61">
        <f t="shared" si="138"/>
        <v>29000</v>
      </c>
      <c r="BB112" s="61">
        <f t="shared" si="130"/>
        <v>29000</v>
      </c>
      <c r="BC112" s="61">
        <f t="shared" si="129"/>
        <v>29000</v>
      </c>
      <c r="BD112" s="61">
        <f t="shared" si="107"/>
        <v>29000</v>
      </c>
      <c r="BE112" s="61">
        <f t="shared" si="104"/>
        <v>29000</v>
      </c>
      <c r="BF112" s="61">
        <f t="shared" si="143"/>
        <v>29000</v>
      </c>
      <c r="BG112" s="61">
        <f t="shared" si="143"/>
        <v>29000</v>
      </c>
      <c r="BH112" s="61">
        <f t="shared" si="143"/>
        <v>29000</v>
      </c>
      <c r="BI112" s="61">
        <f t="shared" si="143"/>
        <v>29000</v>
      </c>
      <c r="BJ112" s="61">
        <f t="shared" si="143"/>
        <v>29000</v>
      </c>
      <c r="BK112" s="61">
        <f t="shared" si="143"/>
        <v>29000</v>
      </c>
      <c r="BL112" s="61">
        <f t="shared" si="132"/>
        <v>29000</v>
      </c>
      <c r="BM112" s="61">
        <f t="shared" si="133"/>
        <v>29000</v>
      </c>
      <c r="BN112" s="61">
        <f t="shared" si="133"/>
        <v>29000</v>
      </c>
      <c r="BO112" s="61">
        <f t="shared" si="134"/>
        <v>29000</v>
      </c>
      <c r="BP112" s="61">
        <f t="shared" si="134"/>
        <v>29000</v>
      </c>
      <c r="BQ112" s="61">
        <f t="shared" si="147"/>
        <v>29000</v>
      </c>
      <c r="BR112" s="61">
        <f t="shared" si="161"/>
        <v>29000</v>
      </c>
      <c r="BS112" s="61">
        <f t="shared" si="167"/>
        <v>29000</v>
      </c>
      <c r="BT112" s="61">
        <f t="shared" ref="BT112:BT143" si="174">RJ</f>
        <v>29000</v>
      </c>
      <c r="BU112" s="61">
        <f t="shared" si="168"/>
        <v>13000</v>
      </c>
      <c r="BV112" s="61">
        <f t="shared" si="168"/>
        <v>13000</v>
      </c>
      <c r="BW112" s="61">
        <f t="shared" si="100"/>
        <v>13000</v>
      </c>
      <c r="BX112" s="61">
        <f t="shared" si="100"/>
        <v>13000</v>
      </c>
      <c r="BY112" s="61">
        <f t="shared" si="101"/>
        <v>13000</v>
      </c>
      <c r="BZ112" s="61">
        <f t="shared" si="153"/>
        <v>13000</v>
      </c>
      <c r="CA112" s="61">
        <f t="shared" si="169"/>
        <v>13000</v>
      </c>
      <c r="CB112" s="61">
        <f t="shared" ref="CB112:CB117" si="175">HR</f>
        <v>13000</v>
      </c>
      <c r="CC112" s="61">
        <f t="shared" si="170"/>
        <v>13000</v>
      </c>
      <c r="CD112" s="61">
        <f t="shared" si="99"/>
        <v>35000</v>
      </c>
      <c r="CE112" s="61">
        <f t="shared" si="102"/>
        <v>35000</v>
      </c>
      <c r="CF112" s="61">
        <f t="shared" si="99"/>
        <v>35000</v>
      </c>
      <c r="CG112" s="61">
        <f t="shared" si="122"/>
        <v>35000</v>
      </c>
      <c r="CH112" s="61">
        <f t="shared" si="122"/>
        <v>35000</v>
      </c>
      <c r="CI112" s="61">
        <f t="shared" si="122"/>
        <v>35000</v>
      </c>
      <c r="CJ112" s="61">
        <f t="shared" si="117"/>
        <v>35000</v>
      </c>
      <c r="CK112" s="61">
        <f t="shared" si="125"/>
        <v>35000</v>
      </c>
      <c r="CL112" s="61">
        <f t="shared" si="127"/>
        <v>35000</v>
      </c>
      <c r="CM112" s="61">
        <f t="shared" si="135"/>
        <v>35000</v>
      </c>
      <c r="CN112" s="61">
        <f t="shared" si="139"/>
        <v>35000</v>
      </c>
      <c r="CO112" s="61">
        <f t="shared" si="144"/>
        <v>35000</v>
      </c>
      <c r="CP112" s="61">
        <f t="shared" si="149"/>
        <v>35000</v>
      </c>
      <c r="CQ112" s="61">
        <f t="shared" si="149"/>
        <v>35000</v>
      </c>
      <c r="CR112" s="61">
        <f t="shared" si="154"/>
        <v>35000</v>
      </c>
      <c r="CS112" s="61">
        <f t="shared" si="154"/>
        <v>35000</v>
      </c>
      <c r="CT112" s="61">
        <f t="shared" si="154"/>
        <v>35000</v>
      </c>
      <c r="CU112" s="61">
        <f t="shared" si="158"/>
        <v>35000</v>
      </c>
      <c r="CV112" s="61">
        <f t="shared" si="158"/>
        <v>35000</v>
      </c>
      <c r="CW112" s="61">
        <f t="shared" si="162"/>
        <v>35000</v>
      </c>
      <c r="CX112" s="61">
        <f t="shared" si="162"/>
        <v>35000</v>
      </c>
      <c r="CY112" s="61">
        <f t="shared" si="162"/>
        <v>35000</v>
      </c>
      <c r="CZ112" s="61">
        <f t="shared" si="166"/>
        <v>35000</v>
      </c>
      <c r="DA112" s="61">
        <f t="shared" si="171"/>
        <v>35000</v>
      </c>
      <c r="DB112" s="61">
        <f t="shared" ref="DB112:DD131" si="176">UP</f>
        <v>35000</v>
      </c>
      <c r="DC112" s="61">
        <f t="shared" si="176"/>
        <v>35000</v>
      </c>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f t="shared" ref="EY112:EZ114" si="177">SK</f>
        <v>30000</v>
      </c>
      <c r="EZ112" s="61">
        <f t="shared" si="177"/>
        <v>30000</v>
      </c>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f t="shared" ref="FW112:FZ122" si="178">AR</f>
        <v>3000</v>
      </c>
      <c r="FY112" s="61">
        <f t="shared" si="178"/>
        <v>3000</v>
      </c>
      <c r="FZ112" s="61">
        <f t="shared" si="178"/>
        <v>3000</v>
      </c>
      <c r="GA112" s="61">
        <f t="shared" si="159"/>
        <v>3000</v>
      </c>
      <c r="GB112" s="61">
        <f t="shared" si="159"/>
        <v>3000</v>
      </c>
      <c r="GC112" s="61">
        <f t="shared" si="156"/>
        <v>3000</v>
      </c>
      <c r="GD112" s="61">
        <f t="shared" si="145"/>
        <v>3000</v>
      </c>
      <c r="GE112" s="61">
        <f t="shared" si="140"/>
        <v>3000</v>
      </c>
      <c r="GF112" s="61">
        <f t="shared" si="140"/>
        <v>3000</v>
      </c>
      <c r="GG112" s="61">
        <f t="shared" si="136"/>
        <v>3000</v>
      </c>
      <c r="GH112" s="61">
        <f t="shared" si="136"/>
        <v>3000</v>
      </c>
      <c r="GI112" s="61">
        <f t="shared" si="128"/>
        <v>3000</v>
      </c>
      <c r="GJ112" s="61">
        <f t="shared" si="123"/>
        <v>3000</v>
      </c>
      <c r="GK112" s="61">
        <f t="shared" si="118"/>
        <v>3000</v>
      </c>
      <c r="GL112" s="61">
        <f>AR</f>
        <v>3000</v>
      </c>
      <c r="GM112" s="61">
        <f>AR</f>
        <v>3000</v>
      </c>
      <c r="GN112" s="61">
        <f>AR</f>
        <v>3000</v>
      </c>
      <c r="GO112" s="61">
        <f t="shared" ref="GO112:GO120" si="179">AS</f>
        <v>4000</v>
      </c>
      <c r="GP112" s="61">
        <f t="shared" si="172"/>
        <v>4000</v>
      </c>
      <c r="GQ112" s="61">
        <f t="shared" si="164"/>
        <v>4000</v>
      </c>
      <c r="GR112" s="61">
        <f t="shared" si="164"/>
        <v>4000</v>
      </c>
      <c r="GS112" s="61">
        <f t="shared" si="164"/>
        <v>4000</v>
      </c>
      <c r="GT112" s="61">
        <f t="shared" si="160"/>
        <v>4000</v>
      </c>
      <c r="GU112" s="61">
        <f t="shared" si="160"/>
        <v>4000</v>
      </c>
      <c r="GV112" s="61">
        <f>AR</f>
        <v>3000</v>
      </c>
      <c r="GW112" s="61">
        <f t="shared" si="124"/>
        <v>3000</v>
      </c>
      <c r="GX112" s="61">
        <f t="shared" si="141"/>
        <v>3000</v>
      </c>
      <c r="GY112" s="61">
        <f t="shared" si="141"/>
        <v>3000</v>
      </c>
      <c r="GZ112" s="61">
        <f t="shared" si="131"/>
        <v>3000</v>
      </c>
      <c r="HA112" s="61">
        <f t="shared" si="157"/>
        <v>3000</v>
      </c>
      <c r="HB112" s="61">
        <f t="shared" si="157"/>
        <v>3000</v>
      </c>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row>
    <row r="113" spans="1:233" ht="1.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f t="shared" si="173"/>
        <v>29000</v>
      </c>
      <c r="AV113" s="61">
        <f t="shared" si="165"/>
        <v>29000</v>
      </c>
      <c r="AW113" s="61">
        <f t="shared" si="152"/>
        <v>29000</v>
      </c>
      <c r="AX113" s="61">
        <f t="shared" si="152"/>
        <v>29000</v>
      </c>
      <c r="AY113" s="61">
        <f t="shared" si="146"/>
        <v>29000</v>
      </c>
      <c r="AZ113" s="61">
        <f t="shared" si="146"/>
        <v>29000</v>
      </c>
      <c r="BA113" s="61">
        <f t="shared" si="138"/>
        <v>29000</v>
      </c>
      <c r="BB113" s="61">
        <f t="shared" si="130"/>
        <v>29000</v>
      </c>
      <c r="BC113" s="61">
        <f t="shared" si="129"/>
        <v>29000</v>
      </c>
      <c r="BD113" s="61">
        <f t="shared" si="107"/>
        <v>29000</v>
      </c>
      <c r="BE113" s="61">
        <f t="shared" si="104"/>
        <v>29000</v>
      </c>
      <c r="BF113" s="61">
        <f t="shared" si="143"/>
        <v>29000</v>
      </c>
      <c r="BG113" s="61">
        <f t="shared" si="143"/>
        <v>29000</v>
      </c>
      <c r="BH113" s="61">
        <f t="shared" si="143"/>
        <v>29000</v>
      </c>
      <c r="BI113" s="61">
        <f t="shared" si="143"/>
        <v>29000</v>
      </c>
      <c r="BJ113" s="61">
        <f t="shared" si="143"/>
        <v>29000</v>
      </c>
      <c r="BK113" s="61">
        <f t="shared" si="143"/>
        <v>29000</v>
      </c>
      <c r="BL113" s="61">
        <f t="shared" si="132"/>
        <v>29000</v>
      </c>
      <c r="BM113" s="61">
        <f t="shared" si="133"/>
        <v>29000</v>
      </c>
      <c r="BN113" s="61">
        <f t="shared" si="133"/>
        <v>29000</v>
      </c>
      <c r="BO113" s="61">
        <f t="shared" si="134"/>
        <v>29000</v>
      </c>
      <c r="BP113" s="61">
        <f t="shared" si="134"/>
        <v>29000</v>
      </c>
      <c r="BQ113" s="61">
        <f t="shared" si="147"/>
        <v>29000</v>
      </c>
      <c r="BR113" s="61">
        <f t="shared" si="161"/>
        <v>29000</v>
      </c>
      <c r="BS113" s="61">
        <f t="shared" si="167"/>
        <v>29000</v>
      </c>
      <c r="BT113" s="61">
        <f t="shared" si="174"/>
        <v>29000</v>
      </c>
      <c r="BU113" s="61">
        <f t="shared" si="168"/>
        <v>13000</v>
      </c>
      <c r="BV113" s="61">
        <f t="shared" si="168"/>
        <v>13000</v>
      </c>
      <c r="BW113" s="61">
        <f t="shared" si="100"/>
        <v>13000</v>
      </c>
      <c r="BX113" s="61">
        <f t="shared" si="100"/>
        <v>13000</v>
      </c>
      <c r="BY113" s="61">
        <f t="shared" si="101"/>
        <v>13000</v>
      </c>
      <c r="BZ113" s="61">
        <f t="shared" si="153"/>
        <v>13000</v>
      </c>
      <c r="CA113" s="61">
        <f t="shared" si="169"/>
        <v>13000</v>
      </c>
      <c r="CB113" s="61">
        <f t="shared" si="175"/>
        <v>13000</v>
      </c>
      <c r="CC113" s="61">
        <f t="shared" si="170"/>
        <v>13000</v>
      </c>
      <c r="CD113" s="61">
        <f t="shared" si="170"/>
        <v>13000</v>
      </c>
      <c r="CE113" s="61">
        <f t="shared" si="102"/>
        <v>35000</v>
      </c>
      <c r="CF113" s="61">
        <f t="shared" si="99"/>
        <v>35000</v>
      </c>
      <c r="CG113" s="61">
        <f t="shared" si="122"/>
        <v>35000</v>
      </c>
      <c r="CH113" s="61">
        <f t="shared" si="122"/>
        <v>35000</v>
      </c>
      <c r="CI113" s="61">
        <f t="shared" si="122"/>
        <v>35000</v>
      </c>
      <c r="CJ113" s="61">
        <f t="shared" si="117"/>
        <v>35000</v>
      </c>
      <c r="CK113" s="61">
        <f t="shared" si="125"/>
        <v>35000</v>
      </c>
      <c r="CL113" s="61">
        <f t="shared" si="127"/>
        <v>35000</v>
      </c>
      <c r="CM113" s="61">
        <f t="shared" si="135"/>
        <v>35000</v>
      </c>
      <c r="CN113" s="61">
        <f t="shared" si="139"/>
        <v>35000</v>
      </c>
      <c r="CO113" s="61">
        <f t="shared" si="144"/>
        <v>35000</v>
      </c>
      <c r="CP113" s="61">
        <f t="shared" si="149"/>
        <v>35000</v>
      </c>
      <c r="CQ113" s="61">
        <f t="shared" si="149"/>
        <v>35000</v>
      </c>
      <c r="CR113" s="61">
        <f t="shared" si="154"/>
        <v>35000</v>
      </c>
      <c r="CS113" s="61">
        <f t="shared" si="154"/>
        <v>35000</v>
      </c>
      <c r="CT113" s="61">
        <f t="shared" si="154"/>
        <v>35000</v>
      </c>
      <c r="CU113" s="61">
        <f t="shared" si="158"/>
        <v>35000</v>
      </c>
      <c r="CV113" s="61">
        <f t="shared" si="158"/>
        <v>35000</v>
      </c>
      <c r="CW113" s="61">
        <f t="shared" si="162"/>
        <v>35000</v>
      </c>
      <c r="CX113" s="61">
        <f t="shared" si="162"/>
        <v>35000</v>
      </c>
      <c r="CY113" s="61">
        <f t="shared" si="162"/>
        <v>35000</v>
      </c>
      <c r="CZ113" s="61">
        <f t="shared" si="166"/>
        <v>35000</v>
      </c>
      <c r="DA113" s="61">
        <f t="shared" si="171"/>
        <v>35000</v>
      </c>
      <c r="DB113" s="61">
        <f t="shared" si="176"/>
        <v>35000</v>
      </c>
      <c r="DC113" s="61">
        <f t="shared" si="176"/>
        <v>35000</v>
      </c>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f t="shared" si="177"/>
        <v>30000</v>
      </c>
      <c r="EZ113" s="61">
        <f t="shared" si="177"/>
        <v>30000</v>
      </c>
      <c r="FA113" s="61">
        <f t="shared" ref="EZ113:FA122" si="180">SK</f>
        <v>30000</v>
      </c>
      <c r="FB113" s="61"/>
      <c r="FC113" s="61"/>
      <c r="FD113" s="61"/>
      <c r="FE113" s="61"/>
      <c r="FF113" s="61"/>
      <c r="FG113" s="61"/>
      <c r="FH113" s="61"/>
      <c r="FI113" s="61"/>
      <c r="FJ113" s="61"/>
      <c r="FK113" s="61"/>
      <c r="FL113" s="61"/>
      <c r="FM113" s="61"/>
      <c r="FN113" s="61"/>
      <c r="FO113" s="61"/>
      <c r="FP113" s="61"/>
      <c r="FQ113" s="61"/>
      <c r="FR113" s="61"/>
      <c r="FS113" s="61"/>
      <c r="FT113" s="61">
        <f t="shared" ref="FT113:FW116" si="181">AR</f>
        <v>3000</v>
      </c>
      <c r="FU113" s="61">
        <f t="shared" si="181"/>
        <v>3000</v>
      </c>
      <c r="FV113" s="61"/>
      <c r="FW113" s="61">
        <f t="shared" ref="FW113:FW119" si="182">AR</f>
        <v>3000</v>
      </c>
      <c r="FX113" s="61">
        <f t="shared" si="178"/>
        <v>3000</v>
      </c>
      <c r="FY113" s="61">
        <f t="shared" si="178"/>
        <v>3000</v>
      </c>
      <c r="FZ113" s="61">
        <f t="shared" si="178"/>
        <v>3000</v>
      </c>
      <c r="GA113" s="61">
        <f t="shared" si="159"/>
        <v>3000</v>
      </c>
      <c r="GB113" s="61">
        <f t="shared" si="159"/>
        <v>3000</v>
      </c>
      <c r="GC113" s="61">
        <f t="shared" si="156"/>
        <v>3000</v>
      </c>
      <c r="GD113" s="61">
        <f t="shared" si="145"/>
        <v>3000</v>
      </c>
      <c r="GE113" s="61">
        <f t="shared" si="140"/>
        <v>3000</v>
      </c>
      <c r="GF113" s="61">
        <f t="shared" si="140"/>
        <v>3000</v>
      </c>
      <c r="GG113" s="61">
        <f t="shared" si="136"/>
        <v>3000</v>
      </c>
      <c r="GH113" s="61">
        <f t="shared" si="136"/>
        <v>3000</v>
      </c>
      <c r="GI113" s="61">
        <f t="shared" si="128"/>
        <v>3000</v>
      </c>
      <c r="GJ113" s="61">
        <f t="shared" si="123"/>
        <v>3000</v>
      </c>
      <c r="GK113" s="61">
        <f t="shared" si="118"/>
        <v>3000</v>
      </c>
      <c r="GL113" s="61">
        <f t="shared" ref="GL113:GN122" si="183">AS</f>
        <v>4000</v>
      </c>
      <c r="GM113" s="61">
        <f t="shared" si="183"/>
        <v>4000</v>
      </c>
      <c r="GN113" s="61">
        <f t="shared" si="183"/>
        <v>4000</v>
      </c>
      <c r="GO113" s="61">
        <f t="shared" si="179"/>
        <v>4000</v>
      </c>
      <c r="GP113" s="61">
        <f t="shared" si="172"/>
        <v>4000</v>
      </c>
      <c r="GQ113" s="61">
        <f t="shared" si="164"/>
        <v>4000</v>
      </c>
      <c r="GR113" s="61">
        <f t="shared" si="164"/>
        <v>4000</v>
      </c>
      <c r="GS113" s="61">
        <f t="shared" si="164"/>
        <v>4000</v>
      </c>
      <c r="GT113" s="61">
        <f t="shared" si="160"/>
        <v>4000</v>
      </c>
      <c r="GU113" s="61">
        <f t="shared" si="160"/>
        <v>4000</v>
      </c>
      <c r="GV113" s="61">
        <f t="shared" si="160"/>
        <v>4000</v>
      </c>
      <c r="GW113" s="61">
        <f t="shared" si="124"/>
        <v>3000</v>
      </c>
      <c r="GX113" s="61">
        <f t="shared" si="141"/>
        <v>3000</v>
      </c>
      <c r="GY113" s="61">
        <f t="shared" si="141"/>
        <v>3000</v>
      </c>
      <c r="GZ113" s="61">
        <f t="shared" si="141"/>
        <v>3000</v>
      </c>
      <c r="HA113" s="61">
        <f t="shared" si="141"/>
        <v>3000</v>
      </c>
      <c r="HB113" s="61">
        <f t="shared" si="141"/>
        <v>3000</v>
      </c>
      <c r="HC113" s="61">
        <f>AR</f>
        <v>3000</v>
      </c>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row>
    <row r="114" spans="1:233" ht="1.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f t="shared" ref="AT114:AT115" si="184">RJ</f>
        <v>29000</v>
      </c>
      <c r="AU114" s="61">
        <f t="shared" si="173"/>
        <v>29000</v>
      </c>
      <c r="AV114" s="61">
        <f t="shared" si="165"/>
        <v>29000</v>
      </c>
      <c r="AW114" s="61">
        <f t="shared" si="152"/>
        <v>29000</v>
      </c>
      <c r="AX114" s="61">
        <f t="shared" si="152"/>
        <v>29000</v>
      </c>
      <c r="AY114" s="61">
        <f t="shared" si="146"/>
        <v>29000</v>
      </c>
      <c r="AZ114" s="61">
        <f t="shared" si="146"/>
        <v>29000</v>
      </c>
      <c r="BA114" s="61">
        <f t="shared" si="138"/>
        <v>29000</v>
      </c>
      <c r="BB114" s="61">
        <f t="shared" si="130"/>
        <v>29000</v>
      </c>
      <c r="BC114" s="61">
        <f t="shared" si="129"/>
        <v>29000</v>
      </c>
      <c r="BD114" s="61">
        <f t="shared" si="107"/>
        <v>29000</v>
      </c>
      <c r="BE114" s="61">
        <f t="shared" si="104"/>
        <v>29000</v>
      </c>
      <c r="BF114" s="61">
        <f t="shared" ref="BF114:BK123" si="185">RJ</f>
        <v>29000</v>
      </c>
      <c r="BG114" s="61">
        <f t="shared" si="185"/>
        <v>29000</v>
      </c>
      <c r="BH114" s="61">
        <f t="shared" si="185"/>
        <v>29000</v>
      </c>
      <c r="BI114" s="61">
        <f t="shared" si="185"/>
        <v>29000</v>
      </c>
      <c r="BJ114" s="61">
        <f t="shared" si="185"/>
        <v>29000</v>
      </c>
      <c r="BK114" s="61">
        <f t="shared" si="185"/>
        <v>29000</v>
      </c>
      <c r="BL114" s="61">
        <f t="shared" si="132"/>
        <v>29000</v>
      </c>
      <c r="BM114" s="61">
        <f t="shared" si="133"/>
        <v>29000</v>
      </c>
      <c r="BN114" s="61">
        <f t="shared" si="133"/>
        <v>29000</v>
      </c>
      <c r="BO114" s="61">
        <f t="shared" si="134"/>
        <v>29000</v>
      </c>
      <c r="BP114" s="61">
        <f t="shared" si="134"/>
        <v>29000</v>
      </c>
      <c r="BQ114" s="61">
        <f t="shared" si="147"/>
        <v>29000</v>
      </c>
      <c r="BR114" s="61">
        <f t="shared" si="161"/>
        <v>29000</v>
      </c>
      <c r="BS114" s="61">
        <f t="shared" si="167"/>
        <v>29000</v>
      </c>
      <c r="BT114" s="61">
        <f t="shared" si="174"/>
        <v>29000</v>
      </c>
      <c r="BU114" s="61">
        <f t="shared" si="168"/>
        <v>13000</v>
      </c>
      <c r="BV114" s="61">
        <f t="shared" si="168"/>
        <v>13000</v>
      </c>
      <c r="BW114" s="61"/>
      <c r="BX114" s="61">
        <f>HR</f>
        <v>13000</v>
      </c>
      <c r="BY114" s="61">
        <f t="shared" si="100"/>
        <v>13000</v>
      </c>
      <c r="BZ114" s="61">
        <f t="shared" si="100"/>
        <v>13000</v>
      </c>
      <c r="CA114" s="61">
        <f t="shared" si="100"/>
        <v>13000</v>
      </c>
      <c r="CB114" s="61">
        <f t="shared" si="175"/>
        <v>13000</v>
      </c>
      <c r="CC114" s="61">
        <f t="shared" si="170"/>
        <v>13000</v>
      </c>
      <c r="CD114" s="61">
        <f t="shared" si="170"/>
        <v>13000</v>
      </c>
      <c r="CE114" s="61">
        <f t="shared" si="102"/>
        <v>35000</v>
      </c>
      <c r="CF114" s="61">
        <f t="shared" si="99"/>
        <v>35000</v>
      </c>
      <c r="CG114" s="61">
        <f t="shared" si="122"/>
        <v>35000</v>
      </c>
      <c r="CH114" s="61">
        <f t="shared" si="122"/>
        <v>35000</v>
      </c>
      <c r="CI114" s="61">
        <f t="shared" si="122"/>
        <v>35000</v>
      </c>
      <c r="CJ114" s="61">
        <f t="shared" si="117"/>
        <v>35000</v>
      </c>
      <c r="CK114" s="61">
        <f t="shared" si="125"/>
        <v>35000</v>
      </c>
      <c r="CL114" s="61">
        <f t="shared" si="127"/>
        <v>35000</v>
      </c>
      <c r="CM114" s="61">
        <f t="shared" si="135"/>
        <v>35000</v>
      </c>
      <c r="CN114" s="61">
        <f t="shared" si="139"/>
        <v>35000</v>
      </c>
      <c r="CO114" s="61">
        <f t="shared" si="144"/>
        <v>35000</v>
      </c>
      <c r="CP114" s="61">
        <f t="shared" si="149"/>
        <v>35000</v>
      </c>
      <c r="CQ114" s="61">
        <f t="shared" si="149"/>
        <v>35000</v>
      </c>
      <c r="CR114" s="61">
        <f t="shared" si="154"/>
        <v>35000</v>
      </c>
      <c r="CS114" s="61">
        <f t="shared" si="154"/>
        <v>35000</v>
      </c>
      <c r="CT114" s="61">
        <f t="shared" si="154"/>
        <v>35000</v>
      </c>
      <c r="CU114" s="61">
        <f t="shared" si="158"/>
        <v>35000</v>
      </c>
      <c r="CV114" s="61">
        <f t="shared" si="158"/>
        <v>35000</v>
      </c>
      <c r="CW114" s="61">
        <f t="shared" si="162"/>
        <v>35000</v>
      </c>
      <c r="CX114" s="61">
        <f t="shared" si="162"/>
        <v>35000</v>
      </c>
      <c r="CY114" s="61">
        <f t="shared" si="162"/>
        <v>35000</v>
      </c>
      <c r="CZ114" s="61">
        <f t="shared" si="166"/>
        <v>35000</v>
      </c>
      <c r="DA114" s="61">
        <f t="shared" si="171"/>
        <v>35000</v>
      </c>
      <c r="DB114" s="61">
        <f t="shared" si="176"/>
        <v>35000</v>
      </c>
      <c r="DC114" s="61">
        <f t="shared" si="176"/>
        <v>35000</v>
      </c>
      <c r="DD114" s="61">
        <f t="shared" si="176"/>
        <v>35000</v>
      </c>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f t="shared" ref="EW114:EW116" si="186">SK</f>
        <v>30000</v>
      </c>
      <c r="EX114" s="61">
        <f t="shared" ref="EX114:EY122" si="187">SK</f>
        <v>30000</v>
      </c>
      <c r="EY114" s="61">
        <f t="shared" si="177"/>
        <v>30000</v>
      </c>
      <c r="EZ114" s="61">
        <f t="shared" si="177"/>
        <v>30000</v>
      </c>
      <c r="FA114" s="61">
        <f t="shared" si="180"/>
        <v>30000</v>
      </c>
      <c r="FB114" s="61"/>
      <c r="FC114" s="61"/>
      <c r="FD114" s="61"/>
      <c r="FE114" s="61"/>
      <c r="FF114" s="61"/>
      <c r="FG114" s="61"/>
      <c r="FH114" s="61"/>
      <c r="FI114" s="61"/>
      <c r="FJ114" s="61"/>
      <c r="FK114" s="61"/>
      <c r="FL114" s="61"/>
      <c r="FM114" s="61"/>
      <c r="FN114" s="61"/>
      <c r="FO114" s="61"/>
      <c r="FP114" s="61"/>
      <c r="FQ114" s="61"/>
      <c r="FR114" s="61"/>
      <c r="FS114" s="61"/>
      <c r="FT114" s="61">
        <f t="shared" si="181"/>
        <v>3000</v>
      </c>
      <c r="FU114" s="61">
        <f t="shared" si="181"/>
        <v>3000</v>
      </c>
      <c r="FV114" s="61">
        <f>AR</f>
        <v>3000</v>
      </c>
      <c r="FW114" s="61">
        <f t="shared" si="182"/>
        <v>3000</v>
      </c>
      <c r="FX114" s="61">
        <f t="shared" si="178"/>
        <v>3000</v>
      </c>
      <c r="FY114" s="61">
        <f t="shared" si="178"/>
        <v>3000</v>
      </c>
      <c r="FZ114" s="61">
        <f t="shared" si="178"/>
        <v>3000</v>
      </c>
      <c r="GA114" s="61">
        <f t="shared" si="159"/>
        <v>3000</v>
      </c>
      <c r="GB114" s="61">
        <f t="shared" si="159"/>
        <v>3000</v>
      </c>
      <c r="GC114" s="61">
        <f t="shared" si="156"/>
        <v>3000</v>
      </c>
      <c r="GD114" s="61">
        <f t="shared" si="145"/>
        <v>3000</v>
      </c>
      <c r="GE114" s="61">
        <f t="shared" si="140"/>
        <v>3000</v>
      </c>
      <c r="GF114" s="61">
        <f t="shared" si="140"/>
        <v>3000</v>
      </c>
      <c r="GG114" s="61">
        <f t="shared" si="136"/>
        <v>3000</v>
      </c>
      <c r="GH114" s="61">
        <f t="shared" si="136"/>
        <v>3000</v>
      </c>
      <c r="GI114" s="61">
        <f t="shared" si="128"/>
        <v>3000</v>
      </c>
      <c r="GJ114" s="61">
        <f t="shared" si="123"/>
        <v>3000</v>
      </c>
      <c r="GK114" s="61">
        <f t="shared" ref="GK114:GK125" si="188">AS</f>
        <v>4000</v>
      </c>
      <c r="GL114" s="61">
        <f t="shared" si="183"/>
        <v>4000</v>
      </c>
      <c r="GM114" s="61">
        <f t="shared" si="183"/>
        <v>4000</v>
      </c>
      <c r="GN114" s="61">
        <f t="shared" si="183"/>
        <v>4000</v>
      </c>
      <c r="GO114" s="61">
        <f t="shared" si="179"/>
        <v>4000</v>
      </c>
      <c r="GP114" s="61">
        <f t="shared" si="172"/>
        <v>4000</v>
      </c>
      <c r="GQ114" s="61">
        <f t="shared" si="164"/>
        <v>4000</v>
      </c>
      <c r="GR114" s="61">
        <f t="shared" si="164"/>
        <v>4000</v>
      </c>
      <c r="GS114" s="61">
        <f t="shared" si="164"/>
        <v>4000</v>
      </c>
      <c r="GT114" s="61">
        <f t="shared" si="160"/>
        <v>4000</v>
      </c>
      <c r="GU114" s="61">
        <f t="shared" si="160"/>
        <v>4000</v>
      </c>
      <c r="GV114" s="61">
        <f t="shared" si="160"/>
        <v>4000</v>
      </c>
      <c r="GW114" s="61">
        <f t="shared" si="131"/>
        <v>3000</v>
      </c>
      <c r="GX114" s="61">
        <f t="shared" si="131"/>
        <v>3000</v>
      </c>
      <c r="GY114" s="61">
        <f t="shared" si="131"/>
        <v>3000</v>
      </c>
      <c r="GZ114" s="61">
        <f t="shared" si="131"/>
        <v>3000</v>
      </c>
      <c r="HA114" s="61"/>
      <c r="HB114" s="61"/>
      <c r="HC114" s="61">
        <f>AR</f>
        <v>3000</v>
      </c>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row>
    <row r="115" spans="1:233" ht="1.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f t="shared" ref="AJ115:AK139" si="189">RJ</f>
        <v>29000</v>
      </c>
      <c r="AK115" s="61">
        <f t="shared" si="189"/>
        <v>29000</v>
      </c>
      <c r="AL115" s="61"/>
      <c r="AM115" s="61"/>
      <c r="AN115" s="61"/>
      <c r="AO115" s="61"/>
      <c r="AP115" s="61"/>
      <c r="AQ115" s="61"/>
      <c r="AR115" s="61"/>
      <c r="AS115" s="61"/>
      <c r="AT115" s="61">
        <f t="shared" si="184"/>
        <v>29000</v>
      </c>
      <c r="AU115" s="61">
        <f t="shared" si="173"/>
        <v>29000</v>
      </c>
      <c r="AV115" s="61">
        <f t="shared" si="165"/>
        <v>29000</v>
      </c>
      <c r="AW115" s="61">
        <f t="shared" si="152"/>
        <v>29000</v>
      </c>
      <c r="AX115" s="61">
        <f t="shared" si="152"/>
        <v>29000</v>
      </c>
      <c r="AY115" s="61">
        <f t="shared" si="146"/>
        <v>29000</v>
      </c>
      <c r="AZ115" s="61">
        <f t="shared" si="146"/>
        <v>29000</v>
      </c>
      <c r="BA115" s="61">
        <f t="shared" si="138"/>
        <v>29000</v>
      </c>
      <c r="BB115" s="61">
        <f t="shared" si="130"/>
        <v>29000</v>
      </c>
      <c r="BC115" s="61">
        <f t="shared" si="129"/>
        <v>29000</v>
      </c>
      <c r="BD115" s="61">
        <f t="shared" si="107"/>
        <v>29000</v>
      </c>
      <c r="BE115" s="61">
        <f t="shared" si="104"/>
        <v>29000</v>
      </c>
      <c r="BF115" s="61">
        <f t="shared" si="185"/>
        <v>29000</v>
      </c>
      <c r="BG115" s="61">
        <f t="shared" si="185"/>
        <v>29000</v>
      </c>
      <c r="BH115" s="61">
        <f t="shared" si="185"/>
        <v>29000</v>
      </c>
      <c r="BI115" s="61">
        <f t="shared" si="185"/>
        <v>29000</v>
      </c>
      <c r="BJ115" s="61">
        <f t="shared" si="185"/>
        <v>29000</v>
      </c>
      <c r="BK115" s="61">
        <f t="shared" si="185"/>
        <v>29000</v>
      </c>
      <c r="BL115" s="61">
        <f t="shared" si="132"/>
        <v>29000</v>
      </c>
      <c r="BM115" s="61">
        <f t="shared" si="133"/>
        <v>29000</v>
      </c>
      <c r="BN115" s="61">
        <f t="shared" si="133"/>
        <v>29000</v>
      </c>
      <c r="BO115" s="61">
        <f t="shared" si="134"/>
        <v>29000</v>
      </c>
      <c r="BP115" s="61">
        <f t="shared" si="134"/>
        <v>29000</v>
      </c>
      <c r="BQ115" s="61">
        <f t="shared" si="147"/>
        <v>29000</v>
      </c>
      <c r="BR115" s="61">
        <f t="shared" si="161"/>
        <v>29000</v>
      </c>
      <c r="BS115" s="61">
        <f t="shared" si="167"/>
        <v>29000</v>
      </c>
      <c r="BT115" s="61">
        <f t="shared" si="174"/>
        <v>29000</v>
      </c>
      <c r="BU115" s="61">
        <f t="shared" si="168"/>
        <v>13000</v>
      </c>
      <c r="BV115" s="61">
        <f t="shared" si="168"/>
        <v>13000</v>
      </c>
      <c r="BW115" s="61">
        <f t="shared" ref="BW115:CA138" si="190">RJ</f>
        <v>29000</v>
      </c>
      <c r="BX115" s="61">
        <f t="shared" si="190"/>
        <v>29000</v>
      </c>
      <c r="BY115" s="61">
        <f t="shared" si="190"/>
        <v>29000</v>
      </c>
      <c r="BZ115" s="61">
        <f t="shared" si="190"/>
        <v>29000</v>
      </c>
      <c r="CA115" s="61">
        <f t="shared" si="169"/>
        <v>13000</v>
      </c>
      <c r="CB115" s="61">
        <f t="shared" si="175"/>
        <v>13000</v>
      </c>
      <c r="CC115" s="61">
        <f t="shared" si="170"/>
        <v>13000</v>
      </c>
      <c r="CD115" s="61">
        <f t="shared" si="170"/>
        <v>13000</v>
      </c>
      <c r="CE115" s="61">
        <f t="shared" si="102"/>
        <v>35000</v>
      </c>
      <c r="CF115" s="61">
        <f t="shared" si="99"/>
        <v>35000</v>
      </c>
      <c r="CG115" s="61">
        <f t="shared" si="122"/>
        <v>35000</v>
      </c>
      <c r="CH115" s="61">
        <f t="shared" si="122"/>
        <v>35000</v>
      </c>
      <c r="CI115" s="61">
        <f t="shared" si="122"/>
        <v>35000</v>
      </c>
      <c r="CJ115" s="61">
        <f t="shared" si="117"/>
        <v>35000</v>
      </c>
      <c r="CK115" s="61">
        <f t="shared" si="125"/>
        <v>35000</v>
      </c>
      <c r="CL115" s="61">
        <f t="shared" si="127"/>
        <v>35000</v>
      </c>
      <c r="CM115" s="61">
        <f t="shared" si="135"/>
        <v>35000</v>
      </c>
      <c r="CN115" s="61">
        <f t="shared" si="139"/>
        <v>35000</v>
      </c>
      <c r="CO115" s="61">
        <f t="shared" si="144"/>
        <v>35000</v>
      </c>
      <c r="CP115" s="61">
        <f t="shared" si="149"/>
        <v>35000</v>
      </c>
      <c r="CQ115" s="61">
        <f t="shared" si="149"/>
        <v>35000</v>
      </c>
      <c r="CR115" s="61">
        <f t="shared" si="154"/>
        <v>35000</v>
      </c>
      <c r="CS115" s="61">
        <f t="shared" si="154"/>
        <v>35000</v>
      </c>
      <c r="CT115" s="61">
        <f t="shared" si="154"/>
        <v>35000</v>
      </c>
      <c r="CU115" s="61">
        <f t="shared" si="158"/>
        <v>35000</v>
      </c>
      <c r="CV115" s="61">
        <f t="shared" si="158"/>
        <v>35000</v>
      </c>
      <c r="CW115" s="61">
        <f t="shared" si="162"/>
        <v>35000</v>
      </c>
      <c r="CX115" s="61">
        <f t="shared" si="162"/>
        <v>35000</v>
      </c>
      <c r="CY115" s="61">
        <f t="shared" si="162"/>
        <v>35000</v>
      </c>
      <c r="CZ115" s="61">
        <f t="shared" si="166"/>
        <v>35000</v>
      </c>
      <c r="DA115" s="61">
        <f t="shared" si="171"/>
        <v>35000</v>
      </c>
      <c r="DB115" s="61">
        <f t="shared" si="176"/>
        <v>35000</v>
      </c>
      <c r="DC115" s="61">
        <f t="shared" si="176"/>
        <v>35000</v>
      </c>
      <c r="DD115" s="61">
        <f t="shared" ref="DD115:DE134" si="191">UP</f>
        <v>35000</v>
      </c>
      <c r="DE115" s="61">
        <f t="shared" si="191"/>
        <v>35000</v>
      </c>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f t="shared" si="186"/>
        <v>30000</v>
      </c>
      <c r="EX115" s="61">
        <f t="shared" si="187"/>
        <v>30000</v>
      </c>
      <c r="EY115" s="61">
        <f t="shared" si="187"/>
        <v>30000</v>
      </c>
      <c r="EZ115" s="61">
        <f t="shared" si="180"/>
        <v>30000</v>
      </c>
      <c r="FA115" s="61">
        <f t="shared" si="180"/>
        <v>30000</v>
      </c>
      <c r="FB115" s="61"/>
      <c r="FC115" s="61"/>
      <c r="FD115" s="61"/>
      <c r="FE115" s="61"/>
      <c r="FF115" s="61"/>
      <c r="FG115" s="61"/>
      <c r="FH115" s="61"/>
      <c r="FI115" s="61"/>
      <c r="FJ115" s="61"/>
      <c r="FK115" s="61"/>
      <c r="FL115" s="61"/>
      <c r="FM115" s="61"/>
      <c r="FN115" s="61"/>
      <c r="FO115" s="61"/>
      <c r="FP115" s="61"/>
      <c r="FQ115" s="61"/>
      <c r="FR115" s="61"/>
      <c r="FS115" s="61"/>
      <c r="FT115" s="61">
        <f t="shared" si="181"/>
        <v>3000</v>
      </c>
      <c r="FU115" s="61">
        <f t="shared" si="181"/>
        <v>3000</v>
      </c>
      <c r="FV115" s="61">
        <f>AR</f>
        <v>3000</v>
      </c>
      <c r="FW115" s="61">
        <f t="shared" si="182"/>
        <v>3000</v>
      </c>
      <c r="FX115" s="61">
        <f t="shared" si="178"/>
        <v>3000</v>
      </c>
      <c r="FY115" s="61">
        <f t="shared" si="178"/>
        <v>3000</v>
      </c>
      <c r="FZ115" s="61">
        <f t="shared" si="178"/>
        <v>3000</v>
      </c>
      <c r="GA115" s="61">
        <f t="shared" si="159"/>
        <v>3000</v>
      </c>
      <c r="GB115" s="61">
        <f t="shared" si="159"/>
        <v>3000</v>
      </c>
      <c r="GC115" s="61">
        <f t="shared" si="156"/>
        <v>3000</v>
      </c>
      <c r="GD115" s="61">
        <f t="shared" si="145"/>
        <v>3000</v>
      </c>
      <c r="GE115" s="61">
        <f t="shared" si="140"/>
        <v>3000</v>
      </c>
      <c r="GF115" s="61">
        <f t="shared" si="140"/>
        <v>3000</v>
      </c>
      <c r="GG115" s="61">
        <f t="shared" si="136"/>
        <v>3000</v>
      </c>
      <c r="GH115" s="61">
        <f t="shared" si="136"/>
        <v>3000</v>
      </c>
      <c r="GI115" s="61">
        <f t="shared" si="128"/>
        <v>3000</v>
      </c>
      <c r="GJ115" s="61">
        <f t="shared" si="123"/>
        <v>3000</v>
      </c>
      <c r="GK115" s="61">
        <f t="shared" si="188"/>
        <v>4000</v>
      </c>
      <c r="GL115" s="61">
        <f t="shared" si="183"/>
        <v>4000</v>
      </c>
      <c r="GM115" s="61">
        <f t="shared" si="183"/>
        <v>4000</v>
      </c>
      <c r="GN115" s="61">
        <f t="shared" si="183"/>
        <v>4000</v>
      </c>
      <c r="GO115" s="61">
        <f t="shared" si="179"/>
        <v>4000</v>
      </c>
      <c r="GP115" s="61">
        <f t="shared" si="172"/>
        <v>4000</v>
      </c>
      <c r="GQ115" s="61">
        <f t="shared" si="164"/>
        <v>4000</v>
      </c>
      <c r="GR115" s="61">
        <f t="shared" si="164"/>
        <v>4000</v>
      </c>
      <c r="GS115" s="61">
        <f t="shared" si="164"/>
        <v>4000</v>
      </c>
      <c r="GT115" s="61">
        <f>AS</f>
        <v>4000</v>
      </c>
      <c r="GU115" s="61">
        <f t="shared" si="160"/>
        <v>4000</v>
      </c>
      <c r="GV115" s="61">
        <f>AR</f>
        <v>3000</v>
      </c>
      <c r="GW115" s="61">
        <f t="shared" si="131"/>
        <v>3000</v>
      </c>
      <c r="GX115" s="61">
        <f t="shared" si="131"/>
        <v>3000</v>
      </c>
      <c r="GY115" s="61"/>
      <c r="GZ115" s="61"/>
      <c r="HA115" s="61"/>
      <c r="HB115" s="61"/>
      <c r="HC115" s="61"/>
      <c r="HD115" s="61">
        <f>AR</f>
        <v>3000</v>
      </c>
      <c r="HE115" s="61"/>
      <c r="HF115" s="61"/>
      <c r="HG115" s="61"/>
      <c r="HH115" s="61"/>
      <c r="HI115" s="61"/>
      <c r="HJ115" s="61"/>
      <c r="HK115" s="61"/>
      <c r="HL115" s="61"/>
      <c r="HM115" s="61"/>
      <c r="HN115" s="61"/>
      <c r="HO115" s="61"/>
      <c r="HP115" s="61"/>
      <c r="HQ115" s="61"/>
      <c r="HR115" s="61"/>
      <c r="HS115" s="61"/>
      <c r="HT115" s="61"/>
      <c r="HU115" s="61"/>
      <c r="HV115" s="61"/>
      <c r="HW115" s="61"/>
      <c r="HX115" s="61"/>
      <c r="HY115" s="61"/>
    </row>
    <row r="116" spans="1:233" ht="1.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f t="shared" ref="AH116:AH118" si="192">RJ</f>
        <v>29000</v>
      </c>
      <c r="AI116" s="61">
        <f t="shared" ref="AI116:AI139" si="193">RJ</f>
        <v>29000</v>
      </c>
      <c r="AJ116" s="61">
        <f t="shared" si="189"/>
        <v>29000</v>
      </c>
      <c r="AK116" s="61">
        <f t="shared" si="189"/>
        <v>29000</v>
      </c>
      <c r="AL116" s="61"/>
      <c r="AM116" s="61"/>
      <c r="AN116" s="61"/>
      <c r="AO116" s="61"/>
      <c r="AP116" s="61"/>
      <c r="AQ116" s="61"/>
      <c r="AR116" s="61"/>
      <c r="AS116" s="61">
        <f t="shared" ref="AS116:AT135" si="194">RJ</f>
        <v>29000</v>
      </c>
      <c r="AT116" s="61">
        <f t="shared" si="194"/>
        <v>29000</v>
      </c>
      <c r="AU116" s="61">
        <f t="shared" si="173"/>
        <v>29000</v>
      </c>
      <c r="AV116" s="61">
        <f t="shared" si="165"/>
        <v>29000</v>
      </c>
      <c r="AW116" s="61">
        <f t="shared" si="152"/>
        <v>29000</v>
      </c>
      <c r="AX116" s="61">
        <f t="shared" si="152"/>
        <v>29000</v>
      </c>
      <c r="AY116" s="61">
        <f t="shared" si="146"/>
        <v>29000</v>
      </c>
      <c r="AZ116" s="61">
        <f t="shared" si="146"/>
        <v>29000</v>
      </c>
      <c r="BA116" s="61">
        <f t="shared" si="138"/>
        <v>29000</v>
      </c>
      <c r="BB116" s="61">
        <f t="shared" si="130"/>
        <v>29000</v>
      </c>
      <c r="BC116" s="61">
        <f t="shared" si="129"/>
        <v>29000</v>
      </c>
      <c r="BD116" s="61">
        <f t="shared" si="107"/>
        <v>29000</v>
      </c>
      <c r="BE116" s="61">
        <f t="shared" si="104"/>
        <v>29000</v>
      </c>
      <c r="BF116" s="61">
        <f t="shared" si="185"/>
        <v>29000</v>
      </c>
      <c r="BG116" s="61">
        <f t="shared" si="185"/>
        <v>29000</v>
      </c>
      <c r="BH116" s="61">
        <f t="shared" si="185"/>
        <v>29000</v>
      </c>
      <c r="BI116" s="61">
        <f t="shared" si="185"/>
        <v>29000</v>
      </c>
      <c r="BJ116" s="61">
        <f t="shared" si="185"/>
        <v>29000</v>
      </c>
      <c r="BK116" s="61">
        <f t="shared" si="185"/>
        <v>29000</v>
      </c>
      <c r="BL116" s="61">
        <f t="shared" si="132"/>
        <v>29000</v>
      </c>
      <c r="BM116" s="61">
        <f t="shared" si="133"/>
        <v>29000</v>
      </c>
      <c r="BN116" s="61">
        <f t="shared" si="133"/>
        <v>29000</v>
      </c>
      <c r="BO116" s="61">
        <f t="shared" si="134"/>
        <v>29000</v>
      </c>
      <c r="BP116" s="61">
        <f t="shared" si="134"/>
        <v>29000</v>
      </c>
      <c r="BQ116" s="61">
        <f t="shared" si="147"/>
        <v>29000</v>
      </c>
      <c r="BR116" s="61">
        <f t="shared" si="161"/>
        <v>29000</v>
      </c>
      <c r="BS116" s="61">
        <f t="shared" si="167"/>
        <v>29000</v>
      </c>
      <c r="BT116" s="61">
        <f t="shared" si="174"/>
        <v>29000</v>
      </c>
      <c r="BU116" s="61">
        <f t="shared" si="168"/>
        <v>13000</v>
      </c>
      <c r="BV116" s="61">
        <f t="shared" si="168"/>
        <v>13000</v>
      </c>
      <c r="BW116" s="61">
        <f t="shared" si="190"/>
        <v>29000</v>
      </c>
      <c r="BX116" s="61">
        <f t="shared" si="190"/>
        <v>29000</v>
      </c>
      <c r="BY116" s="61">
        <f t="shared" si="190"/>
        <v>29000</v>
      </c>
      <c r="BZ116" s="61">
        <f t="shared" si="190"/>
        <v>29000</v>
      </c>
      <c r="CA116" s="61">
        <f t="shared" si="169"/>
        <v>13000</v>
      </c>
      <c r="CB116" s="61">
        <f t="shared" si="175"/>
        <v>13000</v>
      </c>
      <c r="CC116" s="61">
        <f t="shared" si="170"/>
        <v>13000</v>
      </c>
      <c r="CD116" s="61">
        <f t="shared" si="170"/>
        <v>13000</v>
      </c>
      <c r="CE116" s="61">
        <f t="shared" si="102"/>
        <v>35000</v>
      </c>
      <c r="CF116" s="61">
        <f t="shared" si="99"/>
        <v>35000</v>
      </c>
      <c r="CG116" s="61">
        <f t="shared" si="122"/>
        <v>35000</v>
      </c>
      <c r="CH116" s="61">
        <f t="shared" si="122"/>
        <v>35000</v>
      </c>
      <c r="CI116" s="61">
        <f t="shared" si="122"/>
        <v>35000</v>
      </c>
      <c r="CJ116" s="61">
        <f t="shared" si="117"/>
        <v>35000</v>
      </c>
      <c r="CK116" s="61">
        <f t="shared" si="125"/>
        <v>35000</v>
      </c>
      <c r="CL116" s="61">
        <f t="shared" si="127"/>
        <v>35000</v>
      </c>
      <c r="CM116" s="61">
        <f t="shared" si="135"/>
        <v>35000</v>
      </c>
      <c r="CN116" s="61">
        <f t="shared" si="139"/>
        <v>35000</v>
      </c>
      <c r="CO116" s="61">
        <f t="shared" si="144"/>
        <v>35000</v>
      </c>
      <c r="CP116" s="61">
        <f t="shared" si="149"/>
        <v>35000</v>
      </c>
      <c r="CQ116" s="61">
        <f t="shared" si="149"/>
        <v>35000</v>
      </c>
      <c r="CR116" s="61">
        <f t="shared" si="154"/>
        <v>35000</v>
      </c>
      <c r="CS116" s="61">
        <f t="shared" si="154"/>
        <v>35000</v>
      </c>
      <c r="CT116" s="61">
        <f t="shared" si="154"/>
        <v>35000</v>
      </c>
      <c r="CU116" s="61">
        <f t="shared" si="158"/>
        <v>35000</v>
      </c>
      <c r="CV116" s="61">
        <f t="shared" si="158"/>
        <v>35000</v>
      </c>
      <c r="CW116" s="61">
        <f t="shared" si="162"/>
        <v>35000</v>
      </c>
      <c r="CX116" s="61">
        <f t="shared" si="162"/>
        <v>35000</v>
      </c>
      <c r="CY116" s="61">
        <f t="shared" si="162"/>
        <v>35000</v>
      </c>
      <c r="CZ116" s="61">
        <f t="shared" si="166"/>
        <v>35000</v>
      </c>
      <c r="DA116" s="61">
        <f t="shared" si="171"/>
        <v>35000</v>
      </c>
      <c r="DB116" s="61">
        <f t="shared" si="176"/>
        <v>35000</v>
      </c>
      <c r="DC116" s="61">
        <f t="shared" si="176"/>
        <v>35000</v>
      </c>
      <c r="DD116" s="61">
        <f t="shared" si="191"/>
        <v>35000</v>
      </c>
      <c r="DE116" s="61">
        <f t="shared" si="191"/>
        <v>35000</v>
      </c>
      <c r="DF116" s="61">
        <f t="shared" ref="DF116:DF147" si="195">UP</f>
        <v>35000</v>
      </c>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f t="shared" si="186"/>
        <v>30000</v>
      </c>
      <c r="EX116" s="61">
        <f t="shared" si="187"/>
        <v>30000</v>
      </c>
      <c r="EY116" s="61">
        <f t="shared" si="187"/>
        <v>30000</v>
      </c>
      <c r="EZ116" s="61">
        <f t="shared" si="180"/>
        <v>30000</v>
      </c>
      <c r="FA116" s="61">
        <f t="shared" si="180"/>
        <v>30000</v>
      </c>
      <c r="FB116" s="61"/>
      <c r="FC116" s="61"/>
      <c r="FD116" s="61"/>
      <c r="FE116" s="61"/>
      <c r="FF116" s="61"/>
      <c r="FG116" s="61"/>
      <c r="FH116" s="61"/>
      <c r="FI116" s="61"/>
      <c r="FJ116" s="61"/>
      <c r="FK116" s="61"/>
      <c r="FL116" s="61"/>
      <c r="FM116" s="61"/>
      <c r="FN116" s="61"/>
      <c r="FO116" s="61"/>
      <c r="FP116" s="61"/>
      <c r="FQ116" s="61"/>
      <c r="FR116" s="61"/>
      <c r="FS116" s="61"/>
      <c r="FT116" s="61">
        <f t="shared" si="181"/>
        <v>3000</v>
      </c>
      <c r="FU116" s="61">
        <f t="shared" si="181"/>
        <v>3000</v>
      </c>
      <c r="FV116" s="61">
        <f t="shared" si="181"/>
        <v>3000</v>
      </c>
      <c r="FW116" s="61">
        <f t="shared" si="181"/>
        <v>3000</v>
      </c>
      <c r="FX116" s="61">
        <f t="shared" si="178"/>
        <v>3000</v>
      </c>
      <c r="FY116" s="61">
        <f t="shared" si="178"/>
        <v>3000</v>
      </c>
      <c r="FZ116" s="61">
        <f t="shared" si="178"/>
        <v>3000</v>
      </c>
      <c r="GA116" s="61">
        <f t="shared" si="159"/>
        <v>3000</v>
      </c>
      <c r="GB116" s="61">
        <f t="shared" si="159"/>
        <v>3000</v>
      </c>
      <c r="GC116" s="61">
        <f t="shared" si="156"/>
        <v>3000</v>
      </c>
      <c r="GD116" s="61">
        <f t="shared" si="145"/>
        <v>3000</v>
      </c>
      <c r="GE116" s="61">
        <f t="shared" si="140"/>
        <v>3000</v>
      </c>
      <c r="GF116" s="61">
        <f t="shared" si="140"/>
        <v>3000</v>
      </c>
      <c r="GG116" s="61">
        <f t="shared" si="136"/>
        <v>3000</v>
      </c>
      <c r="GH116" s="61">
        <f t="shared" si="136"/>
        <v>3000</v>
      </c>
      <c r="GI116" s="61">
        <f t="shared" si="128"/>
        <v>3000</v>
      </c>
      <c r="GJ116" s="61">
        <f t="shared" ref="GJ116:GJ129" si="196">AS</f>
        <v>4000</v>
      </c>
      <c r="GK116" s="61">
        <f t="shared" si="188"/>
        <v>4000</v>
      </c>
      <c r="GL116" s="61">
        <f t="shared" si="183"/>
        <v>4000</v>
      </c>
      <c r="GM116" s="61">
        <f t="shared" si="183"/>
        <v>4000</v>
      </c>
      <c r="GN116" s="61">
        <f t="shared" si="183"/>
        <v>4000</v>
      </c>
      <c r="GO116" s="61">
        <f t="shared" si="179"/>
        <v>4000</v>
      </c>
      <c r="GP116" s="61">
        <f t="shared" si="172"/>
        <v>4000</v>
      </c>
      <c r="GQ116" s="61">
        <f t="shared" si="164"/>
        <v>4000</v>
      </c>
      <c r="GR116" s="61">
        <f t="shared" si="164"/>
        <v>4000</v>
      </c>
      <c r="GS116" s="61">
        <f t="shared" si="164"/>
        <v>4000</v>
      </c>
      <c r="GT116" s="61">
        <f t="shared" ref="GT116:GU120" si="197">AR</f>
        <v>3000</v>
      </c>
      <c r="GU116" s="61">
        <f t="shared" si="197"/>
        <v>3000</v>
      </c>
      <c r="GV116" s="61">
        <f>AR</f>
        <v>3000</v>
      </c>
      <c r="GW116" s="61">
        <f t="shared" si="131"/>
        <v>3000</v>
      </c>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row>
    <row r="117" spans="1:233" ht="1.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f t="shared" si="192"/>
        <v>29000</v>
      </c>
      <c r="AI117" s="61">
        <f t="shared" si="193"/>
        <v>29000</v>
      </c>
      <c r="AJ117" s="61">
        <f t="shared" si="189"/>
        <v>29000</v>
      </c>
      <c r="AK117" s="61">
        <f t="shared" si="189"/>
        <v>29000</v>
      </c>
      <c r="AL117" s="61"/>
      <c r="AM117" s="61"/>
      <c r="AN117" s="61"/>
      <c r="AO117" s="61">
        <f t="shared" ref="AO117:AR136" si="198">RJ</f>
        <v>29000</v>
      </c>
      <c r="AP117" s="61">
        <f t="shared" si="198"/>
        <v>29000</v>
      </c>
      <c r="AQ117" s="61">
        <f t="shared" si="198"/>
        <v>29000</v>
      </c>
      <c r="AR117" s="61">
        <f t="shared" si="198"/>
        <v>29000</v>
      </c>
      <c r="AS117" s="61">
        <f t="shared" si="194"/>
        <v>29000</v>
      </c>
      <c r="AT117" s="61">
        <f t="shared" si="194"/>
        <v>29000</v>
      </c>
      <c r="AU117" s="61">
        <f t="shared" si="173"/>
        <v>29000</v>
      </c>
      <c r="AV117" s="61">
        <f t="shared" si="165"/>
        <v>29000</v>
      </c>
      <c r="AW117" s="61">
        <f t="shared" si="152"/>
        <v>29000</v>
      </c>
      <c r="AX117" s="61">
        <f t="shared" si="152"/>
        <v>29000</v>
      </c>
      <c r="AY117" s="61">
        <f t="shared" si="146"/>
        <v>29000</v>
      </c>
      <c r="AZ117" s="61">
        <f t="shared" si="146"/>
        <v>29000</v>
      </c>
      <c r="BA117" s="61">
        <f t="shared" si="138"/>
        <v>29000</v>
      </c>
      <c r="BB117" s="61">
        <f t="shared" si="130"/>
        <v>29000</v>
      </c>
      <c r="BC117" s="61">
        <f t="shared" si="129"/>
        <v>29000</v>
      </c>
      <c r="BD117" s="61">
        <f t="shared" si="107"/>
        <v>29000</v>
      </c>
      <c r="BE117" s="61">
        <f t="shared" si="104"/>
        <v>29000</v>
      </c>
      <c r="BF117" s="61">
        <f t="shared" si="185"/>
        <v>29000</v>
      </c>
      <c r="BG117" s="61">
        <f t="shared" si="185"/>
        <v>29000</v>
      </c>
      <c r="BH117" s="61">
        <f t="shared" si="185"/>
        <v>29000</v>
      </c>
      <c r="BI117" s="61">
        <f t="shared" si="185"/>
        <v>29000</v>
      </c>
      <c r="BJ117" s="61">
        <f t="shared" si="185"/>
        <v>29000</v>
      </c>
      <c r="BK117" s="61">
        <f t="shared" si="185"/>
        <v>29000</v>
      </c>
      <c r="BL117" s="61">
        <f t="shared" si="132"/>
        <v>29000</v>
      </c>
      <c r="BM117" s="61">
        <f t="shared" si="133"/>
        <v>29000</v>
      </c>
      <c r="BN117" s="61">
        <f t="shared" si="133"/>
        <v>29000</v>
      </c>
      <c r="BO117" s="61">
        <f t="shared" si="134"/>
        <v>29000</v>
      </c>
      <c r="BP117" s="61">
        <f t="shared" si="134"/>
        <v>29000</v>
      </c>
      <c r="BQ117" s="61">
        <f t="shared" si="147"/>
        <v>29000</v>
      </c>
      <c r="BR117" s="61">
        <f t="shared" si="161"/>
        <v>29000</v>
      </c>
      <c r="BS117" s="61">
        <f t="shared" si="167"/>
        <v>29000</v>
      </c>
      <c r="BT117" s="61">
        <f t="shared" si="174"/>
        <v>29000</v>
      </c>
      <c r="BU117" s="61">
        <f t="shared" si="168"/>
        <v>13000</v>
      </c>
      <c r="BV117" s="61">
        <f t="shared" si="168"/>
        <v>13000</v>
      </c>
      <c r="BW117" s="61">
        <f t="shared" si="190"/>
        <v>29000</v>
      </c>
      <c r="BX117" s="61">
        <f t="shared" si="190"/>
        <v>29000</v>
      </c>
      <c r="BY117" s="61">
        <f t="shared" si="190"/>
        <v>29000</v>
      </c>
      <c r="BZ117" s="61">
        <f t="shared" si="190"/>
        <v>29000</v>
      </c>
      <c r="CA117" s="61">
        <f t="shared" si="169"/>
        <v>13000</v>
      </c>
      <c r="CB117" s="61">
        <f t="shared" si="175"/>
        <v>13000</v>
      </c>
      <c r="CC117" s="61">
        <f>HR</f>
        <v>13000</v>
      </c>
      <c r="CD117" s="61">
        <f t="shared" si="99"/>
        <v>35000</v>
      </c>
      <c r="CE117" s="61">
        <f t="shared" si="102"/>
        <v>35000</v>
      </c>
      <c r="CF117" s="61">
        <f t="shared" si="99"/>
        <v>35000</v>
      </c>
      <c r="CG117" s="61">
        <f t="shared" si="122"/>
        <v>35000</v>
      </c>
      <c r="CH117" s="61">
        <f t="shared" si="122"/>
        <v>35000</v>
      </c>
      <c r="CI117" s="61">
        <f t="shared" si="122"/>
        <v>35000</v>
      </c>
      <c r="CJ117" s="61">
        <f t="shared" si="117"/>
        <v>35000</v>
      </c>
      <c r="CK117" s="61">
        <f t="shared" si="125"/>
        <v>35000</v>
      </c>
      <c r="CL117" s="61">
        <f t="shared" si="127"/>
        <v>35000</v>
      </c>
      <c r="CM117" s="61">
        <f t="shared" si="135"/>
        <v>35000</v>
      </c>
      <c r="CN117" s="61">
        <f t="shared" si="139"/>
        <v>35000</v>
      </c>
      <c r="CO117" s="61">
        <f t="shared" si="144"/>
        <v>35000</v>
      </c>
      <c r="CP117" s="61">
        <f t="shared" si="149"/>
        <v>35000</v>
      </c>
      <c r="CQ117" s="61">
        <f t="shared" si="149"/>
        <v>35000</v>
      </c>
      <c r="CR117" s="61">
        <f t="shared" si="154"/>
        <v>35000</v>
      </c>
      <c r="CS117" s="61">
        <f t="shared" si="154"/>
        <v>35000</v>
      </c>
      <c r="CT117" s="61">
        <f t="shared" si="154"/>
        <v>35000</v>
      </c>
      <c r="CU117" s="61">
        <f t="shared" si="158"/>
        <v>35000</v>
      </c>
      <c r="CV117" s="61">
        <f t="shared" si="158"/>
        <v>35000</v>
      </c>
      <c r="CW117" s="61">
        <f t="shared" si="162"/>
        <v>35000</v>
      </c>
      <c r="CX117" s="61">
        <f t="shared" si="162"/>
        <v>35000</v>
      </c>
      <c r="CY117" s="61">
        <f t="shared" si="162"/>
        <v>35000</v>
      </c>
      <c r="CZ117" s="61">
        <f t="shared" si="166"/>
        <v>35000</v>
      </c>
      <c r="DA117" s="61">
        <f t="shared" si="171"/>
        <v>35000</v>
      </c>
      <c r="DB117" s="61">
        <f t="shared" si="176"/>
        <v>35000</v>
      </c>
      <c r="DC117" s="61">
        <f t="shared" si="176"/>
        <v>35000</v>
      </c>
      <c r="DD117" s="61">
        <f t="shared" si="191"/>
        <v>35000</v>
      </c>
      <c r="DE117" s="61">
        <f t="shared" si="191"/>
        <v>35000</v>
      </c>
      <c r="DF117" s="61">
        <f t="shared" si="195"/>
        <v>35000</v>
      </c>
      <c r="DG117" s="61">
        <f t="shared" ref="DG117:DI147" si="199">UP</f>
        <v>35000</v>
      </c>
      <c r="DH117" s="61">
        <f t="shared" si="199"/>
        <v>35000</v>
      </c>
      <c r="DI117" s="61">
        <f t="shared" si="199"/>
        <v>35000</v>
      </c>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f t="shared" ref="EV117:EW122" si="200">SK</f>
        <v>30000</v>
      </c>
      <c r="EX117" s="61">
        <f t="shared" si="187"/>
        <v>30000</v>
      </c>
      <c r="EY117" s="61">
        <f t="shared" si="187"/>
        <v>30000</v>
      </c>
      <c r="EZ117" s="61">
        <f t="shared" si="180"/>
        <v>30000</v>
      </c>
      <c r="FA117" s="61">
        <f t="shared" si="180"/>
        <v>30000</v>
      </c>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f t="shared" si="182"/>
        <v>3000</v>
      </c>
      <c r="FX117" s="61">
        <f t="shared" si="178"/>
        <v>3000</v>
      </c>
      <c r="FY117" s="61">
        <f t="shared" si="178"/>
        <v>3000</v>
      </c>
      <c r="FZ117" s="61">
        <f t="shared" si="178"/>
        <v>3000</v>
      </c>
      <c r="GA117" s="61">
        <f t="shared" si="159"/>
        <v>3000</v>
      </c>
      <c r="GB117" s="61">
        <f t="shared" si="159"/>
        <v>3000</v>
      </c>
      <c r="GC117" s="61">
        <f t="shared" si="156"/>
        <v>3000</v>
      </c>
      <c r="GD117" s="61">
        <f t="shared" si="145"/>
        <v>3000</v>
      </c>
      <c r="GE117" s="61">
        <f t="shared" si="140"/>
        <v>3000</v>
      </c>
      <c r="GF117" s="61">
        <f t="shared" si="140"/>
        <v>3000</v>
      </c>
      <c r="GG117" s="61">
        <f t="shared" si="136"/>
        <v>3000</v>
      </c>
      <c r="GH117" s="61">
        <f t="shared" si="136"/>
        <v>3000</v>
      </c>
      <c r="GI117" s="61">
        <f t="shared" si="136"/>
        <v>3000</v>
      </c>
      <c r="GJ117" s="61">
        <f t="shared" si="196"/>
        <v>4000</v>
      </c>
      <c r="GK117" s="61">
        <f t="shared" si="188"/>
        <v>4000</v>
      </c>
      <c r="GL117" s="61">
        <f t="shared" si="183"/>
        <v>4000</v>
      </c>
      <c r="GM117" s="61">
        <f t="shared" si="183"/>
        <v>4000</v>
      </c>
      <c r="GN117" s="61">
        <f t="shared" si="183"/>
        <v>4000</v>
      </c>
      <c r="GO117" s="61">
        <f t="shared" si="179"/>
        <v>4000</v>
      </c>
      <c r="GP117" s="61">
        <f t="shared" si="172"/>
        <v>4000</v>
      </c>
      <c r="GQ117" s="61">
        <f t="shared" si="164"/>
        <v>4000</v>
      </c>
      <c r="GR117" s="61">
        <f t="shared" si="164"/>
        <v>4000</v>
      </c>
      <c r="GS117" s="61">
        <f t="shared" si="164"/>
        <v>4000</v>
      </c>
      <c r="GT117" s="61">
        <f t="shared" si="197"/>
        <v>3000</v>
      </c>
      <c r="GU117" s="61">
        <f t="shared" si="197"/>
        <v>3000</v>
      </c>
      <c r="GV117" s="61">
        <f>AR</f>
        <v>3000</v>
      </c>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row>
    <row r="118" spans="1:233" ht="1.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f t="shared" si="192"/>
        <v>29000</v>
      </c>
      <c r="AI118" s="61">
        <f t="shared" si="193"/>
        <v>29000</v>
      </c>
      <c r="AJ118" s="61">
        <f t="shared" si="189"/>
        <v>29000</v>
      </c>
      <c r="AK118" s="61">
        <f t="shared" si="189"/>
        <v>29000</v>
      </c>
      <c r="AL118" s="61">
        <f t="shared" ref="AL118:AN145" si="201">RJ</f>
        <v>29000</v>
      </c>
      <c r="AM118" s="61">
        <f t="shared" si="201"/>
        <v>29000</v>
      </c>
      <c r="AN118" s="61">
        <f t="shared" si="201"/>
        <v>29000</v>
      </c>
      <c r="AO118" s="61">
        <f t="shared" si="198"/>
        <v>29000</v>
      </c>
      <c r="AP118" s="61">
        <f t="shared" si="198"/>
        <v>29000</v>
      </c>
      <c r="AQ118" s="61">
        <f t="shared" si="198"/>
        <v>29000</v>
      </c>
      <c r="AR118" s="61">
        <f t="shared" si="198"/>
        <v>29000</v>
      </c>
      <c r="AS118" s="61">
        <f t="shared" si="194"/>
        <v>29000</v>
      </c>
      <c r="AT118" s="61">
        <f t="shared" si="194"/>
        <v>29000</v>
      </c>
      <c r="AU118" s="61">
        <f t="shared" si="173"/>
        <v>29000</v>
      </c>
      <c r="AV118" s="61">
        <f t="shared" si="165"/>
        <v>29000</v>
      </c>
      <c r="AW118" s="61">
        <f t="shared" si="152"/>
        <v>29000</v>
      </c>
      <c r="AX118" s="61">
        <f t="shared" si="152"/>
        <v>29000</v>
      </c>
      <c r="AY118" s="61">
        <f t="shared" si="146"/>
        <v>29000</v>
      </c>
      <c r="AZ118" s="61">
        <f t="shared" si="146"/>
        <v>29000</v>
      </c>
      <c r="BA118" s="61">
        <f t="shared" si="138"/>
        <v>29000</v>
      </c>
      <c r="BB118" s="61">
        <f t="shared" si="130"/>
        <v>29000</v>
      </c>
      <c r="BC118" s="61">
        <f t="shared" si="129"/>
        <v>29000</v>
      </c>
      <c r="BD118" s="61">
        <f t="shared" si="107"/>
        <v>29000</v>
      </c>
      <c r="BE118" s="61">
        <f t="shared" si="104"/>
        <v>29000</v>
      </c>
      <c r="BF118" s="61">
        <f t="shared" si="185"/>
        <v>29000</v>
      </c>
      <c r="BG118" s="61">
        <f t="shared" si="185"/>
        <v>29000</v>
      </c>
      <c r="BH118" s="61">
        <f t="shared" si="185"/>
        <v>29000</v>
      </c>
      <c r="BI118" s="61">
        <f t="shared" si="185"/>
        <v>29000</v>
      </c>
      <c r="BJ118" s="61">
        <f t="shared" si="185"/>
        <v>29000</v>
      </c>
      <c r="BK118" s="61">
        <f t="shared" si="185"/>
        <v>29000</v>
      </c>
      <c r="BL118" s="61">
        <f t="shared" si="132"/>
        <v>29000</v>
      </c>
      <c r="BM118" s="61">
        <f t="shared" si="133"/>
        <v>29000</v>
      </c>
      <c r="BN118" s="61">
        <f t="shared" si="133"/>
        <v>29000</v>
      </c>
      <c r="BO118" s="61">
        <f t="shared" si="134"/>
        <v>29000</v>
      </c>
      <c r="BP118" s="61">
        <f t="shared" si="134"/>
        <v>29000</v>
      </c>
      <c r="BQ118" s="61">
        <f t="shared" si="147"/>
        <v>29000</v>
      </c>
      <c r="BR118" s="61">
        <f t="shared" si="161"/>
        <v>29000</v>
      </c>
      <c r="BS118" s="61">
        <f t="shared" si="167"/>
        <v>29000</v>
      </c>
      <c r="BT118" s="61">
        <f t="shared" si="174"/>
        <v>29000</v>
      </c>
      <c r="BU118" s="61">
        <f t="shared" ref="BU118:BV137" si="202">RJ</f>
        <v>29000</v>
      </c>
      <c r="BV118" s="61">
        <f t="shared" si="202"/>
        <v>29000</v>
      </c>
      <c r="BW118" s="61">
        <f t="shared" si="190"/>
        <v>29000</v>
      </c>
      <c r="BX118" s="61">
        <f t="shared" si="190"/>
        <v>29000</v>
      </c>
      <c r="BY118" s="61">
        <f t="shared" si="190"/>
        <v>29000</v>
      </c>
      <c r="BZ118" s="61">
        <f t="shared" si="190"/>
        <v>29000</v>
      </c>
      <c r="CA118" s="61">
        <f t="shared" si="169"/>
        <v>13000</v>
      </c>
      <c r="CB118" s="61">
        <f t="shared" ref="CB118:CD119" si="203">UP</f>
        <v>35000</v>
      </c>
      <c r="CC118" s="61">
        <f t="shared" si="203"/>
        <v>35000</v>
      </c>
      <c r="CD118" s="61">
        <f t="shared" si="203"/>
        <v>35000</v>
      </c>
      <c r="CE118" s="61">
        <f t="shared" si="102"/>
        <v>35000</v>
      </c>
      <c r="CF118" s="61">
        <f t="shared" si="99"/>
        <v>35000</v>
      </c>
      <c r="CG118" s="61">
        <f t="shared" si="122"/>
        <v>35000</v>
      </c>
      <c r="CH118" s="61">
        <f t="shared" si="122"/>
        <v>35000</v>
      </c>
      <c r="CI118" s="61">
        <f t="shared" si="122"/>
        <v>35000</v>
      </c>
      <c r="CJ118" s="61">
        <f t="shared" si="117"/>
        <v>35000</v>
      </c>
      <c r="CK118" s="61">
        <f t="shared" si="125"/>
        <v>35000</v>
      </c>
      <c r="CL118" s="61">
        <f t="shared" si="127"/>
        <v>35000</v>
      </c>
      <c r="CM118" s="61">
        <f t="shared" si="135"/>
        <v>35000</v>
      </c>
      <c r="CN118" s="61">
        <f t="shared" si="139"/>
        <v>35000</v>
      </c>
      <c r="CO118" s="61">
        <f t="shared" si="144"/>
        <v>35000</v>
      </c>
      <c r="CP118" s="61">
        <f t="shared" si="149"/>
        <v>35000</v>
      </c>
      <c r="CQ118" s="61">
        <f t="shared" si="149"/>
        <v>35000</v>
      </c>
      <c r="CR118" s="61">
        <f t="shared" si="154"/>
        <v>35000</v>
      </c>
      <c r="CS118" s="61">
        <f t="shared" si="154"/>
        <v>35000</v>
      </c>
      <c r="CT118" s="61">
        <f t="shared" si="154"/>
        <v>35000</v>
      </c>
      <c r="CU118" s="61">
        <f t="shared" si="158"/>
        <v>35000</v>
      </c>
      <c r="CV118" s="61">
        <f t="shared" si="158"/>
        <v>35000</v>
      </c>
      <c r="CW118" s="61">
        <f t="shared" si="162"/>
        <v>35000</v>
      </c>
      <c r="CX118" s="61">
        <f t="shared" si="162"/>
        <v>35000</v>
      </c>
      <c r="CY118" s="61">
        <f t="shared" si="162"/>
        <v>35000</v>
      </c>
      <c r="CZ118" s="61">
        <f t="shared" si="166"/>
        <v>35000</v>
      </c>
      <c r="DA118" s="61">
        <f t="shared" si="171"/>
        <v>35000</v>
      </c>
      <c r="DB118" s="61">
        <f t="shared" si="176"/>
        <v>35000</v>
      </c>
      <c r="DC118" s="61">
        <f t="shared" si="176"/>
        <v>35000</v>
      </c>
      <c r="DD118" s="61">
        <f t="shared" si="191"/>
        <v>35000</v>
      </c>
      <c r="DE118" s="61">
        <f t="shared" si="191"/>
        <v>35000</v>
      </c>
      <c r="DF118" s="61">
        <f t="shared" si="195"/>
        <v>35000</v>
      </c>
      <c r="DG118" s="61">
        <f t="shared" si="199"/>
        <v>35000</v>
      </c>
      <c r="DH118" s="61">
        <f t="shared" si="199"/>
        <v>35000</v>
      </c>
      <c r="DI118" s="61">
        <f t="shared" si="199"/>
        <v>35000</v>
      </c>
      <c r="DJ118" s="61">
        <f t="shared" ref="DJ118:DJ150" si="204">UP</f>
        <v>35000</v>
      </c>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f t="shared" si="200"/>
        <v>30000</v>
      </c>
      <c r="EX118" s="61">
        <f t="shared" si="187"/>
        <v>30000</v>
      </c>
      <c r="EY118" s="61">
        <f t="shared" si="187"/>
        <v>30000</v>
      </c>
      <c r="EZ118" s="61">
        <f t="shared" si="180"/>
        <v>30000</v>
      </c>
      <c r="FA118" s="61">
        <f t="shared" si="180"/>
        <v>30000</v>
      </c>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f t="shared" si="182"/>
        <v>3000</v>
      </c>
      <c r="FX118" s="61">
        <f t="shared" si="178"/>
        <v>3000</v>
      </c>
      <c r="FY118" s="61">
        <f t="shared" si="178"/>
        <v>3000</v>
      </c>
      <c r="FZ118" s="61">
        <f t="shared" si="178"/>
        <v>3000</v>
      </c>
      <c r="GA118" s="61">
        <f t="shared" si="159"/>
        <v>3000</v>
      </c>
      <c r="GB118" s="61">
        <f t="shared" si="159"/>
        <v>3000</v>
      </c>
      <c r="GC118" s="61">
        <f t="shared" si="156"/>
        <v>3000</v>
      </c>
      <c r="GD118" s="61">
        <f t="shared" si="145"/>
        <v>3000</v>
      </c>
      <c r="GE118" s="61">
        <f t="shared" si="140"/>
        <v>3000</v>
      </c>
      <c r="GF118" s="61">
        <f t="shared" si="140"/>
        <v>3000</v>
      </c>
      <c r="GG118" s="61">
        <f t="shared" si="136"/>
        <v>3000</v>
      </c>
      <c r="GH118" s="61">
        <f t="shared" si="136"/>
        <v>3000</v>
      </c>
      <c r="GI118" s="61">
        <f t="shared" ref="GI118:GI132" si="205">AS</f>
        <v>4000</v>
      </c>
      <c r="GJ118" s="61">
        <f t="shared" si="196"/>
        <v>4000</v>
      </c>
      <c r="GK118" s="61">
        <f t="shared" si="188"/>
        <v>4000</v>
      </c>
      <c r="GL118" s="61">
        <f t="shared" si="183"/>
        <v>4000</v>
      </c>
      <c r="GM118" s="61">
        <f t="shared" si="183"/>
        <v>4000</v>
      </c>
      <c r="GN118" s="61">
        <f t="shared" si="183"/>
        <v>4000</v>
      </c>
      <c r="GO118" s="61">
        <f t="shared" si="179"/>
        <v>4000</v>
      </c>
      <c r="GP118" s="61">
        <f t="shared" si="172"/>
        <v>4000</v>
      </c>
      <c r="GQ118" s="61">
        <f>AS</f>
        <v>4000</v>
      </c>
      <c r="GR118" s="61">
        <f t="shared" si="164"/>
        <v>4000</v>
      </c>
      <c r="GS118" s="61">
        <f>AR</f>
        <v>3000</v>
      </c>
      <c r="GT118" s="61">
        <f t="shared" si="197"/>
        <v>3000</v>
      </c>
      <c r="GU118" s="61">
        <f t="shared" si="197"/>
        <v>3000</v>
      </c>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row>
    <row r="119" spans="1:233" ht="1.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f t="shared" ref="AG119:AG120" si="206">RJ</f>
        <v>29000</v>
      </c>
      <c r="AH119" s="61">
        <f t="shared" ref="AG119:AH131" si="207">RJ</f>
        <v>29000</v>
      </c>
      <c r="AI119" s="61">
        <f t="shared" si="193"/>
        <v>29000</v>
      </c>
      <c r="AJ119" s="61">
        <f t="shared" si="189"/>
        <v>29000</v>
      </c>
      <c r="AK119" s="61">
        <f t="shared" si="189"/>
        <v>29000</v>
      </c>
      <c r="AL119" s="61">
        <f t="shared" si="201"/>
        <v>29000</v>
      </c>
      <c r="AM119" s="61">
        <f t="shared" si="201"/>
        <v>29000</v>
      </c>
      <c r="AN119" s="61">
        <f t="shared" si="201"/>
        <v>29000</v>
      </c>
      <c r="AO119" s="61">
        <f t="shared" si="198"/>
        <v>29000</v>
      </c>
      <c r="AP119" s="61">
        <f t="shared" si="198"/>
        <v>29000</v>
      </c>
      <c r="AQ119" s="61">
        <f t="shared" si="198"/>
        <v>29000</v>
      </c>
      <c r="AR119" s="61">
        <f t="shared" si="198"/>
        <v>29000</v>
      </c>
      <c r="AS119" s="61">
        <f t="shared" si="194"/>
        <v>29000</v>
      </c>
      <c r="AT119" s="61">
        <f t="shared" si="194"/>
        <v>29000</v>
      </c>
      <c r="AU119" s="61">
        <f t="shared" si="173"/>
        <v>29000</v>
      </c>
      <c r="AV119" s="61">
        <f t="shared" si="165"/>
        <v>29000</v>
      </c>
      <c r="AW119" s="61">
        <f t="shared" si="152"/>
        <v>29000</v>
      </c>
      <c r="AX119" s="61">
        <f t="shared" si="152"/>
        <v>29000</v>
      </c>
      <c r="AY119" s="61">
        <f t="shared" si="146"/>
        <v>29000</v>
      </c>
      <c r="AZ119" s="61">
        <f t="shared" si="146"/>
        <v>29000</v>
      </c>
      <c r="BA119" s="61">
        <f t="shared" si="138"/>
        <v>29000</v>
      </c>
      <c r="BB119" s="61">
        <f t="shared" si="130"/>
        <v>29000</v>
      </c>
      <c r="BC119" s="61">
        <f t="shared" si="129"/>
        <v>29000</v>
      </c>
      <c r="BD119" s="61">
        <f t="shared" si="107"/>
        <v>29000</v>
      </c>
      <c r="BE119" s="61">
        <f t="shared" si="104"/>
        <v>29000</v>
      </c>
      <c r="BF119" s="61">
        <f t="shared" si="185"/>
        <v>29000</v>
      </c>
      <c r="BG119" s="61">
        <f t="shared" si="185"/>
        <v>29000</v>
      </c>
      <c r="BH119" s="61">
        <f t="shared" si="185"/>
        <v>29000</v>
      </c>
      <c r="BI119" s="61">
        <f t="shared" si="185"/>
        <v>29000</v>
      </c>
      <c r="BJ119" s="61">
        <f t="shared" si="185"/>
        <v>29000</v>
      </c>
      <c r="BK119" s="61">
        <f t="shared" si="185"/>
        <v>29000</v>
      </c>
      <c r="BL119" s="61">
        <f t="shared" si="132"/>
        <v>29000</v>
      </c>
      <c r="BM119" s="61">
        <f t="shared" si="133"/>
        <v>29000</v>
      </c>
      <c r="BN119" s="61">
        <f t="shared" si="133"/>
        <v>29000</v>
      </c>
      <c r="BO119" s="61">
        <f t="shared" si="134"/>
        <v>29000</v>
      </c>
      <c r="BP119" s="61">
        <f t="shared" si="134"/>
        <v>29000</v>
      </c>
      <c r="BQ119" s="61">
        <f t="shared" si="147"/>
        <v>29000</v>
      </c>
      <c r="BR119" s="61">
        <f t="shared" si="161"/>
        <v>29000</v>
      </c>
      <c r="BS119" s="61">
        <f t="shared" si="167"/>
        <v>29000</v>
      </c>
      <c r="BT119" s="61">
        <f t="shared" si="174"/>
        <v>29000</v>
      </c>
      <c r="BU119" s="61">
        <f t="shared" si="202"/>
        <v>29000</v>
      </c>
      <c r="BV119" s="61">
        <f t="shared" si="202"/>
        <v>29000</v>
      </c>
      <c r="BW119" s="61">
        <f t="shared" si="190"/>
        <v>29000</v>
      </c>
      <c r="BX119" s="61">
        <f t="shared" si="190"/>
        <v>29000</v>
      </c>
      <c r="BY119" s="61">
        <f t="shared" si="190"/>
        <v>29000</v>
      </c>
      <c r="BZ119" s="61">
        <f t="shared" si="190"/>
        <v>29000</v>
      </c>
      <c r="CA119" s="61"/>
      <c r="CB119" s="61">
        <f t="shared" si="203"/>
        <v>35000</v>
      </c>
      <c r="CC119" s="61">
        <f t="shared" si="203"/>
        <v>35000</v>
      </c>
      <c r="CD119" s="61">
        <f t="shared" si="203"/>
        <v>35000</v>
      </c>
      <c r="CE119" s="61">
        <f t="shared" si="102"/>
        <v>35000</v>
      </c>
      <c r="CF119" s="61">
        <f t="shared" si="99"/>
        <v>35000</v>
      </c>
      <c r="CG119" s="61">
        <f t="shared" si="122"/>
        <v>35000</v>
      </c>
      <c r="CH119" s="61">
        <f t="shared" si="122"/>
        <v>35000</v>
      </c>
      <c r="CI119" s="61">
        <f t="shared" si="122"/>
        <v>35000</v>
      </c>
      <c r="CJ119" s="61">
        <f t="shared" si="117"/>
        <v>35000</v>
      </c>
      <c r="CK119" s="61">
        <f t="shared" si="125"/>
        <v>35000</v>
      </c>
      <c r="CL119" s="61">
        <f t="shared" si="127"/>
        <v>35000</v>
      </c>
      <c r="CM119" s="61">
        <f t="shared" si="135"/>
        <v>35000</v>
      </c>
      <c r="CN119" s="61">
        <f t="shared" si="139"/>
        <v>35000</v>
      </c>
      <c r="CO119" s="61">
        <f t="shared" si="144"/>
        <v>35000</v>
      </c>
      <c r="CP119" s="61">
        <f t="shared" si="149"/>
        <v>35000</v>
      </c>
      <c r="CQ119" s="61">
        <f t="shared" si="149"/>
        <v>35000</v>
      </c>
      <c r="CR119" s="61">
        <f t="shared" si="154"/>
        <v>35000</v>
      </c>
      <c r="CS119" s="61">
        <f t="shared" si="154"/>
        <v>35000</v>
      </c>
      <c r="CT119" s="61">
        <f t="shared" si="154"/>
        <v>35000</v>
      </c>
      <c r="CU119" s="61">
        <f t="shared" si="158"/>
        <v>35000</v>
      </c>
      <c r="CV119" s="61">
        <f t="shared" si="158"/>
        <v>35000</v>
      </c>
      <c r="CW119" s="61">
        <f t="shared" si="162"/>
        <v>35000</v>
      </c>
      <c r="CX119" s="61">
        <f t="shared" si="162"/>
        <v>35000</v>
      </c>
      <c r="CY119" s="61">
        <f t="shared" si="162"/>
        <v>35000</v>
      </c>
      <c r="CZ119" s="61">
        <f t="shared" si="166"/>
        <v>35000</v>
      </c>
      <c r="DA119" s="61">
        <f t="shared" si="171"/>
        <v>35000</v>
      </c>
      <c r="DB119" s="61">
        <f t="shared" si="176"/>
        <v>35000</v>
      </c>
      <c r="DC119" s="61">
        <f t="shared" si="176"/>
        <v>35000</v>
      </c>
      <c r="DD119" s="61">
        <f t="shared" si="191"/>
        <v>35000</v>
      </c>
      <c r="DE119" s="61">
        <f t="shared" si="191"/>
        <v>35000</v>
      </c>
      <c r="DF119" s="61">
        <f t="shared" si="195"/>
        <v>35000</v>
      </c>
      <c r="DG119" s="61">
        <f t="shared" si="199"/>
        <v>35000</v>
      </c>
      <c r="DH119" s="61">
        <f t="shared" si="199"/>
        <v>35000</v>
      </c>
      <c r="DI119" s="61">
        <f t="shared" si="199"/>
        <v>35000</v>
      </c>
      <c r="DJ119" s="61">
        <f t="shared" si="204"/>
        <v>35000</v>
      </c>
      <c r="DK119" s="61">
        <f t="shared" ref="DK119:DM138" si="208">UP</f>
        <v>35000</v>
      </c>
      <c r="DL119" s="61">
        <f t="shared" si="208"/>
        <v>35000</v>
      </c>
      <c r="DM119" s="61">
        <f t="shared" si="208"/>
        <v>35000</v>
      </c>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f t="shared" si="200"/>
        <v>30000</v>
      </c>
      <c r="EW119" s="61">
        <f t="shared" si="200"/>
        <v>30000</v>
      </c>
      <c r="EX119" s="61">
        <f t="shared" si="187"/>
        <v>30000</v>
      </c>
      <c r="EY119" s="61">
        <f t="shared" si="187"/>
        <v>30000</v>
      </c>
      <c r="EZ119" s="61">
        <f t="shared" si="180"/>
        <v>30000</v>
      </c>
      <c r="FA119" s="61">
        <f t="shared" si="180"/>
        <v>30000</v>
      </c>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f t="shared" si="182"/>
        <v>3000</v>
      </c>
      <c r="FX119" s="61">
        <f t="shared" si="178"/>
        <v>3000</v>
      </c>
      <c r="FY119" s="61">
        <f t="shared" si="178"/>
        <v>3000</v>
      </c>
      <c r="FZ119" s="61">
        <f t="shared" si="178"/>
        <v>3000</v>
      </c>
      <c r="GA119" s="61">
        <f t="shared" si="159"/>
        <v>3000</v>
      </c>
      <c r="GB119" s="61">
        <f t="shared" si="159"/>
        <v>3000</v>
      </c>
      <c r="GC119" s="61">
        <f t="shared" si="156"/>
        <v>3000</v>
      </c>
      <c r="GD119" s="61">
        <f t="shared" si="145"/>
        <v>3000</v>
      </c>
      <c r="GE119" s="61">
        <f t="shared" si="140"/>
        <v>3000</v>
      </c>
      <c r="GF119" s="61">
        <f t="shared" si="140"/>
        <v>3000</v>
      </c>
      <c r="GG119" s="61">
        <f t="shared" si="136"/>
        <v>3000</v>
      </c>
      <c r="GH119" s="61">
        <f t="shared" si="136"/>
        <v>3000</v>
      </c>
      <c r="GI119" s="61">
        <f t="shared" si="205"/>
        <v>4000</v>
      </c>
      <c r="GJ119" s="61">
        <f t="shared" si="196"/>
        <v>4000</v>
      </c>
      <c r="GK119" s="61">
        <f t="shared" si="188"/>
        <v>4000</v>
      </c>
      <c r="GL119" s="61">
        <f t="shared" si="183"/>
        <v>4000</v>
      </c>
      <c r="GM119" s="61">
        <f t="shared" si="183"/>
        <v>4000</v>
      </c>
      <c r="GN119" s="61">
        <f t="shared" si="183"/>
        <v>4000</v>
      </c>
      <c r="GO119" s="61">
        <f t="shared" si="179"/>
        <v>4000</v>
      </c>
      <c r="GP119" s="61">
        <f t="shared" si="172"/>
        <v>4000</v>
      </c>
      <c r="GQ119" s="61">
        <f t="shared" ref="GQ119:GQ124" si="209">NL</f>
        <v>25000</v>
      </c>
      <c r="GR119" s="61">
        <f>AR</f>
        <v>3000</v>
      </c>
      <c r="GS119" s="61">
        <f>AR</f>
        <v>3000</v>
      </c>
      <c r="GT119" s="61">
        <f t="shared" si="197"/>
        <v>3000</v>
      </c>
      <c r="GU119" s="61">
        <f t="shared" si="197"/>
        <v>3000</v>
      </c>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row>
    <row r="120" spans="1:233" ht="1.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f t="shared" si="206"/>
        <v>29000</v>
      </c>
      <c r="AH120" s="61">
        <f t="shared" si="207"/>
        <v>29000</v>
      </c>
      <c r="AI120" s="61">
        <f t="shared" si="193"/>
        <v>29000</v>
      </c>
      <c r="AJ120" s="61">
        <f t="shared" si="189"/>
        <v>29000</v>
      </c>
      <c r="AK120" s="61">
        <f t="shared" si="189"/>
        <v>29000</v>
      </c>
      <c r="AL120" s="61">
        <f t="shared" si="201"/>
        <v>29000</v>
      </c>
      <c r="AM120" s="61">
        <f t="shared" si="201"/>
        <v>29000</v>
      </c>
      <c r="AN120" s="61">
        <f t="shared" si="201"/>
        <v>29000</v>
      </c>
      <c r="AO120" s="61">
        <f t="shared" si="198"/>
        <v>29000</v>
      </c>
      <c r="AP120" s="61">
        <f t="shared" si="198"/>
        <v>29000</v>
      </c>
      <c r="AQ120" s="61">
        <f t="shared" si="198"/>
        <v>29000</v>
      </c>
      <c r="AR120" s="61">
        <f t="shared" si="198"/>
        <v>29000</v>
      </c>
      <c r="AS120" s="61">
        <f t="shared" si="194"/>
        <v>29000</v>
      </c>
      <c r="AT120" s="61">
        <f t="shared" si="194"/>
        <v>29000</v>
      </c>
      <c r="AU120" s="61">
        <f t="shared" si="173"/>
        <v>29000</v>
      </c>
      <c r="AV120" s="61">
        <f t="shared" si="165"/>
        <v>29000</v>
      </c>
      <c r="AW120" s="61">
        <f t="shared" si="152"/>
        <v>29000</v>
      </c>
      <c r="AX120" s="61">
        <f t="shared" si="152"/>
        <v>29000</v>
      </c>
      <c r="AY120" s="61">
        <f t="shared" si="146"/>
        <v>29000</v>
      </c>
      <c r="AZ120" s="61">
        <f t="shared" si="146"/>
        <v>29000</v>
      </c>
      <c r="BA120" s="61">
        <f t="shared" si="138"/>
        <v>29000</v>
      </c>
      <c r="BB120" s="61">
        <f t="shared" si="130"/>
        <v>29000</v>
      </c>
      <c r="BC120" s="61">
        <f t="shared" si="129"/>
        <v>29000</v>
      </c>
      <c r="BD120" s="61">
        <f t="shared" si="107"/>
        <v>29000</v>
      </c>
      <c r="BE120" s="61">
        <f t="shared" si="104"/>
        <v>29000</v>
      </c>
      <c r="BF120" s="61">
        <f t="shared" si="185"/>
        <v>29000</v>
      </c>
      <c r="BG120" s="61">
        <f t="shared" si="185"/>
        <v>29000</v>
      </c>
      <c r="BH120" s="61">
        <f t="shared" si="185"/>
        <v>29000</v>
      </c>
      <c r="BI120" s="61">
        <f t="shared" si="185"/>
        <v>29000</v>
      </c>
      <c r="BJ120" s="61">
        <f t="shared" si="185"/>
        <v>29000</v>
      </c>
      <c r="BK120" s="61">
        <f t="shared" si="185"/>
        <v>29000</v>
      </c>
      <c r="BL120" s="61">
        <f t="shared" si="132"/>
        <v>29000</v>
      </c>
      <c r="BM120" s="61">
        <f t="shared" si="133"/>
        <v>29000</v>
      </c>
      <c r="BN120" s="61">
        <f t="shared" si="133"/>
        <v>29000</v>
      </c>
      <c r="BO120" s="61">
        <f t="shared" si="134"/>
        <v>29000</v>
      </c>
      <c r="BP120" s="61">
        <f t="shared" si="134"/>
        <v>29000</v>
      </c>
      <c r="BQ120" s="61">
        <f t="shared" si="147"/>
        <v>29000</v>
      </c>
      <c r="BR120" s="61">
        <f t="shared" si="161"/>
        <v>29000</v>
      </c>
      <c r="BS120" s="61">
        <f t="shared" si="167"/>
        <v>29000</v>
      </c>
      <c r="BT120" s="61">
        <f t="shared" si="174"/>
        <v>29000</v>
      </c>
      <c r="BU120" s="61">
        <f t="shared" si="202"/>
        <v>29000</v>
      </c>
      <c r="BV120" s="61">
        <f t="shared" si="202"/>
        <v>29000</v>
      </c>
      <c r="BW120" s="61">
        <f t="shared" si="190"/>
        <v>29000</v>
      </c>
      <c r="BX120" s="61">
        <f t="shared" si="190"/>
        <v>29000</v>
      </c>
      <c r="BY120" s="61">
        <f t="shared" si="190"/>
        <v>29000</v>
      </c>
      <c r="BZ120" s="61">
        <f t="shared" si="190"/>
        <v>29000</v>
      </c>
      <c r="CA120" s="61">
        <f t="shared" ref="CA120:CE135" si="210">RJ</f>
        <v>29000</v>
      </c>
      <c r="CB120" s="61">
        <f t="shared" si="210"/>
        <v>29000</v>
      </c>
      <c r="CC120" s="61"/>
      <c r="CD120" s="61">
        <f>UP</f>
        <v>35000</v>
      </c>
      <c r="CE120" s="61">
        <f t="shared" si="102"/>
        <v>35000</v>
      </c>
      <c r="CF120" s="61">
        <f t="shared" si="99"/>
        <v>35000</v>
      </c>
      <c r="CG120" s="61">
        <f t="shared" si="122"/>
        <v>35000</v>
      </c>
      <c r="CH120" s="61">
        <f t="shared" si="122"/>
        <v>35000</v>
      </c>
      <c r="CI120" s="61">
        <f t="shared" si="122"/>
        <v>35000</v>
      </c>
      <c r="CJ120" s="61">
        <f t="shared" si="117"/>
        <v>35000</v>
      </c>
      <c r="CK120" s="61">
        <f t="shared" si="125"/>
        <v>35000</v>
      </c>
      <c r="CL120" s="61">
        <f t="shared" si="127"/>
        <v>35000</v>
      </c>
      <c r="CM120" s="61">
        <f t="shared" si="135"/>
        <v>35000</v>
      </c>
      <c r="CN120" s="61">
        <f t="shared" si="139"/>
        <v>35000</v>
      </c>
      <c r="CO120" s="61">
        <f t="shared" si="144"/>
        <v>35000</v>
      </c>
      <c r="CP120" s="61">
        <f t="shared" si="149"/>
        <v>35000</v>
      </c>
      <c r="CQ120" s="61">
        <f t="shared" si="149"/>
        <v>35000</v>
      </c>
      <c r="CR120" s="61">
        <f t="shared" si="154"/>
        <v>35000</v>
      </c>
      <c r="CS120" s="61">
        <f t="shared" si="154"/>
        <v>35000</v>
      </c>
      <c r="CT120" s="61">
        <f t="shared" si="154"/>
        <v>35000</v>
      </c>
      <c r="CU120" s="61">
        <f t="shared" si="158"/>
        <v>35000</v>
      </c>
      <c r="CV120" s="61">
        <f t="shared" si="158"/>
        <v>35000</v>
      </c>
      <c r="CW120" s="61">
        <f t="shared" si="162"/>
        <v>35000</v>
      </c>
      <c r="CX120" s="61">
        <f t="shared" si="162"/>
        <v>35000</v>
      </c>
      <c r="CY120" s="61">
        <f t="shared" si="162"/>
        <v>35000</v>
      </c>
      <c r="CZ120" s="61">
        <f t="shared" si="166"/>
        <v>35000</v>
      </c>
      <c r="DA120" s="61">
        <f t="shared" si="171"/>
        <v>35000</v>
      </c>
      <c r="DB120" s="61">
        <f t="shared" si="176"/>
        <v>35000</v>
      </c>
      <c r="DC120" s="61">
        <f t="shared" si="176"/>
        <v>35000</v>
      </c>
      <c r="DD120" s="61">
        <f t="shared" si="191"/>
        <v>35000</v>
      </c>
      <c r="DE120" s="61">
        <f t="shared" si="191"/>
        <v>35000</v>
      </c>
      <c r="DF120" s="61">
        <f t="shared" si="195"/>
        <v>35000</v>
      </c>
      <c r="DG120" s="61">
        <f t="shared" si="199"/>
        <v>35000</v>
      </c>
      <c r="DH120" s="61">
        <f t="shared" si="199"/>
        <v>35000</v>
      </c>
      <c r="DI120" s="61">
        <f t="shared" si="199"/>
        <v>35000</v>
      </c>
      <c r="DJ120" s="61">
        <f t="shared" si="204"/>
        <v>35000</v>
      </c>
      <c r="DK120" s="61">
        <f t="shared" si="208"/>
        <v>35000</v>
      </c>
      <c r="DL120" s="61">
        <f t="shared" si="208"/>
        <v>35000</v>
      </c>
      <c r="DM120" s="61">
        <f t="shared" si="208"/>
        <v>35000</v>
      </c>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f t="shared" si="200"/>
        <v>30000</v>
      </c>
      <c r="EW120" s="61">
        <f t="shared" si="200"/>
        <v>30000</v>
      </c>
      <c r="EX120" s="61">
        <f t="shared" si="187"/>
        <v>30000</v>
      </c>
      <c r="EY120" s="61">
        <f t="shared" si="187"/>
        <v>30000</v>
      </c>
      <c r="EZ120" s="61">
        <f t="shared" si="180"/>
        <v>30000</v>
      </c>
      <c r="FA120" s="61">
        <f t="shared" si="180"/>
        <v>30000</v>
      </c>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f t="shared" si="178"/>
        <v>3000</v>
      </c>
      <c r="FX120" s="61">
        <f t="shared" si="178"/>
        <v>3000</v>
      </c>
      <c r="FY120" s="61">
        <f t="shared" si="178"/>
        <v>3000</v>
      </c>
      <c r="FZ120" s="61">
        <f t="shared" si="178"/>
        <v>3000</v>
      </c>
      <c r="GA120" s="61">
        <f t="shared" si="159"/>
        <v>3000</v>
      </c>
      <c r="GB120" s="61">
        <f t="shared" si="159"/>
        <v>3000</v>
      </c>
      <c r="GC120" s="61">
        <f t="shared" si="156"/>
        <v>3000</v>
      </c>
      <c r="GD120" s="61">
        <f t="shared" si="145"/>
        <v>3000</v>
      </c>
      <c r="GE120" s="61">
        <f t="shared" si="140"/>
        <v>3000</v>
      </c>
      <c r="GF120" s="61">
        <f t="shared" si="140"/>
        <v>3000</v>
      </c>
      <c r="GG120" s="61">
        <f>AR</f>
        <v>3000</v>
      </c>
      <c r="GH120" s="61">
        <f t="shared" si="136"/>
        <v>3000</v>
      </c>
      <c r="GI120" s="61">
        <f t="shared" si="205"/>
        <v>4000</v>
      </c>
      <c r="GJ120" s="61">
        <f t="shared" si="196"/>
        <v>4000</v>
      </c>
      <c r="GK120" s="61">
        <f t="shared" si="188"/>
        <v>4000</v>
      </c>
      <c r="GL120" s="61">
        <f t="shared" si="183"/>
        <v>4000</v>
      </c>
      <c r="GM120" s="61">
        <f t="shared" si="183"/>
        <v>4000</v>
      </c>
      <c r="GN120" s="61">
        <f t="shared" si="183"/>
        <v>4000</v>
      </c>
      <c r="GO120" s="61">
        <f t="shared" si="179"/>
        <v>4000</v>
      </c>
      <c r="GP120" s="61">
        <f t="shared" si="172"/>
        <v>4000</v>
      </c>
      <c r="GQ120" s="61">
        <f t="shared" si="209"/>
        <v>25000</v>
      </c>
      <c r="GR120" s="61">
        <f>AR</f>
        <v>3000</v>
      </c>
      <c r="GS120" s="61">
        <f>AR</f>
        <v>3000</v>
      </c>
      <c r="GT120" s="61">
        <f t="shared" si="197"/>
        <v>3000</v>
      </c>
      <c r="GU120" s="61">
        <f t="shared" si="197"/>
        <v>3000</v>
      </c>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row>
    <row r="121" spans="1:233" ht="1.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f t="shared" ref="AF121:AG128" si="211">RJ</f>
        <v>29000</v>
      </c>
      <c r="AG121" s="61">
        <f t="shared" si="211"/>
        <v>29000</v>
      </c>
      <c r="AH121" s="61">
        <f t="shared" si="207"/>
        <v>29000</v>
      </c>
      <c r="AI121" s="61">
        <f t="shared" si="193"/>
        <v>29000</v>
      </c>
      <c r="AJ121" s="61">
        <f t="shared" si="189"/>
        <v>29000</v>
      </c>
      <c r="AK121" s="61">
        <f t="shared" si="189"/>
        <v>29000</v>
      </c>
      <c r="AL121" s="61">
        <f t="shared" si="201"/>
        <v>29000</v>
      </c>
      <c r="AM121" s="61">
        <f t="shared" si="201"/>
        <v>29000</v>
      </c>
      <c r="AN121" s="61">
        <f t="shared" si="201"/>
        <v>29000</v>
      </c>
      <c r="AO121" s="61">
        <f t="shared" si="198"/>
        <v>29000</v>
      </c>
      <c r="AP121" s="61">
        <f t="shared" si="198"/>
        <v>29000</v>
      </c>
      <c r="AQ121" s="61">
        <f t="shared" si="198"/>
        <v>29000</v>
      </c>
      <c r="AR121" s="61">
        <f t="shared" si="198"/>
        <v>29000</v>
      </c>
      <c r="AS121" s="61">
        <f t="shared" si="194"/>
        <v>29000</v>
      </c>
      <c r="AT121" s="61">
        <f t="shared" si="194"/>
        <v>29000</v>
      </c>
      <c r="AU121" s="61">
        <f t="shared" si="173"/>
        <v>29000</v>
      </c>
      <c r="AV121" s="61">
        <f t="shared" si="165"/>
        <v>29000</v>
      </c>
      <c r="AW121" s="61">
        <f t="shared" si="152"/>
        <v>29000</v>
      </c>
      <c r="AX121" s="61">
        <f t="shared" si="152"/>
        <v>29000</v>
      </c>
      <c r="AY121" s="61">
        <f t="shared" si="146"/>
        <v>29000</v>
      </c>
      <c r="AZ121" s="61">
        <f t="shared" si="146"/>
        <v>29000</v>
      </c>
      <c r="BA121" s="61">
        <f t="shared" si="138"/>
        <v>29000</v>
      </c>
      <c r="BB121" s="61">
        <f t="shared" si="130"/>
        <v>29000</v>
      </c>
      <c r="BC121" s="61">
        <f t="shared" si="129"/>
        <v>29000</v>
      </c>
      <c r="BD121" s="61">
        <f t="shared" si="107"/>
        <v>29000</v>
      </c>
      <c r="BE121" s="61">
        <f t="shared" si="104"/>
        <v>29000</v>
      </c>
      <c r="BF121" s="61">
        <f t="shared" si="185"/>
        <v>29000</v>
      </c>
      <c r="BG121" s="61">
        <f t="shared" si="185"/>
        <v>29000</v>
      </c>
      <c r="BH121" s="61">
        <f t="shared" si="185"/>
        <v>29000</v>
      </c>
      <c r="BI121" s="61">
        <f t="shared" si="185"/>
        <v>29000</v>
      </c>
      <c r="BJ121" s="61">
        <f t="shared" si="185"/>
        <v>29000</v>
      </c>
      <c r="BK121" s="61">
        <f t="shared" si="185"/>
        <v>29000</v>
      </c>
      <c r="BL121" s="61">
        <f t="shared" si="132"/>
        <v>29000</v>
      </c>
      <c r="BM121" s="61">
        <f t="shared" ref="BM121:BN140" si="212">RJ</f>
        <v>29000</v>
      </c>
      <c r="BN121" s="61">
        <f t="shared" si="212"/>
        <v>29000</v>
      </c>
      <c r="BO121" s="61">
        <f t="shared" si="134"/>
        <v>29000</v>
      </c>
      <c r="BP121" s="61">
        <f t="shared" si="134"/>
        <v>29000</v>
      </c>
      <c r="BQ121" s="61">
        <f t="shared" si="147"/>
        <v>29000</v>
      </c>
      <c r="BR121" s="61">
        <f t="shared" si="161"/>
        <v>29000</v>
      </c>
      <c r="BS121" s="61">
        <f t="shared" si="167"/>
        <v>29000</v>
      </c>
      <c r="BT121" s="61">
        <f t="shared" si="174"/>
        <v>29000</v>
      </c>
      <c r="BU121" s="61">
        <f t="shared" si="202"/>
        <v>29000</v>
      </c>
      <c r="BV121" s="61">
        <f t="shared" si="202"/>
        <v>29000</v>
      </c>
      <c r="BW121" s="61">
        <f t="shared" si="190"/>
        <v>29000</v>
      </c>
      <c r="BX121" s="61">
        <f t="shared" si="190"/>
        <v>29000</v>
      </c>
      <c r="BY121" s="61">
        <f t="shared" si="190"/>
        <v>29000</v>
      </c>
      <c r="BZ121" s="61">
        <f t="shared" si="190"/>
        <v>29000</v>
      </c>
      <c r="CA121" s="61">
        <f t="shared" si="210"/>
        <v>29000</v>
      </c>
      <c r="CB121" s="61">
        <f t="shared" si="210"/>
        <v>29000</v>
      </c>
      <c r="CC121" s="61">
        <f t="shared" ref="CC121:CC134" si="213">RJ</f>
        <v>29000</v>
      </c>
      <c r="CD121" s="61">
        <f>UP</f>
        <v>35000</v>
      </c>
      <c r="CE121" s="61">
        <f t="shared" si="102"/>
        <v>35000</v>
      </c>
      <c r="CF121" s="61">
        <f t="shared" si="99"/>
        <v>35000</v>
      </c>
      <c r="CG121" s="61">
        <f t="shared" si="122"/>
        <v>35000</v>
      </c>
      <c r="CH121" s="61">
        <f t="shared" si="122"/>
        <v>35000</v>
      </c>
      <c r="CI121" s="61">
        <f t="shared" si="122"/>
        <v>35000</v>
      </c>
      <c r="CJ121" s="61">
        <f t="shared" si="117"/>
        <v>35000</v>
      </c>
      <c r="CK121" s="61">
        <f t="shared" si="125"/>
        <v>35000</v>
      </c>
      <c r="CL121" s="61">
        <f t="shared" si="127"/>
        <v>35000</v>
      </c>
      <c r="CM121" s="61">
        <f t="shared" si="135"/>
        <v>35000</v>
      </c>
      <c r="CN121" s="61">
        <f t="shared" si="139"/>
        <v>35000</v>
      </c>
      <c r="CO121" s="61">
        <f t="shared" si="144"/>
        <v>35000</v>
      </c>
      <c r="CP121" s="61">
        <f t="shared" si="149"/>
        <v>35000</v>
      </c>
      <c r="CQ121" s="61">
        <f t="shared" si="149"/>
        <v>35000</v>
      </c>
      <c r="CR121" s="61">
        <f t="shared" si="154"/>
        <v>35000</v>
      </c>
      <c r="CS121" s="61">
        <f t="shared" si="154"/>
        <v>35000</v>
      </c>
      <c r="CT121" s="61">
        <f t="shared" si="154"/>
        <v>35000</v>
      </c>
      <c r="CU121" s="61">
        <f t="shared" si="158"/>
        <v>35000</v>
      </c>
      <c r="CV121" s="61">
        <f t="shared" si="158"/>
        <v>35000</v>
      </c>
      <c r="CW121" s="61">
        <f t="shared" si="162"/>
        <v>35000</v>
      </c>
      <c r="CX121" s="61">
        <f t="shared" si="162"/>
        <v>35000</v>
      </c>
      <c r="CY121" s="61">
        <f t="shared" si="162"/>
        <v>35000</v>
      </c>
      <c r="CZ121" s="61">
        <f t="shared" si="166"/>
        <v>35000</v>
      </c>
      <c r="DA121" s="61">
        <f t="shared" si="171"/>
        <v>35000</v>
      </c>
      <c r="DB121" s="61">
        <f t="shared" si="176"/>
        <v>35000</v>
      </c>
      <c r="DC121" s="61">
        <f t="shared" si="176"/>
        <v>35000</v>
      </c>
      <c r="DD121" s="61">
        <f t="shared" si="191"/>
        <v>35000</v>
      </c>
      <c r="DE121" s="61">
        <f t="shared" si="191"/>
        <v>35000</v>
      </c>
      <c r="DF121" s="61">
        <f t="shared" si="195"/>
        <v>35000</v>
      </c>
      <c r="DG121" s="61">
        <f t="shared" si="199"/>
        <v>35000</v>
      </c>
      <c r="DH121" s="61">
        <f t="shared" si="199"/>
        <v>35000</v>
      </c>
      <c r="DI121" s="61">
        <f t="shared" si="199"/>
        <v>35000</v>
      </c>
      <c r="DJ121" s="61">
        <f t="shared" si="204"/>
        <v>35000</v>
      </c>
      <c r="DK121" s="61">
        <f t="shared" si="208"/>
        <v>35000</v>
      </c>
      <c r="DL121" s="61">
        <f t="shared" si="208"/>
        <v>35000</v>
      </c>
      <c r="DM121" s="61">
        <f t="shared" si="208"/>
        <v>35000</v>
      </c>
      <c r="DN121" s="61">
        <f t="shared" ref="DN121:DO158" si="214">UP</f>
        <v>35000</v>
      </c>
      <c r="DO121" s="61">
        <f t="shared" si="214"/>
        <v>35000</v>
      </c>
      <c r="DP121" s="61"/>
      <c r="DQ121" s="61"/>
      <c r="DR121" s="61">
        <f t="shared" ref="DR121:DS144" si="215">UP</f>
        <v>35000</v>
      </c>
      <c r="DS121" s="61">
        <f t="shared" si="215"/>
        <v>35000</v>
      </c>
      <c r="DT121" s="61"/>
      <c r="DU121" s="61">
        <f>BR</f>
        <v>5000</v>
      </c>
      <c r="DV121" s="61">
        <f>BR</f>
        <v>5000</v>
      </c>
      <c r="DW121" s="61">
        <f t="shared" ref="DW121:DW127" si="216">BR</f>
        <v>5000</v>
      </c>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f t="shared" si="200"/>
        <v>30000</v>
      </c>
      <c r="EW121" s="61">
        <f t="shared" si="200"/>
        <v>30000</v>
      </c>
      <c r="EX121" s="61">
        <f t="shared" si="187"/>
        <v>30000</v>
      </c>
      <c r="EY121" s="61">
        <f t="shared" si="187"/>
        <v>30000</v>
      </c>
      <c r="EZ121" s="61">
        <f t="shared" si="180"/>
        <v>30000</v>
      </c>
      <c r="FA121" s="61">
        <f t="shared" si="180"/>
        <v>30000</v>
      </c>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f t="shared" si="178"/>
        <v>3000</v>
      </c>
      <c r="FX121" s="61">
        <f t="shared" si="178"/>
        <v>3000</v>
      </c>
      <c r="FY121" s="61">
        <f t="shared" si="178"/>
        <v>3000</v>
      </c>
      <c r="FZ121" s="61">
        <f t="shared" si="178"/>
        <v>3000</v>
      </c>
      <c r="GA121" s="61">
        <f t="shared" ref="GA121:GH133" si="217">AS</f>
        <v>4000</v>
      </c>
      <c r="GB121" s="61">
        <f t="shared" si="217"/>
        <v>4000</v>
      </c>
      <c r="GC121" s="61">
        <f t="shared" si="156"/>
        <v>3000</v>
      </c>
      <c r="GD121" s="61">
        <f t="shared" si="145"/>
        <v>3000</v>
      </c>
      <c r="GE121" s="61">
        <f t="shared" si="136"/>
        <v>3000</v>
      </c>
      <c r="GF121" s="61">
        <f t="shared" si="217"/>
        <v>4000</v>
      </c>
      <c r="GG121" s="61">
        <f t="shared" si="217"/>
        <v>4000</v>
      </c>
      <c r="GH121" s="61">
        <f t="shared" si="217"/>
        <v>4000</v>
      </c>
      <c r="GI121" s="61">
        <f t="shared" si="205"/>
        <v>4000</v>
      </c>
      <c r="GJ121" s="61">
        <f t="shared" si="196"/>
        <v>4000</v>
      </c>
      <c r="GK121" s="61">
        <f t="shared" si="188"/>
        <v>4000</v>
      </c>
      <c r="GL121" s="61">
        <f t="shared" si="183"/>
        <v>4000</v>
      </c>
      <c r="GM121" s="61">
        <f t="shared" si="183"/>
        <v>4000</v>
      </c>
      <c r="GN121" s="61">
        <f t="shared" si="183"/>
        <v>4000</v>
      </c>
      <c r="GO121" s="61">
        <f t="shared" ref="GO121:GP136" si="218">NL</f>
        <v>25000</v>
      </c>
      <c r="GP121" s="61">
        <f t="shared" si="218"/>
        <v>25000</v>
      </c>
      <c r="GQ121" s="61">
        <f t="shared" si="209"/>
        <v>25000</v>
      </c>
      <c r="GR121" s="61">
        <f>AR</f>
        <v>3000</v>
      </c>
      <c r="GS121" s="61">
        <f>AR</f>
        <v>3000</v>
      </c>
      <c r="GT121" s="61">
        <f t="shared" ref="GT121" si="219">NL</f>
        <v>25000</v>
      </c>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row>
    <row r="122" spans="1:233" ht="1.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f t="shared" ref="AE122" si="220">RJ</f>
        <v>29000</v>
      </c>
      <c r="AF122" s="61">
        <f t="shared" si="211"/>
        <v>29000</v>
      </c>
      <c r="AG122" s="61">
        <f t="shared" si="211"/>
        <v>29000</v>
      </c>
      <c r="AH122" s="61">
        <f t="shared" si="207"/>
        <v>29000</v>
      </c>
      <c r="AI122" s="61">
        <f t="shared" si="193"/>
        <v>29000</v>
      </c>
      <c r="AJ122" s="61">
        <f t="shared" si="189"/>
        <v>29000</v>
      </c>
      <c r="AK122" s="61">
        <f t="shared" si="189"/>
        <v>29000</v>
      </c>
      <c r="AL122" s="61">
        <f t="shared" si="201"/>
        <v>29000</v>
      </c>
      <c r="AM122" s="61">
        <f t="shared" si="201"/>
        <v>29000</v>
      </c>
      <c r="AN122" s="61">
        <f t="shared" si="201"/>
        <v>29000</v>
      </c>
      <c r="AO122" s="61">
        <f t="shared" si="198"/>
        <v>29000</v>
      </c>
      <c r="AP122" s="61">
        <f t="shared" si="198"/>
        <v>29000</v>
      </c>
      <c r="AQ122" s="61">
        <f t="shared" si="198"/>
        <v>29000</v>
      </c>
      <c r="AR122" s="61">
        <f t="shared" si="198"/>
        <v>29000</v>
      </c>
      <c r="AS122" s="61">
        <f t="shared" si="194"/>
        <v>29000</v>
      </c>
      <c r="AT122" s="61">
        <f t="shared" si="194"/>
        <v>29000</v>
      </c>
      <c r="AU122" s="61">
        <f t="shared" si="173"/>
        <v>29000</v>
      </c>
      <c r="AV122" s="61">
        <f t="shared" si="165"/>
        <v>29000</v>
      </c>
      <c r="AW122" s="61">
        <f t="shared" si="152"/>
        <v>29000</v>
      </c>
      <c r="AX122" s="61">
        <f t="shared" si="152"/>
        <v>29000</v>
      </c>
      <c r="AY122" s="61">
        <f t="shared" si="146"/>
        <v>29000</v>
      </c>
      <c r="AZ122" s="61">
        <f t="shared" si="146"/>
        <v>29000</v>
      </c>
      <c r="BA122" s="61">
        <f t="shared" si="138"/>
        <v>29000</v>
      </c>
      <c r="BB122" s="61">
        <f t="shared" si="130"/>
        <v>29000</v>
      </c>
      <c r="BC122" s="61">
        <f t="shared" si="129"/>
        <v>29000</v>
      </c>
      <c r="BD122" s="61">
        <f t="shared" si="107"/>
        <v>29000</v>
      </c>
      <c r="BE122" s="61">
        <f t="shared" si="104"/>
        <v>29000</v>
      </c>
      <c r="BF122" s="61">
        <f t="shared" si="185"/>
        <v>29000</v>
      </c>
      <c r="BG122" s="61">
        <f t="shared" si="185"/>
        <v>29000</v>
      </c>
      <c r="BH122" s="61">
        <f t="shared" si="185"/>
        <v>29000</v>
      </c>
      <c r="BI122" s="61">
        <f t="shared" si="185"/>
        <v>29000</v>
      </c>
      <c r="BJ122" s="61">
        <f t="shared" si="185"/>
        <v>29000</v>
      </c>
      <c r="BK122" s="61">
        <f t="shared" si="185"/>
        <v>29000</v>
      </c>
      <c r="BL122" s="61">
        <f t="shared" si="132"/>
        <v>29000</v>
      </c>
      <c r="BM122" s="61">
        <f t="shared" si="212"/>
        <v>29000</v>
      </c>
      <c r="BN122" s="61">
        <f t="shared" si="212"/>
        <v>29000</v>
      </c>
      <c r="BO122" s="61">
        <f t="shared" ref="BO122:BP141" si="221">RJ</f>
        <v>29000</v>
      </c>
      <c r="BP122" s="61">
        <f t="shared" si="221"/>
        <v>29000</v>
      </c>
      <c r="BQ122" s="61">
        <f t="shared" si="147"/>
        <v>29000</v>
      </c>
      <c r="BR122" s="61">
        <f t="shared" si="161"/>
        <v>29000</v>
      </c>
      <c r="BS122" s="61">
        <f t="shared" si="167"/>
        <v>29000</v>
      </c>
      <c r="BT122" s="61">
        <f t="shared" si="174"/>
        <v>29000</v>
      </c>
      <c r="BU122" s="61">
        <f t="shared" si="202"/>
        <v>29000</v>
      </c>
      <c r="BV122" s="61">
        <f t="shared" si="202"/>
        <v>29000</v>
      </c>
      <c r="BW122" s="61">
        <f t="shared" si="190"/>
        <v>29000</v>
      </c>
      <c r="BX122" s="61">
        <f t="shared" si="190"/>
        <v>29000</v>
      </c>
      <c r="BY122" s="61">
        <f t="shared" si="190"/>
        <v>29000</v>
      </c>
      <c r="BZ122" s="61">
        <f t="shared" si="190"/>
        <v>29000</v>
      </c>
      <c r="CA122" s="61">
        <f t="shared" si="210"/>
        <v>29000</v>
      </c>
      <c r="CB122" s="61">
        <f t="shared" si="210"/>
        <v>29000</v>
      </c>
      <c r="CC122" s="61">
        <f t="shared" si="213"/>
        <v>29000</v>
      </c>
      <c r="CD122" s="61">
        <f t="shared" si="99"/>
        <v>35000</v>
      </c>
      <c r="CE122" s="61">
        <f t="shared" si="102"/>
        <v>35000</v>
      </c>
      <c r="CF122" s="61">
        <f t="shared" si="99"/>
        <v>35000</v>
      </c>
      <c r="CG122" s="61">
        <f t="shared" si="122"/>
        <v>35000</v>
      </c>
      <c r="CH122" s="61">
        <f t="shared" si="122"/>
        <v>35000</v>
      </c>
      <c r="CI122" s="61">
        <f t="shared" si="122"/>
        <v>35000</v>
      </c>
      <c r="CJ122" s="61">
        <f t="shared" si="117"/>
        <v>35000</v>
      </c>
      <c r="CK122" s="61">
        <f t="shared" si="125"/>
        <v>35000</v>
      </c>
      <c r="CL122" s="61">
        <f t="shared" si="127"/>
        <v>35000</v>
      </c>
      <c r="CM122" s="61">
        <f t="shared" si="135"/>
        <v>35000</v>
      </c>
      <c r="CN122" s="61">
        <f t="shared" si="139"/>
        <v>35000</v>
      </c>
      <c r="CO122" s="61">
        <f t="shared" si="144"/>
        <v>35000</v>
      </c>
      <c r="CP122" s="61">
        <f t="shared" si="149"/>
        <v>35000</v>
      </c>
      <c r="CQ122" s="61">
        <f t="shared" si="149"/>
        <v>35000</v>
      </c>
      <c r="CR122" s="61">
        <f t="shared" si="154"/>
        <v>35000</v>
      </c>
      <c r="CS122" s="61">
        <f t="shared" si="154"/>
        <v>35000</v>
      </c>
      <c r="CT122" s="61">
        <f t="shared" si="154"/>
        <v>35000</v>
      </c>
      <c r="CU122" s="61">
        <f t="shared" si="158"/>
        <v>35000</v>
      </c>
      <c r="CV122" s="61">
        <f t="shared" si="158"/>
        <v>35000</v>
      </c>
      <c r="CW122" s="61">
        <f t="shared" si="162"/>
        <v>35000</v>
      </c>
      <c r="CX122" s="61">
        <f t="shared" si="162"/>
        <v>35000</v>
      </c>
      <c r="CY122" s="61">
        <f t="shared" si="162"/>
        <v>35000</v>
      </c>
      <c r="CZ122" s="61">
        <f t="shared" si="166"/>
        <v>35000</v>
      </c>
      <c r="DA122" s="61">
        <f t="shared" si="171"/>
        <v>35000</v>
      </c>
      <c r="DB122" s="61">
        <f t="shared" si="176"/>
        <v>35000</v>
      </c>
      <c r="DC122" s="61">
        <f t="shared" si="176"/>
        <v>35000</v>
      </c>
      <c r="DD122" s="61">
        <f t="shared" si="191"/>
        <v>35000</v>
      </c>
      <c r="DE122" s="61">
        <f t="shared" si="191"/>
        <v>35000</v>
      </c>
      <c r="DF122" s="61">
        <f t="shared" si="195"/>
        <v>35000</v>
      </c>
      <c r="DG122" s="61">
        <f t="shared" si="199"/>
        <v>35000</v>
      </c>
      <c r="DH122" s="61">
        <f t="shared" si="199"/>
        <v>35000</v>
      </c>
      <c r="DI122" s="61">
        <f t="shared" si="199"/>
        <v>35000</v>
      </c>
      <c r="DJ122" s="61">
        <f t="shared" si="204"/>
        <v>35000</v>
      </c>
      <c r="DK122" s="61">
        <f t="shared" si="208"/>
        <v>35000</v>
      </c>
      <c r="DL122" s="61">
        <f t="shared" si="208"/>
        <v>35000</v>
      </c>
      <c r="DM122" s="61">
        <f t="shared" si="208"/>
        <v>35000</v>
      </c>
      <c r="DN122" s="61">
        <f t="shared" si="214"/>
        <v>35000</v>
      </c>
      <c r="DO122" s="61">
        <f t="shared" ref="DO122:DQ141" si="222">UP</f>
        <v>35000</v>
      </c>
      <c r="DP122" s="61">
        <f t="shared" si="222"/>
        <v>35000</v>
      </c>
      <c r="DQ122" s="61">
        <f t="shared" si="222"/>
        <v>35000</v>
      </c>
      <c r="DR122" s="61">
        <f t="shared" si="215"/>
        <v>35000</v>
      </c>
      <c r="DS122" s="61">
        <f t="shared" si="215"/>
        <v>35000</v>
      </c>
      <c r="DT122" s="61">
        <f t="shared" ref="DT122:DT143" si="223">UP</f>
        <v>35000</v>
      </c>
      <c r="DU122" s="61">
        <f>BR</f>
        <v>5000</v>
      </c>
      <c r="DV122" s="61">
        <f>BR</f>
        <v>5000</v>
      </c>
      <c r="DW122" s="61">
        <f t="shared" si="216"/>
        <v>5000</v>
      </c>
      <c r="DX122" s="61">
        <f>BR</f>
        <v>5000</v>
      </c>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f t="shared" si="200"/>
        <v>30000</v>
      </c>
      <c r="EX122" s="61">
        <f t="shared" si="187"/>
        <v>30000</v>
      </c>
      <c r="EY122" s="61">
        <f t="shared" si="187"/>
        <v>30000</v>
      </c>
      <c r="EZ122" s="61">
        <f t="shared" si="180"/>
        <v>30000</v>
      </c>
      <c r="FA122" s="61">
        <f t="shared" si="180"/>
        <v>30000</v>
      </c>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f t="shared" si="178"/>
        <v>3000</v>
      </c>
      <c r="FY122" s="61">
        <f t="shared" ref="FX122:GA132" si="224">AS</f>
        <v>4000</v>
      </c>
      <c r="FZ122" s="61">
        <f t="shared" si="224"/>
        <v>4000</v>
      </c>
      <c r="GA122" s="61">
        <f t="shared" si="224"/>
        <v>4000</v>
      </c>
      <c r="GB122" s="61">
        <f t="shared" si="217"/>
        <v>4000</v>
      </c>
      <c r="GC122" s="61">
        <f t="shared" si="217"/>
        <v>4000</v>
      </c>
      <c r="GD122" s="61">
        <f t="shared" si="217"/>
        <v>4000</v>
      </c>
      <c r="GE122" s="61">
        <f t="shared" si="217"/>
        <v>4000</v>
      </c>
      <c r="GF122" s="61">
        <f t="shared" si="217"/>
        <v>4000</v>
      </c>
      <c r="GG122" s="61">
        <f t="shared" si="217"/>
        <v>4000</v>
      </c>
      <c r="GH122" s="61">
        <f t="shared" si="217"/>
        <v>4000</v>
      </c>
      <c r="GI122" s="61">
        <f t="shared" si="205"/>
        <v>4000</v>
      </c>
      <c r="GJ122" s="61">
        <f t="shared" si="196"/>
        <v>4000</v>
      </c>
      <c r="GK122" s="61">
        <f t="shared" si="188"/>
        <v>4000</v>
      </c>
      <c r="GL122" s="61">
        <f>AS</f>
        <v>4000</v>
      </c>
      <c r="GM122" s="61">
        <f>AS</f>
        <v>4000</v>
      </c>
      <c r="GN122" s="61">
        <f t="shared" si="183"/>
        <v>4000</v>
      </c>
      <c r="GO122" s="61">
        <f t="shared" si="218"/>
        <v>25000</v>
      </c>
      <c r="GP122" s="61">
        <f t="shared" si="218"/>
        <v>25000</v>
      </c>
      <c r="GQ122" s="61">
        <f t="shared" ref="GQ122:GS122" si="225">AR</f>
        <v>3000</v>
      </c>
      <c r="GR122" s="61">
        <f t="shared" si="225"/>
        <v>3000</v>
      </c>
      <c r="GS122" s="61">
        <f t="shared" si="225"/>
        <v>3000</v>
      </c>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row>
    <row r="123" spans="1:233" ht="1.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f t="shared" ref="AD123" si="226">RJ</f>
        <v>29000</v>
      </c>
      <c r="AE123" s="61">
        <f t="shared" ref="AE123:AE128" si="227">RJ</f>
        <v>29000</v>
      </c>
      <c r="AF123" s="61">
        <f t="shared" si="211"/>
        <v>29000</v>
      </c>
      <c r="AG123" s="61">
        <f t="shared" si="211"/>
        <v>29000</v>
      </c>
      <c r="AH123" s="61">
        <f t="shared" si="207"/>
        <v>29000</v>
      </c>
      <c r="AI123" s="61">
        <f t="shared" si="193"/>
        <v>29000</v>
      </c>
      <c r="AJ123" s="61">
        <f t="shared" si="189"/>
        <v>29000</v>
      </c>
      <c r="AK123" s="61">
        <f t="shared" si="189"/>
        <v>29000</v>
      </c>
      <c r="AL123" s="61">
        <f t="shared" si="201"/>
        <v>29000</v>
      </c>
      <c r="AM123" s="61">
        <f t="shared" si="201"/>
        <v>29000</v>
      </c>
      <c r="AN123" s="61">
        <f t="shared" si="201"/>
        <v>29000</v>
      </c>
      <c r="AO123" s="61">
        <f t="shared" si="198"/>
        <v>29000</v>
      </c>
      <c r="AP123" s="61">
        <f t="shared" si="198"/>
        <v>29000</v>
      </c>
      <c r="AQ123" s="61">
        <f t="shared" si="198"/>
        <v>29000</v>
      </c>
      <c r="AR123" s="61">
        <f t="shared" si="198"/>
        <v>29000</v>
      </c>
      <c r="AS123" s="61">
        <f t="shared" si="194"/>
        <v>29000</v>
      </c>
      <c r="AT123" s="61">
        <f t="shared" si="194"/>
        <v>29000</v>
      </c>
      <c r="AU123" s="61">
        <f t="shared" si="173"/>
        <v>29000</v>
      </c>
      <c r="AV123" s="61">
        <f t="shared" si="165"/>
        <v>29000</v>
      </c>
      <c r="AW123" s="61">
        <f t="shared" si="152"/>
        <v>29000</v>
      </c>
      <c r="AX123" s="61">
        <f t="shared" si="152"/>
        <v>29000</v>
      </c>
      <c r="AY123" s="61">
        <f t="shared" si="146"/>
        <v>29000</v>
      </c>
      <c r="AZ123" s="61">
        <f t="shared" si="146"/>
        <v>29000</v>
      </c>
      <c r="BA123" s="61">
        <f t="shared" si="138"/>
        <v>29000</v>
      </c>
      <c r="BB123" s="61">
        <f t="shared" si="130"/>
        <v>29000</v>
      </c>
      <c r="BC123" s="61">
        <f t="shared" si="129"/>
        <v>29000</v>
      </c>
      <c r="BD123" s="61">
        <f t="shared" si="107"/>
        <v>29000</v>
      </c>
      <c r="BE123" s="61">
        <f t="shared" si="104"/>
        <v>29000</v>
      </c>
      <c r="BF123" s="61">
        <f t="shared" si="185"/>
        <v>29000</v>
      </c>
      <c r="BG123" s="61">
        <f t="shared" si="185"/>
        <v>29000</v>
      </c>
      <c r="BH123" s="61">
        <f t="shared" si="185"/>
        <v>29000</v>
      </c>
      <c r="BI123" s="61">
        <f t="shared" si="185"/>
        <v>29000</v>
      </c>
      <c r="BJ123" s="61">
        <f t="shared" si="185"/>
        <v>29000</v>
      </c>
      <c r="BK123" s="61">
        <f t="shared" si="185"/>
        <v>29000</v>
      </c>
      <c r="BL123" s="61">
        <f t="shared" si="132"/>
        <v>29000</v>
      </c>
      <c r="BM123" s="61">
        <f t="shared" si="212"/>
        <v>29000</v>
      </c>
      <c r="BN123" s="61">
        <f t="shared" si="212"/>
        <v>29000</v>
      </c>
      <c r="BO123" s="61">
        <f t="shared" si="221"/>
        <v>29000</v>
      </c>
      <c r="BP123" s="61">
        <f t="shared" si="221"/>
        <v>29000</v>
      </c>
      <c r="BQ123" s="61">
        <f t="shared" si="147"/>
        <v>29000</v>
      </c>
      <c r="BR123" s="61">
        <f t="shared" si="161"/>
        <v>29000</v>
      </c>
      <c r="BS123" s="61">
        <f t="shared" si="167"/>
        <v>29000</v>
      </c>
      <c r="BT123" s="61">
        <f t="shared" si="174"/>
        <v>29000</v>
      </c>
      <c r="BU123" s="61">
        <f t="shared" si="202"/>
        <v>29000</v>
      </c>
      <c r="BV123" s="61">
        <f t="shared" si="202"/>
        <v>29000</v>
      </c>
      <c r="BW123" s="61">
        <f t="shared" si="190"/>
        <v>29000</v>
      </c>
      <c r="BX123" s="61">
        <f t="shared" si="190"/>
        <v>29000</v>
      </c>
      <c r="BY123" s="61">
        <f t="shared" si="190"/>
        <v>29000</v>
      </c>
      <c r="BZ123" s="61">
        <f t="shared" si="190"/>
        <v>29000</v>
      </c>
      <c r="CA123" s="61">
        <f t="shared" si="210"/>
        <v>29000</v>
      </c>
      <c r="CB123" s="61">
        <f t="shared" si="210"/>
        <v>29000</v>
      </c>
      <c r="CC123" s="61">
        <f t="shared" si="213"/>
        <v>29000</v>
      </c>
      <c r="CD123" s="61">
        <f t="shared" ref="CD123:CD133" si="228">RJ</f>
        <v>29000</v>
      </c>
      <c r="CE123" s="61">
        <f t="shared" si="99"/>
        <v>35000</v>
      </c>
      <c r="CF123" s="61">
        <f t="shared" si="99"/>
        <v>35000</v>
      </c>
      <c r="CG123" s="61">
        <f t="shared" si="122"/>
        <v>35000</v>
      </c>
      <c r="CH123" s="61">
        <f t="shared" si="122"/>
        <v>35000</v>
      </c>
      <c r="CI123" s="61">
        <f t="shared" si="122"/>
        <v>35000</v>
      </c>
      <c r="CJ123" s="61">
        <f t="shared" si="117"/>
        <v>35000</v>
      </c>
      <c r="CK123" s="61">
        <f t="shared" si="125"/>
        <v>35000</v>
      </c>
      <c r="CL123" s="61">
        <f t="shared" si="127"/>
        <v>35000</v>
      </c>
      <c r="CM123" s="61">
        <f t="shared" si="135"/>
        <v>35000</v>
      </c>
      <c r="CN123" s="61">
        <f t="shared" si="139"/>
        <v>35000</v>
      </c>
      <c r="CO123" s="61">
        <f t="shared" si="144"/>
        <v>35000</v>
      </c>
      <c r="CP123" s="61">
        <f t="shared" si="149"/>
        <v>35000</v>
      </c>
      <c r="CQ123" s="61">
        <f t="shared" si="149"/>
        <v>35000</v>
      </c>
      <c r="CR123" s="61">
        <f t="shared" si="154"/>
        <v>35000</v>
      </c>
      <c r="CS123" s="61">
        <f t="shared" si="154"/>
        <v>35000</v>
      </c>
      <c r="CT123" s="61">
        <f t="shared" si="154"/>
        <v>35000</v>
      </c>
      <c r="CU123" s="61">
        <f t="shared" si="158"/>
        <v>35000</v>
      </c>
      <c r="CV123" s="61">
        <f t="shared" si="158"/>
        <v>35000</v>
      </c>
      <c r="CW123" s="61">
        <f t="shared" si="162"/>
        <v>35000</v>
      </c>
      <c r="CX123" s="61">
        <f t="shared" si="162"/>
        <v>35000</v>
      </c>
      <c r="CY123" s="61">
        <f t="shared" si="162"/>
        <v>35000</v>
      </c>
      <c r="CZ123" s="61">
        <f t="shared" si="166"/>
        <v>35000</v>
      </c>
      <c r="DA123" s="61">
        <f t="shared" si="171"/>
        <v>35000</v>
      </c>
      <c r="DB123" s="61">
        <f t="shared" si="176"/>
        <v>35000</v>
      </c>
      <c r="DC123" s="61">
        <f t="shared" si="176"/>
        <v>35000</v>
      </c>
      <c r="DD123" s="61">
        <f t="shared" si="191"/>
        <v>35000</v>
      </c>
      <c r="DE123" s="61">
        <f t="shared" si="191"/>
        <v>35000</v>
      </c>
      <c r="DF123" s="61">
        <f t="shared" si="195"/>
        <v>35000</v>
      </c>
      <c r="DG123" s="61">
        <f t="shared" si="199"/>
        <v>35000</v>
      </c>
      <c r="DH123" s="61">
        <f t="shared" si="199"/>
        <v>35000</v>
      </c>
      <c r="DI123" s="61">
        <f t="shared" si="199"/>
        <v>35000</v>
      </c>
      <c r="DJ123" s="61">
        <f t="shared" si="204"/>
        <v>35000</v>
      </c>
      <c r="DK123" s="61">
        <f t="shared" si="208"/>
        <v>35000</v>
      </c>
      <c r="DL123" s="61">
        <f t="shared" si="208"/>
        <v>35000</v>
      </c>
      <c r="DM123" s="61">
        <f t="shared" si="208"/>
        <v>35000</v>
      </c>
      <c r="DN123" s="61">
        <f t="shared" si="214"/>
        <v>35000</v>
      </c>
      <c r="DO123" s="61">
        <f t="shared" si="222"/>
        <v>35000</v>
      </c>
      <c r="DP123" s="61">
        <f t="shared" si="222"/>
        <v>35000</v>
      </c>
      <c r="DQ123" s="61">
        <f t="shared" si="222"/>
        <v>35000</v>
      </c>
      <c r="DR123" s="61">
        <f t="shared" si="215"/>
        <v>35000</v>
      </c>
      <c r="DS123" s="61">
        <f t="shared" si="215"/>
        <v>35000</v>
      </c>
      <c r="DT123" s="61">
        <f t="shared" si="223"/>
        <v>35000</v>
      </c>
      <c r="DU123" s="61">
        <f t="shared" ref="DU123:DU142" si="229">UP</f>
        <v>35000</v>
      </c>
      <c r="DV123" s="61">
        <f>BR</f>
        <v>5000</v>
      </c>
      <c r="DW123" s="61">
        <f t="shared" si="216"/>
        <v>5000</v>
      </c>
      <c r="DX123" s="61">
        <f t="shared" ref="DX123:DZ129" si="230">BR</f>
        <v>5000</v>
      </c>
      <c r="DY123" s="61">
        <f t="shared" si="230"/>
        <v>5000</v>
      </c>
      <c r="DZ123" s="61">
        <f t="shared" si="230"/>
        <v>5000</v>
      </c>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f t="shared" ref="EW123:FA124" si="231">WB</f>
        <v>36000</v>
      </c>
      <c r="EX123" s="61">
        <f t="shared" si="231"/>
        <v>36000</v>
      </c>
      <c r="EY123" s="61">
        <f t="shared" si="231"/>
        <v>36000</v>
      </c>
      <c r="EZ123" s="61">
        <f t="shared" si="231"/>
        <v>36000</v>
      </c>
      <c r="FA123" s="61">
        <f t="shared" si="231"/>
        <v>36000</v>
      </c>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f t="shared" si="224"/>
        <v>4000</v>
      </c>
      <c r="FY123" s="61">
        <f t="shared" si="224"/>
        <v>4000</v>
      </c>
      <c r="FZ123" s="61">
        <f t="shared" si="224"/>
        <v>4000</v>
      </c>
      <c r="GA123" s="61">
        <f t="shared" si="224"/>
        <v>4000</v>
      </c>
      <c r="GB123" s="61">
        <f t="shared" si="217"/>
        <v>4000</v>
      </c>
      <c r="GC123" s="61">
        <f t="shared" si="217"/>
        <v>4000</v>
      </c>
      <c r="GD123" s="61">
        <f t="shared" si="217"/>
        <v>4000</v>
      </c>
      <c r="GE123" s="61">
        <f t="shared" si="217"/>
        <v>4000</v>
      </c>
      <c r="GF123" s="61">
        <f t="shared" si="217"/>
        <v>4000</v>
      </c>
      <c r="GG123" s="61">
        <f t="shared" si="217"/>
        <v>4000</v>
      </c>
      <c r="GH123" s="61">
        <f t="shared" si="217"/>
        <v>4000</v>
      </c>
      <c r="GI123" s="61">
        <f t="shared" si="205"/>
        <v>4000</v>
      </c>
      <c r="GJ123" s="61">
        <f t="shared" si="196"/>
        <v>4000</v>
      </c>
      <c r="GK123" s="61">
        <f t="shared" si="188"/>
        <v>4000</v>
      </c>
      <c r="GL123" s="61">
        <f>AS</f>
        <v>4000</v>
      </c>
      <c r="GM123" s="61">
        <f>AS</f>
        <v>4000</v>
      </c>
      <c r="GN123" s="61">
        <f t="shared" ref="GN123:GN134" si="232">NL</f>
        <v>25000</v>
      </c>
      <c r="GO123" s="61">
        <f t="shared" si="218"/>
        <v>25000</v>
      </c>
      <c r="GP123" s="61">
        <f t="shared" si="218"/>
        <v>25000</v>
      </c>
      <c r="GQ123" s="61">
        <f t="shared" si="209"/>
        <v>25000</v>
      </c>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row>
    <row r="124" spans="1:233" ht="1.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f>RJ</f>
        <v>29000</v>
      </c>
      <c r="AE124" s="61">
        <f t="shared" si="227"/>
        <v>29000</v>
      </c>
      <c r="AF124" s="61">
        <f t="shared" si="211"/>
        <v>29000</v>
      </c>
      <c r="AG124" s="61">
        <f t="shared" si="211"/>
        <v>29000</v>
      </c>
      <c r="AH124" s="61">
        <f t="shared" si="207"/>
        <v>29000</v>
      </c>
      <c r="AI124" s="61">
        <f t="shared" si="193"/>
        <v>29000</v>
      </c>
      <c r="AJ124" s="61">
        <f t="shared" si="189"/>
        <v>29000</v>
      </c>
      <c r="AK124" s="61">
        <f t="shared" si="189"/>
        <v>29000</v>
      </c>
      <c r="AL124" s="61">
        <f t="shared" si="201"/>
        <v>29000</v>
      </c>
      <c r="AM124" s="61">
        <f t="shared" si="201"/>
        <v>29000</v>
      </c>
      <c r="AN124" s="61">
        <f t="shared" si="201"/>
        <v>29000</v>
      </c>
      <c r="AO124" s="61">
        <f t="shared" si="198"/>
        <v>29000</v>
      </c>
      <c r="AP124" s="61">
        <f t="shared" si="198"/>
        <v>29000</v>
      </c>
      <c r="AQ124" s="61">
        <f t="shared" si="198"/>
        <v>29000</v>
      </c>
      <c r="AR124" s="61">
        <f t="shared" si="198"/>
        <v>29000</v>
      </c>
      <c r="AS124" s="61">
        <f t="shared" si="194"/>
        <v>29000</v>
      </c>
      <c r="AT124" s="61">
        <f t="shared" si="194"/>
        <v>29000</v>
      </c>
      <c r="AU124" s="61">
        <f t="shared" si="173"/>
        <v>29000</v>
      </c>
      <c r="AV124" s="61">
        <f t="shared" si="165"/>
        <v>29000</v>
      </c>
      <c r="AW124" s="61">
        <f t="shared" si="152"/>
        <v>29000</v>
      </c>
      <c r="AX124" s="61">
        <f t="shared" si="152"/>
        <v>29000</v>
      </c>
      <c r="AY124" s="61">
        <f t="shared" si="146"/>
        <v>29000</v>
      </c>
      <c r="AZ124" s="61">
        <f t="shared" si="146"/>
        <v>29000</v>
      </c>
      <c r="BA124" s="61">
        <f t="shared" si="138"/>
        <v>29000</v>
      </c>
      <c r="BB124" s="61">
        <f t="shared" si="130"/>
        <v>29000</v>
      </c>
      <c r="BC124" s="61">
        <f t="shared" si="129"/>
        <v>29000</v>
      </c>
      <c r="BD124" s="61">
        <f t="shared" si="107"/>
        <v>29000</v>
      </c>
      <c r="BE124" s="61">
        <f t="shared" si="104"/>
        <v>29000</v>
      </c>
      <c r="BF124" s="61">
        <f t="shared" ref="BF124:BK133" si="233">RJ</f>
        <v>29000</v>
      </c>
      <c r="BG124" s="61">
        <f t="shared" si="233"/>
        <v>29000</v>
      </c>
      <c r="BH124" s="61">
        <f t="shared" si="233"/>
        <v>29000</v>
      </c>
      <c r="BI124" s="61">
        <f t="shared" si="233"/>
        <v>29000</v>
      </c>
      <c r="BJ124" s="61">
        <f t="shared" si="233"/>
        <v>29000</v>
      </c>
      <c r="BK124" s="61">
        <f t="shared" si="233"/>
        <v>29000</v>
      </c>
      <c r="BL124" s="61">
        <f t="shared" si="132"/>
        <v>29000</v>
      </c>
      <c r="BM124" s="61">
        <f t="shared" si="212"/>
        <v>29000</v>
      </c>
      <c r="BN124" s="61">
        <f t="shared" si="212"/>
        <v>29000</v>
      </c>
      <c r="BO124" s="61">
        <f t="shared" si="221"/>
        <v>29000</v>
      </c>
      <c r="BP124" s="61">
        <f t="shared" si="221"/>
        <v>29000</v>
      </c>
      <c r="BQ124" s="61">
        <f t="shared" si="147"/>
        <v>29000</v>
      </c>
      <c r="BR124" s="61">
        <f t="shared" si="161"/>
        <v>29000</v>
      </c>
      <c r="BS124" s="61">
        <f t="shared" si="167"/>
        <v>29000</v>
      </c>
      <c r="BT124" s="61">
        <f t="shared" si="174"/>
        <v>29000</v>
      </c>
      <c r="BU124" s="61">
        <f t="shared" si="202"/>
        <v>29000</v>
      </c>
      <c r="BV124" s="61">
        <f t="shared" si="202"/>
        <v>29000</v>
      </c>
      <c r="BW124" s="61">
        <f t="shared" si="190"/>
        <v>29000</v>
      </c>
      <c r="BX124" s="61">
        <f t="shared" si="190"/>
        <v>29000</v>
      </c>
      <c r="BY124" s="61">
        <f t="shared" si="190"/>
        <v>29000</v>
      </c>
      <c r="BZ124" s="61">
        <f t="shared" si="190"/>
        <v>29000</v>
      </c>
      <c r="CA124" s="61">
        <f t="shared" si="210"/>
        <v>29000</v>
      </c>
      <c r="CB124" s="61">
        <f t="shared" si="210"/>
        <v>29000</v>
      </c>
      <c r="CC124" s="61">
        <f t="shared" si="213"/>
        <v>29000</v>
      </c>
      <c r="CD124" s="61">
        <f t="shared" si="228"/>
        <v>29000</v>
      </c>
      <c r="CE124" s="61">
        <f t="shared" si="99"/>
        <v>35000</v>
      </c>
      <c r="CF124" s="61">
        <f t="shared" ref="CF124:CF127" si="234">UP</f>
        <v>35000</v>
      </c>
      <c r="CG124" s="61">
        <f t="shared" si="122"/>
        <v>35000</v>
      </c>
      <c r="CH124" s="61">
        <f t="shared" si="122"/>
        <v>35000</v>
      </c>
      <c r="CI124" s="61">
        <f t="shared" si="122"/>
        <v>35000</v>
      </c>
      <c r="CJ124" s="61">
        <f t="shared" si="117"/>
        <v>35000</v>
      </c>
      <c r="CK124" s="61">
        <f t="shared" si="125"/>
        <v>35000</v>
      </c>
      <c r="CL124" s="61">
        <f t="shared" si="127"/>
        <v>35000</v>
      </c>
      <c r="CM124" s="61">
        <f t="shared" si="135"/>
        <v>35000</v>
      </c>
      <c r="CN124" s="61">
        <f t="shared" si="139"/>
        <v>35000</v>
      </c>
      <c r="CO124" s="61">
        <f t="shared" si="144"/>
        <v>35000</v>
      </c>
      <c r="CP124" s="61">
        <f t="shared" si="149"/>
        <v>35000</v>
      </c>
      <c r="CQ124" s="61">
        <f t="shared" si="149"/>
        <v>35000</v>
      </c>
      <c r="CR124" s="61">
        <f t="shared" si="154"/>
        <v>35000</v>
      </c>
      <c r="CS124" s="61">
        <f t="shared" si="154"/>
        <v>35000</v>
      </c>
      <c r="CT124" s="61">
        <f t="shared" si="154"/>
        <v>35000</v>
      </c>
      <c r="CU124" s="61">
        <f t="shared" si="158"/>
        <v>35000</v>
      </c>
      <c r="CV124" s="61">
        <f t="shared" si="158"/>
        <v>35000</v>
      </c>
      <c r="CW124" s="61">
        <f t="shared" si="162"/>
        <v>35000</v>
      </c>
      <c r="CX124" s="61">
        <f t="shared" si="162"/>
        <v>35000</v>
      </c>
      <c r="CY124" s="61">
        <f t="shared" si="162"/>
        <v>35000</v>
      </c>
      <c r="CZ124" s="61">
        <f t="shared" si="166"/>
        <v>35000</v>
      </c>
      <c r="DA124" s="61">
        <f t="shared" si="171"/>
        <v>35000</v>
      </c>
      <c r="DB124" s="61">
        <f t="shared" si="176"/>
        <v>35000</v>
      </c>
      <c r="DC124" s="61">
        <f t="shared" si="176"/>
        <v>35000</v>
      </c>
      <c r="DD124" s="61">
        <f t="shared" si="191"/>
        <v>35000</v>
      </c>
      <c r="DE124" s="61">
        <f t="shared" si="191"/>
        <v>35000</v>
      </c>
      <c r="DF124" s="61">
        <f t="shared" si="195"/>
        <v>35000</v>
      </c>
      <c r="DG124" s="61">
        <f t="shared" si="199"/>
        <v>35000</v>
      </c>
      <c r="DH124" s="61">
        <f t="shared" si="199"/>
        <v>35000</v>
      </c>
      <c r="DI124" s="61">
        <f t="shared" si="199"/>
        <v>35000</v>
      </c>
      <c r="DJ124" s="61">
        <f t="shared" si="204"/>
        <v>35000</v>
      </c>
      <c r="DK124" s="61">
        <f t="shared" si="208"/>
        <v>35000</v>
      </c>
      <c r="DL124" s="61">
        <f t="shared" si="208"/>
        <v>35000</v>
      </c>
      <c r="DM124" s="61">
        <f t="shared" si="208"/>
        <v>35000</v>
      </c>
      <c r="DN124" s="61">
        <f t="shared" si="214"/>
        <v>35000</v>
      </c>
      <c r="DO124" s="61">
        <f t="shared" si="222"/>
        <v>35000</v>
      </c>
      <c r="DP124" s="61">
        <f t="shared" si="222"/>
        <v>35000</v>
      </c>
      <c r="DQ124" s="61">
        <f t="shared" si="222"/>
        <v>35000</v>
      </c>
      <c r="DR124" s="61">
        <f t="shared" si="215"/>
        <v>35000</v>
      </c>
      <c r="DS124" s="61">
        <f t="shared" si="215"/>
        <v>35000</v>
      </c>
      <c r="DT124" s="61">
        <f t="shared" si="223"/>
        <v>35000</v>
      </c>
      <c r="DU124" s="61">
        <f t="shared" si="229"/>
        <v>35000</v>
      </c>
      <c r="DV124" s="61">
        <f>BR</f>
        <v>5000</v>
      </c>
      <c r="DW124" s="61">
        <f t="shared" si="216"/>
        <v>5000</v>
      </c>
      <c r="DX124" s="61">
        <f t="shared" si="230"/>
        <v>5000</v>
      </c>
      <c r="DY124" s="61">
        <f t="shared" si="230"/>
        <v>5000</v>
      </c>
      <c r="DZ124" s="61">
        <f t="shared" si="230"/>
        <v>5000</v>
      </c>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f t="shared" si="231"/>
        <v>36000</v>
      </c>
      <c r="EX124" s="61">
        <f t="shared" si="231"/>
        <v>36000</v>
      </c>
      <c r="EY124" s="61">
        <f t="shared" si="231"/>
        <v>36000</v>
      </c>
      <c r="EZ124" s="61">
        <f t="shared" si="231"/>
        <v>36000</v>
      </c>
      <c r="FA124" s="61">
        <f t="shared" si="231"/>
        <v>36000</v>
      </c>
      <c r="FB124" s="61"/>
      <c r="FC124" s="61"/>
      <c r="FD124" s="61"/>
      <c r="FE124" s="61"/>
      <c r="FF124" s="61"/>
      <c r="FG124" s="61"/>
      <c r="FH124" s="61"/>
      <c r="FI124" s="61"/>
      <c r="FJ124" s="61"/>
      <c r="FK124" s="61">
        <f t="shared" ref="FI124:FL134" si="235">AS</f>
        <v>4000</v>
      </c>
      <c r="FL124" s="61">
        <f t="shared" si="235"/>
        <v>4000</v>
      </c>
      <c r="FM124" s="61"/>
      <c r="FN124" s="61"/>
      <c r="FO124" s="61"/>
      <c r="FP124" s="61"/>
      <c r="FQ124" s="61"/>
      <c r="FR124" s="61"/>
      <c r="FS124" s="61"/>
      <c r="FT124" s="61">
        <f t="shared" ref="FT124:FW132" si="236">AS</f>
        <v>4000</v>
      </c>
      <c r="FU124" s="61">
        <f t="shared" si="236"/>
        <v>4000</v>
      </c>
      <c r="FV124" s="61">
        <f t="shared" si="236"/>
        <v>4000</v>
      </c>
      <c r="FW124" s="61">
        <f t="shared" si="236"/>
        <v>4000</v>
      </c>
      <c r="FX124" s="61">
        <f t="shared" si="224"/>
        <v>4000</v>
      </c>
      <c r="FY124" s="61">
        <f t="shared" si="224"/>
        <v>4000</v>
      </c>
      <c r="FZ124" s="61">
        <f t="shared" si="224"/>
        <v>4000</v>
      </c>
      <c r="GA124" s="61">
        <f t="shared" si="224"/>
        <v>4000</v>
      </c>
      <c r="GB124" s="61">
        <f t="shared" si="217"/>
        <v>4000</v>
      </c>
      <c r="GC124" s="61">
        <f t="shared" si="217"/>
        <v>4000</v>
      </c>
      <c r="GD124" s="61">
        <f t="shared" si="217"/>
        <v>4000</v>
      </c>
      <c r="GE124" s="61">
        <f t="shared" si="217"/>
        <v>4000</v>
      </c>
      <c r="GF124" s="61">
        <f t="shared" si="217"/>
        <v>4000</v>
      </c>
      <c r="GG124" s="61">
        <f t="shared" si="217"/>
        <v>4000</v>
      </c>
      <c r="GH124" s="61">
        <f t="shared" si="217"/>
        <v>4000</v>
      </c>
      <c r="GI124" s="61">
        <f t="shared" si="205"/>
        <v>4000</v>
      </c>
      <c r="GJ124" s="61">
        <f t="shared" si="196"/>
        <v>4000</v>
      </c>
      <c r="GK124" s="61">
        <f t="shared" si="188"/>
        <v>4000</v>
      </c>
      <c r="GL124" s="61">
        <f>AS</f>
        <v>4000</v>
      </c>
      <c r="GM124" s="61">
        <f t="shared" ref="GM124:GM135" si="237">NL</f>
        <v>25000</v>
      </c>
      <c r="GN124" s="61">
        <f t="shared" si="232"/>
        <v>25000</v>
      </c>
      <c r="GO124" s="61">
        <f t="shared" si="218"/>
        <v>25000</v>
      </c>
      <c r="GP124" s="61">
        <f t="shared" si="218"/>
        <v>25000</v>
      </c>
      <c r="GQ124" s="61">
        <f t="shared" si="209"/>
        <v>25000</v>
      </c>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row>
    <row r="125" spans="1:233" ht="1.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f>RJ</f>
        <v>29000</v>
      </c>
      <c r="AE125" s="61">
        <f t="shared" si="227"/>
        <v>29000</v>
      </c>
      <c r="AF125" s="61">
        <f t="shared" si="211"/>
        <v>29000</v>
      </c>
      <c r="AG125" s="61">
        <f t="shared" si="211"/>
        <v>29000</v>
      </c>
      <c r="AH125" s="61">
        <f t="shared" si="207"/>
        <v>29000</v>
      </c>
      <c r="AI125" s="61">
        <f t="shared" si="193"/>
        <v>29000</v>
      </c>
      <c r="AJ125" s="61">
        <f t="shared" si="189"/>
        <v>29000</v>
      </c>
      <c r="AK125" s="61">
        <f t="shared" si="189"/>
        <v>29000</v>
      </c>
      <c r="AL125" s="61">
        <f t="shared" si="201"/>
        <v>29000</v>
      </c>
      <c r="AM125" s="61">
        <f t="shared" si="201"/>
        <v>29000</v>
      </c>
      <c r="AN125" s="61">
        <f t="shared" si="201"/>
        <v>29000</v>
      </c>
      <c r="AO125" s="61">
        <f t="shared" si="198"/>
        <v>29000</v>
      </c>
      <c r="AP125" s="61">
        <f t="shared" si="198"/>
        <v>29000</v>
      </c>
      <c r="AQ125" s="61">
        <f t="shared" si="198"/>
        <v>29000</v>
      </c>
      <c r="AR125" s="61">
        <f t="shared" si="198"/>
        <v>29000</v>
      </c>
      <c r="AS125" s="61">
        <f t="shared" si="194"/>
        <v>29000</v>
      </c>
      <c r="AT125" s="61">
        <f t="shared" si="194"/>
        <v>29000</v>
      </c>
      <c r="AU125" s="61">
        <f t="shared" si="173"/>
        <v>29000</v>
      </c>
      <c r="AV125" s="61">
        <f t="shared" si="165"/>
        <v>29000</v>
      </c>
      <c r="AW125" s="61">
        <f t="shared" si="152"/>
        <v>29000</v>
      </c>
      <c r="AX125" s="61">
        <f t="shared" si="152"/>
        <v>29000</v>
      </c>
      <c r="AY125" s="61">
        <f t="shared" ref="AY125:AZ144" si="238">RJ</f>
        <v>29000</v>
      </c>
      <c r="AZ125" s="61">
        <f t="shared" si="238"/>
        <v>29000</v>
      </c>
      <c r="BA125" s="61">
        <f t="shared" si="138"/>
        <v>29000</v>
      </c>
      <c r="BB125" s="61">
        <f t="shared" si="130"/>
        <v>29000</v>
      </c>
      <c r="BC125" s="61">
        <f t="shared" si="129"/>
        <v>29000</v>
      </c>
      <c r="BD125" s="61">
        <f t="shared" si="107"/>
        <v>29000</v>
      </c>
      <c r="BE125" s="61">
        <f t="shared" ref="BE125:BE156" si="239">RJ</f>
        <v>29000</v>
      </c>
      <c r="BF125" s="61">
        <f t="shared" si="233"/>
        <v>29000</v>
      </c>
      <c r="BG125" s="61">
        <f t="shared" si="233"/>
        <v>29000</v>
      </c>
      <c r="BH125" s="61">
        <f t="shared" si="233"/>
        <v>29000</v>
      </c>
      <c r="BI125" s="61">
        <f t="shared" si="233"/>
        <v>29000</v>
      </c>
      <c r="BJ125" s="61">
        <f t="shared" si="233"/>
        <v>29000</v>
      </c>
      <c r="BK125" s="61">
        <f t="shared" si="233"/>
        <v>29000</v>
      </c>
      <c r="BL125" s="61">
        <f t="shared" si="132"/>
        <v>29000</v>
      </c>
      <c r="BM125" s="61">
        <f t="shared" si="212"/>
        <v>29000</v>
      </c>
      <c r="BN125" s="61">
        <f t="shared" si="212"/>
        <v>29000</v>
      </c>
      <c r="BO125" s="61">
        <f t="shared" si="221"/>
        <v>29000</v>
      </c>
      <c r="BP125" s="61">
        <f t="shared" si="221"/>
        <v>29000</v>
      </c>
      <c r="BQ125" s="61">
        <f t="shared" si="147"/>
        <v>29000</v>
      </c>
      <c r="BR125" s="61">
        <f t="shared" si="161"/>
        <v>29000</v>
      </c>
      <c r="BS125" s="61">
        <f t="shared" si="167"/>
        <v>29000</v>
      </c>
      <c r="BT125" s="61">
        <f t="shared" si="174"/>
        <v>29000</v>
      </c>
      <c r="BU125" s="61">
        <f t="shared" si="202"/>
        <v>29000</v>
      </c>
      <c r="BV125" s="61">
        <f t="shared" si="202"/>
        <v>29000</v>
      </c>
      <c r="BW125" s="61">
        <f t="shared" si="190"/>
        <v>29000</v>
      </c>
      <c r="BX125" s="61">
        <f t="shared" si="190"/>
        <v>29000</v>
      </c>
      <c r="BY125" s="61">
        <f t="shared" si="190"/>
        <v>29000</v>
      </c>
      <c r="BZ125" s="61">
        <f t="shared" si="190"/>
        <v>29000</v>
      </c>
      <c r="CA125" s="61">
        <f t="shared" si="210"/>
        <v>29000</v>
      </c>
      <c r="CB125" s="61">
        <f t="shared" si="210"/>
        <v>29000</v>
      </c>
      <c r="CC125" s="61">
        <f t="shared" si="213"/>
        <v>29000</v>
      </c>
      <c r="CD125" s="61">
        <f t="shared" si="228"/>
        <v>29000</v>
      </c>
      <c r="CE125" s="61">
        <f>RJ</f>
        <v>29000</v>
      </c>
      <c r="CF125" s="61">
        <f t="shared" si="234"/>
        <v>35000</v>
      </c>
      <c r="CG125" s="61">
        <f t="shared" si="122"/>
        <v>35000</v>
      </c>
      <c r="CH125" s="61">
        <f t="shared" si="122"/>
        <v>35000</v>
      </c>
      <c r="CI125" s="61">
        <f t="shared" si="122"/>
        <v>35000</v>
      </c>
      <c r="CJ125" s="61">
        <f t="shared" si="117"/>
        <v>35000</v>
      </c>
      <c r="CK125" s="61">
        <f t="shared" si="125"/>
        <v>35000</v>
      </c>
      <c r="CL125" s="61">
        <f t="shared" si="127"/>
        <v>35000</v>
      </c>
      <c r="CM125" s="61">
        <f t="shared" si="135"/>
        <v>35000</v>
      </c>
      <c r="CN125" s="61">
        <f t="shared" si="139"/>
        <v>35000</v>
      </c>
      <c r="CO125" s="61">
        <f t="shared" si="144"/>
        <v>35000</v>
      </c>
      <c r="CP125" s="61">
        <f t="shared" si="149"/>
        <v>35000</v>
      </c>
      <c r="CQ125" s="61">
        <f t="shared" si="149"/>
        <v>35000</v>
      </c>
      <c r="CR125" s="61">
        <f t="shared" si="154"/>
        <v>35000</v>
      </c>
      <c r="CS125" s="61">
        <f t="shared" si="154"/>
        <v>35000</v>
      </c>
      <c r="CT125" s="61">
        <f t="shared" si="154"/>
        <v>35000</v>
      </c>
      <c r="CU125" s="61">
        <f t="shared" si="158"/>
        <v>35000</v>
      </c>
      <c r="CV125" s="61">
        <f t="shared" si="158"/>
        <v>35000</v>
      </c>
      <c r="CW125" s="61">
        <f t="shared" si="162"/>
        <v>35000</v>
      </c>
      <c r="CX125" s="61">
        <f t="shared" si="162"/>
        <v>35000</v>
      </c>
      <c r="CY125" s="61">
        <f t="shared" si="162"/>
        <v>35000</v>
      </c>
      <c r="CZ125" s="61">
        <f t="shared" si="166"/>
        <v>35000</v>
      </c>
      <c r="DA125" s="61">
        <f t="shared" si="171"/>
        <v>35000</v>
      </c>
      <c r="DB125" s="61">
        <f t="shared" si="176"/>
        <v>35000</v>
      </c>
      <c r="DC125" s="61">
        <f t="shared" si="176"/>
        <v>35000</v>
      </c>
      <c r="DD125" s="61">
        <f t="shared" si="191"/>
        <v>35000</v>
      </c>
      <c r="DE125" s="61">
        <f t="shared" si="191"/>
        <v>35000</v>
      </c>
      <c r="DF125" s="61">
        <f t="shared" si="195"/>
        <v>35000</v>
      </c>
      <c r="DG125" s="61">
        <f t="shared" si="199"/>
        <v>35000</v>
      </c>
      <c r="DH125" s="61">
        <f t="shared" si="199"/>
        <v>35000</v>
      </c>
      <c r="DI125" s="61">
        <f t="shared" si="199"/>
        <v>35000</v>
      </c>
      <c r="DJ125" s="61">
        <f t="shared" si="204"/>
        <v>35000</v>
      </c>
      <c r="DK125" s="61">
        <f t="shared" si="208"/>
        <v>35000</v>
      </c>
      <c r="DL125" s="61">
        <f t="shared" si="208"/>
        <v>35000</v>
      </c>
      <c r="DM125" s="61">
        <f t="shared" si="208"/>
        <v>35000</v>
      </c>
      <c r="DN125" s="61">
        <f t="shared" si="214"/>
        <v>35000</v>
      </c>
      <c r="DO125" s="61">
        <f t="shared" si="222"/>
        <v>35000</v>
      </c>
      <c r="DP125" s="61">
        <f t="shared" si="222"/>
        <v>35000</v>
      </c>
      <c r="DQ125" s="61">
        <f t="shared" si="222"/>
        <v>35000</v>
      </c>
      <c r="DR125" s="61">
        <f t="shared" si="215"/>
        <v>35000</v>
      </c>
      <c r="DS125" s="61">
        <f t="shared" si="215"/>
        <v>35000</v>
      </c>
      <c r="DT125" s="61">
        <f t="shared" si="223"/>
        <v>35000</v>
      </c>
      <c r="DU125" s="61">
        <f t="shared" si="229"/>
        <v>35000</v>
      </c>
      <c r="DV125" s="61">
        <f>BR</f>
        <v>5000</v>
      </c>
      <c r="DW125" s="61">
        <f t="shared" si="216"/>
        <v>5000</v>
      </c>
      <c r="DX125" s="61">
        <f t="shared" si="230"/>
        <v>5000</v>
      </c>
      <c r="DY125" s="61">
        <f t="shared" si="230"/>
        <v>5000</v>
      </c>
      <c r="DZ125" s="61">
        <f t="shared" si="230"/>
        <v>5000</v>
      </c>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f t="shared" ref="EW125:FB130" si="240">WB</f>
        <v>36000</v>
      </c>
      <c r="EX125" s="61">
        <f t="shared" si="240"/>
        <v>36000</v>
      </c>
      <c r="EY125" s="61">
        <f t="shared" si="240"/>
        <v>36000</v>
      </c>
      <c r="EZ125" s="61">
        <f t="shared" si="240"/>
        <v>36000</v>
      </c>
      <c r="FA125" s="61">
        <f t="shared" si="240"/>
        <v>36000</v>
      </c>
      <c r="FB125" s="61">
        <f t="shared" si="240"/>
        <v>36000</v>
      </c>
      <c r="FC125" s="61"/>
      <c r="FD125" s="61"/>
      <c r="FE125" s="61"/>
      <c r="FF125" s="61"/>
      <c r="FG125" s="61"/>
      <c r="FH125" s="61"/>
      <c r="FI125" s="61"/>
      <c r="FJ125" s="61"/>
      <c r="FK125" s="61">
        <f t="shared" si="235"/>
        <v>4000</v>
      </c>
      <c r="FL125" s="61">
        <f t="shared" si="235"/>
        <v>4000</v>
      </c>
      <c r="FM125" s="61">
        <f t="shared" ref="FM125:FS133" si="241">AS</f>
        <v>4000</v>
      </c>
      <c r="FN125" s="61">
        <f t="shared" si="241"/>
        <v>4000</v>
      </c>
      <c r="FO125" s="61">
        <f t="shared" si="241"/>
        <v>4000</v>
      </c>
      <c r="FP125" s="61">
        <f t="shared" si="241"/>
        <v>4000</v>
      </c>
      <c r="FQ125" s="61">
        <f t="shared" si="241"/>
        <v>4000</v>
      </c>
      <c r="FR125" s="61">
        <f t="shared" si="241"/>
        <v>4000</v>
      </c>
      <c r="FS125" s="61">
        <f t="shared" si="241"/>
        <v>4000</v>
      </c>
      <c r="FT125" s="61">
        <f t="shared" si="236"/>
        <v>4000</v>
      </c>
      <c r="FU125" s="61">
        <f t="shared" si="236"/>
        <v>4000</v>
      </c>
      <c r="FV125" s="61">
        <f t="shared" si="236"/>
        <v>4000</v>
      </c>
      <c r="FW125" s="61">
        <f t="shared" si="236"/>
        <v>4000</v>
      </c>
      <c r="FX125" s="61">
        <f t="shared" si="224"/>
        <v>4000</v>
      </c>
      <c r="FY125" s="61">
        <f t="shared" si="224"/>
        <v>4000</v>
      </c>
      <c r="FZ125" s="61">
        <f t="shared" si="224"/>
        <v>4000</v>
      </c>
      <c r="GA125" s="61">
        <f t="shared" si="224"/>
        <v>4000</v>
      </c>
      <c r="GB125" s="61">
        <f t="shared" si="217"/>
        <v>4000</v>
      </c>
      <c r="GC125" s="61">
        <f t="shared" si="217"/>
        <v>4000</v>
      </c>
      <c r="GD125" s="61">
        <f t="shared" si="217"/>
        <v>4000</v>
      </c>
      <c r="GE125" s="61">
        <f t="shared" si="217"/>
        <v>4000</v>
      </c>
      <c r="GF125" s="61">
        <f t="shared" si="217"/>
        <v>4000</v>
      </c>
      <c r="GG125" s="61">
        <f t="shared" si="217"/>
        <v>4000</v>
      </c>
      <c r="GH125" s="61">
        <f t="shared" si="217"/>
        <v>4000</v>
      </c>
      <c r="GI125" s="61">
        <f t="shared" si="205"/>
        <v>4000</v>
      </c>
      <c r="GJ125" s="61">
        <f t="shared" si="196"/>
        <v>4000</v>
      </c>
      <c r="GK125" s="61">
        <f t="shared" si="188"/>
        <v>4000</v>
      </c>
      <c r="GL125" s="61">
        <f>AS</f>
        <v>4000</v>
      </c>
      <c r="GM125" s="61">
        <f t="shared" si="237"/>
        <v>25000</v>
      </c>
      <c r="GN125" s="61">
        <f t="shared" si="232"/>
        <v>25000</v>
      </c>
      <c r="GO125" s="61">
        <f t="shared" si="218"/>
        <v>25000</v>
      </c>
      <c r="GP125" s="61">
        <f t="shared" si="218"/>
        <v>25000</v>
      </c>
      <c r="GQ125" s="61">
        <f t="shared" ref="GQ125" si="242">AR</f>
        <v>3000</v>
      </c>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row>
    <row r="126" spans="1:233" ht="1.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f t="shared" ref="AC126" si="243">RJ</f>
        <v>29000</v>
      </c>
      <c r="AD126" s="61">
        <f>RJ</f>
        <v>29000</v>
      </c>
      <c r="AE126" s="61">
        <f t="shared" si="227"/>
        <v>29000</v>
      </c>
      <c r="AF126" s="61">
        <f t="shared" si="211"/>
        <v>29000</v>
      </c>
      <c r="AG126" s="61">
        <f t="shared" si="211"/>
        <v>29000</v>
      </c>
      <c r="AH126" s="61">
        <f t="shared" si="207"/>
        <v>29000</v>
      </c>
      <c r="AI126" s="61">
        <f t="shared" si="193"/>
        <v>29000</v>
      </c>
      <c r="AJ126" s="61">
        <f t="shared" si="189"/>
        <v>29000</v>
      </c>
      <c r="AK126" s="61">
        <f t="shared" si="189"/>
        <v>29000</v>
      </c>
      <c r="AL126" s="61">
        <f t="shared" si="201"/>
        <v>29000</v>
      </c>
      <c r="AM126" s="61">
        <f t="shared" si="201"/>
        <v>29000</v>
      </c>
      <c r="AN126" s="61">
        <f t="shared" si="201"/>
        <v>29000</v>
      </c>
      <c r="AO126" s="61">
        <f t="shared" si="198"/>
        <v>29000</v>
      </c>
      <c r="AP126" s="61">
        <f t="shared" si="198"/>
        <v>29000</v>
      </c>
      <c r="AQ126" s="61">
        <f t="shared" si="198"/>
        <v>29000</v>
      </c>
      <c r="AR126" s="61">
        <f t="shared" si="198"/>
        <v>29000</v>
      </c>
      <c r="AS126" s="61">
        <f t="shared" si="194"/>
        <v>29000</v>
      </c>
      <c r="AT126" s="61">
        <f t="shared" si="194"/>
        <v>29000</v>
      </c>
      <c r="AU126" s="61">
        <f t="shared" si="173"/>
        <v>29000</v>
      </c>
      <c r="AV126" s="61">
        <f t="shared" si="165"/>
        <v>29000</v>
      </c>
      <c r="AW126" s="61">
        <f t="shared" si="152"/>
        <v>29000</v>
      </c>
      <c r="AX126" s="61">
        <f t="shared" si="152"/>
        <v>29000</v>
      </c>
      <c r="AY126" s="61">
        <f t="shared" si="238"/>
        <v>29000</v>
      </c>
      <c r="AZ126" s="61">
        <f t="shared" si="238"/>
        <v>29000</v>
      </c>
      <c r="BA126" s="61">
        <f t="shared" si="138"/>
        <v>29000</v>
      </c>
      <c r="BB126" s="61">
        <f t="shared" si="130"/>
        <v>29000</v>
      </c>
      <c r="BC126" s="61">
        <f t="shared" si="129"/>
        <v>29000</v>
      </c>
      <c r="BD126" s="61">
        <f t="shared" ref="BD126:BD157" si="244">RJ</f>
        <v>29000</v>
      </c>
      <c r="BE126" s="61">
        <f t="shared" si="239"/>
        <v>29000</v>
      </c>
      <c r="BF126" s="61">
        <f t="shared" si="233"/>
        <v>29000</v>
      </c>
      <c r="BG126" s="61">
        <f t="shared" si="233"/>
        <v>29000</v>
      </c>
      <c r="BH126" s="61">
        <f t="shared" si="233"/>
        <v>29000</v>
      </c>
      <c r="BI126" s="61">
        <f t="shared" si="233"/>
        <v>29000</v>
      </c>
      <c r="BJ126" s="61">
        <f t="shared" si="233"/>
        <v>29000</v>
      </c>
      <c r="BK126" s="61">
        <f t="shared" si="233"/>
        <v>29000</v>
      </c>
      <c r="BL126" s="61">
        <f t="shared" si="132"/>
        <v>29000</v>
      </c>
      <c r="BM126" s="61">
        <f t="shared" si="212"/>
        <v>29000</v>
      </c>
      <c r="BN126" s="61">
        <f t="shared" si="212"/>
        <v>29000</v>
      </c>
      <c r="BO126" s="61">
        <f t="shared" si="221"/>
        <v>29000</v>
      </c>
      <c r="BP126" s="61">
        <f t="shared" si="221"/>
        <v>29000</v>
      </c>
      <c r="BQ126" s="61">
        <f t="shared" si="147"/>
        <v>29000</v>
      </c>
      <c r="BR126" s="61">
        <f t="shared" si="161"/>
        <v>29000</v>
      </c>
      <c r="BS126" s="61">
        <f t="shared" si="167"/>
        <v>29000</v>
      </c>
      <c r="BT126" s="61">
        <f t="shared" si="174"/>
        <v>29000</v>
      </c>
      <c r="BU126" s="61">
        <f t="shared" si="202"/>
        <v>29000</v>
      </c>
      <c r="BV126" s="61">
        <f t="shared" si="202"/>
        <v>29000</v>
      </c>
      <c r="BW126" s="61">
        <f t="shared" si="190"/>
        <v>29000</v>
      </c>
      <c r="BX126" s="61">
        <f t="shared" si="190"/>
        <v>29000</v>
      </c>
      <c r="BY126" s="61">
        <f t="shared" si="190"/>
        <v>29000</v>
      </c>
      <c r="BZ126" s="61">
        <f t="shared" si="190"/>
        <v>29000</v>
      </c>
      <c r="CA126" s="61">
        <f t="shared" si="210"/>
        <v>29000</v>
      </c>
      <c r="CB126" s="61">
        <f t="shared" si="210"/>
        <v>29000</v>
      </c>
      <c r="CC126" s="61">
        <f t="shared" si="213"/>
        <v>29000</v>
      </c>
      <c r="CD126" s="61">
        <f t="shared" si="228"/>
        <v>29000</v>
      </c>
      <c r="CE126" s="61">
        <f>RJ</f>
        <v>29000</v>
      </c>
      <c r="CF126" s="61">
        <f t="shared" si="234"/>
        <v>35000</v>
      </c>
      <c r="CG126" s="61">
        <f t="shared" si="122"/>
        <v>35000</v>
      </c>
      <c r="CH126" s="61">
        <f t="shared" si="122"/>
        <v>35000</v>
      </c>
      <c r="CI126" s="61">
        <f t="shared" si="122"/>
        <v>35000</v>
      </c>
      <c r="CJ126" s="61">
        <f t="shared" si="117"/>
        <v>35000</v>
      </c>
      <c r="CK126" s="61">
        <f t="shared" si="125"/>
        <v>35000</v>
      </c>
      <c r="CL126" s="61">
        <f t="shared" si="127"/>
        <v>35000</v>
      </c>
      <c r="CM126" s="61">
        <f t="shared" si="135"/>
        <v>35000</v>
      </c>
      <c r="CN126" s="61">
        <f t="shared" si="139"/>
        <v>35000</v>
      </c>
      <c r="CO126" s="61">
        <f t="shared" si="144"/>
        <v>35000</v>
      </c>
      <c r="CP126" s="61">
        <f t="shared" ref="CP126:CQ145" si="245">UP</f>
        <v>35000</v>
      </c>
      <c r="CQ126" s="61">
        <f t="shared" si="245"/>
        <v>35000</v>
      </c>
      <c r="CR126" s="61">
        <f t="shared" si="154"/>
        <v>35000</v>
      </c>
      <c r="CS126" s="61">
        <f t="shared" si="154"/>
        <v>35000</v>
      </c>
      <c r="CT126" s="61">
        <f t="shared" si="154"/>
        <v>35000</v>
      </c>
      <c r="CU126" s="61">
        <f t="shared" si="158"/>
        <v>35000</v>
      </c>
      <c r="CV126" s="61">
        <f t="shared" si="158"/>
        <v>35000</v>
      </c>
      <c r="CW126" s="61">
        <f t="shared" si="162"/>
        <v>35000</v>
      </c>
      <c r="CX126" s="61">
        <f t="shared" si="162"/>
        <v>35000</v>
      </c>
      <c r="CY126" s="61">
        <f t="shared" si="162"/>
        <v>35000</v>
      </c>
      <c r="CZ126" s="61">
        <f t="shared" si="166"/>
        <v>35000</v>
      </c>
      <c r="DA126" s="61">
        <f t="shared" si="171"/>
        <v>35000</v>
      </c>
      <c r="DB126" s="61">
        <f t="shared" si="176"/>
        <v>35000</v>
      </c>
      <c r="DC126" s="61">
        <f t="shared" si="176"/>
        <v>35000</v>
      </c>
      <c r="DD126" s="61">
        <f t="shared" si="191"/>
        <v>35000</v>
      </c>
      <c r="DE126" s="61">
        <f t="shared" si="191"/>
        <v>35000</v>
      </c>
      <c r="DF126" s="61">
        <f t="shared" si="195"/>
        <v>35000</v>
      </c>
      <c r="DG126" s="61">
        <f t="shared" si="199"/>
        <v>35000</v>
      </c>
      <c r="DH126" s="61">
        <f t="shared" si="199"/>
        <v>35000</v>
      </c>
      <c r="DI126" s="61">
        <f t="shared" si="199"/>
        <v>35000</v>
      </c>
      <c r="DJ126" s="61">
        <f t="shared" si="204"/>
        <v>35000</v>
      </c>
      <c r="DK126" s="61">
        <f t="shared" si="208"/>
        <v>35000</v>
      </c>
      <c r="DL126" s="61">
        <f t="shared" si="208"/>
        <v>35000</v>
      </c>
      <c r="DM126" s="61">
        <f t="shared" si="208"/>
        <v>35000</v>
      </c>
      <c r="DN126" s="61">
        <f t="shared" si="214"/>
        <v>35000</v>
      </c>
      <c r="DO126" s="61">
        <f t="shared" si="222"/>
        <v>35000</v>
      </c>
      <c r="DP126" s="61">
        <f t="shared" si="222"/>
        <v>35000</v>
      </c>
      <c r="DQ126" s="61">
        <f t="shared" si="222"/>
        <v>35000</v>
      </c>
      <c r="DR126" s="61">
        <f t="shared" si="215"/>
        <v>35000</v>
      </c>
      <c r="DS126" s="61">
        <f t="shared" si="215"/>
        <v>35000</v>
      </c>
      <c r="DT126" s="61">
        <f t="shared" si="223"/>
        <v>35000</v>
      </c>
      <c r="DU126" s="61">
        <f t="shared" si="229"/>
        <v>35000</v>
      </c>
      <c r="DV126" s="61">
        <f>UP</f>
        <v>35000</v>
      </c>
      <c r="DW126" s="61">
        <f t="shared" si="216"/>
        <v>5000</v>
      </c>
      <c r="DX126" s="61">
        <f t="shared" si="230"/>
        <v>5000</v>
      </c>
      <c r="DY126" s="61">
        <f t="shared" si="230"/>
        <v>5000</v>
      </c>
      <c r="DZ126" s="61">
        <f t="shared" si="230"/>
        <v>5000</v>
      </c>
      <c r="EA126" s="61">
        <f t="shared" ref="EA126:EA153" si="246">BR</f>
        <v>5000</v>
      </c>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f t="shared" si="240"/>
        <v>36000</v>
      </c>
      <c r="EX126" s="61">
        <f t="shared" si="240"/>
        <v>36000</v>
      </c>
      <c r="EY126" s="61">
        <f t="shared" si="240"/>
        <v>36000</v>
      </c>
      <c r="EZ126" s="61">
        <f t="shared" si="240"/>
        <v>36000</v>
      </c>
      <c r="FA126" s="61">
        <f t="shared" si="240"/>
        <v>36000</v>
      </c>
      <c r="FB126" s="61">
        <f t="shared" si="240"/>
        <v>36000</v>
      </c>
      <c r="FC126" s="61">
        <f t="shared" ref="FC126:FH130" si="247">WB</f>
        <v>36000</v>
      </c>
      <c r="FD126" s="61">
        <f t="shared" si="247"/>
        <v>36000</v>
      </c>
      <c r="FE126" s="61">
        <f t="shared" si="247"/>
        <v>36000</v>
      </c>
      <c r="FF126" s="61">
        <f t="shared" si="247"/>
        <v>36000</v>
      </c>
      <c r="FG126" s="61"/>
      <c r="FH126" s="61"/>
      <c r="FI126" s="61">
        <f t="shared" ref="FI126:FJ133" si="248">AS</f>
        <v>4000</v>
      </c>
      <c r="FJ126" s="61">
        <f t="shared" si="248"/>
        <v>4000</v>
      </c>
      <c r="FK126" s="61">
        <f t="shared" si="235"/>
        <v>4000</v>
      </c>
      <c r="FL126" s="61">
        <f t="shared" si="235"/>
        <v>4000</v>
      </c>
      <c r="FM126" s="61">
        <f t="shared" si="241"/>
        <v>4000</v>
      </c>
      <c r="FN126" s="61">
        <f t="shared" si="241"/>
        <v>4000</v>
      </c>
      <c r="FO126" s="61">
        <f t="shared" si="241"/>
        <v>4000</v>
      </c>
      <c r="FP126" s="61">
        <f t="shared" si="241"/>
        <v>4000</v>
      </c>
      <c r="FQ126" s="61">
        <f t="shared" si="241"/>
        <v>4000</v>
      </c>
      <c r="FR126" s="61">
        <f t="shared" si="241"/>
        <v>4000</v>
      </c>
      <c r="FS126" s="61">
        <f t="shared" si="241"/>
        <v>4000</v>
      </c>
      <c r="FT126" s="61">
        <f t="shared" si="236"/>
        <v>4000</v>
      </c>
      <c r="FU126" s="61">
        <f t="shared" si="236"/>
        <v>4000</v>
      </c>
      <c r="FV126" s="61">
        <f t="shared" si="236"/>
        <v>4000</v>
      </c>
      <c r="FW126" s="61">
        <f t="shared" si="236"/>
        <v>4000</v>
      </c>
      <c r="FX126" s="61">
        <f t="shared" si="224"/>
        <v>4000</v>
      </c>
      <c r="FY126" s="61">
        <f t="shared" si="224"/>
        <v>4000</v>
      </c>
      <c r="FZ126" s="61">
        <f t="shared" si="224"/>
        <v>4000</v>
      </c>
      <c r="GA126" s="61">
        <f t="shared" si="224"/>
        <v>4000</v>
      </c>
      <c r="GB126" s="61">
        <f t="shared" si="217"/>
        <v>4000</v>
      </c>
      <c r="GC126" s="61">
        <f t="shared" si="217"/>
        <v>4000</v>
      </c>
      <c r="GD126" s="61">
        <f t="shared" si="217"/>
        <v>4000</v>
      </c>
      <c r="GE126" s="61">
        <f t="shared" si="217"/>
        <v>4000</v>
      </c>
      <c r="GF126" s="61">
        <f t="shared" si="217"/>
        <v>4000</v>
      </c>
      <c r="GG126" s="61">
        <f t="shared" si="217"/>
        <v>4000</v>
      </c>
      <c r="GH126" s="61">
        <f t="shared" si="217"/>
        <v>4000</v>
      </c>
      <c r="GI126" s="61">
        <f t="shared" si="205"/>
        <v>4000</v>
      </c>
      <c r="GJ126" s="61">
        <f t="shared" si="196"/>
        <v>4000</v>
      </c>
      <c r="GK126" s="61">
        <f t="shared" ref="GK126:GN135" si="249">NL</f>
        <v>25000</v>
      </c>
      <c r="GL126" s="61">
        <f t="shared" si="249"/>
        <v>25000</v>
      </c>
      <c r="GM126" s="61">
        <f t="shared" si="237"/>
        <v>25000</v>
      </c>
      <c r="GN126" s="61">
        <f t="shared" si="232"/>
        <v>25000</v>
      </c>
      <c r="GO126" s="61">
        <f t="shared" si="218"/>
        <v>25000</v>
      </c>
      <c r="GP126" s="61">
        <f t="shared" si="218"/>
        <v>25000</v>
      </c>
      <c r="GQ126" s="61">
        <f t="shared" ref="GQ126:GQ132" si="250">NL</f>
        <v>25000</v>
      </c>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row>
    <row r="127" spans="1:233" ht="1.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f>RJ</f>
        <v>29000</v>
      </c>
      <c r="AE127" s="61">
        <f t="shared" si="227"/>
        <v>29000</v>
      </c>
      <c r="AF127" s="61">
        <f t="shared" si="211"/>
        <v>29000</v>
      </c>
      <c r="AG127" s="61">
        <f t="shared" si="211"/>
        <v>29000</v>
      </c>
      <c r="AH127" s="61">
        <f t="shared" si="207"/>
        <v>29000</v>
      </c>
      <c r="AI127" s="61">
        <f t="shared" si="193"/>
        <v>29000</v>
      </c>
      <c r="AJ127" s="61">
        <f t="shared" si="189"/>
        <v>29000</v>
      </c>
      <c r="AK127" s="61">
        <f t="shared" si="189"/>
        <v>29000</v>
      </c>
      <c r="AL127" s="61">
        <f t="shared" si="201"/>
        <v>29000</v>
      </c>
      <c r="AM127" s="61">
        <f t="shared" si="201"/>
        <v>29000</v>
      </c>
      <c r="AN127" s="61">
        <f t="shared" si="201"/>
        <v>29000</v>
      </c>
      <c r="AO127" s="61">
        <f t="shared" si="198"/>
        <v>29000</v>
      </c>
      <c r="AP127" s="61">
        <f t="shared" si="198"/>
        <v>29000</v>
      </c>
      <c r="AQ127" s="61">
        <f t="shared" si="198"/>
        <v>29000</v>
      </c>
      <c r="AR127" s="61">
        <f t="shared" si="198"/>
        <v>29000</v>
      </c>
      <c r="AS127" s="61">
        <f t="shared" si="194"/>
        <v>29000</v>
      </c>
      <c r="AT127" s="61">
        <f t="shared" si="194"/>
        <v>29000</v>
      </c>
      <c r="AU127" s="61">
        <f t="shared" si="173"/>
        <v>29000</v>
      </c>
      <c r="AV127" s="61">
        <f t="shared" si="165"/>
        <v>29000</v>
      </c>
      <c r="AW127" s="61">
        <f t="shared" ref="AW127:AX146" si="251">RJ</f>
        <v>29000</v>
      </c>
      <c r="AX127" s="61">
        <f t="shared" si="251"/>
        <v>29000</v>
      </c>
      <c r="AY127" s="61">
        <f t="shared" si="238"/>
        <v>29000</v>
      </c>
      <c r="AZ127" s="61">
        <f t="shared" si="238"/>
        <v>29000</v>
      </c>
      <c r="BA127" s="61">
        <f t="shared" si="138"/>
        <v>29000</v>
      </c>
      <c r="BB127" s="61">
        <f t="shared" si="130"/>
        <v>29000</v>
      </c>
      <c r="BC127" s="61">
        <f t="shared" si="129"/>
        <v>29000</v>
      </c>
      <c r="BD127" s="61">
        <f t="shared" si="244"/>
        <v>29000</v>
      </c>
      <c r="BE127" s="61">
        <f t="shared" si="239"/>
        <v>29000</v>
      </c>
      <c r="BF127" s="61">
        <f t="shared" si="233"/>
        <v>29000</v>
      </c>
      <c r="BG127" s="61">
        <f t="shared" si="233"/>
        <v>29000</v>
      </c>
      <c r="BH127" s="61">
        <f t="shared" si="233"/>
        <v>29000</v>
      </c>
      <c r="BI127" s="61">
        <f t="shared" si="233"/>
        <v>29000</v>
      </c>
      <c r="BJ127" s="61">
        <f t="shared" si="233"/>
        <v>29000</v>
      </c>
      <c r="BK127" s="61">
        <f t="shared" si="233"/>
        <v>29000</v>
      </c>
      <c r="BL127" s="61">
        <f t="shared" si="132"/>
        <v>29000</v>
      </c>
      <c r="BM127" s="61">
        <f t="shared" si="212"/>
        <v>29000</v>
      </c>
      <c r="BN127" s="61">
        <f t="shared" si="212"/>
        <v>29000</v>
      </c>
      <c r="BO127" s="61">
        <f t="shared" si="221"/>
        <v>29000</v>
      </c>
      <c r="BP127" s="61">
        <f t="shared" si="221"/>
        <v>29000</v>
      </c>
      <c r="BQ127" s="61">
        <f t="shared" si="147"/>
        <v>29000</v>
      </c>
      <c r="BR127" s="61">
        <f t="shared" si="161"/>
        <v>29000</v>
      </c>
      <c r="BS127" s="61">
        <f t="shared" si="167"/>
        <v>29000</v>
      </c>
      <c r="BT127" s="61">
        <f t="shared" si="174"/>
        <v>29000</v>
      </c>
      <c r="BU127" s="61">
        <f t="shared" si="202"/>
        <v>29000</v>
      </c>
      <c r="BV127" s="61">
        <f t="shared" si="202"/>
        <v>29000</v>
      </c>
      <c r="BW127" s="61">
        <f t="shared" si="190"/>
        <v>29000</v>
      </c>
      <c r="BX127" s="61">
        <f t="shared" si="190"/>
        <v>29000</v>
      </c>
      <c r="BY127" s="61">
        <f t="shared" si="190"/>
        <v>29000</v>
      </c>
      <c r="BZ127" s="61">
        <f t="shared" si="190"/>
        <v>29000</v>
      </c>
      <c r="CA127" s="61">
        <f t="shared" si="210"/>
        <v>29000</v>
      </c>
      <c r="CB127" s="61">
        <f t="shared" si="210"/>
        <v>29000</v>
      </c>
      <c r="CC127" s="61">
        <f t="shared" si="213"/>
        <v>29000</v>
      </c>
      <c r="CD127" s="61">
        <f t="shared" si="210"/>
        <v>29000</v>
      </c>
      <c r="CE127" s="61">
        <f t="shared" si="210"/>
        <v>29000</v>
      </c>
      <c r="CF127" s="61">
        <f t="shared" si="234"/>
        <v>35000</v>
      </c>
      <c r="CG127" s="61">
        <f t="shared" si="122"/>
        <v>35000</v>
      </c>
      <c r="CH127" s="61">
        <f t="shared" si="122"/>
        <v>35000</v>
      </c>
      <c r="CI127" s="61">
        <f t="shared" si="122"/>
        <v>35000</v>
      </c>
      <c r="CJ127" s="61">
        <f t="shared" si="117"/>
        <v>35000</v>
      </c>
      <c r="CK127" s="61">
        <f t="shared" si="125"/>
        <v>35000</v>
      </c>
      <c r="CL127" s="61">
        <f t="shared" si="127"/>
        <v>35000</v>
      </c>
      <c r="CM127" s="61">
        <f t="shared" si="135"/>
        <v>35000</v>
      </c>
      <c r="CN127" s="61">
        <f t="shared" si="139"/>
        <v>35000</v>
      </c>
      <c r="CO127" s="61">
        <f t="shared" si="144"/>
        <v>35000</v>
      </c>
      <c r="CP127" s="61">
        <f t="shared" si="245"/>
        <v>35000</v>
      </c>
      <c r="CQ127" s="61">
        <f t="shared" si="245"/>
        <v>35000</v>
      </c>
      <c r="CR127" s="61">
        <f t="shared" ref="CR127:CV147" si="252">UP</f>
        <v>35000</v>
      </c>
      <c r="CS127" s="61">
        <f t="shared" si="252"/>
        <v>35000</v>
      </c>
      <c r="CT127" s="61">
        <f t="shared" si="252"/>
        <v>35000</v>
      </c>
      <c r="CU127" s="61">
        <f t="shared" si="158"/>
        <v>35000</v>
      </c>
      <c r="CV127" s="61">
        <f t="shared" si="158"/>
        <v>35000</v>
      </c>
      <c r="CW127" s="61">
        <f t="shared" si="162"/>
        <v>35000</v>
      </c>
      <c r="CX127" s="61">
        <f t="shared" si="162"/>
        <v>35000</v>
      </c>
      <c r="CY127" s="61">
        <f t="shared" si="162"/>
        <v>35000</v>
      </c>
      <c r="CZ127" s="61">
        <f t="shared" si="166"/>
        <v>35000</v>
      </c>
      <c r="DA127" s="61">
        <f t="shared" si="171"/>
        <v>35000</v>
      </c>
      <c r="DB127" s="61">
        <f t="shared" si="176"/>
        <v>35000</v>
      </c>
      <c r="DC127" s="61">
        <f t="shared" si="176"/>
        <v>35000</v>
      </c>
      <c r="DD127" s="61">
        <f t="shared" si="191"/>
        <v>35000</v>
      </c>
      <c r="DE127" s="61">
        <f t="shared" si="191"/>
        <v>35000</v>
      </c>
      <c r="DF127" s="61">
        <f t="shared" si="195"/>
        <v>35000</v>
      </c>
      <c r="DG127" s="61">
        <f t="shared" si="199"/>
        <v>35000</v>
      </c>
      <c r="DH127" s="61">
        <f t="shared" si="199"/>
        <v>35000</v>
      </c>
      <c r="DI127" s="61">
        <f t="shared" si="199"/>
        <v>35000</v>
      </c>
      <c r="DJ127" s="61">
        <f t="shared" si="204"/>
        <v>35000</v>
      </c>
      <c r="DK127" s="61">
        <f t="shared" si="208"/>
        <v>35000</v>
      </c>
      <c r="DL127" s="61">
        <f t="shared" si="208"/>
        <v>35000</v>
      </c>
      <c r="DM127" s="61">
        <f t="shared" si="208"/>
        <v>35000</v>
      </c>
      <c r="DN127" s="61">
        <f t="shared" si="214"/>
        <v>35000</v>
      </c>
      <c r="DO127" s="61">
        <f t="shared" si="222"/>
        <v>35000</v>
      </c>
      <c r="DP127" s="61">
        <f t="shared" si="222"/>
        <v>35000</v>
      </c>
      <c r="DQ127" s="61">
        <f t="shared" si="222"/>
        <v>35000</v>
      </c>
      <c r="DR127" s="61">
        <f t="shared" si="215"/>
        <v>35000</v>
      </c>
      <c r="DS127" s="61">
        <f t="shared" si="215"/>
        <v>35000</v>
      </c>
      <c r="DT127" s="61">
        <f t="shared" si="223"/>
        <v>35000</v>
      </c>
      <c r="DU127" s="61">
        <f t="shared" si="229"/>
        <v>35000</v>
      </c>
      <c r="DV127" s="61">
        <f>UP</f>
        <v>35000</v>
      </c>
      <c r="DW127" s="61">
        <f t="shared" si="216"/>
        <v>5000</v>
      </c>
      <c r="DX127" s="61">
        <f t="shared" si="230"/>
        <v>5000</v>
      </c>
      <c r="DY127" s="61">
        <f t="shared" si="230"/>
        <v>5000</v>
      </c>
      <c r="DZ127" s="61">
        <f t="shared" si="230"/>
        <v>5000</v>
      </c>
      <c r="EA127" s="61">
        <f t="shared" si="246"/>
        <v>5000</v>
      </c>
      <c r="EB127" s="61">
        <f t="shared" ref="EB127:EB153" si="253">BR</f>
        <v>5000</v>
      </c>
      <c r="EC127" s="61"/>
      <c r="ED127" s="61"/>
      <c r="EE127" s="61"/>
      <c r="EF127" s="61"/>
      <c r="EG127" s="61"/>
      <c r="EH127" s="61"/>
      <c r="EI127" s="61"/>
      <c r="EJ127" s="61"/>
      <c r="EK127" s="61"/>
      <c r="EL127" s="61"/>
      <c r="EM127" s="61"/>
      <c r="EN127" s="61"/>
      <c r="EO127" s="61"/>
      <c r="EP127" s="61"/>
      <c r="EQ127" s="61"/>
      <c r="ER127" s="61"/>
      <c r="ES127" s="61"/>
      <c r="ET127" s="61"/>
      <c r="EU127" s="61"/>
      <c r="EV127" s="61"/>
      <c r="EW127" s="61">
        <f t="shared" si="240"/>
        <v>36000</v>
      </c>
      <c r="EX127" s="61">
        <f t="shared" si="240"/>
        <v>36000</v>
      </c>
      <c r="EY127" s="61">
        <f t="shared" si="240"/>
        <v>36000</v>
      </c>
      <c r="EZ127" s="61">
        <f t="shared" si="240"/>
        <v>36000</v>
      </c>
      <c r="FA127" s="61">
        <f t="shared" si="240"/>
        <v>36000</v>
      </c>
      <c r="FB127" s="61">
        <f t="shared" si="240"/>
        <v>36000</v>
      </c>
      <c r="FC127" s="61">
        <f t="shared" si="247"/>
        <v>36000</v>
      </c>
      <c r="FD127" s="61">
        <f t="shared" si="247"/>
        <v>36000</v>
      </c>
      <c r="FE127" s="61">
        <f t="shared" si="247"/>
        <v>36000</v>
      </c>
      <c r="FF127" s="61">
        <f t="shared" si="247"/>
        <v>36000</v>
      </c>
      <c r="FG127" s="61">
        <f t="shared" ref="FG127:FH129" si="254">WB</f>
        <v>36000</v>
      </c>
      <c r="FH127" s="61">
        <f t="shared" si="254"/>
        <v>36000</v>
      </c>
      <c r="FI127" s="61">
        <f t="shared" si="248"/>
        <v>4000</v>
      </c>
      <c r="FJ127" s="61">
        <f t="shared" si="248"/>
        <v>4000</v>
      </c>
      <c r="FK127" s="61">
        <f t="shared" si="235"/>
        <v>4000</v>
      </c>
      <c r="FL127" s="61">
        <f t="shared" si="235"/>
        <v>4000</v>
      </c>
      <c r="FM127" s="61">
        <f t="shared" si="241"/>
        <v>4000</v>
      </c>
      <c r="FN127" s="61">
        <f t="shared" si="241"/>
        <v>4000</v>
      </c>
      <c r="FO127" s="61">
        <f t="shared" si="241"/>
        <v>4000</v>
      </c>
      <c r="FP127" s="61">
        <f t="shared" si="241"/>
        <v>4000</v>
      </c>
      <c r="FQ127" s="61">
        <f t="shared" si="241"/>
        <v>4000</v>
      </c>
      <c r="FR127" s="61">
        <f t="shared" si="241"/>
        <v>4000</v>
      </c>
      <c r="FS127" s="61">
        <f t="shared" si="241"/>
        <v>4000</v>
      </c>
      <c r="FT127" s="61">
        <f t="shared" si="236"/>
        <v>4000</v>
      </c>
      <c r="FU127" s="61">
        <f t="shared" si="236"/>
        <v>4000</v>
      </c>
      <c r="FV127" s="61">
        <f t="shared" si="236"/>
        <v>4000</v>
      </c>
      <c r="FW127" s="61">
        <f t="shared" si="236"/>
        <v>4000</v>
      </c>
      <c r="FX127" s="61">
        <f t="shared" si="224"/>
        <v>4000</v>
      </c>
      <c r="FY127" s="61">
        <f t="shared" si="224"/>
        <v>4000</v>
      </c>
      <c r="FZ127" s="61">
        <f t="shared" si="224"/>
        <v>4000</v>
      </c>
      <c r="GA127" s="61">
        <f t="shared" si="224"/>
        <v>4000</v>
      </c>
      <c r="GB127" s="61">
        <f t="shared" si="217"/>
        <v>4000</v>
      </c>
      <c r="GC127" s="61">
        <f t="shared" si="217"/>
        <v>4000</v>
      </c>
      <c r="GD127" s="61">
        <f t="shared" si="217"/>
        <v>4000</v>
      </c>
      <c r="GE127" s="61">
        <f t="shared" si="217"/>
        <v>4000</v>
      </c>
      <c r="GF127" s="61">
        <f t="shared" si="217"/>
        <v>4000</v>
      </c>
      <c r="GG127" s="61">
        <f t="shared" si="217"/>
        <v>4000</v>
      </c>
      <c r="GH127" s="61">
        <f t="shared" si="217"/>
        <v>4000</v>
      </c>
      <c r="GI127" s="61">
        <f t="shared" si="205"/>
        <v>4000</v>
      </c>
      <c r="GJ127" s="61">
        <f t="shared" si="196"/>
        <v>4000</v>
      </c>
      <c r="GK127" s="61">
        <f t="shared" si="249"/>
        <v>25000</v>
      </c>
      <c r="GL127" s="61">
        <f t="shared" si="249"/>
        <v>25000</v>
      </c>
      <c r="GM127" s="61">
        <f t="shared" si="237"/>
        <v>25000</v>
      </c>
      <c r="GN127" s="61">
        <f t="shared" si="232"/>
        <v>25000</v>
      </c>
      <c r="GO127" s="61">
        <f t="shared" si="218"/>
        <v>25000</v>
      </c>
      <c r="GP127" s="61">
        <f t="shared" si="218"/>
        <v>25000</v>
      </c>
      <c r="GQ127" s="61">
        <f t="shared" si="250"/>
        <v>25000</v>
      </c>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row>
    <row r="128" spans="1:233" ht="1.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f t="shared" si="227"/>
        <v>29000</v>
      </c>
      <c r="AF128" s="61">
        <f t="shared" si="211"/>
        <v>29000</v>
      </c>
      <c r="AG128" s="61">
        <f t="shared" si="211"/>
        <v>29000</v>
      </c>
      <c r="AH128" s="61">
        <f t="shared" si="207"/>
        <v>29000</v>
      </c>
      <c r="AI128" s="61">
        <f t="shared" si="193"/>
        <v>29000</v>
      </c>
      <c r="AJ128" s="61">
        <f t="shared" si="189"/>
        <v>29000</v>
      </c>
      <c r="AK128" s="61">
        <f t="shared" si="189"/>
        <v>29000</v>
      </c>
      <c r="AL128" s="61">
        <f t="shared" si="201"/>
        <v>29000</v>
      </c>
      <c r="AM128" s="61">
        <f t="shared" si="201"/>
        <v>29000</v>
      </c>
      <c r="AN128" s="61">
        <f t="shared" si="201"/>
        <v>29000</v>
      </c>
      <c r="AO128" s="61">
        <f t="shared" si="198"/>
        <v>29000</v>
      </c>
      <c r="AP128" s="61">
        <f t="shared" si="198"/>
        <v>29000</v>
      </c>
      <c r="AQ128" s="61">
        <f t="shared" si="198"/>
        <v>29000</v>
      </c>
      <c r="AR128" s="61">
        <f t="shared" si="198"/>
        <v>29000</v>
      </c>
      <c r="AS128" s="61">
        <f t="shared" si="194"/>
        <v>29000</v>
      </c>
      <c r="AT128" s="61">
        <f t="shared" si="194"/>
        <v>29000</v>
      </c>
      <c r="AU128" s="61">
        <f t="shared" si="173"/>
        <v>29000</v>
      </c>
      <c r="AV128" s="61">
        <f t="shared" si="165"/>
        <v>29000</v>
      </c>
      <c r="AW128" s="61">
        <f t="shared" si="251"/>
        <v>29000</v>
      </c>
      <c r="AX128" s="61">
        <f t="shared" si="251"/>
        <v>29000</v>
      </c>
      <c r="AY128" s="61">
        <f t="shared" si="238"/>
        <v>29000</v>
      </c>
      <c r="AZ128" s="61">
        <f t="shared" si="238"/>
        <v>29000</v>
      </c>
      <c r="BA128" s="61">
        <f t="shared" si="138"/>
        <v>29000</v>
      </c>
      <c r="BB128" s="61">
        <f t="shared" si="130"/>
        <v>29000</v>
      </c>
      <c r="BC128" s="61">
        <f t="shared" si="129"/>
        <v>29000</v>
      </c>
      <c r="BD128" s="61">
        <f t="shared" si="244"/>
        <v>29000</v>
      </c>
      <c r="BE128" s="61">
        <f t="shared" si="239"/>
        <v>29000</v>
      </c>
      <c r="BF128" s="61">
        <f t="shared" si="233"/>
        <v>29000</v>
      </c>
      <c r="BG128" s="61">
        <f t="shared" si="233"/>
        <v>29000</v>
      </c>
      <c r="BH128" s="61">
        <f t="shared" si="233"/>
        <v>29000</v>
      </c>
      <c r="BI128" s="61">
        <f t="shared" si="233"/>
        <v>29000</v>
      </c>
      <c r="BJ128" s="61">
        <f t="shared" si="233"/>
        <v>29000</v>
      </c>
      <c r="BK128" s="61">
        <f t="shared" si="233"/>
        <v>29000</v>
      </c>
      <c r="BL128" s="61">
        <f t="shared" si="132"/>
        <v>29000</v>
      </c>
      <c r="BM128" s="61">
        <f t="shared" si="212"/>
        <v>29000</v>
      </c>
      <c r="BN128" s="61">
        <f t="shared" si="212"/>
        <v>29000</v>
      </c>
      <c r="BO128" s="61">
        <f t="shared" si="221"/>
        <v>29000</v>
      </c>
      <c r="BP128" s="61">
        <f t="shared" si="221"/>
        <v>29000</v>
      </c>
      <c r="BQ128" s="61">
        <f t="shared" si="147"/>
        <v>29000</v>
      </c>
      <c r="BR128" s="61">
        <f t="shared" si="161"/>
        <v>29000</v>
      </c>
      <c r="BS128" s="61">
        <f t="shared" si="167"/>
        <v>29000</v>
      </c>
      <c r="BT128" s="61">
        <f t="shared" si="174"/>
        <v>29000</v>
      </c>
      <c r="BU128" s="61">
        <f t="shared" si="202"/>
        <v>29000</v>
      </c>
      <c r="BV128" s="61">
        <f t="shared" si="202"/>
        <v>29000</v>
      </c>
      <c r="BW128" s="61">
        <f t="shared" si="190"/>
        <v>29000</v>
      </c>
      <c r="BX128" s="61">
        <f t="shared" si="190"/>
        <v>29000</v>
      </c>
      <c r="BY128" s="61">
        <f t="shared" si="190"/>
        <v>29000</v>
      </c>
      <c r="BZ128" s="61">
        <f t="shared" si="190"/>
        <v>29000</v>
      </c>
      <c r="CA128" s="61">
        <f t="shared" si="210"/>
        <v>29000</v>
      </c>
      <c r="CB128" s="61">
        <f t="shared" si="210"/>
        <v>29000</v>
      </c>
      <c r="CC128" s="61">
        <f t="shared" si="213"/>
        <v>29000</v>
      </c>
      <c r="CD128" s="61">
        <f t="shared" si="228"/>
        <v>29000</v>
      </c>
      <c r="CE128" s="61"/>
      <c r="CF128" s="61">
        <f t="shared" ref="CF128:CI129" si="255">RJ</f>
        <v>29000</v>
      </c>
      <c r="CG128" s="61">
        <f t="shared" si="255"/>
        <v>29000</v>
      </c>
      <c r="CH128" s="61">
        <f t="shared" si="255"/>
        <v>29000</v>
      </c>
      <c r="CI128" s="61">
        <f t="shared" ref="CI128" si="256">UP</f>
        <v>35000</v>
      </c>
      <c r="CJ128" s="61">
        <f t="shared" si="125"/>
        <v>35000</v>
      </c>
      <c r="CK128" s="61">
        <f t="shared" si="125"/>
        <v>35000</v>
      </c>
      <c r="CL128" s="61">
        <f t="shared" si="125"/>
        <v>35000</v>
      </c>
      <c r="CM128" s="61">
        <f t="shared" si="125"/>
        <v>35000</v>
      </c>
      <c r="CN128" s="61">
        <f t="shared" si="139"/>
        <v>35000</v>
      </c>
      <c r="CO128" s="61">
        <f t="shared" si="144"/>
        <v>35000</v>
      </c>
      <c r="CP128" s="61">
        <f t="shared" si="245"/>
        <v>35000</v>
      </c>
      <c r="CQ128" s="61">
        <f t="shared" si="245"/>
        <v>35000</v>
      </c>
      <c r="CR128" s="61">
        <f t="shared" si="252"/>
        <v>35000</v>
      </c>
      <c r="CS128" s="61">
        <f t="shared" si="252"/>
        <v>35000</v>
      </c>
      <c r="CT128" s="61">
        <f t="shared" si="252"/>
        <v>35000</v>
      </c>
      <c r="CU128" s="61">
        <f t="shared" ref="CU128:CV144" si="257">UP</f>
        <v>35000</v>
      </c>
      <c r="CV128" s="61">
        <f t="shared" si="257"/>
        <v>35000</v>
      </c>
      <c r="CW128" s="61">
        <f t="shared" si="162"/>
        <v>35000</v>
      </c>
      <c r="CX128" s="61">
        <f t="shared" si="162"/>
        <v>35000</v>
      </c>
      <c r="CY128" s="61">
        <f t="shared" si="162"/>
        <v>35000</v>
      </c>
      <c r="CZ128" s="61">
        <f t="shared" si="166"/>
        <v>35000</v>
      </c>
      <c r="DA128" s="61">
        <f t="shared" si="171"/>
        <v>35000</v>
      </c>
      <c r="DB128" s="61">
        <f t="shared" si="176"/>
        <v>35000</v>
      </c>
      <c r="DC128" s="61">
        <f t="shared" si="176"/>
        <v>35000</v>
      </c>
      <c r="DD128" s="61">
        <f t="shared" si="191"/>
        <v>35000</v>
      </c>
      <c r="DE128" s="61">
        <f t="shared" si="191"/>
        <v>35000</v>
      </c>
      <c r="DF128" s="61">
        <f t="shared" si="195"/>
        <v>35000</v>
      </c>
      <c r="DG128" s="61">
        <f t="shared" si="199"/>
        <v>35000</v>
      </c>
      <c r="DH128" s="61">
        <f t="shared" si="199"/>
        <v>35000</v>
      </c>
      <c r="DI128" s="61">
        <f t="shared" si="199"/>
        <v>35000</v>
      </c>
      <c r="DJ128" s="61">
        <f t="shared" si="204"/>
        <v>35000</v>
      </c>
      <c r="DK128" s="61">
        <f t="shared" si="208"/>
        <v>35000</v>
      </c>
      <c r="DL128" s="61">
        <f t="shared" si="208"/>
        <v>35000</v>
      </c>
      <c r="DM128" s="61">
        <f t="shared" si="208"/>
        <v>35000</v>
      </c>
      <c r="DN128" s="61">
        <f t="shared" si="214"/>
        <v>35000</v>
      </c>
      <c r="DO128" s="61">
        <f t="shared" si="222"/>
        <v>35000</v>
      </c>
      <c r="DP128" s="61">
        <f t="shared" si="222"/>
        <v>35000</v>
      </c>
      <c r="DQ128" s="61">
        <f t="shared" si="222"/>
        <v>35000</v>
      </c>
      <c r="DR128" s="61">
        <f t="shared" si="215"/>
        <v>35000</v>
      </c>
      <c r="DS128" s="61">
        <f t="shared" si="215"/>
        <v>35000</v>
      </c>
      <c r="DT128" s="61">
        <f t="shared" si="223"/>
        <v>35000</v>
      </c>
      <c r="DU128" s="61">
        <f t="shared" si="229"/>
        <v>35000</v>
      </c>
      <c r="DV128" s="61">
        <f>UP</f>
        <v>35000</v>
      </c>
      <c r="DW128" s="61">
        <f t="shared" ref="DW128" si="258">UP</f>
        <v>35000</v>
      </c>
      <c r="DX128" s="61">
        <f t="shared" si="230"/>
        <v>5000</v>
      </c>
      <c r="DY128" s="61">
        <f t="shared" si="230"/>
        <v>5000</v>
      </c>
      <c r="DZ128" s="61">
        <f t="shared" si="230"/>
        <v>5000</v>
      </c>
      <c r="EA128" s="61">
        <f t="shared" si="246"/>
        <v>5000</v>
      </c>
      <c r="EB128" s="61">
        <f t="shared" si="253"/>
        <v>5000</v>
      </c>
      <c r="EC128" s="61">
        <f t="shared" ref="EC128:EC154" si="259">BR</f>
        <v>5000</v>
      </c>
      <c r="ED128" s="61"/>
      <c r="EE128" s="61">
        <f>BR</f>
        <v>5000</v>
      </c>
      <c r="EF128" s="61">
        <f>BR</f>
        <v>5000</v>
      </c>
      <c r="EG128" s="61">
        <f>BR</f>
        <v>5000</v>
      </c>
      <c r="EH128" s="61"/>
      <c r="EI128" s="61"/>
      <c r="EJ128" s="61"/>
      <c r="EK128" s="61"/>
      <c r="EL128" s="61"/>
      <c r="EM128" s="61"/>
      <c r="EN128" s="61"/>
      <c r="EO128" s="61"/>
      <c r="EP128" s="61"/>
      <c r="EQ128" s="61"/>
      <c r="ER128" s="61"/>
      <c r="ES128" s="61"/>
      <c r="ET128" s="61"/>
      <c r="EU128" s="61"/>
      <c r="EV128" s="61"/>
      <c r="EW128" s="61">
        <f t="shared" si="240"/>
        <v>36000</v>
      </c>
      <c r="EX128" s="61">
        <f t="shared" si="240"/>
        <v>36000</v>
      </c>
      <c r="EY128" s="61">
        <f t="shared" si="240"/>
        <v>36000</v>
      </c>
      <c r="EZ128" s="61">
        <f t="shared" si="240"/>
        <v>36000</v>
      </c>
      <c r="FA128" s="61">
        <f t="shared" si="240"/>
        <v>36000</v>
      </c>
      <c r="FB128" s="61">
        <f t="shared" si="240"/>
        <v>36000</v>
      </c>
      <c r="FC128" s="61">
        <f t="shared" si="247"/>
        <v>36000</v>
      </c>
      <c r="FD128" s="61">
        <f t="shared" si="247"/>
        <v>36000</v>
      </c>
      <c r="FE128" s="61">
        <f t="shared" si="247"/>
        <v>36000</v>
      </c>
      <c r="FF128" s="61">
        <f t="shared" si="247"/>
        <v>36000</v>
      </c>
      <c r="FG128" s="61">
        <f t="shared" si="254"/>
        <v>36000</v>
      </c>
      <c r="FH128" s="61">
        <f t="shared" si="254"/>
        <v>36000</v>
      </c>
      <c r="FI128" s="61">
        <f t="shared" si="248"/>
        <v>4000</v>
      </c>
      <c r="FJ128" s="61">
        <f t="shared" si="248"/>
        <v>4000</v>
      </c>
      <c r="FK128" s="61">
        <f t="shared" si="235"/>
        <v>4000</v>
      </c>
      <c r="FL128" s="61">
        <f t="shared" si="235"/>
        <v>4000</v>
      </c>
      <c r="FM128" s="61">
        <f t="shared" si="241"/>
        <v>4000</v>
      </c>
      <c r="FN128" s="61">
        <f t="shared" si="241"/>
        <v>4000</v>
      </c>
      <c r="FO128" s="61">
        <f t="shared" si="241"/>
        <v>4000</v>
      </c>
      <c r="FP128" s="61">
        <f t="shared" si="241"/>
        <v>4000</v>
      </c>
      <c r="FQ128" s="61">
        <f t="shared" si="241"/>
        <v>4000</v>
      </c>
      <c r="FR128" s="61">
        <f t="shared" si="241"/>
        <v>4000</v>
      </c>
      <c r="FS128" s="61">
        <f t="shared" si="241"/>
        <v>4000</v>
      </c>
      <c r="FT128" s="61">
        <f t="shared" si="236"/>
        <v>4000</v>
      </c>
      <c r="FU128" s="61">
        <f t="shared" si="236"/>
        <v>4000</v>
      </c>
      <c r="FV128" s="61">
        <f t="shared" si="236"/>
        <v>4000</v>
      </c>
      <c r="FW128" s="61">
        <f t="shared" si="236"/>
        <v>4000</v>
      </c>
      <c r="FX128" s="61">
        <f t="shared" si="224"/>
        <v>4000</v>
      </c>
      <c r="FY128" s="61">
        <f t="shared" si="224"/>
        <v>4000</v>
      </c>
      <c r="FZ128" s="61">
        <f t="shared" si="224"/>
        <v>4000</v>
      </c>
      <c r="GA128" s="61">
        <f t="shared" si="224"/>
        <v>4000</v>
      </c>
      <c r="GB128" s="61">
        <f t="shared" si="217"/>
        <v>4000</v>
      </c>
      <c r="GC128" s="61">
        <f t="shared" si="217"/>
        <v>4000</v>
      </c>
      <c r="GD128" s="61">
        <f t="shared" si="217"/>
        <v>4000</v>
      </c>
      <c r="GE128" s="61">
        <f t="shared" si="217"/>
        <v>4000</v>
      </c>
      <c r="GF128" s="61">
        <f t="shared" si="217"/>
        <v>4000</v>
      </c>
      <c r="GG128" s="61">
        <f t="shared" si="217"/>
        <v>4000</v>
      </c>
      <c r="GH128" s="61">
        <f t="shared" si="217"/>
        <v>4000</v>
      </c>
      <c r="GI128" s="61">
        <f t="shared" si="205"/>
        <v>4000</v>
      </c>
      <c r="GJ128" s="61">
        <f t="shared" si="196"/>
        <v>4000</v>
      </c>
      <c r="GK128" s="61">
        <f t="shared" si="249"/>
        <v>25000</v>
      </c>
      <c r="GL128" s="61">
        <f t="shared" si="249"/>
        <v>25000</v>
      </c>
      <c r="GM128" s="61">
        <f t="shared" si="237"/>
        <v>25000</v>
      </c>
      <c r="GN128" s="61">
        <f t="shared" si="232"/>
        <v>25000</v>
      </c>
      <c r="GO128" s="61">
        <f t="shared" si="218"/>
        <v>25000</v>
      </c>
      <c r="GP128" s="61">
        <f t="shared" si="218"/>
        <v>25000</v>
      </c>
      <c r="GQ128" s="61">
        <f t="shared" si="250"/>
        <v>25000</v>
      </c>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row>
    <row r="129" spans="1:233" ht="1.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f t="shared" si="207"/>
        <v>29000</v>
      </c>
      <c r="AH129" s="61">
        <f t="shared" si="207"/>
        <v>29000</v>
      </c>
      <c r="AI129" s="61">
        <f t="shared" si="193"/>
        <v>29000</v>
      </c>
      <c r="AJ129" s="61">
        <f t="shared" si="189"/>
        <v>29000</v>
      </c>
      <c r="AK129" s="61">
        <f t="shared" si="189"/>
        <v>29000</v>
      </c>
      <c r="AL129" s="61">
        <f t="shared" si="201"/>
        <v>29000</v>
      </c>
      <c r="AM129" s="61">
        <f t="shared" si="201"/>
        <v>29000</v>
      </c>
      <c r="AN129" s="61">
        <f t="shared" si="201"/>
        <v>29000</v>
      </c>
      <c r="AO129" s="61">
        <f t="shared" si="198"/>
        <v>29000</v>
      </c>
      <c r="AP129" s="61">
        <f t="shared" si="198"/>
        <v>29000</v>
      </c>
      <c r="AQ129" s="61">
        <f t="shared" si="198"/>
        <v>29000</v>
      </c>
      <c r="AR129" s="61">
        <f t="shared" si="198"/>
        <v>29000</v>
      </c>
      <c r="AS129" s="61">
        <f t="shared" si="194"/>
        <v>29000</v>
      </c>
      <c r="AT129" s="61">
        <f t="shared" si="194"/>
        <v>29000</v>
      </c>
      <c r="AU129" s="61">
        <f t="shared" si="173"/>
        <v>29000</v>
      </c>
      <c r="AV129" s="61">
        <f t="shared" si="165"/>
        <v>29000</v>
      </c>
      <c r="AW129" s="61">
        <f t="shared" si="251"/>
        <v>29000</v>
      </c>
      <c r="AX129" s="61">
        <f t="shared" si="251"/>
        <v>29000</v>
      </c>
      <c r="AY129" s="61">
        <f t="shared" si="238"/>
        <v>29000</v>
      </c>
      <c r="AZ129" s="61">
        <f t="shared" si="238"/>
        <v>29000</v>
      </c>
      <c r="BA129" s="61">
        <f t="shared" si="138"/>
        <v>29000</v>
      </c>
      <c r="BB129" s="61">
        <f t="shared" si="130"/>
        <v>29000</v>
      </c>
      <c r="BC129" s="61">
        <f t="shared" si="129"/>
        <v>29000</v>
      </c>
      <c r="BD129" s="61">
        <f t="shared" si="244"/>
        <v>29000</v>
      </c>
      <c r="BE129" s="61">
        <f t="shared" si="239"/>
        <v>29000</v>
      </c>
      <c r="BF129" s="61">
        <f t="shared" si="233"/>
        <v>29000</v>
      </c>
      <c r="BG129" s="61">
        <f t="shared" si="233"/>
        <v>29000</v>
      </c>
      <c r="BH129" s="61">
        <f t="shared" si="233"/>
        <v>29000</v>
      </c>
      <c r="BI129" s="61">
        <f t="shared" si="233"/>
        <v>29000</v>
      </c>
      <c r="BJ129" s="61">
        <f t="shared" si="233"/>
        <v>29000</v>
      </c>
      <c r="BK129" s="61">
        <f t="shared" si="233"/>
        <v>29000</v>
      </c>
      <c r="BL129" s="61">
        <f t="shared" si="132"/>
        <v>29000</v>
      </c>
      <c r="BM129" s="61">
        <f t="shared" si="212"/>
        <v>29000</v>
      </c>
      <c r="BN129" s="61">
        <f t="shared" si="212"/>
        <v>29000</v>
      </c>
      <c r="BO129" s="61">
        <f t="shared" si="221"/>
        <v>29000</v>
      </c>
      <c r="BP129" s="61">
        <f t="shared" si="221"/>
        <v>29000</v>
      </c>
      <c r="BQ129" s="61">
        <f t="shared" si="147"/>
        <v>29000</v>
      </c>
      <c r="BR129" s="61">
        <f t="shared" si="161"/>
        <v>29000</v>
      </c>
      <c r="BS129" s="61">
        <f t="shared" si="167"/>
        <v>29000</v>
      </c>
      <c r="BT129" s="61">
        <f t="shared" si="174"/>
        <v>29000</v>
      </c>
      <c r="BU129" s="61">
        <f t="shared" si="202"/>
        <v>29000</v>
      </c>
      <c r="BV129" s="61">
        <f t="shared" si="202"/>
        <v>29000</v>
      </c>
      <c r="BW129" s="61">
        <f t="shared" si="190"/>
        <v>29000</v>
      </c>
      <c r="BX129" s="61">
        <f t="shared" si="190"/>
        <v>29000</v>
      </c>
      <c r="BY129" s="61">
        <f t="shared" si="190"/>
        <v>29000</v>
      </c>
      <c r="BZ129" s="61">
        <f t="shared" si="190"/>
        <v>29000</v>
      </c>
      <c r="CA129" s="61">
        <f t="shared" si="210"/>
        <v>29000</v>
      </c>
      <c r="CB129" s="61">
        <f t="shared" si="210"/>
        <v>29000</v>
      </c>
      <c r="CC129" s="61">
        <f t="shared" si="213"/>
        <v>29000</v>
      </c>
      <c r="CD129" s="61">
        <f t="shared" si="228"/>
        <v>29000</v>
      </c>
      <c r="CE129" s="61">
        <f t="shared" si="210"/>
        <v>29000</v>
      </c>
      <c r="CF129" s="61">
        <f t="shared" si="255"/>
        <v>29000</v>
      </c>
      <c r="CG129" s="61">
        <f t="shared" si="255"/>
        <v>29000</v>
      </c>
      <c r="CH129" s="61">
        <f t="shared" si="255"/>
        <v>29000</v>
      </c>
      <c r="CI129" s="61">
        <f t="shared" si="255"/>
        <v>29000</v>
      </c>
      <c r="CJ129" s="61">
        <f t="shared" ref="CJ129:CJ143" si="260">MP</f>
        <v>20000</v>
      </c>
      <c r="CK129" s="61">
        <f t="shared" si="125"/>
        <v>35000</v>
      </c>
      <c r="CL129" s="61">
        <f t="shared" si="125"/>
        <v>35000</v>
      </c>
      <c r="CM129" s="61">
        <f t="shared" si="135"/>
        <v>35000</v>
      </c>
      <c r="CN129" s="61">
        <f t="shared" si="139"/>
        <v>35000</v>
      </c>
      <c r="CO129" s="61">
        <f t="shared" si="144"/>
        <v>35000</v>
      </c>
      <c r="CP129" s="61">
        <f t="shared" si="245"/>
        <v>35000</v>
      </c>
      <c r="CQ129" s="61">
        <f t="shared" si="245"/>
        <v>35000</v>
      </c>
      <c r="CR129" s="61">
        <f t="shared" si="252"/>
        <v>35000</v>
      </c>
      <c r="CS129" s="61">
        <f t="shared" si="252"/>
        <v>35000</v>
      </c>
      <c r="CT129" s="61">
        <f t="shared" si="252"/>
        <v>35000</v>
      </c>
      <c r="CU129" s="61">
        <f t="shared" si="257"/>
        <v>35000</v>
      </c>
      <c r="CV129" s="61">
        <f t="shared" si="257"/>
        <v>35000</v>
      </c>
      <c r="CW129" s="61">
        <f t="shared" ref="CW129:CY144" si="261">UP</f>
        <v>35000</v>
      </c>
      <c r="CX129" s="61">
        <f t="shared" si="261"/>
        <v>35000</v>
      </c>
      <c r="CY129" s="61">
        <f t="shared" si="261"/>
        <v>35000</v>
      </c>
      <c r="CZ129" s="61">
        <f t="shared" si="166"/>
        <v>35000</v>
      </c>
      <c r="DA129" s="61">
        <f t="shared" si="171"/>
        <v>35000</v>
      </c>
      <c r="DB129" s="61">
        <f t="shared" si="176"/>
        <v>35000</v>
      </c>
      <c r="DC129" s="61">
        <f t="shared" si="176"/>
        <v>35000</v>
      </c>
      <c r="DD129" s="61">
        <f t="shared" si="191"/>
        <v>35000</v>
      </c>
      <c r="DE129" s="61">
        <f t="shared" si="191"/>
        <v>35000</v>
      </c>
      <c r="DF129" s="61">
        <f t="shared" si="195"/>
        <v>35000</v>
      </c>
      <c r="DG129" s="61">
        <f t="shared" si="199"/>
        <v>35000</v>
      </c>
      <c r="DH129" s="61">
        <f t="shared" si="199"/>
        <v>35000</v>
      </c>
      <c r="DI129" s="61">
        <f t="shared" si="199"/>
        <v>35000</v>
      </c>
      <c r="DJ129" s="61">
        <f t="shared" si="204"/>
        <v>35000</v>
      </c>
      <c r="DK129" s="61">
        <f t="shared" si="208"/>
        <v>35000</v>
      </c>
      <c r="DL129" s="61">
        <f t="shared" si="208"/>
        <v>35000</v>
      </c>
      <c r="DM129" s="61">
        <f t="shared" si="208"/>
        <v>35000</v>
      </c>
      <c r="DN129" s="61">
        <f t="shared" si="214"/>
        <v>35000</v>
      </c>
      <c r="DO129" s="61">
        <f t="shared" si="222"/>
        <v>35000</v>
      </c>
      <c r="DP129" s="61">
        <f t="shared" si="222"/>
        <v>35000</v>
      </c>
      <c r="DQ129" s="61">
        <f t="shared" si="222"/>
        <v>35000</v>
      </c>
      <c r="DR129" s="61">
        <f t="shared" si="215"/>
        <v>35000</v>
      </c>
      <c r="DS129" s="61">
        <f t="shared" si="215"/>
        <v>35000</v>
      </c>
      <c r="DT129" s="61">
        <f t="shared" si="223"/>
        <v>35000</v>
      </c>
      <c r="DU129" s="61">
        <f t="shared" si="229"/>
        <v>35000</v>
      </c>
      <c r="DV129" s="61">
        <f>UP</f>
        <v>35000</v>
      </c>
      <c r="DW129" s="61">
        <f>UP</f>
        <v>35000</v>
      </c>
      <c r="DX129" s="61">
        <f t="shared" si="230"/>
        <v>5000</v>
      </c>
      <c r="DY129" s="61">
        <f t="shared" si="230"/>
        <v>5000</v>
      </c>
      <c r="DZ129" s="61">
        <f t="shared" ref="DY129:DZ137" si="262">BR</f>
        <v>5000</v>
      </c>
      <c r="EA129" s="61">
        <f t="shared" si="246"/>
        <v>5000</v>
      </c>
      <c r="EB129" s="61">
        <f t="shared" si="253"/>
        <v>5000</v>
      </c>
      <c r="EC129" s="61">
        <f t="shared" si="259"/>
        <v>5000</v>
      </c>
      <c r="ED129" s="61">
        <f t="shared" ref="ED129:EF152" si="263">BR</f>
        <v>5000</v>
      </c>
      <c r="EE129" s="61">
        <f t="shared" si="263"/>
        <v>5000</v>
      </c>
      <c r="EF129" s="61">
        <f t="shared" si="263"/>
        <v>5000</v>
      </c>
      <c r="EG129" s="61"/>
      <c r="EH129" s="61"/>
      <c r="EI129" s="61"/>
      <c r="EJ129" s="61"/>
      <c r="EK129" s="61"/>
      <c r="EL129" s="61"/>
      <c r="EM129" s="61"/>
      <c r="EN129" s="61"/>
      <c r="EO129" s="61"/>
      <c r="EP129" s="61"/>
      <c r="EQ129" s="61"/>
      <c r="ER129" s="61"/>
      <c r="ES129" s="61"/>
      <c r="ET129" s="61"/>
      <c r="EU129" s="61"/>
      <c r="EV129" s="61"/>
      <c r="EW129" s="61">
        <f t="shared" si="240"/>
        <v>36000</v>
      </c>
      <c r="EX129" s="61">
        <f t="shared" si="240"/>
        <v>36000</v>
      </c>
      <c r="EY129" s="61">
        <f t="shared" si="240"/>
        <v>36000</v>
      </c>
      <c r="EZ129" s="61">
        <f>WB</f>
        <v>36000</v>
      </c>
      <c r="FA129" s="61">
        <f>WB</f>
        <v>36000</v>
      </c>
      <c r="FB129" s="61">
        <f>WB</f>
        <v>36000</v>
      </c>
      <c r="FC129" s="61">
        <f t="shared" si="247"/>
        <v>36000</v>
      </c>
      <c r="FD129" s="61">
        <f t="shared" si="247"/>
        <v>36000</v>
      </c>
      <c r="FE129" s="61">
        <f t="shared" si="247"/>
        <v>36000</v>
      </c>
      <c r="FF129" s="61">
        <f t="shared" si="247"/>
        <v>36000</v>
      </c>
      <c r="FG129" s="61">
        <f t="shared" si="254"/>
        <v>36000</v>
      </c>
      <c r="FH129" s="61">
        <f t="shared" si="254"/>
        <v>36000</v>
      </c>
      <c r="FI129" s="61">
        <f t="shared" si="248"/>
        <v>4000</v>
      </c>
      <c r="FJ129" s="61">
        <f t="shared" si="248"/>
        <v>4000</v>
      </c>
      <c r="FK129" s="61">
        <f t="shared" si="235"/>
        <v>4000</v>
      </c>
      <c r="FL129" s="61">
        <f t="shared" si="235"/>
        <v>4000</v>
      </c>
      <c r="FM129" s="61">
        <f t="shared" si="241"/>
        <v>4000</v>
      </c>
      <c r="FN129" s="61">
        <f t="shared" si="241"/>
        <v>4000</v>
      </c>
      <c r="FO129" s="61">
        <f t="shared" si="241"/>
        <v>4000</v>
      </c>
      <c r="FP129" s="61">
        <f t="shared" si="241"/>
        <v>4000</v>
      </c>
      <c r="FQ129" s="61">
        <f t="shared" si="241"/>
        <v>4000</v>
      </c>
      <c r="FR129" s="61">
        <f t="shared" si="241"/>
        <v>4000</v>
      </c>
      <c r="FS129" s="61">
        <f t="shared" si="241"/>
        <v>4000</v>
      </c>
      <c r="FT129" s="61">
        <f t="shared" si="236"/>
        <v>4000</v>
      </c>
      <c r="FU129" s="61">
        <f t="shared" si="236"/>
        <v>4000</v>
      </c>
      <c r="FV129" s="61">
        <f t="shared" si="236"/>
        <v>4000</v>
      </c>
      <c r="FW129" s="61">
        <f t="shared" si="236"/>
        <v>4000</v>
      </c>
      <c r="FX129" s="61">
        <f t="shared" si="224"/>
        <v>4000</v>
      </c>
      <c r="FY129" s="61">
        <f t="shared" si="224"/>
        <v>4000</v>
      </c>
      <c r="FZ129" s="61">
        <f t="shared" si="224"/>
        <v>4000</v>
      </c>
      <c r="GA129" s="61">
        <f t="shared" si="224"/>
        <v>4000</v>
      </c>
      <c r="GB129" s="61">
        <f t="shared" si="217"/>
        <v>4000</v>
      </c>
      <c r="GC129" s="61">
        <f t="shared" si="217"/>
        <v>4000</v>
      </c>
      <c r="GD129" s="61">
        <f t="shared" si="217"/>
        <v>4000</v>
      </c>
      <c r="GE129" s="61">
        <f t="shared" si="217"/>
        <v>4000</v>
      </c>
      <c r="GF129" s="61">
        <f t="shared" si="217"/>
        <v>4000</v>
      </c>
      <c r="GG129" s="61">
        <f t="shared" si="217"/>
        <v>4000</v>
      </c>
      <c r="GH129" s="61">
        <f t="shared" si="217"/>
        <v>4000</v>
      </c>
      <c r="GI129" s="61">
        <f t="shared" si="205"/>
        <v>4000</v>
      </c>
      <c r="GJ129" s="61">
        <f t="shared" si="196"/>
        <v>4000</v>
      </c>
      <c r="GK129" s="61">
        <f t="shared" si="249"/>
        <v>25000</v>
      </c>
      <c r="GL129" s="61">
        <f t="shared" si="249"/>
        <v>25000</v>
      </c>
      <c r="GM129" s="61">
        <f t="shared" si="237"/>
        <v>25000</v>
      </c>
      <c r="GN129" s="61">
        <f t="shared" si="232"/>
        <v>25000</v>
      </c>
      <c r="GO129" s="61">
        <f t="shared" si="218"/>
        <v>25000</v>
      </c>
      <c r="GP129" s="61">
        <f t="shared" si="218"/>
        <v>25000</v>
      </c>
      <c r="GQ129" s="61">
        <f t="shared" si="250"/>
        <v>25000</v>
      </c>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row>
    <row r="130" spans="1:233" ht="1.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f t="shared" si="207"/>
        <v>29000</v>
      </c>
      <c r="AI130" s="61">
        <f t="shared" si="193"/>
        <v>29000</v>
      </c>
      <c r="AJ130" s="61">
        <f t="shared" si="189"/>
        <v>29000</v>
      </c>
      <c r="AK130" s="61">
        <f t="shared" si="189"/>
        <v>29000</v>
      </c>
      <c r="AL130" s="61">
        <f t="shared" si="201"/>
        <v>29000</v>
      </c>
      <c r="AM130" s="61">
        <f t="shared" si="201"/>
        <v>29000</v>
      </c>
      <c r="AN130" s="61">
        <f t="shared" si="201"/>
        <v>29000</v>
      </c>
      <c r="AO130" s="61">
        <f t="shared" si="198"/>
        <v>29000</v>
      </c>
      <c r="AP130" s="61">
        <f t="shared" si="198"/>
        <v>29000</v>
      </c>
      <c r="AQ130" s="61">
        <f t="shared" si="198"/>
        <v>29000</v>
      </c>
      <c r="AR130" s="61">
        <f t="shared" si="198"/>
        <v>29000</v>
      </c>
      <c r="AS130" s="61">
        <f t="shared" si="194"/>
        <v>29000</v>
      </c>
      <c r="AT130" s="61">
        <f t="shared" si="194"/>
        <v>29000</v>
      </c>
      <c r="AU130" s="61">
        <f t="shared" si="173"/>
        <v>29000</v>
      </c>
      <c r="AV130" s="61">
        <f t="shared" si="165"/>
        <v>29000</v>
      </c>
      <c r="AW130" s="61">
        <f t="shared" si="251"/>
        <v>29000</v>
      </c>
      <c r="AX130" s="61">
        <f t="shared" si="251"/>
        <v>29000</v>
      </c>
      <c r="AY130" s="61">
        <f t="shared" si="238"/>
        <v>29000</v>
      </c>
      <c r="AZ130" s="61">
        <f t="shared" si="238"/>
        <v>29000</v>
      </c>
      <c r="BA130" s="61">
        <f t="shared" si="138"/>
        <v>29000</v>
      </c>
      <c r="BB130" s="61">
        <f t="shared" si="130"/>
        <v>29000</v>
      </c>
      <c r="BC130" s="61">
        <f t="shared" si="129"/>
        <v>29000</v>
      </c>
      <c r="BD130" s="61">
        <f t="shared" si="244"/>
        <v>29000</v>
      </c>
      <c r="BE130" s="61">
        <f t="shared" si="239"/>
        <v>29000</v>
      </c>
      <c r="BF130" s="61">
        <f t="shared" si="233"/>
        <v>29000</v>
      </c>
      <c r="BG130" s="61">
        <f t="shared" si="233"/>
        <v>29000</v>
      </c>
      <c r="BH130" s="61">
        <f t="shared" si="233"/>
        <v>29000</v>
      </c>
      <c r="BI130" s="61">
        <f t="shared" si="233"/>
        <v>29000</v>
      </c>
      <c r="BJ130" s="61">
        <f t="shared" si="233"/>
        <v>29000</v>
      </c>
      <c r="BK130" s="61">
        <f t="shared" si="233"/>
        <v>29000</v>
      </c>
      <c r="BL130" s="61">
        <f t="shared" si="132"/>
        <v>29000</v>
      </c>
      <c r="BM130" s="61">
        <f t="shared" si="212"/>
        <v>29000</v>
      </c>
      <c r="BN130" s="61">
        <f t="shared" si="212"/>
        <v>29000</v>
      </c>
      <c r="BO130" s="61">
        <f t="shared" si="221"/>
        <v>29000</v>
      </c>
      <c r="BP130" s="61">
        <f t="shared" si="221"/>
        <v>29000</v>
      </c>
      <c r="BQ130" s="61">
        <f t="shared" si="147"/>
        <v>29000</v>
      </c>
      <c r="BR130" s="61">
        <f t="shared" si="161"/>
        <v>29000</v>
      </c>
      <c r="BS130" s="61">
        <f t="shared" si="167"/>
        <v>29000</v>
      </c>
      <c r="BT130" s="61">
        <f t="shared" si="174"/>
        <v>29000</v>
      </c>
      <c r="BU130" s="61">
        <f t="shared" si="202"/>
        <v>29000</v>
      </c>
      <c r="BV130" s="61">
        <f t="shared" si="202"/>
        <v>29000</v>
      </c>
      <c r="BW130" s="61">
        <f t="shared" si="190"/>
        <v>29000</v>
      </c>
      <c r="BX130" s="61">
        <f t="shared" si="190"/>
        <v>29000</v>
      </c>
      <c r="BY130" s="61">
        <f t="shared" si="190"/>
        <v>29000</v>
      </c>
      <c r="BZ130" s="61">
        <f t="shared" si="190"/>
        <v>29000</v>
      </c>
      <c r="CA130" s="61">
        <f t="shared" si="210"/>
        <v>29000</v>
      </c>
      <c r="CB130" s="61">
        <f t="shared" si="210"/>
        <v>29000</v>
      </c>
      <c r="CC130" s="61">
        <f t="shared" si="213"/>
        <v>29000</v>
      </c>
      <c r="CD130" s="61">
        <f t="shared" si="228"/>
        <v>29000</v>
      </c>
      <c r="CE130" s="61">
        <f>RJ</f>
        <v>29000</v>
      </c>
      <c r="CF130" s="61">
        <f>RJ</f>
        <v>29000</v>
      </c>
      <c r="CG130" s="61">
        <f>RJ</f>
        <v>29000</v>
      </c>
      <c r="CH130" s="61">
        <f>RJ</f>
        <v>29000</v>
      </c>
      <c r="CI130" s="61">
        <f t="shared" ref="CI130:CI161" si="264">MP</f>
        <v>20000</v>
      </c>
      <c r="CJ130" s="61">
        <f t="shared" si="260"/>
        <v>20000</v>
      </c>
      <c r="CK130" s="61">
        <f t="shared" ref="CK130:CM139" si="265">MP</f>
        <v>20000</v>
      </c>
      <c r="CL130" s="61">
        <f t="shared" si="265"/>
        <v>20000</v>
      </c>
      <c r="CM130" s="61">
        <f t="shared" si="265"/>
        <v>20000</v>
      </c>
      <c r="CN130" s="61"/>
      <c r="CO130" s="61">
        <f t="shared" si="144"/>
        <v>35000</v>
      </c>
      <c r="CP130" s="61">
        <f t="shared" si="245"/>
        <v>35000</v>
      </c>
      <c r="CQ130" s="61">
        <f t="shared" si="245"/>
        <v>35000</v>
      </c>
      <c r="CR130" s="61">
        <f t="shared" si="252"/>
        <v>35000</v>
      </c>
      <c r="CS130" s="61">
        <f t="shared" si="252"/>
        <v>35000</v>
      </c>
      <c r="CT130" s="61">
        <f t="shared" si="252"/>
        <v>35000</v>
      </c>
      <c r="CU130" s="61">
        <f t="shared" si="257"/>
        <v>35000</v>
      </c>
      <c r="CV130" s="61">
        <f t="shared" si="257"/>
        <v>35000</v>
      </c>
      <c r="CW130" s="61">
        <f t="shared" si="261"/>
        <v>35000</v>
      </c>
      <c r="CX130" s="61">
        <f t="shared" si="261"/>
        <v>35000</v>
      </c>
      <c r="CY130" s="61">
        <f t="shared" si="261"/>
        <v>35000</v>
      </c>
      <c r="CZ130" s="61">
        <f t="shared" si="166"/>
        <v>35000</v>
      </c>
      <c r="DA130" s="61">
        <f t="shared" si="171"/>
        <v>35000</v>
      </c>
      <c r="DB130" s="61">
        <f t="shared" si="176"/>
        <v>35000</v>
      </c>
      <c r="DC130" s="61">
        <f t="shared" si="176"/>
        <v>35000</v>
      </c>
      <c r="DD130" s="61">
        <f t="shared" si="191"/>
        <v>35000</v>
      </c>
      <c r="DE130" s="61">
        <f t="shared" si="191"/>
        <v>35000</v>
      </c>
      <c r="DF130" s="61">
        <f t="shared" si="195"/>
        <v>35000</v>
      </c>
      <c r="DG130" s="61">
        <f t="shared" si="199"/>
        <v>35000</v>
      </c>
      <c r="DH130" s="61">
        <f t="shared" si="199"/>
        <v>35000</v>
      </c>
      <c r="DI130" s="61">
        <f t="shared" si="199"/>
        <v>35000</v>
      </c>
      <c r="DJ130" s="61">
        <f t="shared" si="204"/>
        <v>35000</v>
      </c>
      <c r="DK130" s="61">
        <f t="shared" si="208"/>
        <v>35000</v>
      </c>
      <c r="DL130" s="61">
        <f t="shared" si="208"/>
        <v>35000</v>
      </c>
      <c r="DM130" s="61">
        <f t="shared" si="208"/>
        <v>35000</v>
      </c>
      <c r="DN130" s="61">
        <f t="shared" si="214"/>
        <v>35000</v>
      </c>
      <c r="DO130" s="61">
        <f t="shared" si="222"/>
        <v>35000</v>
      </c>
      <c r="DP130" s="61">
        <f t="shared" si="222"/>
        <v>35000</v>
      </c>
      <c r="DQ130" s="61">
        <f t="shared" si="222"/>
        <v>35000</v>
      </c>
      <c r="DR130" s="61">
        <f t="shared" si="215"/>
        <v>35000</v>
      </c>
      <c r="DS130" s="61">
        <f t="shared" si="215"/>
        <v>35000</v>
      </c>
      <c r="DT130" s="61">
        <f t="shared" si="223"/>
        <v>35000</v>
      </c>
      <c r="DU130" s="61">
        <f t="shared" si="229"/>
        <v>35000</v>
      </c>
      <c r="DV130" s="61">
        <f>UP</f>
        <v>35000</v>
      </c>
      <c r="DW130" s="61">
        <f t="shared" ref="DW130:DX136" si="266">BR</f>
        <v>5000</v>
      </c>
      <c r="DX130" s="61">
        <f t="shared" si="266"/>
        <v>5000</v>
      </c>
      <c r="DY130" s="61">
        <f t="shared" si="262"/>
        <v>5000</v>
      </c>
      <c r="DZ130" s="61">
        <f t="shared" si="262"/>
        <v>5000</v>
      </c>
      <c r="EA130" s="61">
        <f t="shared" si="246"/>
        <v>5000</v>
      </c>
      <c r="EB130" s="61">
        <f t="shared" si="253"/>
        <v>5000</v>
      </c>
      <c r="EC130" s="61">
        <f t="shared" si="259"/>
        <v>5000</v>
      </c>
      <c r="ED130" s="61">
        <f t="shared" si="263"/>
        <v>5000</v>
      </c>
      <c r="EE130" s="61">
        <f t="shared" si="263"/>
        <v>5000</v>
      </c>
      <c r="EF130" s="61">
        <f t="shared" si="263"/>
        <v>5000</v>
      </c>
      <c r="EG130" s="61">
        <f t="shared" ref="EG130:EK139" si="267">BR</f>
        <v>5000</v>
      </c>
      <c r="EH130" s="61">
        <f t="shared" si="267"/>
        <v>5000</v>
      </c>
      <c r="EI130" s="61">
        <f t="shared" si="267"/>
        <v>5000</v>
      </c>
      <c r="EJ130" s="61">
        <f t="shared" si="267"/>
        <v>5000</v>
      </c>
      <c r="EK130" s="61">
        <f t="shared" si="267"/>
        <v>5000</v>
      </c>
      <c r="EL130" s="61"/>
      <c r="EM130" s="61"/>
      <c r="EN130" s="61"/>
      <c r="EO130" s="61"/>
      <c r="EP130" s="61">
        <f t="shared" ref="EP130:EP149" si="268">BR</f>
        <v>5000</v>
      </c>
      <c r="EQ130" s="61"/>
      <c r="ER130" s="61"/>
      <c r="ES130" s="61"/>
      <c r="ET130" s="61"/>
      <c r="EU130" s="61"/>
      <c r="EV130" s="61"/>
      <c r="EW130" s="61">
        <f t="shared" si="240"/>
        <v>36000</v>
      </c>
      <c r="EX130" s="61">
        <f t="shared" si="240"/>
        <v>36000</v>
      </c>
      <c r="EY130" s="61">
        <f t="shared" si="240"/>
        <v>36000</v>
      </c>
      <c r="EZ130" s="61"/>
      <c r="FA130" s="61">
        <f>WB</f>
        <v>36000</v>
      </c>
      <c r="FB130" s="61">
        <f>WB</f>
        <v>36000</v>
      </c>
      <c r="FC130" s="61">
        <f t="shared" si="247"/>
        <v>36000</v>
      </c>
      <c r="FD130" s="61">
        <f t="shared" ref="FD130:FH131" si="269">WB</f>
        <v>36000</v>
      </c>
      <c r="FE130" s="61">
        <f t="shared" si="269"/>
        <v>36000</v>
      </c>
      <c r="FF130" s="61">
        <f t="shared" si="269"/>
        <v>36000</v>
      </c>
      <c r="FG130" s="61">
        <f t="shared" si="269"/>
        <v>36000</v>
      </c>
      <c r="FH130" s="61">
        <f t="shared" si="247"/>
        <v>36000</v>
      </c>
      <c r="FI130" s="61">
        <f t="shared" si="248"/>
        <v>4000</v>
      </c>
      <c r="FJ130" s="61">
        <f t="shared" si="248"/>
        <v>4000</v>
      </c>
      <c r="FK130" s="61">
        <f t="shared" si="235"/>
        <v>4000</v>
      </c>
      <c r="FL130" s="61">
        <f t="shared" si="235"/>
        <v>4000</v>
      </c>
      <c r="FM130" s="61">
        <f t="shared" si="241"/>
        <v>4000</v>
      </c>
      <c r="FN130" s="61">
        <f t="shared" si="241"/>
        <v>4000</v>
      </c>
      <c r="FO130" s="61">
        <f t="shared" si="241"/>
        <v>4000</v>
      </c>
      <c r="FP130" s="61">
        <f t="shared" si="241"/>
        <v>4000</v>
      </c>
      <c r="FQ130" s="61">
        <f t="shared" si="241"/>
        <v>4000</v>
      </c>
      <c r="FR130" s="61">
        <f t="shared" si="241"/>
        <v>4000</v>
      </c>
      <c r="FS130" s="61">
        <f t="shared" si="241"/>
        <v>4000</v>
      </c>
      <c r="FT130" s="61">
        <f t="shared" si="236"/>
        <v>4000</v>
      </c>
      <c r="FU130" s="61">
        <f t="shared" si="236"/>
        <v>4000</v>
      </c>
      <c r="FV130" s="61">
        <f t="shared" si="236"/>
        <v>4000</v>
      </c>
      <c r="FW130" s="61">
        <f t="shared" si="236"/>
        <v>4000</v>
      </c>
      <c r="FX130" s="61">
        <f t="shared" si="224"/>
        <v>4000</v>
      </c>
      <c r="FY130" s="61">
        <f t="shared" si="224"/>
        <v>4000</v>
      </c>
      <c r="FZ130" s="61">
        <f t="shared" si="224"/>
        <v>4000</v>
      </c>
      <c r="GA130" s="61">
        <f t="shared" si="224"/>
        <v>4000</v>
      </c>
      <c r="GB130" s="61">
        <f t="shared" si="217"/>
        <v>4000</v>
      </c>
      <c r="GC130" s="61">
        <f t="shared" si="217"/>
        <v>4000</v>
      </c>
      <c r="GD130" s="61">
        <f t="shared" si="217"/>
        <v>4000</v>
      </c>
      <c r="GE130" s="61">
        <f t="shared" si="217"/>
        <v>4000</v>
      </c>
      <c r="GF130" s="61">
        <f t="shared" si="217"/>
        <v>4000</v>
      </c>
      <c r="GG130" s="61">
        <f t="shared" si="217"/>
        <v>4000</v>
      </c>
      <c r="GH130" s="61">
        <f t="shared" si="217"/>
        <v>4000</v>
      </c>
      <c r="GI130" s="61">
        <f t="shared" si="205"/>
        <v>4000</v>
      </c>
      <c r="GJ130" s="61">
        <f t="shared" ref="GJ130:GJ136" si="270">NL</f>
        <v>25000</v>
      </c>
      <c r="GK130" s="61">
        <f t="shared" si="249"/>
        <v>25000</v>
      </c>
      <c r="GL130" s="61">
        <f t="shared" si="249"/>
        <v>25000</v>
      </c>
      <c r="GM130" s="61">
        <f t="shared" si="237"/>
        <v>25000</v>
      </c>
      <c r="GN130" s="61">
        <f t="shared" si="232"/>
        <v>25000</v>
      </c>
      <c r="GO130" s="61">
        <f t="shared" si="218"/>
        <v>25000</v>
      </c>
      <c r="GP130" s="61">
        <f t="shared" si="218"/>
        <v>25000</v>
      </c>
      <c r="GQ130" s="61">
        <f t="shared" si="250"/>
        <v>25000</v>
      </c>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row>
    <row r="131" spans="1:233" ht="1.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f t="shared" si="207"/>
        <v>29000</v>
      </c>
      <c r="AI131" s="61">
        <f t="shared" si="193"/>
        <v>29000</v>
      </c>
      <c r="AJ131" s="61">
        <f t="shared" si="189"/>
        <v>29000</v>
      </c>
      <c r="AK131" s="61">
        <f t="shared" si="189"/>
        <v>29000</v>
      </c>
      <c r="AL131" s="61">
        <f t="shared" si="201"/>
        <v>29000</v>
      </c>
      <c r="AM131" s="61">
        <f t="shared" si="201"/>
        <v>29000</v>
      </c>
      <c r="AN131" s="61">
        <f t="shared" si="201"/>
        <v>29000</v>
      </c>
      <c r="AO131" s="61">
        <f t="shared" si="198"/>
        <v>29000</v>
      </c>
      <c r="AP131" s="61">
        <f t="shared" si="198"/>
        <v>29000</v>
      </c>
      <c r="AQ131" s="61">
        <f t="shared" si="198"/>
        <v>29000</v>
      </c>
      <c r="AR131" s="61">
        <f t="shared" si="198"/>
        <v>29000</v>
      </c>
      <c r="AS131" s="61">
        <f t="shared" si="194"/>
        <v>29000</v>
      </c>
      <c r="AT131" s="61">
        <f t="shared" si="194"/>
        <v>29000</v>
      </c>
      <c r="AU131" s="61">
        <f t="shared" si="173"/>
        <v>29000</v>
      </c>
      <c r="AV131" s="61">
        <f t="shared" si="165"/>
        <v>29000</v>
      </c>
      <c r="AW131" s="61">
        <f t="shared" si="251"/>
        <v>29000</v>
      </c>
      <c r="AX131" s="61">
        <f t="shared" si="251"/>
        <v>29000</v>
      </c>
      <c r="AY131" s="61">
        <f t="shared" si="238"/>
        <v>29000</v>
      </c>
      <c r="AZ131" s="61">
        <f t="shared" si="238"/>
        <v>29000</v>
      </c>
      <c r="BA131" s="61">
        <f t="shared" si="138"/>
        <v>29000</v>
      </c>
      <c r="BB131" s="61">
        <f t="shared" si="130"/>
        <v>29000</v>
      </c>
      <c r="BC131" s="61">
        <f t="shared" ref="BC131:BC162" si="271">RJ</f>
        <v>29000</v>
      </c>
      <c r="BD131" s="61">
        <f t="shared" si="244"/>
        <v>29000</v>
      </c>
      <c r="BE131" s="61">
        <f t="shared" si="239"/>
        <v>29000</v>
      </c>
      <c r="BF131" s="61">
        <f t="shared" si="233"/>
        <v>29000</v>
      </c>
      <c r="BG131" s="61">
        <f t="shared" si="233"/>
        <v>29000</v>
      </c>
      <c r="BH131" s="61">
        <f t="shared" si="233"/>
        <v>29000</v>
      </c>
      <c r="BI131" s="61">
        <f t="shared" si="233"/>
        <v>29000</v>
      </c>
      <c r="BJ131" s="61">
        <f t="shared" si="233"/>
        <v>29000</v>
      </c>
      <c r="BK131" s="61">
        <f t="shared" si="233"/>
        <v>29000</v>
      </c>
      <c r="BL131" s="61">
        <f t="shared" si="132"/>
        <v>29000</v>
      </c>
      <c r="BM131" s="61">
        <f t="shared" si="212"/>
        <v>29000</v>
      </c>
      <c r="BN131" s="61">
        <f t="shared" si="212"/>
        <v>29000</v>
      </c>
      <c r="BO131" s="61">
        <f t="shared" si="221"/>
        <v>29000</v>
      </c>
      <c r="BP131" s="61">
        <f t="shared" si="221"/>
        <v>29000</v>
      </c>
      <c r="BQ131" s="61">
        <f t="shared" si="147"/>
        <v>29000</v>
      </c>
      <c r="BR131" s="61">
        <f t="shared" si="161"/>
        <v>29000</v>
      </c>
      <c r="BS131" s="61">
        <f t="shared" si="167"/>
        <v>29000</v>
      </c>
      <c r="BT131" s="61">
        <f t="shared" si="174"/>
        <v>29000</v>
      </c>
      <c r="BU131" s="61">
        <f t="shared" si="202"/>
        <v>29000</v>
      </c>
      <c r="BV131" s="61">
        <f t="shared" si="202"/>
        <v>29000</v>
      </c>
      <c r="BW131" s="61">
        <f t="shared" si="190"/>
        <v>29000</v>
      </c>
      <c r="BX131" s="61">
        <f t="shared" si="190"/>
        <v>29000</v>
      </c>
      <c r="BY131" s="61">
        <f t="shared" si="190"/>
        <v>29000</v>
      </c>
      <c r="BZ131" s="61">
        <f t="shared" si="190"/>
        <v>29000</v>
      </c>
      <c r="CA131" s="61">
        <f t="shared" si="210"/>
        <v>29000</v>
      </c>
      <c r="CB131" s="61">
        <f t="shared" si="210"/>
        <v>29000</v>
      </c>
      <c r="CC131" s="61">
        <f t="shared" si="213"/>
        <v>29000</v>
      </c>
      <c r="CD131" s="61">
        <f t="shared" si="228"/>
        <v>29000</v>
      </c>
      <c r="CE131" s="61">
        <f>RJ</f>
        <v>29000</v>
      </c>
      <c r="CF131" s="61">
        <f>RJ</f>
        <v>29000</v>
      </c>
      <c r="CG131" s="61">
        <f>RJ</f>
        <v>29000</v>
      </c>
      <c r="CH131" s="61">
        <f t="shared" ref="CH131:CH162" si="272">MP</f>
        <v>20000</v>
      </c>
      <c r="CI131" s="61">
        <f t="shared" si="264"/>
        <v>20000</v>
      </c>
      <c r="CJ131" s="61">
        <f t="shared" si="260"/>
        <v>20000</v>
      </c>
      <c r="CK131" s="61">
        <f t="shared" si="265"/>
        <v>20000</v>
      </c>
      <c r="CL131" s="61">
        <f t="shared" si="265"/>
        <v>20000</v>
      </c>
      <c r="CM131" s="61">
        <f t="shared" si="265"/>
        <v>20000</v>
      </c>
      <c r="CN131" s="61">
        <f t="shared" ref="CN131:CN136" si="273">MP</f>
        <v>20000</v>
      </c>
      <c r="CO131" s="61">
        <f t="shared" si="144"/>
        <v>35000</v>
      </c>
      <c r="CP131" s="61">
        <f t="shared" si="245"/>
        <v>35000</v>
      </c>
      <c r="CQ131" s="61">
        <f t="shared" si="245"/>
        <v>35000</v>
      </c>
      <c r="CR131" s="61">
        <f t="shared" si="252"/>
        <v>35000</v>
      </c>
      <c r="CS131" s="61">
        <f t="shared" si="252"/>
        <v>35000</v>
      </c>
      <c r="CT131" s="61">
        <f t="shared" si="252"/>
        <v>35000</v>
      </c>
      <c r="CU131" s="61">
        <f t="shared" si="257"/>
        <v>35000</v>
      </c>
      <c r="CV131" s="61">
        <f t="shared" si="257"/>
        <v>35000</v>
      </c>
      <c r="CW131" s="61">
        <f t="shared" si="261"/>
        <v>35000</v>
      </c>
      <c r="CX131" s="61">
        <f t="shared" si="261"/>
        <v>35000</v>
      </c>
      <c r="CY131" s="61">
        <f t="shared" si="261"/>
        <v>35000</v>
      </c>
      <c r="CZ131" s="61">
        <f t="shared" si="166"/>
        <v>35000</v>
      </c>
      <c r="DA131" s="61">
        <f t="shared" si="171"/>
        <v>35000</v>
      </c>
      <c r="DB131" s="61">
        <f t="shared" si="176"/>
        <v>35000</v>
      </c>
      <c r="DC131" s="61">
        <f t="shared" si="176"/>
        <v>35000</v>
      </c>
      <c r="DD131" s="61">
        <f t="shared" si="191"/>
        <v>35000</v>
      </c>
      <c r="DE131" s="61">
        <f t="shared" si="191"/>
        <v>35000</v>
      </c>
      <c r="DF131" s="61">
        <f t="shared" si="195"/>
        <v>35000</v>
      </c>
      <c r="DG131" s="61">
        <f t="shared" si="199"/>
        <v>35000</v>
      </c>
      <c r="DH131" s="61">
        <f t="shared" si="199"/>
        <v>35000</v>
      </c>
      <c r="DI131" s="61">
        <f t="shared" si="199"/>
        <v>35000</v>
      </c>
      <c r="DJ131" s="61">
        <f t="shared" si="204"/>
        <v>35000</v>
      </c>
      <c r="DK131" s="61">
        <f t="shared" si="208"/>
        <v>35000</v>
      </c>
      <c r="DL131" s="61">
        <f t="shared" si="208"/>
        <v>35000</v>
      </c>
      <c r="DM131" s="61">
        <f t="shared" si="208"/>
        <v>35000</v>
      </c>
      <c r="DN131" s="61">
        <f t="shared" si="214"/>
        <v>35000</v>
      </c>
      <c r="DO131" s="61">
        <f t="shared" si="222"/>
        <v>35000</v>
      </c>
      <c r="DP131" s="61">
        <f t="shared" si="222"/>
        <v>35000</v>
      </c>
      <c r="DQ131" s="61">
        <f t="shared" si="222"/>
        <v>35000</v>
      </c>
      <c r="DR131" s="61">
        <f t="shared" si="215"/>
        <v>35000</v>
      </c>
      <c r="DS131" s="61">
        <f t="shared" si="215"/>
        <v>35000</v>
      </c>
      <c r="DT131" s="61">
        <f t="shared" si="223"/>
        <v>35000</v>
      </c>
      <c r="DU131" s="61">
        <f t="shared" si="229"/>
        <v>35000</v>
      </c>
      <c r="DV131" s="61">
        <f>BR</f>
        <v>5000</v>
      </c>
      <c r="DW131" s="61">
        <f t="shared" si="266"/>
        <v>5000</v>
      </c>
      <c r="DX131" s="61">
        <f t="shared" si="266"/>
        <v>5000</v>
      </c>
      <c r="DY131" s="61">
        <f t="shared" si="262"/>
        <v>5000</v>
      </c>
      <c r="DZ131" s="61">
        <f t="shared" si="262"/>
        <v>5000</v>
      </c>
      <c r="EA131" s="61">
        <f t="shared" si="246"/>
        <v>5000</v>
      </c>
      <c r="EB131" s="61">
        <f t="shared" si="253"/>
        <v>5000</v>
      </c>
      <c r="EC131" s="61">
        <f t="shared" si="259"/>
        <v>5000</v>
      </c>
      <c r="ED131" s="61">
        <f t="shared" si="263"/>
        <v>5000</v>
      </c>
      <c r="EE131" s="61">
        <f t="shared" si="263"/>
        <v>5000</v>
      </c>
      <c r="EF131" s="61">
        <f t="shared" si="263"/>
        <v>5000</v>
      </c>
      <c r="EG131" s="61">
        <f t="shared" si="267"/>
        <v>5000</v>
      </c>
      <c r="EH131" s="61">
        <f t="shared" si="267"/>
        <v>5000</v>
      </c>
      <c r="EI131" s="61">
        <f t="shared" si="267"/>
        <v>5000</v>
      </c>
      <c r="EJ131" s="61">
        <f t="shared" si="267"/>
        <v>5000</v>
      </c>
      <c r="EK131" s="61">
        <f t="shared" si="267"/>
        <v>5000</v>
      </c>
      <c r="EL131" s="61">
        <f t="shared" ref="EK131:EP153" si="274">BR</f>
        <v>5000</v>
      </c>
      <c r="EM131" s="61">
        <f t="shared" si="274"/>
        <v>5000</v>
      </c>
      <c r="EN131" s="61">
        <f>BR</f>
        <v>5000</v>
      </c>
      <c r="EO131" s="61">
        <f t="shared" ref="EO131:EO151" si="275">BR</f>
        <v>5000</v>
      </c>
      <c r="EP131" s="61">
        <f t="shared" si="268"/>
        <v>5000</v>
      </c>
      <c r="EQ131" s="61"/>
      <c r="ER131" s="61"/>
      <c r="ES131" s="61"/>
      <c r="ET131" s="61">
        <f t="shared" ref="ET131:EW133" si="276">BR</f>
        <v>5000</v>
      </c>
      <c r="EU131" s="61">
        <f t="shared" si="276"/>
        <v>5000</v>
      </c>
      <c r="EV131" s="61">
        <f t="shared" si="276"/>
        <v>5000</v>
      </c>
      <c r="EW131" s="61">
        <f t="shared" si="276"/>
        <v>5000</v>
      </c>
      <c r="EX131" s="61">
        <f>WB</f>
        <v>36000</v>
      </c>
      <c r="EY131" s="61">
        <f>WB</f>
        <v>36000</v>
      </c>
      <c r="EZ131" s="61"/>
      <c r="FA131" s="61"/>
      <c r="FB131" s="61">
        <f>WB</f>
        <v>36000</v>
      </c>
      <c r="FC131" s="61"/>
      <c r="FD131" s="61">
        <f t="shared" si="269"/>
        <v>36000</v>
      </c>
      <c r="FE131" s="61">
        <f t="shared" si="269"/>
        <v>36000</v>
      </c>
      <c r="FF131" s="61">
        <f t="shared" si="269"/>
        <v>36000</v>
      </c>
      <c r="FG131" s="61">
        <f t="shared" si="269"/>
        <v>36000</v>
      </c>
      <c r="FH131" s="61">
        <f t="shared" si="269"/>
        <v>36000</v>
      </c>
      <c r="FI131" s="61">
        <f t="shared" si="235"/>
        <v>4000</v>
      </c>
      <c r="FJ131" s="61">
        <f t="shared" si="248"/>
        <v>4000</v>
      </c>
      <c r="FK131" s="61">
        <f t="shared" si="235"/>
        <v>4000</v>
      </c>
      <c r="FL131" s="61">
        <f t="shared" si="235"/>
        <v>4000</v>
      </c>
      <c r="FM131" s="61">
        <f t="shared" si="241"/>
        <v>4000</v>
      </c>
      <c r="FN131" s="61">
        <f t="shared" si="241"/>
        <v>4000</v>
      </c>
      <c r="FO131" s="61">
        <f t="shared" si="241"/>
        <v>4000</v>
      </c>
      <c r="FP131" s="61">
        <f t="shared" si="241"/>
        <v>4000</v>
      </c>
      <c r="FQ131" s="61">
        <f t="shared" si="241"/>
        <v>4000</v>
      </c>
      <c r="FR131" s="61">
        <f t="shared" si="241"/>
        <v>4000</v>
      </c>
      <c r="FS131" s="61">
        <f t="shared" si="241"/>
        <v>4000</v>
      </c>
      <c r="FT131" s="61">
        <f t="shared" si="236"/>
        <v>4000</v>
      </c>
      <c r="FU131" s="61">
        <f t="shared" si="236"/>
        <v>4000</v>
      </c>
      <c r="FV131" s="61">
        <f t="shared" si="236"/>
        <v>4000</v>
      </c>
      <c r="FW131" s="61">
        <f t="shared" si="236"/>
        <v>4000</v>
      </c>
      <c r="FX131" s="61">
        <f t="shared" si="224"/>
        <v>4000</v>
      </c>
      <c r="FY131" s="61">
        <f t="shared" si="224"/>
        <v>4000</v>
      </c>
      <c r="FZ131" s="61">
        <f t="shared" si="224"/>
        <v>4000</v>
      </c>
      <c r="GA131" s="61">
        <f t="shared" si="224"/>
        <v>4000</v>
      </c>
      <c r="GB131" s="61">
        <f t="shared" si="217"/>
        <v>4000</v>
      </c>
      <c r="GC131" s="61">
        <f t="shared" si="217"/>
        <v>4000</v>
      </c>
      <c r="GD131" s="61">
        <f t="shared" si="217"/>
        <v>4000</v>
      </c>
      <c r="GE131" s="61">
        <f t="shared" si="217"/>
        <v>4000</v>
      </c>
      <c r="GF131" s="61">
        <f t="shared" si="217"/>
        <v>4000</v>
      </c>
      <c r="GG131" s="61">
        <f t="shared" si="217"/>
        <v>4000</v>
      </c>
      <c r="GH131" s="61">
        <f t="shared" si="217"/>
        <v>4000</v>
      </c>
      <c r="GI131" s="61">
        <f t="shared" si="205"/>
        <v>4000</v>
      </c>
      <c r="GJ131" s="61">
        <f t="shared" si="270"/>
        <v>25000</v>
      </c>
      <c r="GK131" s="61">
        <f t="shared" si="249"/>
        <v>25000</v>
      </c>
      <c r="GL131" s="61">
        <f t="shared" si="249"/>
        <v>25000</v>
      </c>
      <c r="GM131" s="61">
        <f t="shared" si="237"/>
        <v>25000</v>
      </c>
      <c r="GN131" s="61">
        <f t="shared" si="232"/>
        <v>25000</v>
      </c>
      <c r="GO131" s="61">
        <f t="shared" si="218"/>
        <v>25000</v>
      </c>
      <c r="GP131" s="61">
        <f t="shared" si="218"/>
        <v>25000</v>
      </c>
      <c r="GQ131" s="61">
        <f t="shared" si="250"/>
        <v>25000</v>
      </c>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row>
    <row r="132" spans="1:233" ht="1.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f t="shared" ref="AH132:AH139" si="277">RJ</f>
        <v>29000</v>
      </c>
      <c r="AI132" s="61">
        <f t="shared" si="193"/>
        <v>29000</v>
      </c>
      <c r="AJ132" s="61">
        <f t="shared" si="189"/>
        <v>29000</v>
      </c>
      <c r="AK132" s="61">
        <f t="shared" si="189"/>
        <v>29000</v>
      </c>
      <c r="AL132" s="61">
        <f t="shared" si="201"/>
        <v>29000</v>
      </c>
      <c r="AM132" s="61">
        <f t="shared" si="201"/>
        <v>29000</v>
      </c>
      <c r="AN132" s="61">
        <f t="shared" si="201"/>
        <v>29000</v>
      </c>
      <c r="AO132" s="61">
        <f t="shared" si="198"/>
        <v>29000</v>
      </c>
      <c r="AP132" s="61">
        <f t="shared" si="198"/>
        <v>29000</v>
      </c>
      <c r="AQ132" s="61">
        <f t="shared" si="198"/>
        <v>29000</v>
      </c>
      <c r="AR132" s="61">
        <f t="shared" si="198"/>
        <v>29000</v>
      </c>
      <c r="AS132" s="61">
        <f t="shared" si="194"/>
        <v>29000</v>
      </c>
      <c r="AT132" s="61">
        <f t="shared" si="194"/>
        <v>29000</v>
      </c>
      <c r="AU132" s="61">
        <f t="shared" si="173"/>
        <v>29000</v>
      </c>
      <c r="AV132" s="61">
        <f t="shared" si="165"/>
        <v>29000</v>
      </c>
      <c r="AW132" s="61">
        <f t="shared" si="251"/>
        <v>29000</v>
      </c>
      <c r="AX132" s="61">
        <f t="shared" si="251"/>
        <v>29000</v>
      </c>
      <c r="AY132" s="61">
        <f t="shared" si="238"/>
        <v>29000</v>
      </c>
      <c r="AZ132" s="61">
        <f t="shared" si="238"/>
        <v>29000</v>
      </c>
      <c r="BA132" s="61">
        <f t="shared" si="138"/>
        <v>29000</v>
      </c>
      <c r="BB132" s="61">
        <f t="shared" si="130"/>
        <v>29000</v>
      </c>
      <c r="BC132" s="61">
        <f t="shared" si="271"/>
        <v>29000</v>
      </c>
      <c r="BD132" s="61">
        <f t="shared" si="244"/>
        <v>29000</v>
      </c>
      <c r="BE132" s="61">
        <f t="shared" si="239"/>
        <v>29000</v>
      </c>
      <c r="BF132" s="61">
        <f t="shared" si="233"/>
        <v>29000</v>
      </c>
      <c r="BG132" s="61">
        <f t="shared" si="233"/>
        <v>29000</v>
      </c>
      <c r="BH132" s="61">
        <f t="shared" si="233"/>
        <v>29000</v>
      </c>
      <c r="BI132" s="61">
        <f t="shared" si="233"/>
        <v>29000</v>
      </c>
      <c r="BJ132" s="61">
        <f t="shared" si="233"/>
        <v>29000</v>
      </c>
      <c r="BK132" s="61">
        <f t="shared" si="233"/>
        <v>29000</v>
      </c>
      <c r="BL132" s="61">
        <f t="shared" ref="BL132:BL164" si="278">RJ</f>
        <v>29000</v>
      </c>
      <c r="BM132" s="61">
        <f t="shared" si="212"/>
        <v>29000</v>
      </c>
      <c r="BN132" s="61">
        <f t="shared" si="212"/>
        <v>29000</v>
      </c>
      <c r="BO132" s="61">
        <f t="shared" si="221"/>
        <v>29000</v>
      </c>
      <c r="BP132" s="61">
        <f t="shared" si="221"/>
        <v>29000</v>
      </c>
      <c r="BQ132" s="61">
        <f t="shared" si="147"/>
        <v>29000</v>
      </c>
      <c r="BR132" s="61">
        <f t="shared" si="161"/>
        <v>29000</v>
      </c>
      <c r="BS132" s="61">
        <f t="shared" si="167"/>
        <v>29000</v>
      </c>
      <c r="BT132" s="61">
        <f t="shared" si="174"/>
        <v>29000</v>
      </c>
      <c r="BU132" s="61">
        <f t="shared" si="202"/>
        <v>29000</v>
      </c>
      <c r="BV132" s="61">
        <f t="shared" si="202"/>
        <v>29000</v>
      </c>
      <c r="BW132" s="61">
        <f t="shared" si="190"/>
        <v>29000</v>
      </c>
      <c r="BX132" s="61">
        <f t="shared" si="190"/>
        <v>29000</v>
      </c>
      <c r="BY132" s="61">
        <f t="shared" si="190"/>
        <v>29000</v>
      </c>
      <c r="BZ132" s="61">
        <f t="shared" si="190"/>
        <v>29000</v>
      </c>
      <c r="CA132" s="61">
        <f t="shared" si="210"/>
        <v>29000</v>
      </c>
      <c r="CB132" s="61">
        <f t="shared" si="210"/>
        <v>29000</v>
      </c>
      <c r="CC132" s="61">
        <f t="shared" si="213"/>
        <v>29000</v>
      </c>
      <c r="CD132" s="61">
        <f t="shared" si="228"/>
        <v>29000</v>
      </c>
      <c r="CE132" s="61">
        <f>RJ</f>
        <v>29000</v>
      </c>
      <c r="CF132" s="61">
        <f t="shared" ref="CF132:CG151" si="279">MP</f>
        <v>20000</v>
      </c>
      <c r="CG132" s="61">
        <f t="shared" si="279"/>
        <v>20000</v>
      </c>
      <c r="CH132" s="61">
        <f t="shared" si="272"/>
        <v>20000</v>
      </c>
      <c r="CI132" s="61">
        <f t="shared" si="264"/>
        <v>20000</v>
      </c>
      <c r="CJ132" s="61">
        <f t="shared" si="260"/>
        <v>20000</v>
      </c>
      <c r="CK132" s="61">
        <f t="shared" si="265"/>
        <v>20000</v>
      </c>
      <c r="CL132" s="61">
        <f t="shared" si="265"/>
        <v>20000</v>
      </c>
      <c r="CM132" s="61">
        <f t="shared" si="265"/>
        <v>20000</v>
      </c>
      <c r="CN132" s="61">
        <f t="shared" si="273"/>
        <v>20000</v>
      </c>
      <c r="CO132" s="61">
        <f t="shared" si="144"/>
        <v>35000</v>
      </c>
      <c r="CP132" s="61">
        <f t="shared" si="245"/>
        <v>35000</v>
      </c>
      <c r="CQ132" s="61">
        <f t="shared" si="245"/>
        <v>35000</v>
      </c>
      <c r="CR132" s="61">
        <f t="shared" si="252"/>
        <v>35000</v>
      </c>
      <c r="CS132" s="61">
        <f t="shared" si="252"/>
        <v>35000</v>
      </c>
      <c r="CT132" s="61">
        <f t="shared" si="252"/>
        <v>35000</v>
      </c>
      <c r="CU132" s="61">
        <f t="shared" si="257"/>
        <v>35000</v>
      </c>
      <c r="CV132" s="61">
        <f t="shared" si="257"/>
        <v>35000</v>
      </c>
      <c r="CW132" s="61">
        <f t="shared" si="261"/>
        <v>35000</v>
      </c>
      <c r="CX132" s="61">
        <f t="shared" si="261"/>
        <v>35000</v>
      </c>
      <c r="CY132" s="61">
        <f t="shared" si="261"/>
        <v>35000</v>
      </c>
      <c r="CZ132" s="61">
        <f t="shared" si="166"/>
        <v>35000</v>
      </c>
      <c r="DA132" s="61">
        <f t="shared" si="171"/>
        <v>35000</v>
      </c>
      <c r="DB132" s="61">
        <f t="shared" ref="DB132:DC149" si="280">UP</f>
        <v>35000</v>
      </c>
      <c r="DC132" s="61">
        <f t="shared" si="280"/>
        <v>35000</v>
      </c>
      <c r="DD132" s="61">
        <f t="shared" si="191"/>
        <v>35000</v>
      </c>
      <c r="DE132" s="61">
        <f t="shared" si="191"/>
        <v>35000</v>
      </c>
      <c r="DF132" s="61">
        <f t="shared" si="195"/>
        <v>35000</v>
      </c>
      <c r="DG132" s="61">
        <f t="shared" si="199"/>
        <v>35000</v>
      </c>
      <c r="DH132" s="61">
        <f t="shared" si="199"/>
        <v>35000</v>
      </c>
      <c r="DI132" s="61">
        <f t="shared" si="199"/>
        <v>35000</v>
      </c>
      <c r="DJ132" s="61">
        <f t="shared" si="204"/>
        <v>35000</v>
      </c>
      <c r="DK132" s="61">
        <f t="shared" si="208"/>
        <v>35000</v>
      </c>
      <c r="DL132" s="61">
        <f t="shared" si="208"/>
        <v>35000</v>
      </c>
      <c r="DM132" s="61">
        <f t="shared" si="208"/>
        <v>35000</v>
      </c>
      <c r="DN132" s="61">
        <f t="shared" si="214"/>
        <v>35000</v>
      </c>
      <c r="DO132" s="61">
        <f t="shared" si="222"/>
        <v>35000</v>
      </c>
      <c r="DP132" s="61">
        <f t="shared" si="222"/>
        <v>35000</v>
      </c>
      <c r="DQ132" s="61">
        <f t="shared" si="222"/>
        <v>35000</v>
      </c>
      <c r="DR132" s="61">
        <f t="shared" si="215"/>
        <v>35000</v>
      </c>
      <c r="DS132" s="61">
        <f t="shared" si="215"/>
        <v>35000</v>
      </c>
      <c r="DT132" s="61">
        <f t="shared" si="223"/>
        <v>35000</v>
      </c>
      <c r="DU132" s="61">
        <f t="shared" si="229"/>
        <v>35000</v>
      </c>
      <c r="DV132" s="61">
        <f t="shared" ref="DV132" si="281">BR</f>
        <v>5000</v>
      </c>
      <c r="DW132" s="61">
        <f t="shared" si="266"/>
        <v>5000</v>
      </c>
      <c r="DX132" s="61">
        <f t="shared" si="266"/>
        <v>5000</v>
      </c>
      <c r="DY132" s="61">
        <f t="shared" si="262"/>
        <v>5000</v>
      </c>
      <c r="DZ132" s="61">
        <f t="shared" si="262"/>
        <v>5000</v>
      </c>
      <c r="EA132" s="61">
        <f t="shared" si="246"/>
        <v>5000</v>
      </c>
      <c r="EB132" s="61">
        <f t="shared" si="253"/>
        <v>5000</v>
      </c>
      <c r="EC132" s="61">
        <f t="shared" si="259"/>
        <v>5000</v>
      </c>
      <c r="ED132" s="61">
        <f t="shared" si="263"/>
        <v>5000</v>
      </c>
      <c r="EE132" s="61">
        <f t="shared" si="263"/>
        <v>5000</v>
      </c>
      <c r="EF132" s="61">
        <f t="shared" si="263"/>
        <v>5000</v>
      </c>
      <c r="EG132" s="61">
        <f t="shared" si="267"/>
        <v>5000</v>
      </c>
      <c r="EH132" s="61">
        <f t="shared" si="267"/>
        <v>5000</v>
      </c>
      <c r="EI132" s="61">
        <f t="shared" si="267"/>
        <v>5000</v>
      </c>
      <c r="EJ132" s="61">
        <f t="shared" si="267"/>
        <v>5000</v>
      </c>
      <c r="EK132" s="61">
        <f t="shared" si="267"/>
        <v>5000</v>
      </c>
      <c r="EL132" s="61">
        <f t="shared" si="274"/>
        <v>5000</v>
      </c>
      <c r="EM132" s="61">
        <f t="shared" si="274"/>
        <v>5000</v>
      </c>
      <c r="EN132" s="61">
        <f t="shared" ref="EN132:EN151" si="282">BR</f>
        <v>5000</v>
      </c>
      <c r="EO132" s="61">
        <f t="shared" si="275"/>
        <v>5000</v>
      </c>
      <c r="EP132" s="61">
        <f t="shared" si="268"/>
        <v>5000</v>
      </c>
      <c r="EQ132" s="61">
        <f t="shared" ref="EQ132:ET143" si="283">BR</f>
        <v>5000</v>
      </c>
      <c r="ER132" s="61">
        <f t="shared" si="283"/>
        <v>5000</v>
      </c>
      <c r="ES132" s="61">
        <f t="shared" si="283"/>
        <v>5000</v>
      </c>
      <c r="ET132" s="61">
        <f t="shared" si="276"/>
        <v>5000</v>
      </c>
      <c r="EU132" s="61">
        <f t="shared" si="276"/>
        <v>5000</v>
      </c>
      <c r="EV132" s="61">
        <f t="shared" si="276"/>
        <v>5000</v>
      </c>
      <c r="EW132" s="61">
        <f t="shared" si="276"/>
        <v>5000</v>
      </c>
      <c r="EX132" s="61">
        <f>WB</f>
        <v>36000</v>
      </c>
      <c r="EY132" s="61"/>
      <c r="EZ132" s="61"/>
      <c r="FA132" s="61"/>
      <c r="FB132" s="61"/>
      <c r="FC132" s="61"/>
      <c r="FD132" s="61">
        <f>WB</f>
        <v>36000</v>
      </c>
      <c r="FE132" s="61">
        <f>WB</f>
        <v>36000</v>
      </c>
      <c r="FF132" s="61">
        <f>WB</f>
        <v>36000</v>
      </c>
      <c r="FG132" s="61">
        <f>WB</f>
        <v>36000</v>
      </c>
      <c r="FH132" s="61"/>
      <c r="FI132" s="61">
        <f t="shared" si="235"/>
        <v>4000</v>
      </c>
      <c r="FJ132" s="61">
        <f t="shared" si="248"/>
        <v>4000</v>
      </c>
      <c r="FK132" s="61">
        <f t="shared" si="235"/>
        <v>4000</v>
      </c>
      <c r="FL132" s="61">
        <f t="shared" si="235"/>
        <v>4000</v>
      </c>
      <c r="FM132" s="61">
        <f t="shared" si="241"/>
        <v>4000</v>
      </c>
      <c r="FN132" s="61">
        <f t="shared" si="241"/>
        <v>4000</v>
      </c>
      <c r="FO132" s="61">
        <f t="shared" si="241"/>
        <v>4000</v>
      </c>
      <c r="FP132" s="61">
        <f t="shared" si="241"/>
        <v>4000</v>
      </c>
      <c r="FQ132" s="61">
        <f t="shared" si="241"/>
        <v>4000</v>
      </c>
      <c r="FR132" s="61">
        <f t="shared" si="241"/>
        <v>4000</v>
      </c>
      <c r="FS132" s="61">
        <f t="shared" si="241"/>
        <v>4000</v>
      </c>
      <c r="FT132" s="61">
        <f t="shared" si="236"/>
        <v>4000</v>
      </c>
      <c r="FU132" s="61">
        <f t="shared" si="236"/>
        <v>4000</v>
      </c>
      <c r="FV132" s="61">
        <f t="shared" si="236"/>
        <v>4000</v>
      </c>
      <c r="FW132" s="61">
        <f t="shared" si="236"/>
        <v>4000</v>
      </c>
      <c r="FX132" s="61">
        <f t="shared" si="224"/>
        <v>4000</v>
      </c>
      <c r="FY132" s="61">
        <f t="shared" si="224"/>
        <v>4000</v>
      </c>
      <c r="FZ132" s="61">
        <f t="shared" si="224"/>
        <v>4000</v>
      </c>
      <c r="GA132" s="61">
        <f t="shared" si="224"/>
        <v>4000</v>
      </c>
      <c r="GB132" s="61">
        <f t="shared" si="217"/>
        <v>4000</v>
      </c>
      <c r="GC132" s="61">
        <f t="shared" si="217"/>
        <v>4000</v>
      </c>
      <c r="GD132" s="61">
        <f t="shared" si="217"/>
        <v>4000</v>
      </c>
      <c r="GE132" s="61">
        <f t="shared" si="217"/>
        <v>4000</v>
      </c>
      <c r="GF132" s="61">
        <f t="shared" si="217"/>
        <v>4000</v>
      </c>
      <c r="GG132" s="61">
        <f t="shared" si="217"/>
        <v>4000</v>
      </c>
      <c r="GH132" s="61">
        <f t="shared" si="217"/>
        <v>4000</v>
      </c>
      <c r="GI132" s="61">
        <f t="shared" si="205"/>
        <v>4000</v>
      </c>
      <c r="GJ132" s="61">
        <f t="shared" si="270"/>
        <v>25000</v>
      </c>
      <c r="GK132" s="61">
        <f t="shared" si="249"/>
        <v>25000</v>
      </c>
      <c r="GL132" s="61">
        <f t="shared" si="249"/>
        <v>25000</v>
      </c>
      <c r="GM132" s="61">
        <f t="shared" si="237"/>
        <v>25000</v>
      </c>
      <c r="GN132" s="61">
        <f t="shared" si="232"/>
        <v>25000</v>
      </c>
      <c r="GO132" s="61">
        <f t="shared" si="218"/>
        <v>25000</v>
      </c>
      <c r="GP132" s="61">
        <f t="shared" si="218"/>
        <v>25000</v>
      </c>
      <c r="GQ132" s="61">
        <f t="shared" si="250"/>
        <v>25000</v>
      </c>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row>
    <row r="133" spans="1:233" ht="1.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f t="shared" si="277"/>
        <v>29000</v>
      </c>
      <c r="AI133" s="61">
        <f t="shared" si="193"/>
        <v>29000</v>
      </c>
      <c r="AJ133" s="61">
        <f t="shared" si="189"/>
        <v>29000</v>
      </c>
      <c r="AK133" s="61">
        <f t="shared" si="189"/>
        <v>29000</v>
      </c>
      <c r="AL133" s="61">
        <f t="shared" si="201"/>
        <v>29000</v>
      </c>
      <c r="AM133" s="61">
        <f t="shared" si="201"/>
        <v>29000</v>
      </c>
      <c r="AN133" s="61">
        <f t="shared" si="201"/>
        <v>29000</v>
      </c>
      <c r="AO133" s="61">
        <f t="shared" si="198"/>
        <v>29000</v>
      </c>
      <c r="AP133" s="61">
        <f t="shared" si="198"/>
        <v>29000</v>
      </c>
      <c r="AQ133" s="61">
        <f t="shared" si="198"/>
        <v>29000</v>
      </c>
      <c r="AR133" s="61">
        <f t="shared" si="198"/>
        <v>29000</v>
      </c>
      <c r="AS133" s="61">
        <f t="shared" si="194"/>
        <v>29000</v>
      </c>
      <c r="AT133" s="61">
        <f t="shared" si="194"/>
        <v>29000</v>
      </c>
      <c r="AU133" s="61">
        <f t="shared" si="173"/>
        <v>29000</v>
      </c>
      <c r="AV133" s="61">
        <f t="shared" si="165"/>
        <v>29000</v>
      </c>
      <c r="AW133" s="61">
        <f t="shared" si="251"/>
        <v>29000</v>
      </c>
      <c r="AX133" s="61">
        <f t="shared" si="251"/>
        <v>29000</v>
      </c>
      <c r="AY133" s="61">
        <f t="shared" si="238"/>
        <v>29000</v>
      </c>
      <c r="AZ133" s="61">
        <f t="shared" si="238"/>
        <v>29000</v>
      </c>
      <c r="BA133" s="61">
        <f t="shared" si="138"/>
        <v>29000</v>
      </c>
      <c r="BB133" s="61">
        <f t="shared" ref="BB133:BB159" si="284">RJ</f>
        <v>29000</v>
      </c>
      <c r="BC133" s="61">
        <f t="shared" si="271"/>
        <v>29000</v>
      </c>
      <c r="BD133" s="61">
        <f t="shared" si="244"/>
        <v>29000</v>
      </c>
      <c r="BE133" s="61">
        <f t="shared" si="239"/>
        <v>29000</v>
      </c>
      <c r="BF133" s="61">
        <f t="shared" si="233"/>
        <v>29000</v>
      </c>
      <c r="BG133" s="61">
        <f t="shared" si="233"/>
        <v>29000</v>
      </c>
      <c r="BH133" s="61">
        <f t="shared" si="233"/>
        <v>29000</v>
      </c>
      <c r="BI133" s="61">
        <f t="shared" si="233"/>
        <v>29000</v>
      </c>
      <c r="BJ133" s="61">
        <f t="shared" si="233"/>
        <v>29000</v>
      </c>
      <c r="BK133" s="61">
        <f t="shared" si="233"/>
        <v>29000</v>
      </c>
      <c r="BL133" s="61">
        <f t="shared" si="278"/>
        <v>29000</v>
      </c>
      <c r="BM133" s="61">
        <f t="shared" si="212"/>
        <v>29000</v>
      </c>
      <c r="BN133" s="61">
        <f t="shared" si="212"/>
        <v>29000</v>
      </c>
      <c r="BO133" s="61">
        <f t="shared" si="221"/>
        <v>29000</v>
      </c>
      <c r="BP133" s="61">
        <f t="shared" si="221"/>
        <v>29000</v>
      </c>
      <c r="BQ133" s="61">
        <f t="shared" si="147"/>
        <v>29000</v>
      </c>
      <c r="BR133" s="61">
        <f t="shared" si="161"/>
        <v>29000</v>
      </c>
      <c r="BS133" s="61">
        <f t="shared" si="167"/>
        <v>29000</v>
      </c>
      <c r="BT133" s="61">
        <f t="shared" si="174"/>
        <v>29000</v>
      </c>
      <c r="BU133" s="61">
        <f t="shared" si="202"/>
        <v>29000</v>
      </c>
      <c r="BV133" s="61">
        <f t="shared" si="202"/>
        <v>29000</v>
      </c>
      <c r="BW133" s="61">
        <f t="shared" si="190"/>
        <v>29000</v>
      </c>
      <c r="BX133" s="61">
        <f t="shared" si="190"/>
        <v>29000</v>
      </c>
      <c r="BY133" s="61">
        <f t="shared" si="190"/>
        <v>29000</v>
      </c>
      <c r="BZ133" s="61">
        <f t="shared" si="190"/>
        <v>29000</v>
      </c>
      <c r="CA133" s="61">
        <f t="shared" si="210"/>
        <v>29000</v>
      </c>
      <c r="CB133" s="61">
        <f t="shared" si="210"/>
        <v>29000</v>
      </c>
      <c r="CC133" s="61">
        <f t="shared" si="213"/>
        <v>29000</v>
      </c>
      <c r="CD133" s="61">
        <f t="shared" si="228"/>
        <v>29000</v>
      </c>
      <c r="CE133" s="61">
        <f t="shared" ref="CE133:CE164" si="285">MP</f>
        <v>20000</v>
      </c>
      <c r="CF133" s="61">
        <f t="shared" si="279"/>
        <v>20000</v>
      </c>
      <c r="CG133" s="61">
        <f t="shared" si="279"/>
        <v>20000</v>
      </c>
      <c r="CH133" s="61">
        <f t="shared" si="272"/>
        <v>20000</v>
      </c>
      <c r="CI133" s="61">
        <f t="shared" si="264"/>
        <v>20000</v>
      </c>
      <c r="CJ133" s="61">
        <f t="shared" si="260"/>
        <v>20000</v>
      </c>
      <c r="CK133" s="61">
        <f t="shared" si="265"/>
        <v>20000</v>
      </c>
      <c r="CL133" s="61">
        <f t="shared" si="265"/>
        <v>20000</v>
      </c>
      <c r="CM133" s="61">
        <f t="shared" si="265"/>
        <v>20000</v>
      </c>
      <c r="CN133" s="61">
        <f t="shared" si="273"/>
        <v>20000</v>
      </c>
      <c r="CO133" s="61">
        <f t="shared" si="144"/>
        <v>35000</v>
      </c>
      <c r="CP133" s="61">
        <f t="shared" si="245"/>
        <v>35000</v>
      </c>
      <c r="CQ133" s="61">
        <f t="shared" si="245"/>
        <v>35000</v>
      </c>
      <c r="CR133" s="61">
        <f t="shared" si="252"/>
        <v>35000</v>
      </c>
      <c r="CS133" s="61">
        <f t="shared" si="252"/>
        <v>35000</v>
      </c>
      <c r="CT133" s="61">
        <f t="shared" si="252"/>
        <v>35000</v>
      </c>
      <c r="CU133" s="61">
        <f t="shared" si="257"/>
        <v>35000</v>
      </c>
      <c r="CV133" s="61">
        <f t="shared" si="257"/>
        <v>35000</v>
      </c>
      <c r="CW133" s="61">
        <f t="shared" si="261"/>
        <v>35000</v>
      </c>
      <c r="CX133" s="61">
        <f t="shared" si="261"/>
        <v>35000</v>
      </c>
      <c r="CY133" s="61">
        <f t="shared" si="261"/>
        <v>35000</v>
      </c>
      <c r="CZ133" s="61">
        <f t="shared" si="166"/>
        <v>35000</v>
      </c>
      <c r="DA133" s="61">
        <f t="shared" si="171"/>
        <v>35000</v>
      </c>
      <c r="DB133" s="61">
        <f t="shared" si="280"/>
        <v>35000</v>
      </c>
      <c r="DC133" s="61">
        <f t="shared" si="280"/>
        <v>35000</v>
      </c>
      <c r="DD133" s="61">
        <f t="shared" si="191"/>
        <v>35000</v>
      </c>
      <c r="DE133" s="61">
        <f t="shared" si="191"/>
        <v>35000</v>
      </c>
      <c r="DF133" s="61">
        <f t="shared" si="195"/>
        <v>35000</v>
      </c>
      <c r="DG133" s="61">
        <f t="shared" si="199"/>
        <v>35000</v>
      </c>
      <c r="DH133" s="61">
        <f t="shared" si="199"/>
        <v>35000</v>
      </c>
      <c r="DI133" s="61">
        <f t="shared" si="199"/>
        <v>35000</v>
      </c>
      <c r="DJ133" s="61">
        <f t="shared" si="204"/>
        <v>35000</v>
      </c>
      <c r="DK133" s="61">
        <f t="shared" si="208"/>
        <v>35000</v>
      </c>
      <c r="DL133" s="61">
        <f t="shared" si="208"/>
        <v>35000</v>
      </c>
      <c r="DM133" s="61">
        <f t="shared" si="208"/>
        <v>35000</v>
      </c>
      <c r="DN133" s="61">
        <f t="shared" si="214"/>
        <v>35000</v>
      </c>
      <c r="DO133" s="61">
        <f t="shared" si="222"/>
        <v>35000</v>
      </c>
      <c r="DP133" s="61">
        <f t="shared" si="222"/>
        <v>35000</v>
      </c>
      <c r="DQ133" s="61">
        <f t="shared" si="222"/>
        <v>35000</v>
      </c>
      <c r="DR133" s="61">
        <f t="shared" si="215"/>
        <v>35000</v>
      </c>
      <c r="DS133" s="61">
        <f t="shared" si="215"/>
        <v>35000</v>
      </c>
      <c r="DT133" s="61">
        <f t="shared" si="223"/>
        <v>35000</v>
      </c>
      <c r="DU133" s="61">
        <f t="shared" si="229"/>
        <v>35000</v>
      </c>
      <c r="DV133" s="61">
        <f t="shared" ref="DV133:DV141" si="286">UP</f>
        <v>35000</v>
      </c>
      <c r="DW133" s="61">
        <f t="shared" si="266"/>
        <v>5000</v>
      </c>
      <c r="DX133" s="61">
        <f t="shared" si="266"/>
        <v>5000</v>
      </c>
      <c r="DY133" s="61">
        <f t="shared" si="262"/>
        <v>5000</v>
      </c>
      <c r="DZ133" s="61">
        <f t="shared" si="262"/>
        <v>5000</v>
      </c>
      <c r="EA133" s="61">
        <f t="shared" si="246"/>
        <v>5000</v>
      </c>
      <c r="EB133" s="61">
        <f t="shared" si="253"/>
        <v>5000</v>
      </c>
      <c r="EC133" s="61">
        <f t="shared" si="259"/>
        <v>5000</v>
      </c>
      <c r="ED133" s="61">
        <f t="shared" si="263"/>
        <v>5000</v>
      </c>
      <c r="EE133" s="61">
        <f t="shared" si="263"/>
        <v>5000</v>
      </c>
      <c r="EF133" s="61">
        <f t="shared" si="263"/>
        <v>5000</v>
      </c>
      <c r="EG133" s="61">
        <f t="shared" si="267"/>
        <v>5000</v>
      </c>
      <c r="EH133" s="61">
        <f t="shared" si="267"/>
        <v>5000</v>
      </c>
      <c r="EI133" s="61">
        <f t="shared" si="267"/>
        <v>5000</v>
      </c>
      <c r="EJ133" s="61">
        <f t="shared" si="267"/>
        <v>5000</v>
      </c>
      <c r="EK133" s="61">
        <f t="shared" si="267"/>
        <v>5000</v>
      </c>
      <c r="EL133" s="61">
        <f t="shared" si="274"/>
        <v>5000</v>
      </c>
      <c r="EM133" s="61">
        <f t="shared" si="274"/>
        <v>5000</v>
      </c>
      <c r="EN133" s="61">
        <f t="shared" si="282"/>
        <v>5000</v>
      </c>
      <c r="EO133" s="61">
        <f t="shared" si="275"/>
        <v>5000</v>
      </c>
      <c r="EP133" s="61">
        <f t="shared" si="268"/>
        <v>5000</v>
      </c>
      <c r="EQ133" s="61">
        <f t="shared" si="283"/>
        <v>5000</v>
      </c>
      <c r="ER133" s="61">
        <f t="shared" si="283"/>
        <v>5000</v>
      </c>
      <c r="ES133" s="61">
        <f t="shared" si="283"/>
        <v>5000</v>
      </c>
      <c r="ET133" s="61">
        <f t="shared" si="276"/>
        <v>5000</v>
      </c>
      <c r="EU133" s="61">
        <f t="shared" si="276"/>
        <v>5000</v>
      </c>
      <c r="EV133" s="61">
        <f t="shared" si="276"/>
        <v>5000</v>
      </c>
      <c r="EW133" s="61">
        <f t="shared" si="276"/>
        <v>5000</v>
      </c>
      <c r="EX133" s="61">
        <f t="shared" ref="EX133" si="287">WB</f>
        <v>36000</v>
      </c>
      <c r="EY133" s="61"/>
      <c r="EZ133" s="61"/>
      <c r="FA133" s="61"/>
      <c r="FB133" s="61"/>
      <c r="FC133" s="61"/>
      <c r="FD133" s="61"/>
      <c r="FE133" s="61">
        <f>WB</f>
        <v>36000</v>
      </c>
      <c r="FF133" s="61">
        <f>WB</f>
        <v>36000</v>
      </c>
      <c r="FG133" s="61"/>
      <c r="FH133" s="61"/>
      <c r="FI133" s="61">
        <f t="shared" si="235"/>
        <v>4000</v>
      </c>
      <c r="FJ133" s="61">
        <f t="shared" si="248"/>
        <v>4000</v>
      </c>
      <c r="FK133" s="61">
        <f t="shared" si="235"/>
        <v>4000</v>
      </c>
      <c r="FL133" s="61">
        <f t="shared" si="235"/>
        <v>4000</v>
      </c>
      <c r="FM133" s="61">
        <f t="shared" si="241"/>
        <v>4000</v>
      </c>
      <c r="FN133" s="61">
        <f t="shared" si="241"/>
        <v>4000</v>
      </c>
      <c r="FO133" s="61">
        <f t="shared" si="241"/>
        <v>4000</v>
      </c>
      <c r="FP133" s="61">
        <f t="shared" si="241"/>
        <v>4000</v>
      </c>
      <c r="FQ133" s="61">
        <f t="shared" si="241"/>
        <v>4000</v>
      </c>
      <c r="FR133" s="61">
        <f t="shared" si="241"/>
        <v>4000</v>
      </c>
      <c r="FS133" s="61">
        <f t="shared" si="241"/>
        <v>4000</v>
      </c>
      <c r="FT133" s="61">
        <f>AS</f>
        <v>4000</v>
      </c>
      <c r="FU133" s="61">
        <f t="shared" ref="FS133:GB142" si="288">ML</f>
        <v>23000</v>
      </c>
      <c r="FV133" s="61">
        <f t="shared" si="288"/>
        <v>23000</v>
      </c>
      <c r="FW133" s="61">
        <f t="shared" si="288"/>
        <v>23000</v>
      </c>
      <c r="FX133" s="61">
        <f t="shared" si="288"/>
        <v>23000</v>
      </c>
      <c r="FY133" s="61">
        <f t="shared" ref="FY133:GA135" si="289">AS</f>
        <v>4000</v>
      </c>
      <c r="FZ133" s="61">
        <f t="shared" si="289"/>
        <v>4000</v>
      </c>
      <c r="GA133" s="61">
        <f t="shared" si="289"/>
        <v>4000</v>
      </c>
      <c r="GB133" s="61">
        <f t="shared" si="217"/>
        <v>4000</v>
      </c>
      <c r="GC133" s="61">
        <f t="shared" si="217"/>
        <v>4000</v>
      </c>
      <c r="GD133" s="61">
        <f t="shared" si="217"/>
        <v>4000</v>
      </c>
      <c r="GE133" s="61">
        <f t="shared" si="217"/>
        <v>4000</v>
      </c>
      <c r="GF133" s="61">
        <f t="shared" si="217"/>
        <v>4000</v>
      </c>
      <c r="GG133" s="61">
        <f t="shared" si="217"/>
        <v>4000</v>
      </c>
      <c r="GH133" s="61">
        <f t="shared" si="217"/>
        <v>4000</v>
      </c>
      <c r="GI133" s="61">
        <f>NL</f>
        <v>25000</v>
      </c>
      <c r="GJ133" s="61">
        <f t="shared" si="270"/>
        <v>25000</v>
      </c>
      <c r="GK133" s="61">
        <f t="shared" si="249"/>
        <v>25000</v>
      </c>
      <c r="GL133" s="61">
        <f t="shared" si="249"/>
        <v>25000</v>
      </c>
      <c r="GM133" s="61">
        <f t="shared" si="237"/>
        <v>25000</v>
      </c>
      <c r="GN133" s="61">
        <f t="shared" si="232"/>
        <v>25000</v>
      </c>
      <c r="GO133" s="61">
        <f t="shared" si="218"/>
        <v>25000</v>
      </c>
      <c r="GP133" s="61">
        <f t="shared" si="218"/>
        <v>25000</v>
      </c>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row>
    <row r="134" spans="1:233" ht="1.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f t="shared" si="277"/>
        <v>29000</v>
      </c>
      <c r="AI134" s="61">
        <f t="shared" si="193"/>
        <v>29000</v>
      </c>
      <c r="AJ134" s="61">
        <f t="shared" si="189"/>
        <v>29000</v>
      </c>
      <c r="AK134" s="61">
        <f t="shared" si="189"/>
        <v>29000</v>
      </c>
      <c r="AL134" s="61">
        <f t="shared" si="201"/>
        <v>29000</v>
      </c>
      <c r="AM134" s="61">
        <f t="shared" si="201"/>
        <v>29000</v>
      </c>
      <c r="AN134" s="61">
        <f t="shared" si="201"/>
        <v>29000</v>
      </c>
      <c r="AO134" s="61">
        <f t="shared" si="198"/>
        <v>29000</v>
      </c>
      <c r="AP134" s="61">
        <f t="shared" si="198"/>
        <v>29000</v>
      </c>
      <c r="AQ134" s="61">
        <f t="shared" si="198"/>
        <v>29000</v>
      </c>
      <c r="AR134" s="61">
        <f t="shared" si="198"/>
        <v>29000</v>
      </c>
      <c r="AS134" s="61">
        <f t="shared" si="194"/>
        <v>29000</v>
      </c>
      <c r="AT134" s="61">
        <f t="shared" si="194"/>
        <v>29000</v>
      </c>
      <c r="AU134" s="61">
        <f t="shared" si="173"/>
        <v>29000</v>
      </c>
      <c r="AV134" s="61">
        <f t="shared" si="165"/>
        <v>29000</v>
      </c>
      <c r="AW134" s="61">
        <f t="shared" si="251"/>
        <v>29000</v>
      </c>
      <c r="AX134" s="61">
        <f t="shared" si="251"/>
        <v>29000</v>
      </c>
      <c r="AY134" s="61">
        <f t="shared" si="238"/>
        <v>29000</v>
      </c>
      <c r="AZ134" s="61">
        <f t="shared" si="238"/>
        <v>29000</v>
      </c>
      <c r="BA134" s="61">
        <f t="shared" si="138"/>
        <v>29000</v>
      </c>
      <c r="BB134" s="61">
        <f t="shared" si="284"/>
        <v>29000</v>
      </c>
      <c r="BC134" s="61">
        <f t="shared" si="271"/>
        <v>29000</v>
      </c>
      <c r="BD134" s="61">
        <f t="shared" si="244"/>
        <v>29000</v>
      </c>
      <c r="BE134" s="61">
        <f t="shared" si="239"/>
        <v>29000</v>
      </c>
      <c r="BF134" s="61">
        <f t="shared" ref="BF134:BK143" si="290">RJ</f>
        <v>29000</v>
      </c>
      <c r="BG134" s="61">
        <f t="shared" si="290"/>
        <v>29000</v>
      </c>
      <c r="BH134" s="61">
        <f t="shared" si="290"/>
        <v>29000</v>
      </c>
      <c r="BI134" s="61">
        <f t="shared" si="290"/>
        <v>29000</v>
      </c>
      <c r="BJ134" s="61">
        <f t="shared" si="290"/>
        <v>29000</v>
      </c>
      <c r="BK134" s="61">
        <f t="shared" si="290"/>
        <v>29000</v>
      </c>
      <c r="BL134" s="61">
        <f t="shared" si="278"/>
        <v>29000</v>
      </c>
      <c r="BM134" s="61">
        <f t="shared" si="212"/>
        <v>29000</v>
      </c>
      <c r="BN134" s="61">
        <f t="shared" si="212"/>
        <v>29000</v>
      </c>
      <c r="BO134" s="61">
        <f t="shared" si="221"/>
        <v>29000</v>
      </c>
      <c r="BP134" s="61">
        <f t="shared" si="221"/>
        <v>29000</v>
      </c>
      <c r="BQ134" s="61">
        <f t="shared" si="147"/>
        <v>29000</v>
      </c>
      <c r="BR134" s="61">
        <f t="shared" si="161"/>
        <v>29000</v>
      </c>
      <c r="BS134" s="61">
        <f t="shared" si="167"/>
        <v>29000</v>
      </c>
      <c r="BT134" s="61">
        <f t="shared" si="174"/>
        <v>29000</v>
      </c>
      <c r="BU134" s="61">
        <f t="shared" si="202"/>
        <v>29000</v>
      </c>
      <c r="BV134" s="61">
        <f t="shared" si="202"/>
        <v>29000</v>
      </c>
      <c r="BW134" s="61">
        <f t="shared" si="190"/>
        <v>29000</v>
      </c>
      <c r="BX134" s="61">
        <f t="shared" si="190"/>
        <v>29000</v>
      </c>
      <c r="BY134" s="61">
        <f t="shared" si="190"/>
        <v>29000</v>
      </c>
      <c r="BZ134" s="61">
        <f t="shared" si="190"/>
        <v>29000</v>
      </c>
      <c r="CA134" s="61">
        <f t="shared" si="210"/>
        <v>29000</v>
      </c>
      <c r="CB134" s="61">
        <f t="shared" si="210"/>
        <v>29000</v>
      </c>
      <c r="CC134" s="61">
        <f t="shared" si="213"/>
        <v>29000</v>
      </c>
      <c r="CD134" s="61">
        <f t="shared" ref="CD134:CD165" si="291">MP</f>
        <v>20000</v>
      </c>
      <c r="CE134" s="61">
        <f t="shared" si="285"/>
        <v>20000</v>
      </c>
      <c r="CF134" s="61">
        <f t="shared" si="279"/>
        <v>20000</v>
      </c>
      <c r="CG134" s="61">
        <f t="shared" si="279"/>
        <v>20000</v>
      </c>
      <c r="CH134" s="61">
        <f t="shared" si="272"/>
        <v>20000</v>
      </c>
      <c r="CI134" s="61">
        <f t="shared" si="264"/>
        <v>20000</v>
      </c>
      <c r="CJ134" s="61">
        <f t="shared" si="260"/>
        <v>20000</v>
      </c>
      <c r="CK134" s="61">
        <f t="shared" si="265"/>
        <v>20000</v>
      </c>
      <c r="CL134" s="61">
        <f t="shared" si="265"/>
        <v>20000</v>
      </c>
      <c r="CM134" s="61">
        <f t="shared" si="265"/>
        <v>20000</v>
      </c>
      <c r="CN134" s="61">
        <f t="shared" si="273"/>
        <v>20000</v>
      </c>
      <c r="CO134" s="61">
        <f t="shared" si="144"/>
        <v>35000</v>
      </c>
      <c r="CP134" s="61">
        <f t="shared" si="245"/>
        <v>35000</v>
      </c>
      <c r="CQ134" s="61">
        <f t="shared" si="245"/>
        <v>35000</v>
      </c>
      <c r="CR134" s="61">
        <f t="shared" si="252"/>
        <v>35000</v>
      </c>
      <c r="CS134" s="61">
        <f t="shared" si="252"/>
        <v>35000</v>
      </c>
      <c r="CT134" s="61">
        <f t="shared" si="252"/>
        <v>35000</v>
      </c>
      <c r="CU134" s="61">
        <f t="shared" si="257"/>
        <v>35000</v>
      </c>
      <c r="CV134" s="61">
        <f t="shared" si="257"/>
        <v>35000</v>
      </c>
      <c r="CW134" s="61">
        <f t="shared" si="261"/>
        <v>35000</v>
      </c>
      <c r="CX134" s="61">
        <f t="shared" si="261"/>
        <v>35000</v>
      </c>
      <c r="CY134" s="61">
        <f t="shared" si="261"/>
        <v>35000</v>
      </c>
      <c r="CZ134" s="61">
        <f t="shared" si="166"/>
        <v>35000</v>
      </c>
      <c r="DA134" s="61">
        <f t="shared" si="171"/>
        <v>35000</v>
      </c>
      <c r="DB134" s="61">
        <f t="shared" si="280"/>
        <v>35000</v>
      </c>
      <c r="DC134" s="61">
        <f t="shared" si="280"/>
        <v>35000</v>
      </c>
      <c r="DD134" s="61">
        <f t="shared" si="191"/>
        <v>35000</v>
      </c>
      <c r="DE134" s="61">
        <f t="shared" si="191"/>
        <v>35000</v>
      </c>
      <c r="DF134" s="61">
        <f t="shared" si="195"/>
        <v>35000</v>
      </c>
      <c r="DG134" s="61">
        <f t="shared" si="199"/>
        <v>35000</v>
      </c>
      <c r="DH134" s="61">
        <f t="shared" si="199"/>
        <v>35000</v>
      </c>
      <c r="DI134" s="61">
        <f t="shared" si="199"/>
        <v>35000</v>
      </c>
      <c r="DJ134" s="61">
        <f t="shared" si="204"/>
        <v>35000</v>
      </c>
      <c r="DK134" s="61">
        <f t="shared" si="208"/>
        <v>35000</v>
      </c>
      <c r="DL134" s="61">
        <f t="shared" si="208"/>
        <v>35000</v>
      </c>
      <c r="DM134" s="61">
        <f t="shared" si="208"/>
        <v>35000</v>
      </c>
      <c r="DN134" s="61">
        <f t="shared" si="214"/>
        <v>35000</v>
      </c>
      <c r="DO134" s="61">
        <f t="shared" si="222"/>
        <v>35000</v>
      </c>
      <c r="DP134" s="61">
        <f t="shared" si="222"/>
        <v>35000</v>
      </c>
      <c r="DQ134" s="61">
        <f t="shared" si="222"/>
        <v>35000</v>
      </c>
      <c r="DR134" s="61">
        <f t="shared" si="215"/>
        <v>35000</v>
      </c>
      <c r="DS134" s="61">
        <f t="shared" si="215"/>
        <v>35000</v>
      </c>
      <c r="DT134" s="61">
        <f t="shared" si="223"/>
        <v>35000</v>
      </c>
      <c r="DU134" s="61">
        <f t="shared" si="229"/>
        <v>35000</v>
      </c>
      <c r="DV134" s="61">
        <f t="shared" si="286"/>
        <v>35000</v>
      </c>
      <c r="DW134" s="61">
        <f t="shared" si="266"/>
        <v>5000</v>
      </c>
      <c r="DX134" s="61">
        <f t="shared" si="266"/>
        <v>5000</v>
      </c>
      <c r="DY134" s="61">
        <f t="shared" si="262"/>
        <v>5000</v>
      </c>
      <c r="DZ134" s="61">
        <f t="shared" si="262"/>
        <v>5000</v>
      </c>
      <c r="EA134" s="61">
        <f t="shared" si="246"/>
        <v>5000</v>
      </c>
      <c r="EB134" s="61">
        <f t="shared" si="253"/>
        <v>5000</v>
      </c>
      <c r="EC134" s="61">
        <f t="shared" si="259"/>
        <v>5000</v>
      </c>
      <c r="ED134" s="61">
        <f t="shared" si="263"/>
        <v>5000</v>
      </c>
      <c r="EE134" s="61">
        <f t="shared" si="263"/>
        <v>5000</v>
      </c>
      <c r="EF134" s="61">
        <f t="shared" si="263"/>
        <v>5000</v>
      </c>
      <c r="EG134" s="61">
        <f t="shared" si="267"/>
        <v>5000</v>
      </c>
      <c r="EH134" s="61">
        <f t="shared" si="267"/>
        <v>5000</v>
      </c>
      <c r="EI134" s="61">
        <f t="shared" si="267"/>
        <v>5000</v>
      </c>
      <c r="EJ134" s="61">
        <f t="shared" si="267"/>
        <v>5000</v>
      </c>
      <c r="EK134" s="61">
        <f t="shared" si="267"/>
        <v>5000</v>
      </c>
      <c r="EL134" s="61">
        <f t="shared" si="274"/>
        <v>5000</v>
      </c>
      <c r="EM134" s="61">
        <f t="shared" si="274"/>
        <v>5000</v>
      </c>
      <c r="EN134" s="61">
        <f t="shared" si="282"/>
        <v>5000</v>
      </c>
      <c r="EO134" s="61">
        <f t="shared" si="275"/>
        <v>5000</v>
      </c>
      <c r="EP134" s="61">
        <f t="shared" si="268"/>
        <v>5000</v>
      </c>
      <c r="EQ134" s="61">
        <f t="shared" si="283"/>
        <v>5000</v>
      </c>
      <c r="ER134" s="61">
        <f t="shared" si="283"/>
        <v>5000</v>
      </c>
      <c r="ES134" s="61">
        <f t="shared" si="283"/>
        <v>5000</v>
      </c>
      <c r="ET134" s="61">
        <f t="shared" ref="ET134:EU142" si="292">BR</f>
        <v>5000</v>
      </c>
      <c r="EU134" s="61">
        <f t="shared" si="292"/>
        <v>5000</v>
      </c>
      <c r="EV134" s="61">
        <f t="shared" ref="EV134" si="293">WB</f>
        <v>36000</v>
      </c>
      <c r="EW134" s="61">
        <f t="shared" ref="EW134:EW165" si="294">WB</f>
        <v>36000</v>
      </c>
      <c r="EX134" s="61"/>
      <c r="EY134" s="61"/>
      <c r="EZ134" s="61"/>
      <c r="FA134" s="61"/>
      <c r="FB134" s="61"/>
      <c r="FC134" s="61"/>
      <c r="FD134" s="61"/>
      <c r="FE134" s="61"/>
      <c r="FF134" s="61"/>
      <c r="FG134" s="61"/>
      <c r="FH134" s="61"/>
      <c r="FI134" s="61">
        <f t="shared" si="235"/>
        <v>4000</v>
      </c>
      <c r="FJ134" s="61">
        <f>AS</f>
        <v>4000</v>
      </c>
      <c r="FK134" s="61">
        <f t="shared" si="235"/>
        <v>4000</v>
      </c>
      <c r="FL134" s="61">
        <f t="shared" ref="FK134:FR142" si="295">ML</f>
        <v>23000</v>
      </c>
      <c r="FM134" s="61">
        <f t="shared" si="295"/>
        <v>23000</v>
      </c>
      <c r="FN134" s="61">
        <f t="shared" si="295"/>
        <v>23000</v>
      </c>
      <c r="FO134" s="61">
        <f t="shared" si="295"/>
        <v>23000</v>
      </c>
      <c r="FP134" s="61">
        <f t="shared" si="295"/>
        <v>23000</v>
      </c>
      <c r="FQ134" s="61">
        <f>AS</f>
        <v>4000</v>
      </c>
      <c r="FR134" s="61">
        <f>AS</f>
        <v>4000</v>
      </c>
      <c r="FS134" s="61">
        <f>AS</f>
        <v>4000</v>
      </c>
      <c r="FT134" s="61">
        <f t="shared" ref="FT134:FT141" si="296">ML</f>
        <v>23000</v>
      </c>
      <c r="FU134" s="61">
        <f t="shared" si="288"/>
        <v>23000</v>
      </c>
      <c r="FV134" s="61">
        <f t="shared" si="288"/>
        <v>23000</v>
      </c>
      <c r="FW134" s="61">
        <f t="shared" si="288"/>
        <v>23000</v>
      </c>
      <c r="FX134" s="61">
        <f t="shared" si="288"/>
        <v>23000</v>
      </c>
      <c r="FY134" s="61">
        <f t="shared" si="289"/>
        <v>4000</v>
      </c>
      <c r="FZ134" s="61">
        <f t="shared" si="289"/>
        <v>4000</v>
      </c>
      <c r="GA134" s="61">
        <f t="shared" si="289"/>
        <v>4000</v>
      </c>
      <c r="GB134" s="61">
        <f t="shared" ref="GB134:GG134" si="297">AS</f>
        <v>4000</v>
      </c>
      <c r="GC134" s="61">
        <f t="shared" si="297"/>
        <v>4000</v>
      </c>
      <c r="GD134" s="61">
        <f t="shared" si="297"/>
        <v>4000</v>
      </c>
      <c r="GE134" s="61">
        <f t="shared" si="297"/>
        <v>4000</v>
      </c>
      <c r="GF134" s="61">
        <f t="shared" si="297"/>
        <v>4000</v>
      </c>
      <c r="GG134" s="61">
        <f t="shared" si="297"/>
        <v>4000</v>
      </c>
      <c r="GH134" s="61">
        <f t="shared" ref="GH134:GH139" si="298">NL</f>
        <v>25000</v>
      </c>
      <c r="GI134" s="61">
        <f>NL</f>
        <v>25000</v>
      </c>
      <c r="GJ134" s="61">
        <f t="shared" si="270"/>
        <v>25000</v>
      </c>
      <c r="GK134" s="61">
        <f t="shared" si="249"/>
        <v>25000</v>
      </c>
      <c r="GL134" s="61">
        <f t="shared" si="249"/>
        <v>25000</v>
      </c>
      <c r="GM134" s="61">
        <f t="shared" si="237"/>
        <v>25000</v>
      </c>
      <c r="GN134" s="61">
        <f t="shared" si="232"/>
        <v>25000</v>
      </c>
      <c r="GO134" s="61">
        <f t="shared" si="218"/>
        <v>25000</v>
      </c>
      <c r="GP134" s="61">
        <f t="shared" si="218"/>
        <v>25000</v>
      </c>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row>
    <row r="135" spans="1:233" ht="1.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f t="shared" si="277"/>
        <v>29000</v>
      </c>
      <c r="AI135" s="61">
        <f t="shared" si="193"/>
        <v>29000</v>
      </c>
      <c r="AJ135" s="61">
        <f t="shared" si="189"/>
        <v>29000</v>
      </c>
      <c r="AK135" s="61">
        <f t="shared" si="189"/>
        <v>29000</v>
      </c>
      <c r="AL135" s="61">
        <f t="shared" si="201"/>
        <v>29000</v>
      </c>
      <c r="AM135" s="61">
        <f t="shared" si="201"/>
        <v>29000</v>
      </c>
      <c r="AN135" s="61">
        <f t="shared" si="201"/>
        <v>29000</v>
      </c>
      <c r="AO135" s="61">
        <f t="shared" si="198"/>
        <v>29000</v>
      </c>
      <c r="AP135" s="61">
        <f t="shared" si="198"/>
        <v>29000</v>
      </c>
      <c r="AQ135" s="61">
        <f t="shared" si="198"/>
        <v>29000</v>
      </c>
      <c r="AR135" s="61">
        <f t="shared" si="198"/>
        <v>29000</v>
      </c>
      <c r="AS135" s="61">
        <f t="shared" si="194"/>
        <v>29000</v>
      </c>
      <c r="AT135" s="61">
        <f t="shared" si="194"/>
        <v>29000</v>
      </c>
      <c r="AU135" s="61">
        <f t="shared" si="173"/>
        <v>29000</v>
      </c>
      <c r="AV135" s="61">
        <f t="shared" si="165"/>
        <v>29000</v>
      </c>
      <c r="AW135" s="61">
        <f t="shared" si="251"/>
        <v>29000</v>
      </c>
      <c r="AX135" s="61">
        <f t="shared" si="251"/>
        <v>29000</v>
      </c>
      <c r="AY135" s="61">
        <f t="shared" si="238"/>
        <v>29000</v>
      </c>
      <c r="AZ135" s="61">
        <f t="shared" si="238"/>
        <v>29000</v>
      </c>
      <c r="BA135" s="61">
        <f t="shared" ref="BA135:BA154" si="299">RJ</f>
        <v>29000</v>
      </c>
      <c r="BB135" s="61">
        <f t="shared" si="284"/>
        <v>29000</v>
      </c>
      <c r="BC135" s="61">
        <f t="shared" si="271"/>
        <v>29000</v>
      </c>
      <c r="BD135" s="61">
        <f t="shared" si="244"/>
        <v>29000</v>
      </c>
      <c r="BE135" s="61">
        <f t="shared" si="239"/>
        <v>29000</v>
      </c>
      <c r="BF135" s="61">
        <f t="shared" si="290"/>
        <v>29000</v>
      </c>
      <c r="BG135" s="61">
        <f t="shared" si="290"/>
        <v>29000</v>
      </c>
      <c r="BH135" s="61">
        <f t="shared" si="290"/>
        <v>29000</v>
      </c>
      <c r="BI135" s="61">
        <f t="shared" si="290"/>
        <v>29000</v>
      </c>
      <c r="BJ135" s="61">
        <f t="shared" si="290"/>
        <v>29000</v>
      </c>
      <c r="BK135" s="61">
        <f t="shared" si="290"/>
        <v>29000</v>
      </c>
      <c r="BL135" s="61">
        <f t="shared" si="278"/>
        <v>29000</v>
      </c>
      <c r="BM135" s="61">
        <f t="shared" si="212"/>
        <v>29000</v>
      </c>
      <c r="BN135" s="61">
        <f t="shared" si="212"/>
        <v>29000</v>
      </c>
      <c r="BO135" s="61">
        <f t="shared" si="221"/>
        <v>29000</v>
      </c>
      <c r="BP135" s="61">
        <f t="shared" si="221"/>
        <v>29000</v>
      </c>
      <c r="BQ135" s="61">
        <f t="shared" si="147"/>
        <v>29000</v>
      </c>
      <c r="BR135" s="61">
        <f t="shared" si="161"/>
        <v>29000</v>
      </c>
      <c r="BS135" s="61">
        <f t="shared" si="167"/>
        <v>29000</v>
      </c>
      <c r="BT135" s="61">
        <f t="shared" si="174"/>
        <v>29000</v>
      </c>
      <c r="BU135" s="61">
        <f t="shared" si="202"/>
        <v>29000</v>
      </c>
      <c r="BV135" s="61">
        <f t="shared" si="202"/>
        <v>29000</v>
      </c>
      <c r="BW135" s="61">
        <f t="shared" si="190"/>
        <v>29000</v>
      </c>
      <c r="BX135" s="61">
        <f t="shared" si="190"/>
        <v>29000</v>
      </c>
      <c r="BY135" s="61">
        <f t="shared" si="190"/>
        <v>29000</v>
      </c>
      <c r="BZ135" s="61">
        <f t="shared" si="190"/>
        <v>29000</v>
      </c>
      <c r="CA135" s="61">
        <f t="shared" si="210"/>
        <v>29000</v>
      </c>
      <c r="CB135" s="61">
        <f t="shared" si="210"/>
        <v>29000</v>
      </c>
      <c r="CC135" s="61">
        <f t="shared" ref="CC135:CC145" si="300">MP</f>
        <v>20000</v>
      </c>
      <c r="CD135" s="61">
        <f t="shared" si="291"/>
        <v>20000</v>
      </c>
      <c r="CE135" s="61">
        <f t="shared" si="285"/>
        <v>20000</v>
      </c>
      <c r="CF135" s="61">
        <f t="shared" si="279"/>
        <v>20000</v>
      </c>
      <c r="CG135" s="61">
        <f t="shared" si="279"/>
        <v>20000</v>
      </c>
      <c r="CH135" s="61">
        <f t="shared" si="272"/>
        <v>20000</v>
      </c>
      <c r="CI135" s="61">
        <f t="shared" si="264"/>
        <v>20000</v>
      </c>
      <c r="CJ135" s="61">
        <f t="shared" si="260"/>
        <v>20000</v>
      </c>
      <c r="CK135" s="61">
        <f t="shared" si="265"/>
        <v>20000</v>
      </c>
      <c r="CL135" s="61">
        <f t="shared" si="265"/>
        <v>20000</v>
      </c>
      <c r="CM135" s="61">
        <f t="shared" si="265"/>
        <v>20000</v>
      </c>
      <c r="CN135" s="61">
        <f t="shared" si="273"/>
        <v>20000</v>
      </c>
      <c r="CO135" s="61">
        <f t="shared" si="144"/>
        <v>35000</v>
      </c>
      <c r="CP135" s="61">
        <f t="shared" si="245"/>
        <v>35000</v>
      </c>
      <c r="CQ135" s="61">
        <f t="shared" si="245"/>
        <v>35000</v>
      </c>
      <c r="CR135" s="61">
        <f t="shared" si="252"/>
        <v>35000</v>
      </c>
      <c r="CS135" s="61">
        <f t="shared" si="252"/>
        <v>35000</v>
      </c>
      <c r="CT135" s="61">
        <f t="shared" si="252"/>
        <v>35000</v>
      </c>
      <c r="CU135" s="61">
        <f t="shared" si="257"/>
        <v>35000</v>
      </c>
      <c r="CV135" s="61">
        <f t="shared" si="257"/>
        <v>35000</v>
      </c>
      <c r="CW135" s="61">
        <f t="shared" si="261"/>
        <v>35000</v>
      </c>
      <c r="CX135" s="61">
        <f t="shared" si="261"/>
        <v>35000</v>
      </c>
      <c r="CY135" s="61">
        <f t="shared" si="261"/>
        <v>35000</v>
      </c>
      <c r="CZ135" s="61">
        <f t="shared" si="166"/>
        <v>35000</v>
      </c>
      <c r="DA135" s="61">
        <f t="shared" si="171"/>
        <v>35000</v>
      </c>
      <c r="DB135" s="61">
        <f t="shared" si="280"/>
        <v>35000</v>
      </c>
      <c r="DC135" s="61">
        <f t="shared" si="280"/>
        <v>35000</v>
      </c>
      <c r="DD135" s="61">
        <f t="shared" ref="DD135:DE147" si="301">UP</f>
        <v>35000</v>
      </c>
      <c r="DE135" s="61">
        <f t="shared" si="301"/>
        <v>35000</v>
      </c>
      <c r="DF135" s="61">
        <f t="shared" si="195"/>
        <v>35000</v>
      </c>
      <c r="DG135" s="61">
        <f t="shared" si="199"/>
        <v>35000</v>
      </c>
      <c r="DH135" s="61">
        <f t="shared" si="199"/>
        <v>35000</v>
      </c>
      <c r="DI135" s="61">
        <f t="shared" si="199"/>
        <v>35000</v>
      </c>
      <c r="DJ135" s="61">
        <f t="shared" si="204"/>
        <v>35000</v>
      </c>
      <c r="DK135" s="61">
        <f t="shared" si="208"/>
        <v>35000</v>
      </c>
      <c r="DL135" s="61">
        <f t="shared" si="208"/>
        <v>35000</v>
      </c>
      <c r="DM135" s="61">
        <f t="shared" si="208"/>
        <v>35000</v>
      </c>
      <c r="DN135" s="61">
        <f t="shared" si="214"/>
        <v>35000</v>
      </c>
      <c r="DO135" s="61">
        <f t="shared" si="222"/>
        <v>35000</v>
      </c>
      <c r="DP135" s="61">
        <f t="shared" si="222"/>
        <v>35000</v>
      </c>
      <c r="DQ135" s="61">
        <f t="shared" si="222"/>
        <v>35000</v>
      </c>
      <c r="DR135" s="61">
        <f t="shared" si="215"/>
        <v>35000</v>
      </c>
      <c r="DS135" s="61">
        <f t="shared" si="215"/>
        <v>35000</v>
      </c>
      <c r="DT135" s="61">
        <f t="shared" si="223"/>
        <v>35000</v>
      </c>
      <c r="DU135" s="61">
        <f t="shared" si="229"/>
        <v>35000</v>
      </c>
      <c r="DV135" s="61">
        <f t="shared" si="286"/>
        <v>35000</v>
      </c>
      <c r="DW135" s="61">
        <f t="shared" si="266"/>
        <v>5000</v>
      </c>
      <c r="DX135" s="61">
        <f t="shared" si="266"/>
        <v>5000</v>
      </c>
      <c r="DY135" s="61">
        <f t="shared" si="262"/>
        <v>5000</v>
      </c>
      <c r="DZ135" s="61">
        <f t="shared" si="262"/>
        <v>5000</v>
      </c>
      <c r="EA135" s="61">
        <f t="shared" si="246"/>
        <v>5000</v>
      </c>
      <c r="EB135" s="61">
        <f t="shared" si="253"/>
        <v>5000</v>
      </c>
      <c r="EC135" s="61">
        <f t="shared" si="259"/>
        <v>5000</v>
      </c>
      <c r="ED135" s="61">
        <f t="shared" si="263"/>
        <v>5000</v>
      </c>
      <c r="EE135" s="61">
        <f t="shared" si="263"/>
        <v>5000</v>
      </c>
      <c r="EF135" s="61">
        <f t="shared" si="263"/>
        <v>5000</v>
      </c>
      <c r="EG135" s="61">
        <f t="shared" si="267"/>
        <v>5000</v>
      </c>
      <c r="EH135" s="61">
        <f t="shared" si="267"/>
        <v>5000</v>
      </c>
      <c r="EI135" s="61">
        <f t="shared" si="267"/>
        <v>5000</v>
      </c>
      <c r="EJ135" s="61">
        <f t="shared" si="267"/>
        <v>5000</v>
      </c>
      <c r="EK135" s="61">
        <f t="shared" si="267"/>
        <v>5000</v>
      </c>
      <c r="EL135" s="61">
        <f t="shared" si="274"/>
        <v>5000</v>
      </c>
      <c r="EM135" s="61">
        <f t="shared" si="274"/>
        <v>5000</v>
      </c>
      <c r="EN135" s="61">
        <f t="shared" si="282"/>
        <v>5000</v>
      </c>
      <c r="EO135" s="61">
        <f t="shared" si="275"/>
        <v>5000</v>
      </c>
      <c r="EP135" s="61">
        <f t="shared" si="268"/>
        <v>5000</v>
      </c>
      <c r="EQ135" s="61">
        <f t="shared" si="283"/>
        <v>5000</v>
      </c>
      <c r="ER135" s="61">
        <f t="shared" si="283"/>
        <v>5000</v>
      </c>
      <c r="ES135" s="61">
        <f t="shared" si="283"/>
        <v>5000</v>
      </c>
      <c r="ET135" s="61">
        <f t="shared" si="292"/>
        <v>5000</v>
      </c>
      <c r="EU135" s="61">
        <f t="shared" si="292"/>
        <v>5000</v>
      </c>
      <c r="EV135" s="61">
        <f>WB</f>
        <v>36000</v>
      </c>
      <c r="EW135" s="61">
        <f t="shared" si="294"/>
        <v>36000</v>
      </c>
      <c r="EX135" s="61"/>
      <c r="EY135" s="61"/>
      <c r="EZ135" s="61"/>
      <c r="FA135" s="61"/>
      <c r="FB135" s="61"/>
      <c r="FC135" s="61"/>
      <c r="FD135" s="61"/>
      <c r="FE135" s="61"/>
      <c r="FF135" s="61"/>
      <c r="FG135" s="61"/>
      <c r="FH135" s="61"/>
      <c r="FI135" s="61"/>
      <c r="FJ135" s="61">
        <f>AS</f>
        <v>4000</v>
      </c>
      <c r="FK135" s="61">
        <f t="shared" si="295"/>
        <v>23000</v>
      </c>
      <c r="FL135" s="61">
        <f t="shared" si="295"/>
        <v>23000</v>
      </c>
      <c r="FM135" s="61">
        <f t="shared" si="295"/>
        <v>23000</v>
      </c>
      <c r="FN135" s="61">
        <f t="shared" si="295"/>
        <v>23000</v>
      </c>
      <c r="FO135" s="61">
        <f t="shared" si="295"/>
        <v>23000</v>
      </c>
      <c r="FP135" s="61">
        <f t="shared" si="295"/>
        <v>23000</v>
      </c>
      <c r="FQ135" s="61">
        <f t="shared" ref="FQ135:FS141" si="302">ML</f>
        <v>23000</v>
      </c>
      <c r="FR135" s="61">
        <f>AS</f>
        <v>4000</v>
      </c>
      <c r="FS135" s="61">
        <f>AS</f>
        <v>4000</v>
      </c>
      <c r="FT135" s="61">
        <f t="shared" si="296"/>
        <v>23000</v>
      </c>
      <c r="FU135" s="61">
        <f t="shared" si="288"/>
        <v>23000</v>
      </c>
      <c r="FV135" s="61">
        <f t="shared" si="288"/>
        <v>23000</v>
      </c>
      <c r="FW135" s="61">
        <f t="shared" si="288"/>
        <v>23000</v>
      </c>
      <c r="FX135" s="61">
        <f t="shared" si="288"/>
        <v>23000</v>
      </c>
      <c r="FY135" s="61">
        <f t="shared" si="289"/>
        <v>4000</v>
      </c>
      <c r="FZ135" s="61">
        <f t="shared" si="289"/>
        <v>4000</v>
      </c>
      <c r="GA135" s="61">
        <f t="shared" si="289"/>
        <v>4000</v>
      </c>
      <c r="GB135" s="61">
        <f t="shared" ref="GB135:GF138" si="303">AS</f>
        <v>4000</v>
      </c>
      <c r="GC135" s="61">
        <f t="shared" si="303"/>
        <v>4000</v>
      </c>
      <c r="GD135" s="61">
        <f t="shared" si="303"/>
        <v>4000</v>
      </c>
      <c r="GE135" s="61">
        <f t="shared" si="303"/>
        <v>4000</v>
      </c>
      <c r="GF135" s="61">
        <f t="shared" si="303"/>
        <v>4000</v>
      </c>
      <c r="GG135" s="61">
        <f>NL</f>
        <v>25000</v>
      </c>
      <c r="GH135" s="61">
        <f t="shared" si="298"/>
        <v>25000</v>
      </c>
      <c r="GI135" s="61">
        <f>NL</f>
        <v>25000</v>
      </c>
      <c r="GJ135" s="61">
        <f t="shared" si="270"/>
        <v>25000</v>
      </c>
      <c r="GK135" s="61">
        <f t="shared" si="249"/>
        <v>25000</v>
      </c>
      <c r="GL135" s="61">
        <f t="shared" si="249"/>
        <v>25000</v>
      </c>
      <c r="GM135" s="61">
        <f t="shared" si="237"/>
        <v>25000</v>
      </c>
      <c r="GN135" s="61">
        <f t="shared" si="249"/>
        <v>25000</v>
      </c>
      <c r="GO135" s="61">
        <f t="shared" si="218"/>
        <v>25000</v>
      </c>
      <c r="GP135" s="61">
        <f t="shared" si="218"/>
        <v>25000</v>
      </c>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row>
    <row r="136" spans="1:233" ht="1.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f t="shared" si="277"/>
        <v>29000</v>
      </c>
      <c r="AI136" s="61">
        <f t="shared" si="193"/>
        <v>29000</v>
      </c>
      <c r="AJ136" s="61">
        <f t="shared" si="189"/>
        <v>29000</v>
      </c>
      <c r="AK136" s="61">
        <f t="shared" si="189"/>
        <v>29000</v>
      </c>
      <c r="AL136" s="61">
        <f t="shared" si="201"/>
        <v>29000</v>
      </c>
      <c r="AM136" s="61">
        <f t="shared" si="201"/>
        <v>29000</v>
      </c>
      <c r="AN136" s="61">
        <f t="shared" si="201"/>
        <v>29000</v>
      </c>
      <c r="AO136" s="61">
        <f t="shared" si="198"/>
        <v>29000</v>
      </c>
      <c r="AP136" s="61">
        <f t="shared" si="198"/>
        <v>29000</v>
      </c>
      <c r="AQ136" s="61">
        <f t="shared" si="198"/>
        <v>29000</v>
      </c>
      <c r="AR136" s="61">
        <f t="shared" si="198"/>
        <v>29000</v>
      </c>
      <c r="AS136" s="61">
        <f t="shared" ref="AS136:AT151" si="304">RJ</f>
        <v>29000</v>
      </c>
      <c r="AT136" s="61">
        <f t="shared" si="304"/>
        <v>29000</v>
      </c>
      <c r="AU136" s="61">
        <f t="shared" si="173"/>
        <v>29000</v>
      </c>
      <c r="AV136" s="61">
        <f t="shared" si="165"/>
        <v>29000</v>
      </c>
      <c r="AW136" s="61">
        <f t="shared" si="251"/>
        <v>29000</v>
      </c>
      <c r="AX136" s="61">
        <f t="shared" si="251"/>
        <v>29000</v>
      </c>
      <c r="AY136" s="61">
        <f t="shared" si="238"/>
        <v>29000</v>
      </c>
      <c r="AZ136" s="61">
        <f t="shared" si="238"/>
        <v>29000</v>
      </c>
      <c r="BA136" s="61">
        <f t="shared" si="299"/>
        <v>29000</v>
      </c>
      <c r="BB136" s="61">
        <f t="shared" si="284"/>
        <v>29000</v>
      </c>
      <c r="BC136" s="61">
        <f t="shared" si="271"/>
        <v>29000</v>
      </c>
      <c r="BD136" s="61">
        <f t="shared" si="244"/>
        <v>29000</v>
      </c>
      <c r="BE136" s="61">
        <f t="shared" si="239"/>
        <v>29000</v>
      </c>
      <c r="BF136" s="61">
        <f t="shared" si="290"/>
        <v>29000</v>
      </c>
      <c r="BG136" s="61">
        <f t="shared" si="290"/>
        <v>29000</v>
      </c>
      <c r="BH136" s="61">
        <f t="shared" si="290"/>
        <v>29000</v>
      </c>
      <c r="BI136" s="61">
        <f t="shared" si="290"/>
        <v>29000</v>
      </c>
      <c r="BJ136" s="61">
        <f t="shared" si="290"/>
        <v>29000</v>
      </c>
      <c r="BK136" s="61">
        <f t="shared" si="290"/>
        <v>29000</v>
      </c>
      <c r="BL136" s="61">
        <f t="shared" si="278"/>
        <v>29000</v>
      </c>
      <c r="BM136" s="61">
        <f t="shared" si="212"/>
        <v>29000</v>
      </c>
      <c r="BN136" s="61">
        <f t="shared" si="212"/>
        <v>29000</v>
      </c>
      <c r="BO136" s="61">
        <f t="shared" si="221"/>
        <v>29000</v>
      </c>
      <c r="BP136" s="61">
        <f t="shared" si="221"/>
        <v>29000</v>
      </c>
      <c r="BQ136" s="61">
        <f t="shared" si="147"/>
        <v>29000</v>
      </c>
      <c r="BR136" s="61">
        <f t="shared" si="161"/>
        <v>29000</v>
      </c>
      <c r="BS136" s="61">
        <f t="shared" si="167"/>
        <v>29000</v>
      </c>
      <c r="BT136" s="61">
        <f t="shared" si="174"/>
        <v>29000</v>
      </c>
      <c r="BU136" s="61">
        <f t="shared" si="202"/>
        <v>29000</v>
      </c>
      <c r="BV136" s="61">
        <f t="shared" si="202"/>
        <v>29000</v>
      </c>
      <c r="BW136" s="61">
        <f t="shared" si="190"/>
        <v>29000</v>
      </c>
      <c r="BX136" s="61">
        <f t="shared" si="190"/>
        <v>29000</v>
      </c>
      <c r="BY136" s="61">
        <f t="shared" si="190"/>
        <v>29000</v>
      </c>
      <c r="BZ136" s="61">
        <f t="shared" si="190"/>
        <v>29000</v>
      </c>
      <c r="CA136" s="61">
        <f t="shared" si="190"/>
        <v>29000</v>
      </c>
      <c r="CB136" s="61">
        <f t="shared" ref="CA136:CB144" si="305">MP</f>
        <v>20000</v>
      </c>
      <c r="CC136" s="61">
        <f t="shared" si="300"/>
        <v>20000</v>
      </c>
      <c r="CD136" s="61">
        <f t="shared" si="291"/>
        <v>20000</v>
      </c>
      <c r="CE136" s="61">
        <f t="shared" si="285"/>
        <v>20000</v>
      </c>
      <c r="CF136" s="61">
        <f t="shared" si="279"/>
        <v>20000</v>
      </c>
      <c r="CG136" s="61">
        <f t="shared" si="279"/>
        <v>20000</v>
      </c>
      <c r="CH136" s="61">
        <f t="shared" si="272"/>
        <v>20000</v>
      </c>
      <c r="CI136" s="61">
        <f t="shared" si="264"/>
        <v>20000</v>
      </c>
      <c r="CJ136" s="61">
        <f t="shared" si="260"/>
        <v>20000</v>
      </c>
      <c r="CK136" s="61">
        <f t="shared" si="265"/>
        <v>20000</v>
      </c>
      <c r="CL136" s="61">
        <f t="shared" si="265"/>
        <v>20000</v>
      </c>
      <c r="CM136" s="61">
        <f t="shared" si="265"/>
        <v>20000</v>
      </c>
      <c r="CN136" s="61">
        <f t="shared" si="273"/>
        <v>20000</v>
      </c>
      <c r="CO136" s="61">
        <f t="shared" si="144"/>
        <v>35000</v>
      </c>
      <c r="CP136" s="61">
        <f t="shared" si="245"/>
        <v>35000</v>
      </c>
      <c r="CQ136" s="61">
        <f t="shared" si="245"/>
        <v>35000</v>
      </c>
      <c r="CR136" s="61">
        <f t="shared" si="252"/>
        <v>35000</v>
      </c>
      <c r="CS136" s="61">
        <f t="shared" si="252"/>
        <v>35000</v>
      </c>
      <c r="CT136" s="61">
        <f t="shared" si="252"/>
        <v>35000</v>
      </c>
      <c r="CU136" s="61">
        <f t="shared" si="257"/>
        <v>35000</v>
      </c>
      <c r="CV136" s="61">
        <f t="shared" si="257"/>
        <v>35000</v>
      </c>
      <c r="CW136" s="61">
        <f t="shared" si="261"/>
        <v>35000</v>
      </c>
      <c r="CX136" s="61">
        <f t="shared" si="261"/>
        <v>35000</v>
      </c>
      <c r="CY136" s="61">
        <f t="shared" si="261"/>
        <v>35000</v>
      </c>
      <c r="CZ136" s="61">
        <f t="shared" si="166"/>
        <v>35000</v>
      </c>
      <c r="DA136" s="61">
        <f t="shared" si="171"/>
        <v>35000</v>
      </c>
      <c r="DB136" s="61">
        <f t="shared" si="280"/>
        <v>35000</v>
      </c>
      <c r="DC136" s="61">
        <f t="shared" si="280"/>
        <v>35000</v>
      </c>
      <c r="DD136" s="61">
        <f t="shared" si="301"/>
        <v>35000</v>
      </c>
      <c r="DE136" s="61">
        <f t="shared" si="301"/>
        <v>35000</v>
      </c>
      <c r="DF136" s="61">
        <f t="shared" si="195"/>
        <v>35000</v>
      </c>
      <c r="DG136" s="61">
        <f t="shared" si="199"/>
        <v>35000</v>
      </c>
      <c r="DH136" s="61">
        <f t="shared" si="199"/>
        <v>35000</v>
      </c>
      <c r="DI136" s="61">
        <f t="shared" si="199"/>
        <v>35000</v>
      </c>
      <c r="DJ136" s="61">
        <f t="shared" si="204"/>
        <v>35000</v>
      </c>
      <c r="DK136" s="61">
        <f t="shared" si="208"/>
        <v>35000</v>
      </c>
      <c r="DL136" s="61">
        <f t="shared" si="208"/>
        <v>35000</v>
      </c>
      <c r="DM136" s="61">
        <f t="shared" si="208"/>
        <v>35000</v>
      </c>
      <c r="DN136" s="61">
        <f t="shared" si="214"/>
        <v>35000</v>
      </c>
      <c r="DO136" s="61">
        <f t="shared" si="222"/>
        <v>35000</v>
      </c>
      <c r="DP136" s="61">
        <f t="shared" si="222"/>
        <v>35000</v>
      </c>
      <c r="DQ136" s="61">
        <f t="shared" si="222"/>
        <v>35000</v>
      </c>
      <c r="DR136" s="61">
        <f t="shared" si="215"/>
        <v>35000</v>
      </c>
      <c r="DS136" s="61">
        <f t="shared" si="215"/>
        <v>35000</v>
      </c>
      <c r="DT136" s="61">
        <f t="shared" si="223"/>
        <v>35000</v>
      </c>
      <c r="DU136" s="61">
        <f t="shared" si="229"/>
        <v>35000</v>
      </c>
      <c r="DV136" s="61">
        <f t="shared" si="286"/>
        <v>35000</v>
      </c>
      <c r="DW136" s="61">
        <f t="shared" si="266"/>
        <v>5000</v>
      </c>
      <c r="DX136" s="61">
        <f t="shared" si="266"/>
        <v>5000</v>
      </c>
      <c r="DY136" s="61">
        <f t="shared" si="262"/>
        <v>5000</v>
      </c>
      <c r="DZ136" s="61">
        <f t="shared" si="262"/>
        <v>5000</v>
      </c>
      <c r="EA136" s="61">
        <f t="shared" si="246"/>
        <v>5000</v>
      </c>
      <c r="EB136" s="61">
        <f t="shared" si="253"/>
        <v>5000</v>
      </c>
      <c r="EC136" s="61">
        <f t="shared" si="259"/>
        <v>5000</v>
      </c>
      <c r="ED136" s="61">
        <f t="shared" si="263"/>
        <v>5000</v>
      </c>
      <c r="EE136" s="61">
        <f t="shared" si="263"/>
        <v>5000</v>
      </c>
      <c r="EF136" s="61">
        <f t="shared" si="263"/>
        <v>5000</v>
      </c>
      <c r="EG136" s="61">
        <f t="shared" si="267"/>
        <v>5000</v>
      </c>
      <c r="EH136" s="61">
        <f t="shared" si="267"/>
        <v>5000</v>
      </c>
      <c r="EI136" s="61">
        <f t="shared" si="267"/>
        <v>5000</v>
      </c>
      <c r="EJ136" s="61">
        <f t="shared" si="267"/>
        <v>5000</v>
      </c>
      <c r="EK136" s="61">
        <f t="shared" si="267"/>
        <v>5000</v>
      </c>
      <c r="EL136" s="61">
        <f t="shared" si="274"/>
        <v>5000</v>
      </c>
      <c r="EM136" s="61">
        <f t="shared" si="274"/>
        <v>5000</v>
      </c>
      <c r="EN136" s="61">
        <f t="shared" si="282"/>
        <v>5000</v>
      </c>
      <c r="EO136" s="61">
        <f t="shared" si="275"/>
        <v>5000</v>
      </c>
      <c r="EP136" s="61">
        <f t="shared" si="268"/>
        <v>5000</v>
      </c>
      <c r="EQ136" s="61">
        <f t="shared" si="283"/>
        <v>5000</v>
      </c>
      <c r="ER136" s="61">
        <f t="shared" si="283"/>
        <v>5000</v>
      </c>
      <c r="ES136" s="61">
        <f t="shared" si="283"/>
        <v>5000</v>
      </c>
      <c r="ET136" s="61">
        <f t="shared" si="292"/>
        <v>5000</v>
      </c>
      <c r="EU136" s="61">
        <f t="shared" si="292"/>
        <v>5000</v>
      </c>
      <c r="EV136" s="61">
        <f>WB</f>
        <v>36000</v>
      </c>
      <c r="EW136" s="61">
        <f t="shared" si="294"/>
        <v>36000</v>
      </c>
      <c r="EX136" s="61"/>
      <c r="EY136" s="61"/>
      <c r="EZ136" s="61"/>
      <c r="FA136" s="61"/>
      <c r="FB136" s="61"/>
      <c r="FC136" s="61"/>
      <c r="FD136" s="61"/>
      <c r="FE136" s="61"/>
      <c r="FF136" s="61"/>
      <c r="FG136" s="61"/>
      <c r="FH136" s="61"/>
      <c r="FI136" s="61">
        <f>ML</f>
        <v>23000</v>
      </c>
      <c r="FJ136" s="61">
        <f>ML</f>
        <v>23000</v>
      </c>
      <c r="FK136" s="61">
        <f t="shared" si="295"/>
        <v>23000</v>
      </c>
      <c r="FL136" s="61">
        <f t="shared" si="295"/>
        <v>23000</v>
      </c>
      <c r="FM136" s="61">
        <f t="shared" si="295"/>
        <v>23000</v>
      </c>
      <c r="FN136" s="61">
        <f t="shared" si="295"/>
        <v>23000</v>
      </c>
      <c r="FO136" s="61">
        <f t="shared" si="295"/>
        <v>23000</v>
      </c>
      <c r="FP136" s="61">
        <f t="shared" si="295"/>
        <v>23000</v>
      </c>
      <c r="FQ136" s="61">
        <f t="shared" si="302"/>
        <v>23000</v>
      </c>
      <c r="FR136" s="61">
        <f t="shared" si="302"/>
        <v>23000</v>
      </c>
      <c r="FS136" s="61">
        <f t="shared" si="302"/>
        <v>23000</v>
      </c>
      <c r="FT136" s="61">
        <f t="shared" si="296"/>
        <v>23000</v>
      </c>
      <c r="FU136" s="61">
        <f t="shared" si="288"/>
        <v>23000</v>
      </c>
      <c r="FV136" s="61">
        <f t="shared" si="288"/>
        <v>23000</v>
      </c>
      <c r="FW136" s="61">
        <f t="shared" si="288"/>
        <v>23000</v>
      </c>
      <c r="FX136" s="61">
        <f t="shared" si="288"/>
        <v>23000</v>
      </c>
      <c r="FY136" s="61">
        <f t="shared" ref="FY136:FZ141" si="306">ML</f>
        <v>23000</v>
      </c>
      <c r="FZ136" s="61">
        <f t="shared" si="306"/>
        <v>23000</v>
      </c>
      <c r="GA136" s="61">
        <f>AS</f>
        <v>4000</v>
      </c>
      <c r="GB136" s="61">
        <f t="shared" si="303"/>
        <v>4000</v>
      </c>
      <c r="GC136" s="61">
        <f t="shared" si="303"/>
        <v>4000</v>
      </c>
      <c r="GD136" s="61">
        <f t="shared" si="303"/>
        <v>4000</v>
      </c>
      <c r="GE136" s="61">
        <f t="shared" si="303"/>
        <v>4000</v>
      </c>
      <c r="GF136" s="61">
        <f t="shared" si="303"/>
        <v>4000</v>
      </c>
      <c r="GG136" s="61">
        <f>NL</f>
        <v>25000</v>
      </c>
      <c r="GH136" s="61">
        <f t="shared" si="298"/>
        <v>25000</v>
      </c>
      <c r="GI136" s="61">
        <f>NL</f>
        <v>25000</v>
      </c>
      <c r="GJ136" s="61">
        <f t="shared" si="270"/>
        <v>25000</v>
      </c>
      <c r="GK136" s="61">
        <f t="shared" ref="GK136:GO147" si="307">MN</f>
        <v>22000</v>
      </c>
      <c r="GL136" s="61">
        <f t="shared" si="307"/>
        <v>22000</v>
      </c>
      <c r="GM136" s="61">
        <f t="shared" si="307"/>
        <v>22000</v>
      </c>
      <c r="GN136" s="61">
        <f t="shared" si="307"/>
        <v>22000</v>
      </c>
      <c r="GO136" s="61">
        <f>NL</f>
        <v>25000</v>
      </c>
      <c r="GP136" s="61">
        <f t="shared" si="218"/>
        <v>25000</v>
      </c>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row>
    <row r="137" spans="1:233" ht="1.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f t="shared" si="277"/>
        <v>29000</v>
      </c>
      <c r="AI137" s="61">
        <f t="shared" si="193"/>
        <v>29000</v>
      </c>
      <c r="AJ137" s="61">
        <f t="shared" si="189"/>
        <v>29000</v>
      </c>
      <c r="AK137" s="61">
        <f t="shared" si="189"/>
        <v>29000</v>
      </c>
      <c r="AL137" s="61">
        <f t="shared" si="201"/>
        <v>29000</v>
      </c>
      <c r="AM137" s="61">
        <f t="shared" si="201"/>
        <v>29000</v>
      </c>
      <c r="AN137" s="61">
        <f t="shared" si="201"/>
        <v>29000</v>
      </c>
      <c r="AO137" s="61">
        <f t="shared" ref="AO137:AR151" si="308">RJ</f>
        <v>29000</v>
      </c>
      <c r="AP137" s="61">
        <f t="shared" si="308"/>
        <v>29000</v>
      </c>
      <c r="AQ137" s="61">
        <f t="shared" si="308"/>
        <v>29000</v>
      </c>
      <c r="AR137" s="61">
        <f t="shared" si="308"/>
        <v>29000</v>
      </c>
      <c r="AS137" s="61">
        <f t="shared" si="304"/>
        <v>29000</v>
      </c>
      <c r="AT137" s="61">
        <f t="shared" si="304"/>
        <v>29000</v>
      </c>
      <c r="AU137" s="61">
        <f t="shared" si="173"/>
        <v>29000</v>
      </c>
      <c r="AV137" s="61">
        <f t="shared" si="165"/>
        <v>29000</v>
      </c>
      <c r="AW137" s="61">
        <f t="shared" si="251"/>
        <v>29000</v>
      </c>
      <c r="AX137" s="61">
        <f t="shared" si="251"/>
        <v>29000</v>
      </c>
      <c r="AY137" s="61">
        <f t="shared" si="238"/>
        <v>29000</v>
      </c>
      <c r="AZ137" s="61">
        <f t="shared" si="238"/>
        <v>29000</v>
      </c>
      <c r="BA137" s="61">
        <f t="shared" si="299"/>
        <v>29000</v>
      </c>
      <c r="BB137" s="61">
        <f t="shared" si="284"/>
        <v>29000</v>
      </c>
      <c r="BC137" s="61">
        <f t="shared" si="271"/>
        <v>29000</v>
      </c>
      <c r="BD137" s="61">
        <f t="shared" si="244"/>
        <v>29000</v>
      </c>
      <c r="BE137" s="61">
        <f t="shared" si="239"/>
        <v>29000</v>
      </c>
      <c r="BF137" s="61">
        <f t="shared" si="290"/>
        <v>29000</v>
      </c>
      <c r="BG137" s="61">
        <f t="shared" si="290"/>
        <v>29000</v>
      </c>
      <c r="BH137" s="61">
        <f t="shared" si="290"/>
        <v>29000</v>
      </c>
      <c r="BI137" s="61">
        <f t="shared" si="290"/>
        <v>29000</v>
      </c>
      <c r="BJ137" s="61">
        <f t="shared" si="290"/>
        <v>29000</v>
      </c>
      <c r="BK137" s="61">
        <f t="shared" si="290"/>
        <v>29000</v>
      </c>
      <c r="BL137" s="61">
        <f t="shared" si="278"/>
        <v>29000</v>
      </c>
      <c r="BM137" s="61">
        <f t="shared" si="212"/>
        <v>29000</v>
      </c>
      <c r="BN137" s="61">
        <f t="shared" si="212"/>
        <v>29000</v>
      </c>
      <c r="BO137" s="61">
        <f t="shared" si="221"/>
        <v>29000</v>
      </c>
      <c r="BP137" s="61">
        <f t="shared" si="221"/>
        <v>29000</v>
      </c>
      <c r="BQ137" s="61">
        <f t="shared" si="147"/>
        <v>29000</v>
      </c>
      <c r="BR137" s="61">
        <f t="shared" si="161"/>
        <v>29000</v>
      </c>
      <c r="BS137" s="61">
        <f t="shared" si="167"/>
        <v>29000</v>
      </c>
      <c r="BT137" s="61">
        <f t="shared" si="174"/>
        <v>29000</v>
      </c>
      <c r="BU137" s="61">
        <f t="shared" si="202"/>
        <v>29000</v>
      </c>
      <c r="BV137" s="61">
        <f t="shared" si="202"/>
        <v>29000</v>
      </c>
      <c r="BW137" s="61">
        <f t="shared" si="190"/>
        <v>29000</v>
      </c>
      <c r="BX137" s="61">
        <f t="shared" si="190"/>
        <v>29000</v>
      </c>
      <c r="BY137" s="61">
        <f t="shared" si="190"/>
        <v>29000</v>
      </c>
      <c r="BZ137" s="61">
        <f t="shared" si="190"/>
        <v>29000</v>
      </c>
      <c r="CA137" s="61">
        <f t="shared" si="305"/>
        <v>20000</v>
      </c>
      <c r="CB137" s="61">
        <f t="shared" si="305"/>
        <v>20000</v>
      </c>
      <c r="CC137" s="61">
        <f t="shared" si="300"/>
        <v>20000</v>
      </c>
      <c r="CD137" s="61">
        <f t="shared" si="291"/>
        <v>20000</v>
      </c>
      <c r="CE137" s="61">
        <f t="shared" si="285"/>
        <v>20000</v>
      </c>
      <c r="CF137" s="61">
        <f t="shared" si="279"/>
        <v>20000</v>
      </c>
      <c r="CG137" s="61">
        <f t="shared" si="279"/>
        <v>20000</v>
      </c>
      <c r="CH137" s="61">
        <f t="shared" si="272"/>
        <v>20000</v>
      </c>
      <c r="CI137" s="61">
        <f t="shared" si="264"/>
        <v>20000</v>
      </c>
      <c r="CJ137" s="61">
        <f t="shared" si="260"/>
        <v>20000</v>
      </c>
      <c r="CK137" s="61">
        <f t="shared" si="265"/>
        <v>20000</v>
      </c>
      <c r="CL137" s="61">
        <f t="shared" si="265"/>
        <v>20000</v>
      </c>
      <c r="CM137" s="61">
        <f t="shared" si="265"/>
        <v>20000</v>
      </c>
      <c r="CN137" s="61">
        <f t="shared" ref="CN137:CN140" si="309">UP</f>
        <v>35000</v>
      </c>
      <c r="CO137" s="61">
        <f t="shared" si="144"/>
        <v>35000</v>
      </c>
      <c r="CP137" s="61">
        <f t="shared" si="245"/>
        <v>35000</v>
      </c>
      <c r="CQ137" s="61">
        <f t="shared" si="245"/>
        <v>35000</v>
      </c>
      <c r="CR137" s="61">
        <f t="shared" si="252"/>
        <v>35000</v>
      </c>
      <c r="CS137" s="61">
        <f t="shared" si="252"/>
        <v>35000</v>
      </c>
      <c r="CT137" s="61">
        <f t="shared" si="252"/>
        <v>35000</v>
      </c>
      <c r="CU137" s="61">
        <f t="shared" si="257"/>
        <v>35000</v>
      </c>
      <c r="CV137" s="61">
        <f t="shared" si="257"/>
        <v>35000</v>
      </c>
      <c r="CW137" s="61">
        <f t="shared" si="261"/>
        <v>35000</v>
      </c>
      <c r="CX137" s="61">
        <f t="shared" si="261"/>
        <v>35000</v>
      </c>
      <c r="CY137" s="61">
        <f t="shared" si="261"/>
        <v>35000</v>
      </c>
      <c r="CZ137" s="61">
        <f t="shared" si="166"/>
        <v>35000</v>
      </c>
      <c r="DA137" s="61">
        <f t="shared" si="171"/>
        <v>35000</v>
      </c>
      <c r="DB137" s="61">
        <f t="shared" si="280"/>
        <v>35000</v>
      </c>
      <c r="DC137" s="61">
        <f t="shared" si="280"/>
        <v>35000</v>
      </c>
      <c r="DD137" s="61">
        <f t="shared" si="301"/>
        <v>35000</v>
      </c>
      <c r="DE137" s="61">
        <f t="shared" si="301"/>
        <v>35000</v>
      </c>
      <c r="DF137" s="61">
        <f t="shared" si="195"/>
        <v>35000</v>
      </c>
      <c r="DG137" s="61">
        <f t="shared" si="199"/>
        <v>35000</v>
      </c>
      <c r="DH137" s="61">
        <f t="shared" si="199"/>
        <v>35000</v>
      </c>
      <c r="DI137" s="61">
        <f t="shared" si="199"/>
        <v>35000</v>
      </c>
      <c r="DJ137" s="61">
        <f t="shared" si="204"/>
        <v>35000</v>
      </c>
      <c r="DK137" s="61">
        <f t="shared" si="208"/>
        <v>35000</v>
      </c>
      <c r="DL137" s="61">
        <f t="shared" si="208"/>
        <v>35000</v>
      </c>
      <c r="DM137" s="61">
        <f t="shared" si="208"/>
        <v>35000</v>
      </c>
      <c r="DN137" s="61">
        <f t="shared" si="214"/>
        <v>35000</v>
      </c>
      <c r="DO137" s="61">
        <f t="shared" si="222"/>
        <v>35000</v>
      </c>
      <c r="DP137" s="61">
        <f t="shared" si="222"/>
        <v>35000</v>
      </c>
      <c r="DQ137" s="61">
        <f t="shared" si="222"/>
        <v>35000</v>
      </c>
      <c r="DR137" s="61">
        <f t="shared" si="215"/>
        <v>35000</v>
      </c>
      <c r="DS137" s="61">
        <f t="shared" si="215"/>
        <v>35000</v>
      </c>
      <c r="DT137" s="61">
        <f t="shared" si="223"/>
        <v>35000</v>
      </c>
      <c r="DU137" s="61">
        <f t="shared" si="229"/>
        <v>35000</v>
      </c>
      <c r="DV137" s="61">
        <f t="shared" si="286"/>
        <v>35000</v>
      </c>
      <c r="DW137" s="61">
        <f>UP</f>
        <v>35000</v>
      </c>
      <c r="DX137" s="61">
        <f>BR</f>
        <v>5000</v>
      </c>
      <c r="DY137" s="61">
        <f t="shared" si="262"/>
        <v>5000</v>
      </c>
      <c r="DZ137" s="61">
        <f t="shared" si="262"/>
        <v>5000</v>
      </c>
      <c r="EA137" s="61">
        <f t="shared" si="246"/>
        <v>5000</v>
      </c>
      <c r="EB137" s="61">
        <f t="shared" si="253"/>
        <v>5000</v>
      </c>
      <c r="EC137" s="61">
        <f t="shared" si="259"/>
        <v>5000</v>
      </c>
      <c r="ED137" s="61">
        <f t="shared" si="263"/>
        <v>5000</v>
      </c>
      <c r="EE137" s="61">
        <f t="shared" si="263"/>
        <v>5000</v>
      </c>
      <c r="EF137" s="61">
        <f t="shared" si="263"/>
        <v>5000</v>
      </c>
      <c r="EG137" s="61">
        <f t="shared" si="267"/>
        <v>5000</v>
      </c>
      <c r="EH137" s="61">
        <f t="shared" si="267"/>
        <v>5000</v>
      </c>
      <c r="EI137" s="61">
        <f t="shared" si="267"/>
        <v>5000</v>
      </c>
      <c r="EJ137" s="61">
        <f t="shared" si="267"/>
        <v>5000</v>
      </c>
      <c r="EK137" s="61">
        <f t="shared" si="267"/>
        <v>5000</v>
      </c>
      <c r="EL137" s="61">
        <f t="shared" si="274"/>
        <v>5000</v>
      </c>
      <c r="EM137" s="61">
        <f t="shared" si="274"/>
        <v>5000</v>
      </c>
      <c r="EN137" s="61">
        <f t="shared" si="282"/>
        <v>5000</v>
      </c>
      <c r="EO137" s="61">
        <f t="shared" si="275"/>
        <v>5000</v>
      </c>
      <c r="EP137" s="61">
        <f t="shared" si="268"/>
        <v>5000</v>
      </c>
      <c r="EQ137" s="61">
        <f t="shared" si="283"/>
        <v>5000</v>
      </c>
      <c r="ER137" s="61">
        <f t="shared" si="283"/>
        <v>5000</v>
      </c>
      <c r="ES137" s="61">
        <f t="shared" si="283"/>
        <v>5000</v>
      </c>
      <c r="ET137" s="61">
        <f t="shared" si="292"/>
        <v>5000</v>
      </c>
      <c r="EU137" s="61">
        <f t="shared" si="292"/>
        <v>5000</v>
      </c>
      <c r="EV137" s="61">
        <f>WB</f>
        <v>36000</v>
      </c>
      <c r="EW137" s="61">
        <f t="shared" si="294"/>
        <v>36000</v>
      </c>
      <c r="EX137" s="61"/>
      <c r="EY137" s="61"/>
      <c r="EZ137" s="61"/>
      <c r="FA137" s="61"/>
      <c r="FB137" s="61"/>
      <c r="FC137" s="61"/>
      <c r="FD137" s="61"/>
      <c r="FE137" s="61"/>
      <c r="FF137" s="61"/>
      <c r="FG137" s="61"/>
      <c r="FH137" s="61"/>
      <c r="FI137" s="61"/>
      <c r="FJ137" s="61">
        <f>ML</f>
        <v>23000</v>
      </c>
      <c r="FK137" s="61">
        <f t="shared" si="295"/>
        <v>23000</v>
      </c>
      <c r="FL137" s="61">
        <f t="shared" si="295"/>
        <v>23000</v>
      </c>
      <c r="FM137" s="61">
        <f t="shared" si="295"/>
        <v>23000</v>
      </c>
      <c r="FN137" s="61">
        <f t="shared" si="295"/>
        <v>23000</v>
      </c>
      <c r="FO137" s="61">
        <f t="shared" si="295"/>
        <v>23000</v>
      </c>
      <c r="FP137" s="61">
        <f t="shared" si="295"/>
        <v>23000</v>
      </c>
      <c r="FQ137" s="61">
        <f t="shared" si="302"/>
        <v>23000</v>
      </c>
      <c r="FR137" s="61">
        <f t="shared" si="302"/>
        <v>23000</v>
      </c>
      <c r="FS137" s="61">
        <f t="shared" si="302"/>
        <v>23000</v>
      </c>
      <c r="FT137" s="61">
        <f t="shared" si="296"/>
        <v>23000</v>
      </c>
      <c r="FU137" s="61">
        <f t="shared" si="288"/>
        <v>23000</v>
      </c>
      <c r="FV137" s="61">
        <f t="shared" si="288"/>
        <v>23000</v>
      </c>
      <c r="FW137" s="61">
        <f t="shared" si="288"/>
        <v>23000</v>
      </c>
      <c r="FX137" s="61">
        <f t="shared" si="288"/>
        <v>23000</v>
      </c>
      <c r="FY137" s="61">
        <f t="shared" si="306"/>
        <v>23000</v>
      </c>
      <c r="FZ137" s="61">
        <f t="shared" si="306"/>
        <v>23000</v>
      </c>
      <c r="GA137" s="61">
        <f t="shared" ref="GA137:GA141" si="310">ML</f>
        <v>23000</v>
      </c>
      <c r="GB137" s="61">
        <f t="shared" si="303"/>
        <v>4000</v>
      </c>
      <c r="GC137" s="61">
        <f t="shared" si="303"/>
        <v>4000</v>
      </c>
      <c r="GD137" s="61">
        <f t="shared" si="303"/>
        <v>4000</v>
      </c>
      <c r="GE137" s="61">
        <f t="shared" si="303"/>
        <v>4000</v>
      </c>
      <c r="GF137" s="61">
        <f t="shared" si="303"/>
        <v>4000</v>
      </c>
      <c r="GG137" s="61">
        <f>NL</f>
        <v>25000</v>
      </c>
      <c r="GH137" s="61">
        <f t="shared" si="298"/>
        <v>25000</v>
      </c>
      <c r="GI137" s="61">
        <f t="shared" ref="GI137:GJ152" si="311">MN</f>
        <v>22000</v>
      </c>
      <c r="GJ137" s="61">
        <f t="shared" si="311"/>
        <v>22000</v>
      </c>
      <c r="GK137" s="61">
        <f t="shared" si="307"/>
        <v>22000</v>
      </c>
      <c r="GL137" s="61">
        <f t="shared" si="307"/>
        <v>22000</v>
      </c>
      <c r="GM137" s="61">
        <f t="shared" si="307"/>
        <v>22000</v>
      </c>
      <c r="GN137" s="61">
        <f t="shared" si="307"/>
        <v>22000</v>
      </c>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row>
    <row r="138" spans="1:233" ht="1.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f t="shared" si="277"/>
        <v>29000</v>
      </c>
      <c r="AI138" s="61">
        <f t="shared" si="193"/>
        <v>29000</v>
      </c>
      <c r="AJ138" s="61">
        <f t="shared" si="189"/>
        <v>29000</v>
      </c>
      <c r="AK138" s="61">
        <f t="shared" si="189"/>
        <v>29000</v>
      </c>
      <c r="AL138" s="61">
        <f t="shared" si="201"/>
        <v>29000</v>
      </c>
      <c r="AM138" s="61">
        <f t="shared" si="201"/>
        <v>29000</v>
      </c>
      <c r="AN138" s="61">
        <f t="shared" si="201"/>
        <v>29000</v>
      </c>
      <c r="AO138" s="61">
        <f t="shared" si="308"/>
        <v>29000</v>
      </c>
      <c r="AP138" s="61">
        <f t="shared" si="308"/>
        <v>29000</v>
      </c>
      <c r="AQ138" s="61">
        <f t="shared" si="308"/>
        <v>29000</v>
      </c>
      <c r="AR138" s="61">
        <f t="shared" si="308"/>
        <v>29000</v>
      </c>
      <c r="AS138" s="61">
        <f t="shared" si="304"/>
        <v>29000</v>
      </c>
      <c r="AT138" s="61">
        <f t="shared" si="304"/>
        <v>29000</v>
      </c>
      <c r="AU138" s="61">
        <f t="shared" si="173"/>
        <v>29000</v>
      </c>
      <c r="AV138" s="61">
        <f t="shared" si="165"/>
        <v>29000</v>
      </c>
      <c r="AW138" s="61">
        <f t="shared" si="251"/>
        <v>29000</v>
      </c>
      <c r="AX138" s="61">
        <f t="shared" si="251"/>
        <v>29000</v>
      </c>
      <c r="AY138" s="61">
        <f t="shared" si="238"/>
        <v>29000</v>
      </c>
      <c r="AZ138" s="61">
        <f t="shared" si="238"/>
        <v>29000</v>
      </c>
      <c r="BA138" s="61">
        <f t="shared" si="299"/>
        <v>29000</v>
      </c>
      <c r="BB138" s="61">
        <f t="shared" si="284"/>
        <v>29000</v>
      </c>
      <c r="BC138" s="61">
        <f t="shared" si="271"/>
        <v>29000</v>
      </c>
      <c r="BD138" s="61">
        <f t="shared" si="244"/>
        <v>29000</v>
      </c>
      <c r="BE138" s="61">
        <f t="shared" si="239"/>
        <v>29000</v>
      </c>
      <c r="BF138" s="61">
        <f t="shared" si="290"/>
        <v>29000</v>
      </c>
      <c r="BG138" s="61">
        <f t="shared" si="290"/>
        <v>29000</v>
      </c>
      <c r="BH138" s="61">
        <f t="shared" si="290"/>
        <v>29000</v>
      </c>
      <c r="BI138" s="61">
        <f t="shared" si="290"/>
        <v>29000</v>
      </c>
      <c r="BJ138" s="61">
        <f t="shared" si="290"/>
        <v>29000</v>
      </c>
      <c r="BK138" s="61">
        <f t="shared" si="290"/>
        <v>29000</v>
      </c>
      <c r="BL138" s="61">
        <f t="shared" si="278"/>
        <v>29000</v>
      </c>
      <c r="BM138" s="61">
        <f t="shared" si="212"/>
        <v>29000</v>
      </c>
      <c r="BN138" s="61">
        <f t="shared" si="212"/>
        <v>29000</v>
      </c>
      <c r="BO138" s="61">
        <f t="shared" si="221"/>
        <v>29000</v>
      </c>
      <c r="BP138" s="61">
        <f t="shared" si="221"/>
        <v>29000</v>
      </c>
      <c r="BQ138" s="61">
        <f t="shared" si="147"/>
        <v>29000</v>
      </c>
      <c r="BR138" s="61">
        <f t="shared" si="161"/>
        <v>29000</v>
      </c>
      <c r="BS138" s="61">
        <f t="shared" si="167"/>
        <v>29000</v>
      </c>
      <c r="BT138" s="61">
        <f t="shared" si="174"/>
        <v>29000</v>
      </c>
      <c r="BU138" s="61">
        <f t="shared" ref="BS138:BV157" si="312">RJ</f>
        <v>29000</v>
      </c>
      <c r="BV138" s="61">
        <f t="shared" si="312"/>
        <v>29000</v>
      </c>
      <c r="BW138" s="61">
        <f t="shared" si="190"/>
        <v>29000</v>
      </c>
      <c r="BX138" s="61">
        <f t="shared" si="190"/>
        <v>29000</v>
      </c>
      <c r="BY138" s="61">
        <f t="shared" si="190"/>
        <v>29000</v>
      </c>
      <c r="BZ138" s="61">
        <f t="shared" si="190"/>
        <v>29000</v>
      </c>
      <c r="CA138" s="61">
        <f t="shared" ref="BY138:CB145" si="313">MP</f>
        <v>20000</v>
      </c>
      <c r="CB138" s="61">
        <f t="shared" si="305"/>
        <v>20000</v>
      </c>
      <c r="CC138" s="61">
        <f t="shared" si="300"/>
        <v>20000</v>
      </c>
      <c r="CD138" s="61">
        <f t="shared" si="291"/>
        <v>20000</v>
      </c>
      <c r="CE138" s="61">
        <f t="shared" si="285"/>
        <v>20000</v>
      </c>
      <c r="CF138" s="61">
        <f t="shared" si="279"/>
        <v>20000</v>
      </c>
      <c r="CG138" s="61">
        <f t="shared" si="279"/>
        <v>20000</v>
      </c>
      <c r="CH138" s="61">
        <f t="shared" si="272"/>
        <v>20000</v>
      </c>
      <c r="CI138" s="61">
        <f t="shared" si="264"/>
        <v>20000</v>
      </c>
      <c r="CJ138" s="61">
        <f t="shared" si="260"/>
        <v>20000</v>
      </c>
      <c r="CK138" s="61">
        <f t="shared" si="265"/>
        <v>20000</v>
      </c>
      <c r="CL138" s="61">
        <f t="shared" si="265"/>
        <v>20000</v>
      </c>
      <c r="CM138" s="61">
        <f t="shared" si="265"/>
        <v>20000</v>
      </c>
      <c r="CN138" s="61">
        <f t="shared" si="309"/>
        <v>35000</v>
      </c>
      <c r="CO138" s="61">
        <f t="shared" ref="CN138:CO146" si="314">UP</f>
        <v>35000</v>
      </c>
      <c r="CP138" s="61">
        <f t="shared" si="245"/>
        <v>35000</v>
      </c>
      <c r="CQ138" s="61">
        <f t="shared" si="245"/>
        <v>35000</v>
      </c>
      <c r="CR138" s="61">
        <f t="shared" si="252"/>
        <v>35000</v>
      </c>
      <c r="CS138" s="61">
        <f t="shared" si="252"/>
        <v>35000</v>
      </c>
      <c r="CT138" s="61">
        <f t="shared" si="252"/>
        <v>35000</v>
      </c>
      <c r="CU138" s="61">
        <f t="shared" si="257"/>
        <v>35000</v>
      </c>
      <c r="CV138" s="61">
        <f t="shared" si="257"/>
        <v>35000</v>
      </c>
      <c r="CW138" s="61">
        <f t="shared" si="261"/>
        <v>35000</v>
      </c>
      <c r="CX138" s="61">
        <f t="shared" si="261"/>
        <v>35000</v>
      </c>
      <c r="CY138" s="61">
        <f t="shared" si="261"/>
        <v>35000</v>
      </c>
      <c r="CZ138" s="61">
        <f t="shared" si="166"/>
        <v>35000</v>
      </c>
      <c r="DA138" s="61">
        <f t="shared" si="171"/>
        <v>35000</v>
      </c>
      <c r="DB138" s="61">
        <f t="shared" si="280"/>
        <v>35000</v>
      </c>
      <c r="DC138" s="61">
        <f t="shared" si="280"/>
        <v>35000</v>
      </c>
      <c r="DD138" s="61">
        <f t="shared" si="301"/>
        <v>35000</v>
      </c>
      <c r="DE138" s="61">
        <f t="shared" si="301"/>
        <v>35000</v>
      </c>
      <c r="DF138" s="61">
        <f t="shared" si="195"/>
        <v>35000</v>
      </c>
      <c r="DG138" s="61">
        <f t="shared" si="199"/>
        <v>35000</v>
      </c>
      <c r="DH138" s="61">
        <f t="shared" si="199"/>
        <v>35000</v>
      </c>
      <c r="DI138" s="61">
        <f t="shared" si="199"/>
        <v>35000</v>
      </c>
      <c r="DJ138" s="61">
        <f t="shared" si="204"/>
        <v>35000</v>
      </c>
      <c r="DK138" s="61">
        <f t="shared" si="208"/>
        <v>35000</v>
      </c>
      <c r="DL138" s="61">
        <f t="shared" si="208"/>
        <v>35000</v>
      </c>
      <c r="DM138" s="61">
        <f t="shared" si="208"/>
        <v>35000</v>
      </c>
      <c r="DN138" s="61">
        <f t="shared" si="214"/>
        <v>35000</v>
      </c>
      <c r="DO138" s="61">
        <f t="shared" si="222"/>
        <v>35000</v>
      </c>
      <c r="DP138" s="61">
        <f t="shared" si="222"/>
        <v>35000</v>
      </c>
      <c r="DQ138" s="61">
        <f t="shared" si="222"/>
        <v>35000</v>
      </c>
      <c r="DR138" s="61">
        <f t="shared" si="215"/>
        <v>35000</v>
      </c>
      <c r="DS138" s="61">
        <f t="shared" si="215"/>
        <v>35000</v>
      </c>
      <c r="DT138" s="61">
        <f t="shared" si="223"/>
        <v>35000</v>
      </c>
      <c r="DU138" s="61">
        <f t="shared" si="229"/>
        <v>35000</v>
      </c>
      <c r="DV138" s="61">
        <f t="shared" si="286"/>
        <v>35000</v>
      </c>
      <c r="DW138" s="61">
        <f>UP</f>
        <v>35000</v>
      </c>
      <c r="DX138" s="61">
        <f>UP</f>
        <v>35000</v>
      </c>
      <c r="DY138" s="61">
        <f>BR</f>
        <v>5000</v>
      </c>
      <c r="DZ138" s="61">
        <f t="shared" ref="DZ138:DZ154" si="315">BR</f>
        <v>5000</v>
      </c>
      <c r="EA138" s="61">
        <f t="shared" si="246"/>
        <v>5000</v>
      </c>
      <c r="EB138" s="61">
        <f t="shared" si="253"/>
        <v>5000</v>
      </c>
      <c r="EC138" s="61">
        <f t="shared" si="259"/>
        <v>5000</v>
      </c>
      <c r="ED138" s="61">
        <f t="shared" si="263"/>
        <v>5000</v>
      </c>
      <c r="EE138" s="61">
        <f t="shared" si="263"/>
        <v>5000</v>
      </c>
      <c r="EF138" s="61">
        <f t="shared" si="263"/>
        <v>5000</v>
      </c>
      <c r="EG138" s="61">
        <f t="shared" si="267"/>
        <v>5000</v>
      </c>
      <c r="EH138" s="61">
        <f t="shared" si="267"/>
        <v>5000</v>
      </c>
      <c r="EI138" s="61">
        <f t="shared" si="267"/>
        <v>5000</v>
      </c>
      <c r="EJ138" s="61">
        <f t="shared" si="267"/>
        <v>5000</v>
      </c>
      <c r="EK138" s="61">
        <f t="shared" si="267"/>
        <v>5000</v>
      </c>
      <c r="EL138" s="61">
        <f t="shared" si="274"/>
        <v>5000</v>
      </c>
      <c r="EM138" s="61">
        <f t="shared" si="274"/>
        <v>5000</v>
      </c>
      <c r="EN138" s="61">
        <f t="shared" si="282"/>
        <v>5000</v>
      </c>
      <c r="EO138" s="61">
        <f t="shared" si="275"/>
        <v>5000</v>
      </c>
      <c r="EP138" s="61">
        <f t="shared" si="268"/>
        <v>5000</v>
      </c>
      <c r="EQ138" s="61">
        <f t="shared" si="283"/>
        <v>5000</v>
      </c>
      <c r="ER138" s="61">
        <f t="shared" si="283"/>
        <v>5000</v>
      </c>
      <c r="ES138" s="61">
        <f t="shared" si="283"/>
        <v>5000</v>
      </c>
      <c r="ET138" s="61">
        <f t="shared" si="292"/>
        <v>5000</v>
      </c>
      <c r="EU138" s="61">
        <f t="shared" si="292"/>
        <v>5000</v>
      </c>
      <c r="EV138" s="61">
        <f>WB</f>
        <v>36000</v>
      </c>
      <c r="EW138" s="61">
        <f t="shared" si="294"/>
        <v>36000</v>
      </c>
      <c r="EX138" s="61">
        <f t="shared" ref="EV138:EZ152" si="316">WB</f>
        <v>36000</v>
      </c>
      <c r="EY138" s="61"/>
      <c r="EZ138" s="61"/>
      <c r="FA138" s="61"/>
      <c r="FB138" s="61"/>
      <c r="FC138" s="61"/>
      <c r="FD138" s="61"/>
      <c r="FE138" s="61"/>
      <c r="FF138" s="61"/>
      <c r="FG138" s="61"/>
      <c r="FH138" s="61"/>
      <c r="FI138" s="61"/>
      <c r="FJ138" s="61">
        <f>ML</f>
        <v>23000</v>
      </c>
      <c r="FK138" s="61">
        <f t="shared" si="295"/>
        <v>23000</v>
      </c>
      <c r="FL138" s="61">
        <f t="shared" si="295"/>
        <v>23000</v>
      </c>
      <c r="FM138" s="61">
        <f t="shared" si="295"/>
        <v>23000</v>
      </c>
      <c r="FN138" s="61">
        <f t="shared" si="295"/>
        <v>23000</v>
      </c>
      <c r="FO138" s="61">
        <f t="shared" si="295"/>
        <v>23000</v>
      </c>
      <c r="FP138" s="61">
        <f t="shared" si="295"/>
        <v>23000</v>
      </c>
      <c r="FQ138" s="61">
        <f t="shared" si="302"/>
        <v>23000</v>
      </c>
      <c r="FR138" s="61">
        <f t="shared" si="302"/>
        <v>23000</v>
      </c>
      <c r="FS138" s="61">
        <f t="shared" si="302"/>
        <v>23000</v>
      </c>
      <c r="FT138" s="61">
        <f t="shared" si="296"/>
        <v>23000</v>
      </c>
      <c r="FU138" s="61">
        <f t="shared" si="288"/>
        <v>23000</v>
      </c>
      <c r="FV138" s="61">
        <f t="shared" si="288"/>
        <v>23000</v>
      </c>
      <c r="FW138" s="61">
        <f t="shared" si="288"/>
        <v>23000</v>
      </c>
      <c r="FX138" s="61">
        <f t="shared" si="288"/>
        <v>23000</v>
      </c>
      <c r="FY138" s="61">
        <f t="shared" si="306"/>
        <v>23000</v>
      </c>
      <c r="FZ138" s="61">
        <f t="shared" si="306"/>
        <v>23000</v>
      </c>
      <c r="GA138" s="61">
        <f t="shared" si="310"/>
        <v>23000</v>
      </c>
      <c r="GB138" s="61">
        <f t="shared" si="303"/>
        <v>4000</v>
      </c>
      <c r="GC138" s="61">
        <f t="shared" si="303"/>
        <v>4000</v>
      </c>
      <c r="GD138" s="61">
        <f t="shared" si="303"/>
        <v>4000</v>
      </c>
      <c r="GE138" s="61">
        <f t="shared" si="303"/>
        <v>4000</v>
      </c>
      <c r="GF138" s="61">
        <f t="shared" si="303"/>
        <v>4000</v>
      </c>
      <c r="GG138" s="61">
        <f>NL</f>
        <v>25000</v>
      </c>
      <c r="GH138" s="61">
        <f t="shared" si="298"/>
        <v>25000</v>
      </c>
      <c r="GI138" s="61">
        <f t="shared" si="311"/>
        <v>22000</v>
      </c>
      <c r="GJ138" s="61">
        <f t="shared" si="311"/>
        <v>22000</v>
      </c>
      <c r="GK138" s="61">
        <f t="shared" si="307"/>
        <v>22000</v>
      </c>
      <c r="GL138" s="61">
        <f t="shared" si="307"/>
        <v>22000</v>
      </c>
      <c r="GM138" s="61">
        <f t="shared" si="307"/>
        <v>22000</v>
      </c>
      <c r="GN138" s="61">
        <f t="shared" si="307"/>
        <v>22000</v>
      </c>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row>
    <row r="139" spans="1:233" ht="1.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f t="shared" si="277"/>
        <v>29000</v>
      </c>
      <c r="AI139" s="61">
        <f t="shared" si="193"/>
        <v>29000</v>
      </c>
      <c r="AJ139" s="61">
        <f t="shared" si="189"/>
        <v>29000</v>
      </c>
      <c r="AK139" s="61">
        <f t="shared" si="189"/>
        <v>29000</v>
      </c>
      <c r="AL139" s="61">
        <f t="shared" si="201"/>
        <v>29000</v>
      </c>
      <c r="AM139" s="61">
        <f t="shared" si="201"/>
        <v>29000</v>
      </c>
      <c r="AN139" s="61">
        <f t="shared" si="201"/>
        <v>29000</v>
      </c>
      <c r="AO139" s="61">
        <f t="shared" si="308"/>
        <v>29000</v>
      </c>
      <c r="AP139" s="61">
        <f t="shared" si="308"/>
        <v>29000</v>
      </c>
      <c r="AQ139" s="61">
        <f t="shared" si="308"/>
        <v>29000</v>
      </c>
      <c r="AR139" s="61">
        <f t="shared" si="308"/>
        <v>29000</v>
      </c>
      <c r="AS139" s="61">
        <f t="shared" si="304"/>
        <v>29000</v>
      </c>
      <c r="AT139" s="61">
        <f t="shared" si="304"/>
        <v>29000</v>
      </c>
      <c r="AU139" s="61">
        <f t="shared" si="173"/>
        <v>29000</v>
      </c>
      <c r="AV139" s="61">
        <f t="shared" si="165"/>
        <v>29000</v>
      </c>
      <c r="AW139" s="61">
        <f t="shared" si="251"/>
        <v>29000</v>
      </c>
      <c r="AX139" s="61">
        <f t="shared" si="251"/>
        <v>29000</v>
      </c>
      <c r="AY139" s="61">
        <f t="shared" si="238"/>
        <v>29000</v>
      </c>
      <c r="AZ139" s="61">
        <f t="shared" si="238"/>
        <v>29000</v>
      </c>
      <c r="BA139" s="61">
        <f t="shared" si="299"/>
        <v>29000</v>
      </c>
      <c r="BB139" s="61">
        <f t="shared" si="284"/>
        <v>29000</v>
      </c>
      <c r="BC139" s="61">
        <f t="shared" si="271"/>
        <v>29000</v>
      </c>
      <c r="BD139" s="61">
        <f t="shared" si="244"/>
        <v>29000</v>
      </c>
      <c r="BE139" s="61">
        <f t="shared" si="239"/>
        <v>29000</v>
      </c>
      <c r="BF139" s="61">
        <f t="shared" si="290"/>
        <v>29000</v>
      </c>
      <c r="BG139" s="61">
        <f t="shared" si="290"/>
        <v>29000</v>
      </c>
      <c r="BH139" s="61">
        <f t="shared" si="290"/>
        <v>29000</v>
      </c>
      <c r="BI139" s="61">
        <f t="shared" si="290"/>
        <v>29000</v>
      </c>
      <c r="BJ139" s="61">
        <f t="shared" si="290"/>
        <v>29000</v>
      </c>
      <c r="BK139" s="61">
        <f t="shared" si="290"/>
        <v>29000</v>
      </c>
      <c r="BL139" s="61">
        <f t="shared" si="278"/>
        <v>29000</v>
      </c>
      <c r="BM139" s="61">
        <f t="shared" si="212"/>
        <v>29000</v>
      </c>
      <c r="BN139" s="61">
        <f t="shared" si="212"/>
        <v>29000</v>
      </c>
      <c r="BO139" s="61">
        <f t="shared" si="221"/>
        <v>29000</v>
      </c>
      <c r="BP139" s="61">
        <f t="shared" si="221"/>
        <v>29000</v>
      </c>
      <c r="BQ139" s="61">
        <f t="shared" si="147"/>
        <v>29000</v>
      </c>
      <c r="BR139" s="61">
        <f t="shared" si="161"/>
        <v>29000</v>
      </c>
      <c r="BS139" s="61">
        <f t="shared" si="167"/>
        <v>29000</v>
      </c>
      <c r="BT139" s="61">
        <f t="shared" si="174"/>
        <v>29000</v>
      </c>
      <c r="BU139" s="61">
        <f t="shared" si="312"/>
        <v>29000</v>
      </c>
      <c r="BV139" s="61">
        <f t="shared" si="312"/>
        <v>29000</v>
      </c>
      <c r="BW139" s="61">
        <f>RJ</f>
        <v>29000</v>
      </c>
      <c r="BX139" s="61">
        <f>RJ</f>
        <v>29000</v>
      </c>
      <c r="BY139" s="61">
        <f>RJ</f>
        <v>29000</v>
      </c>
      <c r="BZ139" s="61">
        <f t="shared" ref="BZ139:BZ144" si="317">MP</f>
        <v>20000</v>
      </c>
      <c r="CA139" s="61">
        <f t="shared" si="313"/>
        <v>20000</v>
      </c>
      <c r="CB139" s="61">
        <f t="shared" si="305"/>
        <v>20000</v>
      </c>
      <c r="CC139" s="61">
        <f t="shared" si="300"/>
        <v>20000</v>
      </c>
      <c r="CD139" s="61">
        <f t="shared" si="291"/>
        <v>20000</v>
      </c>
      <c r="CE139" s="61">
        <f t="shared" si="285"/>
        <v>20000</v>
      </c>
      <c r="CF139" s="61">
        <f t="shared" si="279"/>
        <v>20000</v>
      </c>
      <c r="CG139" s="61">
        <f t="shared" si="279"/>
        <v>20000</v>
      </c>
      <c r="CH139" s="61">
        <f t="shared" si="272"/>
        <v>20000</v>
      </c>
      <c r="CI139" s="61">
        <f t="shared" si="264"/>
        <v>20000</v>
      </c>
      <c r="CJ139" s="61">
        <f t="shared" si="260"/>
        <v>20000</v>
      </c>
      <c r="CK139" s="61">
        <f t="shared" si="265"/>
        <v>20000</v>
      </c>
      <c r="CL139" s="61">
        <f t="shared" si="265"/>
        <v>20000</v>
      </c>
      <c r="CM139" s="61">
        <f t="shared" si="265"/>
        <v>20000</v>
      </c>
      <c r="CN139" s="61">
        <f t="shared" si="309"/>
        <v>35000</v>
      </c>
      <c r="CO139" s="61">
        <f t="shared" si="314"/>
        <v>35000</v>
      </c>
      <c r="CP139" s="61">
        <f t="shared" si="245"/>
        <v>35000</v>
      </c>
      <c r="CQ139" s="61">
        <f t="shared" si="245"/>
        <v>35000</v>
      </c>
      <c r="CR139" s="61">
        <f t="shared" si="252"/>
        <v>35000</v>
      </c>
      <c r="CS139" s="61">
        <f t="shared" si="252"/>
        <v>35000</v>
      </c>
      <c r="CT139" s="61">
        <f t="shared" si="252"/>
        <v>35000</v>
      </c>
      <c r="CU139" s="61">
        <f t="shared" si="257"/>
        <v>35000</v>
      </c>
      <c r="CV139" s="61">
        <f t="shared" si="257"/>
        <v>35000</v>
      </c>
      <c r="CW139" s="61">
        <f t="shared" si="261"/>
        <v>35000</v>
      </c>
      <c r="CX139" s="61">
        <f t="shared" si="261"/>
        <v>35000</v>
      </c>
      <c r="CY139" s="61">
        <f t="shared" si="261"/>
        <v>35000</v>
      </c>
      <c r="CZ139" s="61">
        <f t="shared" si="166"/>
        <v>35000</v>
      </c>
      <c r="DA139" s="61">
        <f t="shared" si="171"/>
        <v>35000</v>
      </c>
      <c r="DB139" s="61">
        <f t="shared" si="280"/>
        <v>35000</v>
      </c>
      <c r="DC139" s="61">
        <f t="shared" si="280"/>
        <v>35000</v>
      </c>
      <c r="DD139" s="61">
        <f t="shared" si="301"/>
        <v>35000</v>
      </c>
      <c r="DE139" s="61">
        <f t="shared" si="301"/>
        <v>35000</v>
      </c>
      <c r="DF139" s="61">
        <f t="shared" si="195"/>
        <v>35000</v>
      </c>
      <c r="DG139" s="61">
        <f t="shared" si="199"/>
        <v>35000</v>
      </c>
      <c r="DH139" s="61">
        <f t="shared" si="199"/>
        <v>35000</v>
      </c>
      <c r="DI139" s="61">
        <f t="shared" si="199"/>
        <v>35000</v>
      </c>
      <c r="DJ139" s="61">
        <f t="shared" si="204"/>
        <v>35000</v>
      </c>
      <c r="DK139" s="61">
        <f t="shared" ref="DK139:DM152" si="318">UP</f>
        <v>35000</v>
      </c>
      <c r="DL139" s="61">
        <f t="shared" si="318"/>
        <v>35000</v>
      </c>
      <c r="DM139" s="61">
        <f t="shared" si="318"/>
        <v>35000</v>
      </c>
      <c r="DN139" s="61">
        <f t="shared" si="214"/>
        <v>35000</v>
      </c>
      <c r="DO139" s="61">
        <f t="shared" si="222"/>
        <v>35000</v>
      </c>
      <c r="DP139" s="61">
        <f t="shared" si="222"/>
        <v>35000</v>
      </c>
      <c r="DQ139" s="61">
        <f t="shared" si="222"/>
        <v>35000</v>
      </c>
      <c r="DR139" s="61">
        <f t="shared" si="215"/>
        <v>35000</v>
      </c>
      <c r="DS139" s="61">
        <f t="shared" si="215"/>
        <v>35000</v>
      </c>
      <c r="DT139" s="61">
        <f t="shared" si="223"/>
        <v>35000</v>
      </c>
      <c r="DU139" s="61">
        <f t="shared" si="229"/>
        <v>35000</v>
      </c>
      <c r="DV139" s="61">
        <f t="shared" si="286"/>
        <v>35000</v>
      </c>
      <c r="DW139" s="61">
        <f>UP</f>
        <v>35000</v>
      </c>
      <c r="DX139" s="61">
        <f>UP</f>
        <v>35000</v>
      </c>
      <c r="DY139" s="61">
        <f>UP</f>
        <v>35000</v>
      </c>
      <c r="DZ139" s="61">
        <f t="shared" si="315"/>
        <v>5000</v>
      </c>
      <c r="EA139" s="61">
        <f t="shared" si="246"/>
        <v>5000</v>
      </c>
      <c r="EB139" s="61">
        <f t="shared" si="253"/>
        <v>5000</v>
      </c>
      <c r="EC139" s="61">
        <f t="shared" si="259"/>
        <v>5000</v>
      </c>
      <c r="ED139" s="61">
        <f t="shared" si="263"/>
        <v>5000</v>
      </c>
      <c r="EE139" s="61">
        <f t="shared" si="263"/>
        <v>5000</v>
      </c>
      <c r="EF139" s="61">
        <f t="shared" si="263"/>
        <v>5000</v>
      </c>
      <c r="EG139" s="61">
        <f t="shared" si="267"/>
        <v>5000</v>
      </c>
      <c r="EH139" s="61">
        <f t="shared" si="267"/>
        <v>5000</v>
      </c>
      <c r="EI139" s="61">
        <f t="shared" si="267"/>
        <v>5000</v>
      </c>
      <c r="EJ139" s="61">
        <f t="shared" si="267"/>
        <v>5000</v>
      </c>
      <c r="EK139" s="61">
        <f t="shared" si="267"/>
        <v>5000</v>
      </c>
      <c r="EL139" s="61">
        <f t="shared" si="274"/>
        <v>5000</v>
      </c>
      <c r="EM139" s="61">
        <f t="shared" si="274"/>
        <v>5000</v>
      </c>
      <c r="EN139" s="61">
        <f t="shared" si="282"/>
        <v>5000</v>
      </c>
      <c r="EO139" s="61">
        <f t="shared" si="275"/>
        <v>5000</v>
      </c>
      <c r="EP139" s="61">
        <f t="shared" si="268"/>
        <v>5000</v>
      </c>
      <c r="EQ139" s="61">
        <f t="shared" si="283"/>
        <v>5000</v>
      </c>
      <c r="ER139" s="61">
        <f t="shared" si="283"/>
        <v>5000</v>
      </c>
      <c r="ES139" s="61">
        <f t="shared" si="283"/>
        <v>5000</v>
      </c>
      <c r="ET139" s="61">
        <f t="shared" si="292"/>
        <v>5000</v>
      </c>
      <c r="EU139" s="61">
        <f t="shared" si="292"/>
        <v>5000</v>
      </c>
      <c r="EV139" s="61">
        <f>BR</f>
        <v>5000</v>
      </c>
      <c r="EW139" s="61">
        <f t="shared" si="294"/>
        <v>36000</v>
      </c>
      <c r="EX139" s="61">
        <f t="shared" si="316"/>
        <v>36000</v>
      </c>
      <c r="EY139" s="61">
        <f t="shared" si="316"/>
        <v>36000</v>
      </c>
      <c r="EZ139" s="61"/>
      <c r="FA139" s="61"/>
      <c r="FB139" s="61"/>
      <c r="FC139" s="61"/>
      <c r="FD139" s="61"/>
      <c r="FE139" s="61"/>
      <c r="FF139" s="61"/>
      <c r="FG139" s="61"/>
      <c r="FH139" s="61"/>
      <c r="FI139" s="61"/>
      <c r="FJ139" s="61">
        <f>ML</f>
        <v>23000</v>
      </c>
      <c r="FK139" s="61">
        <f t="shared" si="295"/>
        <v>23000</v>
      </c>
      <c r="FL139" s="61">
        <f t="shared" si="295"/>
        <v>23000</v>
      </c>
      <c r="FM139" s="61">
        <f t="shared" si="295"/>
        <v>23000</v>
      </c>
      <c r="FN139" s="61">
        <f t="shared" si="295"/>
        <v>23000</v>
      </c>
      <c r="FO139" s="61">
        <f t="shared" si="295"/>
        <v>23000</v>
      </c>
      <c r="FP139" s="61">
        <f t="shared" si="295"/>
        <v>23000</v>
      </c>
      <c r="FQ139" s="61">
        <f t="shared" si="302"/>
        <v>23000</v>
      </c>
      <c r="FR139" s="61">
        <f t="shared" si="302"/>
        <v>23000</v>
      </c>
      <c r="FS139" s="61">
        <f t="shared" si="302"/>
        <v>23000</v>
      </c>
      <c r="FT139" s="61">
        <f t="shared" si="296"/>
        <v>23000</v>
      </c>
      <c r="FU139" s="61">
        <f t="shared" si="288"/>
        <v>23000</v>
      </c>
      <c r="FV139" s="61">
        <f t="shared" si="288"/>
        <v>23000</v>
      </c>
      <c r="FW139" s="61">
        <f t="shared" si="288"/>
        <v>23000</v>
      </c>
      <c r="FX139" s="61">
        <f t="shared" si="288"/>
        <v>23000</v>
      </c>
      <c r="FY139" s="61">
        <f t="shared" si="306"/>
        <v>23000</v>
      </c>
      <c r="FZ139" s="61">
        <f t="shared" si="306"/>
        <v>23000</v>
      </c>
      <c r="GA139" s="61">
        <f t="shared" si="310"/>
        <v>23000</v>
      </c>
      <c r="GB139" s="61">
        <f>ML</f>
        <v>23000</v>
      </c>
      <c r="GC139" s="61">
        <f t="shared" ref="GC139:GF142" si="319">AS</f>
        <v>4000</v>
      </c>
      <c r="GD139" s="61">
        <f t="shared" si="319"/>
        <v>4000</v>
      </c>
      <c r="GE139" s="61">
        <f t="shared" si="319"/>
        <v>4000</v>
      </c>
      <c r="GF139" s="61">
        <f t="shared" si="319"/>
        <v>4000</v>
      </c>
      <c r="GG139" s="61">
        <f>NL</f>
        <v>25000</v>
      </c>
      <c r="GH139" s="61">
        <f t="shared" si="298"/>
        <v>25000</v>
      </c>
      <c r="GI139" s="61">
        <f t="shared" si="311"/>
        <v>22000</v>
      </c>
      <c r="GJ139" s="61">
        <f t="shared" si="311"/>
        <v>22000</v>
      </c>
      <c r="GK139" s="61">
        <f t="shared" si="307"/>
        <v>22000</v>
      </c>
      <c r="GL139" s="61">
        <f t="shared" si="307"/>
        <v>22000</v>
      </c>
      <c r="GM139" s="61">
        <f t="shared" si="307"/>
        <v>22000</v>
      </c>
      <c r="GN139" s="61">
        <f t="shared" si="307"/>
        <v>22000</v>
      </c>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row>
    <row r="140" spans="1:233" ht="1.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f t="shared" ref="AK140" si="320">RJ</f>
        <v>29000</v>
      </c>
      <c r="AL140" s="61">
        <f t="shared" si="201"/>
        <v>29000</v>
      </c>
      <c r="AM140" s="61">
        <f t="shared" si="201"/>
        <v>29000</v>
      </c>
      <c r="AN140" s="61">
        <f t="shared" si="201"/>
        <v>29000</v>
      </c>
      <c r="AO140" s="61">
        <f t="shared" si="308"/>
        <v>29000</v>
      </c>
      <c r="AP140" s="61">
        <f t="shared" si="308"/>
        <v>29000</v>
      </c>
      <c r="AQ140" s="61">
        <f t="shared" si="308"/>
        <v>29000</v>
      </c>
      <c r="AR140" s="61">
        <f t="shared" si="308"/>
        <v>29000</v>
      </c>
      <c r="AS140" s="61">
        <f t="shared" si="304"/>
        <v>29000</v>
      </c>
      <c r="AT140" s="61">
        <f t="shared" si="304"/>
        <v>29000</v>
      </c>
      <c r="AU140" s="61">
        <f t="shared" si="173"/>
        <v>29000</v>
      </c>
      <c r="AV140" s="61">
        <f t="shared" si="165"/>
        <v>29000</v>
      </c>
      <c r="AW140" s="61">
        <f t="shared" si="251"/>
        <v>29000</v>
      </c>
      <c r="AX140" s="61">
        <f t="shared" si="251"/>
        <v>29000</v>
      </c>
      <c r="AY140" s="61">
        <f t="shared" si="238"/>
        <v>29000</v>
      </c>
      <c r="AZ140" s="61">
        <f t="shared" si="238"/>
        <v>29000</v>
      </c>
      <c r="BA140" s="61">
        <f t="shared" si="299"/>
        <v>29000</v>
      </c>
      <c r="BB140" s="61">
        <f t="shared" si="284"/>
        <v>29000</v>
      </c>
      <c r="BC140" s="61">
        <f t="shared" si="271"/>
        <v>29000</v>
      </c>
      <c r="BD140" s="61">
        <f t="shared" si="244"/>
        <v>29000</v>
      </c>
      <c r="BE140" s="61">
        <f t="shared" si="239"/>
        <v>29000</v>
      </c>
      <c r="BF140" s="61">
        <f t="shared" si="290"/>
        <v>29000</v>
      </c>
      <c r="BG140" s="61">
        <f t="shared" si="290"/>
        <v>29000</v>
      </c>
      <c r="BH140" s="61">
        <f t="shared" si="290"/>
        <v>29000</v>
      </c>
      <c r="BI140" s="61">
        <f t="shared" si="290"/>
        <v>29000</v>
      </c>
      <c r="BJ140" s="61">
        <f t="shared" si="290"/>
        <v>29000</v>
      </c>
      <c r="BK140" s="61">
        <f t="shared" si="290"/>
        <v>29000</v>
      </c>
      <c r="BL140" s="61">
        <f t="shared" si="278"/>
        <v>29000</v>
      </c>
      <c r="BM140" s="61">
        <f t="shared" si="212"/>
        <v>29000</v>
      </c>
      <c r="BN140" s="61">
        <f t="shared" si="212"/>
        <v>29000</v>
      </c>
      <c r="BO140" s="61">
        <f t="shared" si="221"/>
        <v>29000</v>
      </c>
      <c r="BP140" s="61">
        <f t="shared" si="221"/>
        <v>29000</v>
      </c>
      <c r="BQ140" s="61">
        <f t="shared" si="147"/>
        <v>29000</v>
      </c>
      <c r="BR140" s="61">
        <f t="shared" si="161"/>
        <v>29000</v>
      </c>
      <c r="BS140" s="61">
        <f t="shared" si="167"/>
        <v>29000</v>
      </c>
      <c r="BT140" s="61">
        <f t="shared" si="174"/>
        <v>29000</v>
      </c>
      <c r="BU140" s="61">
        <f t="shared" si="312"/>
        <v>29000</v>
      </c>
      <c r="BV140" s="61">
        <f t="shared" si="312"/>
        <v>29000</v>
      </c>
      <c r="BW140" s="61">
        <f t="shared" ref="BW140:CC157" si="321">RJ</f>
        <v>29000</v>
      </c>
      <c r="BX140" s="61">
        <f t="shared" si="321"/>
        <v>29000</v>
      </c>
      <c r="BY140" s="61">
        <f>MP</f>
        <v>20000</v>
      </c>
      <c r="BZ140" s="61">
        <f t="shared" si="317"/>
        <v>20000</v>
      </c>
      <c r="CA140" s="61">
        <f t="shared" si="313"/>
        <v>20000</v>
      </c>
      <c r="CB140" s="61">
        <f t="shared" si="305"/>
        <v>20000</v>
      </c>
      <c r="CC140" s="61">
        <f t="shared" si="300"/>
        <v>20000</v>
      </c>
      <c r="CD140" s="61">
        <f t="shared" si="291"/>
        <v>20000</v>
      </c>
      <c r="CE140" s="61">
        <f t="shared" si="285"/>
        <v>20000</v>
      </c>
      <c r="CF140" s="61">
        <f t="shared" si="279"/>
        <v>20000</v>
      </c>
      <c r="CG140" s="61">
        <f t="shared" si="279"/>
        <v>20000</v>
      </c>
      <c r="CH140" s="61">
        <f t="shared" si="272"/>
        <v>20000</v>
      </c>
      <c r="CI140" s="61">
        <f t="shared" si="264"/>
        <v>20000</v>
      </c>
      <c r="CJ140" s="61">
        <f t="shared" si="260"/>
        <v>20000</v>
      </c>
      <c r="CK140" s="61">
        <f t="shared" ref="CK140:CL142" si="322">MP</f>
        <v>20000</v>
      </c>
      <c r="CL140" s="61">
        <f t="shared" si="322"/>
        <v>20000</v>
      </c>
      <c r="CM140" s="61">
        <f t="shared" ref="CM140:CM142" si="323">UP</f>
        <v>35000</v>
      </c>
      <c r="CN140" s="61">
        <f t="shared" si="309"/>
        <v>35000</v>
      </c>
      <c r="CO140" s="61">
        <f t="shared" si="314"/>
        <v>35000</v>
      </c>
      <c r="CP140" s="61">
        <f t="shared" si="245"/>
        <v>35000</v>
      </c>
      <c r="CQ140" s="61">
        <f t="shared" si="245"/>
        <v>35000</v>
      </c>
      <c r="CR140" s="61">
        <f t="shared" si="252"/>
        <v>35000</v>
      </c>
      <c r="CS140" s="61">
        <f t="shared" si="252"/>
        <v>35000</v>
      </c>
      <c r="CT140" s="61">
        <f t="shared" si="252"/>
        <v>35000</v>
      </c>
      <c r="CU140" s="61">
        <f t="shared" si="257"/>
        <v>35000</v>
      </c>
      <c r="CV140" s="61">
        <f t="shared" si="257"/>
        <v>35000</v>
      </c>
      <c r="CW140" s="61">
        <f t="shared" si="261"/>
        <v>35000</v>
      </c>
      <c r="CX140" s="61">
        <f t="shared" si="261"/>
        <v>35000</v>
      </c>
      <c r="CY140" s="61">
        <f t="shared" si="261"/>
        <v>35000</v>
      </c>
      <c r="CZ140" s="61">
        <f t="shared" si="166"/>
        <v>35000</v>
      </c>
      <c r="DA140" s="61">
        <f t="shared" si="171"/>
        <v>35000</v>
      </c>
      <c r="DB140" s="61">
        <f t="shared" si="280"/>
        <v>35000</v>
      </c>
      <c r="DC140" s="61">
        <f t="shared" si="280"/>
        <v>35000</v>
      </c>
      <c r="DD140" s="61">
        <f t="shared" si="301"/>
        <v>35000</v>
      </c>
      <c r="DE140" s="61">
        <f t="shared" si="301"/>
        <v>35000</v>
      </c>
      <c r="DF140" s="61">
        <f t="shared" si="195"/>
        <v>35000</v>
      </c>
      <c r="DG140" s="61">
        <f t="shared" si="199"/>
        <v>35000</v>
      </c>
      <c r="DH140" s="61">
        <f t="shared" si="199"/>
        <v>35000</v>
      </c>
      <c r="DI140" s="61">
        <f t="shared" si="199"/>
        <v>35000</v>
      </c>
      <c r="DJ140" s="61">
        <f t="shared" si="204"/>
        <v>35000</v>
      </c>
      <c r="DK140" s="61">
        <f t="shared" si="318"/>
        <v>35000</v>
      </c>
      <c r="DL140" s="61">
        <f t="shared" si="318"/>
        <v>35000</v>
      </c>
      <c r="DM140" s="61">
        <f t="shared" si="318"/>
        <v>35000</v>
      </c>
      <c r="DN140" s="61">
        <f t="shared" si="214"/>
        <v>35000</v>
      </c>
      <c r="DO140" s="61">
        <f t="shared" si="222"/>
        <v>35000</v>
      </c>
      <c r="DP140" s="61">
        <f t="shared" si="222"/>
        <v>35000</v>
      </c>
      <c r="DQ140" s="61">
        <f t="shared" si="222"/>
        <v>35000</v>
      </c>
      <c r="DR140" s="61">
        <f t="shared" si="215"/>
        <v>35000</v>
      </c>
      <c r="DS140" s="61">
        <f t="shared" si="215"/>
        <v>35000</v>
      </c>
      <c r="DT140" s="61">
        <f t="shared" si="223"/>
        <v>35000</v>
      </c>
      <c r="DU140" s="61">
        <f t="shared" si="229"/>
        <v>35000</v>
      </c>
      <c r="DV140" s="61">
        <f t="shared" si="286"/>
        <v>35000</v>
      </c>
      <c r="DW140" s="61">
        <f>UP</f>
        <v>35000</v>
      </c>
      <c r="DX140" s="61">
        <f>UP</f>
        <v>35000</v>
      </c>
      <c r="DY140" s="61">
        <f>UP</f>
        <v>35000</v>
      </c>
      <c r="DZ140" s="61">
        <f t="shared" si="315"/>
        <v>5000</v>
      </c>
      <c r="EA140" s="61">
        <f t="shared" si="246"/>
        <v>5000</v>
      </c>
      <c r="EB140" s="61">
        <f t="shared" si="253"/>
        <v>5000</v>
      </c>
      <c r="EC140" s="61">
        <f t="shared" si="259"/>
        <v>5000</v>
      </c>
      <c r="ED140" s="61">
        <f t="shared" si="263"/>
        <v>5000</v>
      </c>
      <c r="EE140" s="61">
        <f t="shared" si="263"/>
        <v>5000</v>
      </c>
      <c r="EF140" s="61">
        <f t="shared" si="263"/>
        <v>5000</v>
      </c>
      <c r="EG140" s="61">
        <f t="shared" ref="EG140:EK150" si="324">BR</f>
        <v>5000</v>
      </c>
      <c r="EH140" s="61">
        <f t="shared" si="324"/>
        <v>5000</v>
      </c>
      <c r="EI140" s="61">
        <f t="shared" si="324"/>
        <v>5000</v>
      </c>
      <c r="EJ140" s="61">
        <f t="shared" si="324"/>
        <v>5000</v>
      </c>
      <c r="EK140" s="61">
        <f t="shared" si="324"/>
        <v>5000</v>
      </c>
      <c r="EL140" s="61">
        <f t="shared" si="274"/>
        <v>5000</v>
      </c>
      <c r="EM140" s="61">
        <f t="shared" si="274"/>
        <v>5000</v>
      </c>
      <c r="EN140" s="61">
        <f t="shared" si="282"/>
        <v>5000</v>
      </c>
      <c r="EO140" s="61">
        <f t="shared" si="275"/>
        <v>5000</v>
      </c>
      <c r="EP140" s="61">
        <f t="shared" si="268"/>
        <v>5000</v>
      </c>
      <c r="EQ140" s="61">
        <f t="shared" si="283"/>
        <v>5000</v>
      </c>
      <c r="ER140" s="61">
        <f t="shared" si="283"/>
        <v>5000</v>
      </c>
      <c r="ES140" s="61">
        <f t="shared" si="283"/>
        <v>5000</v>
      </c>
      <c r="ET140" s="61">
        <f t="shared" si="292"/>
        <v>5000</v>
      </c>
      <c r="EU140" s="61">
        <f t="shared" si="292"/>
        <v>5000</v>
      </c>
      <c r="EV140" s="61">
        <f>BR</f>
        <v>5000</v>
      </c>
      <c r="EW140" s="61">
        <f t="shared" si="294"/>
        <v>36000</v>
      </c>
      <c r="EX140" s="61">
        <f t="shared" si="316"/>
        <v>36000</v>
      </c>
      <c r="EY140" s="61">
        <f t="shared" si="316"/>
        <v>36000</v>
      </c>
      <c r="EZ140" s="61">
        <f t="shared" si="316"/>
        <v>36000</v>
      </c>
      <c r="FA140" s="61"/>
      <c r="FB140" s="61"/>
      <c r="FC140" s="61"/>
      <c r="FD140" s="61"/>
      <c r="FE140" s="61"/>
      <c r="FF140" s="61"/>
      <c r="FG140" s="61"/>
      <c r="FH140" s="61"/>
      <c r="FI140" s="61"/>
      <c r="FJ140" s="61">
        <f>ML</f>
        <v>23000</v>
      </c>
      <c r="FK140" s="61">
        <f t="shared" si="295"/>
        <v>23000</v>
      </c>
      <c r="FL140" s="61">
        <f t="shared" si="295"/>
        <v>23000</v>
      </c>
      <c r="FM140" s="61">
        <f t="shared" si="295"/>
        <v>23000</v>
      </c>
      <c r="FN140" s="61">
        <f t="shared" si="295"/>
        <v>23000</v>
      </c>
      <c r="FO140" s="61">
        <f t="shared" si="295"/>
        <v>23000</v>
      </c>
      <c r="FP140" s="61">
        <f t="shared" si="295"/>
        <v>23000</v>
      </c>
      <c r="FQ140" s="61">
        <f t="shared" si="302"/>
        <v>23000</v>
      </c>
      <c r="FR140" s="61">
        <f t="shared" si="302"/>
        <v>23000</v>
      </c>
      <c r="FS140" s="61">
        <f t="shared" si="302"/>
        <v>23000</v>
      </c>
      <c r="FT140" s="61">
        <f t="shared" si="296"/>
        <v>23000</v>
      </c>
      <c r="FU140" s="61">
        <f t="shared" si="288"/>
        <v>23000</v>
      </c>
      <c r="FV140" s="61">
        <f t="shared" si="288"/>
        <v>23000</v>
      </c>
      <c r="FW140" s="61">
        <f t="shared" si="288"/>
        <v>23000</v>
      </c>
      <c r="FX140" s="61">
        <f t="shared" si="288"/>
        <v>23000</v>
      </c>
      <c r="FY140" s="61">
        <f t="shared" si="306"/>
        <v>23000</v>
      </c>
      <c r="FZ140" s="61">
        <f t="shared" si="306"/>
        <v>23000</v>
      </c>
      <c r="GA140" s="61">
        <f t="shared" si="310"/>
        <v>23000</v>
      </c>
      <c r="GB140" s="61">
        <f t="shared" si="288"/>
        <v>23000</v>
      </c>
      <c r="GC140" s="61">
        <f t="shared" si="319"/>
        <v>4000</v>
      </c>
      <c r="GD140" s="61">
        <f t="shared" si="319"/>
        <v>4000</v>
      </c>
      <c r="GE140" s="61">
        <f t="shared" si="319"/>
        <v>4000</v>
      </c>
      <c r="GF140" s="61">
        <f t="shared" si="319"/>
        <v>4000</v>
      </c>
      <c r="GG140" s="61">
        <f t="shared" ref="GG140:GG152" si="325">MN</f>
        <v>22000</v>
      </c>
      <c r="GH140" s="61">
        <f t="shared" ref="GG140:GO153" si="326">MN</f>
        <v>22000</v>
      </c>
      <c r="GI140" s="61">
        <f t="shared" si="311"/>
        <v>22000</v>
      </c>
      <c r="GJ140" s="61">
        <f t="shared" si="311"/>
        <v>22000</v>
      </c>
      <c r="GK140" s="61">
        <f t="shared" si="307"/>
        <v>22000</v>
      </c>
      <c r="GL140" s="61">
        <f t="shared" si="307"/>
        <v>22000</v>
      </c>
      <c r="GM140" s="61">
        <f t="shared" si="307"/>
        <v>22000</v>
      </c>
      <c r="GN140" s="61">
        <f t="shared" si="307"/>
        <v>22000</v>
      </c>
      <c r="GO140" s="61">
        <f>MN</f>
        <v>22000</v>
      </c>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row>
    <row r="141" spans="1:233" ht="1.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f>RJ</f>
        <v>29000</v>
      </c>
      <c r="AL141" s="61">
        <f t="shared" si="201"/>
        <v>29000</v>
      </c>
      <c r="AM141" s="61">
        <f t="shared" si="201"/>
        <v>29000</v>
      </c>
      <c r="AN141" s="61">
        <f t="shared" si="201"/>
        <v>29000</v>
      </c>
      <c r="AO141" s="61">
        <f t="shared" si="308"/>
        <v>29000</v>
      </c>
      <c r="AP141" s="61">
        <f t="shared" si="308"/>
        <v>29000</v>
      </c>
      <c r="AQ141" s="61">
        <f t="shared" si="308"/>
        <v>29000</v>
      </c>
      <c r="AR141" s="61">
        <f t="shared" si="308"/>
        <v>29000</v>
      </c>
      <c r="AS141" s="61">
        <f t="shared" si="304"/>
        <v>29000</v>
      </c>
      <c r="AT141" s="61">
        <f t="shared" si="304"/>
        <v>29000</v>
      </c>
      <c r="AU141" s="61">
        <f t="shared" si="173"/>
        <v>29000</v>
      </c>
      <c r="AV141" s="61">
        <f t="shared" si="165"/>
        <v>29000</v>
      </c>
      <c r="AW141" s="61">
        <f t="shared" si="251"/>
        <v>29000</v>
      </c>
      <c r="AX141" s="61">
        <f t="shared" si="251"/>
        <v>29000</v>
      </c>
      <c r="AY141" s="61">
        <f t="shared" si="238"/>
        <v>29000</v>
      </c>
      <c r="AZ141" s="61">
        <f t="shared" si="238"/>
        <v>29000</v>
      </c>
      <c r="BA141" s="61">
        <f t="shared" si="299"/>
        <v>29000</v>
      </c>
      <c r="BB141" s="61">
        <f t="shared" si="284"/>
        <v>29000</v>
      </c>
      <c r="BC141" s="61">
        <f t="shared" si="271"/>
        <v>29000</v>
      </c>
      <c r="BD141" s="61">
        <f t="shared" si="244"/>
        <v>29000</v>
      </c>
      <c r="BE141" s="61">
        <f t="shared" si="239"/>
        <v>29000</v>
      </c>
      <c r="BF141" s="61">
        <f t="shared" si="290"/>
        <v>29000</v>
      </c>
      <c r="BG141" s="61">
        <f t="shared" si="290"/>
        <v>29000</v>
      </c>
      <c r="BH141" s="61">
        <f t="shared" si="290"/>
        <v>29000</v>
      </c>
      <c r="BI141" s="61">
        <f t="shared" si="290"/>
        <v>29000</v>
      </c>
      <c r="BJ141" s="61">
        <f t="shared" si="290"/>
        <v>29000</v>
      </c>
      <c r="BK141" s="61">
        <f t="shared" si="290"/>
        <v>29000</v>
      </c>
      <c r="BL141" s="61">
        <f t="shared" si="278"/>
        <v>29000</v>
      </c>
      <c r="BM141" s="61">
        <f t="shared" ref="BM141:BN149" si="327">RJ</f>
        <v>29000</v>
      </c>
      <c r="BN141" s="61">
        <f t="shared" si="327"/>
        <v>29000</v>
      </c>
      <c r="BO141" s="61">
        <f t="shared" si="221"/>
        <v>29000</v>
      </c>
      <c r="BP141" s="61">
        <f t="shared" si="221"/>
        <v>29000</v>
      </c>
      <c r="BQ141" s="61">
        <f t="shared" si="147"/>
        <v>29000</v>
      </c>
      <c r="BR141" s="61">
        <f t="shared" si="161"/>
        <v>29000</v>
      </c>
      <c r="BS141" s="61">
        <f t="shared" si="167"/>
        <v>29000</v>
      </c>
      <c r="BT141" s="61">
        <f t="shared" si="174"/>
        <v>29000</v>
      </c>
      <c r="BU141" s="61">
        <f t="shared" si="312"/>
        <v>29000</v>
      </c>
      <c r="BV141" s="61">
        <f t="shared" si="312"/>
        <v>29000</v>
      </c>
      <c r="BW141" s="61">
        <f t="shared" si="321"/>
        <v>29000</v>
      </c>
      <c r="BX141" s="61">
        <f t="shared" ref="BX141:BX142" si="328">MP</f>
        <v>20000</v>
      </c>
      <c r="BY141" s="61">
        <f>MP</f>
        <v>20000</v>
      </c>
      <c r="BZ141" s="61">
        <f t="shared" si="317"/>
        <v>20000</v>
      </c>
      <c r="CA141" s="61">
        <f t="shared" si="313"/>
        <v>20000</v>
      </c>
      <c r="CB141" s="61">
        <f t="shared" si="305"/>
        <v>20000</v>
      </c>
      <c r="CC141" s="61">
        <f t="shared" si="300"/>
        <v>20000</v>
      </c>
      <c r="CD141" s="61">
        <f t="shared" si="291"/>
        <v>20000</v>
      </c>
      <c r="CE141" s="61">
        <f t="shared" si="285"/>
        <v>20000</v>
      </c>
      <c r="CF141" s="61">
        <f t="shared" si="279"/>
        <v>20000</v>
      </c>
      <c r="CG141" s="61">
        <f t="shared" si="279"/>
        <v>20000</v>
      </c>
      <c r="CH141" s="61">
        <f t="shared" si="272"/>
        <v>20000</v>
      </c>
      <c r="CI141" s="61">
        <f t="shared" si="264"/>
        <v>20000</v>
      </c>
      <c r="CJ141" s="61">
        <f t="shared" si="260"/>
        <v>20000</v>
      </c>
      <c r="CK141" s="61">
        <f t="shared" si="322"/>
        <v>20000</v>
      </c>
      <c r="CL141" s="61">
        <f t="shared" si="322"/>
        <v>20000</v>
      </c>
      <c r="CM141" s="61">
        <f t="shared" si="323"/>
        <v>35000</v>
      </c>
      <c r="CN141" s="61">
        <f>UP</f>
        <v>35000</v>
      </c>
      <c r="CO141" s="61">
        <f t="shared" si="314"/>
        <v>35000</v>
      </c>
      <c r="CP141" s="61">
        <f t="shared" si="245"/>
        <v>35000</v>
      </c>
      <c r="CQ141" s="61">
        <f t="shared" si="245"/>
        <v>35000</v>
      </c>
      <c r="CR141" s="61">
        <f t="shared" si="252"/>
        <v>35000</v>
      </c>
      <c r="CS141" s="61">
        <f t="shared" si="252"/>
        <v>35000</v>
      </c>
      <c r="CT141" s="61">
        <f t="shared" si="252"/>
        <v>35000</v>
      </c>
      <c r="CU141" s="61">
        <f t="shared" si="257"/>
        <v>35000</v>
      </c>
      <c r="CV141" s="61">
        <f t="shared" si="257"/>
        <v>35000</v>
      </c>
      <c r="CW141" s="61">
        <f t="shared" si="261"/>
        <v>35000</v>
      </c>
      <c r="CX141" s="61">
        <f t="shared" si="261"/>
        <v>35000</v>
      </c>
      <c r="CY141" s="61">
        <f t="shared" si="261"/>
        <v>35000</v>
      </c>
      <c r="CZ141" s="61">
        <f t="shared" si="166"/>
        <v>35000</v>
      </c>
      <c r="DA141" s="61">
        <f t="shared" si="171"/>
        <v>35000</v>
      </c>
      <c r="DB141" s="61">
        <f t="shared" si="280"/>
        <v>35000</v>
      </c>
      <c r="DC141" s="61">
        <f t="shared" si="280"/>
        <v>35000</v>
      </c>
      <c r="DD141" s="61">
        <f t="shared" si="301"/>
        <v>35000</v>
      </c>
      <c r="DE141" s="61">
        <f t="shared" si="301"/>
        <v>35000</v>
      </c>
      <c r="DF141" s="61">
        <f t="shared" si="195"/>
        <v>35000</v>
      </c>
      <c r="DG141" s="61">
        <f t="shared" si="199"/>
        <v>35000</v>
      </c>
      <c r="DH141" s="61">
        <f t="shared" si="199"/>
        <v>35000</v>
      </c>
      <c r="DI141" s="61">
        <f t="shared" si="199"/>
        <v>35000</v>
      </c>
      <c r="DJ141" s="61">
        <f t="shared" si="204"/>
        <v>35000</v>
      </c>
      <c r="DK141" s="61">
        <f t="shared" si="318"/>
        <v>35000</v>
      </c>
      <c r="DL141" s="61">
        <f t="shared" si="318"/>
        <v>35000</v>
      </c>
      <c r="DM141" s="61">
        <f t="shared" si="318"/>
        <v>35000</v>
      </c>
      <c r="DN141" s="61">
        <f t="shared" si="214"/>
        <v>35000</v>
      </c>
      <c r="DO141" s="61">
        <f t="shared" si="222"/>
        <v>35000</v>
      </c>
      <c r="DP141" s="61">
        <f t="shared" si="222"/>
        <v>35000</v>
      </c>
      <c r="DQ141" s="61">
        <f t="shared" si="222"/>
        <v>35000</v>
      </c>
      <c r="DR141" s="61">
        <f t="shared" si="215"/>
        <v>35000</v>
      </c>
      <c r="DS141" s="61">
        <f t="shared" si="215"/>
        <v>35000</v>
      </c>
      <c r="DT141" s="61">
        <f t="shared" si="223"/>
        <v>35000</v>
      </c>
      <c r="DU141" s="61">
        <f t="shared" si="229"/>
        <v>35000</v>
      </c>
      <c r="DV141" s="61">
        <f t="shared" si="286"/>
        <v>35000</v>
      </c>
      <c r="DW141" s="61">
        <f t="shared" ref="DU141:DY153" si="329">BR</f>
        <v>5000</v>
      </c>
      <c r="DX141" s="61">
        <f t="shared" si="329"/>
        <v>5000</v>
      </c>
      <c r="DY141" s="61">
        <f t="shared" si="329"/>
        <v>5000</v>
      </c>
      <c r="DZ141" s="61">
        <f t="shared" si="315"/>
        <v>5000</v>
      </c>
      <c r="EA141" s="61">
        <f t="shared" si="246"/>
        <v>5000</v>
      </c>
      <c r="EB141" s="61">
        <f t="shared" si="253"/>
        <v>5000</v>
      </c>
      <c r="EC141" s="61">
        <f t="shared" si="259"/>
        <v>5000</v>
      </c>
      <c r="ED141" s="61">
        <f t="shared" si="263"/>
        <v>5000</v>
      </c>
      <c r="EE141" s="61">
        <f t="shared" si="263"/>
        <v>5000</v>
      </c>
      <c r="EF141" s="61">
        <f t="shared" si="263"/>
        <v>5000</v>
      </c>
      <c r="EG141" s="61">
        <f t="shared" si="324"/>
        <v>5000</v>
      </c>
      <c r="EH141" s="61">
        <f t="shared" si="324"/>
        <v>5000</v>
      </c>
      <c r="EI141" s="61">
        <f t="shared" si="324"/>
        <v>5000</v>
      </c>
      <c r="EJ141" s="61">
        <f t="shared" si="324"/>
        <v>5000</v>
      </c>
      <c r="EK141" s="61">
        <f t="shared" si="324"/>
        <v>5000</v>
      </c>
      <c r="EL141" s="61">
        <f t="shared" si="274"/>
        <v>5000</v>
      </c>
      <c r="EM141" s="61">
        <f t="shared" si="274"/>
        <v>5000</v>
      </c>
      <c r="EN141" s="61">
        <f t="shared" si="282"/>
        <v>5000</v>
      </c>
      <c r="EO141" s="61">
        <f t="shared" si="275"/>
        <v>5000</v>
      </c>
      <c r="EP141" s="61">
        <f t="shared" si="268"/>
        <v>5000</v>
      </c>
      <c r="EQ141" s="61">
        <f t="shared" si="283"/>
        <v>5000</v>
      </c>
      <c r="ER141" s="61">
        <f t="shared" si="283"/>
        <v>5000</v>
      </c>
      <c r="ES141" s="61">
        <f t="shared" si="283"/>
        <v>5000</v>
      </c>
      <c r="ET141" s="61">
        <f t="shared" si="292"/>
        <v>5000</v>
      </c>
      <c r="EU141" s="61">
        <f t="shared" si="292"/>
        <v>5000</v>
      </c>
      <c r="EV141" s="61"/>
      <c r="EW141" s="61">
        <f t="shared" si="294"/>
        <v>36000</v>
      </c>
      <c r="EX141" s="61">
        <f t="shared" si="316"/>
        <v>36000</v>
      </c>
      <c r="EY141" s="61">
        <f t="shared" si="316"/>
        <v>36000</v>
      </c>
      <c r="EZ141" s="61">
        <f t="shared" ref="EZ141:FB143" si="330">WB</f>
        <v>36000</v>
      </c>
      <c r="FA141" s="61">
        <f t="shared" si="330"/>
        <v>36000</v>
      </c>
      <c r="FB141" s="61">
        <f t="shared" si="330"/>
        <v>36000</v>
      </c>
      <c r="FC141" s="61"/>
      <c r="FD141" s="61"/>
      <c r="FE141" s="61"/>
      <c r="FF141" s="61"/>
      <c r="FG141" s="61"/>
      <c r="FH141" s="61"/>
      <c r="FI141" s="61"/>
      <c r="FJ141" s="61">
        <f>ML</f>
        <v>23000</v>
      </c>
      <c r="FK141" s="61">
        <f t="shared" si="295"/>
        <v>23000</v>
      </c>
      <c r="FL141" s="61">
        <f t="shared" si="295"/>
        <v>23000</v>
      </c>
      <c r="FM141" s="61">
        <f t="shared" si="295"/>
        <v>23000</v>
      </c>
      <c r="FN141" s="61">
        <f t="shared" si="295"/>
        <v>23000</v>
      </c>
      <c r="FO141" s="61">
        <f t="shared" si="295"/>
        <v>23000</v>
      </c>
      <c r="FP141" s="61">
        <f t="shared" si="295"/>
        <v>23000</v>
      </c>
      <c r="FQ141" s="61">
        <f t="shared" si="302"/>
        <v>23000</v>
      </c>
      <c r="FR141" s="61">
        <f t="shared" si="302"/>
        <v>23000</v>
      </c>
      <c r="FS141" s="61">
        <f t="shared" si="302"/>
        <v>23000</v>
      </c>
      <c r="FT141" s="61">
        <f t="shared" si="296"/>
        <v>23000</v>
      </c>
      <c r="FU141" s="61">
        <f t="shared" si="288"/>
        <v>23000</v>
      </c>
      <c r="FV141" s="61">
        <f t="shared" si="288"/>
        <v>23000</v>
      </c>
      <c r="FW141" s="61">
        <f t="shared" si="288"/>
        <v>23000</v>
      </c>
      <c r="FX141" s="61">
        <f t="shared" si="288"/>
        <v>23000</v>
      </c>
      <c r="FY141" s="61">
        <f t="shared" si="306"/>
        <v>23000</v>
      </c>
      <c r="FZ141" s="61">
        <f t="shared" si="306"/>
        <v>23000</v>
      </c>
      <c r="GA141" s="61">
        <f t="shared" si="310"/>
        <v>23000</v>
      </c>
      <c r="GB141" s="61">
        <f t="shared" si="288"/>
        <v>23000</v>
      </c>
      <c r="GC141" s="61">
        <f t="shared" si="319"/>
        <v>4000</v>
      </c>
      <c r="GD141" s="61">
        <f t="shared" si="319"/>
        <v>4000</v>
      </c>
      <c r="GE141" s="61">
        <f t="shared" si="319"/>
        <v>4000</v>
      </c>
      <c r="GF141" s="61">
        <f t="shared" si="319"/>
        <v>4000</v>
      </c>
      <c r="GG141" s="61">
        <f t="shared" si="325"/>
        <v>22000</v>
      </c>
      <c r="GH141" s="61">
        <f t="shared" si="326"/>
        <v>22000</v>
      </c>
      <c r="GI141" s="61">
        <f t="shared" si="311"/>
        <v>22000</v>
      </c>
      <c r="GJ141" s="61">
        <f t="shared" si="311"/>
        <v>22000</v>
      </c>
      <c r="GK141" s="61">
        <f t="shared" si="307"/>
        <v>22000</v>
      </c>
      <c r="GL141" s="61">
        <f t="shared" si="307"/>
        <v>22000</v>
      </c>
      <c r="GM141" s="61">
        <f t="shared" si="307"/>
        <v>22000</v>
      </c>
      <c r="GN141" s="61">
        <f t="shared" si="307"/>
        <v>22000</v>
      </c>
      <c r="GO141" s="61">
        <f>MN</f>
        <v>22000</v>
      </c>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row>
    <row r="142" spans="1:233" ht="1.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f>RJ</f>
        <v>29000</v>
      </c>
      <c r="AL142" s="61">
        <f t="shared" si="201"/>
        <v>29000</v>
      </c>
      <c r="AM142" s="61">
        <f t="shared" si="201"/>
        <v>29000</v>
      </c>
      <c r="AN142" s="61">
        <f t="shared" si="201"/>
        <v>29000</v>
      </c>
      <c r="AO142" s="61">
        <f t="shared" si="308"/>
        <v>29000</v>
      </c>
      <c r="AP142" s="61">
        <f t="shared" si="308"/>
        <v>29000</v>
      </c>
      <c r="AQ142" s="61">
        <f t="shared" si="308"/>
        <v>29000</v>
      </c>
      <c r="AR142" s="61">
        <f t="shared" si="308"/>
        <v>29000</v>
      </c>
      <c r="AS142" s="61">
        <f t="shared" si="304"/>
        <v>29000</v>
      </c>
      <c r="AT142" s="61">
        <f t="shared" si="304"/>
        <v>29000</v>
      </c>
      <c r="AU142" s="61">
        <f t="shared" si="173"/>
        <v>29000</v>
      </c>
      <c r="AV142" s="61">
        <f t="shared" si="165"/>
        <v>29000</v>
      </c>
      <c r="AW142" s="61">
        <f t="shared" si="251"/>
        <v>29000</v>
      </c>
      <c r="AX142" s="61">
        <f t="shared" si="251"/>
        <v>29000</v>
      </c>
      <c r="AY142" s="61">
        <f t="shared" si="238"/>
        <v>29000</v>
      </c>
      <c r="AZ142" s="61">
        <f t="shared" si="238"/>
        <v>29000</v>
      </c>
      <c r="BA142" s="61">
        <f t="shared" si="299"/>
        <v>29000</v>
      </c>
      <c r="BB142" s="61">
        <f t="shared" si="284"/>
        <v>29000</v>
      </c>
      <c r="BC142" s="61">
        <f t="shared" si="271"/>
        <v>29000</v>
      </c>
      <c r="BD142" s="61">
        <f t="shared" si="244"/>
        <v>29000</v>
      </c>
      <c r="BE142" s="61">
        <f t="shared" si="239"/>
        <v>29000</v>
      </c>
      <c r="BF142" s="61">
        <f t="shared" si="290"/>
        <v>29000</v>
      </c>
      <c r="BG142" s="61">
        <f t="shared" si="290"/>
        <v>29000</v>
      </c>
      <c r="BH142" s="61">
        <f t="shared" si="290"/>
        <v>29000</v>
      </c>
      <c r="BI142" s="61">
        <f t="shared" si="290"/>
        <v>29000</v>
      </c>
      <c r="BJ142" s="61">
        <f t="shared" si="290"/>
        <v>29000</v>
      </c>
      <c r="BK142" s="61">
        <f t="shared" si="290"/>
        <v>29000</v>
      </c>
      <c r="BL142" s="61">
        <f t="shared" si="278"/>
        <v>29000</v>
      </c>
      <c r="BM142" s="61">
        <f t="shared" si="327"/>
        <v>29000</v>
      </c>
      <c r="BN142" s="61">
        <f t="shared" si="327"/>
        <v>29000</v>
      </c>
      <c r="BO142" s="61">
        <f t="shared" ref="BO142:BP148" si="331">RJ</f>
        <v>29000</v>
      </c>
      <c r="BP142" s="61">
        <f t="shared" si="331"/>
        <v>29000</v>
      </c>
      <c r="BQ142" s="61">
        <f t="shared" si="147"/>
        <v>29000</v>
      </c>
      <c r="BR142" s="61">
        <f t="shared" si="161"/>
        <v>29000</v>
      </c>
      <c r="BS142" s="61">
        <f t="shared" si="167"/>
        <v>29000</v>
      </c>
      <c r="BT142" s="61">
        <f t="shared" si="174"/>
        <v>29000</v>
      </c>
      <c r="BU142" s="61">
        <f t="shared" si="312"/>
        <v>29000</v>
      </c>
      <c r="BV142" s="61">
        <f t="shared" si="312"/>
        <v>29000</v>
      </c>
      <c r="BW142" s="61">
        <f t="shared" si="321"/>
        <v>29000</v>
      </c>
      <c r="BX142" s="61">
        <f t="shared" si="328"/>
        <v>20000</v>
      </c>
      <c r="BY142" s="61">
        <f>MP</f>
        <v>20000</v>
      </c>
      <c r="BZ142" s="61">
        <f t="shared" si="317"/>
        <v>20000</v>
      </c>
      <c r="CA142" s="61">
        <f t="shared" si="313"/>
        <v>20000</v>
      </c>
      <c r="CB142" s="61">
        <f t="shared" si="305"/>
        <v>20000</v>
      </c>
      <c r="CC142" s="61">
        <f t="shared" si="300"/>
        <v>20000</v>
      </c>
      <c r="CD142" s="61">
        <f t="shared" si="291"/>
        <v>20000</v>
      </c>
      <c r="CE142" s="61">
        <f t="shared" si="285"/>
        <v>20000</v>
      </c>
      <c r="CF142" s="61">
        <f t="shared" si="279"/>
        <v>20000</v>
      </c>
      <c r="CG142" s="61">
        <f t="shared" si="279"/>
        <v>20000</v>
      </c>
      <c r="CH142" s="61">
        <f t="shared" si="272"/>
        <v>20000</v>
      </c>
      <c r="CI142" s="61">
        <f t="shared" si="264"/>
        <v>20000</v>
      </c>
      <c r="CJ142" s="61">
        <f t="shared" si="260"/>
        <v>20000</v>
      </c>
      <c r="CK142" s="61">
        <f t="shared" si="322"/>
        <v>20000</v>
      </c>
      <c r="CL142" s="61">
        <f t="shared" si="322"/>
        <v>20000</v>
      </c>
      <c r="CM142" s="61">
        <f t="shared" si="323"/>
        <v>35000</v>
      </c>
      <c r="CN142" s="61">
        <f>UP</f>
        <v>35000</v>
      </c>
      <c r="CO142" s="61">
        <f t="shared" si="314"/>
        <v>35000</v>
      </c>
      <c r="CP142" s="61">
        <f t="shared" si="245"/>
        <v>35000</v>
      </c>
      <c r="CQ142" s="61">
        <f t="shared" si="245"/>
        <v>35000</v>
      </c>
      <c r="CR142" s="61">
        <f t="shared" si="252"/>
        <v>35000</v>
      </c>
      <c r="CS142" s="61">
        <f t="shared" si="252"/>
        <v>35000</v>
      </c>
      <c r="CT142" s="61">
        <f t="shared" si="252"/>
        <v>35000</v>
      </c>
      <c r="CU142" s="61">
        <f t="shared" si="257"/>
        <v>35000</v>
      </c>
      <c r="CV142" s="61">
        <f t="shared" si="257"/>
        <v>35000</v>
      </c>
      <c r="CW142" s="61">
        <f t="shared" si="261"/>
        <v>35000</v>
      </c>
      <c r="CX142" s="61">
        <f t="shared" si="261"/>
        <v>35000</v>
      </c>
      <c r="CY142" s="61">
        <f t="shared" si="261"/>
        <v>35000</v>
      </c>
      <c r="CZ142" s="61">
        <f t="shared" si="166"/>
        <v>35000</v>
      </c>
      <c r="DA142" s="61">
        <f t="shared" si="171"/>
        <v>35000</v>
      </c>
      <c r="DB142" s="61">
        <f t="shared" si="280"/>
        <v>35000</v>
      </c>
      <c r="DC142" s="61">
        <f t="shared" si="280"/>
        <v>35000</v>
      </c>
      <c r="DD142" s="61">
        <f t="shared" si="301"/>
        <v>35000</v>
      </c>
      <c r="DE142" s="61">
        <f t="shared" si="301"/>
        <v>35000</v>
      </c>
      <c r="DF142" s="61">
        <f t="shared" si="195"/>
        <v>35000</v>
      </c>
      <c r="DG142" s="61">
        <f t="shared" si="199"/>
        <v>35000</v>
      </c>
      <c r="DH142" s="61">
        <f t="shared" si="199"/>
        <v>35000</v>
      </c>
      <c r="DI142" s="61">
        <f t="shared" si="199"/>
        <v>35000</v>
      </c>
      <c r="DJ142" s="61">
        <f t="shared" si="204"/>
        <v>35000</v>
      </c>
      <c r="DK142" s="61">
        <f t="shared" si="318"/>
        <v>35000</v>
      </c>
      <c r="DL142" s="61">
        <f t="shared" si="318"/>
        <v>35000</v>
      </c>
      <c r="DM142" s="61">
        <f t="shared" si="318"/>
        <v>35000</v>
      </c>
      <c r="DN142" s="61">
        <f t="shared" si="214"/>
        <v>35000</v>
      </c>
      <c r="DO142" s="61">
        <f t="shared" ref="DO142:DS160" si="332">UP</f>
        <v>35000</v>
      </c>
      <c r="DP142" s="61">
        <f t="shared" si="332"/>
        <v>35000</v>
      </c>
      <c r="DQ142" s="61">
        <f t="shared" si="332"/>
        <v>35000</v>
      </c>
      <c r="DR142" s="61">
        <f t="shared" si="215"/>
        <v>35000</v>
      </c>
      <c r="DS142" s="61">
        <f t="shared" si="215"/>
        <v>35000</v>
      </c>
      <c r="DT142" s="61">
        <f t="shared" si="223"/>
        <v>35000</v>
      </c>
      <c r="DU142" s="61">
        <f t="shared" si="229"/>
        <v>35000</v>
      </c>
      <c r="DV142" s="61">
        <f t="shared" ref="DV142:DV151" si="333">BR</f>
        <v>5000</v>
      </c>
      <c r="DW142" s="61">
        <f t="shared" si="329"/>
        <v>5000</v>
      </c>
      <c r="DX142" s="61">
        <f t="shared" si="329"/>
        <v>5000</v>
      </c>
      <c r="DY142" s="61">
        <f t="shared" si="329"/>
        <v>5000</v>
      </c>
      <c r="DZ142" s="61">
        <f t="shared" si="315"/>
        <v>5000</v>
      </c>
      <c r="EA142" s="61">
        <f t="shared" si="246"/>
        <v>5000</v>
      </c>
      <c r="EB142" s="61">
        <f t="shared" si="253"/>
        <v>5000</v>
      </c>
      <c r="EC142" s="61">
        <f t="shared" si="259"/>
        <v>5000</v>
      </c>
      <c r="ED142" s="61">
        <f t="shared" si="263"/>
        <v>5000</v>
      </c>
      <c r="EE142" s="61">
        <f t="shared" si="263"/>
        <v>5000</v>
      </c>
      <c r="EF142" s="61">
        <f t="shared" si="263"/>
        <v>5000</v>
      </c>
      <c r="EG142" s="61">
        <f t="shared" si="324"/>
        <v>5000</v>
      </c>
      <c r="EH142" s="61">
        <f t="shared" si="324"/>
        <v>5000</v>
      </c>
      <c r="EI142" s="61">
        <f t="shared" si="324"/>
        <v>5000</v>
      </c>
      <c r="EJ142" s="61">
        <f t="shared" si="324"/>
        <v>5000</v>
      </c>
      <c r="EK142" s="61">
        <f t="shared" si="324"/>
        <v>5000</v>
      </c>
      <c r="EL142" s="61">
        <f t="shared" si="274"/>
        <v>5000</v>
      </c>
      <c r="EM142" s="61">
        <f t="shared" si="274"/>
        <v>5000</v>
      </c>
      <c r="EN142" s="61">
        <f t="shared" si="282"/>
        <v>5000</v>
      </c>
      <c r="EO142" s="61">
        <f t="shared" si="275"/>
        <v>5000</v>
      </c>
      <c r="EP142" s="61">
        <f t="shared" si="268"/>
        <v>5000</v>
      </c>
      <c r="EQ142" s="61">
        <f t="shared" si="283"/>
        <v>5000</v>
      </c>
      <c r="ER142" s="61">
        <f t="shared" si="283"/>
        <v>5000</v>
      </c>
      <c r="ES142" s="61">
        <f t="shared" si="283"/>
        <v>5000</v>
      </c>
      <c r="ET142" s="61">
        <f t="shared" si="292"/>
        <v>5000</v>
      </c>
      <c r="EU142" s="61">
        <f t="shared" si="292"/>
        <v>5000</v>
      </c>
      <c r="EV142" s="61">
        <f>WB</f>
        <v>36000</v>
      </c>
      <c r="EW142" s="61">
        <f t="shared" si="294"/>
        <v>36000</v>
      </c>
      <c r="EX142" s="61">
        <f t="shared" si="316"/>
        <v>36000</v>
      </c>
      <c r="EY142" s="61">
        <f t="shared" si="316"/>
        <v>36000</v>
      </c>
      <c r="EZ142" s="61">
        <f t="shared" si="330"/>
        <v>36000</v>
      </c>
      <c r="FA142" s="61">
        <f t="shared" si="330"/>
        <v>36000</v>
      </c>
      <c r="FB142" s="61">
        <f t="shared" si="330"/>
        <v>36000</v>
      </c>
      <c r="FC142" s="61"/>
      <c r="FD142" s="61"/>
      <c r="FE142" s="61"/>
      <c r="FF142" s="61"/>
      <c r="FG142" s="61"/>
      <c r="FH142" s="61"/>
      <c r="FI142" s="61"/>
      <c r="FJ142" s="61"/>
      <c r="FK142" s="61">
        <f t="shared" si="295"/>
        <v>23000</v>
      </c>
      <c r="FL142" s="61">
        <f t="shared" si="295"/>
        <v>23000</v>
      </c>
      <c r="FM142" s="61">
        <f t="shared" si="295"/>
        <v>23000</v>
      </c>
      <c r="FN142" s="61">
        <f t="shared" si="295"/>
        <v>23000</v>
      </c>
      <c r="FO142" s="61">
        <f t="shared" si="295"/>
        <v>23000</v>
      </c>
      <c r="FP142" s="61">
        <f t="shared" si="295"/>
        <v>23000</v>
      </c>
      <c r="FQ142" s="61">
        <f t="shared" si="295"/>
        <v>23000</v>
      </c>
      <c r="FR142" s="61">
        <f t="shared" si="295"/>
        <v>23000</v>
      </c>
      <c r="FS142" s="61">
        <f t="shared" si="288"/>
        <v>23000</v>
      </c>
      <c r="FT142" s="61">
        <f t="shared" si="288"/>
        <v>23000</v>
      </c>
      <c r="FU142" s="61">
        <f t="shared" si="288"/>
        <v>23000</v>
      </c>
      <c r="FV142" s="61">
        <f t="shared" si="288"/>
        <v>23000</v>
      </c>
      <c r="FW142" s="61">
        <f t="shared" si="288"/>
        <v>23000</v>
      </c>
      <c r="FX142" s="61">
        <f t="shared" si="288"/>
        <v>23000</v>
      </c>
      <c r="FY142" s="61">
        <f t="shared" si="288"/>
        <v>23000</v>
      </c>
      <c r="FZ142" s="61">
        <f t="shared" si="288"/>
        <v>23000</v>
      </c>
      <c r="GA142" s="61">
        <f t="shared" si="288"/>
        <v>23000</v>
      </c>
      <c r="GB142" s="61">
        <f t="shared" ref="GB142:GB151" si="334">AS</f>
        <v>4000</v>
      </c>
      <c r="GC142" s="61">
        <f t="shared" si="319"/>
        <v>4000</v>
      </c>
      <c r="GD142" s="61">
        <f t="shared" si="319"/>
        <v>4000</v>
      </c>
      <c r="GE142" s="61">
        <f t="shared" si="319"/>
        <v>4000</v>
      </c>
      <c r="GF142" s="61">
        <f t="shared" si="319"/>
        <v>4000</v>
      </c>
      <c r="GG142" s="61">
        <f t="shared" si="325"/>
        <v>22000</v>
      </c>
      <c r="GH142" s="61">
        <f t="shared" si="326"/>
        <v>22000</v>
      </c>
      <c r="GI142" s="61">
        <f t="shared" si="311"/>
        <v>22000</v>
      </c>
      <c r="GJ142" s="61">
        <f t="shared" si="311"/>
        <v>22000</v>
      </c>
      <c r="GK142" s="61">
        <f t="shared" si="307"/>
        <v>22000</v>
      </c>
      <c r="GL142" s="61">
        <f t="shared" si="307"/>
        <v>22000</v>
      </c>
      <c r="GM142" s="61">
        <f t="shared" si="307"/>
        <v>22000</v>
      </c>
      <c r="GN142" s="61">
        <f t="shared" si="307"/>
        <v>22000</v>
      </c>
      <c r="GO142" s="61">
        <f>MN</f>
        <v>22000</v>
      </c>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row>
    <row r="143" spans="1:233" ht="1.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f>RJ</f>
        <v>29000</v>
      </c>
      <c r="AL143" s="61">
        <f t="shared" si="201"/>
        <v>29000</v>
      </c>
      <c r="AM143" s="61">
        <f t="shared" si="201"/>
        <v>29000</v>
      </c>
      <c r="AN143" s="61">
        <f t="shared" si="201"/>
        <v>29000</v>
      </c>
      <c r="AO143" s="61">
        <f t="shared" si="308"/>
        <v>29000</v>
      </c>
      <c r="AP143" s="61">
        <f t="shared" si="308"/>
        <v>29000</v>
      </c>
      <c r="AQ143" s="61">
        <f t="shared" si="308"/>
        <v>29000</v>
      </c>
      <c r="AR143" s="61">
        <f t="shared" si="308"/>
        <v>29000</v>
      </c>
      <c r="AS143" s="61">
        <f t="shared" si="304"/>
        <v>29000</v>
      </c>
      <c r="AT143" s="61">
        <f t="shared" si="304"/>
        <v>29000</v>
      </c>
      <c r="AU143" s="61">
        <f t="shared" si="173"/>
        <v>29000</v>
      </c>
      <c r="AV143" s="61">
        <f t="shared" si="165"/>
        <v>29000</v>
      </c>
      <c r="AW143" s="61">
        <f t="shared" si="251"/>
        <v>29000</v>
      </c>
      <c r="AX143" s="61">
        <f t="shared" si="251"/>
        <v>29000</v>
      </c>
      <c r="AY143" s="61">
        <f t="shared" si="238"/>
        <v>29000</v>
      </c>
      <c r="AZ143" s="61">
        <f t="shared" si="238"/>
        <v>29000</v>
      </c>
      <c r="BA143" s="61">
        <f t="shared" si="299"/>
        <v>29000</v>
      </c>
      <c r="BB143" s="61">
        <f t="shared" si="284"/>
        <v>29000</v>
      </c>
      <c r="BC143" s="61">
        <f t="shared" si="271"/>
        <v>29000</v>
      </c>
      <c r="BD143" s="61">
        <f t="shared" si="244"/>
        <v>29000</v>
      </c>
      <c r="BE143" s="61">
        <f t="shared" si="239"/>
        <v>29000</v>
      </c>
      <c r="BF143" s="61">
        <f t="shared" si="290"/>
        <v>29000</v>
      </c>
      <c r="BG143" s="61">
        <f t="shared" si="290"/>
        <v>29000</v>
      </c>
      <c r="BH143" s="61">
        <f t="shared" si="290"/>
        <v>29000</v>
      </c>
      <c r="BI143" s="61">
        <f t="shared" si="290"/>
        <v>29000</v>
      </c>
      <c r="BJ143" s="61">
        <f t="shared" si="290"/>
        <v>29000</v>
      </c>
      <c r="BK143" s="61">
        <f t="shared" si="290"/>
        <v>29000</v>
      </c>
      <c r="BL143" s="61">
        <f t="shared" si="278"/>
        <v>29000</v>
      </c>
      <c r="BM143" s="61">
        <f t="shared" si="327"/>
        <v>29000</v>
      </c>
      <c r="BN143" s="61">
        <f t="shared" si="327"/>
        <v>29000</v>
      </c>
      <c r="BO143" s="61">
        <f t="shared" si="331"/>
        <v>29000</v>
      </c>
      <c r="BP143" s="61">
        <f t="shared" si="331"/>
        <v>29000</v>
      </c>
      <c r="BQ143" s="61">
        <f t="shared" si="147"/>
        <v>29000</v>
      </c>
      <c r="BR143" s="61">
        <f t="shared" si="161"/>
        <v>29000</v>
      </c>
      <c r="BS143" s="61">
        <f t="shared" si="167"/>
        <v>29000</v>
      </c>
      <c r="BT143" s="61">
        <f t="shared" si="174"/>
        <v>29000</v>
      </c>
      <c r="BU143" s="61">
        <f t="shared" si="312"/>
        <v>29000</v>
      </c>
      <c r="BV143" s="61">
        <f t="shared" si="312"/>
        <v>29000</v>
      </c>
      <c r="BW143" s="61">
        <f t="shared" si="321"/>
        <v>29000</v>
      </c>
      <c r="BX143" s="61">
        <f t="shared" ref="BX143" si="335">MP</f>
        <v>20000</v>
      </c>
      <c r="BY143" s="61">
        <f>MP</f>
        <v>20000</v>
      </c>
      <c r="BZ143" s="61">
        <f t="shared" si="317"/>
        <v>20000</v>
      </c>
      <c r="CA143" s="61">
        <f t="shared" si="313"/>
        <v>20000</v>
      </c>
      <c r="CB143" s="61">
        <f t="shared" si="305"/>
        <v>20000</v>
      </c>
      <c r="CC143" s="61">
        <f t="shared" si="300"/>
        <v>20000</v>
      </c>
      <c r="CD143" s="61">
        <f t="shared" si="291"/>
        <v>20000</v>
      </c>
      <c r="CE143" s="61">
        <f t="shared" si="285"/>
        <v>20000</v>
      </c>
      <c r="CF143" s="61">
        <f t="shared" si="279"/>
        <v>20000</v>
      </c>
      <c r="CG143" s="61">
        <f t="shared" si="279"/>
        <v>20000</v>
      </c>
      <c r="CH143" s="61">
        <f t="shared" si="272"/>
        <v>20000</v>
      </c>
      <c r="CI143" s="61">
        <f t="shared" si="264"/>
        <v>20000</v>
      </c>
      <c r="CJ143" s="61">
        <f t="shared" si="260"/>
        <v>20000</v>
      </c>
      <c r="CK143" s="61"/>
      <c r="CL143" s="61">
        <f t="shared" ref="CJ143:CN157" si="336">UP</f>
        <v>35000</v>
      </c>
      <c r="CM143" s="61">
        <f>UP</f>
        <v>35000</v>
      </c>
      <c r="CN143" s="61">
        <f>UP</f>
        <v>35000</v>
      </c>
      <c r="CO143" s="61">
        <f t="shared" si="314"/>
        <v>35000</v>
      </c>
      <c r="CP143" s="61">
        <f t="shared" si="245"/>
        <v>35000</v>
      </c>
      <c r="CQ143" s="61">
        <f t="shared" si="245"/>
        <v>35000</v>
      </c>
      <c r="CR143" s="61">
        <f t="shared" si="252"/>
        <v>35000</v>
      </c>
      <c r="CS143" s="61">
        <f t="shared" si="252"/>
        <v>35000</v>
      </c>
      <c r="CT143" s="61">
        <f t="shared" si="252"/>
        <v>35000</v>
      </c>
      <c r="CU143" s="61">
        <f t="shared" si="257"/>
        <v>35000</v>
      </c>
      <c r="CV143" s="61">
        <f t="shared" si="257"/>
        <v>35000</v>
      </c>
      <c r="CW143" s="61">
        <f t="shared" si="261"/>
        <v>35000</v>
      </c>
      <c r="CX143" s="61">
        <f t="shared" si="261"/>
        <v>35000</v>
      </c>
      <c r="CY143" s="61">
        <f t="shared" si="261"/>
        <v>35000</v>
      </c>
      <c r="CZ143" s="61">
        <f t="shared" si="166"/>
        <v>35000</v>
      </c>
      <c r="DA143" s="61">
        <f t="shared" si="171"/>
        <v>35000</v>
      </c>
      <c r="DB143" s="61">
        <f t="shared" si="280"/>
        <v>35000</v>
      </c>
      <c r="DC143" s="61">
        <f t="shared" si="280"/>
        <v>35000</v>
      </c>
      <c r="DD143" s="61">
        <f t="shared" si="301"/>
        <v>35000</v>
      </c>
      <c r="DE143" s="61">
        <f t="shared" si="301"/>
        <v>35000</v>
      </c>
      <c r="DF143" s="61">
        <f t="shared" si="195"/>
        <v>35000</v>
      </c>
      <c r="DG143" s="61">
        <f t="shared" si="199"/>
        <v>35000</v>
      </c>
      <c r="DH143" s="61">
        <f t="shared" si="199"/>
        <v>35000</v>
      </c>
      <c r="DI143" s="61">
        <f t="shared" si="199"/>
        <v>35000</v>
      </c>
      <c r="DJ143" s="61">
        <f t="shared" si="204"/>
        <v>35000</v>
      </c>
      <c r="DK143" s="61">
        <f t="shared" si="318"/>
        <v>35000</v>
      </c>
      <c r="DL143" s="61">
        <f t="shared" si="318"/>
        <v>35000</v>
      </c>
      <c r="DM143" s="61">
        <f t="shared" si="318"/>
        <v>35000</v>
      </c>
      <c r="DN143" s="61">
        <f t="shared" si="214"/>
        <v>35000</v>
      </c>
      <c r="DO143" s="61">
        <f t="shared" si="332"/>
        <v>35000</v>
      </c>
      <c r="DP143" s="61">
        <f t="shared" si="332"/>
        <v>35000</v>
      </c>
      <c r="DQ143" s="61">
        <f t="shared" si="332"/>
        <v>35000</v>
      </c>
      <c r="DR143" s="61">
        <f t="shared" si="215"/>
        <v>35000</v>
      </c>
      <c r="DS143" s="61">
        <f t="shared" si="215"/>
        <v>35000</v>
      </c>
      <c r="DT143" s="61">
        <f t="shared" si="223"/>
        <v>35000</v>
      </c>
      <c r="DU143" s="61">
        <f t="shared" si="329"/>
        <v>5000</v>
      </c>
      <c r="DV143" s="61">
        <f t="shared" si="333"/>
        <v>5000</v>
      </c>
      <c r="DW143" s="61">
        <f t="shared" si="329"/>
        <v>5000</v>
      </c>
      <c r="DX143" s="61">
        <f t="shared" si="329"/>
        <v>5000</v>
      </c>
      <c r="DY143" s="61">
        <f t="shared" si="329"/>
        <v>5000</v>
      </c>
      <c r="DZ143" s="61">
        <f t="shared" si="315"/>
        <v>5000</v>
      </c>
      <c r="EA143" s="61">
        <f t="shared" si="246"/>
        <v>5000</v>
      </c>
      <c r="EB143" s="61">
        <f t="shared" si="253"/>
        <v>5000</v>
      </c>
      <c r="EC143" s="61">
        <f t="shared" si="259"/>
        <v>5000</v>
      </c>
      <c r="ED143" s="61">
        <f t="shared" si="263"/>
        <v>5000</v>
      </c>
      <c r="EE143" s="61">
        <f t="shared" si="263"/>
        <v>5000</v>
      </c>
      <c r="EF143" s="61">
        <f t="shared" si="263"/>
        <v>5000</v>
      </c>
      <c r="EG143" s="61">
        <f t="shared" si="324"/>
        <v>5000</v>
      </c>
      <c r="EH143" s="61">
        <f t="shared" si="324"/>
        <v>5000</v>
      </c>
      <c r="EI143" s="61">
        <f t="shared" si="324"/>
        <v>5000</v>
      </c>
      <c r="EJ143" s="61">
        <f t="shared" si="324"/>
        <v>5000</v>
      </c>
      <c r="EK143" s="61">
        <f t="shared" si="324"/>
        <v>5000</v>
      </c>
      <c r="EL143" s="61">
        <f t="shared" si="274"/>
        <v>5000</v>
      </c>
      <c r="EM143" s="61">
        <f t="shared" si="274"/>
        <v>5000</v>
      </c>
      <c r="EN143" s="61">
        <f t="shared" si="282"/>
        <v>5000</v>
      </c>
      <c r="EO143" s="61">
        <f t="shared" si="275"/>
        <v>5000</v>
      </c>
      <c r="EP143" s="61">
        <f t="shared" si="268"/>
        <v>5000</v>
      </c>
      <c r="EQ143" s="61">
        <f t="shared" si="283"/>
        <v>5000</v>
      </c>
      <c r="ER143" s="61">
        <f t="shared" si="283"/>
        <v>5000</v>
      </c>
      <c r="ES143" s="61">
        <f t="shared" si="283"/>
        <v>5000</v>
      </c>
      <c r="ET143" s="61">
        <f t="shared" si="283"/>
        <v>5000</v>
      </c>
      <c r="EU143" s="61">
        <f t="shared" ref="EU143" si="337">WB</f>
        <v>36000</v>
      </c>
      <c r="EV143" s="61">
        <f>WB</f>
        <v>36000</v>
      </c>
      <c r="EW143" s="61">
        <f t="shared" si="294"/>
        <v>36000</v>
      </c>
      <c r="EX143" s="61">
        <f t="shared" si="316"/>
        <v>36000</v>
      </c>
      <c r="EY143" s="61">
        <f t="shared" si="316"/>
        <v>36000</v>
      </c>
      <c r="EZ143" s="61">
        <f t="shared" si="330"/>
        <v>36000</v>
      </c>
      <c r="FA143" s="61">
        <f t="shared" si="330"/>
        <v>36000</v>
      </c>
      <c r="FB143" s="61">
        <f t="shared" si="330"/>
        <v>36000</v>
      </c>
      <c r="FC143" s="61">
        <f>WB</f>
        <v>36000</v>
      </c>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f t="shared" ref="GA143:GA152" si="338">AS</f>
        <v>4000</v>
      </c>
      <c r="GB143" s="61">
        <f t="shared" si="334"/>
        <v>4000</v>
      </c>
      <c r="GC143" s="61">
        <f t="shared" ref="GC143:GE145" si="339">AS</f>
        <v>4000</v>
      </c>
      <c r="GD143" s="61">
        <f t="shared" si="339"/>
        <v>4000</v>
      </c>
      <c r="GE143" s="61">
        <f t="shared" si="339"/>
        <v>4000</v>
      </c>
      <c r="GF143" s="61">
        <f t="shared" ref="GF143:GF152" si="340">MN</f>
        <v>22000</v>
      </c>
      <c r="GG143" s="61">
        <f t="shared" si="325"/>
        <v>22000</v>
      </c>
      <c r="GH143" s="61">
        <f t="shared" si="326"/>
        <v>22000</v>
      </c>
      <c r="GI143" s="61">
        <f t="shared" si="311"/>
        <v>22000</v>
      </c>
      <c r="GJ143" s="61">
        <f t="shared" si="311"/>
        <v>22000</v>
      </c>
      <c r="GK143" s="61">
        <f t="shared" si="307"/>
        <v>22000</v>
      </c>
      <c r="GL143" s="61">
        <f t="shared" si="307"/>
        <v>22000</v>
      </c>
      <c r="GM143" s="61">
        <f t="shared" si="307"/>
        <v>22000</v>
      </c>
      <c r="GN143" s="61">
        <f t="shared" si="307"/>
        <v>22000</v>
      </c>
      <c r="GO143" s="61">
        <f>MN</f>
        <v>22000</v>
      </c>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row>
    <row r="144" spans="1:233" ht="1.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f t="shared" ref="AK144:AN150" si="341">RJ</f>
        <v>29000</v>
      </c>
      <c r="AL144" s="61">
        <f t="shared" si="201"/>
        <v>29000</v>
      </c>
      <c r="AM144" s="61">
        <f t="shared" si="201"/>
        <v>29000</v>
      </c>
      <c r="AN144" s="61">
        <f t="shared" si="201"/>
        <v>29000</v>
      </c>
      <c r="AO144" s="61">
        <f t="shared" si="308"/>
        <v>29000</v>
      </c>
      <c r="AP144" s="61">
        <f t="shared" si="308"/>
        <v>29000</v>
      </c>
      <c r="AQ144" s="61">
        <f t="shared" si="308"/>
        <v>29000</v>
      </c>
      <c r="AR144" s="61">
        <f t="shared" si="308"/>
        <v>29000</v>
      </c>
      <c r="AS144" s="61">
        <f t="shared" si="304"/>
        <v>29000</v>
      </c>
      <c r="AT144" s="61">
        <f t="shared" si="304"/>
        <v>29000</v>
      </c>
      <c r="AU144" s="61">
        <f t="shared" si="173"/>
        <v>29000</v>
      </c>
      <c r="AV144" s="61">
        <f t="shared" si="165"/>
        <v>29000</v>
      </c>
      <c r="AW144" s="61">
        <f t="shared" si="251"/>
        <v>29000</v>
      </c>
      <c r="AX144" s="61">
        <f t="shared" si="251"/>
        <v>29000</v>
      </c>
      <c r="AY144" s="61">
        <f t="shared" si="238"/>
        <v>29000</v>
      </c>
      <c r="AZ144" s="61">
        <f t="shared" si="238"/>
        <v>29000</v>
      </c>
      <c r="BA144" s="61">
        <f t="shared" si="299"/>
        <v>29000</v>
      </c>
      <c r="BB144" s="61">
        <f t="shared" si="284"/>
        <v>29000</v>
      </c>
      <c r="BC144" s="61">
        <f t="shared" si="271"/>
        <v>29000</v>
      </c>
      <c r="BD144" s="61">
        <f t="shared" si="244"/>
        <v>29000</v>
      </c>
      <c r="BE144" s="61">
        <f t="shared" si="239"/>
        <v>29000</v>
      </c>
      <c r="BF144" s="61">
        <f t="shared" ref="BF144:BK153" si="342">RJ</f>
        <v>29000</v>
      </c>
      <c r="BG144" s="61">
        <f t="shared" si="342"/>
        <v>29000</v>
      </c>
      <c r="BH144" s="61">
        <f t="shared" si="342"/>
        <v>29000</v>
      </c>
      <c r="BI144" s="61">
        <f t="shared" si="342"/>
        <v>29000</v>
      </c>
      <c r="BJ144" s="61">
        <f t="shared" si="342"/>
        <v>29000</v>
      </c>
      <c r="BK144" s="61">
        <f t="shared" si="342"/>
        <v>29000</v>
      </c>
      <c r="BL144" s="61">
        <f t="shared" si="278"/>
        <v>29000</v>
      </c>
      <c r="BM144" s="61">
        <f t="shared" si="327"/>
        <v>29000</v>
      </c>
      <c r="BN144" s="61">
        <f t="shared" si="327"/>
        <v>29000</v>
      </c>
      <c r="BO144" s="61">
        <f t="shared" si="331"/>
        <v>29000</v>
      </c>
      <c r="BP144" s="61">
        <f t="shared" si="331"/>
        <v>29000</v>
      </c>
      <c r="BQ144" s="61">
        <f t="shared" si="147"/>
        <v>29000</v>
      </c>
      <c r="BR144" s="61">
        <f t="shared" si="161"/>
        <v>29000</v>
      </c>
      <c r="BS144" s="61">
        <f t="shared" si="167"/>
        <v>29000</v>
      </c>
      <c r="BT144" s="61">
        <f t="shared" ref="BT144:BT160" si="343">RJ</f>
        <v>29000</v>
      </c>
      <c r="BU144" s="61">
        <f t="shared" si="312"/>
        <v>29000</v>
      </c>
      <c r="BV144" s="61">
        <f t="shared" si="312"/>
        <v>29000</v>
      </c>
      <c r="BW144" s="61">
        <f t="shared" si="321"/>
        <v>29000</v>
      </c>
      <c r="BX144" s="61">
        <f t="shared" si="321"/>
        <v>29000</v>
      </c>
      <c r="BY144" s="61">
        <f>MP</f>
        <v>20000</v>
      </c>
      <c r="BZ144" s="61">
        <f t="shared" si="317"/>
        <v>20000</v>
      </c>
      <c r="CA144" s="61">
        <f t="shared" si="313"/>
        <v>20000</v>
      </c>
      <c r="CB144" s="61">
        <f t="shared" si="305"/>
        <v>20000</v>
      </c>
      <c r="CC144" s="61">
        <f t="shared" si="300"/>
        <v>20000</v>
      </c>
      <c r="CD144" s="61">
        <f t="shared" si="291"/>
        <v>20000</v>
      </c>
      <c r="CE144" s="61">
        <f t="shared" si="285"/>
        <v>20000</v>
      </c>
      <c r="CF144" s="61">
        <f t="shared" si="279"/>
        <v>20000</v>
      </c>
      <c r="CG144" s="61">
        <f t="shared" si="279"/>
        <v>20000</v>
      </c>
      <c r="CH144" s="61">
        <f t="shared" si="272"/>
        <v>20000</v>
      </c>
      <c r="CI144" s="61">
        <f t="shared" si="264"/>
        <v>20000</v>
      </c>
      <c r="CJ144" s="61">
        <f t="shared" si="336"/>
        <v>35000</v>
      </c>
      <c r="CK144" s="61">
        <f t="shared" si="336"/>
        <v>35000</v>
      </c>
      <c r="CL144" s="61">
        <f>UP</f>
        <v>35000</v>
      </c>
      <c r="CM144" s="61">
        <f t="shared" ref="CL144:CN152" si="344">MP</f>
        <v>20000</v>
      </c>
      <c r="CN144" s="61">
        <f t="shared" si="314"/>
        <v>35000</v>
      </c>
      <c r="CO144" s="61">
        <f t="shared" si="314"/>
        <v>35000</v>
      </c>
      <c r="CP144" s="61">
        <f t="shared" si="245"/>
        <v>35000</v>
      </c>
      <c r="CQ144" s="61">
        <f t="shared" si="245"/>
        <v>35000</v>
      </c>
      <c r="CR144" s="61">
        <f t="shared" si="252"/>
        <v>35000</v>
      </c>
      <c r="CS144" s="61">
        <f t="shared" si="252"/>
        <v>35000</v>
      </c>
      <c r="CT144" s="61">
        <f t="shared" si="252"/>
        <v>35000</v>
      </c>
      <c r="CU144" s="61">
        <f t="shared" si="257"/>
        <v>35000</v>
      </c>
      <c r="CV144" s="61">
        <f t="shared" si="257"/>
        <v>35000</v>
      </c>
      <c r="CW144" s="61">
        <f t="shared" si="261"/>
        <v>35000</v>
      </c>
      <c r="CX144" s="61">
        <f t="shared" si="261"/>
        <v>35000</v>
      </c>
      <c r="CY144" s="61">
        <f t="shared" si="261"/>
        <v>35000</v>
      </c>
      <c r="CZ144" s="61">
        <f t="shared" si="166"/>
        <v>35000</v>
      </c>
      <c r="DA144" s="61">
        <f t="shared" si="171"/>
        <v>35000</v>
      </c>
      <c r="DB144" s="61">
        <f t="shared" si="280"/>
        <v>35000</v>
      </c>
      <c r="DC144" s="61">
        <f t="shared" si="280"/>
        <v>35000</v>
      </c>
      <c r="DD144" s="61">
        <f t="shared" si="301"/>
        <v>35000</v>
      </c>
      <c r="DE144" s="61">
        <f t="shared" si="301"/>
        <v>35000</v>
      </c>
      <c r="DF144" s="61">
        <f t="shared" si="195"/>
        <v>35000</v>
      </c>
      <c r="DG144" s="61">
        <f t="shared" si="199"/>
        <v>35000</v>
      </c>
      <c r="DH144" s="61">
        <f t="shared" si="199"/>
        <v>35000</v>
      </c>
      <c r="DI144" s="61">
        <f t="shared" si="199"/>
        <v>35000</v>
      </c>
      <c r="DJ144" s="61">
        <f t="shared" si="204"/>
        <v>35000</v>
      </c>
      <c r="DK144" s="61">
        <f t="shared" si="318"/>
        <v>35000</v>
      </c>
      <c r="DL144" s="61">
        <f t="shared" si="318"/>
        <v>35000</v>
      </c>
      <c r="DM144" s="61">
        <f t="shared" si="318"/>
        <v>35000</v>
      </c>
      <c r="DN144" s="61">
        <f t="shared" si="214"/>
        <v>35000</v>
      </c>
      <c r="DO144" s="61">
        <f t="shared" si="332"/>
        <v>35000</v>
      </c>
      <c r="DP144" s="61">
        <f t="shared" si="332"/>
        <v>35000</v>
      </c>
      <c r="DQ144" s="61">
        <f t="shared" si="332"/>
        <v>35000</v>
      </c>
      <c r="DR144" s="61">
        <f t="shared" si="215"/>
        <v>35000</v>
      </c>
      <c r="DS144" s="61">
        <f t="shared" si="215"/>
        <v>35000</v>
      </c>
      <c r="DT144" s="61">
        <f t="shared" ref="DT144:DU145" si="345">BR</f>
        <v>5000</v>
      </c>
      <c r="DU144" s="61">
        <f t="shared" si="345"/>
        <v>5000</v>
      </c>
      <c r="DV144" s="61">
        <f t="shared" si="333"/>
        <v>5000</v>
      </c>
      <c r="DW144" s="61">
        <f t="shared" si="329"/>
        <v>5000</v>
      </c>
      <c r="DX144" s="61">
        <f t="shared" si="329"/>
        <v>5000</v>
      </c>
      <c r="DY144" s="61">
        <f t="shared" si="329"/>
        <v>5000</v>
      </c>
      <c r="DZ144" s="61">
        <f t="shared" si="315"/>
        <v>5000</v>
      </c>
      <c r="EA144" s="61">
        <f t="shared" si="246"/>
        <v>5000</v>
      </c>
      <c r="EB144" s="61">
        <f t="shared" si="253"/>
        <v>5000</v>
      </c>
      <c r="EC144" s="61">
        <f t="shared" si="259"/>
        <v>5000</v>
      </c>
      <c r="ED144" s="61">
        <f t="shared" si="263"/>
        <v>5000</v>
      </c>
      <c r="EE144" s="61">
        <f t="shared" si="263"/>
        <v>5000</v>
      </c>
      <c r="EF144" s="61">
        <f t="shared" si="263"/>
        <v>5000</v>
      </c>
      <c r="EG144" s="61">
        <f t="shared" si="324"/>
        <v>5000</v>
      </c>
      <c r="EH144" s="61">
        <f t="shared" si="324"/>
        <v>5000</v>
      </c>
      <c r="EI144" s="61">
        <f t="shared" si="324"/>
        <v>5000</v>
      </c>
      <c r="EJ144" s="61">
        <f t="shared" si="324"/>
        <v>5000</v>
      </c>
      <c r="EK144" s="61">
        <f t="shared" si="324"/>
        <v>5000</v>
      </c>
      <c r="EL144" s="61">
        <f t="shared" si="274"/>
        <v>5000</v>
      </c>
      <c r="EM144" s="61">
        <f t="shared" si="274"/>
        <v>5000</v>
      </c>
      <c r="EN144" s="61">
        <f t="shared" si="282"/>
        <v>5000</v>
      </c>
      <c r="EO144" s="61">
        <f t="shared" si="275"/>
        <v>5000</v>
      </c>
      <c r="EP144" s="61">
        <f t="shared" si="268"/>
        <v>5000</v>
      </c>
      <c r="EQ144" s="61">
        <f>BR</f>
        <v>5000</v>
      </c>
      <c r="ER144" s="61">
        <f>BR</f>
        <v>5000</v>
      </c>
      <c r="ES144" s="61">
        <f t="shared" ref="ES144:EU156" si="346">JH</f>
        <v>16000</v>
      </c>
      <c r="ET144" s="61">
        <f t="shared" si="346"/>
        <v>16000</v>
      </c>
      <c r="EU144" s="61">
        <f t="shared" si="346"/>
        <v>16000</v>
      </c>
      <c r="EV144" s="61">
        <f>WB</f>
        <v>36000</v>
      </c>
      <c r="EW144" s="61">
        <f t="shared" si="294"/>
        <v>36000</v>
      </c>
      <c r="EX144" s="61">
        <f t="shared" si="316"/>
        <v>36000</v>
      </c>
      <c r="EY144" s="61">
        <f t="shared" si="316"/>
        <v>36000</v>
      </c>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f t="shared" si="338"/>
        <v>4000</v>
      </c>
      <c r="GB144" s="61">
        <f t="shared" si="334"/>
        <v>4000</v>
      </c>
      <c r="GC144" s="61">
        <f t="shared" si="339"/>
        <v>4000</v>
      </c>
      <c r="GD144" s="61">
        <f t="shared" si="339"/>
        <v>4000</v>
      </c>
      <c r="GE144" s="61">
        <f t="shared" si="339"/>
        <v>4000</v>
      </c>
      <c r="GF144" s="61">
        <f t="shared" si="340"/>
        <v>22000</v>
      </c>
      <c r="GG144" s="61">
        <f t="shared" si="325"/>
        <v>22000</v>
      </c>
      <c r="GH144" s="61">
        <f t="shared" si="326"/>
        <v>22000</v>
      </c>
      <c r="GI144" s="61">
        <f t="shared" si="311"/>
        <v>22000</v>
      </c>
      <c r="GJ144" s="61">
        <f t="shared" si="311"/>
        <v>22000</v>
      </c>
      <c r="GK144" s="61">
        <f t="shared" si="307"/>
        <v>22000</v>
      </c>
      <c r="GL144" s="61">
        <f t="shared" si="307"/>
        <v>22000</v>
      </c>
      <c r="GM144" s="61">
        <f t="shared" si="307"/>
        <v>22000</v>
      </c>
      <c r="GN144" s="61">
        <f t="shared" si="307"/>
        <v>22000</v>
      </c>
      <c r="GO144" s="61">
        <f t="shared" si="326"/>
        <v>22000</v>
      </c>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row>
    <row r="145" spans="1:233" ht="1.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f t="shared" si="201"/>
        <v>29000</v>
      </c>
      <c r="AM145" s="61">
        <f t="shared" si="201"/>
        <v>29000</v>
      </c>
      <c r="AN145" s="61">
        <f t="shared" si="201"/>
        <v>29000</v>
      </c>
      <c r="AO145" s="61">
        <f t="shared" si="308"/>
        <v>29000</v>
      </c>
      <c r="AP145" s="61">
        <f t="shared" si="308"/>
        <v>29000</v>
      </c>
      <c r="AQ145" s="61">
        <f t="shared" si="308"/>
        <v>29000</v>
      </c>
      <c r="AR145" s="61">
        <f t="shared" si="308"/>
        <v>29000</v>
      </c>
      <c r="AS145" s="61">
        <f t="shared" si="304"/>
        <v>29000</v>
      </c>
      <c r="AT145" s="61">
        <f t="shared" si="304"/>
        <v>29000</v>
      </c>
      <c r="AU145" s="61">
        <f t="shared" si="173"/>
        <v>29000</v>
      </c>
      <c r="AV145" s="61">
        <f t="shared" si="165"/>
        <v>29000</v>
      </c>
      <c r="AW145" s="61">
        <f t="shared" si="251"/>
        <v>29000</v>
      </c>
      <c r="AX145" s="61">
        <f t="shared" si="251"/>
        <v>29000</v>
      </c>
      <c r="AY145" s="61">
        <f t="shared" ref="AY145:AZ155" si="347">RJ</f>
        <v>29000</v>
      </c>
      <c r="AZ145" s="61">
        <f t="shared" si="347"/>
        <v>29000</v>
      </c>
      <c r="BA145" s="61">
        <f t="shared" si="299"/>
        <v>29000</v>
      </c>
      <c r="BB145" s="61">
        <f t="shared" si="284"/>
        <v>29000</v>
      </c>
      <c r="BC145" s="61">
        <f t="shared" si="271"/>
        <v>29000</v>
      </c>
      <c r="BD145" s="61">
        <f t="shared" si="244"/>
        <v>29000</v>
      </c>
      <c r="BE145" s="61">
        <f t="shared" si="239"/>
        <v>29000</v>
      </c>
      <c r="BF145" s="61">
        <f t="shared" si="342"/>
        <v>29000</v>
      </c>
      <c r="BG145" s="61">
        <f t="shared" si="342"/>
        <v>29000</v>
      </c>
      <c r="BH145" s="61">
        <f t="shared" si="342"/>
        <v>29000</v>
      </c>
      <c r="BI145" s="61">
        <f t="shared" si="342"/>
        <v>29000</v>
      </c>
      <c r="BJ145" s="61">
        <f t="shared" si="342"/>
        <v>29000</v>
      </c>
      <c r="BK145" s="61">
        <f t="shared" si="342"/>
        <v>29000</v>
      </c>
      <c r="BL145" s="61">
        <f t="shared" si="278"/>
        <v>29000</v>
      </c>
      <c r="BM145" s="61">
        <f t="shared" si="327"/>
        <v>29000</v>
      </c>
      <c r="BN145" s="61">
        <f t="shared" si="327"/>
        <v>29000</v>
      </c>
      <c r="BO145" s="61">
        <f t="shared" si="331"/>
        <v>29000</v>
      </c>
      <c r="BP145" s="61">
        <f t="shared" si="331"/>
        <v>29000</v>
      </c>
      <c r="BQ145" s="61">
        <f t="shared" si="147"/>
        <v>29000</v>
      </c>
      <c r="BR145" s="61">
        <f t="shared" si="161"/>
        <v>29000</v>
      </c>
      <c r="BS145" s="61">
        <f t="shared" si="167"/>
        <v>29000</v>
      </c>
      <c r="BT145" s="61">
        <f t="shared" si="343"/>
        <v>29000</v>
      </c>
      <c r="BU145" s="61">
        <f t="shared" si="312"/>
        <v>29000</v>
      </c>
      <c r="BV145" s="61">
        <f t="shared" si="312"/>
        <v>29000</v>
      </c>
      <c r="BW145" s="61">
        <f t="shared" si="321"/>
        <v>29000</v>
      </c>
      <c r="BX145" s="61">
        <f t="shared" si="321"/>
        <v>29000</v>
      </c>
      <c r="BY145" s="61">
        <f t="shared" si="313"/>
        <v>20000</v>
      </c>
      <c r="BZ145" s="61">
        <f t="shared" si="313"/>
        <v>20000</v>
      </c>
      <c r="CA145" s="61">
        <f t="shared" si="313"/>
        <v>20000</v>
      </c>
      <c r="CB145" s="61">
        <f t="shared" si="313"/>
        <v>20000</v>
      </c>
      <c r="CC145" s="61">
        <f t="shared" si="300"/>
        <v>20000</v>
      </c>
      <c r="CD145" s="61">
        <f t="shared" si="291"/>
        <v>20000</v>
      </c>
      <c r="CE145" s="61">
        <f t="shared" si="285"/>
        <v>20000</v>
      </c>
      <c r="CF145" s="61">
        <f t="shared" si="279"/>
        <v>20000</v>
      </c>
      <c r="CG145" s="61">
        <f t="shared" si="279"/>
        <v>20000</v>
      </c>
      <c r="CH145" s="61">
        <f t="shared" si="272"/>
        <v>20000</v>
      </c>
      <c r="CI145" s="61">
        <f t="shared" si="264"/>
        <v>20000</v>
      </c>
      <c r="CJ145" s="61">
        <f t="shared" si="336"/>
        <v>35000</v>
      </c>
      <c r="CK145" s="61">
        <f t="shared" si="336"/>
        <v>35000</v>
      </c>
      <c r="CL145" s="61">
        <f t="shared" si="344"/>
        <v>20000</v>
      </c>
      <c r="CM145" s="61">
        <f t="shared" si="344"/>
        <v>20000</v>
      </c>
      <c r="CN145" s="61">
        <f t="shared" si="314"/>
        <v>35000</v>
      </c>
      <c r="CO145" s="61">
        <f t="shared" si="314"/>
        <v>35000</v>
      </c>
      <c r="CP145" s="61">
        <f t="shared" si="245"/>
        <v>35000</v>
      </c>
      <c r="CQ145" s="61">
        <f t="shared" si="245"/>
        <v>35000</v>
      </c>
      <c r="CR145" s="61">
        <f t="shared" si="252"/>
        <v>35000</v>
      </c>
      <c r="CS145" s="61">
        <f t="shared" si="252"/>
        <v>35000</v>
      </c>
      <c r="CT145" s="61">
        <f t="shared" si="252"/>
        <v>35000</v>
      </c>
      <c r="CU145" s="61">
        <f t="shared" si="252"/>
        <v>35000</v>
      </c>
      <c r="CV145" s="61">
        <f t="shared" si="252"/>
        <v>35000</v>
      </c>
      <c r="CW145" s="61">
        <f t="shared" ref="CW145" si="348">MP</f>
        <v>20000</v>
      </c>
      <c r="CX145" s="61">
        <f t="shared" ref="CX145:CY147" si="349">UP</f>
        <v>35000</v>
      </c>
      <c r="CY145" s="61">
        <f t="shared" si="349"/>
        <v>35000</v>
      </c>
      <c r="CZ145" s="61">
        <f t="shared" si="166"/>
        <v>35000</v>
      </c>
      <c r="DA145" s="61">
        <f t="shared" si="171"/>
        <v>35000</v>
      </c>
      <c r="DB145" s="61">
        <f t="shared" si="280"/>
        <v>35000</v>
      </c>
      <c r="DC145" s="61">
        <f t="shared" si="280"/>
        <v>35000</v>
      </c>
      <c r="DD145" s="61">
        <f t="shared" si="301"/>
        <v>35000</v>
      </c>
      <c r="DE145" s="61">
        <f t="shared" si="301"/>
        <v>35000</v>
      </c>
      <c r="DF145" s="61">
        <f t="shared" si="195"/>
        <v>35000</v>
      </c>
      <c r="DG145" s="61">
        <f t="shared" si="199"/>
        <v>35000</v>
      </c>
      <c r="DH145" s="61">
        <f t="shared" si="199"/>
        <v>35000</v>
      </c>
      <c r="DI145" s="61">
        <f t="shared" si="199"/>
        <v>35000</v>
      </c>
      <c r="DJ145" s="61">
        <f t="shared" si="204"/>
        <v>35000</v>
      </c>
      <c r="DK145" s="61">
        <f t="shared" si="318"/>
        <v>35000</v>
      </c>
      <c r="DL145" s="61">
        <f t="shared" si="318"/>
        <v>35000</v>
      </c>
      <c r="DM145" s="61">
        <f t="shared" si="318"/>
        <v>35000</v>
      </c>
      <c r="DN145" s="61">
        <f t="shared" si="214"/>
        <v>35000</v>
      </c>
      <c r="DO145" s="61">
        <f t="shared" si="332"/>
        <v>35000</v>
      </c>
      <c r="DP145" s="61">
        <f t="shared" si="332"/>
        <v>35000</v>
      </c>
      <c r="DQ145" s="61">
        <f t="shared" si="332"/>
        <v>35000</v>
      </c>
      <c r="DR145" s="61">
        <f>UP</f>
        <v>35000</v>
      </c>
      <c r="DS145" s="61">
        <f t="shared" ref="DS145" si="350">BR</f>
        <v>5000</v>
      </c>
      <c r="DT145" s="61">
        <f t="shared" si="345"/>
        <v>5000</v>
      </c>
      <c r="DU145" s="61">
        <f t="shared" si="345"/>
        <v>5000</v>
      </c>
      <c r="DV145" s="61">
        <f t="shared" si="333"/>
        <v>5000</v>
      </c>
      <c r="DW145" s="61">
        <f t="shared" si="329"/>
        <v>5000</v>
      </c>
      <c r="DX145" s="61">
        <f t="shared" si="329"/>
        <v>5000</v>
      </c>
      <c r="DY145" s="61">
        <f t="shared" si="329"/>
        <v>5000</v>
      </c>
      <c r="DZ145" s="61">
        <f t="shared" si="315"/>
        <v>5000</v>
      </c>
      <c r="EA145" s="61">
        <f t="shared" si="246"/>
        <v>5000</v>
      </c>
      <c r="EB145" s="61">
        <f t="shared" si="253"/>
        <v>5000</v>
      </c>
      <c r="EC145" s="61">
        <f t="shared" si="259"/>
        <v>5000</v>
      </c>
      <c r="ED145" s="61">
        <f t="shared" si="263"/>
        <v>5000</v>
      </c>
      <c r="EE145" s="61">
        <f t="shared" si="263"/>
        <v>5000</v>
      </c>
      <c r="EF145" s="61">
        <f t="shared" si="263"/>
        <v>5000</v>
      </c>
      <c r="EG145" s="61">
        <f t="shared" si="324"/>
        <v>5000</v>
      </c>
      <c r="EH145" s="61">
        <f t="shared" si="324"/>
        <v>5000</v>
      </c>
      <c r="EI145" s="61">
        <f t="shared" si="324"/>
        <v>5000</v>
      </c>
      <c r="EJ145" s="61">
        <f t="shared" si="324"/>
        <v>5000</v>
      </c>
      <c r="EK145" s="61">
        <f t="shared" si="324"/>
        <v>5000</v>
      </c>
      <c r="EL145" s="61">
        <f t="shared" si="274"/>
        <v>5000</v>
      </c>
      <c r="EM145" s="61">
        <f t="shared" si="274"/>
        <v>5000</v>
      </c>
      <c r="EN145" s="61">
        <f t="shared" si="282"/>
        <v>5000</v>
      </c>
      <c r="EO145" s="61">
        <f t="shared" si="275"/>
        <v>5000</v>
      </c>
      <c r="EP145" s="61">
        <f t="shared" si="268"/>
        <v>5000</v>
      </c>
      <c r="EQ145" s="61">
        <f>BR</f>
        <v>5000</v>
      </c>
      <c r="ER145" s="61">
        <f t="shared" ref="EQ145:ER158" si="351">JH</f>
        <v>16000</v>
      </c>
      <c r="ES145" s="61">
        <f t="shared" si="346"/>
        <v>16000</v>
      </c>
      <c r="ET145" s="61">
        <f t="shared" si="346"/>
        <v>16000</v>
      </c>
      <c r="EU145" s="61">
        <f t="shared" si="346"/>
        <v>16000</v>
      </c>
      <c r="EV145" s="61">
        <f>WB</f>
        <v>36000</v>
      </c>
      <c r="EW145" s="61">
        <f t="shared" si="294"/>
        <v>36000</v>
      </c>
      <c r="EX145" s="61">
        <f t="shared" si="316"/>
        <v>36000</v>
      </c>
      <c r="EY145" s="61">
        <f t="shared" si="316"/>
        <v>36000</v>
      </c>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f t="shared" ref="FZ145:FZ151" si="352">AS</f>
        <v>4000</v>
      </c>
      <c r="GA145" s="61">
        <f t="shared" si="338"/>
        <v>4000</v>
      </c>
      <c r="GB145" s="61">
        <f t="shared" si="334"/>
        <v>4000</v>
      </c>
      <c r="GC145" s="61">
        <f t="shared" si="339"/>
        <v>4000</v>
      </c>
      <c r="GD145" s="61">
        <f t="shared" si="339"/>
        <v>4000</v>
      </c>
      <c r="GE145" s="61">
        <f t="shared" si="339"/>
        <v>4000</v>
      </c>
      <c r="GF145" s="61">
        <f t="shared" si="340"/>
        <v>22000</v>
      </c>
      <c r="GG145" s="61">
        <f t="shared" si="325"/>
        <v>22000</v>
      </c>
      <c r="GH145" s="61">
        <f t="shared" si="326"/>
        <v>22000</v>
      </c>
      <c r="GI145" s="61">
        <f t="shared" si="311"/>
        <v>22000</v>
      </c>
      <c r="GJ145" s="61">
        <f t="shared" si="311"/>
        <v>22000</v>
      </c>
      <c r="GK145" s="61">
        <f t="shared" si="307"/>
        <v>22000</v>
      </c>
      <c r="GL145" s="61">
        <f t="shared" si="307"/>
        <v>22000</v>
      </c>
      <c r="GM145" s="61">
        <f t="shared" si="307"/>
        <v>22000</v>
      </c>
      <c r="GN145" s="61">
        <f t="shared" si="307"/>
        <v>22000</v>
      </c>
      <c r="GO145" s="61">
        <f t="shared" si="307"/>
        <v>22000</v>
      </c>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row>
    <row r="146" spans="1:233" ht="1.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f t="shared" si="341"/>
        <v>29000</v>
      </c>
      <c r="AM146" s="61">
        <f t="shared" si="341"/>
        <v>29000</v>
      </c>
      <c r="AN146" s="61">
        <f t="shared" si="341"/>
        <v>29000</v>
      </c>
      <c r="AO146" s="61">
        <f t="shared" si="308"/>
        <v>29000</v>
      </c>
      <c r="AP146" s="61">
        <f t="shared" si="308"/>
        <v>29000</v>
      </c>
      <c r="AQ146" s="61">
        <f t="shared" si="308"/>
        <v>29000</v>
      </c>
      <c r="AR146" s="61">
        <f t="shared" si="308"/>
        <v>29000</v>
      </c>
      <c r="AS146" s="61">
        <f t="shared" si="304"/>
        <v>29000</v>
      </c>
      <c r="AT146" s="61">
        <f t="shared" si="304"/>
        <v>29000</v>
      </c>
      <c r="AU146" s="61">
        <f t="shared" si="173"/>
        <v>29000</v>
      </c>
      <c r="AV146" s="61">
        <f t="shared" si="165"/>
        <v>29000</v>
      </c>
      <c r="AW146" s="61">
        <f t="shared" si="251"/>
        <v>29000</v>
      </c>
      <c r="AX146" s="61">
        <f t="shared" si="251"/>
        <v>29000</v>
      </c>
      <c r="AY146" s="61">
        <f t="shared" si="347"/>
        <v>29000</v>
      </c>
      <c r="AZ146" s="61">
        <f t="shared" si="347"/>
        <v>29000</v>
      </c>
      <c r="BA146" s="61">
        <f t="shared" si="299"/>
        <v>29000</v>
      </c>
      <c r="BB146" s="61">
        <f t="shared" si="284"/>
        <v>29000</v>
      </c>
      <c r="BC146" s="61">
        <f t="shared" si="271"/>
        <v>29000</v>
      </c>
      <c r="BD146" s="61">
        <f t="shared" si="244"/>
        <v>29000</v>
      </c>
      <c r="BE146" s="61">
        <f t="shared" si="239"/>
        <v>29000</v>
      </c>
      <c r="BF146" s="61">
        <f t="shared" si="342"/>
        <v>29000</v>
      </c>
      <c r="BG146" s="61">
        <f t="shared" si="342"/>
        <v>29000</v>
      </c>
      <c r="BH146" s="61">
        <f t="shared" si="342"/>
        <v>29000</v>
      </c>
      <c r="BI146" s="61">
        <f t="shared" si="342"/>
        <v>29000</v>
      </c>
      <c r="BJ146" s="61">
        <f t="shared" si="342"/>
        <v>29000</v>
      </c>
      <c r="BK146" s="61">
        <f t="shared" si="342"/>
        <v>29000</v>
      </c>
      <c r="BL146" s="61">
        <f t="shared" si="278"/>
        <v>29000</v>
      </c>
      <c r="BM146" s="61">
        <f t="shared" si="327"/>
        <v>29000</v>
      </c>
      <c r="BN146" s="61">
        <f t="shared" si="327"/>
        <v>29000</v>
      </c>
      <c r="BO146" s="61">
        <f t="shared" si="331"/>
        <v>29000</v>
      </c>
      <c r="BP146" s="61">
        <f t="shared" si="331"/>
        <v>29000</v>
      </c>
      <c r="BQ146" s="61">
        <f t="shared" si="147"/>
        <v>29000</v>
      </c>
      <c r="BR146" s="61">
        <f t="shared" si="161"/>
        <v>29000</v>
      </c>
      <c r="BS146" s="61">
        <f t="shared" si="167"/>
        <v>29000</v>
      </c>
      <c r="BT146" s="61">
        <f t="shared" si="343"/>
        <v>29000</v>
      </c>
      <c r="BU146" s="61">
        <f t="shared" si="312"/>
        <v>29000</v>
      </c>
      <c r="BV146" s="61">
        <f t="shared" si="312"/>
        <v>29000</v>
      </c>
      <c r="BW146" s="61">
        <f t="shared" si="321"/>
        <v>29000</v>
      </c>
      <c r="BX146" s="61">
        <f t="shared" si="321"/>
        <v>29000</v>
      </c>
      <c r="BY146" s="61">
        <f t="shared" si="321"/>
        <v>29000</v>
      </c>
      <c r="BZ146" s="61">
        <f t="shared" si="321"/>
        <v>29000</v>
      </c>
      <c r="CA146" s="61">
        <f t="shared" si="321"/>
        <v>29000</v>
      </c>
      <c r="CB146" s="61">
        <f t="shared" si="321"/>
        <v>29000</v>
      </c>
      <c r="CC146" s="61">
        <f t="shared" si="321"/>
        <v>29000</v>
      </c>
      <c r="CD146" s="61">
        <f t="shared" si="291"/>
        <v>20000</v>
      </c>
      <c r="CE146" s="61">
        <f t="shared" si="285"/>
        <v>20000</v>
      </c>
      <c r="CF146" s="61">
        <f t="shared" si="279"/>
        <v>20000</v>
      </c>
      <c r="CG146" s="61">
        <f t="shared" si="279"/>
        <v>20000</v>
      </c>
      <c r="CH146" s="61">
        <f t="shared" si="272"/>
        <v>20000</v>
      </c>
      <c r="CI146" s="61">
        <f t="shared" si="264"/>
        <v>20000</v>
      </c>
      <c r="CJ146" s="61">
        <f t="shared" si="336"/>
        <v>35000</v>
      </c>
      <c r="CK146" s="61">
        <f t="shared" si="336"/>
        <v>35000</v>
      </c>
      <c r="CL146" s="61">
        <f t="shared" si="344"/>
        <v>20000</v>
      </c>
      <c r="CM146" s="61">
        <f t="shared" si="344"/>
        <v>20000</v>
      </c>
      <c r="CN146" s="61">
        <f t="shared" si="344"/>
        <v>20000</v>
      </c>
      <c r="CO146" s="61">
        <f t="shared" si="314"/>
        <v>35000</v>
      </c>
      <c r="CP146" s="61">
        <f>UP</f>
        <v>35000</v>
      </c>
      <c r="CQ146" s="61">
        <f t="shared" ref="CQ146:CQ147" si="353">UP</f>
        <v>35000</v>
      </c>
      <c r="CR146" s="61">
        <f t="shared" si="252"/>
        <v>35000</v>
      </c>
      <c r="CS146" s="61">
        <f t="shared" si="252"/>
        <v>35000</v>
      </c>
      <c r="CT146" s="61">
        <f t="shared" si="252"/>
        <v>35000</v>
      </c>
      <c r="CU146" s="61">
        <f t="shared" si="252"/>
        <v>35000</v>
      </c>
      <c r="CV146" s="61">
        <f t="shared" ref="CV146:CW165" si="354">MP</f>
        <v>20000</v>
      </c>
      <c r="CW146" s="61">
        <f t="shared" si="354"/>
        <v>20000</v>
      </c>
      <c r="CX146" s="61">
        <f t="shared" si="349"/>
        <v>35000</v>
      </c>
      <c r="CY146" s="61">
        <f t="shared" si="349"/>
        <v>35000</v>
      </c>
      <c r="CZ146" s="61">
        <f t="shared" si="166"/>
        <v>35000</v>
      </c>
      <c r="DA146" s="61">
        <f t="shared" si="171"/>
        <v>35000</v>
      </c>
      <c r="DB146" s="61">
        <f t="shared" si="280"/>
        <v>35000</v>
      </c>
      <c r="DC146" s="61">
        <f t="shared" si="280"/>
        <v>35000</v>
      </c>
      <c r="DD146" s="61">
        <f t="shared" si="301"/>
        <v>35000</v>
      </c>
      <c r="DE146" s="61">
        <f t="shared" si="301"/>
        <v>35000</v>
      </c>
      <c r="DF146" s="61">
        <f t="shared" si="195"/>
        <v>35000</v>
      </c>
      <c r="DG146" s="61">
        <f t="shared" si="199"/>
        <v>35000</v>
      </c>
      <c r="DH146" s="61">
        <f t="shared" si="199"/>
        <v>35000</v>
      </c>
      <c r="DI146" s="61">
        <f t="shared" si="199"/>
        <v>35000</v>
      </c>
      <c r="DJ146" s="61">
        <f t="shared" si="204"/>
        <v>35000</v>
      </c>
      <c r="DK146" s="61">
        <f t="shared" si="318"/>
        <v>35000</v>
      </c>
      <c r="DL146" s="61">
        <f t="shared" si="318"/>
        <v>35000</v>
      </c>
      <c r="DM146" s="61">
        <f t="shared" si="318"/>
        <v>35000</v>
      </c>
      <c r="DN146" s="61">
        <f t="shared" si="214"/>
        <v>35000</v>
      </c>
      <c r="DO146" s="61">
        <f t="shared" si="332"/>
        <v>35000</v>
      </c>
      <c r="DP146" s="61">
        <f t="shared" si="332"/>
        <v>35000</v>
      </c>
      <c r="DQ146" s="61">
        <f t="shared" si="332"/>
        <v>35000</v>
      </c>
      <c r="DR146" s="61">
        <f t="shared" ref="DR146:DS148" si="355">BR</f>
        <v>5000</v>
      </c>
      <c r="DS146" s="61">
        <f t="shared" si="355"/>
        <v>5000</v>
      </c>
      <c r="DT146" s="61">
        <f t="shared" ref="DT146:DT153" si="356">BR</f>
        <v>5000</v>
      </c>
      <c r="DU146" s="61">
        <f t="shared" ref="DU146:DU151" si="357">BR</f>
        <v>5000</v>
      </c>
      <c r="DV146" s="61">
        <f t="shared" si="333"/>
        <v>5000</v>
      </c>
      <c r="DW146" s="61">
        <f t="shared" si="329"/>
        <v>5000</v>
      </c>
      <c r="DX146" s="61">
        <f t="shared" si="329"/>
        <v>5000</v>
      </c>
      <c r="DY146" s="61">
        <f t="shared" si="329"/>
        <v>5000</v>
      </c>
      <c r="DZ146" s="61">
        <f t="shared" si="315"/>
        <v>5000</v>
      </c>
      <c r="EA146" s="61">
        <f t="shared" si="246"/>
        <v>5000</v>
      </c>
      <c r="EB146" s="61">
        <f t="shared" si="253"/>
        <v>5000</v>
      </c>
      <c r="EC146" s="61">
        <f t="shared" si="259"/>
        <v>5000</v>
      </c>
      <c r="ED146" s="61">
        <f t="shared" si="263"/>
        <v>5000</v>
      </c>
      <c r="EE146" s="61">
        <f t="shared" si="263"/>
        <v>5000</v>
      </c>
      <c r="EF146" s="61">
        <f t="shared" si="263"/>
        <v>5000</v>
      </c>
      <c r="EG146" s="61">
        <f t="shared" si="324"/>
        <v>5000</v>
      </c>
      <c r="EH146" s="61">
        <f t="shared" si="324"/>
        <v>5000</v>
      </c>
      <c r="EI146" s="61">
        <f t="shared" si="324"/>
        <v>5000</v>
      </c>
      <c r="EJ146" s="61">
        <f t="shared" si="324"/>
        <v>5000</v>
      </c>
      <c r="EK146" s="61">
        <f t="shared" si="324"/>
        <v>5000</v>
      </c>
      <c r="EL146" s="61">
        <f t="shared" si="274"/>
        <v>5000</v>
      </c>
      <c r="EM146" s="61">
        <f t="shared" si="274"/>
        <v>5000</v>
      </c>
      <c r="EN146" s="61">
        <f t="shared" si="282"/>
        <v>5000</v>
      </c>
      <c r="EO146" s="61">
        <f t="shared" si="275"/>
        <v>5000</v>
      </c>
      <c r="EP146" s="61">
        <f t="shared" si="268"/>
        <v>5000</v>
      </c>
      <c r="EQ146" s="61">
        <f>BR</f>
        <v>5000</v>
      </c>
      <c r="ER146" s="61">
        <f t="shared" si="351"/>
        <v>16000</v>
      </c>
      <c r="ES146" s="61">
        <f t="shared" si="346"/>
        <v>16000</v>
      </c>
      <c r="ET146" s="61">
        <f t="shared" si="346"/>
        <v>16000</v>
      </c>
      <c r="EU146" s="61">
        <f t="shared" si="346"/>
        <v>16000</v>
      </c>
      <c r="EV146" s="61">
        <f t="shared" si="316"/>
        <v>36000</v>
      </c>
      <c r="EW146" s="61">
        <f t="shared" si="294"/>
        <v>36000</v>
      </c>
      <c r="EX146" s="61">
        <f t="shared" si="316"/>
        <v>36000</v>
      </c>
      <c r="EY146" s="61">
        <f t="shared" si="316"/>
        <v>36000</v>
      </c>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f t="shared" si="352"/>
        <v>4000</v>
      </c>
      <c r="GA146" s="61">
        <f t="shared" si="338"/>
        <v>4000</v>
      </c>
      <c r="GB146" s="61">
        <f t="shared" si="334"/>
        <v>4000</v>
      </c>
      <c r="GC146" s="61">
        <f t="shared" ref="GC146:GD149" si="358">AS</f>
        <v>4000</v>
      </c>
      <c r="GD146" s="61">
        <f t="shared" si="358"/>
        <v>4000</v>
      </c>
      <c r="GE146" s="61">
        <f t="shared" ref="GE146:GE151" si="359">MN</f>
        <v>22000</v>
      </c>
      <c r="GF146" s="61">
        <f t="shared" si="340"/>
        <v>22000</v>
      </c>
      <c r="GG146" s="61">
        <f t="shared" si="325"/>
        <v>22000</v>
      </c>
      <c r="GH146" s="61">
        <f t="shared" si="326"/>
        <v>22000</v>
      </c>
      <c r="GI146" s="61">
        <f t="shared" si="311"/>
        <v>22000</v>
      </c>
      <c r="GJ146" s="61">
        <f t="shared" si="311"/>
        <v>22000</v>
      </c>
      <c r="GK146" s="61">
        <f t="shared" ref="GK146:GM152" si="360">MN</f>
        <v>22000</v>
      </c>
      <c r="GL146" s="61">
        <f t="shared" si="360"/>
        <v>22000</v>
      </c>
      <c r="GM146" s="61">
        <f t="shared" si="360"/>
        <v>22000</v>
      </c>
      <c r="GN146" s="61">
        <f t="shared" si="326"/>
        <v>22000</v>
      </c>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row>
    <row r="147" spans="1:233" ht="1.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f t="shared" si="341"/>
        <v>29000</v>
      </c>
      <c r="AM147" s="61">
        <f t="shared" si="341"/>
        <v>29000</v>
      </c>
      <c r="AN147" s="61">
        <f t="shared" si="341"/>
        <v>29000</v>
      </c>
      <c r="AO147" s="61">
        <f t="shared" si="308"/>
        <v>29000</v>
      </c>
      <c r="AP147" s="61">
        <f t="shared" si="308"/>
        <v>29000</v>
      </c>
      <c r="AQ147" s="61">
        <f t="shared" si="308"/>
        <v>29000</v>
      </c>
      <c r="AR147" s="61">
        <f t="shared" si="308"/>
        <v>29000</v>
      </c>
      <c r="AS147" s="61">
        <f t="shared" si="304"/>
        <v>29000</v>
      </c>
      <c r="AT147" s="61">
        <f t="shared" si="304"/>
        <v>29000</v>
      </c>
      <c r="AU147" s="61">
        <f t="shared" si="173"/>
        <v>29000</v>
      </c>
      <c r="AV147" s="61">
        <f t="shared" si="165"/>
        <v>29000</v>
      </c>
      <c r="AW147" s="61">
        <f t="shared" ref="AW147:AX153" si="361">RJ</f>
        <v>29000</v>
      </c>
      <c r="AX147" s="61">
        <f t="shared" si="361"/>
        <v>29000</v>
      </c>
      <c r="AY147" s="61">
        <f t="shared" si="347"/>
        <v>29000</v>
      </c>
      <c r="AZ147" s="61">
        <f t="shared" si="347"/>
        <v>29000</v>
      </c>
      <c r="BA147" s="61">
        <f t="shared" si="299"/>
        <v>29000</v>
      </c>
      <c r="BB147" s="61">
        <f t="shared" si="284"/>
        <v>29000</v>
      </c>
      <c r="BC147" s="61">
        <f t="shared" si="271"/>
        <v>29000</v>
      </c>
      <c r="BD147" s="61">
        <f t="shared" si="244"/>
        <v>29000</v>
      </c>
      <c r="BE147" s="61">
        <f t="shared" si="239"/>
        <v>29000</v>
      </c>
      <c r="BF147" s="61">
        <f t="shared" si="342"/>
        <v>29000</v>
      </c>
      <c r="BG147" s="61">
        <f t="shared" si="342"/>
        <v>29000</v>
      </c>
      <c r="BH147" s="61">
        <f t="shared" si="342"/>
        <v>29000</v>
      </c>
      <c r="BI147" s="61">
        <f t="shared" si="342"/>
        <v>29000</v>
      </c>
      <c r="BJ147" s="61">
        <f t="shared" si="342"/>
        <v>29000</v>
      </c>
      <c r="BK147" s="61">
        <f t="shared" si="342"/>
        <v>29000</v>
      </c>
      <c r="BL147" s="61">
        <f t="shared" si="278"/>
        <v>29000</v>
      </c>
      <c r="BM147" s="61">
        <f t="shared" si="327"/>
        <v>29000</v>
      </c>
      <c r="BN147" s="61">
        <f t="shared" si="327"/>
        <v>29000</v>
      </c>
      <c r="BO147" s="61">
        <f t="shared" si="331"/>
        <v>29000</v>
      </c>
      <c r="BP147" s="61">
        <f t="shared" si="331"/>
        <v>29000</v>
      </c>
      <c r="BQ147" s="61">
        <f t="shared" si="147"/>
        <v>29000</v>
      </c>
      <c r="BR147" s="61">
        <f t="shared" si="161"/>
        <v>29000</v>
      </c>
      <c r="BS147" s="61">
        <f t="shared" si="167"/>
        <v>29000</v>
      </c>
      <c r="BT147" s="61">
        <f t="shared" si="343"/>
        <v>29000</v>
      </c>
      <c r="BU147" s="61">
        <f t="shared" si="312"/>
        <v>29000</v>
      </c>
      <c r="BV147" s="61">
        <f t="shared" si="312"/>
        <v>29000</v>
      </c>
      <c r="BW147" s="61">
        <f t="shared" si="321"/>
        <v>29000</v>
      </c>
      <c r="BX147" s="61">
        <f t="shared" si="321"/>
        <v>29000</v>
      </c>
      <c r="BY147" s="61">
        <f t="shared" si="321"/>
        <v>29000</v>
      </c>
      <c r="BZ147" s="61">
        <f t="shared" si="321"/>
        <v>29000</v>
      </c>
      <c r="CA147" s="61">
        <f t="shared" si="321"/>
        <v>29000</v>
      </c>
      <c r="CB147" s="61">
        <f t="shared" si="321"/>
        <v>29000</v>
      </c>
      <c r="CC147" s="61">
        <f t="shared" si="321"/>
        <v>29000</v>
      </c>
      <c r="CD147" s="61">
        <f t="shared" si="291"/>
        <v>20000</v>
      </c>
      <c r="CE147" s="61">
        <f t="shared" si="285"/>
        <v>20000</v>
      </c>
      <c r="CF147" s="61">
        <f t="shared" si="279"/>
        <v>20000</v>
      </c>
      <c r="CG147" s="61">
        <f t="shared" si="279"/>
        <v>20000</v>
      </c>
      <c r="CH147" s="61">
        <f t="shared" si="272"/>
        <v>20000</v>
      </c>
      <c r="CI147" s="61">
        <f t="shared" si="264"/>
        <v>20000</v>
      </c>
      <c r="CJ147" s="61">
        <f>MP</f>
        <v>20000</v>
      </c>
      <c r="CK147" s="61">
        <f t="shared" si="336"/>
        <v>35000</v>
      </c>
      <c r="CL147" s="61">
        <f t="shared" si="344"/>
        <v>20000</v>
      </c>
      <c r="CM147" s="61">
        <f t="shared" si="344"/>
        <v>20000</v>
      </c>
      <c r="CN147" s="61">
        <f t="shared" si="344"/>
        <v>20000</v>
      </c>
      <c r="CO147" s="61"/>
      <c r="CP147" s="61">
        <f>UP</f>
        <v>35000</v>
      </c>
      <c r="CQ147" s="61">
        <f t="shared" si="353"/>
        <v>35000</v>
      </c>
      <c r="CR147" s="61">
        <f t="shared" si="252"/>
        <v>35000</v>
      </c>
      <c r="CS147" s="61">
        <f t="shared" si="252"/>
        <v>35000</v>
      </c>
      <c r="CT147" s="61">
        <f t="shared" si="252"/>
        <v>35000</v>
      </c>
      <c r="CU147" s="61">
        <f t="shared" ref="CU147:CU184" si="362">MP</f>
        <v>20000</v>
      </c>
      <c r="CV147" s="61">
        <f t="shared" si="354"/>
        <v>20000</v>
      </c>
      <c r="CW147" s="61">
        <f t="shared" si="354"/>
        <v>20000</v>
      </c>
      <c r="CX147" s="61">
        <f t="shared" si="349"/>
        <v>35000</v>
      </c>
      <c r="CY147" s="61">
        <f t="shared" si="349"/>
        <v>35000</v>
      </c>
      <c r="CZ147" s="61">
        <f t="shared" si="166"/>
        <v>35000</v>
      </c>
      <c r="DA147" s="61">
        <f t="shared" si="171"/>
        <v>35000</v>
      </c>
      <c r="DB147" s="61">
        <f t="shared" si="280"/>
        <v>35000</v>
      </c>
      <c r="DC147" s="61">
        <f t="shared" si="280"/>
        <v>35000</v>
      </c>
      <c r="DD147" s="61">
        <f t="shared" si="301"/>
        <v>35000</v>
      </c>
      <c r="DE147" s="61">
        <f t="shared" si="301"/>
        <v>35000</v>
      </c>
      <c r="DF147" s="61">
        <f t="shared" si="195"/>
        <v>35000</v>
      </c>
      <c r="DG147" s="61">
        <f t="shared" si="199"/>
        <v>35000</v>
      </c>
      <c r="DH147" s="61">
        <f t="shared" si="199"/>
        <v>35000</v>
      </c>
      <c r="DI147" s="61">
        <f t="shared" si="199"/>
        <v>35000</v>
      </c>
      <c r="DJ147" s="61">
        <f t="shared" si="204"/>
        <v>35000</v>
      </c>
      <c r="DK147" s="61">
        <f t="shared" si="318"/>
        <v>35000</v>
      </c>
      <c r="DL147" s="61">
        <f t="shared" si="318"/>
        <v>35000</v>
      </c>
      <c r="DM147" s="61">
        <f t="shared" si="318"/>
        <v>35000</v>
      </c>
      <c r="DN147" s="61">
        <f t="shared" si="214"/>
        <v>35000</v>
      </c>
      <c r="DO147" s="61">
        <f t="shared" si="332"/>
        <v>35000</v>
      </c>
      <c r="DP147" s="61">
        <f t="shared" si="332"/>
        <v>35000</v>
      </c>
      <c r="DQ147" s="61">
        <f t="shared" si="332"/>
        <v>35000</v>
      </c>
      <c r="DR147" s="61">
        <f t="shared" si="355"/>
        <v>5000</v>
      </c>
      <c r="DS147" s="61">
        <f t="shared" si="355"/>
        <v>5000</v>
      </c>
      <c r="DT147" s="61">
        <f t="shared" si="356"/>
        <v>5000</v>
      </c>
      <c r="DU147" s="61">
        <f t="shared" si="357"/>
        <v>5000</v>
      </c>
      <c r="DV147" s="61">
        <f t="shared" si="333"/>
        <v>5000</v>
      </c>
      <c r="DW147" s="61">
        <f t="shared" si="329"/>
        <v>5000</v>
      </c>
      <c r="DX147" s="61">
        <f t="shared" si="329"/>
        <v>5000</v>
      </c>
      <c r="DY147" s="61">
        <f t="shared" si="329"/>
        <v>5000</v>
      </c>
      <c r="DZ147" s="61">
        <f t="shared" si="315"/>
        <v>5000</v>
      </c>
      <c r="EA147" s="61">
        <f t="shared" si="246"/>
        <v>5000</v>
      </c>
      <c r="EB147" s="61">
        <f t="shared" si="253"/>
        <v>5000</v>
      </c>
      <c r="EC147" s="61">
        <f t="shared" si="259"/>
        <v>5000</v>
      </c>
      <c r="ED147" s="61">
        <f t="shared" si="263"/>
        <v>5000</v>
      </c>
      <c r="EE147" s="61">
        <f t="shared" si="263"/>
        <v>5000</v>
      </c>
      <c r="EF147" s="61">
        <f t="shared" si="263"/>
        <v>5000</v>
      </c>
      <c r="EG147" s="61">
        <f t="shared" si="324"/>
        <v>5000</v>
      </c>
      <c r="EH147" s="61">
        <f t="shared" si="324"/>
        <v>5000</v>
      </c>
      <c r="EI147" s="61">
        <f t="shared" si="324"/>
        <v>5000</v>
      </c>
      <c r="EJ147" s="61">
        <f t="shared" si="324"/>
        <v>5000</v>
      </c>
      <c r="EK147" s="61">
        <f t="shared" si="324"/>
        <v>5000</v>
      </c>
      <c r="EL147" s="61">
        <f t="shared" si="274"/>
        <v>5000</v>
      </c>
      <c r="EM147" s="61">
        <f t="shared" si="274"/>
        <v>5000</v>
      </c>
      <c r="EN147" s="61">
        <f t="shared" si="282"/>
        <v>5000</v>
      </c>
      <c r="EO147" s="61">
        <f t="shared" si="275"/>
        <v>5000</v>
      </c>
      <c r="EP147" s="61">
        <f t="shared" si="268"/>
        <v>5000</v>
      </c>
      <c r="EQ147" s="61">
        <f>BR</f>
        <v>5000</v>
      </c>
      <c r="ER147" s="61">
        <f t="shared" si="351"/>
        <v>16000</v>
      </c>
      <c r="ES147" s="61">
        <f t="shared" si="346"/>
        <v>16000</v>
      </c>
      <c r="ET147" s="61">
        <f t="shared" si="346"/>
        <v>16000</v>
      </c>
      <c r="EU147" s="61">
        <f t="shared" si="346"/>
        <v>16000</v>
      </c>
      <c r="EV147" s="61">
        <f t="shared" si="316"/>
        <v>36000</v>
      </c>
      <c r="EW147" s="61">
        <f t="shared" si="294"/>
        <v>36000</v>
      </c>
      <c r="EX147" s="61">
        <f>WB</f>
        <v>36000</v>
      </c>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f t="shared" si="352"/>
        <v>4000</v>
      </c>
      <c r="GA147" s="61">
        <f t="shared" si="338"/>
        <v>4000</v>
      </c>
      <c r="GB147" s="61">
        <f t="shared" si="334"/>
        <v>4000</v>
      </c>
      <c r="GC147" s="61">
        <f t="shared" si="358"/>
        <v>4000</v>
      </c>
      <c r="GD147" s="61">
        <f t="shared" si="358"/>
        <v>4000</v>
      </c>
      <c r="GE147" s="61">
        <f t="shared" si="359"/>
        <v>22000</v>
      </c>
      <c r="GF147" s="61">
        <f t="shared" si="340"/>
        <v>22000</v>
      </c>
      <c r="GG147" s="61">
        <f t="shared" si="325"/>
        <v>22000</v>
      </c>
      <c r="GH147" s="61">
        <f t="shared" si="326"/>
        <v>22000</v>
      </c>
      <c r="GI147" s="61">
        <f t="shared" si="311"/>
        <v>22000</v>
      </c>
      <c r="GJ147" s="61">
        <f t="shared" si="311"/>
        <v>22000</v>
      </c>
      <c r="GK147" s="61">
        <f t="shared" si="360"/>
        <v>22000</v>
      </c>
      <c r="GL147" s="61">
        <f t="shared" si="360"/>
        <v>22000</v>
      </c>
      <c r="GM147" s="61">
        <f t="shared" si="360"/>
        <v>22000</v>
      </c>
      <c r="GN147" s="61">
        <f t="shared" si="307"/>
        <v>22000</v>
      </c>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row>
    <row r="148" spans="1:233" ht="1.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f t="shared" si="341"/>
        <v>29000</v>
      </c>
      <c r="AM148" s="61">
        <f t="shared" si="341"/>
        <v>29000</v>
      </c>
      <c r="AN148" s="61">
        <f t="shared" si="341"/>
        <v>29000</v>
      </c>
      <c r="AO148" s="61">
        <f t="shared" si="308"/>
        <v>29000</v>
      </c>
      <c r="AP148" s="61">
        <f t="shared" si="308"/>
        <v>29000</v>
      </c>
      <c r="AQ148" s="61">
        <f t="shared" si="308"/>
        <v>29000</v>
      </c>
      <c r="AR148" s="61">
        <f t="shared" si="308"/>
        <v>29000</v>
      </c>
      <c r="AS148" s="61">
        <f t="shared" si="304"/>
        <v>29000</v>
      </c>
      <c r="AT148" s="61">
        <f t="shared" si="304"/>
        <v>29000</v>
      </c>
      <c r="AU148" s="61">
        <f t="shared" si="173"/>
        <v>29000</v>
      </c>
      <c r="AV148" s="61">
        <f t="shared" si="165"/>
        <v>29000</v>
      </c>
      <c r="AW148" s="61">
        <f t="shared" si="361"/>
        <v>29000</v>
      </c>
      <c r="AX148" s="61">
        <f t="shared" si="361"/>
        <v>29000</v>
      </c>
      <c r="AY148" s="61">
        <f t="shared" si="347"/>
        <v>29000</v>
      </c>
      <c r="AZ148" s="61">
        <f t="shared" si="347"/>
        <v>29000</v>
      </c>
      <c r="BA148" s="61">
        <f t="shared" si="299"/>
        <v>29000</v>
      </c>
      <c r="BB148" s="61">
        <f t="shared" si="284"/>
        <v>29000</v>
      </c>
      <c r="BC148" s="61">
        <f t="shared" si="271"/>
        <v>29000</v>
      </c>
      <c r="BD148" s="61">
        <f t="shared" si="244"/>
        <v>29000</v>
      </c>
      <c r="BE148" s="61">
        <f t="shared" si="239"/>
        <v>29000</v>
      </c>
      <c r="BF148" s="61">
        <f t="shared" si="342"/>
        <v>29000</v>
      </c>
      <c r="BG148" s="61">
        <f t="shared" si="342"/>
        <v>29000</v>
      </c>
      <c r="BH148" s="61">
        <f t="shared" si="342"/>
        <v>29000</v>
      </c>
      <c r="BI148" s="61">
        <f t="shared" si="342"/>
        <v>29000</v>
      </c>
      <c r="BJ148" s="61">
        <f t="shared" si="342"/>
        <v>29000</v>
      </c>
      <c r="BK148" s="61">
        <f t="shared" si="342"/>
        <v>29000</v>
      </c>
      <c r="BL148" s="61">
        <f t="shared" si="278"/>
        <v>29000</v>
      </c>
      <c r="BM148" s="61">
        <f t="shared" si="327"/>
        <v>29000</v>
      </c>
      <c r="BN148" s="61">
        <f t="shared" si="327"/>
        <v>29000</v>
      </c>
      <c r="BO148" s="61">
        <f t="shared" si="331"/>
        <v>29000</v>
      </c>
      <c r="BP148" s="61">
        <f t="shared" si="331"/>
        <v>29000</v>
      </c>
      <c r="BQ148" s="61">
        <f t="shared" si="147"/>
        <v>29000</v>
      </c>
      <c r="BR148" s="61">
        <f t="shared" si="161"/>
        <v>29000</v>
      </c>
      <c r="BS148" s="61">
        <f t="shared" si="167"/>
        <v>29000</v>
      </c>
      <c r="BT148" s="61">
        <f t="shared" si="343"/>
        <v>29000</v>
      </c>
      <c r="BU148" s="61">
        <f t="shared" si="312"/>
        <v>29000</v>
      </c>
      <c r="BV148" s="61">
        <f t="shared" si="312"/>
        <v>29000</v>
      </c>
      <c r="BW148" s="61">
        <f t="shared" si="321"/>
        <v>29000</v>
      </c>
      <c r="BX148" s="61">
        <f t="shared" si="321"/>
        <v>29000</v>
      </c>
      <c r="BY148" s="61">
        <f t="shared" si="321"/>
        <v>29000</v>
      </c>
      <c r="BZ148" s="61">
        <f t="shared" si="321"/>
        <v>29000</v>
      </c>
      <c r="CA148" s="61">
        <f t="shared" si="321"/>
        <v>29000</v>
      </c>
      <c r="CB148" s="61">
        <f t="shared" ref="BZ148:CC152" si="363">MP</f>
        <v>20000</v>
      </c>
      <c r="CC148" s="61">
        <f t="shared" si="363"/>
        <v>20000</v>
      </c>
      <c r="CD148" s="61">
        <f t="shared" si="291"/>
        <v>20000</v>
      </c>
      <c r="CE148" s="61">
        <f t="shared" si="285"/>
        <v>20000</v>
      </c>
      <c r="CF148" s="61">
        <f t="shared" si="279"/>
        <v>20000</v>
      </c>
      <c r="CG148" s="61">
        <f t="shared" si="279"/>
        <v>20000</v>
      </c>
      <c r="CH148" s="61">
        <f t="shared" si="272"/>
        <v>20000</v>
      </c>
      <c r="CI148" s="61">
        <f t="shared" si="264"/>
        <v>20000</v>
      </c>
      <c r="CJ148" s="61">
        <f>MP</f>
        <v>20000</v>
      </c>
      <c r="CK148" s="61">
        <f t="shared" si="336"/>
        <v>35000</v>
      </c>
      <c r="CL148" s="61">
        <f t="shared" si="344"/>
        <v>20000</v>
      </c>
      <c r="CM148" s="61">
        <f t="shared" si="344"/>
        <v>20000</v>
      </c>
      <c r="CN148" s="61">
        <f t="shared" si="344"/>
        <v>20000</v>
      </c>
      <c r="CO148" s="61">
        <f t="shared" ref="CO148:CU158" si="364">MP</f>
        <v>20000</v>
      </c>
      <c r="CP148" s="61">
        <f t="shared" si="364"/>
        <v>20000</v>
      </c>
      <c r="CQ148" s="61">
        <f t="shared" si="364"/>
        <v>20000</v>
      </c>
      <c r="CR148" s="61">
        <f t="shared" si="364"/>
        <v>20000</v>
      </c>
      <c r="CS148" s="61">
        <f t="shared" si="364"/>
        <v>20000</v>
      </c>
      <c r="CT148" s="61">
        <f t="shared" si="364"/>
        <v>20000</v>
      </c>
      <c r="CU148" s="61">
        <f t="shared" si="364"/>
        <v>20000</v>
      </c>
      <c r="CV148" s="61">
        <f t="shared" si="354"/>
        <v>20000</v>
      </c>
      <c r="CW148" s="61">
        <f t="shared" si="354"/>
        <v>20000</v>
      </c>
      <c r="CX148" s="61"/>
      <c r="CY148" s="61">
        <f t="shared" ref="CX148:DA168" si="365">MP</f>
        <v>20000</v>
      </c>
      <c r="CZ148" s="61">
        <f t="shared" si="365"/>
        <v>20000</v>
      </c>
      <c r="DA148" s="61"/>
      <c r="DB148" s="61">
        <f t="shared" si="280"/>
        <v>35000</v>
      </c>
      <c r="DC148" s="61">
        <f t="shared" si="280"/>
        <v>35000</v>
      </c>
      <c r="DD148" s="61">
        <f t="shared" ref="DD148:DF175" si="366">MP</f>
        <v>20000</v>
      </c>
      <c r="DE148" s="61">
        <f t="shared" si="366"/>
        <v>20000</v>
      </c>
      <c r="DF148" s="61">
        <f t="shared" si="366"/>
        <v>20000</v>
      </c>
      <c r="DG148" s="61">
        <f t="shared" ref="DG148" si="367">UP</f>
        <v>35000</v>
      </c>
      <c r="DH148" s="61">
        <f>UP</f>
        <v>35000</v>
      </c>
      <c r="DI148" s="61">
        <f>UP</f>
        <v>35000</v>
      </c>
      <c r="DJ148" s="61">
        <f t="shared" si="204"/>
        <v>35000</v>
      </c>
      <c r="DK148" s="61">
        <f t="shared" si="318"/>
        <v>35000</v>
      </c>
      <c r="DL148" s="61">
        <f t="shared" si="318"/>
        <v>35000</v>
      </c>
      <c r="DM148" s="61">
        <f t="shared" si="318"/>
        <v>35000</v>
      </c>
      <c r="DN148" s="61">
        <f t="shared" si="214"/>
        <v>35000</v>
      </c>
      <c r="DO148" s="61">
        <f t="shared" si="332"/>
        <v>35000</v>
      </c>
      <c r="DP148" s="61">
        <f t="shared" si="332"/>
        <v>35000</v>
      </c>
      <c r="DQ148" s="61">
        <f t="shared" si="332"/>
        <v>35000</v>
      </c>
      <c r="DR148" s="61">
        <f t="shared" si="355"/>
        <v>5000</v>
      </c>
      <c r="DS148" s="61">
        <f t="shared" si="355"/>
        <v>5000</v>
      </c>
      <c r="DT148" s="61">
        <f t="shared" si="356"/>
        <v>5000</v>
      </c>
      <c r="DU148" s="61">
        <f t="shared" si="357"/>
        <v>5000</v>
      </c>
      <c r="DV148" s="61">
        <f t="shared" si="333"/>
        <v>5000</v>
      </c>
      <c r="DW148" s="61">
        <f t="shared" si="329"/>
        <v>5000</v>
      </c>
      <c r="DX148" s="61">
        <f t="shared" si="329"/>
        <v>5000</v>
      </c>
      <c r="DY148" s="61">
        <f t="shared" si="329"/>
        <v>5000</v>
      </c>
      <c r="DZ148" s="61">
        <f t="shared" si="315"/>
        <v>5000</v>
      </c>
      <c r="EA148" s="61">
        <f t="shared" si="246"/>
        <v>5000</v>
      </c>
      <c r="EB148" s="61">
        <f t="shared" si="253"/>
        <v>5000</v>
      </c>
      <c r="EC148" s="61">
        <f t="shared" si="259"/>
        <v>5000</v>
      </c>
      <c r="ED148" s="61">
        <f t="shared" si="263"/>
        <v>5000</v>
      </c>
      <c r="EE148" s="61">
        <f t="shared" si="263"/>
        <v>5000</v>
      </c>
      <c r="EF148" s="61">
        <f t="shared" si="263"/>
        <v>5000</v>
      </c>
      <c r="EG148" s="61">
        <f t="shared" si="324"/>
        <v>5000</v>
      </c>
      <c r="EH148" s="61">
        <f t="shared" si="324"/>
        <v>5000</v>
      </c>
      <c r="EI148" s="61">
        <f t="shared" si="324"/>
        <v>5000</v>
      </c>
      <c r="EJ148" s="61">
        <f t="shared" si="324"/>
        <v>5000</v>
      </c>
      <c r="EK148" s="61">
        <f t="shared" si="324"/>
        <v>5000</v>
      </c>
      <c r="EL148" s="61">
        <f t="shared" si="274"/>
        <v>5000</v>
      </c>
      <c r="EM148" s="61">
        <f t="shared" si="274"/>
        <v>5000</v>
      </c>
      <c r="EN148" s="61">
        <f t="shared" si="282"/>
        <v>5000</v>
      </c>
      <c r="EO148" s="61">
        <f t="shared" si="275"/>
        <v>5000</v>
      </c>
      <c r="EP148" s="61">
        <f t="shared" si="268"/>
        <v>5000</v>
      </c>
      <c r="EQ148" s="61">
        <f t="shared" si="351"/>
        <v>16000</v>
      </c>
      <c r="ER148" s="61">
        <f t="shared" si="351"/>
        <v>16000</v>
      </c>
      <c r="ES148" s="61">
        <f t="shared" si="346"/>
        <v>16000</v>
      </c>
      <c r="ET148" s="61">
        <f t="shared" si="346"/>
        <v>16000</v>
      </c>
      <c r="EU148" s="61">
        <f t="shared" si="346"/>
        <v>16000</v>
      </c>
      <c r="EV148" s="61">
        <f t="shared" si="316"/>
        <v>36000</v>
      </c>
      <c r="EW148" s="61">
        <f t="shared" si="294"/>
        <v>36000</v>
      </c>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f t="shared" si="352"/>
        <v>4000</v>
      </c>
      <c r="GA148" s="61">
        <f t="shared" si="338"/>
        <v>4000</v>
      </c>
      <c r="GB148" s="61">
        <f t="shared" si="334"/>
        <v>4000</v>
      </c>
      <c r="GC148" s="61">
        <f t="shared" si="358"/>
        <v>4000</v>
      </c>
      <c r="GD148" s="61">
        <f t="shared" si="358"/>
        <v>4000</v>
      </c>
      <c r="GE148" s="61">
        <f t="shared" si="359"/>
        <v>22000</v>
      </c>
      <c r="GF148" s="61">
        <f t="shared" si="340"/>
        <v>22000</v>
      </c>
      <c r="GG148" s="61">
        <f t="shared" si="325"/>
        <v>22000</v>
      </c>
      <c r="GH148" s="61">
        <f t="shared" si="326"/>
        <v>22000</v>
      </c>
      <c r="GI148" s="61">
        <f t="shared" si="311"/>
        <v>22000</v>
      </c>
      <c r="GJ148" s="61">
        <f t="shared" si="311"/>
        <v>22000</v>
      </c>
      <c r="GK148" s="61">
        <f t="shared" si="360"/>
        <v>22000</v>
      </c>
      <c r="GL148" s="61">
        <f t="shared" si="360"/>
        <v>22000</v>
      </c>
      <c r="GM148" s="61">
        <f t="shared" si="360"/>
        <v>22000</v>
      </c>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row>
    <row r="149" spans="1:233" ht="1.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f t="shared" si="341"/>
        <v>29000</v>
      </c>
      <c r="AN149" s="61">
        <f t="shared" si="341"/>
        <v>29000</v>
      </c>
      <c r="AO149" s="61">
        <f t="shared" si="308"/>
        <v>29000</v>
      </c>
      <c r="AP149" s="61">
        <f t="shared" si="308"/>
        <v>29000</v>
      </c>
      <c r="AQ149" s="61">
        <f t="shared" si="308"/>
        <v>29000</v>
      </c>
      <c r="AR149" s="61">
        <f t="shared" si="308"/>
        <v>29000</v>
      </c>
      <c r="AS149" s="61">
        <f t="shared" si="304"/>
        <v>29000</v>
      </c>
      <c r="AT149" s="61">
        <f t="shared" si="304"/>
        <v>29000</v>
      </c>
      <c r="AU149" s="61">
        <f t="shared" si="173"/>
        <v>29000</v>
      </c>
      <c r="AV149" s="61">
        <f t="shared" si="165"/>
        <v>29000</v>
      </c>
      <c r="AW149" s="61">
        <f t="shared" si="361"/>
        <v>29000</v>
      </c>
      <c r="AX149" s="61">
        <f t="shared" si="361"/>
        <v>29000</v>
      </c>
      <c r="AY149" s="61">
        <f t="shared" si="347"/>
        <v>29000</v>
      </c>
      <c r="AZ149" s="61">
        <f t="shared" si="347"/>
        <v>29000</v>
      </c>
      <c r="BA149" s="61">
        <f t="shared" si="299"/>
        <v>29000</v>
      </c>
      <c r="BB149" s="61">
        <f t="shared" si="284"/>
        <v>29000</v>
      </c>
      <c r="BC149" s="61">
        <f t="shared" si="271"/>
        <v>29000</v>
      </c>
      <c r="BD149" s="61">
        <f t="shared" si="244"/>
        <v>29000</v>
      </c>
      <c r="BE149" s="61">
        <f t="shared" si="239"/>
        <v>29000</v>
      </c>
      <c r="BF149" s="61">
        <f t="shared" si="342"/>
        <v>29000</v>
      </c>
      <c r="BG149" s="61">
        <f t="shared" si="342"/>
        <v>29000</v>
      </c>
      <c r="BH149" s="61">
        <f t="shared" si="342"/>
        <v>29000</v>
      </c>
      <c r="BI149" s="61">
        <f t="shared" si="342"/>
        <v>29000</v>
      </c>
      <c r="BJ149" s="61">
        <f t="shared" si="342"/>
        <v>29000</v>
      </c>
      <c r="BK149" s="61">
        <f t="shared" si="342"/>
        <v>29000</v>
      </c>
      <c r="BL149" s="61">
        <f t="shared" si="278"/>
        <v>29000</v>
      </c>
      <c r="BM149" s="61">
        <f t="shared" si="327"/>
        <v>29000</v>
      </c>
      <c r="BN149" s="61">
        <f t="shared" si="327"/>
        <v>29000</v>
      </c>
      <c r="BO149" s="61"/>
      <c r="BP149" s="61">
        <f>RJ</f>
        <v>29000</v>
      </c>
      <c r="BQ149" s="61">
        <f t="shared" si="147"/>
        <v>29000</v>
      </c>
      <c r="BR149" s="61">
        <f t="shared" si="161"/>
        <v>29000</v>
      </c>
      <c r="BS149" s="61">
        <f t="shared" si="167"/>
        <v>29000</v>
      </c>
      <c r="BT149" s="61">
        <f t="shared" si="343"/>
        <v>29000</v>
      </c>
      <c r="BU149" s="61">
        <f t="shared" si="312"/>
        <v>29000</v>
      </c>
      <c r="BV149" s="61">
        <f t="shared" si="312"/>
        <v>29000</v>
      </c>
      <c r="BW149" s="61">
        <f t="shared" si="321"/>
        <v>29000</v>
      </c>
      <c r="BX149" s="61">
        <f t="shared" si="321"/>
        <v>29000</v>
      </c>
      <c r="BY149" s="61">
        <f>RJ</f>
        <v>29000</v>
      </c>
      <c r="BZ149" s="61">
        <f>RJ</f>
        <v>29000</v>
      </c>
      <c r="CA149" s="61">
        <f>MP</f>
        <v>20000</v>
      </c>
      <c r="CB149" s="61">
        <f t="shared" si="363"/>
        <v>20000</v>
      </c>
      <c r="CC149" s="61">
        <f t="shared" si="363"/>
        <v>20000</v>
      </c>
      <c r="CD149" s="61">
        <f t="shared" si="291"/>
        <v>20000</v>
      </c>
      <c r="CE149" s="61">
        <f t="shared" si="285"/>
        <v>20000</v>
      </c>
      <c r="CF149" s="61">
        <f t="shared" si="279"/>
        <v>20000</v>
      </c>
      <c r="CG149" s="61">
        <f t="shared" si="279"/>
        <v>20000</v>
      </c>
      <c r="CH149" s="61">
        <f t="shared" si="272"/>
        <v>20000</v>
      </c>
      <c r="CI149" s="61">
        <f t="shared" si="264"/>
        <v>20000</v>
      </c>
      <c r="CJ149" s="61">
        <f t="shared" si="336"/>
        <v>35000</v>
      </c>
      <c r="CK149" s="61">
        <f t="shared" si="336"/>
        <v>35000</v>
      </c>
      <c r="CL149" s="61">
        <f t="shared" ref="CL149:CL156" si="368">UP</f>
        <v>35000</v>
      </c>
      <c r="CM149" s="61">
        <f t="shared" si="344"/>
        <v>20000</v>
      </c>
      <c r="CN149" s="61">
        <f t="shared" ref="CN149:CN155" si="369">MP</f>
        <v>20000</v>
      </c>
      <c r="CO149" s="61">
        <f t="shared" si="364"/>
        <v>20000</v>
      </c>
      <c r="CP149" s="61">
        <f t="shared" si="364"/>
        <v>20000</v>
      </c>
      <c r="CQ149" s="61">
        <f t="shared" si="364"/>
        <v>20000</v>
      </c>
      <c r="CR149" s="61">
        <f t="shared" si="364"/>
        <v>20000</v>
      </c>
      <c r="CS149" s="61">
        <f t="shared" si="364"/>
        <v>20000</v>
      </c>
      <c r="CT149" s="61">
        <f t="shared" si="364"/>
        <v>20000</v>
      </c>
      <c r="CU149" s="61">
        <f t="shared" si="362"/>
        <v>20000</v>
      </c>
      <c r="CV149" s="61">
        <f t="shared" si="354"/>
        <v>20000</v>
      </c>
      <c r="CW149" s="61">
        <f t="shared" si="354"/>
        <v>20000</v>
      </c>
      <c r="CX149" s="61">
        <f t="shared" si="365"/>
        <v>20000</v>
      </c>
      <c r="CY149" s="61">
        <f t="shared" si="365"/>
        <v>20000</v>
      </c>
      <c r="CZ149" s="61">
        <f t="shared" si="365"/>
        <v>20000</v>
      </c>
      <c r="DA149" s="61">
        <f t="shared" si="365"/>
        <v>20000</v>
      </c>
      <c r="DB149" s="61">
        <f t="shared" si="280"/>
        <v>35000</v>
      </c>
      <c r="DC149" s="61">
        <f t="shared" si="280"/>
        <v>35000</v>
      </c>
      <c r="DD149" s="61">
        <f t="shared" ref="DD149:DD176" si="370">MP</f>
        <v>20000</v>
      </c>
      <c r="DE149" s="61">
        <f t="shared" si="366"/>
        <v>20000</v>
      </c>
      <c r="DF149" s="61">
        <f t="shared" si="366"/>
        <v>20000</v>
      </c>
      <c r="DG149" s="61">
        <f t="shared" ref="DG149:DG161" si="371">MP</f>
        <v>20000</v>
      </c>
      <c r="DH149" s="61"/>
      <c r="DI149" s="61">
        <f>UP</f>
        <v>35000</v>
      </c>
      <c r="DJ149" s="61">
        <f t="shared" si="204"/>
        <v>35000</v>
      </c>
      <c r="DK149" s="61">
        <f t="shared" si="318"/>
        <v>35000</v>
      </c>
      <c r="DL149" s="61">
        <f t="shared" si="318"/>
        <v>35000</v>
      </c>
      <c r="DM149" s="61">
        <f t="shared" si="318"/>
        <v>35000</v>
      </c>
      <c r="DN149" s="61">
        <f t="shared" si="214"/>
        <v>35000</v>
      </c>
      <c r="DO149" s="61">
        <f t="shared" si="332"/>
        <v>35000</v>
      </c>
      <c r="DP149" s="61">
        <f t="shared" si="332"/>
        <v>35000</v>
      </c>
      <c r="DQ149" s="61">
        <f t="shared" si="332"/>
        <v>35000</v>
      </c>
      <c r="DR149" s="61">
        <f t="shared" si="332"/>
        <v>35000</v>
      </c>
      <c r="DS149" s="61">
        <f>BR</f>
        <v>5000</v>
      </c>
      <c r="DT149" s="61">
        <f t="shared" si="356"/>
        <v>5000</v>
      </c>
      <c r="DU149" s="61">
        <f t="shared" si="357"/>
        <v>5000</v>
      </c>
      <c r="DV149" s="61">
        <f t="shared" si="333"/>
        <v>5000</v>
      </c>
      <c r="DW149" s="61">
        <f t="shared" si="329"/>
        <v>5000</v>
      </c>
      <c r="DX149" s="61">
        <f t="shared" si="329"/>
        <v>5000</v>
      </c>
      <c r="DY149" s="61">
        <f t="shared" si="329"/>
        <v>5000</v>
      </c>
      <c r="DZ149" s="61">
        <f t="shared" si="315"/>
        <v>5000</v>
      </c>
      <c r="EA149" s="61">
        <f t="shared" si="246"/>
        <v>5000</v>
      </c>
      <c r="EB149" s="61">
        <f t="shared" si="253"/>
        <v>5000</v>
      </c>
      <c r="EC149" s="61">
        <f t="shared" si="259"/>
        <v>5000</v>
      </c>
      <c r="ED149" s="61">
        <f t="shared" si="263"/>
        <v>5000</v>
      </c>
      <c r="EE149" s="61">
        <f t="shared" si="263"/>
        <v>5000</v>
      </c>
      <c r="EF149" s="61">
        <f t="shared" si="263"/>
        <v>5000</v>
      </c>
      <c r="EG149" s="61">
        <f t="shared" si="324"/>
        <v>5000</v>
      </c>
      <c r="EH149" s="61">
        <f t="shared" si="324"/>
        <v>5000</v>
      </c>
      <c r="EI149" s="61">
        <f t="shared" si="324"/>
        <v>5000</v>
      </c>
      <c r="EJ149" s="61">
        <f t="shared" si="324"/>
        <v>5000</v>
      </c>
      <c r="EK149" s="61">
        <f t="shared" si="324"/>
        <v>5000</v>
      </c>
      <c r="EL149" s="61">
        <f t="shared" si="274"/>
        <v>5000</v>
      </c>
      <c r="EM149" s="61">
        <f t="shared" si="274"/>
        <v>5000</v>
      </c>
      <c r="EN149" s="61">
        <f t="shared" si="282"/>
        <v>5000</v>
      </c>
      <c r="EO149" s="61">
        <f t="shared" si="275"/>
        <v>5000</v>
      </c>
      <c r="EP149" s="61">
        <f t="shared" si="268"/>
        <v>5000</v>
      </c>
      <c r="EQ149" s="61">
        <f t="shared" ref="EQ149:EQ159" si="372">JH</f>
        <v>16000</v>
      </c>
      <c r="ER149" s="61">
        <f t="shared" si="351"/>
        <v>16000</v>
      </c>
      <c r="ES149" s="61">
        <f t="shared" si="346"/>
        <v>16000</v>
      </c>
      <c r="ET149" s="61">
        <f t="shared" si="346"/>
        <v>16000</v>
      </c>
      <c r="EU149" s="61">
        <f t="shared" si="346"/>
        <v>16000</v>
      </c>
      <c r="EV149" s="61">
        <f t="shared" si="316"/>
        <v>36000</v>
      </c>
      <c r="EW149" s="61">
        <f t="shared" si="294"/>
        <v>36000</v>
      </c>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f t="shared" si="352"/>
        <v>4000</v>
      </c>
      <c r="GA149" s="61">
        <f t="shared" si="338"/>
        <v>4000</v>
      </c>
      <c r="GB149" s="61">
        <f t="shared" si="334"/>
        <v>4000</v>
      </c>
      <c r="GC149" s="61">
        <f t="shared" si="358"/>
        <v>4000</v>
      </c>
      <c r="GD149" s="61">
        <f t="shared" si="358"/>
        <v>4000</v>
      </c>
      <c r="GE149" s="61">
        <f t="shared" si="359"/>
        <v>22000</v>
      </c>
      <c r="GF149" s="61">
        <f t="shared" si="340"/>
        <v>22000</v>
      </c>
      <c r="GG149" s="61">
        <f t="shared" si="325"/>
        <v>22000</v>
      </c>
      <c r="GH149" s="61">
        <f t="shared" si="326"/>
        <v>22000</v>
      </c>
      <c r="GI149" s="61">
        <f t="shared" si="311"/>
        <v>22000</v>
      </c>
      <c r="GJ149" s="61">
        <f t="shared" si="311"/>
        <v>22000</v>
      </c>
      <c r="GK149" s="61">
        <f t="shared" si="360"/>
        <v>22000</v>
      </c>
      <c r="GL149" s="61">
        <f t="shared" si="360"/>
        <v>22000</v>
      </c>
      <c r="GM149" s="61">
        <f t="shared" si="360"/>
        <v>22000</v>
      </c>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row>
    <row r="150" spans="1:233" ht="1.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f t="shared" si="341"/>
        <v>29000</v>
      </c>
      <c r="AN150" s="61">
        <f>RJ</f>
        <v>29000</v>
      </c>
      <c r="AO150" s="61">
        <f t="shared" si="308"/>
        <v>29000</v>
      </c>
      <c r="AP150" s="61">
        <f t="shared" si="308"/>
        <v>29000</v>
      </c>
      <c r="AQ150" s="61">
        <f t="shared" si="308"/>
        <v>29000</v>
      </c>
      <c r="AR150" s="61">
        <f t="shared" si="308"/>
        <v>29000</v>
      </c>
      <c r="AS150" s="61">
        <f t="shared" si="304"/>
        <v>29000</v>
      </c>
      <c r="AT150" s="61">
        <f t="shared" si="304"/>
        <v>29000</v>
      </c>
      <c r="AU150" s="61">
        <f t="shared" si="173"/>
        <v>29000</v>
      </c>
      <c r="AV150" s="61">
        <f t="shared" si="165"/>
        <v>29000</v>
      </c>
      <c r="AW150" s="61">
        <f t="shared" si="361"/>
        <v>29000</v>
      </c>
      <c r="AX150" s="61">
        <f t="shared" si="361"/>
        <v>29000</v>
      </c>
      <c r="AY150" s="61">
        <f t="shared" si="347"/>
        <v>29000</v>
      </c>
      <c r="AZ150" s="61">
        <f t="shared" si="347"/>
        <v>29000</v>
      </c>
      <c r="BA150" s="61">
        <f t="shared" si="299"/>
        <v>29000</v>
      </c>
      <c r="BB150" s="61">
        <f t="shared" si="284"/>
        <v>29000</v>
      </c>
      <c r="BC150" s="61">
        <f t="shared" si="271"/>
        <v>29000</v>
      </c>
      <c r="BD150" s="61">
        <f t="shared" si="244"/>
        <v>29000</v>
      </c>
      <c r="BE150" s="61">
        <f t="shared" si="239"/>
        <v>29000</v>
      </c>
      <c r="BF150" s="61">
        <f t="shared" si="342"/>
        <v>29000</v>
      </c>
      <c r="BG150" s="61">
        <f t="shared" si="342"/>
        <v>29000</v>
      </c>
      <c r="BH150" s="61">
        <f t="shared" si="342"/>
        <v>29000</v>
      </c>
      <c r="BI150" s="61">
        <f t="shared" si="342"/>
        <v>29000</v>
      </c>
      <c r="BJ150" s="61">
        <f t="shared" si="342"/>
        <v>29000</v>
      </c>
      <c r="BK150" s="61">
        <f t="shared" si="342"/>
        <v>29000</v>
      </c>
      <c r="BL150" s="61">
        <f t="shared" si="278"/>
        <v>29000</v>
      </c>
      <c r="BM150" s="61"/>
      <c r="BN150" s="61"/>
      <c r="BO150" s="61">
        <f>MP</f>
        <v>20000</v>
      </c>
      <c r="BP150" s="61">
        <f t="shared" ref="BP150:BP151" si="373">RJ</f>
        <v>29000</v>
      </c>
      <c r="BQ150" s="61">
        <f t="shared" si="147"/>
        <v>29000</v>
      </c>
      <c r="BR150" s="61">
        <f t="shared" si="161"/>
        <v>29000</v>
      </c>
      <c r="BS150" s="61">
        <f t="shared" si="167"/>
        <v>29000</v>
      </c>
      <c r="BT150" s="61">
        <f t="shared" si="343"/>
        <v>29000</v>
      </c>
      <c r="BU150" s="61">
        <f t="shared" si="312"/>
        <v>29000</v>
      </c>
      <c r="BV150" s="61">
        <f t="shared" si="312"/>
        <v>29000</v>
      </c>
      <c r="BW150" s="61">
        <f t="shared" si="321"/>
        <v>29000</v>
      </c>
      <c r="BX150" s="61">
        <f t="shared" si="321"/>
        <v>29000</v>
      </c>
      <c r="BY150" s="61">
        <f>RJ</f>
        <v>29000</v>
      </c>
      <c r="BZ150" s="61">
        <f>RJ</f>
        <v>29000</v>
      </c>
      <c r="CA150" s="61">
        <f>MP</f>
        <v>20000</v>
      </c>
      <c r="CB150" s="61">
        <f t="shared" si="363"/>
        <v>20000</v>
      </c>
      <c r="CC150" s="61">
        <f t="shared" si="363"/>
        <v>20000</v>
      </c>
      <c r="CD150" s="61">
        <f t="shared" si="291"/>
        <v>20000</v>
      </c>
      <c r="CE150" s="61">
        <f t="shared" si="285"/>
        <v>20000</v>
      </c>
      <c r="CF150" s="61">
        <f t="shared" si="279"/>
        <v>20000</v>
      </c>
      <c r="CG150" s="61">
        <f t="shared" si="279"/>
        <v>20000</v>
      </c>
      <c r="CH150" s="61">
        <f t="shared" si="272"/>
        <v>20000</v>
      </c>
      <c r="CI150" s="61">
        <f t="shared" si="264"/>
        <v>20000</v>
      </c>
      <c r="CJ150" s="61">
        <f t="shared" ref="CJ150:CJ155" si="374">UP</f>
        <v>35000</v>
      </c>
      <c r="CK150" s="61">
        <f t="shared" si="336"/>
        <v>35000</v>
      </c>
      <c r="CL150" s="61">
        <f t="shared" si="368"/>
        <v>35000</v>
      </c>
      <c r="CM150" s="61">
        <f t="shared" si="344"/>
        <v>20000</v>
      </c>
      <c r="CN150" s="61">
        <f t="shared" si="369"/>
        <v>20000</v>
      </c>
      <c r="CO150" s="61">
        <f t="shared" si="364"/>
        <v>20000</v>
      </c>
      <c r="CP150" s="61">
        <f t="shared" si="364"/>
        <v>20000</v>
      </c>
      <c r="CQ150" s="61">
        <f t="shared" si="364"/>
        <v>20000</v>
      </c>
      <c r="CR150" s="61">
        <f t="shared" si="364"/>
        <v>20000</v>
      </c>
      <c r="CS150" s="61">
        <f t="shared" si="364"/>
        <v>20000</v>
      </c>
      <c r="CT150" s="61">
        <f t="shared" si="364"/>
        <v>20000</v>
      </c>
      <c r="CU150" s="61">
        <f t="shared" si="362"/>
        <v>20000</v>
      </c>
      <c r="CV150" s="61">
        <f t="shared" si="354"/>
        <v>20000</v>
      </c>
      <c r="CW150" s="61">
        <f t="shared" si="354"/>
        <v>20000</v>
      </c>
      <c r="CX150" s="61">
        <f t="shared" ref="CX150:CX185" si="375">MP</f>
        <v>20000</v>
      </c>
      <c r="CY150" s="61">
        <f t="shared" si="365"/>
        <v>20000</v>
      </c>
      <c r="CZ150" s="61">
        <f t="shared" si="365"/>
        <v>20000</v>
      </c>
      <c r="DA150" s="61">
        <f t="shared" si="365"/>
        <v>20000</v>
      </c>
      <c r="DB150" s="61">
        <f t="shared" ref="DB150:DC179" si="376">MP</f>
        <v>20000</v>
      </c>
      <c r="DC150" s="61">
        <f t="shared" si="376"/>
        <v>20000</v>
      </c>
      <c r="DD150" s="61">
        <f t="shared" si="370"/>
        <v>20000</v>
      </c>
      <c r="DE150" s="61">
        <f t="shared" si="366"/>
        <v>20000</v>
      </c>
      <c r="DF150" s="61">
        <f t="shared" si="366"/>
        <v>20000</v>
      </c>
      <c r="DG150" s="61">
        <f t="shared" si="371"/>
        <v>20000</v>
      </c>
      <c r="DH150" s="61">
        <f t="shared" ref="DH150:DH161" si="377">MP</f>
        <v>20000</v>
      </c>
      <c r="DI150" s="61">
        <f>UP</f>
        <v>35000</v>
      </c>
      <c r="DJ150" s="61">
        <f t="shared" si="204"/>
        <v>35000</v>
      </c>
      <c r="DK150" s="61">
        <f t="shared" si="318"/>
        <v>35000</v>
      </c>
      <c r="DL150" s="61">
        <f t="shared" si="318"/>
        <v>35000</v>
      </c>
      <c r="DM150" s="61">
        <f t="shared" si="318"/>
        <v>35000</v>
      </c>
      <c r="DN150" s="61">
        <f t="shared" si="214"/>
        <v>35000</v>
      </c>
      <c r="DO150" s="61">
        <f t="shared" si="332"/>
        <v>35000</v>
      </c>
      <c r="DP150" s="61">
        <f t="shared" si="332"/>
        <v>35000</v>
      </c>
      <c r="DQ150" s="61">
        <f t="shared" si="332"/>
        <v>35000</v>
      </c>
      <c r="DR150" s="61">
        <f t="shared" ref="DR150:DR157" si="378">UP</f>
        <v>35000</v>
      </c>
      <c r="DS150" s="61">
        <f>BR</f>
        <v>5000</v>
      </c>
      <c r="DT150" s="61">
        <f t="shared" si="356"/>
        <v>5000</v>
      </c>
      <c r="DU150" s="61">
        <f t="shared" si="357"/>
        <v>5000</v>
      </c>
      <c r="DV150" s="61">
        <f t="shared" si="333"/>
        <v>5000</v>
      </c>
      <c r="DW150" s="61">
        <f t="shared" si="329"/>
        <v>5000</v>
      </c>
      <c r="DX150" s="61">
        <f t="shared" si="329"/>
        <v>5000</v>
      </c>
      <c r="DY150" s="61">
        <f t="shared" si="329"/>
        <v>5000</v>
      </c>
      <c r="DZ150" s="61">
        <f t="shared" si="315"/>
        <v>5000</v>
      </c>
      <c r="EA150" s="61">
        <f t="shared" si="246"/>
        <v>5000</v>
      </c>
      <c r="EB150" s="61">
        <f t="shared" si="253"/>
        <v>5000</v>
      </c>
      <c r="EC150" s="61">
        <f t="shared" si="259"/>
        <v>5000</v>
      </c>
      <c r="ED150" s="61">
        <f t="shared" si="263"/>
        <v>5000</v>
      </c>
      <c r="EE150" s="61">
        <f t="shared" si="263"/>
        <v>5000</v>
      </c>
      <c r="EF150" s="61">
        <f t="shared" si="263"/>
        <v>5000</v>
      </c>
      <c r="EG150" s="61">
        <f t="shared" si="324"/>
        <v>5000</v>
      </c>
      <c r="EH150" s="61">
        <f t="shared" si="324"/>
        <v>5000</v>
      </c>
      <c r="EI150" s="61">
        <f t="shared" si="324"/>
        <v>5000</v>
      </c>
      <c r="EJ150" s="61">
        <f t="shared" si="324"/>
        <v>5000</v>
      </c>
      <c r="EK150" s="61">
        <f>BR</f>
        <v>5000</v>
      </c>
      <c r="EL150" s="61">
        <f t="shared" si="274"/>
        <v>5000</v>
      </c>
      <c r="EM150" s="61">
        <f t="shared" si="274"/>
        <v>5000</v>
      </c>
      <c r="EN150" s="61">
        <f t="shared" si="282"/>
        <v>5000</v>
      </c>
      <c r="EO150" s="61">
        <f t="shared" si="274"/>
        <v>5000</v>
      </c>
      <c r="EP150" s="61">
        <f t="shared" si="274"/>
        <v>5000</v>
      </c>
      <c r="EQ150" s="61">
        <f t="shared" si="372"/>
        <v>16000</v>
      </c>
      <c r="ER150" s="61">
        <f t="shared" si="351"/>
        <v>16000</v>
      </c>
      <c r="ES150" s="61">
        <f t="shared" si="346"/>
        <v>16000</v>
      </c>
      <c r="ET150" s="61">
        <f t="shared" si="346"/>
        <v>16000</v>
      </c>
      <c r="EU150" s="61">
        <f t="shared" si="346"/>
        <v>16000</v>
      </c>
      <c r="EV150" s="61">
        <f t="shared" si="316"/>
        <v>36000</v>
      </c>
      <c r="EW150" s="61">
        <f t="shared" si="294"/>
        <v>36000</v>
      </c>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f t="shared" ref="FY150:FY156" si="379">TR</f>
        <v>33000</v>
      </c>
      <c r="FZ150" s="61">
        <f t="shared" si="352"/>
        <v>4000</v>
      </c>
      <c r="GA150" s="61">
        <f t="shared" si="338"/>
        <v>4000</v>
      </c>
      <c r="GB150" s="61">
        <f t="shared" si="334"/>
        <v>4000</v>
      </c>
      <c r="GC150" s="61">
        <f t="shared" ref="GC150:GD173" si="380">MZ</f>
        <v>24000</v>
      </c>
      <c r="GD150" s="61">
        <f t="shared" ref="GB150:GF173" si="381">MZ</f>
        <v>24000</v>
      </c>
      <c r="GE150" s="61">
        <f t="shared" si="359"/>
        <v>22000</v>
      </c>
      <c r="GF150" s="61">
        <f t="shared" si="340"/>
        <v>22000</v>
      </c>
      <c r="GG150" s="61">
        <f t="shared" si="325"/>
        <v>22000</v>
      </c>
      <c r="GH150" s="61">
        <f t="shared" si="326"/>
        <v>22000</v>
      </c>
      <c r="GI150" s="61">
        <f t="shared" si="311"/>
        <v>22000</v>
      </c>
      <c r="GJ150" s="61">
        <f t="shared" si="311"/>
        <v>22000</v>
      </c>
      <c r="GK150" s="61">
        <f t="shared" si="360"/>
        <v>22000</v>
      </c>
      <c r="GL150" s="61">
        <f t="shared" si="360"/>
        <v>22000</v>
      </c>
      <c r="GM150" s="61">
        <f t="shared" si="360"/>
        <v>22000</v>
      </c>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row>
    <row r="151" spans="1:233" ht="1.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f>RJ</f>
        <v>29000</v>
      </c>
      <c r="AO151" s="61">
        <f t="shared" si="308"/>
        <v>29000</v>
      </c>
      <c r="AP151" s="61">
        <f t="shared" si="308"/>
        <v>29000</v>
      </c>
      <c r="AQ151" s="61">
        <f t="shared" si="308"/>
        <v>29000</v>
      </c>
      <c r="AR151" s="61">
        <f t="shared" si="308"/>
        <v>29000</v>
      </c>
      <c r="AS151" s="61">
        <f t="shared" si="304"/>
        <v>29000</v>
      </c>
      <c r="AT151" s="61">
        <f t="shared" si="304"/>
        <v>29000</v>
      </c>
      <c r="AU151" s="61">
        <f t="shared" si="173"/>
        <v>29000</v>
      </c>
      <c r="AV151" s="61">
        <f t="shared" si="165"/>
        <v>29000</v>
      </c>
      <c r="AW151" s="61">
        <f t="shared" si="361"/>
        <v>29000</v>
      </c>
      <c r="AX151" s="61">
        <f t="shared" si="361"/>
        <v>29000</v>
      </c>
      <c r="AY151" s="61">
        <f t="shared" si="347"/>
        <v>29000</v>
      </c>
      <c r="AZ151" s="61">
        <f t="shared" si="347"/>
        <v>29000</v>
      </c>
      <c r="BA151" s="61">
        <f t="shared" si="299"/>
        <v>29000</v>
      </c>
      <c r="BB151" s="61">
        <f t="shared" si="284"/>
        <v>29000</v>
      </c>
      <c r="BC151" s="61">
        <f t="shared" si="271"/>
        <v>29000</v>
      </c>
      <c r="BD151" s="61">
        <f t="shared" si="244"/>
        <v>29000</v>
      </c>
      <c r="BE151" s="61">
        <f t="shared" si="239"/>
        <v>29000</v>
      </c>
      <c r="BF151" s="61">
        <f t="shared" si="342"/>
        <v>29000</v>
      </c>
      <c r="BG151" s="61">
        <f t="shared" si="342"/>
        <v>29000</v>
      </c>
      <c r="BH151" s="61">
        <f t="shared" si="342"/>
        <v>29000</v>
      </c>
      <c r="BI151" s="61">
        <f t="shared" si="342"/>
        <v>29000</v>
      </c>
      <c r="BJ151" s="61">
        <f t="shared" si="342"/>
        <v>29000</v>
      </c>
      <c r="BK151" s="61">
        <f t="shared" si="342"/>
        <v>29000</v>
      </c>
      <c r="BL151" s="61">
        <f t="shared" si="278"/>
        <v>29000</v>
      </c>
      <c r="BM151" s="61">
        <f t="shared" ref="BM151:BM164" si="382">MP</f>
        <v>20000</v>
      </c>
      <c r="BN151" s="61">
        <f t="shared" ref="BN151:BO170" si="383">MP</f>
        <v>20000</v>
      </c>
      <c r="BO151" s="61">
        <f t="shared" si="383"/>
        <v>20000</v>
      </c>
      <c r="BP151" s="61">
        <f t="shared" si="373"/>
        <v>29000</v>
      </c>
      <c r="BQ151" s="61">
        <f t="shared" si="147"/>
        <v>29000</v>
      </c>
      <c r="BR151" s="61">
        <f t="shared" si="161"/>
        <v>29000</v>
      </c>
      <c r="BS151" s="61">
        <f t="shared" si="167"/>
        <v>29000</v>
      </c>
      <c r="BT151" s="61">
        <f t="shared" si="343"/>
        <v>29000</v>
      </c>
      <c r="BU151" s="61">
        <f t="shared" si="312"/>
        <v>29000</v>
      </c>
      <c r="BV151" s="61">
        <f t="shared" si="312"/>
        <v>29000</v>
      </c>
      <c r="BW151" s="61">
        <f t="shared" si="321"/>
        <v>29000</v>
      </c>
      <c r="BX151" s="61">
        <f t="shared" si="321"/>
        <v>29000</v>
      </c>
      <c r="BY151" s="61">
        <f t="shared" ref="BY151:BY157" si="384">RJ</f>
        <v>29000</v>
      </c>
      <c r="BZ151" s="61">
        <f t="shared" si="363"/>
        <v>20000</v>
      </c>
      <c r="CA151" s="61">
        <f>MP</f>
        <v>20000</v>
      </c>
      <c r="CB151" s="61">
        <f t="shared" si="363"/>
        <v>20000</v>
      </c>
      <c r="CC151" s="61">
        <f t="shared" si="363"/>
        <v>20000</v>
      </c>
      <c r="CD151" s="61">
        <f t="shared" si="291"/>
        <v>20000</v>
      </c>
      <c r="CE151" s="61">
        <f t="shared" si="285"/>
        <v>20000</v>
      </c>
      <c r="CF151" s="61">
        <f t="shared" si="279"/>
        <v>20000</v>
      </c>
      <c r="CG151" s="61">
        <f t="shared" si="279"/>
        <v>20000</v>
      </c>
      <c r="CH151" s="61">
        <f t="shared" si="272"/>
        <v>20000</v>
      </c>
      <c r="CI151" s="61">
        <f t="shared" si="264"/>
        <v>20000</v>
      </c>
      <c r="CJ151" s="61">
        <f t="shared" si="374"/>
        <v>35000</v>
      </c>
      <c r="CK151" s="61">
        <f t="shared" si="336"/>
        <v>35000</v>
      </c>
      <c r="CL151" s="61">
        <f t="shared" si="368"/>
        <v>35000</v>
      </c>
      <c r="CM151" s="61">
        <f t="shared" si="344"/>
        <v>20000</v>
      </c>
      <c r="CN151" s="61">
        <f t="shared" si="369"/>
        <v>20000</v>
      </c>
      <c r="CO151" s="61">
        <f t="shared" si="364"/>
        <v>20000</v>
      </c>
      <c r="CP151" s="61">
        <f t="shared" si="364"/>
        <v>20000</v>
      </c>
      <c r="CQ151" s="61">
        <f t="shared" si="364"/>
        <v>20000</v>
      </c>
      <c r="CR151" s="61">
        <f t="shared" si="364"/>
        <v>20000</v>
      </c>
      <c r="CS151" s="61">
        <f t="shared" si="364"/>
        <v>20000</v>
      </c>
      <c r="CT151" s="61">
        <f t="shared" si="364"/>
        <v>20000</v>
      </c>
      <c r="CU151" s="61">
        <f t="shared" si="362"/>
        <v>20000</v>
      </c>
      <c r="CV151" s="61">
        <f t="shared" si="354"/>
        <v>20000</v>
      </c>
      <c r="CW151" s="61">
        <f t="shared" si="354"/>
        <v>20000</v>
      </c>
      <c r="CX151" s="61">
        <f t="shared" si="375"/>
        <v>20000</v>
      </c>
      <c r="CY151" s="61">
        <f t="shared" si="365"/>
        <v>20000</v>
      </c>
      <c r="CZ151" s="61">
        <f t="shared" si="365"/>
        <v>20000</v>
      </c>
      <c r="DA151" s="61">
        <f t="shared" si="365"/>
        <v>20000</v>
      </c>
      <c r="DB151" s="61">
        <f t="shared" si="376"/>
        <v>20000</v>
      </c>
      <c r="DC151" s="61">
        <f t="shared" si="376"/>
        <v>20000</v>
      </c>
      <c r="DD151" s="61">
        <f t="shared" si="370"/>
        <v>20000</v>
      </c>
      <c r="DE151" s="61">
        <f t="shared" si="366"/>
        <v>20000</v>
      </c>
      <c r="DF151" s="61">
        <f t="shared" si="366"/>
        <v>20000</v>
      </c>
      <c r="DG151" s="61">
        <f t="shared" si="371"/>
        <v>20000</v>
      </c>
      <c r="DH151" s="61">
        <f t="shared" si="377"/>
        <v>20000</v>
      </c>
      <c r="DI151" s="61">
        <f t="shared" ref="DI151:DI161" si="385">MP</f>
        <v>20000</v>
      </c>
      <c r="DJ151" s="61"/>
      <c r="DK151" s="61">
        <f t="shared" si="318"/>
        <v>35000</v>
      </c>
      <c r="DL151" s="61">
        <f t="shared" si="318"/>
        <v>35000</v>
      </c>
      <c r="DM151" s="61">
        <f t="shared" si="318"/>
        <v>35000</v>
      </c>
      <c r="DN151" s="61">
        <f t="shared" si="214"/>
        <v>35000</v>
      </c>
      <c r="DO151" s="61">
        <f t="shared" si="332"/>
        <v>35000</v>
      </c>
      <c r="DP151" s="61">
        <f t="shared" si="332"/>
        <v>35000</v>
      </c>
      <c r="DQ151" s="61">
        <f t="shared" si="332"/>
        <v>35000</v>
      </c>
      <c r="DR151" s="61">
        <f t="shared" si="332"/>
        <v>35000</v>
      </c>
      <c r="DS151" s="61">
        <f t="shared" si="332"/>
        <v>35000</v>
      </c>
      <c r="DT151" s="61">
        <f t="shared" si="356"/>
        <v>5000</v>
      </c>
      <c r="DU151" s="61">
        <f t="shared" si="357"/>
        <v>5000</v>
      </c>
      <c r="DV151" s="61">
        <f t="shared" si="333"/>
        <v>5000</v>
      </c>
      <c r="DW151" s="61">
        <f t="shared" si="329"/>
        <v>5000</v>
      </c>
      <c r="DX151" s="61">
        <f t="shared" si="329"/>
        <v>5000</v>
      </c>
      <c r="DY151" s="61">
        <f t="shared" si="329"/>
        <v>5000</v>
      </c>
      <c r="DZ151" s="61">
        <f t="shared" si="315"/>
        <v>5000</v>
      </c>
      <c r="EA151" s="61">
        <f t="shared" si="246"/>
        <v>5000</v>
      </c>
      <c r="EB151" s="61">
        <f t="shared" si="253"/>
        <v>5000</v>
      </c>
      <c r="EC151" s="61">
        <f t="shared" si="259"/>
        <v>5000</v>
      </c>
      <c r="ED151" s="61">
        <f t="shared" si="263"/>
        <v>5000</v>
      </c>
      <c r="EE151" s="61">
        <f t="shared" si="263"/>
        <v>5000</v>
      </c>
      <c r="EF151" s="61">
        <f t="shared" si="263"/>
        <v>5000</v>
      </c>
      <c r="EG151" s="61">
        <f>BR</f>
        <v>5000</v>
      </c>
      <c r="EH151" s="61">
        <f t="shared" ref="EH151:EJ164" si="386">JH</f>
        <v>16000</v>
      </c>
      <c r="EI151" s="61">
        <f t="shared" si="386"/>
        <v>16000</v>
      </c>
      <c r="EJ151" s="61">
        <f t="shared" si="386"/>
        <v>16000</v>
      </c>
      <c r="EK151" s="61">
        <f>BR</f>
        <v>5000</v>
      </c>
      <c r="EL151" s="61">
        <f t="shared" si="274"/>
        <v>5000</v>
      </c>
      <c r="EM151" s="61">
        <f t="shared" si="274"/>
        <v>5000</v>
      </c>
      <c r="EN151" s="61">
        <f t="shared" si="282"/>
        <v>5000</v>
      </c>
      <c r="EO151" s="61">
        <f t="shared" si="275"/>
        <v>5000</v>
      </c>
      <c r="EP151" s="61"/>
      <c r="EQ151" s="61">
        <f t="shared" si="372"/>
        <v>16000</v>
      </c>
      <c r="ER151" s="61">
        <f t="shared" si="351"/>
        <v>16000</v>
      </c>
      <c r="ES151" s="61">
        <f t="shared" si="346"/>
        <v>16000</v>
      </c>
      <c r="ET151" s="61">
        <f t="shared" si="346"/>
        <v>16000</v>
      </c>
      <c r="EU151" s="61">
        <f t="shared" si="346"/>
        <v>16000</v>
      </c>
      <c r="EV151" s="61">
        <f t="shared" si="316"/>
        <v>36000</v>
      </c>
      <c r="EW151" s="61">
        <f t="shared" si="294"/>
        <v>36000</v>
      </c>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f t="shared" ref="FX151:FX156" si="387">TR</f>
        <v>33000</v>
      </c>
      <c r="FY151" s="61">
        <f t="shared" si="379"/>
        <v>33000</v>
      </c>
      <c r="FZ151" s="61">
        <f t="shared" si="352"/>
        <v>4000</v>
      </c>
      <c r="GA151" s="61">
        <f t="shared" si="338"/>
        <v>4000</v>
      </c>
      <c r="GB151" s="61">
        <f t="shared" si="334"/>
        <v>4000</v>
      </c>
      <c r="GC151" s="61">
        <f t="shared" si="380"/>
        <v>24000</v>
      </c>
      <c r="GD151" s="61">
        <f t="shared" si="381"/>
        <v>24000</v>
      </c>
      <c r="GE151" s="61">
        <f t="shared" si="359"/>
        <v>22000</v>
      </c>
      <c r="GF151" s="61">
        <f t="shared" si="340"/>
        <v>22000</v>
      </c>
      <c r="GG151" s="61">
        <f t="shared" si="325"/>
        <v>22000</v>
      </c>
      <c r="GH151" s="61">
        <f t="shared" si="326"/>
        <v>22000</v>
      </c>
      <c r="GI151" s="61">
        <f t="shared" si="311"/>
        <v>22000</v>
      </c>
      <c r="GJ151" s="61">
        <f t="shared" si="311"/>
        <v>22000</v>
      </c>
      <c r="GK151" s="61">
        <f t="shared" si="360"/>
        <v>22000</v>
      </c>
      <c r="GL151" s="61">
        <f t="shared" si="360"/>
        <v>22000</v>
      </c>
      <c r="GM151" s="61">
        <f t="shared" si="360"/>
        <v>22000</v>
      </c>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row>
    <row r="152" spans="1:233" ht="1.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f t="shared" ref="AM152:AM155" si="388">GJ</f>
        <v>12000</v>
      </c>
      <c r="AN152" s="61">
        <f t="shared" ref="AN152:AS161" si="389">GJ</f>
        <v>12000</v>
      </c>
      <c r="AO152" s="61">
        <f t="shared" si="389"/>
        <v>12000</v>
      </c>
      <c r="AP152" s="61">
        <f t="shared" si="389"/>
        <v>12000</v>
      </c>
      <c r="AQ152" s="61">
        <f t="shared" si="389"/>
        <v>12000</v>
      </c>
      <c r="AR152" s="61">
        <f t="shared" si="389"/>
        <v>12000</v>
      </c>
      <c r="AS152" s="61">
        <f t="shared" si="389"/>
        <v>12000</v>
      </c>
      <c r="AT152" s="61">
        <f>RJ</f>
        <v>29000</v>
      </c>
      <c r="AU152" s="61">
        <f t="shared" si="173"/>
        <v>29000</v>
      </c>
      <c r="AV152" s="61">
        <f t="shared" si="165"/>
        <v>29000</v>
      </c>
      <c r="AW152" s="61">
        <f t="shared" si="361"/>
        <v>29000</v>
      </c>
      <c r="AX152" s="61">
        <f t="shared" si="361"/>
        <v>29000</v>
      </c>
      <c r="AY152" s="61">
        <f t="shared" si="347"/>
        <v>29000</v>
      </c>
      <c r="AZ152" s="61">
        <f t="shared" si="347"/>
        <v>29000</v>
      </c>
      <c r="BA152" s="61">
        <f t="shared" si="299"/>
        <v>29000</v>
      </c>
      <c r="BB152" s="61">
        <f t="shared" si="284"/>
        <v>29000</v>
      </c>
      <c r="BC152" s="61">
        <f t="shared" si="271"/>
        <v>29000</v>
      </c>
      <c r="BD152" s="61">
        <f t="shared" si="244"/>
        <v>29000</v>
      </c>
      <c r="BE152" s="61">
        <f t="shared" si="239"/>
        <v>29000</v>
      </c>
      <c r="BF152" s="61">
        <f t="shared" si="342"/>
        <v>29000</v>
      </c>
      <c r="BG152" s="61">
        <f t="shared" si="342"/>
        <v>29000</v>
      </c>
      <c r="BH152" s="61">
        <f t="shared" si="342"/>
        <v>29000</v>
      </c>
      <c r="BI152" s="61">
        <f t="shared" si="342"/>
        <v>29000</v>
      </c>
      <c r="BJ152" s="61">
        <f t="shared" si="342"/>
        <v>29000</v>
      </c>
      <c r="BK152" s="61">
        <f t="shared" si="342"/>
        <v>29000</v>
      </c>
      <c r="BL152" s="61">
        <f t="shared" si="278"/>
        <v>29000</v>
      </c>
      <c r="BM152" s="61">
        <f t="shared" si="382"/>
        <v>20000</v>
      </c>
      <c r="BN152" s="61">
        <f t="shared" si="383"/>
        <v>20000</v>
      </c>
      <c r="BO152" s="61">
        <f t="shared" si="383"/>
        <v>20000</v>
      </c>
      <c r="BP152" s="61">
        <f t="shared" ref="BP152:BP188" si="390">MP</f>
        <v>20000</v>
      </c>
      <c r="BQ152" s="61"/>
      <c r="BR152" s="61">
        <f t="shared" ref="BR152:BS154" si="391">MP</f>
        <v>20000</v>
      </c>
      <c r="BS152" s="61">
        <f t="shared" si="391"/>
        <v>20000</v>
      </c>
      <c r="BT152" s="61">
        <f t="shared" si="343"/>
        <v>29000</v>
      </c>
      <c r="BU152" s="61">
        <f t="shared" si="312"/>
        <v>29000</v>
      </c>
      <c r="BV152" s="61">
        <f t="shared" si="312"/>
        <v>29000</v>
      </c>
      <c r="BW152" s="61">
        <f t="shared" si="321"/>
        <v>29000</v>
      </c>
      <c r="BX152" s="61">
        <f t="shared" si="321"/>
        <v>29000</v>
      </c>
      <c r="BY152" s="61">
        <f t="shared" si="384"/>
        <v>29000</v>
      </c>
      <c r="BZ152" s="61">
        <f t="shared" ref="BZ152:BZ157" si="392">RJ</f>
        <v>29000</v>
      </c>
      <c r="CA152" s="61">
        <f>MP</f>
        <v>20000</v>
      </c>
      <c r="CB152" s="61">
        <f t="shared" si="363"/>
        <v>20000</v>
      </c>
      <c r="CC152" s="61">
        <f t="shared" si="363"/>
        <v>20000</v>
      </c>
      <c r="CD152" s="61">
        <f t="shared" si="291"/>
        <v>20000</v>
      </c>
      <c r="CE152" s="61">
        <f t="shared" si="285"/>
        <v>20000</v>
      </c>
      <c r="CF152" s="61">
        <f t="shared" ref="CF152:CG171" si="393">MP</f>
        <v>20000</v>
      </c>
      <c r="CG152" s="61">
        <f t="shared" si="393"/>
        <v>20000</v>
      </c>
      <c r="CH152" s="61">
        <f t="shared" si="272"/>
        <v>20000</v>
      </c>
      <c r="CI152" s="61">
        <f t="shared" si="264"/>
        <v>20000</v>
      </c>
      <c r="CJ152" s="61">
        <f t="shared" si="374"/>
        <v>35000</v>
      </c>
      <c r="CK152" s="61">
        <f t="shared" si="336"/>
        <v>35000</v>
      </c>
      <c r="CL152" s="61">
        <f t="shared" si="336"/>
        <v>35000</v>
      </c>
      <c r="CM152" s="61">
        <f t="shared" si="344"/>
        <v>20000</v>
      </c>
      <c r="CN152" s="61">
        <f t="shared" si="369"/>
        <v>20000</v>
      </c>
      <c r="CO152" s="61">
        <f t="shared" si="364"/>
        <v>20000</v>
      </c>
      <c r="CP152" s="61">
        <f t="shared" si="364"/>
        <v>20000</v>
      </c>
      <c r="CQ152" s="61">
        <f t="shared" si="364"/>
        <v>20000</v>
      </c>
      <c r="CR152" s="61">
        <f t="shared" si="364"/>
        <v>20000</v>
      </c>
      <c r="CS152" s="61">
        <f t="shared" si="364"/>
        <v>20000</v>
      </c>
      <c r="CT152" s="61">
        <f t="shared" si="364"/>
        <v>20000</v>
      </c>
      <c r="CU152" s="61">
        <f t="shared" si="362"/>
        <v>20000</v>
      </c>
      <c r="CV152" s="61">
        <f t="shared" si="354"/>
        <v>20000</v>
      </c>
      <c r="CW152" s="61">
        <f t="shared" si="354"/>
        <v>20000</v>
      </c>
      <c r="CX152" s="61">
        <f t="shared" si="375"/>
        <v>20000</v>
      </c>
      <c r="CY152" s="61">
        <f t="shared" si="365"/>
        <v>20000</v>
      </c>
      <c r="CZ152" s="61">
        <f t="shared" si="365"/>
        <v>20000</v>
      </c>
      <c r="DA152" s="61">
        <f t="shared" si="365"/>
        <v>20000</v>
      </c>
      <c r="DB152" s="61">
        <f t="shared" si="376"/>
        <v>20000</v>
      </c>
      <c r="DC152" s="61">
        <f t="shared" si="376"/>
        <v>20000</v>
      </c>
      <c r="DD152" s="61">
        <f t="shared" si="370"/>
        <v>20000</v>
      </c>
      <c r="DE152" s="61">
        <f t="shared" si="366"/>
        <v>20000</v>
      </c>
      <c r="DF152" s="61">
        <f t="shared" si="366"/>
        <v>20000</v>
      </c>
      <c r="DG152" s="61">
        <f t="shared" si="371"/>
        <v>20000</v>
      </c>
      <c r="DH152" s="61">
        <f t="shared" si="377"/>
        <v>20000</v>
      </c>
      <c r="DI152" s="61">
        <f t="shared" si="385"/>
        <v>20000</v>
      </c>
      <c r="DJ152" s="61">
        <f t="shared" ref="DJ152:DJ161" si="394">MP</f>
        <v>20000</v>
      </c>
      <c r="DK152" s="61">
        <f t="shared" si="318"/>
        <v>35000</v>
      </c>
      <c r="DL152" s="61">
        <f t="shared" si="318"/>
        <v>35000</v>
      </c>
      <c r="DM152" s="61">
        <f t="shared" si="318"/>
        <v>35000</v>
      </c>
      <c r="DN152" s="61">
        <f t="shared" si="214"/>
        <v>35000</v>
      </c>
      <c r="DO152" s="61">
        <f t="shared" si="332"/>
        <v>35000</v>
      </c>
      <c r="DP152" s="61">
        <f t="shared" si="332"/>
        <v>35000</v>
      </c>
      <c r="DQ152" s="61">
        <f t="shared" si="332"/>
        <v>35000</v>
      </c>
      <c r="DR152" s="61">
        <f t="shared" si="332"/>
        <v>35000</v>
      </c>
      <c r="DS152" s="61">
        <f t="shared" si="332"/>
        <v>35000</v>
      </c>
      <c r="DT152" s="61">
        <f t="shared" si="356"/>
        <v>5000</v>
      </c>
      <c r="DU152" s="61">
        <f t="shared" ref="DR152:DU159" si="395">JH</f>
        <v>16000</v>
      </c>
      <c r="DV152" s="61">
        <f t="shared" ref="DV152:DV164" si="396">JH</f>
        <v>16000</v>
      </c>
      <c r="DW152" s="61">
        <f t="shared" si="329"/>
        <v>5000</v>
      </c>
      <c r="DX152" s="61">
        <f t="shared" si="329"/>
        <v>5000</v>
      </c>
      <c r="DY152" s="61">
        <f t="shared" si="329"/>
        <v>5000</v>
      </c>
      <c r="DZ152" s="61">
        <f t="shared" si="315"/>
        <v>5000</v>
      </c>
      <c r="EA152" s="61">
        <f t="shared" si="246"/>
        <v>5000</v>
      </c>
      <c r="EB152" s="61">
        <f t="shared" si="253"/>
        <v>5000</v>
      </c>
      <c r="EC152" s="61">
        <f t="shared" si="259"/>
        <v>5000</v>
      </c>
      <c r="ED152" s="61">
        <f t="shared" si="263"/>
        <v>5000</v>
      </c>
      <c r="EE152" s="61">
        <f t="shared" si="263"/>
        <v>5000</v>
      </c>
      <c r="EF152" s="61">
        <f t="shared" si="263"/>
        <v>5000</v>
      </c>
      <c r="EG152" s="61">
        <f>BR</f>
        <v>5000</v>
      </c>
      <c r="EH152" s="61">
        <f t="shared" si="386"/>
        <v>16000</v>
      </c>
      <c r="EI152" s="61">
        <f t="shared" si="386"/>
        <v>16000</v>
      </c>
      <c r="EJ152" s="61">
        <f t="shared" si="386"/>
        <v>16000</v>
      </c>
      <c r="EK152" s="61">
        <f t="shared" si="274"/>
        <v>5000</v>
      </c>
      <c r="EL152" s="61">
        <f t="shared" si="274"/>
        <v>5000</v>
      </c>
      <c r="EM152" s="61">
        <f t="shared" si="274"/>
        <v>5000</v>
      </c>
      <c r="EN152" s="61">
        <f t="shared" ref="EN152:EQ153" si="397">JH</f>
        <v>16000</v>
      </c>
      <c r="EO152" s="61">
        <f t="shared" si="397"/>
        <v>16000</v>
      </c>
      <c r="EP152" s="61">
        <f t="shared" si="397"/>
        <v>16000</v>
      </c>
      <c r="EQ152" s="61">
        <f t="shared" si="397"/>
        <v>16000</v>
      </c>
      <c r="ER152" s="61">
        <f t="shared" si="351"/>
        <v>16000</v>
      </c>
      <c r="ES152" s="61">
        <f t="shared" si="346"/>
        <v>16000</v>
      </c>
      <c r="ET152" s="61">
        <f t="shared" si="346"/>
        <v>16000</v>
      </c>
      <c r="EU152" s="61">
        <f t="shared" si="346"/>
        <v>16000</v>
      </c>
      <c r="EV152" s="61">
        <f t="shared" si="316"/>
        <v>36000</v>
      </c>
      <c r="EW152" s="61">
        <f t="shared" si="294"/>
        <v>36000</v>
      </c>
      <c r="EX152" s="61">
        <f t="shared" ref="EX152:EY180" si="398">WB</f>
        <v>36000</v>
      </c>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f t="shared" si="387"/>
        <v>33000</v>
      </c>
      <c r="FY152" s="61">
        <f t="shared" si="379"/>
        <v>33000</v>
      </c>
      <c r="FZ152" s="61">
        <f>TR</f>
        <v>33000</v>
      </c>
      <c r="GA152" s="61">
        <f t="shared" si="338"/>
        <v>4000</v>
      </c>
      <c r="GB152" s="61">
        <f t="shared" ref="GB152:GB165" si="399">MZ</f>
        <v>24000</v>
      </c>
      <c r="GC152" s="61">
        <f t="shared" si="380"/>
        <v>24000</v>
      </c>
      <c r="GD152" s="61">
        <f t="shared" si="380"/>
        <v>24000</v>
      </c>
      <c r="GE152" s="61">
        <f t="shared" si="381"/>
        <v>24000</v>
      </c>
      <c r="GF152" s="61">
        <f t="shared" si="340"/>
        <v>22000</v>
      </c>
      <c r="GG152" s="61">
        <f t="shared" si="325"/>
        <v>22000</v>
      </c>
      <c r="GH152" s="61">
        <f t="shared" si="326"/>
        <v>22000</v>
      </c>
      <c r="GI152" s="61">
        <f t="shared" si="311"/>
        <v>22000</v>
      </c>
      <c r="GJ152" s="61">
        <f t="shared" si="311"/>
        <v>22000</v>
      </c>
      <c r="GK152" s="61">
        <f t="shared" si="360"/>
        <v>22000</v>
      </c>
      <c r="GL152" s="61">
        <f t="shared" si="360"/>
        <v>22000</v>
      </c>
      <c r="GM152" s="61">
        <f t="shared" si="360"/>
        <v>22000</v>
      </c>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row>
    <row r="153" spans="1:233" ht="1.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f t="shared" si="388"/>
        <v>12000</v>
      </c>
      <c r="AN153" s="61">
        <f t="shared" si="389"/>
        <v>12000</v>
      </c>
      <c r="AO153" s="61">
        <f t="shared" si="389"/>
        <v>12000</v>
      </c>
      <c r="AP153" s="61">
        <f t="shared" si="389"/>
        <v>12000</v>
      </c>
      <c r="AQ153" s="61">
        <f t="shared" si="389"/>
        <v>12000</v>
      </c>
      <c r="AR153" s="61">
        <f t="shared" si="389"/>
        <v>12000</v>
      </c>
      <c r="AS153" s="61">
        <f t="shared" si="389"/>
        <v>12000</v>
      </c>
      <c r="AT153" s="61">
        <f t="shared" ref="AT153:AV178" si="400">GJ</f>
        <v>12000</v>
      </c>
      <c r="AU153" s="61">
        <f t="shared" si="400"/>
        <v>12000</v>
      </c>
      <c r="AV153" s="61">
        <f t="shared" si="400"/>
        <v>12000</v>
      </c>
      <c r="AW153" s="61">
        <f t="shared" si="361"/>
        <v>29000</v>
      </c>
      <c r="AX153" s="61">
        <f t="shared" si="361"/>
        <v>29000</v>
      </c>
      <c r="AY153" s="61">
        <f t="shared" si="347"/>
        <v>29000</v>
      </c>
      <c r="AZ153" s="61">
        <f t="shared" si="347"/>
        <v>29000</v>
      </c>
      <c r="BA153" s="61">
        <f t="shared" si="299"/>
        <v>29000</v>
      </c>
      <c r="BB153" s="61">
        <f t="shared" si="284"/>
        <v>29000</v>
      </c>
      <c r="BC153" s="61">
        <f t="shared" si="271"/>
        <v>29000</v>
      </c>
      <c r="BD153" s="61">
        <f t="shared" si="244"/>
        <v>29000</v>
      </c>
      <c r="BE153" s="61">
        <f t="shared" si="239"/>
        <v>29000</v>
      </c>
      <c r="BF153" s="61">
        <f t="shared" si="342"/>
        <v>29000</v>
      </c>
      <c r="BG153" s="61">
        <f t="shared" si="342"/>
        <v>29000</v>
      </c>
      <c r="BH153" s="61">
        <f t="shared" si="342"/>
        <v>29000</v>
      </c>
      <c r="BI153" s="61">
        <f t="shared" si="342"/>
        <v>29000</v>
      </c>
      <c r="BJ153" s="61">
        <f t="shared" si="342"/>
        <v>29000</v>
      </c>
      <c r="BK153" s="61">
        <f t="shared" si="342"/>
        <v>29000</v>
      </c>
      <c r="BL153" s="61">
        <f t="shared" si="278"/>
        <v>29000</v>
      </c>
      <c r="BM153" s="61">
        <f t="shared" si="382"/>
        <v>20000</v>
      </c>
      <c r="BN153" s="61">
        <f t="shared" si="383"/>
        <v>20000</v>
      </c>
      <c r="BO153" s="61">
        <f t="shared" si="383"/>
        <v>20000</v>
      </c>
      <c r="BP153" s="61">
        <f t="shared" si="390"/>
        <v>20000</v>
      </c>
      <c r="BQ153" s="61">
        <f t="shared" ref="BQ153:BQ160" si="401">MP</f>
        <v>20000</v>
      </c>
      <c r="BR153" s="61">
        <f t="shared" si="391"/>
        <v>20000</v>
      </c>
      <c r="BS153" s="61">
        <f t="shared" si="391"/>
        <v>20000</v>
      </c>
      <c r="BT153" s="61">
        <f t="shared" si="343"/>
        <v>29000</v>
      </c>
      <c r="BU153" s="61">
        <f t="shared" si="312"/>
        <v>29000</v>
      </c>
      <c r="BV153" s="61">
        <f t="shared" si="312"/>
        <v>29000</v>
      </c>
      <c r="BW153" s="61">
        <f t="shared" si="321"/>
        <v>29000</v>
      </c>
      <c r="BX153" s="61">
        <f t="shared" si="321"/>
        <v>29000</v>
      </c>
      <c r="BY153" s="61">
        <f t="shared" si="384"/>
        <v>29000</v>
      </c>
      <c r="BZ153" s="61">
        <f t="shared" si="392"/>
        <v>29000</v>
      </c>
      <c r="CA153" s="61">
        <f>RJ</f>
        <v>29000</v>
      </c>
      <c r="CB153" s="61">
        <f>RJ</f>
        <v>29000</v>
      </c>
      <c r="CC153" s="61">
        <f t="shared" ref="CC153:CC185" si="402">MP</f>
        <v>20000</v>
      </c>
      <c r="CD153" s="61">
        <f t="shared" si="291"/>
        <v>20000</v>
      </c>
      <c r="CE153" s="61">
        <f t="shared" si="285"/>
        <v>20000</v>
      </c>
      <c r="CF153" s="61">
        <f t="shared" si="393"/>
        <v>20000</v>
      </c>
      <c r="CG153" s="61">
        <f t="shared" si="393"/>
        <v>20000</v>
      </c>
      <c r="CH153" s="61">
        <f t="shared" si="272"/>
        <v>20000</v>
      </c>
      <c r="CI153" s="61">
        <f t="shared" si="264"/>
        <v>20000</v>
      </c>
      <c r="CJ153" s="61">
        <f t="shared" si="374"/>
        <v>35000</v>
      </c>
      <c r="CK153" s="61">
        <f t="shared" si="336"/>
        <v>35000</v>
      </c>
      <c r="CL153" s="61">
        <f t="shared" si="368"/>
        <v>35000</v>
      </c>
      <c r="CM153" s="61">
        <f t="shared" ref="CM153:CM157" si="403">UP</f>
        <v>35000</v>
      </c>
      <c r="CN153" s="61">
        <f t="shared" si="369"/>
        <v>20000</v>
      </c>
      <c r="CO153" s="61">
        <f t="shared" si="364"/>
        <v>20000</v>
      </c>
      <c r="CP153" s="61">
        <f t="shared" si="364"/>
        <v>20000</v>
      </c>
      <c r="CQ153" s="61">
        <f t="shared" si="364"/>
        <v>20000</v>
      </c>
      <c r="CR153" s="61">
        <f t="shared" si="364"/>
        <v>20000</v>
      </c>
      <c r="CS153" s="61">
        <f t="shared" si="364"/>
        <v>20000</v>
      </c>
      <c r="CT153" s="61">
        <f t="shared" si="364"/>
        <v>20000</v>
      </c>
      <c r="CU153" s="61">
        <f t="shared" si="362"/>
        <v>20000</v>
      </c>
      <c r="CV153" s="61">
        <f t="shared" si="354"/>
        <v>20000</v>
      </c>
      <c r="CW153" s="61">
        <f t="shared" si="354"/>
        <v>20000</v>
      </c>
      <c r="CX153" s="61">
        <f t="shared" si="375"/>
        <v>20000</v>
      </c>
      <c r="CY153" s="61">
        <f t="shared" si="365"/>
        <v>20000</v>
      </c>
      <c r="CZ153" s="61">
        <f t="shared" si="365"/>
        <v>20000</v>
      </c>
      <c r="DA153" s="61">
        <f t="shared" si="365"/>
        <v>20000</v>
      </c>
      <c r="DB153" s="61">
        <f t="shared" si="376"/>
        <v>20000</v>
      </c>
      <c r="DC153" s="61">
        <f t="shared" si="376"/>
        <v>20000</v>
      </c>
      <c r="DD153" s="61">
        <f t="shared" si="370"/>
        <v>20000</v>
      </c>
      <c r="DE153" s="61">
        <f t="shared" si="366"/>
        <v>20000</v>
      </c>
      <c r="DF153" s="61">
        <f t="shared" si="366"/>
        <v>20000</v>
      </c>
      <c r="DG153" s="61">
        <f t="shared" si="371"/>
        <v>20000</v>
      </c>
      <c r="DH153" s="61">
        <f t="shared" si="377"/>
        <v>20000</v>
      </c>
      <c r="DI153" s="61">
        <f t="shared" si="385"/>
        <v>20000</v>
      </c>
      <c r="DJ153" s="61">
        <f t="shared" si="394"/>
        <v>20000</v>
      </c>
      <c r="DK153" s="61">
        <f t="shared" ref="DK153:DM161" si="404">MP</f>
        <v>20000</v>
      </c>
      <c r="DL153" s="61">
        <f t="shared" si="404"/>
        <v>20000</v>
      </c>
      <c r="DM153" s="61">
        <f t="shared" si="404"/>
        <v>20000</v>
      </c>
      <c r="DN153" s="61">
        <f t="shared" si="214"/>
        <v>35000</v>
      </c>
      <c r="DO153" s="61">
        <f t="shared" si="332"/>
        <v>35000</v>
      </c>
      <c r="DP153" s="61">
        <f t="shared" si="332"/>
        <v>35000</v>
      </c>
      <c r="DQ153" s="61">
        <f t="shared" si="332"/>
        <v>35000</v>
      </c>
      <c r="DR153" s="61">
        <f t="shared" si="378"/>
        <v>35000</v>
      </c>
      <c r="DS153" s="61">
        <f t="shared" si="332"/>
        <v>35000</v>
      </c>
      <c r="DT153" s="61">
        <f t="shared" si="356"/>
        <v>5000</v>
      </c>
      <c r="DU153" s="61">
        <f t="shared" si="395"/>
        <v>16000</v>
      </c>
      <c r="DV153" s="61">
        <f t="shared" si="396"/>
        <v>16000</v>
      </c>
      <c r="DW153" s="61">
        <f>BR</f>
        <v>5000</v>
      </c>
      <c r="DX153" s="61">
        <f t="shared" si="329"/>
        <v>5000</v>
      </c>
      <c r="DY153" s="61">
        <f>BR</f>
        <v>5000</v>
      </c>
      <c r="DZ153" s="61">
        <f t="shared" si="315"/>
        <v>5000</v>
      </c>
      <c r="EA153" s="61">
        <f t="shared" si="246"/>
        <v>5000</v>
      </c>
      <c r="EB153" s="61">
        <f t="shared" si="253"/>
        <v>5000</v>
      </c>
      <c r="EC153" s="61">
        <f t="shared" si="259"/>
        <v>5000</v>
      </c>
      <c r="ED153" s="61">
        <f>BR</f>
        <v>5000</v>
      </c>
      <c r="EE153" s="61">
        <f t="shared" ref="DY153:EE164" si="405">JH</f>
        <v>16000</v>
      </c>
      <c r="EF153" s="61">
        <f t="shared" ref="EF153:EG179" si="406">JH</f>
        <v>16000</v>
      </c>
      <c r="EG153" s="61">
        <f t="shared" si="406"/>
        <v>16000</v>
      </c>
      <c r="EH153" s="61">
        <f t="shared" si="386"/>
        <v>16000</v>
      </c>
      <c r="EI153" s="61">
        <f t="shared" si="386"/>
        <v>16000</v>
      </c>
      <c r="EJ153" s="61">
        <f t="shared" si="386"/>
        <v>16000</v>
      </c>
      <c r="EK153" s="61">
        <f t="shared" ref="EK153:EL164" si="407">JH</f>
        <v>16000</v>
      </c>
      <c r="EL153" s="61">
        <f t="shared" si="274"/>
        <v>5000</v>
      </c>
      <c r="EM153" s="61">
        <f t="shared" ref="EM153:EM155" si="408">JH</f>
        <v>16000</v>
      </c>
      <c r="EN153" s="61">
        <f t="shared" si="397"/>
        <v>16000</v>
      </c>
      <c r="EO153" s="61">
        <f t="shared" si="397"/>
        <v>16000</v>
      </c>
      <c r="EP153" s="61">
        <f t="shared" si="397"/>
        <v>16000</v>
      </c>
      <c r="EQ153" s="61">
        <f t="shared" si="397"/>
        <v>16000</v>
      </c>
      <c r="ER153" s="61">
        <f t="shared" si="351"/>
        <v>16000</v>
      </c>
      <c r="ES153" s="61">
        <f t="shared" si="346"/>
        <v>16000</v>
      </c>
      <c r="ET153" s="61">
        <f t="shared" si="346"/>
        <v>16000</v>
      </c>
      <c r="EU153" s="61">
        <f t="shared" si="346"/>
        <v>16000</v>
      </c>
      <c r="EV153" s="61">
        <f t="shared" ref="ET153:EV182" si="409">WB</f>
        <v>36000</v>
      </c>
      <c r="EW153" s="61">
        <f t="shared" si="294"/>
        <v>36000</v>
      </c>
      <c r="EX153" s="61">
        <f t="shared" si="398"/>
        <v>36000</v>
      </c>
      <c r="EY153" s="61">
        <f t="shared" ref="EY153:EY176" si="410">WB</f>
        <v>36000</v>
      </c>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f t="shared" ref="FV153:FX161" si="411">TR</f>
        <v>33000</v>
      </c>
      <c r="FW153" s="61">
        <f t="shared" si="411"/>
        <v>33000</v>
      </c>
      <c r="FX153" s="61">
        <f t="shared" si="387"/>
        <v>33000</v>
      </c>
      <c r="FY153" s="61">
        <f t="shared" si="379"/>
        <v>33000</v>
      </c>
      <c r="FZ153" s="61">
        <f>TR</f>
        <v>33000</v>
      </c>
      <c r="GA153" s="61">
        <f t="shared" ref="GA153:GA164" si="412">MZ</f>
        <v>24000</v>
      </c>
      <c r="GB153" s="61">
        <f t="shared" si="399"/>
        <v>24000</v>
      </c>
      <c r="GC153" s="61">
        <f t="shared" si="380"/>
        <v>24000</v>
      </c>
      <c r="GD153" s="61">
        <f t="shared" si="380"/>
        <v>24000</v>
      </c>
      <c r="GE153" s="61">
        <f t="shared" si="381"/>
        <v>24000</v>
      </c>
      <c r="GF153" s="61">
        <f t="shared" si="381"/>
        <v>24000</v>
      </c>
      <c r="GG153" s="61">
        <f t="shared" si="326"/>
        <v>22000</v>
      </c>
      <c r="GH153" s="61">
        <f t="shared" si="326"/>
        <v>22000</v>
      </c>
      <c r="GI153" s="61">
        <f t="shared" si="326"/>
        <v>22000</v>
      </c>
      <c r="GJ153" s="61">
        <f t="shared" si="326"/>
        <v>22000</v>
      </c>
      <c r="GK153" s="61">
        <f t="shared" si="326"/>
        <v>22000</v>
      </c>
      <c r="GL153" s="61">
        <f t="shared" si="326"/>
        <v>22000</v>
      </c>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row>
    <row r="154" spans="1:233" ht="1.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f t="shared" si="388"/>
        <v>12000</v>
      </c>
      <c r="AN154" s="61">
        <f t="shared" si="389"/>
        <v>12000</v>
      </c>
      <c r="AO154" s="61">
        <f t="shared" si="389"/>
        <v>12000</v>
      </c>
      <c r="AP154" s="61">
        <f t="shared" si="389"/>
        <v>12000</v>
      </c>
      <c r="AQ154" s="61">
        <f t="shared" si="389"/>
        <v>12000</v>
      </c>
      <c r="AR154" s="61">
        <f t="shared" si="389"/>
        <v>12000</v>
      </c>
      <c r="AS154" s="61">
        <f t="shared" si="389"/>
        <v>12000</v>
      </c>
      <c r="AT154" s="61">
        <f t="shared" si="400"/>
        <v>12000</v>
      </c>
      <c r="AU154" s="61">
        <f t="shared" si="400"/>
        <v>12000</v>
      </c>
      <c r="AV154" s="61">
        <f t="shared" si="400"/>
        <v>12000</v>
      </c>
      <c r="AW154" s="61">
        <f t="shared" ref="AW154:AW178" si="413">GJ</f>
        <v>12000</v>
      </c>
      <c r="AX154" s="61">
        <f>RJ</f>
        <v>29000</v>
      </c>
      <c r="AY154" s="61">
        <f t="shared" si="347"/>
        <v>29000</v>
      </c>
      <c r="AZ154" s="61">
        <f t="shared" si="347"/>
        <v>29000</v>
      </c>
      <c r="BA154" s="61">
        <f t="shared" si="299"/>
        <v>29000</v>
      </c>
      <c r="BB154" s="61">
        <f t="shared" si="284"/>
        <v>29000</v>
      </c>
      <c r="BC154" s="61">
        <f t="shared" si="271"/>
        <v>29000</v>
      </c>
      <c r="BD154" s="61">
        <f t="shared" si="244"/>
        <v>29000</v>
      </c>
      <c r="BE154" s="61">
        <f t="shared" si="239"/>
        <v>29000</v>
      </c>
      <c r="BF154" s="61">
        <f t="shared" ref="BE154:BK167" si="414">RJ</f>
        <v>29000</v>
      </c>
      <c r="BG154" s="61">
        <f t="shared" si="414"/>
        <v>29000</v>
      </c>
      <c r="BH154" s="61">
        <f t="shared" si="414"/>
        <v>29000</v>
      </c>
      <c r="BI154" s="61">
        <f t="shared" si="414"/>
        <v>29000</v>
      </c>
      <c r="BJ154" s="61">
        <f t="shared" si="414"/>
        <v>29000</v>
      </c>
      <c r="BK154" s="61">
        <f t="shared" si="414"/>
        <v>29000</v>
      </c>
      <c r="BL154" s="61">
        <f>MP</f>
        <v>20000</v>
      </c>
      <c r="BM154" s="61">
        <f t="shared" si="382"/>
        <v>20000</v>
      </c>
      <c r="BN154" s="61">
        <f t="shared" si="383"/>
        <v>20000</v>
      </c>
      <c r="BO154" s="61">
        <f t="shared" si="383"/>
        <v>20000</v>
      </c>
      <c r="BP154" s="61">
        <f t="shared" si="390"/>
        <v>20000</v>
      </c>
      <c r="BQ154" s="61">
        <f t="shared" si="401"/>
        <v>20000</v>
      </c>
      <c r="BR154" s="61">
        <f t="shared" si="391"/>
        <v>20000</v>
      </c>
      <c r="BS154" s="61">
        <f t="shared" si="391"/>
        <v>20000</v>
      </c>
      <c r="BT154" s="61">
        <f t="shared" si="343"/>
        <v>29000</v>
      </c>
      <c r="BU154" s="61">
        <f t="shared" si="312"/>
        <v>29000</v>
      </c>
      <c r="BV154" s="61">
        <f t="shared" si="312"/>
        <v>29000</v>
      </c>
      <c r="BW154" s="61">
        <f t="shared" si="321"/>
        <v>29000</v>
      </c>
      <c r="BX154" s="61">
        <f t="shared" si="321"/>
        <v>29000</v>
      </c>
      <c r="BY154" s="61">
        <f t="shared" si="384"/>
        <v>29000</v>
      </c>
      <c r="BZ154" s="61">
        <f t="shared" si="392"/>
        <v>29000</v>
      </c>
      <c r="CA154" s="61">
        <f>RJ</f>
        <v>29000</v>
      </c>
      <c r="CB154" s="61">
        <f>RJ</f>
        <v>29000</v>
      </c>
      <c r="CC154" s="61">
        <f t="shared" si="402"/>
        <v>20000</v>
      </c>
      <c r="CD154" s="61">
        <f t="shared" si="291"/>
        <v>20000</v>
      </c>
      <c r="CE154" s="61">
        <f t="shared" si="285"/>
        <v>20000</v>
      </c>
      <c r="CF154" s="61">
        <f t="shared" si="393"/>
        <v>20000</v>
      </c>
      <c r="CG154" s="61">
        <f t="shared" si="393"/>
        <v>20000</v>
      </c>
      <c r="CH154" s="61">
        <f t="shared" si="272"/>
        <v>20000</v>
      </c>
      <c r="CI154" s="61">
        <f t="shared" si="264"/>
        <v>20000</v>
      </c>
      <c r="CJ154" s="61">
        <f t="shared" si="374"/>
        <v>35000</v>
      </c>
      <c r="CK154" s="61">
        <f t="shared" si="336"/>
        <v>35000</v>
      </c>
      <c r="CL154" s="61">
        <f t="shared" si="368"/>
        <v>35000</v>
      </c>
      <c r="CM154" s="61">
        <f t="shared" si="403"/>
        <v>35000</v>
      </c>
      <c r="CN154" s="61">
        <f t="shared" si="369"/>
        <v>20000</v>
      </c>
      <c r="CO154" s="61">
        <f t="shared" si="364"/>
        <v>20000</v>
      </c>
      <c r="CP154" s="61">
        <f t="shared" si="364"/>
        <v>20000</v>
      </c>
      <c r="CQ154" s="61">
        <f t="shared" si="364"/>
        <v>20000</v>
      </c>
      <c r="CR154" s="61">
        <f t="shared" si="364"/>
        <v>20000</v>
      </c>
      <c r="CS154" s="61">
        <f t="shared" si="364"/>
        <v>20000</v>
      </c>
      <c r="CT154" s="61">
        <f t="shared" si="364"/>
        <v>20000</v>
      </c>
      <c r="CU154" s="61">
        <f t="shared" si="362"/>
        <v>20000</v>
      </c>
      <c r="CV154" s="61">
        <f t="shared" si="354"/>
        <v>20000</v>
      </c>
      <c r="CW154" s="61">
        <f t="shared" si="354"/>
        <v>20000</v>
      </c>
      <c r="CX154" s="61">
        <f t="shared" si="375"/>
        <v>20000</v>
      </c>
      <c r="CY154" s="61">
        <f t="shared" si="365"/>
        <v>20000</v>
      </c>
      <c r="CZ154" s="61">
        <f t="shared" si="365"/>
        <v>20000</v>
      </c>
      <c r="DA154" s="61">
        <f t="shared" si="365"/>
        <v>20000</v>
      </c>
      <c r="DB154" s="61">
        <f t="shared" si="376"/>
        <v>20000</v>
      </c>
      <c r="DC154" s="61">
        <f t="shared" si="376"/>
        <v>20000</v>
      </c>
      <c r="DD154" s="61">
        <f t="shared" si="370"/>
        <v>20000</v>
      </c>
      <c r="DE154" s="61">
        <f t="shared" si="366"/>
        <v>20000</v>
      </c>
      <c r="DF154" s="61">
        <f t="shared" si="366"/>
        <v>20000</v>
      </c>
      <c r="DG154" s="61">
        <f t="shared" si="371"/>
        <v>20000</v>
      </c>
      <c r="DH154" s="61">
        <f t="shared" si="377"/>
        <v>20000</v>
      </c>
      <c r="DI154" s="61">
        <f t="shared" si="385"/>
        <v>20000</v>
      </c>
      <c r="DJ154" s="61">
        <f t="shared" si="394"/>
        <v>20000</v>
      </c>
      <c r="DK154" s="61">
        <f t="shared" si="404"/>
        <v>20000</v>
      </c>
      <c r="DL154" s="61">
        <f t="shared" si="404"/>
        <v>20000</v>
      </c>
      <c r="DM154" s="61">
        <f t="shared" si="404"/>
        <v>20000</v>
      </c>
      <c r="DN154" s="61">
        <f t="shared" si="214"/>
        <v>35000</v>
      </c>
      <c r="DO154" s="61">
        <f t="shared" si="332"/>
        <v>35000</v>
      </c>
      <c r="DP154" s="61">
        <f t="shared" si="332"/>
        <v>35000</v>
      </c>
      <c r="DQ154" s="61">
        <f t="shared" si="332"/>
        <v>35000</v>
      </c>
      <c r="DR154" s="61">
        <f t="shared" si="378"/>
        <v>35000</v>
      </c>
      <c r="DS154" s="61">
        <f t="shared" si="395"/>
        <v>16000</v>
      </c>
      <c r="DT154" s="61">
        <f t="shared" si="395"/>
        <v>16000</v>
      </c>
      <c r="DU154" s="61">
        <f t="shared" si="395"/>
        <v>16000</v>
      </c>
      <c r="DV154" s="61">
        <f t="shared" si="396"/>
        <v>16000</v>
      </c>
      <c r="DW154" s="61">
        <f t="shared" ref="DW154:DX168" si="415">JH</f>
        <v>16000</v>
      </c>
      <c r="DX154" s="61">
        <f t="shared" si="415"/>
        <v>16000</v>
      </c>
      <c r="DY154" s="61">
        <f>BR</f>
        <v>5000</v>
      </c>
      <c r="DZ154" s="61">
        <f t="shared" si="315"/>
        <v>5000</v>
      </c>
      <c r="EA154" s="61"/>
      <c r="EB154" s="61"/>
      <c r="EC154" s="61">
        <f t="shared" si="259"/>
        <v>5000</v>
      </c>
      <c r="ED154" s="61">
        <f t="shared" si="405"/>
        <v>16000</v>
      </c>
      <c r="EE154" s="61">
        <f t="shared" ref="EE154:EE179" si="416">JH</f>
        <v>16000</v>
      </c>
      <c r="EF154" s="61">
        <f t="shared" si="406"/>
        <v>16000</v>
      </c>
      <c r="EG154" s="61">
        <f t="shared" si="406"/>
        <v>16000</v>
      </c>
      <c r="EH154" s="61">
        <f t="shared" si="386"/>
        <v>16000</v>
      </c>
      <c r="EI154" s="61">
        <f t="shared" si="386"/>
        <v>16000</v>
      </c>
      <c r="EJ154" s="61">
        <f t="shared" si="386"/>
        <v>16000</v>
      </c>
      <c r="EK154" s="61">
        <f t="shared" si="407"/>
        <v>16000</v>
      </c>
      <c r="EL154" s="61">
        <f t="shared" si="407"/>
        <v>16000</v>
      </c>
      <c r="EM154" s="61">
        <f t="shared" si="408"/>
        <v>16000</v>
      </c>
      <c r="EN154" s="61">
        <f t="shared" ref="EN154:EP159" si="417">JH</f>
        <v>16000</v>
      </c>
      <c r="EO154" s="61">
        <f t="shared" si="417"/>
        <v>16000</v>
      </c>
      <c r="EP154" s="61">
        <f t="shared" si="417"/>
        <v>16000</v>
      </c>
      <c r="EQ154" s="61">
        <f t="shared" si="372"/>
        <v>16000</v>
      </c>
      <c r="ER154" s="61">
        <f t="shared" si="351"/>
        <v>16000</v>
      </c>
      <c r="ES154" s="61">
        <f t="shared" si="346"/>
        <v>16000</v>
      </c>
      <c r="ET154" s="61">
        <f t="shared" si="346"/>
        <v>16000</v>
      </c>
      <c r="EU154" s="61">
        <f t="shared" si="346"/>
        <v>16000</v>
      </c>
      <c r="EV154" s="61">
        <f t="shared" si="409"/>
        <v>36000</v>
      </c>
      <c r="EW154" s="61">
        <f t="shared" si="294"/>
        <v>36000</v>
      </c>
      <c r="EX154" s="61">
        <f t="shared" si="398"/>
        <v>36000</v>
      </c>
      <c r="EY154" s="61">
        <f t="shared" si="410"/>
        <v>36000</v>
      </c>
      <c r="EZ154" s="61">
        <f t="shared" ref="EZ154:FB157" si="418">WB</f>
        <v>36000</v>
      </c>
      <c r="FA154" s="61">
        <f t="shared" si="418"/>
        <v>36000</v>
      </c>
      <c r="FB154" s="61">
        <f t="shared" si="418"/>
        <v>36000</v>
      </c>
      <c r="FC154" s="61"/>
      <c r="FD154" s="61"/>
      <c r="FE154" s="61"/>
      <c r="FF154" s="61"/>
      <c r="FG154" s="61"/>
      <c r="FH154" s="61"/>
      <c r="FI154" s="61"/>
      <c r="FJ154" s="61"/>
      <c r="FK154" s="61"/>
      <c r="FL154" s="61"/>
      <c r="FM154" s="61"/>
      <c r="FN154" s="61"/>
      <c r="FO154" s="61"/>
      <c r="FP154" s="61"/>
      <c r="FQ154" s="61"/>
      <c r="FR154" s="61"/>
      <c r="FS154" s="61"/>
      <c r="FT154" s="61"/>
      <c r="FU154" s="61">
        <f t="shared" ref="FT154:FY166" si="419">TR</f>
        <v>33000</v>
      </c>
      <c r="FV154" s="61">
        <f t="shared" si="411"/>
        <v>33000</v>
      </c>
      <c r="FW154" s="61">
        <f t="shared" si="411"/>
        <v>33000</v>
      </c>
      <c r="FX154" s="61">
        <f t="shared" si="387"/>
        <v>33000</v>
      </c>
      <c r="FY154" s="61">
        <f t="shared" si="379"/>
        <v>33000</v>
      </c>
      <c r="FZ154" s="61">
        <f>TR</f>
        <v>33000</v>
      </c>
      <c r="GA154" s="61">
        <f t="shared" si="412"/>
        <v>24000</v>
      </c>
      <c r="GB154" s="61">
        <f t="shared" si="399"/>
        <v>24000</v>
      </c>
      <c r="GC154" s="61">
        <f t="shared" si="380"/>
        <v>24000</v>
      </c>
      <c r="GD154" s="61">
        <f t="shared" si="380"/>
        <v>24000</v>
      </c>
      <c r="GE154" s="61">
        <f t="shared" ref="GD154:GG174" si="420">MZ</f>
        <v>24000</v>
      </c>
      <c r="GF154" s="61">
        <f t="shared" si="381"/>
        <v>24000</v>
      </c>
      <c r="GG154" s="61">
        <f t="shared" ref="GG154:GH163" si="421">MZ</f>
        <v>24000</v>
      </c>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row>
    <row r="155" spans="1:233" ht="1.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f t="shared" ref="AG155:AI173" si="422">GJ</f>
        <v>12000</v>
      </c>
      <c r="AJ155" s="61"/>
      <c r="AK155" s="61"/>
      <c r="AL155" s="61"/>
      <c r="AM155" s="61">
        <f t="shared" si="388"/>
        <v>12000</v>
      </c>
      <c r="AN155" s="61">
        <f t="shared" si="389"/>
        <v>12000</v>
      </c>
      <c r="AO155" s="61">
        <f t="shared" si="389"/>
        <v>12000</v>
      </c>
      <c r="AP155" s="61">
        <f t="shared" si="389"/>
        <v>12000</v>
      </c>
      <c r="AQ155" s="61">
        <f t="shared" si="389"/>
        <v>12000</v>
      </c>
      <c r="AR155" s="61">
        <f t="shared" si="389"/>
        <v>12000</v>
      </c>
      <c r="AS155" s="61">
        <f t="shared" si="389"/>
        <v>12000</v>
      </c>
      <c r="AT155" s="61">
        <f t="shared" si="400"/>
        <v>12000</v>
      </c>
      <c r="AU155" s="61">
        <f t="shared" si="400"/>
        <v>12000</v>
      </c>
      <c r="AV155" s="61">
        <f t="shared" si="400"/>
        <v>12000</v>
      </c>
      <c r="AW155" s="61">
        <f t="shared" si="413"/>
        <v>12000</v>
      </c>
      <c r="AX155" s="61">
        <f t="shared" ref="AX155:AX180" si="423">GJ</f>
        <v>12000</v>
      </c>
      <c r="AY155" s="61">
        <f t="shared" si="347"/>
        <v>29000</v>
      </c>
      <c r="AZ155" s="61">
        <f t="shared" ref="AY155:BA183" si="424">GJ</f>
        <v>12000</v>
      </c>
      <c r="BA155" s="61">
        <f t="shared" si="424"/>
        <v>12000</v>
      </c>
      <c r="BB155" s="61">
        <f t="shared" si="284"/>
        <v>29000</v>
      </c>
      <c r="BC155" s="61">
        <f t="shared" si="271"/>
        <v>29000</v>
      </c>
      <c r="BD155" s="61">
        <f t="shared" si="244"/>
        <v>29000</v>
      </c>
      <c r="BE155" s="61">
        <f t="shared" si="239"/>
        <v>29000</v>
      </c>
      <c r="BF155" s="61">
        <f t="shared" si="414"/>
        <v>29000</v>
      </c>
      <c r="BG155" s="61">
        <f t="shared" si="414"/>
        <v>29000</v>
      </c>
      <c r="BH155" s="61">
        <f t="shared" si="414"/>
        <v>29000</v>
      </c>
      <c r="BI155" s="61">
        <f t="shared" si="414"/>
        <v>29000</v>
      </c>
      <c r="BJ155" s="61">
        <f t="shared" si="414"/>
        <v>29000</v>
      </c>
      <c r="BK155" s="61">
        <f t="shared" si="414"/>
        <v>29000</v>
      </c>
      <c r="BL155" s="61">
        <f>MP</f>
        <v>20000</v>
      </c>
      <c r="BM155" s="61">
        <f t="shared" si="382"/>
        <v>20000</v>
      </c>
      <c r="BN155" s="61">
        <f t="shared" si="383"/>
        <v>20000</v>
      </c>
      <c r="BO155" s="61">
        <f t="shared" si="383"/>
        <v>20000</v>
      </c>
      <c r="BP155" s="61">
        <f t="shared" si="390"/>
        <v>20000</v>
      </c>
      <c r="BQ155" s="61">
        <f t="shared" si="401"/>
        <v>20000</v>
      </c>
      <c r="BR155" s="61">
        <f t="shared" ref="BR155:BR160" si="425">MP</f>
        <v>20000</v>
      </c>
      <c r="BS155" s="61">
        <f t="shared" si="312"/>
        <v>29000</v>
      </c>
      <c r="BT155" s="61">
        <f t="shared" si="343"/>
        <v>29000</v>
      </c>
      <c r="BU155" s="61">
        <f t="shared" si="312"/>
        <v>29000</v>
      </c>
      <c r="BV155" s="61">
        <f t="shared" si="312"/>
        <v>29000</v>
      </c>
      <c r="BW155" s="61">
        <f t="shared" si="321"/>
        <v>29000</v>
      </c>
      <c r="BX155" s="61">
        <f t="shared" si="321"/>
        <v>29000</v>
      </c>
      <c r="BY155" s="61">
        <f t="shared" si="384"/>
        <v>29000</v>
      </c>
      <c r="BZ155" s="61">
        <f t="shared" si="392"/>
        <v>29000</v>
      </c>
      <c r="CA155" s="61">
        <f t="shared" ref="CA155:CB185" si="426">MP</f>
        <v>20000</v>
      </c>
      <c r="CB155" s="61">
        <f t="shared" si="426"/>
        <v>20000</v>
      </c>
      <c r="CC155" s="61">
        <f t="shared" si="402"/>
        <v>20000</v>
      </c>
      <c r="CD155" s="61">
        <f t="shared" si="291"/>
        <v>20000</v>
      </c>
      <c r="CE155" s="61">
        <f t="shared" si="285"/>
        <v>20000</v>
      </c>
      <c r="CF155" s="61">
        <f t="shared" si="393"/>
        <v>20000</v>
      </c>
      <c r="CG155" s="61">
        <f t="shared" si="393"/>
        <v>20000</v>
      </c>
      <c r="CH155" s="61">
        <f t="shared" si="272"/>
        <v>20000</v>
      </c>
      <c r="CI155" s="61">
        <f t="shared" si="264"/>
        <v>20000</v>
      </c>
      <c r="CJ155" s="61">
        <f t="shared" si="374"/>
        <v>35000</v>
      </c>
      <c r="CK155" s="61">
        <f t="shared" si="336"/>
        <v>35000</v>
      </c>
      <c r="CL155" s="61">
        <f t="shared" si="368"/>
        <v>35000</v>
      </c>
      <c r="CM155" s="61">
        <f t="shared" si="403"/>
        <v>35000</v>
      </c>
      <c r="CN155" s="61">
        <f t="shared" si="369"/>
        <v>20000</v>
      </c>
      <c r="CO155" s="61">
        <f t="shared" si="364"/>
        <v>20000</v>
      </c>
      <c r="CP155" s="61">
        <f t="shared" si="364"/>
        <v>20000</v>
      </c>
      <c r="CQ155" s="61">
        <f t="shared" si="364"/>
        <v>20000</v>
      </c>
      <c r="CR155" s="61">
        <f t="shared" si="364"/>
        <v>20000</v>
      </c>
      <c r="CS155" s="61">
        <f t="shared" si="364"/>
        <v>20000</v>
      </c>
      <c r="CT155" s="61">
        <f t="shared" si="364"/>
        <v>20000</v>
      </c>
      <c r="CU155" s="61">
        <f t="shared" si="362"/>
        <v>20000</v>
      </c>
      <c r="CV155" s="61">
        <f t="shared" si="354"/>
        <v>20000</v>
      </c>
      <c r="CW155" s="61">
        <f t="shared" si="354"/>
        <v>20000</v>
      </c>
      <c r="CX155" s="61">
        <f t="shared" si="375"/>
        <v>20000</v>
      </c>
      <c r="CY155" s="61">
        <f t="shared" si="365"/>
        <v>20000</v>
      </c>
      <c r="CZ155" s="61">
        <f t="shared" si="365"/>
        <v>20000</v>
      </c>
      <c r="DA155" s="61">
        <f t="shared" si="365"/>
        <v>20000</v>
      </c>
      <c r="DB155" s="61">
        <f t="shared" si="376"/>
        <v>20000</v>
      </c>
      <c r="DC155" s="61">
        <f t="shared" si="376"/>
        <v>20000</v>
      </c>
      <c r="DD155" s="61">
        <f t="shared" si="370"/>
        <v>20000</v>
      </c>
      <c r="DE155" s="61">
        <f t="shared" si="366"/>
        <v>20000</v>
      </c>
      <c r="DF155" s="61">
        <f t="shared" si="366"/>
        <v>20000</v>
      </c>
      <c r="DG155" s="61">
        <f t="shared" si="371"/>
        <v>20000</v>
      </c>
      <c r="DH155" s="61">
        <f t="shared" si="377"/>
        <v>20000</v>
      </c>
      <c r="DI155" s="61">
        <f t="shared" si="385"/>
        <v>20000</v>
      </c>
      <c r="DJ155" s="61">
        <f t="shared" si="394"/>
        <v>20000</v>
      </c>
      <c r="DK155" s="61">
        <f t="shared" si="404"/>
        <v>20000</v>
      </c>
      <c r="DL155" s="61">
        <f t="shared" si="404"/>
        <v>20000</v>
      </c>
      <c r="DM155" s="61">
        <f t="shared" si="404"/>
        <v>20000</v>
      </c>
      <c r="DN155" s="61">
        <f t="shared" si="214"/>
        <v>35000</v>
      </c>
      <c r="DO155" s="61">
        <f t="shared" si="332"/>
        <v>35000</v>
      </c>
      <c r="DP155" s="61">
        <f t="shared" si="332"/>
        <v>35000</v>
      </c>
      <c r="DQ155" s="61">
        <f t="shared" si="332"/>
        <v>35000</v>
      </c>
      <c r="DR155" s="61">
        <f t="shared" si="378"/>
        <v>35000</v>
      </c>
      <c r="DS155" s="61">
        <f t="shared" si="395"/>
        <v>16000</v>
      </c>
      <c r="DT155" s="61">
        <f t="shared" si="395"/>
        <v>16000</v>
      </c>
      <c r="DU155" s="61">
        <f t="shared" si="395"/>
        <v>16000</v>
      </c>
      <c r="DV155" s="61">
        <f t="shared" si="396"/>
        <v>16000</v>
      </c>
      <c r="DW155" s="61">
        <f t="shared" si="415"/>
        <v>16000</v>
      </c>
      <c r="DX155" s="61">
        <f t="shared" si="415"/>
        <v>16000</v>
      </c>
      <c r="DY155" s="61">
        <f t="shared" si="405"/>
        <v>16000</v>
      </c>
      <c r="DZ155" s="61">
        <f t="shared" si="405"/>
        <v>16000</v>
      </c>
      <c r="EA155" s="61">
        <f t="shared" si="405"/>
        <v>16000</v>
      </c>
      <c r="EB155" s="61">
        <f t="shared" si="405"/>
        <v>16000</v>
      </c>
      <c r="EC155" s="61">
        <f t="shared" si="405"/>
        <v>16000</v>
      </c>
      <c r="ED155" s="61">
        <f t="shared" si="405"/>
        <v>16000</v>
      </c>
      <c r="EE155" s="61">
        <f t="shared" si="416"/>
        <v>16000</v>
      </c>
      <c r="EF155" s="61">
        <f t="shared" si="406"/>
        <v>16000</v>
      </c>
      <c r="EG155" s="61">
        <f t="shared" si="406"/>
        <v>16000</v>
      </c>
      <c r="EH155" s="61">
        <f t="shared" si="386"/>
        <v>16000</v>
      </c>
      <c r="EI155" s="61">
        <f t="shared" si="386"/>
        <v>16000</v>
      </c>
      <c r="EJ155" s="61">
        <f t="shared" si="386"/>
        <v>16000</v>
      </c>
      <c r="EK155" s="61">
        <f t="shared" si="407"/>
        <v>16000</v>
      </c>
      <c r="EL155" s="61">
        <f t="shared" ref="EL155:EM162" si="427">JH</f>
        <v>16000</v>
      </c>
      <c r="EM155" s="61">
        <f t="shared" si="408"/>
        <v>16000</v>
      </c>
      <c r="EN155" s="61">
        <f t="shared" si="417"/>
        <v>16000</v>
      </c>
      <c r="EO155" s="61">
        <f t="shared" si="417"/>
        <v>16000</v>
      </c>
      <c r="EP155" s="61">
        <f t="shared" si="417"/>
        <v>16000</v>
      </c>
      <c r="EQ155" s="61">
        <f t="shared" si="372"/>
        <v>16000</v>
      </c>
      <c r="ER155" s="61">
        <f t="shared" si="351"/>
        <v>16000</v>
      </c>
      <c r="ES155" s="61">
        <f>JH</f>
        <v>16000</v>
      </c>
      <c r="ET155" s="61">
        <f t="shared" si="346"/>
        <v>16000</v>
      </c>
      <c r="EU155" s="61">
        <f t="shared" ref="EU155:EU182" si="428">WB</f>
        <v>36000</v>
      </c>
      <c r="EV155" s="61">
        <f t="shared" si="409"/>
        <v>36000</v>
      </c>
      <c r="EW155" s="61">
        <f t="shared" si="294"/>
        <v>36000</v>
      </c>
      <c r="EX155" s="61">
        <f t="shared" si="398"/>
        <v>36000</v>
      </c>
      <c r="EY155" s="61">
        <f t="shared" si="410"/>
        <v>36000</v>
      </c>
      <c r="EZ155" s="61">
        <f t="shared" si="418"/>
        <v>36000</v>
      </c>
      <c r="FA155" s="61">
        <f t="shared" si="418"/>
        <v>36000</v>
      </c>
      <c r="FB155" s="61">
        <f t="shared" si="418"/>
        <v>36000</v>
      </c>
      <c r="FC155" s="61"/>
      <c r="FD155" s="61"/>
      <c r="FE155" s="61"/>
      <c r="FF155" s="61"/>
      <c r="FG155" s="61"/>
      <c r="FH155" s="61"/>
      <c r="FI155" s="61"/>
      <c r="FJ155" s="61"/>
      <c r="FK155" s="61"/>
      <c r="FL155" s="61"/>
      <c r="FM155" s="61"/>
      <c r="FN155" s="61"/>
      <c r="FO155" s="61"/>
      <c r="FP155" s="61"/>
      <c r="FQ155" s="61"/>
      <c r="FR155" s="61"/>
      <c r="FS155" s="61"/>
      <c r="FT155" s="61">
        <f t="shared" ref="FT155:FT162" si="429">TR</f>
        <v>33000</v>
      </c>
      <c r="FU155" s="61">
        <f t="shared" si="419"/>
        <v>33000</v>
      </c>
      <c r="FV155" s="61">
        <f t="shared" si="411"/>
        <v>33000</v>
      </c>
      <c r="FW155" s="61">
        <f t="shared" si="411"/>
        <v>33000</v>
      </c>
      <c r="FX155" s="61">
        <f t="shared" si="387"/>
        <v>33000</v>
      </c>
      <c r="FY155" s="61">
        <f t="shared" si="379"/>
        <v>33000</v>
      </c>
      <c r="FZ155" s="61">
        <f>TR</f>
        <v>33000</v>
      </c>
      <c r="GA155" s="61">
        <f t="shared" si="412"/>
        <v>24000</v>
      </c>
      <c r="GB155" s="61">
        <f t="shared" si="399"/>
        <v>24000</v>
      </c>
      <c r="GC155" s="61">
        <f t="shared" si="380"/>
        <v>24000</v>
      </c>
      <c r="GD155" s="61">
        <f t="shared" si="380"/>
        <v>24000</v>
      </c>
      <c r="GE155" s="61">
        <f t="shared" si="420"/>
        <v>24000</v>
      </c>
      <c r="GF155" s="61">
        <f t="shared" si="381"/>
        <v>24000</v>
      </c>
      <c r="GG155" s="61">
        <f t="shared" si="421"/>
        <v>24000</v>
      </c>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row>
    <row r="156" spans="1:233" ht="1.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f t="shared" ref="X156:AD167" si="430">GJ</f>
        <v>12000</v>
      </c>
      <c r="Y156" s="61">
        <f t="shared" si="430"/>
        <v>12000</v>
      </c>
      <c r="Z156" s="61">
        <f t="shared" si="430"/>
        <v>12000</v>
      </c>
      <c r="AA156" s="61">
        <f t="shared" si="430"/>
        <v>12000</v>
      </c>
      <c r="AB156" s="61">
        <f t="shared" si="430"/>
        <v>12000</v>
      </c>
      <c r="AC156" s="61">
        <f t="shared" si="430"/>
        <v>12000</v>
      </c>
      <c r="AD156" s="61">
        <f t="shared" si="430"/>
        <v>12000</v>
      </c>
      <c r="AE156" s="61"/>
      <c r="AF156" s="61"/>
      <c r="AG156" s="61">
        <f t="shared" ref="AG156:AH168" si="431">GJ</f>
        <v>12000</v>
      </c>
      <c r="AH156" s="61">
        <f t="shared" si="431"/>
        <v>12000</v>
      </c>
      <c r="AI156" s="61">
        <f t="shared" si="422"/>
        <v>12000</v>
      </c>
      <c r="AJ156" s="61"/>
      <c r="AK156" s="61"/>
      <c r="AL156" s="61">
        <f t="shared" ref="AL156:AM175" si="432">GJ</f>
        <v>12000</v>
      </c>
      <c r="AM156" s="61">
        <f t="shared" si="432"/>
        <v>12000</v>
      </c>
      <c r="AN156" s="61">
        <f t="shared" si="389"/>
        <v>12000</v>
      </c>
      <c r="AO156" s="61">
        <f t="shared" si="389"/>
        <v>12000</v>
      </c>
      <c r="AP156" s="61">
        <f t="shared" si="389"/>
        <v>12000</v>
      </c>
      <c r="AQ156" s="61">
        <f t="shared" si="389"/>
        <v>12000</v>
      </c>
      <c r="AR156" s="61">
        <f t="shared" si="389"/>
        <v>12000</v>
      </c>
      <c r="AS156" s="61">
        <f t="shared" si="389"/>
        <v>12000</v>
      </c>
      <c r="AT156" s="61">
        <f t="shared" si="400"/>
        <v>12000</v>
      </c>
      <c r="AU156" s="61">
        <f t="shared" si="400"/>
        <v>12000</v>
      </c>
      <c r="AV156" s="61">
        <f t="shared" si="400"/>
        <v>12000</v>
      </c>
      <c r="AW156" s="61">
        <f t="shared" si="413"/>
        <v>12000</v>
      </c>
      <c r="AX156" s="61">
        <f t="shared" si="423"/>
        <v>12000</v>
      </c>
      <c r="AY156" s="61">
        <f>GJ</f>
        <v>12000</v>
      </c>
      <c r="AZ156" s="61">
        <f>GJ</f>
        <v>12000</v>
      </c>
      <c r="BA156" s="61">
        <f>GJ</f>
        <v>12000</v>
      </c>
      <c r="BB156" s="61">
        <f t="shared" si="284"/>
        <v>29000</v>
      </c>
      <c r="BC156" s="61">
        <f t="shared" si="271"/>
        <v>29000</v>
      </c>
      <c r="BD156" s="61">
        <f t="shared" si="244"/>
        <v>29000</v>
      </c>
      <c r="BE156" s="61">
        <f t="shared" si="239"/>
        <v>29000</v>
      </c>
      <c r="BF156" s="61">
        <f t="shared" si="414"/>
        <v>29000</v>
      </c>
      <c r="BG156" s="61">
        <f t="shared" si="414"/>
        <v>29000</v>
      </c>
      <c r="BH156" s="61">
        <f t="shared" si="414"/>
        <v>29000</v>
      </c>
      <c r="BI156" s="61">
        <f t="shared" si="414"/>
        <v>29000</v>
      </c>
      <c r="BJ156" s="61">
        <f t="shared" si="414"/>
        <v>29000</v>
      </c>
      <c r="BK156" s="61">
        <f t="shared" si="414"/>
        <v>29000</v>
      </c>
      <c r="BL156" s="61">
        <f>MP</f>
        <v>20000</v>
      </c>
      <c r="BM156" s="61">
        <f t="shared" si="382"/>
        <v>20000</v>
      </c>
      <c r="BN156" s="61">
        <f t="shared" si="383"/>
        <v>20000</v>
      </c>
      <c r="BO156" s="61">
        <f t="shared" si="383"/>
        <v>20000</v>
      </c>
      <c r="BP156" s="61">
        <f t="shared" si="390"/>
        <v>20000</v>
      </c>
      <c r="BQ156" s="61">
        <f t="shared" si="401"/>
        <v>20000</v>
      </c>
      <c r="BR156" s="61">
        <f t="shared" si="425"/>
        <v>20000</v>
      </c>
      <c r="BS156" s="61">
        <f>RJ</f>
        <v>29000</v>
      </c>
      <c r="BT156" s="61">
        <f t="shared" si="343"/>
        <v>29000</v>
      </c>
      <c r="BU156" s="61">
        <f t="shared" si="312"/>
        <v>29000</v>
      </c>
      <c r="BV156" s="61">
        <f t="shared" si="312"/>
        <v>29000</v>
      </c>
      <c r="BW156" s="61">
        <f t="shared" si="321"/>
        <v>29000</v>
      </c>
      <c r="BX156" s="61">
        <f t="shared" si="321"/>
        <v>29000</v>
      </c>
      <c r="BY156" s="61">
        <f t="shared" si="384"/>
        <v>29000</v>
      </c>
      <c r="BZ156" s="61">
        <f t="shared" si="392"/>
        <v>29000</v>
      </c>
      <c r="CA156" s="61">
        <f t="shared" ref="CA156:CA186" si="433">MP</f>
        <v>20000</v>
      </c>
      <c r="CB156" s="61">
        <f t="shared" si="426"/>
        <v>20000</v>
      </c>
      <c r="CC156" s="61">
        <f t="shared" si="402"/>
        <v>20000</v>
      </c>
      <c r="CD156" s="61">
        <f t="shared" si="291"/>
        <v>20000</v>
      </c>
      <c r="CE156" s="61">
        <f t="shared" si="285"/>
        <v>20000</v>
      </c>
      <c r="CF156" s="61">
        <f t="shared" si="393"/>
        <v>20000</v>
      </c>
      <c r="CG156" s="61">
        <f t="shared" si="393"/>
        <v>20000</v>
      </c>
      <c r="CH156" s="61">
        <f t="shared" si="272"/>
        <v>20000</v>
      </c>
      <c r="CI156" s="61">
        <f t="shared" si="264"/>
        <v>20000</v>
      </c>
      <c r="CJ156" s="61">
        <f t="shared" ref="CJ156:CL186" si="434">MP</f>
        <v>20000</v>
      </c>
      <c r="CK156" s="61">
        <f t="shared" si="336"/>
        <v>35000</v>
      </c>
      <c r="CL156" s="61">
        <f t="shared" si="368"/>
        <v>35000</v>
      </c>
      <c r="CM156" s="61">
        <f t="shared" si="403"/>
        <v>35000</v>
      </c>
      <c r="CN156" s="61">
        <f t="shared" si="336"/>
        <v>35000</v>
      </c>
      <c r="CO156" s="61">
        <f t="shared" si="364"/>
        <v>20000</v>
      </c>
      <c r="CP156" s="61">
        <f t="shared" si="364"/>
        <v>20000</v>
      </c>
      <c r="CQ156" s="61">
        <f t="shared" si="364"/>
        <v>20000</v>
      </c>
      <c r="CR156" s="61">
        <f t="shared" si="364"/>
        <v>20000</v>
      </c>
      <c r="CS156" s="61">
        <f t="shared" si="364"/>
        <v>20000</v>
      </c>
      <c r="CT156" s="61">
        <f t="shared" si="364"/>
        <v>20000</v>
      </c>
      <c r="CU156" s="61">
        <f t="shared" si="362"/>
        <v>20000</v>
      </c>
      <c r="CV156" s="61">
        <f t="shared" si="354"/>
        <v>20000</v>
      </c>
      <c r="CW156" s="61">
        <f t="shared" si="354"/>
        <v>20000</v>
      </c>
      <c r="CX156" s="61">
        <f t="shared" si="375"/>
        <v>20000</v>
      </c>
      <c r="CY156" s="61">
        <f t="shared" si="365"/>
        <v>20000</v>
      </c>
      <c r="CZ156" s="61">
        <f t="shared" si="365"/>
        <v>20000</v>
      </c>
      <c r="DA156" s="61">
        <f t="shared" si="365"/>
        <v>20000</v>
      </c>
      <c r="DB156" s="61">
        <f t="shared" si="376"/>
        <v>20000</v>
      </c>
      <c r="DC156" s="61">
        <f t="shared" si="376"/>
        <v>20000</v>
      </c>
      <c r="DD156" s="61">
        <f t="shared" si="370"/>
        <v>20000</v>
      </c>
      <c r="DE156" s="61">
        <f t="shared" si="366"/>
        <v>20000</v>
      </c>
      <c r="DF156" s="61">
        <f t="shared" si="366"/>
        <v>20000</v>
      </c>
      <c r="DG156" s="61">
        <f t="shared" si="371"/>
        <v>20000</v>
      </c>
      <c r="DH156" s="61">
        <f t="shared" si="377"/>
        <v>20000</v>
      </c>
      <c r="DI156" s="61">
        <f t="shared" si="385"/>
        <v>20000</v>
      </c>
      <c r="DJ156" s="61">
        <f t="shared" si="394"/>
        <v>20000</v>
      </c>
      <c r="DK156" s="61">
        <f t="shared" si="404"/>
        <v>20000</v>
      </c>
      <c r="DL156" s="61">
        <f t="shared" si="404"/>
        <v>20000</v>
      </c>
      <c r="DM156" s="61">
        <f t="shared" si="404"/>
        <v>20000</v>
      </c>
      <c r="DN156" s="61">
        <f t="shared" si="214"/>
        <v>35000</v>
      </c>
      <c r="DO156" s="61">
        <f t="shared" si="332"/>
        <v>35000</v>
      </c>
      <c r="DP156" s="61">
        <f t="shared" si="332"/>
        <v>35000</v>
      </c>
      <c r="DQ156" s="61">
        <f t="shared" si="332"/>
        <v>35000</v>
      </c>
      <c r="DR156" s="61">
        <f t="shared" si="378"/>
        <v>35000</v>
      </c>
      <c r="DS156" s="61">
        <f t="shared" si="395"/>
        <v>16000</v>
      </c>
      <c r="DT156" s="61">
        <f t="shared" si="395"/>
        <v>16000</v>
      </c>
      <c r="DU156" s="61">
        <f t="shared" si="395"/>
        <v>16000</v>
      </c>
      <c r="DV156" s="61">
        <f t="shared" si="396"/>
        <v>16000</v>
      </c>
      <c r="DW156" s="61">
        <f t="shared" si="415"/>
        <v>16000</v>
      </c>
      <c r="DX156" s="61">
        <f t="shared" si="415"/>
        <v>16000</v>
      </c>
      <c r="DY156" s="61">
        <f t="shared" si="405"/>
        <v>16000</v>
      </c>
      <c r="DZ156" s="61">
        <f t="shared" si="405"/>
        <v>16000</v>
      </c>
      <c r="EA156" s="61">
        <f t="shared" si="405"/>
        <v>16000</v>
      </c>
      <c r="EB156" s="61">
        <f t="shared" si="405"/>
        <v>16000</v>
      </c>
      <c r="EC156" s="61">
        <f t="shared" si="405"/>
        <v>16000</v>
      </c>
      <c r="ED156" s="61">
        <f t="shared" si="405"/>
        <v>16000</v>
      </c>
      <c r="EE156" s="61">
        <f t="shared" si="416"/>
        <v>16000</v>
      </c>
      <c r="EF156" s="61">
        <f t="shared" si="406"/>
        <v>16000</v>
      </c>
      <c r="EG156" s="61">
        <f t="shared" si="406"/>
        <v>16000</v>
      </c>
      <c r="EH156" s="61">
        <f t="shared" si="386"/>
        <v>16000</v>
      </c>
      <c r="EI156" s="61">
        <f t="shared" si="386"/>
        <v>16000</v>
      </c>
      <c r="EJ156" s="61">
        <f t="shared" si="386"/>
        <v>16000</v>
      </c>
      <c r="EK156" s="61">
        <f t="shared" si="407"/>
        <v>16000</v>
      </c>
      <c r="EL156" s="61">
        <f t="shared" si="427"/>
        <v>16000</v>
      </c>
      <c r="EM156" s="61">
        <f t="shared" si="427"/>
        <v>16000</v>
      </c>
      <c r="EN156" s="61">
        <f t="shared" si="417"/>
        <v>16000</v>
      </c>
      <c r="EO156" s="61">
        <f t="shared" si="417"/>
        <v>16000</v>
      </c>
      <c r="EP156" s="61">
        <f t="shared" si="417"/>
        <v>16000</v>
      </c>
      <c r="EQ156" s="61">
        <f t="shared" si="372"/>
        <v>16000</v>
      </c>
      <c r="ER156" s="61">
        <f t="shared" si="351"/>
        <v>16000</v>
      </c>
      <c r="ES156" s="61">
        <f>JH</f>
        <v>16000</v>
      </c>
      <c r="ET156" s="61">
        <f t="shared" si="346"/>
        <v>16000</v>
      </c>
      <c r="EU156" s="61">
        <f t="shared" si="428"/>
        <v>36000</v>
      </c>
      <c r="EV156" s="61">
        <f t="shared" si="409"/>
        <v>36000</v>
      </c>
      <c r="EW156" s="61">
        <f t="shared" si="294"/>
        <v>36000</v>
      </c>
      <c r="EX156" s="61">
        <f t="shared" si="398"/>
        <v>36000</v>
      </c>
      <c r="EY156" s="61">
        <f t="shared" si="410"/>
        <v>36000</v>
      </c>
      <c r="EZ156" s="61">
        <f t="shared" si="418"/>
        <v>36000</v>
      </c>
      <c r="FA156" s="61">
        <f t="shared" si="418"/>
        <v>36000</v>
      </c>
      <c r="FB156" s="61">
        <f t="shared" si="418"/>
        <v>36000</v>
      </c>
      <c r="FC156" s="61"/>
      <c r="FD156" s="61"/>
      <c r="FE156" s="61"/>
      <c r="FF156" s="61"/>
      <c r="FG156" s="61"/>
      <c r="FH156" s="61"/>
      <c r="FI156" s="61"/>
      <c r="FJ156" s="61"/>
      <c r="FK156" s="61"/>
      <c r="FL156" s="61"/>
      <c r="FM156" s="61"/>
      <c r="FN156" s="61"/>
      <c r="FO156" s="61"/>
      <c r="FP156" s="61"/>
      <c r="FQ156" s="61"/>
      <c r="FR156" s="61"/>
      <c r="FS156" s="61">
        <f>TR</f>
        <v>33000</v>
      </c>
      <c r="FT156" s="61">
        <f t="shared" si="429"/>
        <v>33000</v>
      </c>
      <c r="FU156" s="61">
        <f t="shared" si="419"/>
        <v>33000</v>
      </c>
      <c r="FV156" s="61">
        <f t="shared" si="411"/>
        <v>33000</v>
      </c>
      <c r="FW156" s="61">
        <f t="shared" si="411"/>
        <v>33000</v>
      </c>
      <c r="FX156" s="61">
        <f t="shared" si="387"/>
        <v>33000</v>
      </c>
      <c r="FY156" s="61">
        <f t="shared" si="379"/>
        <v>33000</v>
      </c>
      <c r="FZ156" s="61">
        <f>TR</f>
        <v>33000</v>
      </c>
      <c r="GA156" s="61">
        <f t="shared" si="412"/>
        <v>24000</v>
      </c>
      <c r="GB156" s="61">
        <f t="shared" si="399"/>
        <v>24000</v>
      </c>
      <c r="GC156" s="61">
        <f t="shared" si="380"/>
        <v>24000</v>
      </c>
      <c r="GD156" s="61">
        <f t="shared" si="380"/>
        <v>24000</v>
      </c>
      <c r="GE156" s="61">
        <f t="shared" si="420"/>
        <v>24000</v>
      </c>
      <c r="GF156" s="61">
        <f t="shared" si="381"/>
        <v>24000</v>
      </c>
      <c r="GG156" s="61">
        <f t="shared" si="421"/>
        <v>24000</v>
      </c>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row>
    <row r="157" spans="1:233" ht="1.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f t="shared" si="430"/>
        <v>12000</v>
      </c>
      <c r="Y157" s="61">
        <f t="shared" si="430"/>
        <v>12000</v>
      </c>
      <c r="Z157" s="61">
        <f t="shared" si="430"/>
        <v>12000</v>
      </c>
      <c r="AA157" s="61">
        <f t="shared" si="430"/>
        <v>12000</v>
      </c>
      <c r="AB157" s="61">
        <f t="shared" si="430"/>
        <v>12000</v>
      </c>
      <c r="AC157" s="61">
        <f t="shared" si="430"/>
        <v>12000</v>
      </c>
      <c r="AD157" s="61">
        <f t="shared" si="430"/>
        <v>12000</v>
      </c>
      <c r="AE157" s="61">
        <f t="shared" ref="AE157:AF169" si="435">GJ</f>
        <v>12000</v>
      </c>
      <c r="AF157" s="61">
        <f t="shared" si="435"/>
        <v>12000</v>
      </c>
      <c r="AG157" s="61">
        <f t="shared" si="431"/>
        <v>12000</v>
      </c>
      <c r="AH157" s="61">
        <f t="shared" si="431"/>
        <v>12000</v>
      </c>
      <c r="AI157" s="61">
        <f t="shared" si="422"/>
        <v>12000</v>
      </c>
      <c r="AJ157" s="61">
        <f t="shared" ref="AJ157:AK176" si="436">GJ</f>
        <v>12000</v>
      </c>
      <c r="AK157" s="61">
        <f t="shared" si="436"/>
        <v>12000</v>
      </c>
      <c r="AL157" s="61">
        <f t="shared" si="432"/>
        <v>12000</v>
      </c>
      <c r="AM157" s="61">
        <f t="shared" si="432"/>
        <v>12000</v>
      </c>
      <c r="AN157" s="61">
        <f t="shared" si="389"/>
        <v>12000</v>
      </c>
      <c r="AO157" s="61">
        <f t="shared" si="389"/>
        <v>12000</v>
      </c>
      <c r="AP157" s="61">
        <f t="shared" si="389"/>
        <v>12000</v>
      </c>
      <c r="AQ157" s="61">
        <f t="shared" si="389"/>
        <v>12000</v>
      </c>
      <c r="AR157" s="61">
        <f t="shared" si="389"/>
        <v>12000</v>
      </c>
      <c r="AS157" s="61">
        <f t="shared" si="389"/>
        <v>12000</v>
      </c>
      <c r="AT157" s="61">
        <f t="shared" si="400"/>
        <v>12000</v>
      </c>
      <c r="AU157" s="61">
        <f t="shared" si="400"/>
        <v>12000</v>
      </c>
      <c r="AV157" s="61">
        <f t="shared" si="400"/>
        <v>12000</v>
      </c>
      <c r="AW157" s="61">
        <f t="shared" si="413"/>
        <v>12000</v>
      </c>
      <c r="AX157" s="61">
        <f t="shared" si="423"/>
        <v>12000</v>
      </c>
      <c r="AY157" s="61">
        <f t="shared" si="424"/>
        <v>12000</v>
      </c>
      <c r="AZ157" s="61">
        <f t="shared" si="424"/>
        <v>12000</v>
      </c>
      <c r="BA157" s="61">
        <f t="shared" si="424"/>
        <v>12000</v>
      </c>
      <c r="BB157" s="61">
        <f t="shared" si="284"/>
        <v>29000</v>
      </c>
      <c r="BC157" s="61">
        <f t="shared" si="271"/>
        <v>29000</v>
      </c>
      <c r="BD157" s="61">
        <f t="shared" si="244"/>
        <v>29000</v>
      </c>
      <c r="BE157" s="61">
        <f t="shared" ref="BE157:BE164" si="437">RJ</f>
        <v>29000</v>
      </c>
      <c r="BF157" s="61">
        <f t="shared" si="414"/>
        <v>29000</v>
      </c>
      <c r="BG157" s="61">
        <f t="shared" si="414"/>
        <v>29000</v>
      </c>
      <c r="BH157" s="61">
        <f t="shared" si="414"/>
        <v>29000</v>
      </c>
      <c r="BI157" s="61">
        <f t="shared" si="414"/>
        <v>29000</v>
      </c>
      <c r="BJ157" s="61">
        <f t="shared" si="414"/>
        <v>29000</v>
      </c>
      <c r="BK157" s="61">
        <f t="shared" si="414"/>
        <v>29000</v>
      </c>
      <c r="BL157" s="61">
        <f t="shared" si="278"/>
        <v>29000</v>
      </c>
      <c r="BM157" s="61">
        <f t="shared" si="382"/>
        <v>20000</v>
      </c>
      <c r="BN157" s="61">
        <f t="shared" si="383"/>
        <v>20000</v>
      </c>
      <c r="BO157" s="61">
        <f t="shared" si="383"/>
        <v>20000</v>
      </c>
      <c r="BP157" s="61">
        <f t="shared" si="390"/>
        <v>20000</v>
      </c>
      <c r="BQ157" s="61">
        <f t="shared" si="401"/>
        <v>20000</v>
      </c>
      <c r="BR157" s="61">
        <f t="shared" si="425"/>
        <v>20000</v>
      </c>
      <c r="BS157" s="61">
        <f>RJ</f>
        <v>29000</v>
      </c>
      <c r="BT157" s="61">
        <f t="shared" si="343"/>
        <v>29000</v>
      </c>
      <c r="BU157" s="61">
        <f t="shared" si="312"/>
        <v>29000</v>
      </c>
      <c r="BV157" s="61">
        <f t="shared" si="312"/>
        <v>29000</v>
      </c>
      <c r="BW157" s="61">
        <f t="shared" si="321"/>
        <v>29000</v>
      </c>
      <c r="BX157" s="61">
        <f t="shared" si="321"/>
        <v>29000</v>
      </c>
      <c r="BY157" s="61">
        <f t="shared" si="384"/>
        <v>29000</v>
      </c>
      <c r="BZ157" s="61">
        <f t="shared" si="392"/>
        <v>29000</v>
      </c>
      <c r="CA157" s="61">
        <f t="shared" si="433"/>
        <v>20000</v>
      </c>
      <c r="CB157" s="61">
        <f t="shared" si="426"/>
        <v>20000</v>
      </c>
      <c r="CC157" s="61">
        <f t="shared" si="402"/>
        <v>20000</v>
      </c>
      <c r="CD157" s="61">
        <f t="shared" si="291"/>
        <v>20000</v>
      </c>
      <c r="CE157" s="61">
        <f t="shared" si="285"/>
        <v>20000</v>
      </c>
      <c r="CF157" s="61">
        <f t="shared" si="393"/>
        <v>20000</v>
      </c>
      <c r="CG157" s="61">
        <f t="shared" si="393"/>
        <v>20000</v>
      </c>
      <c r="CH157" s="61">
        <f t="shared" si="272"/>
        <v>20000</v>
      </c>
      <c r="CI157" s="61">
        <f t="shared" si="264"/>
        <v>20000</v>
      </c>
      <c r="CJ157" s="61">
        <f t="shared" si="434"/>
        <v>20000</v>
      </c>
      <c r="CK157" s="61">
        <f t="shared" si="434"/>
        <v>20000</v>
      </c>
      <c r="CL157" s="61">
        <f t="shared" si="434"/>
        <v>20000</v>
      </c>
      <c r="CM157" s="61">
        <f t="shared" si="403"/>
        <v>35000</v>
      </c>
      <c r="CN157" s="61">
        <f t="shared" si="336"/>
        <v>35000</v>
      </c>
      <c r="CO157" s="61">
        <f t="shared" si="364"/>
        <v>20000</v>
      </c>
      <c r="CP157" s="61">
        <f t="shared" si="364"/>
        <v>20000</v>
      </c>
      <c r="CQ157" s="61">
        <f t="shared" si="364"/>
        <v>20000</v>
      </c>
      <c r="CR157" s="61">
        <f t="shared" si="364"/>
        <v>20000</v>
      </c>
      <c r="CS157" s="61">
        <f t="shared" si="364"/>
        <v>20000</v>
      </c>
      <c r="CT157" s="61">
        <f t="shared" si="364"/>
        <v>20000</v>
      </c>
      <c r="CU157" s="61">
        <f t="shared" si="362"/>
        <v>20000</v>
      </c>
      <c r="CV157" s="61">
        <f t="shared" si="354"/>
        <v>20000</v>
      </c>
      <c r="CW157" s="61">
        <f t="shared" si="354"/>
        <v>20000</v>
      </c>
      <c r="CX157" s="61">
        <f t="shared" si="375"/>
        <v>20000</v>
      </c>
      <c r="CY157" s="61">
        <f t="shared" si="365"/>
        <v>20000</v>
      </c>
      <c r="CZ157" s="61">
        <f t="shared" si="365"/>
        <v>20000</v>
      </c>
      <c r="DA157" s="61">
        <f t="shared" si="365"/>
        <v>20000</v>
      </c>
      <c r="DB157" s="61">
        <f t="shared" si="376"/>
        <v>20000</v>
      </c>
      <c r="DC157" s="61">
        <f t="shared" si="376"/>
        <v>20000</v>
      </c>
      <c r="DD157" s="61">
        <f t="shared" si="370"/>
        <v>20000</v>
      </c>
      <c r="DE157" s="61">
        <f t="shared" si="366"/>
        <v>20000</v>
      </c>
      <c r="DF157" s="61">
        <f t="shared" si="366"/>
        <v>20000</v>
      </c>
      <c r="DG157" s="61">
        <f t="shared" si="371"/>
        <v>20000</v>
      </c>
      <c r="DH157" s="61">
        <f t="shared" si="377"/>
        <v>20000</v>
      </c>
      <c r="DI157" s="61">
        <f t="shared" si="385"/>
        <v>20000</v>
      </c>
      <c r="DJ157" s="61">
        <f t="shared" si="394"/>
        <v>20000</v>
      </c>
      <c r="DK157" s="61">
        <f t="shared" si="404"/>
        <v>20000</v>
      </c>
      <c r="DL157" s="61">
        <f t="shared" si="404"/>
        <v>20000</v>
      </c>
      <c r="DM157" s="61">
        <f t="shared" si="404"/>
        <v>20000</v>
      </c>
      <c r="DN157" s="61">
        <f t="shared" si="214"/>
        <v>35000</v>
      </c>
      <c r="DO157" s="61">
        <f t="shared" si="332"/>
        <v>35000</v>
      </c>
      <c r="DP157" s="61">
        <f t="shared" si="332"/>
        <v>35000</v>
      </c>
      <c r="DQ157" s="61">
        <f t="shared" si="332"/>
        <v>35000</v>
      </c>
      <c r="DR157" s="61">
        <f t="shared" si="378"/>
        <v>35000</v>
      </c>
      <c r="DS157" s="61">
        <f t="shared" si="395"/>
        <v>16000</v>
      </c>
      <c r="DT157" s="61">
        <f t="shared" si="395"/>
        <v>16000</v>
      </c>
      <c r="DU157" s="61">
        <f t="shared" si="395"/>
        <v>16000</v>
      </c>
      <c r="DV157" s="61">
        <f t="shared" si="396"/>
        <v>16000</v>
      </c>
      <c r="DW157" s="61">
        <f t="shared" si="415"/>
        <v>16000</v>
      </c>
      <c r="DX157" s="61">
        <f t="shared" si="415"/>
        <v>16000</v>
      </c>
      <c r="DY157" s="61">
        <f t="shared" si="405"/>
        <v>16000</v>
      </c>
      <c r="DZ157" s="61">
        <f t="shared" si="405"/>
        <v>16000</v>
      </c>
      <c r="EA157" s="61">
        <f t="shared" si="405"/>
        <v>16000</v>
      </c>
      <c r="EB157" s="61">
        <f t="shared" si="405"/>
        <v>16000</v>
      </c>
      <c r="EC157" s="61">
        <f t="shared" si="405"/>
        <v>16000</v>
      </c>
      <c r="ED157" s="61">
        <f t="shared" si="405"/>
        <v>16000</v>
      </c>
      <c r="EE157" s="61">
        <f t="shared" si="416"/>
        <v>16000</v>
      </c>
      <c r="EF157" s="61">
        <f t="shared" si="406"/>
        <v>16000</v>
      </c>
      <c r="EG157" s="61">
        <f t="shared" si="406"/>
        <v>16000</v>
      </c>
      <c r="EH157" s="61">
        <f t="shared" si="386"/>
        <v>16000</v>
      </c>
      <c r="EI157" s="61">
        <f t="shared" si="386"/>
        <v>16000</v>
      </c>
      <c r="EJ157" s="61">
        <f t="shared" si="386"/>
        <v>16000</v>
      </c>
      <c r="EK157" s="61">
        <f t="shared" si="407"/>
        <v>16000</v>
      </c>
      <c r="EL157" s="61">
        <f t="shared" si="427"/>
        <v>16000</v>
      </c>
      <c r="EM157" s="61">
        <f t="shared" si="427"/>
        <v>16000</v>
      </c>
      <c r="EN157" s="61">
        <f t="shared" si="417"/>
        <v>16000</v>
      </c>
      <c r="EO157" s="61">
        <f t="shared" si="417"/>
        <v>16000</v>
      </c>
      <c r="EP157" s="61">
        <f t="shared" si="417"/>
        <v>16000</v>
      </c>
      <c r="EQ157" s="61">
        <f t="shared" si="372"/>
        <v>16000</v>
      </c>
      <c r="ER157" s="61">
        <f t="shared" si="351"/>
        <v>16000</v>
      </c>
      <c r="ES157" s="61">
        <f>JH</f>
        <v>16000</v>
      </c>
      <c r="ET157" s="61">
        <f t="shared" ref="ET157:ET179" si="438">WB</f>
        <v>36000</v>
      </c>
      <c r="EU157" s="61">
        <f t="shared" si="428"/>
        <v>36000</v>
      </c>
      <c r="EV157" s="61">
        <f t="shared" si="409"/>
        <v>36000</v>
      </c>
      <c r="EW157" s="61">
        <f t="shared" si="294"/>
        <v>36000</v>
      </c>
      <c r="EX157" s="61">
        <f t="shared" si="398"/>
        <v>36000</v>
      </c>
      <c r="EY157" s="61">
        <f t="shared" si="410"/>
        <v>36000</v>
      </c>
      <c r="EZ157" s="61">
        <f t="shared" si="418"/>
        <v>36000</v>
      </c>
      <c r="FA157" s="61">
        <f t="shared" si="418"/>
        <v>36000</v>
      </c>
      <c r="FB157" s="61">
        <f t="shared" si="418"/>
        <v>36000</v>
      </c>
      <c r="FC157" s="61"/>
      <c r="FD157" s="61"/>
      <c r="FE157" s="61"/>
      <c r="FF157" s="61"/>
      <c r="FG157" s="61"/>
      <c r="FH157" s="61"/>
      <c r="FI157" s="61"/>
      <c r="FJ157" s="61"/>
      <c r="FK157" s="61"/>
      <c r="FL157" s="61"/>
      <c r="FM157" s="61"/>
      <c r="FN157" s="61"/>
      <c r="FO157" s="61"/>
      <c r="FP157" s="61"/>
      <c r="FQ157" s="61"/>
      <c r="FR157" s="61"/>
      <c r="FS157" s="61">
        <f>TR</f>
        <v>33000</v>
      </c>
      <c r="FT157" s="61">
        <f t="shared" si="429"/>
        <v>33000</v>
      </c>
      <c r="FU157" s="61">
        <f t="shared" si="419"/>
        <v>33000</v>
      </c>
      <c r="FV157" s="61">
        <f t="shared" si="411"/>
        <v>33000</v>
      </c>
      <c r="FW157" s="61">
        <f t="shared" si="419"/>
        <v>33000</v>
      </c>
      <c r="FX157" s="61">
        <f t="shared" si="419"/>
        <v>33000</v>
      </c>
      <c r="FY157" s="61">
        <f t="shared" si="419"/>
        <v>33000</v>
      </c>
      <c r="FZ157" s="61"/>
      <c r="GA157" s="61">
        <f t="shared" si="412"/>
        <v>24000</v>
      </c>
      <c r="GB157" s="61">
        <f t="shared" si="399"/>
        <v>24000</v>
      </c>
      <c r="GC157" s="61">
        <f t="shared" si="380"/>
        <v>24000</v>
      </c>
      <c r="GD157" s="61">
        <f t="shared" si="380"/>
        <v>24000</v>
      </c>
      <c r="GE157" s="61">
        <f t="shared" si="420"/>
        <v>24000</v>
      </c>
      <c r="GF157" s="61">
        <f t="shared" si="381"/>
        <v>24000</v>
      </c>
      <c r="GG157" s="61">
        <f t="shared" si="421"/>
        <v>24000</v>
      </c>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row>
    <row r="158" spans="1:233" ht="1.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f t="shared" si="430"/>
        <v>12000</v>
      </c>
      <c r="Y158" s="61">
        <f t="shared" si="430"/>
        <v>12000</v>
      </c>
      <c r="Z158" s="61">
        <f t="shared" si="430"/>
        <v>12000</v>
      </c>
      <c r="AA158" s="61">
        <f t="shared" si="430"/>
        <v>12000</v>
      </c>
      <c r="AB158" s="61">
        <f t="shared" si="430"/>
        <v>12000</v>
      </c>
      <c r="AC158" s="61">
        <f t="shared" si="430"/>
        <v>12000</v>
      </c>
      <c r="AD158" s="61">
        <f t="shared" si="430"/>
        <v>12000</v>
      </c>
      <c r="AE158" s="61">
        <f t="shared" si="435"/>
        <v>12000</v>
      </c>
      <c r="AF158" s="61">
        <f t="shared" si="435"/>
        <v>12000</v>
      </c>
      <c r="AG158" s="61">
        <f t="shared" si="431"/>
        <v>12000</v>
      </c>
      <c r="AH158" s="61">
        <f t="shared" si="431"/>
        <v>12000</v>
      </c>
      <c r="AI158" s="61">
        <f t="shared" si="422"/>
        <v>12000</v>
      </c>
      <c r="AJ158" s="61">
        <f t="shared" si="436"/>
        <v>12000</v>
      </c>
      <c r="AK158" s="61">
        <f t="shared" si="436"/>
        <v>12000</v>
      </c>
      <c r="AL158" s="61">
        <f t="shared" si="432"/>
        <v>12000</v>
      </c>
      <c r="AM158" s="61">
        <f t="shared" si="432"/>
        <v>12000</v>
      </c>
      <c r="AN158" s="61">
        <f t="shared" si="389"/>
        <v>12000</v>
      </c>
      <c r="AO158" s="61">
        <f t="shared" si="389"/>
        <v>12000</v>
      </c>
      <c r="AP158" s="61">
        <f t="shared" si="389"/>
        <v>12000</v>
      </c>
      <c r="AQ158" s="61">
        <f t="shared" si="389"/>
        <v>12000</v>
      </c>
      <c r="AR158" s="61">
        <f t="shared" si="389"/>
        <v>12000</v>
      </c>
      <c r="AS158" s="61">
        <f t="shared" si="389"/>
        <v>12000</v>
      </c>
      <c r="AT158" s="61">
        <f t="shared" si="400"/>
        <v>12000</v>
      </c>
      <c r="AU158" s="61">
        <f t="shared" si="400"/>
        <v>12000</v>
      </c>
      <c r="AV158" s="61">
        <f t="shared" si="400"/>
        <v>12000</v>
      </c>
      <c r="AW158" s="61">
        <f t="shared" si="413"/>
        <v>12000</v>
      </c>
      <c r="AX158" s="61">
        <f t="shared" si="423"/>
        <v>12000</v>
      </c>
      <c r="AY158" s="61">
        <f t="shared" si="424"/>
        <v>12000</v>
      </c>
      <c r="AZ158" s="61">
        <f t="shared" si="424"/>
        <v>12000</v>
      </c>
      <c r="BA158" s="61">
        <f t="shared" ref="BA158:BA199" si="439">GJ</f>
        <v>12000</v>
      </c>
      <c r="BB158" s="61">
        <f t="shared" si="284"/>
        <v>29000</v>
      </c>
      <c r="BC158" s="61">
        <f t="shared" si="271"/>
        <v>29000</v>
      </c>
      <c r="BD158" s="61">
        <f t="shared" ref="BD158:BD163" si="440">RJ</f>
        <v>29000</v>
      </c>
      <c r="BE158" s="61">
        <f t="shared" si="437"/>
        <v>29000</v>
      </c>
      <c r="BF158" s="61">
        <f t="shared" si="414"/>
        <v>29000</v>
      </c>
      <c r="BG158" s="61">
        <f t="shared" si="414"/>
        <v>29000</v>
      </c>
      <c r="BH158" s="61">
        <f t="shared" si="414"/>
        <v>29000</v>
      </c>
      <c r="BI158" s="61">
        <f t="shared" si="414"/>
        <v>29000</v>
      </c>
      <c r="BJ158" s="61">
        <f t="shared" si="414"/>
        <v>29000</v>
      </c>
      <c r="BK158" s="61">
        <f t="shared" si="414"/>
        <v>29000</v>
      </c>
      <c r="BL158" s="61">
        <f t="shared" si="278"/>
        <v>29000</v>
      </c>
      <c r="BM158" s="61">
        <f t="shared" si="382"/>
        <v>20000</v>
      </c>
      <c r="BN158" s="61">
        <f t="shared" si="383"/>
        <v>20000</v>
      </c>
      <c r="BO158" s="61">
        <f t="shared" si="383"/>
        <v>20000</v>
      </c>
      <c r="BP158" s="61">
        <f t="shared" si="390"/>
        <v>20000</v>
      </c>
      <c r="BQ158" s="61">
        <f t="shared" si="401"/>
        <v>20000</v>
      </c>
      <c r="BR158" s="61">
        <f t="shared" si="425"/>
        <v>20000</v>
      </c>
      <c r="BS158" s="61">
        <f>RJ</f>
        <v>29000</v>
      </c>
      <c r="BT158" s="61">
        <f t="shared" si="343"/>
        <v>29000</v>
      </c>
      <c r="BU158" s="61">
        <f>RJ</f>
        <v>29000</v>
      </c>
      <c r="BV158" s="61">
        <f t="shared" ref="BV158:BZ167" si="441">MP</f>
        <v>20000</v>
      </c>
      <c r="BW158" s="61">
        <f t="shared" si="441"/>
        <v>20000</v>
      </c>
      <c r="BX158" s="61">
        <f t="shared" si="441"/>
        <v>20000</v>
      </c>
      <c r="BY158" s="61">
        <f t="shared" si="441"/>
        <v>20000</v>
      </c>
      <c r="BZ158" s="61">
        <f t="shared" si="441"/>
        <v>20000</v>
      </c>
      <c r="CA158" s="61">
        <f t="shared" si="433"/>
        <v>20000</v>
      </c>
      <c r="CB158" s="61">
        <f t="shared" si="426"/>
        <v>20000</v>
      </c>
      <c r="CC158" s="61">
        <f t="shared" si="402"/>
        <v>20000</v>
      </c>
      <c r="CD158" s="61">
        <f t="shared" si="291"/>
        <v>20000</v>
      </c>
      <c r="CE158" s="61">
        <f t="shared" si="285"/>
        <v>20000</v>
      </c>
      <c r="CF158" s="61">
        <f t="shared" si="393"/>
        <v>20000</v>
      </c>
      <c r="CG158" s="61">
        <f t="shared" si="393"/>
        <v>20000</v>
      </c>
      <c r="CH158" s="61">
        <f t="shared" si="272"/>
        <v>20000</v>
      </c>
      <c r="CI158" s="61">
        <f t="shared" si="264"/>
        <v>20000</v>
      </c>
      <c r="CJ158" s="61">
        <f t="shared" si="434"/>
        <v>20000</v>
      </c>
      <c r="CK158" s="61">
        <f t="shared" ref="CI158:CO186" si="442">MP</f>
        <v>20000</v>
      </c>
      <c r="CL158" s="61">
        <f t="shared" si="442"/>
        <v>20000</v>
      </c>
      <c r="CM158" s="61">
        <f t="shared" si="442"/>
        <v>20000</v>
      </c>
      <c r="CN158" s="61">
        <f t="shared" si="442"/>
        <v>20000</v>
      </c>
      <c r="CO158" s="61">
        <f t="shared" si="364"/>
        <v>20000</v>
      </c>
      <c r="CP158" s="61">
        <f t="shared" si="364"/>
        <v>20000</v>
      </c>
      <c r="CQ158" s="61">
        <f t="shared" si="364"/>
        <v>20000</v>
      </c>
      <c r="CR158" s="61">
        <f t="shared" si="364"/>
        <v>20000</v>
      </c>
      <c r="CS158" s="61">
        <f t="shared" si="364"/>
        <v>20000</v>
      </c>
      <c r="CT158" s="61">
        <f t="shared" si="364"/>
        <v>20000</v>
      </c>
      <c r="CU158" s="61">
        <f t="shared" si="362"/>
        <v>20000</v>
      </c>
      <c r="CV158" s="61">
        <f t="shared" si="354"/>
        <v>20000</v>
      </c>
      <c r="CW158" s="61">
        <f t="shared" si="354"/>
        <v>20000</v>
      </c>
      <c r="CX158" s="61">
        <f t="shared" si="375"/>
        <v>20000</v>
      </c>
      <c r="CY158" s="61">
        <f t="shared" si="365"/>
        <v>20000</v>
      </c>
      <c r="CZ158" s="61">
        <f t="shared" si="365"/>
        <v>20000</v>
      </c>
      <c r="DA158" s="61">
        <f t="shared" si="365"/>
        <v>20000</v>
      </c>
      <c r="DB158" s="61">
        <f t="shared" si="376"/>
        <v>20000</v>
      </c>
      <c r="DC158" s="61">
        <f t="shared" si="376"/>
        <v>20000</v>
      </c>
      <c r="DD158" s="61">
        <f t="shared" si="370"/>
        <v>20000</v>
      </c>
      <c r="DE158" s="61">
        <f t="shared" si="366"/>
        <v>20000</v>
      </c>
      <c r="DF158" s="61">
        <f t="shared" si="366"/>
        <v>20000</v>
      </c>
      <c r="DG158" s="61">
        <f t="shared" si="371"/>
        <v>20000</v>
      </c>
      <c r="DH158" s="61">
        <f t="shared" si="377"/>
        <v>20000</v>
      </c>
      <c r="DI158" s="61">
        <f t="shared" si="385"/>
        <v>20000</v>
      </c>
      <c r="DJ158" s="61">
        <f t="shared" si="394"/>
        <v>20000</v>
      </c>
      <c r="DK158" s="61">
        <f t="shared" si="404"/>
        <v>20000</v>
      </c>
      <c r="DL158" s="61">
        <f t="shared" si="404"/>
        <v>20000</v>
      </c>
      <c r="DM158" s="61">
        <f t="shared" si="404"/>
        <v>20000</v>
      </c>
      <c r="DN158" s="61">
        <f t="shared" si="214"/>
        <v>35000</v>
      </c>
      <c r="DO158" s="61">
        <f t="shared" si="332"/>
        <v>35000</v>
      </c>
      <c r="DP158" s="61">
        <f t="shared" si="332"/>
        <v>35000</v>
      </c>
      <c r="DQ158" s="61">
        <f t="shared" si="332"/>
        <v>35000</v>
      </c>
      <c r="DR158" s="61">
        <f t="shared" si="395"/>
        <v>16000</v>
      </c>
      <c r="DS158" s="61">
        <f t="shared" si="395"/>
        <v>16000</v>
      </c>
      <c r="DT158" s="61">
        <f t="shared" ref="DT158:DU161" si="443">JH</f>
        <v>16000</v>
      </c>
      <c r="DU158" s="61">
        <f t="shared" si="443"/>
        <v>16000</v>
      </c>
      <c r="DV158" s="61">
        <f t="shared" si="396"/>
        <v>16000</v>
      </c>
      <c r="DW158" s="61">
        <f t="shared" si="415"/>
        <v>16000</v>
      </c>
      <c r="DX158" s="61">
        <f t="shared" si="415"/>
        <v>16000</v>
      </c>
      <c r="DY158" s="61">
        <f t="shared" si="405"/>
        <v>16000</v>
      </c>
      <c r="DZ158" s="61">
        <f t="shared" si="405"/>
        <v>16000</v>
      </c>
      <c r="EA158" s="61">
        <f t="shared" si="405"/>
        <v>16000</v>
      </c>
      <c r="EB158" s="61">
        <f t="shared" si="405"/>
        <v>16000</v>
      </c>
      <c r="EC158" s="61">
        <f t="shared" si="405"/>
        <v>16000</v>
      </c>
      <c r="ED158" s="61">
        <f t="shared" si="405"/>
        <v>16000</v>
      </c>
      <c r="EE158" s="61">
        <f t="shared" si="416"/>
        <v>16000</v>
      </c>
      <c r="EF158" s="61">
        <f t="shared" si="406"/>
        <v>16000</v>
      </c>
      <c r="EG158" s="61">
        <f t="shared" si="406"/>
        <v>16000</v>
      </c>
      <c r="EH158" s="61">
        <f t="shared" si="386"/>
        <v>16000</v>
      </c>
      <c r="EI158" s="61">
        <f t="shared" si="386"/>
        <v>16000</v>
      </c>
      <c r="EJ158" s="61">
        <f t="shared" si="386"/>
        <v>16000</v>
      </c>
      <c r="EK158" s="61">
        <f t="shared" si="407"/>
        <v>16000</v>
      </c>
      <c r="EL158" s="61">
        <f t="shared" si="427"/>
        <v>16000</v>
      </c>
      <c r="EM158" s="61">
        <f t="shared" si="427"/>
        <v>16000</v>
      </c>
      <c r="EN158" s="61">
        <f t="shared" si="417"/>
        <v>16000</v>
      </c>
      <c r="EO158" s="61">
        <f t="shared" si="417"/>
        <v>16000</v>
      </c>
      <c r="EP158" s="61">
        <f t="shared" si="417"/>
        <v>16000</v>
      </c>
      <c r="EQ158" s="61">
        <f t="shared" si="372"/>
        <v>16000</v>
      </c>
      <c r="ER158" s="61">
        <f t="shared" si="351"/>
        <v>16000</v>
      </c>
      <c r="ES158" s="61">
        <f t="shared" ref="ES158:ET180" si="444">WB</f>
        <v>36000</v>
      </c>
      <c r="ET158" s="61">
        <f t="shared" si="438"/>
        <v>36000</v>
      </c>
      <c r="EU158" s="61">
        <f t="shared" si="428"/>
        <v>36000</v>
      </c>
      <c r="EV158" s="61">
        <f t="shared" si="409"/>
        <v>36000</v>
      </c>
      <c r="EW158" s="61">
        <f t="shared" si="294"/>
        <v>36000</v>
      </c>
      <c r="EX158" s="61">
        <f t="shared" si="398"/>
        <v>36000</v>
      </c>
      <c r="EY158" s="61">
        <f t="shared" si="410"/>
        <v>36000</v>
      </c>
      <c r="EZ158" s="61">
        <f t="shared" ref="EZ158:FB182" si="445">WB</f>
        <v>36000</v>
      </c>
      <c r="FA158" s="61">
        <f t="shared" si="445"/>
        <v>36000</v>
      </c>
      <c r="FB158" s="61"/>
      <c r="FC158" s="61"/>
      <c r="FD158" s="61"/>
      <c r="FE158" s="61"/>
      <c r="FF158" s="61"/>
      <c r="FG158" s="61"/>
      <c r="FH158" s="61"/>
      <c r="FI158" s="61"/>
      <c r="FJ158" s="61"/>
      <c r="FK158" s="61"/>
      <c r="FL158" s="61"/>
      <c r="FM158" s="61"/>
      <c r="FN158" s="61"/>
      <c r="FO158" s="61"/>
      <c r="FP158" s="61"/>
      <c r="FQ158" s="61"/>
      <c r="FR158" s="61"/>
      <c r="FS158" s="61">
        <f>TR</f>
        <v>33000</v>
      </c>
      <c r="FT158" s="61">
        <f t="shared" si="429"/>
        <v>33000</v>
      </c>
      <c r="FU158" s="61">
        <f t="shared" si="419"/>
        <v>33000</v>
      </c>
      <c r="FV158" s="61">
        <f t="shared" si="411"/>
        <v>33000</v>
      </c>
      <c r="FW158" s="61">
        <f t="shared" si="411"/>
        <v>33000</v>
      </c>
      <c r="FX158" s="61">
        <f t="shared" si="411"/>
        <v>33000</v>
      </c>
      <c r="FY158" s="61"/>
      <c r="FZ158" s="61"/>
      <c r="GA158" s="61">
        <f t="shared" si="412"/>
        <v>24000</v>
      </c>
      <c r="GB158" s="61">
        <f t="shared" si="399"/>
        <v>24000</v>
      </c>
      <c r="GC158" s="61">
        <f t="shared" si="380"/>
        <v>24000</v>
      </c>
      <c r="GD158" s="61">
        <f t="shared" si="380"/>
        <v>24000</v>
      </c>
      <c r="GE158" s="61">
        <f t="shared" si="420"/>
        <v>24000</v>
      </c>
      <c r="GF158" s="61">
        <f t="shared" si="381"/>
        <v>24000</v>
      </c>
      <c r="GG158" s="61">
        <f t="shared" si="421"/>
        <v>24000</v>
      </c>
      <c r="GH158" s="61">
        <f t="shared" si="421"/>
        <v>24000</v>
      </c>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row>
    <row r="159" spans="1:233" ht="1.5" customHeight="1">
      <c r="A159" s="61"/>
      <c r="B159" s="61"/>
      <c r="C159" s="61"/>
      <c r="D159" s="61"/>
      <c r="E159" s="61"/>
      <c r="F159" s="61"/>
      <c r="G159" s="61"/>
      <c r="H159" s="61"/>
      <c r="I159" s="61"/>
      <c r="J159" s="61"/>
      <c r="K159" s="61"/>
      <c r="L159" s="61"/>
      <c r="M159" s="61"/>
      <c r="N159" s="61"/>
      <c r="O159" s="61"/>
      <c r="P159" s="61"/>
      <c r="Q159" s="61"/>
      <c r="R159" s="61"/>
      <c r="S159" s="61"/>
      <c r="T159" s="61">
        <f t="shared" ref="T159:W160" si="446">GJ</f>
        <v>12000</v>
      </c>
      <c r="U159" s="61">
        <f t="shared" si="446"/>
        <v>12000</v>
      </c>
      <c r="V159" s="61">
        <f t="shared" si="446"/>
        <v>12000</v>
      </c>
      <c r="W159" s="61">
        <f t="shared" si="446"/>
        <v>12000</v>
      </c>
      <c r="X159" s="61">
        <f t="shared" si="430"/>
        <v>12000</v>
      </c>
      <c r="Y159" s="61">
        <f t="shared" si="430"/>
        <v>12000</v>
      </c>
      <c r="Z159" s="61">
        <f t="shared" si="430"/>
        <v>12000</v>
      </c>
      <c r="AA159" s="61">
        <f t="shared" si="430"/>
        <v>12000</v>
      </c>
      <c r="AB159" s="61">
        <f t="shared" si="430"/>
        <v>12000</v>
      </c>
      <c r="AC159" s="61">
        <f t="shared" si="430"/>
        <v>12000</v>
      </c>
      <c r="AD159" s="61">
        <f t="shared" si="430"/>
        <v>12000</v>
      </c>
      <c r="AE159" s="61">
        <f t="shared" si="435"/>
        <v>12000</v>
      </c>
      <c r="AF159" s="61">
        <f t="shared" si="435"/>
        <v>12000</v>
      </c>
      <c r="AG159" s="61">
        <f t="shared" si="431"/>
        <v>12000</v>
      </c>
      <c r="AH159" s="61">
        <f t="shared" si="431"/>
        <v>12000</v>
      </c>
      <c r="AI159" s="61">
        <f t="shared" si="422"/>
        <v>12000</v>
      </c>
      <c r="AJ159" s="61">
        <f t="shared" si="436"/>
        <v>12000</v>
      </c>
      <c r="AK159" s="61">
        <f t="shared" si="436"/>
        <v>12000</v>
      </c>
      <c r="AL159" s="61">
        <f t="shared" si="432"/>
        <v>12000</v>
      </c>
      <c r="AM159" s="61">
        <f t="shared" si="432"/>
        <v>12000</v>
      </c>
      <c r="AN159" s="61">
        <f t="shared" si="389"/>
        <v>12000</v>
      </c>
      <c r="AO159" s="61">
        <f t="shared" si="389"/>
        <v>12000</v>
      </c>
      <c r="AP159" s="61">
        <f t="shared" si="389"/>
        <v>12000</v>
      </c>
      <c r="AQ159" s="61">
        <f t="shared" si="389"/>
        <v>12000</v>
      </c>
      <c r="AR159" s="61">
        <f t="shared" si="389"/>
        <v>12000</v>
      </c>
      <c r="AS159" s="61">
        <f t="shared" si="389"/>
        <v>12000</v>
      </c>
      <c r="AT159" s="61">
        <f t="shared" si="400"/>
        <v>12000</v>
      </c>
      <c r="AU159" s="61">
        <f t="shared" si="400"/>
        <v>12000</v>
      </c>
      <c r="AV159" s="61">
        <f t="shared" si="400"/>
        <v>12000</v>
      </c>
      <c r="AW159" s="61">
        <f t="shared" si="413"/>
        <v>12000</v>
      </c>
      <c r="AX159" s="61">
        <f t="shared" si="423"/>
        <v>12000</v>
      </c>
      <c r="AY159" s="61">
        <f t="shared" si="424"/>
        <v>12000</v>
      </c>
      <c r="AZ159" s="61">
        <f t="shared" si="424"/>
        <v>12000</v>
      </c>
      <c r="BA159" s="61">
        <f t="shared" si="439"/>
        <v>12000</v>
      </c>
      <c r="BB159" s="61">
        <f t="shared" si="284"/>
        <v>29000</v>
      </c>
      <c r="BC159" s="61">
        <f t="shared" si="271"/>
        <v>29000</v>
      </c>
      <c r="BD159" s="61">
        <f t="shared" si="440"/>
        <v>29000</v>
      </c>
      <c r="BE159" s="61">
        <f t="shared" si="437"/>
        <v>29000</v>
      </c>
      <c r="BF159" s="61">
        <f t="shared" si="414"/>
        <v>29000</v>
      </c>
      <c r="BG159" s="61">
        <f t="shared" si="414"/>
        <v>29000</v>
      </c>
      <c r="BH159" s="61">
        <f t="shared" si="414"/>
        <v>29000</v>
      </c>
      <c r="BI159" s="61">
        <f t="shared" si="414"/>
        <v>29000</v>
      </c>
      <c r="BJ159" s="61">
        <f t="shared" si="414"/>
        <v>29000</v>
      </c>
      <c r="BK159" s="61">
        <f t="shared" si="414"/>
        <v>29000</v>
      </c>
      <c r="BL159" s="61">
        <f t="shared" si="278"/>
        <v>29000</v>
      </c>
      <c r="BM159" s="61">
        <f t="shared" si="382"/>
        <v>20000</v>
      </c>
      <c r="BN159" s="61">
        <f t="shared" si="383"/>
        <v>20000</v>
      </c>
      <c r="BO159" s="61">
        <f t="shared" si="383"/>
        <v>20000</v>
      </c>
      <c r="BP159" s="61">
        <f t="shared" si="390"/>
        <v>20000</v>
      </c>
      <c r="BQ159" s="61">
        <f t="shared" si="401"/>
        <v>20000</v>
      </c>
      <c r="BR159" s="61">
        <f t="shared" si="425"/>
        <v>20000</v>
      </c>
      <c r="BS159" s="61">
        <f>RJ</f>
        <v>29000</v>
      </c>
      <c r="BT159" s="61">
        <f t="shared" si="343"/>
        <v>29000</v>
      </c>
      <c r="BU159" s="61">
        <f>RJ</f>
        <v>29000</v>
      </c>
      <c r="BV159" s="61">
        <f t="shared" si="441"/>
        <v>20000</v>
      </c>
      <c r="BW159" s="61">
        <f t="shared" si="441"/>
        <v>20000</v>
      </c>
      <c r="BX159" s="61">
        <f t="shared" si="441"/>
        <v>20000</v>
      </c>
      <c r="BY159" s="61">
        <f t="shared" si="441"/>
        <v>20000</v>
      </c>
      <c r="BZ159" s="61">
        <f t="shared" si="441"/>
        <v>20000</v>
      </c>
      <c r="CA159" s="61">
        <f t="shared" si="433"/>
        <v>20000</v>
      </c>
      <c r="CB159" s="61">
        <f t="shared" si="426"/>
        <v>20000</v>
      </c>
      <c r="CC159" s="61">
        <f t="shared" si="402"/>
        <v>20000</v>
      </c>
      <c r="CD159" s="61">
        <f t="shared" si="291"/>
        <v>20000</v>
      </c>
      <c r="CE159" s="61">
        <f t="shared" si="285"/>
        <v>20000</v>
      </c>
      <c r="CF159" s="61">
        <f t="shared" si="393"/>
        <v>20000</v>
      </c>
      <c r="CG159" s="61">
        <f t="shared" si="393"/>
        <v>20000</v>
      </c>
      <c r="CH159" s="61">
        <f t="shared" si="272"/>
        <v>20000</v>
      </c>
      <c r="CI159" s="61">
        <f t="shared" si="264"/>
        <v>20000</v>
      </c>
      <c r="CJ159" s="61">
        <f t="shared" si="434"/>
        <v>20000</v>
      </c>
      <c r="CK159" s="61">
        <f t="shared" si="442"/>
        <v>20000</v>
      </c>
      <c r="CL159" s="61">
        <f t="shared" si="442"/>
        <v>20000</v>
      </c>
      <c r="CM159" s="61">
        <f t="shared" si="442"/>
        <v>20000</v>
      </c>
      <c r="CN159" s="61">
        <f t="shared" si="442"/>
        <v>20000</v>
      </c>
      <c r="CO159" s="61">
        <f t="shared" ref="CO159:CT168" si="447">MP</f>
        <v>20000</v>
      </c>
      <c r="CP159" s="61">
        <f t="shared" si="447"/>
        <v>20000</v>
      </c>
      <c r="CQ159" s="61">
        <f t="shared" si="447"/>
        <v>20000</v>
      </c>
      <c r="CR159" s="61">
        <f t="shared" si="447"/>
        <v>20000</v>
      </c>
      <c r="CS159" s="61">
        <f t="shared" si="447"/>
        <v>20000</v>
      </c>
      <c r="CT159" s="61">
        <f t="shared" si="447"/>
        <v>20000</v>
      </c>
      <c r="CU159" s="61">
        <f t="shared" si="362"/>
        <v>20000</v>
      </c>
      <c r="CV159" s="61">
        <f t="shared" si="354"/>
        <v>20000</v>
      </c>
      <c r="CW159" s="61">
        <f t="shared" si="354"/>
        <v>20000</v>
      </c>
      <c r="CX159" s="61">
        <f t="shared" si="375"/>
        <v>20000</v>
      </c>
      <c r="CY159" s="61">
        <f t="shared" si="365"/>
        <v>20000</v>
      </c>
      <c r="CZ159" s="61">
        <f t="shared" si="365"/>
        <v>20000</v>
      </c>
      <c r="DA159" s="61">
        <f t="shared" si="365"/>
        <v>20000</v>
      </c>
      <c r="DB159" s="61">
        <f t="shared" si="376"/>
        <v>20000</v>
      </c>
      <c r="DC159" s="61">
        <f t="shared" si="376"/>
        <v>20000</v>
      </c>
      <c r="DD159" s="61">
        <f t="shared" si="370"/>
        <v>20000</v>
      </c>
      <c r="DE159" s="61">
        <f t="shared" si="366"/>
        <v>20000</v>
      </c>
      <c r="DF159" s="61">
        <f t="shared" si="366"/>
        <v>20000</v>
      </c>
      <c r="DG159" s="61">
        <f t="shared" si="371"/>
        <v>20000</v>
      </c>
      <c r="DH159" s="61">
        <f t="shared" si="377"/>
        <v>20000</v>
      </c>
      <c r="DI159" s="61">
        <f t="shared" si="385"/>
        <v>20000</v>
      </c>
      <c r="DJ159" s="61">
        <f t="shared" si="394"/>
        <v>20000</v>
      </c>
      <c r="DK159" s="61">
        <f t="shared" si="404"/>
        <v>20000</v>
      </c>
      <c r="DL159" s="61">
        <f t="shared" si="404"/>
        <v>20000</v>
      </c>
      <c r="DM159" s="61">
        <f t="shared" si="404"/>
        <v>20000</v>
      </c>
      <c r="DN159" s="61">
        <f>MP</f>
        <v>20000</v>
      </c>
      <c r="DO159" s="61">
        <f t="shared" si="332"/>
        <v>35000</v>
      </c>
      <c r="DP159" s="61">
        <f t="shared" si="332"/>
        <v>35000</v>
      </c>
      <c r="DQ159" s="61">
        <f t="shared" si="332"/>
        <v>35000</v>
      </c>
      <c r="DR159" s="61">
        <f t="shared" ref="DR159:DR188" si="448">CT</f>
        <v>7000</v>
      </c>
      <c r="DS159" s="61">
        <f t="shared" si="395"/>
        <v>16000</v>
      </c>
      <c r="DT159" s="61">
        <f t="shared" si="443"/>
        <v>16000</v>
      </c>
      <c r="DU159" s="61">
        <f t="shared" si="443"/>
        <v>16000</v>
      </c>
      <c r="DV159" s="61">
        <f t="shared" si="396"/>
        <v>16000</v>
      </c>
      <c r="DW159" s="61">
        <f t="shared" si="415"/>
        <v>16000</v>
      </c>
      <c r="DX159" s="61">
        <f t="shared" si="415"/>
        <v>16000</v>
      </c>
      <c r="DY159" s="61">
        <f t="shared" si="405"/>
        <v>16000</v>
      </c>
      <c r="DZ159" s="61">
        <f t="shared" si="405"/>
        <v>16000</v>
      </c>
      <c r="EA159" s="61">
        <f t="shared" si="405"/>
        <v>16000</v>
      </c>
      <c r="EB159" s="61">
        <f t="shared" si="405"/>
        <v>16000</v>
      </c>
      <c r="EC159" s="61">
        <f t="shared" si="405"/>
        <v>16000</v>
      </c>
      <c r="ED159" s="61">
        <f t="shared" si="405"/>
        <v>16000</v>
      </c>
      <c r="EE159" s="61">
        <f t="shared" si="416"/>
        <v>16000</v>
      </c>
      <c r="EF159" s="61">
        <f t="shared" si="406"/>
        <v>16000</v>
      </c>
      <c r="EG159" s="61">
        <f t="shared" si="406"/>
        <v>16000</v>
      </c>
      <c r="EH159" s="61">
        <f t="shared" si="386"/>
        <v>16000</v>
      </c>
      <c r="EI159" s="61">
        <f t="shared" si="386"/>
        <v>16000</v>
      </c>
      <c r="EJ159" s="61">
        <f t="shared" si="386"/>
        <v>16000</v>
      </c>
      <c r="EK159" s="61">
        <f t="shared" si="407"/>
        <v>16000</v>
      </c>
      <c r="EL159" s="61">
        <f t="shared" si="427"/>
        <v>16000</v>
      </c>
      <c r="EM159" s="61">
        <f t="shared" si="427"/>
        <v>16000</v>
      </c>
      <c r="EN159" s="61">
        <f t="shared" si="417"/>
        <v>16000</v>
      </c>
      <c r="EO159" s="61">
        <f t="shared" si="417"/>
        <v>16000</v>
      </c>
      <c r="EP159" s="61">
        <f t="shared" si="417"/>
        <v>16000</v>
      </c>
      <c r="EQ159" s="61">
        <f t="shared" si="372"/>
        <v>16000</v>
      </c>
      <c r="ER159" s="61">
        <f t="shared" ref="ER159:ER180" si="449">WB</f>
        <v>36000</v>
      </c>
      <c r="ES159" s="61">
        <f t="shared" si="444"/>
        <v>36000</v>
      </c>
      <c r="ET159" s="61">
        <f t="shared" si="438"/>
        <v>36000</v>
      </c>
      <c r="EU159" s="61">
        <f t="shared" si="428"/>
        <v>36000</v>
      </c>
      <c r="EV159" s="61">
        <f t="shared" si="409"/>
        <v>36000</v>
      </c>
      <c r="EW159" s="61">
        <f t="shared" si="294"/>
        <v>36000</v>
      </c>
      <c r="EX159" s="61">
        <f t="shared" si="398"/>
        <v>36000</v>
      </c>
      <c r="EY159" s="61">
        <f t="shared" si="410"/>
        <v>36000</v>
      </c>
      <c r="EZ159" s="61">
        <f t="shared" si="445"/>
        <v>36000</v>
      </c>
      <c r="FA159" s="61">
        <f t="shared" si="445"/>
        <v>36000</v>
      </c>
      <c r="FB159" s="61"/>
      <c r="FC159" s="61"/>
      <c r="FD159" s="61"/>
      <c r="FE159" s="61"/>
      <c r="FF159" s="61"/>
      <c r="FG159" s="61"/>
      <c r="FH159" s="61"/>
      <c r="FI159" s="61"/>
      <c r="FJ159" s="61"/>
      <c r="FK159" s="61"/>
      <c r="FL159" s="61"/>
      <c r="FM159" s="61"/>
      <c r="FN159" s="61"/>
      <c r="FO159" s="61"/>
      <c r="FP159" s="61"/>
      <c r="FQ159" s="61"/>
      <c r="FR159" s="61"/>
      <c r="FS159" s="61">
        <f>TR</f>
        <v>33000</v>
      </c>
      <c r="FT159" s="61">
        <f t="shared" si="429"/>
        <v>33000</v>
      </c>
      <c r="FU159" s="61">
        <f t="shared" si="419"/>
        <v>33000</v>
      </c>
      <c r="FV159" s="61">
        <f t="shared" si="411"/>
        <v>33000</v>
      </c>
      <c r="FW159" s="61">
        <f t="shared" si="419"/>
        <v>33000</v>
      </c>
      <c r="FX159" s="61"/>
      <c r="FY159" s="61"/>
      <c r="FZ159" s="61"/>
      <c r="GA159" s="61">
        <f t="shared" si="412"/>
        <v>24000</v>
      </c>
      <c r="GB159" s="61">
        <f t="shared" si="399"/>
        <v>24000</v>
      </c>
      <c r="GC159" s="61">
        <f t="shared" si="380"/>
        <v>24000</v>
      </c>
      <c r="GD159" s="61">
        <f t="shared" si="380"/>
        <v>24000</v>
      </c>
      <c r="GE159" s="61">
        <f t="shared" si="420"/>
        <v>24000</v>
      </c>
      <c r="GF159" s="61">
        <f t="shared" si="381"/>
        <v>24000</v>
      </c>
      <c r="GG159" s="61">
        <f t="shared" si="421"/>
        <v>24000</v>
      </c>
      <c r="GH159" s="61">
        <f t="shared" si="421"/>
        <v>24000</v>
      </c>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row>
    <row r="160" spans="1:233" ht="1.5" customHeight="1">
      <c r="A160" s="61"/>
      <c r="B160" s="61"/>
      <c r="C160" s="61"/>
      <c r="D160" s="61"/>
      <c r="E160" s="61"/>
      <c r="F160" s="61"/>
      <c r="G160" s="61"/>
      <c r="H160" s="61"/>
      <c r="I160" s="61"/>
      <c r="J160" s="61"/>
      <c r="K160" s="61"/>
      <c r="L160" s="61"/>
      <c r="M160" s="61"/>
      <c r="N160" s="61"/>
      <c r="O160" s="61"/>
      <c r="P160" s="61"/>
      <c r="Q160" s="61"/>
      <c r="R160" s="61"/>
      <c r="S160" s="61"/>
      <c r="T160" s="61">
        <f t="shared" si="446"/>
        <v>12000</v>
      </c>
      <c r="U160" s="61">
        <f t="shared" si="446"/>
        <v>12000</v>
      </c>
      <c r="V160" s="61">
        <f t="shared" si="446"/>
        <v>12000</v>
      </c>
      <c r="W160" s="61">
        <f t="shared" si="446"/>
        <v>12000</v>
      </c>
      <c r="X160" s="61">
        <f t="shared" si="430"/>
        <v>12000</v>
      </c>
      <c r="Y160" s="61">
        <f t="shared" si="430"/>
        <v>12000</v>
      </c>
      <c r="Z160" s="61">
        <f t="shared" si="430"/>
        <v>12000</v>
      </c>
      <c r="AA160" s="61">
        <f t="shared" si="430"/>
        <v>12000</v>
      </c>
      <c r="AB160" s="61">
        <f t="shared" si="430"/>
        <v>12000</v>
      </c>
      <c r="AC160" s="61">
        <f t="shared" si="430"/>
        <v>12000</v>
      </c>
      <c r="AD160" s="61">
        <f t="shared" si="430"/>
        <v>12000</v>
      </c>
      <c r="AE160" s="61">
        <f t="shared" si="435"/>
        <v>12000</v>
      </c>
      <c r="AF160" s="61">
        <f t="shared" si="435"/>
        <v>12000</v>
      </c>
      <c r="AG160" s="61">
        <f t="shared" si="431"/>
        <v>12000</v>
      </c>
      <c r="AH160" s="61">
        <f t="shared" si="431"/>
        <v>12000</v>
      </c>
      <c r="AI160" s="61">
        <f t="shared" si="422"/>
        <v>12000</v>
      </c>
      <c r="AJ160" s="61">
        <f t="shared" si="436"/>
        <v>12000</v>
      </c>
      <c r="AK160" s="61">
        <f t="shared" si="436"/>
        <v>12000</v>
      </c>
      <c r="AL160" s="61">
        <f t="shared" si="432"/>
        <v>12000</v>
      </c>
      <c r="AM160" s="61">
        <f t="shared" si="432"/>
        <v>12000</v>
      </c>
      <c r="AN160" s="61">
        <f t="shared" si="389"/>
        <v>12000</v>
      </c>
      <c r="AO160" s="61">
        <f t="shared" si="389"/>
        <v>12000</v>
      </c>
      <c r="AP160" s="61">
        <f t="shared" si="389"/>
        <v>12000</v>
      </c>
      <c r="AQ160" s="61">
        <f t="shared" si="389"/>
        <v>12000</v>
      </c>
      <c r="AR160" s="61">
        <f t="shared" si="389"/>
        <v>12000</v>
      </c>
      <c r="AS160" s="61">
        <f t="shared" si="389"/>
        <v>12000</v>
      </c>
      <c r="AT160" s="61">
        <f t="shared" si="400"/>
        <v>12000</v>
      </c>
      <c r="AU160" s="61">
        <f t="shared" si="400"/>
        <v>12000</v>
      </c>
      <c r="AV160" s="61">
        <f t="shared" si="400"/>
        <v>12000</v>
      </c>
      <c r="AW160" s="61">
        <f t="shared" si="413"/>
        <v>12000</v>
      </c>
      <c r="AX160" s="61">
        <f t="shared" si="423"/>
        <v>12000</v>
      </c>
      <c r="AY160" s="61">
        <f t="shared" si="424"/>
        <v>12000</v>
      </c>
      <c r="AZ160" s="61">
        <f t="shared" si="424"/>
        <v>12000</v>
      </c>
      <c r="BA160" s="61">
        <f t="shared" si="439"/>
        <v>12000</v>
      </c>
      <c r="BB160" s="61">
        <f t="shared" ref="AY160:BC191" si="450">GJ</f>
        <v>12000</v>
      </c>
      <c r="BC160" s="61">
        <f t="shared" si="271"/>
        <v>29000</v>
      </c>
      <c r="BD160" s="61">
        <f t="shared" si="440"/>
        <v>29000</v>
      </c>
      <c r="BE160" s="61">
        <f t="shared" si="437"/>
        <v>29000</v>
      </c>
      <c r="BF160" s="61">
        <f t="shared" si="414"/>
        <v>29000</v>
      </c>
      <c r="BG160" s="61">
        <f t="shared" si="414"/>
        <v>29000</v>
      </c>
      <c r="BH160" s="61">
        <f t="shared" si="414"/>
        <v>29000</v>
      </c>
      <c r="BI160" s="61">
        <f t="shared" si="414"/>
        <v>29000</v>
      </c>
      <c r="BJ160" s="61">
        <f t="shared" si="414"/>
        <v>29000</v>
      </c>
      <c r="BK160" s="61">
        <f t="shared" si="414"/>
        <v>29000</v>
      </c>
      <c r="BL160" s="61">
        <f t="shared" si="278"/>
        <v>29000</v>
      </c>
      <c r="BM160" s="61">
        <f t="shared" si="382"/>
        <v>20000</v>
      </c>
      <c r="BN160" s="61">
        <f t="shared" si="383"/>
        <v>20000</v>
      </c>
      <c r="BO160" s="61">
        <f t="shared" si="383"/>
        <v>20000</v>
      </c>
      <c r="BP160" s="61">
        <f t="shared" si="390"/>
        <v>20000</v>
      </c>
      <c r="BQ160" s="61">
        <f t="shared" si="401"/>
        <v>20000</v>
      </c>
      <c r="BR160" s="61">
        <f t="shared" si="425"/>
        <v>20000</v>
      </c>
      <c r="BS160" s="61">
        <f>RJ</f>
        <v>29000</v>
      </c>
      <c r="BT160" s="61">
        <f t="shared" si="343"/>
        <v>29000</v>
      </c>
      <c r="BU160" s="61">
        <f t="shared" ref="BU160:BU189" si="451">MP</f>
        <v>20000</v>
      </c>
      <c r="BV160" s="61">
        <f t="shared" si="441"/>
        <v>20000</v>
      </c>
      <c r="BW160" s="61">
        <f t="shared" si="441"/>
        <v>20000</v>
      </c>
      <c r="BX160" s="61">
        <f t="shared" si="441"/>
        <v>20000</v>
      </c>
      <c r="BY160" s="61">
        <f t="shared" si="441"/>
        <v>20000</v>
      </c>
      <c r="BZ160" s="61">
        <f t="shared" si="441"/>
        <v>20000</v>
      </c>
      <c r="CA160" s="61">
        <f t="shared" si="433"/>
        <v>20000</v>
      </c>
      <c r="CB160" s="61">
        <f t="shared" si="426"/>
        <v>20000</v>
      </c>
      <c r="CC160" s="61">
        <f t="shared" si="402"/>
        <v>20000</v>
      </c>
      <c r="CD160" s="61">
        <f t="shared" si="291"/>
        <v>20000</v>
      </c>
      <c r="CE160" s="61">
        <f t="shared" si="285"/>
        <v>20000</v>
      </c>
      <c r="CF160" s="61">
        <f t="shared" si="393"/>
        <v>20000</v>
      </c>
      <c r="CG160" s="61">
        <f t="shared" si="393"/>
        <v>20000</v>
      </c>
      <c r="CH160" s="61">
        <f t="shared" si="272"/>
        <v>20000</v>
      </c>
      <c r="CI160" s="61">
        <f t="shared" si="264"/>
        <v>20000</v>
      </c>
      <c r="CJ160" s="61">
        <f t="shared" si="434"/>
        <v>20000</v>
      </c>
      <c r="CK160" s="61">
        <f t="shared" si="442"/>
        <v>20000</v>
      </c>
      <c r="CL160" s="61">
        <f t="shared" si="442"/>
        <v>20000</v>
      </c>
      <c r="CM160" s="61">
        <f t="shared" si="442"/>
        <v>20000</v>
      </c>
      <c r="CN160" s="61">
        <f t="shared" si="442"/>
        <v>20000</v>
      </c>
      <c r="CO160" s="61">
        <f t="shared" si="447"/>
        <v>20000</v>
      </c>
      <c r="CP160" s="61">
        <f t="shared" si="447"/>
        <v>20000</v>
      </c>
      <c r="CQ160" s="61">
        <f t="shared" si="447"/>
        <v>20000</v>
      </c>
      <c r="CR160" s="61">
        <f t="shared" si="447"/>
        <v>20000</v>
      </c>
      <c r="CS160" s="61">
        <f t="shared" si="447"/>
        <v>20000</v>
      </c>
      <c r="CT160" s="61">
        <f t="shared" si="447"/>
        <v>20000</v>
      </c>
      <c r="CU160" s="61">
        <f t="shared" si="362"/>
        <v>20000</v>
      </c>
      <c r="CV160" s="61">
        <f t="shared" si="354"/>
        <v>20000</v>
      </c>
      <c r="CW160" s="61">
        <f t="shared" si="354"/>
        <v>20000</v>
      </c>
      <c r="CX160" s="61">
        <f t="shared" si="375"/>
        <v>20000</v>
      </c>
      <c r="CY160" s="61">
        <f t="shared" si="365"/>
        <v>20000</v>
      </c>
      <c r="CZ160" s="61">
        <f t="shared" si="365"/>
        <v>20000</v>
      </c>
      <c r="DA160" s="61">
        <f t="shared" si="365"/>
        <v>20000</v>
      </c>
      <c r="DB160" s="61">
        <f t="shared" si="376"/>
        <v>20000</v>
      </c>
      <c r="DC160" s="61">
        <f t="shared" si="376"/>
        <v>20000</v>
      </c>
      <c r="DD160" s="61">
        <f t="shared" si="370"/>
        <v>20000</v>
      </c>
      <c r="DE160" s="61">
        <f t="shared" si="366"/>
        <v>20000</v>
      </c>
      <c r="DF160" s="61">
        <f t="shared" si="366"/>
        <v>20000</v>
      </c>
      <c r="DG160" s="61">
        <f t="shared" si="371"/>
        <v>20000</v>
      </c>
      <c r="DH160" s="61">
        <f t="shared" si="377"/>
        <v>20000</v>
      </c>
      <c r="DI160" s="61">
        <f t="shared" si="385"/>
        <v>20000</v>
      </c>
      <c r="DJ160" s="61">
        <f t="shared" si="394"/>
        <v>20000</v>
      </c>
      <c r="DK160" s="61">
        <f t="shared" si="404"/>
        <v>20000</v>
      </c>
      <c r="DL160" s="61">
        <f t="shared" si="404"/>
        <v>20000</v>
      </c>
      <c r="DM160" s="61">
        <f t="shared" si="404"/>
        <v>20000</v>
      </c>
      <c r="DN160" s="61">
        <f>MP</f>
        <v>20000</v>
      </c>
      <c r="DO160" s="61">
        <f t="shared" si="332"/>
        <v>35000</v>
      </c>
      <c r="DP160" s="61">
        <f t="shared" si="332"/>
        <v>35000</v>
      </c>
      <c r="DQ160" s="61">
        <f t="shared" si="332"/>
        <v>35000</v>
      </c>
      <c r="DR160" s="61">
        <f t="shared" si="448"/>
        <v>7000</v>
      </c>
      <c r="DS160" s="61">
        <f t="shared" ref="DS160:DS186" si="452">CT</f>
        <v>7000</v>
      </c>
      <c r="DT160" s="61">
        <f t="shared" si="443"/>
        <v>16000</v>
      </c>
      <c r="DU160" s="61">
        <f t="shared" si="443"/>
        <v>16000</v>
      </c>
      <c r="DV160" s="61">
        <f t="shared" si="396"/>
        <v>16000</v>
      </c>
      <c r="DW160" s="61">
        <f t="shared" si="415"/>
        <v>16000</v>
      </c>
      <c r="DX160" s="61">
        <f t="shared" si="415"/>
        <v>16000</v>
      </c>
      <c r="DY160" s="61">
        <f t="shared" si="405"/>
        <v>16000</v>
      </c>
      <c r="DZ160" s="61">
        <f t="shared" si="405"/>
        <v>16000</v>
      </c>
      <c r="EA160" s="61">
        <f t="shared" si="405"/>
        <v>16000</v>
      </c>
      <c r="EB160" s="61">
        <f t="shared" si="405"/>
        <v>16000</v>
      </c>
      <c r="EC160" s="61">
        <f t="shared" si="405"/>
        <v>16000</v>
      </c>
      <c r="ED160" s="61">
        <f t="shared" si="405"/>
        <v>16000</v>
      </c>
      <c r="EE160" s="61">
        <f t="shared" si="416"/>
        <v>16000</v>
      </c>
      <c r="EF160" s="61">
        <f t="shared" si="406"/>
        <v>16000</v>
      </c>
      <c r="EG160" s="61">
        <f t="shared" si="406"/>
        <v>16000</v>
      </c>
      <c r="EH160" s="61">
        <f t="shared" si="386"/>
        <v>16000</v>
      </c>
      <c r="EI160" s="61">
        <f t="shared" si="386"/>
        <v>16000</v>
      </c>
      <c r="EJ160" s="61">
        <f t="shared" si="386"/>
        <v>16000</v>
      </c>
      <c r="EK160" s="61">
        <f t="shared" si="407"/>
        <v>16000</v>
      </c>
      <c r="EL160" s="61">
        <f t="shared" si="427"/>
        <v>16000</v>
      </c>
      <c r="EM160" s="61">
        <f t="shared" si="427"/>
        <v>16000</v>
      </c>
      <c r="EN160" s="61">
        <f>JH</f>
        <v>16000</v>
      </c>
      <c r="EO160" s="61">
        <f>JH</f>
        <v>16000</v>
      </c>
      <c r="EP160" s="61">
        <f t="shared" ref="EP160:EQ175" si="453">WB</f>
        <v>36000</v>
      </c>
      <c r="EQ160" s="61">
        <f t="shared" si="453"/>
        <v>36000</v>
      </c>
      <c r="ER160" s="61">
        <f t="shared" si="449"/>
        <v>36000</v>
      </c>
      <c r="ES160" s="61">
        <f t="shared" si="444"/>
        <v>36000</v>
      </c>
      <c r="ET160" s="61">
        <f t="shared" si="438"/>
        <v>36000</v>
      </c>
      <c r="EU160" s="61">
        <f t="shared" si="428"/>
        <v>36000</v>
      </c>
      <c r="EV160" s="61">
        <f t="shared" si="409"/>
        <v>36000</v>
      </c>
      <c r="EW160" s="61">
        <f t="shared" si="294"/>
        <v>36000</v>
      </c>
      <c r="EX160" s="61">
        <f t="shared" si="398"/>
        <v>36000</v>
      </c>
      <c r="EY160" s="61">
        <f t="shared" si="410"/>
        <v>36000</v>
      </c>
      <c r="EZ160" s="61">
        <f t="shared" si="445"/>
        <v>36000</v>
      </c>
      <c r="FA160" s="61">
        <f t="shared" si="445"/>
        <v>36000</v>
      </c>
      <c r="FB160" s="61"/>
      <c r="FC160" s="61"/>
      <c r="FD160" s="61"/>
      <c r="FE160" s="61"/>
      <c r="FF160" s="61"/>
      <c r="FG160" s="61"/>
      <c r="FH160" s="61"/>
      <c r="FI160" s="61"/>
      <c r="FJ160" s="61"/>
      <c r="FK160" s="61"/>
      <c r="FL160" s="61"/>
      <c r="FM160" s="61"/>
      <c r="FN160" s="61"/>
      <c r="FO160" s="61"/>
      <c r="FP160" s="61"/>
      <c r="FQ160" s="61"/>
      <c r="FR160" s="61"/>
      <c r="FS160" s="61">
        <f>TR</f>
        <v>33000</v>
      </c>
      <c r="FT160" s="61">
        <f t="shared" si="429"/>
        <v>33000</v>
      </c>
      <c r="FU160" s="61">
        <f t="shared" si="419"/>
        <v>33000</v>
      </c>
      <c r="FV160" s="61">
        <f t="shared" si="411"/>
        <v>33000</v>
      </c>
      <c r="FW160" s="61">
        <f t="shared" si="419"/>
        <v>33000</v>
      </c>
      <c r="FX160" s="61"/>
      <c r="FY160" s="61"/>
      <c r="FZ160" s="61"/>
      <c r="GA160" s="61">
        <f t="shared" si="412"/>
        <v>24000</v>
      </c>
      <c r="GB160" s="61">
        <f t="shared" si="399"/>
        <v>24000</v>
      </c>
      <c r="GC160" s="61">
        <f t="shared" si="380"/>
        <v>24000</v>
      </c>
      <c r="GD160" s="61">
        <f t="shared" si="380"/>
        <v>24000</v>
      </c>
      <c r="GE160" s="61">
        <f t="shared" si="420"/>
        <v>24000</v>
      </c>
      <c r="GF160" s="61">
        <f t="shared" si="381"/>
        <v>24000</v>
      </c>
      <c r="GG160" s="61">
        <f t="shared" si="421"/>
        <v>24000</v>
      </c>
      <c r="GH160" s="61">
        <f t="shared" si="421"/>
        <v>24000</v>
      </c>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row>
    <row r="161" spans="1:233" ht="1.5" customHeight="1">
      <c r="A161" s="61"/>
      <c r="B161" s="61"/>
      <c r="C161" s="61"/>
      <c r="D161" s="61"/>
      <c r="E161" s="61"/>
      <c r="F161" s="61"/>
      <c r="G161" s="61"/>
      <c r="H161" s="61"/>
      <c r="I161" s="61"/>
      <c r="J161" s="61"/>
      <c r="K161" s="61"/>
      <c r="L161" s="61"/>
      <c r="M161" s="61"/>
      <c r="N161" s="61"/>
      <c r="O161" s="61"/>
      <c r="P161" s="61"/>
      <c r="Q161" s="61"/>
      <c r="R161" s="61"/>
      <c r="S161" s="61"/>
      <c r="T161" s="61"/>
      <c r="U161" s="61">
        <f t="shared" ref="U161:W162" si="454">GJ</f>
        <v>12000</v>
      </c>
      <c r="V161" s="61">
        <f t="shared" si="454"/>
        <v>12000</v>
      </c>
      <c r="W161" s="61">
        <f t="shared" si="454"/>
        <v>12000</v>
      </c>
      <c r="X161" s="61">
        <f t="shared" si="430"/>
        <v>12000</v>
      </c>
      <c r="Y161" s="61">
        <f t="shared" si="430"/>
        <v>12000</v>
      </c>
      <c r="Z161" s="61">
        <f t="shared" si="430"/>
        <v>12000</v>
      </c>
      <c r="AA161" s="61">
        <f t="shared" si="430"/>
        <v>12000</v>
      </c>
      <c r="AB161" s="61">
        <f t="shared" si="430"/>
        <v>12000</v>
      </c>
      <c r="AC161" s="61">
        <f t="shared" si="430"/>
        <v>12000</v>
      </c>
      <c r="AD161" s="61">
        <f t="shared" si="430"/>
        <v>12000</v>
      </c>
      <c r="AE161" s="61">
        <f t="shared" si="435"/>
        <v>12000</v>
      </c>
      <c r="AF161" s="61">
        <f t="shared" si="435"/>
        <v>12000</v>
      </c>
      <c r="AG161" s="61">
        <f t="shared" si="431"/>
        <v>12000</v>
      </c>
      <c r="AH161" s="61">
        <f t="shared" si="431"/>
        <v>12000</v>
      </c>
      <c r="AI161" s="61">
        <f t="shared" si="422"/>
        <v>12000</v>
      </c>
      <c r="AJ161" s="61">
        <f t="shared" si="436"/>
        <v>12000</v>
      </c>
      <c r="AK161" s="61">
        <f t="shared" si="436"/>
        <v>12000</v>
      </c>
      <c r="AL161" s="61">
        <f t="shared" si="432"/>
        <v>12000</v>
      </c>
      <c r="AM161" s="61">
        <f t="shared" si="432"/>
        <v>12000</v>
      </c>
      <c r="AN161" s="61">
        <f t="shared" si="389"/>
        <v>12000</v>
      </c>
      <c r="AO161" s="61">
        <f t="shared" si="389"/>
        <v>12000</v>
      </c>
      <c r="AP161" s="61">
        <f t="shared" si="389"/>
        <v>12000</v>
      </c>
      <c r="AQ161" s="61">
        <f t="shared" si="389"/>
        <v>12000</v>
      </c>
      <c r="AR161" s="61">
        <f t="shared" si="389"/>
        <v>12000</v>
      </c>
      <c r="AS161" s="61">
        <f t="shared" si="389"/>
        <v>12000</v>
      </c>
      <c r="AT161" s="61">
        <f t="shared" si="400"/>
        <v>12000</v>
      </c>
      <c r="AU161" s="61">
        <f t="shared" si="400"/>
        <v>12000</v>
      </c>
      <c r="AV161" s="61">
        <f t="shared" si="400"/>
        <v>12000</v>
      </c>
      <c r="AW161" s="61">
        <f t="shared" si="413"/>
        <v>12000</v>
      </c>
      <c r="AX161" s="61">
        <f t="shared" si="423"/>
        <v>12000</v>
      </c>
      <c r="AY161" s="61">
        <f t="shared" si="424"/>
        <v>12000</v>
      </c>
      <c r="AZ161" s="61">
        <f t="shared" si="424"/>
        <v>12000</v>
      </c>
      <c r="BA161" s="61">
        <f t="shared" si="439"/>
        <v>12000</v>
      </c>
      <c r="BB161" s="61">
        <f t="shared" si="450"/>
        <v>12000</v>
      </c>
      <c r="BC161" s="61">
        <f t="shared" si="271"/>
        <v>29000</v>
      </c>
      <c r="BD161" s="61">
        <f t="shared" si="440"/>
        <v>29000</v>
      </c>
      <c r="BE161" s="61">
        <f t="shared" si="437"/>
        <v>29000</v>
      </c>
      <c r="BF161" s="61">
        <f t="shared" si="414"/>
        <v>29000</v>
      </c>
      <c r="BG161" s="61">
        <f t="shared" si="414"/>
        <v>29000</v>
      </c>
      <c r="BH161" s="61">
        <f t="shared" si="414"/>
        <v>29000</v>
      </c>
      <c r="BI161" s="61">
        <f t="shared" si="414"/>
        <v>29000</v>
      </c>
      <c r="BJ161" s="61">
        <f t="shared" si="414"/>
        <v>29000</v>
      </c>
      <c r="BK161" s="61">
        <f t="shared" si="414"/>
        <v>29000</v>
      </c>
      <c r="BL161" s="61">
        <f t="shared" si="278"/>
        <v>29000</v>
      </c>
      <c r="BM161" s="61">
        <f t="shared" si="382"/>
        <v>20000</v>
      </c>
      <c r="BN161" s="61">
        <f t="shared" si="383"/>
        <v>20000</v>
      </c>
      <c r="BO161" s="61">
        <f t="shared" si="383"/>
        <v>20000</v>
      </c>
      <c r="BP161" s="61">
        <f t="shared" si="390"/>
        <v>20000</v>
      </c>
      <c r="BQ161" s="61">
        <f>RJ</f>
        <v>29000</v>
      </c>
      <c r="BR161" s="61">
        <f>RJ</f>
        <v>29000</v>
      </c>
      <c r="BS161" s="61">
        <f t="shared" ref="BS161:BT189" si="455">MP</f>
        <v>20000</v>
      </c>
      <c r="BT161" s="61">
        <f t="shared" si="455"/>
        <v>20000</v>
      </c>
      <c r="BU161" s="61">
        <f t="shared" si="451"/>
        <v>20000</v>
      </c>
      <c r="BV161" s="61">
        <f t="shared" si="441"/>
        <v>20000</v>
      </c>
      <c r="BW161" s="61">
        <f t="shared" si="441"/>
        <v>20000</v>
      </c>
      <c r="BX161" s="61">
        <f t="shared" si="441"/>
        <v>20000</v>
      </c>
      <c r="BY161" s="61">
        <f t="shared" si="441"/>
        <v>20000</v>
      </c>
      <c r="BZ161" s="61">
        <f t="shared" si="441"/>
        <v>20000</v>
      </c>
      <c r="CA161" s="61">
        <f t="shared" si="433"/>
        <v>20000</v>
      </c>
      <c r="CB161" s="61">
        <f t="shared" si="426"/>
        <v>20000</v>
      </c>
      <c r="CC161" s="61">
        <f t="shared" si="402"/>
        <v>20000</v>
      </c>
      <c r="CD161" s="61">
        <f t="shared" si="291"/>
        <v>20000</v>
      </c>
      <c r="CE161" s="61">
        <f t="shared" si="285"/>
        <v>20000</v>
      </c>
      <c r="CF161" s="61">
        <f t="shared" si="393"/>
        <v>20000</v>
      </c>
      <c r="CG161" s="61">
        <f t="shared" si="393"/>
        <v>20000</v>
      </c>
      <c r="CH161" s="61">
        <f t="shared" si="272"/>
        <v>20000</v>
      </c>
      <c r="CI161" s="61">
        <f t="shared" si="264"/>
        <v>20000</v>
      </c>
      <c r="CJ161" s="61">
        <f t="shared" si="434"/>
        <v>20000</v>
      </c>
      <c r="CK161" s="61">
        <f t="shared" si="442"/>
        <v>20000</v>
      </c>
      <c r="CL161" s="61">
        <f t="shared" si="442"/>
        <v>20000</v>
      </c>
      <c r="CM161" s="61">
        <f t="shared" si="442"/>
        <v>20000</v>
      </c>
      <c r="CN161" s="61">
        <f t="shared" si="442"/>
        <v>20000</v>
      </c>
      <c r="CO161" s="61">
        <f t="shared" si="447"/>
        <v>20000</v>
      </c>
      <c r="CP161" s="61">
        <f t="shared" si="447"/>
        <v>20000</v>
      </c>
      <c r="CQ161" s="61">
        <f t="shared" si="447"/>
        <v>20000</v>
      </c>
      <c r="CR161" s="61">
        <f t="shared" si="447"/>
        <v>20000</v>
      </c>
      <c r="CS161" s="61">
        <f t="shared" si="447"/>
        <v>20000</v>
      </c>
      <c r="CT161" s="61">
        <f t="shared" si="447"/>
        <v>20000</v>
      </c>
      <c r="CU161" s="61">
        <f t="shared" si="362"/>
        <v>20000</v>
      </c>
      <c r="CV161" s="61">
        <f t="shared" si="354"/>
        <v>20000</v>
      </c>
      <c r="CW161" s="61">
        <f t="shared" si="354"/>
        <v>20000</v>
      </c>
      <c r="CX161" s="61">
        <f t="shared" si="375"/>
        <v>20000</v>
      </c>
      <c r="CY161" s="61">
        <f t="shared" si="365"/>
        <v>20000</v>
      </c>
      <c r="CZ161" s="61">
        <f t="shared" si="365"/>
        <v>20000</v>
      </c>
      <c r="DA161" s="61">
        <f t="shared" si="365"/>
        <v>20000</v>
      </c>
      <c r="DB161" s="61">
        <f t="shared" si="376"/>
        <v>20000</v>
      </c>
      <c r="DC161" s="61">
        <f t="shared" si="376"/>
        <v>20000</v>
      </c>
      <c r="DD161" s="61">
        <f t="shared" si="370"/>
        <v>20000</v>
      </c>
      <c r="DE161" s="61">
        <f t="shared" si="366"/>
        <v>20000</v>
      </c>
      <c r="DF161" s="61">
        <f t="shared" si="366"/>
        <v>20000</v>
      </c>
      <c r="DG161" s="61">
        <f t="shared" si="371"/>
        <v>20000</v>
      </c>
      <c r="DH161" s="61">
        <f t="shared" si="377"/>
        <v>20000</v>
      </c>
      <c r="DI161" s="61">
        <f t="shared" si="385"/>
        <v>20000</v>
      </c>
      <c r="DJ161" s="61">
        <f t="shared" si="394"/>
        <v>20000</v>
      </c>
      <c r="DK161" s="61">
        <f t="shared" si="404"/>
        <v>20000</v>
      </c>
      <c r="DL161" s="61">
        <f t="shared" si="404"/>
        <v>20000</v>
      </c>
      <c r="DM161" s="61">
        <f t="shared" ref="DM161:DR161" si="456">CT</f>
        <v>7000</v>
      </c>
      <c r="DN161" s="61">
        <f t="shared" si="456"/>
        <v>7000</v>
      </c>
      <c r="DO161" s="61">
        <f t="shared" si="456"/>
        <v>7000</v>
      </c>
      <c r="DP161" s="61">
        <f t="shared" si="456"/>
        <v>7000</v>
      </c>
      <c r="DQ161" s="61">
        <f t="shared" si="456"/>
        <v>7000</v>
      </c>
      <c r="DR161" s="61">
        <f t="shared" si="456"/>
        <v>7000</v>
      </c>
      <c r="DS161" s="61">
        <f t="shared" si="452"/>
        <v>7000</v>
      </c>
      <c r="DT161" s="61">
        <f t="shared" si="443"/>
        <v>16000</v>
      </c>
      <c r="DU161" s="61">
        <f>JH</f>
        <v>16000</v>
      </c>
      <c r="DV161" s="61">
        <f t="shared" si="396"/>
        <v>16000</v>
      </c>
      <c r="DW161" s="61">
        <f t="shared" si="415"/>
        <v>16000</v>
      </c>
      <c r="DX161" s="61">
        <f t="shared" si="415"/>
        <v>16000</v>
      </c>
      <c r="DY161" s="61">
        <f t="shared" si="405"/>
        <v>16000</v>
      </c>
      <c r="DZ161" s="61">
        <f t="shared" si="405"/>
        <v>16000</v>
      </c>
      <c r="EA161" s="61">
        <f t="shared" si="405"/>
        <v>16000</v>
      </c>
      <c r="EB161" s="61">
        <f t="shared" si="405"/>
        <v>16000</v>
      </c>
      <c r="EC161" s="61">
        <f t="shared" si="405"/>
        <v>16000</v>
      </c>
      <c r="ED161" s="61">
        <f t="shared" si="405"/>
        <v>16000</v>
      </c>
      <c r="EE161" s="61">
        <f t="shared" si="416"/>
        <v>16000</v>
      </c>
      <c r="EF161" s="61">
        <f t="shared" si="406"/>
        <v>16000</v>
      </c>
      <c r="EG161" s="61">
        <f t="shared" si="406"/>
        <v>16000</v>
      </c>
      <c r="EH161" s="61">
        <f t="shared" si="386"/>
        <v>16000</v>
      </c>
      <c r="EI161" s="61">
        <f t="shared" si="386"/>
        <v>16000</v>
      </c>
      <c r="EJ161" s="61">
        <f t="shared" si="386"/>
        <v>16000</v>
      </c>
      <c r="EK161" s="61">
        <f t="shared" si="407"/>
        <v>16000</v>
      </c>
      <c r="EL161" s="61">
        <f t="shared" si="427"/>
        <v>16000</v>
      </c>
      <c r="EM161" s="61">
        <f t="shared" si="427"/>
        <v>16000</v>
      </c>
      <c r="EN161" s="61">
        <f>JH</f>
        <v>16000</v>
      </c>
      <c r="EO161" s="61">
        <f t="shared" ref="EO161:EO173" si="457">WB</f>
        <v>36000</v>
      </c>
      <c r="EP161" s="61">
        <f t="shared" si="453"/>
        <v>36000</v>
      </c>
      <c r="EQ161" s="61">
        <f t="shared" si="453"/>
        <v>36000</v>
      </c>
      <c r="ER161" s="61">
        <f t="shared" si="449"/>
        <v>36000</v>
      </c>
      <c r="ES161" s="61">
        <f t="shared" si="444"/>
        <v>36000</v>
      </c>
      <c r="ET161" s="61">
        <f t="shared" si="438"/>
        <v>36000</v>
      </c>
      <c r="EU161" s="61">
        <f t="shared" si="428"/>
        <v>36000</v>
      </c>
      <c r="EV161" s="61">
        <f t="shared" si="409"/>
        <v>36000</v>
      </c>
      <c r="EW161" s="61">
        <f t="shared" si="294"/>
        <v>36000</v>
      </c>
      <c r="EX161" s="61">
        <f t="shared" si="398"/>
        <v>36000</v>
      </c>
      <c r="EY161" s="61">
        <f t="shared" si="410"/>
        <v>36000</v>
      </c>
      <c r="EZ161" s="61">
        <f t="shared" si="445"/>
        <v>36000</v>
      </c>
      <c r="FA161" s="61">
        <f t="shared" si="445"/>
        <v>36000</v>
      </c>
      <c r="FB161" s="61"/>
      <c r="FC161" s="61"/>
      <c r="FD161" s="61"/>
      <c r="FE161" s="61"/>
      <c r="FF161" s="61"/>
      <c r="FG161" s="61"/>
      <c r="FH161" s="61"/>
      <c r="FI161" s="61"/>
      <c r="FJ161" s="61"/>
      <c r="FK161" s="61"/>
      <c r="FL161" s="61"/>
      <c r="FM161" s="61"/>
      <c r="FN161" s="61"/>
      <c r="FO161" s="61"/>
      <c r="FP161" s="61"/>
      <c r="FQ161" s="61"/>
      <c r="FR161" s="61"/>
      <c r="FS161" s="61"/>
      <c r="FT161" s="61">
        <f t="shared" si="429"/>
        <v>33000</v>
      </c>
      <c r="FU161" s="61">
        <f t="shared" si="419"/>
        <v>33000</v>
      </c>
      <c r="FV161" s="61">
        <f t="shared" si="411"/>
        <v>33000</v>
      </c>
      <c r="FW161" s="61">
        <f t="shared" si="419"/>
        <v>33000</v>
      </c>
      <c r="FX161" s="61"/>
      <c r="FY161" s="61"/>
      <c r="FZ161" s="61"/>
      <c r="GA161" s="61">
        <f t="shared" si="412"/>
        <v>24000</v>
      </c>
      <c r="GB161" s="61">
        <f t="shared" si="399"/>
        <v>24000</v>
      </c>
      <c r="GC161" s="61">
        <f t="shared" si="380"/>
        <v>24000</v>
      </c>
      <c r="GD161" s="61">
        <f t="shared" si="380"/>
        <v>24000</v>
      </c>
      <c r="GE161" s="61">
        <f t="shared" si="420"/>
        <v>24000</v>
      </c>
      <c r="GF161" s="61">
        <f t="shared" si="381"/>
        <v>24000</v>
      </c>
      <c r="GG161" s="61">
        <f t="shared" si="421"/>
        <v>24000</v>
      </c>
      <c r="GH161" s="61">
        <f t="shared" si="421"/>
        <v>24000</v>
      </c>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row>
    <row r="162" spans="1:233" ht="1.5" customHeight="1">
      <c r="A162" s="61"/>
      <c r="B162" s="61"/>
      <c r="C162" s="61"/>
      <c r="D162" s="61"/>
      <c r="E162" s="61"/>
      <c r="F162" s="61"/>
      <c r="G162" s="61"/>
      <c r="H162" s="61"/>
      <c r="I162" s="61"/>
      <c r="J162" s="61"/>
      <c r="K162" s="61"/>
      <c r="L162" s="61"/>
      <c r="M162" s="61"/>
      <c r="N162" s="61"/>
      <c r="O162" s="61"/>
      <c r="P162" s="61"/>
      <c r="Q162" s="61"/>
      <c r="R162" s="61"/>
      <c r="S162" s="61"/>
      <c r="T162" s="61"/>
      <c r="U162" s="61">
        <f t="shared" si="454"/>
        <v>12000</v>
      </c>
      <c r="V162" s="61">
        <f t="shared" si="454"/>
        <v>12000</v>
      </c>
      <c r="W162" s="61">
        <f t="shared" si="454"/>
        <v>12000</v>
      </c>
      <c r="X162" s="61">
        <f t="shared" si="430"/>
        <v>12000</v>
      </c>
      <c r="Y162" s="61">
        <f t="shared" si="430"/>
        <v>12000</v>
      </c>
      <c r="Z162" s="61">
        <f t="shared" si="430"/>
        <v>12000</v>
      </c>
      <c r="AA162" s="61">
        <f t="shared" si="430"/>
        <v>12000</v>
      </c>
      <c r="AB162" s="61">
        <f t="shared" si="430"/>
        <v>12000</v>
      </c>
      <c r="AC162" s="61">
        <f t="shared" si="430"/>
        <v>12000</v>
      </c>
      <c r="AD162" s="61">
        <f t="shared" si="430"/>
        <v>12000</v>
      </c>
      <c r="AE162" s="61">
        <f t="shared" si="435"/>
        <v>12000</v>
      </c>
      <c r="AF162" s="61">
        <f t="shared" si="435"/>
        <v>12000</v>
      </c>
      <c r="AG162" s="61">
        <f t="shared" si="431"/>
        <v>12000</v>
      </c>
      <c r="AH162" s="61">
        <f t="shared" si="431"/>
        <v>12000</v>
      </c>
      <c r="AI162" s="61">
        <f t="shared" si="422"/>
        <v>12000</v>
      </c>
      <c r="AJ162" s="61">
        <f t="shared" si="436"/>
        <v>12000</v>
      </c>
      <c r="AK162" s="61">
        <f t="shared" si="436"/>
        <v>12000</v>
      </c>
      <c r="AL162" s="61">
        <f t="shared" si="432"/>
        <v>12000</v>
      </c>
      <c r="AM162" s="61">
        <f t="shared" si="432"/>
        <v>12000</v>
      </c>
      <c r="AN162" s="61">
        <f t="shared" ref="AN162:AS171" si="458">GJ</f>
        <v>12000</v>
      </c>
      <c r="AO162" s="61">
        <f t="shared" si="458"/>
        <v>12000</v>
      </c>
      <c r="AP162" s="61">
        <f t="shared" si="458"/>
        <v>12000</v>
      </c>
      <c r="AQ162" s="61">
        <f t="shared" si="458"/>
        <v>12000</v>
      </c>
      <c r="AR162" s="61">
        <f t="shared" si="458"/>
        <v>12000</v>
      </c>
      <c r="AS162" s="61">
        <f t="shared" si="458"/>
        <v>12000</v>
      </c>
      <c r="AT162" s="61">
        <f t="shared" si="400"/>
        <v>12000</v>
      </c>
      <c r="AU162" s="61">
        <f t="shared" si="400"/>
        <v>12000</v>
      </c>
      <c r="AV162" s="61">
        <f t="shared" si="400"/>
        <v>12000</v>
      </c>
      <c r="AW162" s="61">
        <f t="shared" si="413"/>
        <v>12000</v>
      </c>
      <c r="AX162" s="61">
        <f t="shared" si="423"/>
        <v>12000</v>
      </c>
      <c r="AY162" s="61">
        <f t="shared" si="424"/>
        <v>12000</v>
      </c>
      <c r="AZ162" s="61">
        <f t="shared" si="424"/>
        <v>12000</v>
      </c>
      <c r="BA162" s="61">
        <f t="shared" si="439"/>
        <v>12000</v>
      </c>
      <c r="BB162" s="61">
        <f t="shared" si="450"/>
        <v>12000</v>
      </c>
      <c r="BC162" s="61">
        <f t="shared" si="271"/>
        <v>29000</v>
      </c>
      <c r="BD162" s="61">
        <f t="shared" si="440"/>
        <v>29000</v>
      </c>
      <c r="BE162" s="61">
        <f t="shared" si="437"/>
        <v>29000</v>
      </c>
      <c r="BF162" s="61">
        <f t="shared" si="414"/>
        <v>29000</v>
      </c>
      <c r="BG162" s="61">
        <f t="shared" si="414"/>
        <v>29000</v>
      </c>
      <c r="BH162" s="61">
        <f t="shared" si="414"/>
        <v>29000</v>
      </c>
      <c r="BI162" s="61">
        <f t="shared" si="414"/>
        <v>29000</v>
      </c>
      <c r="BJ162" s="61">
        <f t="shared" si="414"/>
        <v>29000</v>
      </c>
      <c r="BK162" s="61">
        <f t="shared" si="414"/>
        <v>29000</v>
      </c>
      <c r="BL162" s="61">
        <f t="shared" si="278"/>
        <v>29000</v>
      </c>
      <c r="BM162" s="61">
        <f t="shared" si="382"/>
        <v>20000</v>
      </c>
      <c r="BN162" s="61">
        <f t="shared" si="383"/>
        <v>20000</v>
      </c>
      <c r="BO162" s="61">
        <f t="shared" si="383"/>
        <v>20000</v>
      </c>
      <c r="BP162" s="61">
        <f t="shared" si="390"/>
        <v>20000</v>
      </c>
      <c r="BQ162" s="61">
        <f>RJ</f>
        <v>29000</v>
      </c>
      <c r="BR162" s="61">
        <f>RJ</f>
        <v>29000</v>
      </c>
      <c r="BS162" s="61">
        <f t="shared" si="455"/>
        <v>20000</v>
      </c>
      <c r="BT162" s="61">
        <f t="shared" ref="BT162:BT189" si="459">MP</f>
        <v>20000</v>
      </c>
      <c r="BU162" s="61">
        <f t="shared" si="451"/>
        <v>20000</v>
      </c>
      <c r="BV162" s="61">
        <f t="shared" si="441"/>
        <v>20000</v>
      </c>
      <c r="BW162" s="61">
        <f t="shared" si="441"/>
        <v>20000</v>
      </c>
      <c r="BX162" s="61">
        <f t="shared" si="441"/>
        <v>20000</v>
      </c>
      <c r="BY162" s="61">
        <f t="shared" si="441"/>
        <v>20000</v>
      </c>
      <c r="BZ162" s="61">
        <f t="shared" si="441"/>
        <v>20000</v>
      </c>
      <c r="CA162" s="61">
        <f t="shared" si="433"/>
        <v>20000</v>
      </c>
      <c r="CB162" s="61">
        <f t="shared" si="426"/>
        <v>20000</v>
      </c>
      <c r="CC162" s="61">
        <f t="shared" si="402"/>
        <v>20000</v>
      </c>
      <c r="CD162" s="61">
        <f t="shared" si="291"/>
        <v>20000</v>
      </c>
      <c r="CE162" s="61">
        <f t="shared" si="285"/>
        <v>20000</v>
      </c>
      <c r="CF162" s="61">
        <f t="shared" si="393"/>
        <v>20000</v>
      </c>
      <c r="CG162" s="61">
        <f t="shared" si="393"/>
        <v>20000</v>
      </c>
      <c r="CH162" s="61">
        <f t="shared" si="272"/>
        <v>20000</v>
      </c>
      <c r="CI162" s="61">
        <f t="shared" ref="CI162:CI185" si="460">MP</f>
        <v>20000</v>
      </c>
      <c r="CJ162" s="61">
        <f t="shared" si="434"/>
        <v>20000</v>
      </c>
      <c r="CK162" s="61">
        <f t="shared" si="442"/>
        <v>20000</v>
      </c>
      <c r="CL162" s="61">
        <f t="shared" si="442"/>
        <v>20000</v>
      </c>
      <c r="CM162" s="61">
        <f t="shared" si="442"/>
        <v>20000</v>
      </c>
      <c r="CN162" s="61">
        <f t="shared" si="442"/>
        <v>20000</v>
      </c>
      <c r="CO162" s="61">
        <f t="shared" si="447"/>
        <v>20000</v>
      </c>
      <c r="CP162" s="61">
        <f t="shared" si="447"/>
        <v>20000</v>
      </c>
      <c r="CQ162" s="61">
        <f t="shared" si="447"/>
        <v>20000</v>
      </c>
      <c r="CR162" s="61">
        <f t="shared" si="447"/>
        <v>20000</v>
      </c>
      <c r="CS162" s="61">
        <f t="shared" si="447"/>
        <v>20000</v>
      </c>
      <c r="CT162" s="61">
        <f t="shared" si="447"/>
        <v>20000</v>
      </c>
      <c r="CU162" s="61">
        <f t="shared" si="362"/>
        <v>20000</v>
      </c>
      <c r="CV162" s="61">
        <f t="shared" si="354"/>
        <v>20000</v>
      </c>
      <c r="CW162" s="61">
        <f t="shared" si="354"/>
        <v>20000</v>
      </c>
      <c r="CX162" s="61">
        <f t="shared" si="375"/>
        <v>20000</v>
      </c>
      <c r="CY162" s="61">
        <f t="shared" si="365"/>
        <v>20000</v>
      </c>
      <c r="CZ162" s="61">
        <f t="shared" si="365"/>
        <v>20000</v>
      </c>
      <c r="DA162" s="61">
        <f t="shared" si="365"/>
        <v>20000</v>
      </c>
      <c r="DB162" s="61">
        <f t="shared" si="376"/>
        <v>20000</v>
      </c>
      <c r="DC162" s="61">
        <f t="shared" si="376"/>
        <v>20000</v>
      </c>
      <c r="DD162" s="61">
        <f t="shared" si="370"/>
        <v>20000</v>
      </c>
      <c r="DE162" s="61">
        <f t="shared" si="366"/>
        <v>20000</v>
      </c>
      <c r="DF162" s="61">
        <f t="shared" ref="DF162:DQ166" si="461">CT</f>
        <v>7000</v>
      </c>
      <c r="DG162" s="61">
        <f t="shared" si="461"/>
        <v>7000</v>
      </c>
      <c r="DH162" s="61">
        <f t="shared" si="461"/>
        <v>7000</v>
      </c>
      <c r="DI162" s="61">
        <f t="shared" si="461"/>
        <v>7000</v>
      </c>
      <c r="DJ162" s="61">
        <f t="shared" si="461"/>
        <v>7000</v>
      </c>
      <c r="DK162" s="61">
        <f t="shared" si="461"/>
        <v>7000</v>
      </c>
      <c r="DL162" s="61">
        <f t="shared" si="461"/>
        <v>7000</v>
      </c>
      <c r="DM162" s="61">
        <f t="shared" si="461"/>
        <v>7000</v>
      </c>
      <c r="DN162" s="61">
        <f t="shared" si="461"/>
        <v>7000</v>
      </c>
      <c r="DO162" s="61">
        <f t="shared" si="461"/>
        <v>7000</v>
      </c>
      <c r="DP162" s="61">
        <f t="shared" si="461"/>
        <v>7000</v>
      </c>
      <c r="DQ162" s="61">
        <f t="shared" si="461"/>
        <v>7000</v>
      </c>
      <c r="DR162" s="61">
        <f t="shared" si="448"/>
        <v>7000</v>
      </c>
      <c r="DS162" s="61">
        <f t="shared" si="452"/>
        <v>7000</v>
      </c>
      <c r="DT162" s="61">
        <f t="shared" ref="DT162:DT179" si="462">CT</f>
        <v>7000</v>
      </c>
      <c r="DU162" s="61">
        <f>JH</f>
        <v>16000</v>
      </c>
      <c r="DV162" s="61">
        <f t="shared" si="396"/>
        <v>16000</v>
      </c>
      <c r="DW162" s="61">
        <f t="shared" si="415"/>
        <v>16000</v>
      </c>
      <c r="DX162" s="61">
        <f t="shared" si="415"/>
        <v>16000</v>
      </c>
      <c r="DY162" s="61">
        <f t="shared" si="405"/>
        <v>16000</v>
      </c>
      <c r="DZ162" s="61">
        <f t="shared" si="405"/>
        <v>16000</v>
      </c>
      <c r="EA162" s="61">
        <f t="shared" si="405"/>
        <v>16000</v>
      </c>
      <c r="EB162" s="61">
        <f t="shared" si="405"/>
        <v>16000</v>
      </c>
      <c r="EC162" s="61">
        <f t="shared" si="405"/>
        <v>16000</v>
      </c>
      <c r="ED162" s="61">
        <f t="shared" si="405"/>
        <v>16000</v>
      </c>
      <c r="EE162" s="61">
        <f t="shared" si="416"/>
        <v>16000</v>
      </c>
      <c r="EF162" s="61">
        <f t="shared" si="406"/>
        <v>16000</v>
      </c>
      <c r="EG162" s="61">
        <f t="shared" si="406"/>
        <v>16000</v>
      </c>
      <c r="EH162" s="61">
        <f t="shared" si="386"/>
        <v>16000</v>
      </c>
      <c r="EI162" s="61">
        <f t="shared" si="386"/>
        <v>16000</v>
      </c>
      <c r="EJ162" s="61">
        <f t="shared" si="386"/>
        <v>16000</v>
      </c>
      <c r="EK162" s="61">
        <f t="shared" si="407"/>
        <v>16000</v>
      </c>
      <c r="EL162" s="61">
        <f t="shared" si="427"/>
        <v>16000</v>
      </c>
      <c r="EM162" s="61">
        <f t="shared" si="427"/>
        <v>16000</v>
      </c>
      <c r="EN162" s="61">
        <f t="shared" ref="EN162:EN172" si="463">WB</f>
        <v>36000</v>
      </c>
      <c r="EO162" s="61">
        <f t="shared" si="457"/>
        <v>36000</v>
      </c>
      <c r="EP162" s="61">
        <f t="shared" si="453"/>
        <v>36000</v>
      </c>
      <c r="EQ162" s="61">
        <f t="shared" si="453"/>
        <v>36000</v>
      </c>
      <c r="ER162" s="61">
        <f t="shared" si="449"/>
        <v>36000</v>
      </c>
      <c r="ES162" s="61">
        <f t="shared" si="444"/>
        <v>36000</v>
      </c>
      <c r="ET162" s="61">
        <f t="shared" si="438"/>
        <v>36000</v>
      </c>
      <c r="EU162" s="61">
        <f t="shared" si="428"/>
        <v>36000</v>
      </c>
      <c r="EV162" s="61">
        <f t="shared" si="409"/>
        <v>36000</v>
      </c>
      <c r="EW162" s="61">
        <f t="shared" si="294"/>
        <v>36000</v>
      </c>
      <c r="EX162" s="61">
        <f t="shared" si="398"/>
        <v>36000</v>
      </c>
      <c r="EY162" s="61">
        <f t="shared" si="410"/>
        <v>36000</v>
      </c>
      <c r="EZ162" s="61">
        <f t="shared" si="445"/>
        <v>36000</v>
      </c>
      <c r="FA162" s="61">
        <f t="shared" si="445"/>
        <v>36000</v>
      </c>
      <c r="FB162" s="61">
        <f t="shared" ref="FB162:FB177" si="464">WB</f>
        <v>36000</v>
      </c>
      <c r="FC162" s="61"/>
      <c r="FD162" s="61"/>
      <c r="FE162" s="61"/>
      <c r="FF162" s="61"/>
      <c r="FG162" s="61"/>
      <c r="FH162" s="61"/>
      <c r="FI162" s="61"/>
      <c r="FJ162" s="61"/>
      <c r="FK162" s="61"/>
      <c r="FL162" s="61"/>
      <c r="FM162" s="61"/>
      <c r="FN162" s="61"/>
      <c r="FO162" s="61"/>
      <c r="FP162" s="61"/>
      <c r="FQ162" s="61"/>
      <c r="FR162" s="61"/>
      <c r="FS162" s="61"/>
      <c r="FT162" s="61">
        <f t="shared" si="429"/>
        <v>33000</v>
      </c>
      <c r="FU162" s="61">
        <f t="shared" si="419"/>
        <v>33000</v>
      </c>
      <c r="FV162" s="61">
        <f>TR</f>
        <v>33000</v>
      </c>
      <c r="FW162" s="61">
        <f t="shared" si="419"/>
        <v>33000</v>
      </c>
      <c r="FX162" s="61"/>
      <c r="FY162" s="61"/>
      <c r="FZ162" s="61"/>
      <c r="GA162" s="61">
        <f t="shared" si="412"/>
        <v>24000</v>
      </c>
      <c r="GB162" s="61">
        <f t="shared" si="399"/>
        <v>24000</v>
      </c>
      <c r="GC162" s="61">
        <f t="shared" si="380"/>
        <v>24000</v>
      </c>
      <c r="GD162" s="61">
        <f t="shared" si="380"/>
        <v>24000</v>
      </c>
      <c r="GE162" s="61">
        <f t="shared" si="420"/>
        <v>24000</v>
      </c>
      <c r="GF162" s="61">
        <f t="shared" si="381"/>
        <v>24000</v>
      </c>
      <c r="GG162" s="61">
        <f t="shared" si="421"/>
        <v>24000</v>
      </c>
      <c r="GH162" s="61">
        <f t="shared" si="421"/>
        <v>24000</v>
      </c>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row>
    <row r="163" spans="1:233" ht="1.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f>GJ</f>
        <v>12000</v>
      </c>
      <c r="W163" s="61">
        <f>GJ</f>
        <v>12000</v>
      </c>
      <c r="X163" s="61">
        <f t="shared" si="430"/>
        <v>12000</v>
      </c>
      <c r="Y163" s="61">
        <f t="shared" si="430"/>
        <v>12000</v>
      </c>
      <c r="Z163" s="61">
        <f t="shared" si="430"/>
        <v>12000</v>
      </c>
      <c r="AA163" s="61">
        <f t="shared" si="430"/>
        <v>12000</v>
      </c>
      <c r="AB163" s="61">
        <f t="shared" si="430"/>
        <v>12000</v>
      </c>
      <c r="AC163" s="61">
        <f t="shared" si="430"/>
        <v>12000</v>
      </c>
      <c r="AD163" s="61">
        <f t="shared" si="430"/>
        <v>12000</v>
      </c>
      <c r="AE163" s="61">
        <f t="shared" si="435"/>
        <v>12000</v>
      </c>
      <c r="AF163" s="61">
        <f t="shared" si="435"/>
        <v>12000</v>
      </c>
      <c r="AG163" s="61">
        <f t="shared" si="431"/>
        <v>12000</v>
      </c>
      <c r="AH163" s="61">
        <f t="shared" si="431"/>
        <v>12000</v>
      </c>
      <c r="AI163" s="61">
        <f t="shared" si="422"/>
        <v>12000</v>
      </c>
      <c r="AJ163" s="61">
        <f t="shared" si="436"/>
        <v>12000</v>
      </c>
      <c r="AK163" s="61">
        <f t="shared" si="436"/>
        <v>12000</v>
      </c>
      <c r="AL163" s="61">
        <f t="shared" si="432"/>
        <v>12000</v>
      </c>
      <c r="AM163" s="61">
        <f t="shared" si="432"/>
        <v>12000</v>
      </c>
      <c r="AN163" s="61">
        <f t="shared" si="458"/>
        <v>12000</v>
      </c>
      <c r="AO163" s="61">
        <f t="shared" si="458"/>
        <v>12000</v>
      </c>
      <c r="AP163" s="61">
        <f t="shared" si="458"/>
        <v>12000</v>
      </c>
      <c r="AQ163" s="61">
        <f t="shared" si="458"/>
        <v>12000</v>
      </c>
      <c r="AR163" s="61">
        <f t="shared" si="458"/>
        <v>12000</v>
      </c>
      <c r="AS163" s="61">
        <f t="shared" si="458"/>
        <v>12000</v>
      </c>
      <c r="AT163" s="61">
        <f t="shared" si="400"/>
        <v>12000</v>
      </c>
      <c r="AU163" s="61">
        <f t="shared" si="400"/>
        <v>12000</v>
      </c>
      <c r="AV163" s="61">
        <f t="shared" si="400"/>
        <v>12000</v>
      </c>
      <c r="AW163" s="61">
        <f t="shared" si="413"/>
        <v>12000</v>
      </c>
      <c r="AX163" s="61">
        <f t="shared" si="423"/>
        <v>12000</v>
      </c>
      <c r="AY163" s="61">
        <f t="shared" si="424"/>
        <v>12000</v>
      </c>
      <c r="AZ163" s="61">
        <f t="shared" si="424"/>
        <v>12000</v>
      </c>
      <c r="BA163" s="61">
        <f t="shared" si="439"/>
        <v>12000</v>
      </c>
      <c r="BB163" s="61">
        <f t="shared" si="450"/>
        <v>12000</v>
      </c>
      <c r="BC163" s="61">
        <f t="shared" ref="BC163:BC190" si="465">GJ</f>
        <v>12000</v>
      </c>
      <c r="BD163" s="61">
        <f t="shared" si="440"/>
        <v>29000</v>
      </c>
      <c r="BE163" s="61">
        <f t="shared" si="437"/>
        <v>29000</v>
      </c>
      <c r="BF163" s="61">
        <f t="shared" si="414"/>
        <v>29000</v>
      </c>
      <c r="BG163" s="61">
        <f t="shared" si="414"/>
        <v>29000</v>
      </c>
      <c r="BH163" s="61">
        <f t="shared" si="414"/>
        <v>29000</v>
      </c>
      <c r="BI163" s="61">
        <f t="shared" si="414"/>
        <v>29000</v>
      </c>
      <c r="BJ163" s="61">
        <f t="shared" si="414"/>
        <v>29000</v>
      </c>
      <c r="BK163" s="61">
        <f t="shared" si="414"/>
        <v>29000</v>
      </c>
      <c r="BL163" s="61">
        <f t="shared" si="278"/>
        <v>29000</v>
      </c>
      <c r="BM163" s="61">
        <f t="shared" si="382"/>
        <v>20000</v>
      </c>
      <c r="BN163" s="61">
        <f t="shared" si="383"/>
        <v>20000</v>
      </c>
      <c r="BO163" s="61">
        <f t="shared" si="383"/>
        <v>20000</v>
      </c>
      <c r="BP163" s="61">
        <f t="shared" si="390"/>
        <v>20000</v>
      </c>
      <c r="BQ163" s="61">
        <f t="shared" ref="BQ163:BR188" si="466">MP</f>
        <v>20000</v>
      </c>
      <c r="BR163" s="61">
        <f t="shared" si="466"/>
        <v>20000</v>
      </c>
      <c r="BS163" s="61">
        <f t="shared" si="455"/>
        <v>20000</v>
      </c>
      <c r="BT163" s="61">
        <f t="shared" si="459"/>
        <v>20000</v>
      </c>
      <c r="BU163" s="61">
        <f t="shared" si="451"/>
        <v>20000</v>
      </c>
      <c r="BV163" s="61">
        <f t="shared" si="441"/>
        <v>20000</v>
      </c>
      <c r="BW163" s="61">
        <f t="shared" si="441"/>
        <v>20000</v>
      </c>
      <c r="BX163" s="61">
        <f t="shared" si="441"/>
        <v>20000</v>
      </c>
      <c r="BY163" s="61">
        <f t="shared" si="441"/>
        <v>20000</v>
      </c>
      <c r="BZ163" s="61">
        <f t="shared" si="441"/>
        <v>20000</v>
      </c>
      <c r="CA163" s="61">
        <f t="shared" si="433"/>
        <v>20000</v>
      </c>
      <c r="CB163" s="61">
        <f t="shared" si="426"/>
        <v>20000</v>
      </c>
      <c r="CC163" s="61">
        <f t="shared" si="402"/>
        <v>20000</v>
      </c>
      <c r="CD163" s="61">
        <f t="shared" si="291"/>
        <v>20000</v>
      </c>
      <c r="CE163" s="61">
        <f t="shared" si="285"/>
        <v>20000</v>
      </c>
      <c r="CF163" s="61">
        <f t="shared" si="393"/>
        <v>20000</v>
      </c>
      <c r="CG163" s="61">
        <f t="shared" si="393"/>
        <v>20000</v>
      </c>
      <c r="CH163" s="61">
        <f t="shared" ref="CH163:CI188" si="467">MP</f>
        <v>20000</v>
      </c>
      <c r="CI163" s="61">
        <f t="shared" si="460"/>
        <v>20000</v>
      </c>
      <c r="CJ163" s="61">
        <f t="shared" si="434"/>
        <v>20000</v>
      </c>
      <c r="CK163" s="61">
        <f t="shared" si="442"/>
        <v>20000</v>
      </c>
      <c r="CL163" s="61">
        <f t="shared" si="442"/>
        <v>20000</v>
      </c>
      <c r="CM163" s="61">
        <f t="shared" si="442"/>
        <v>20000</v>
      </c>
      <c r="CN163" s="61">
        <f t="shared" si="442"/>
        <v>20000</v>
      </c>
      <c r="CO163" s="61">
        <f t="shared" si="447"/>
        <v>20000</v>
      </c>
      <c r="CP163" s="61">
        <f t="shared" si="447"/>
        <v>20000</v>
      </c>
      <c r="CQ163" s="61">
        <f t="shared" si="447"/>
        <v>20000</v>
      </c>
      <c r="CR163" s="61">
        <f t="shared" si="447"/>
        <v>20000</v>
      </c>
      <c r="CS163" s="61">
        <f t="shared" si="447"/>
        <v>20000</v>
      </c>
      <c r="CT163" s="61">
        <f t="shared" si="447"/>
        <v>20000</v>
      </c>
      <c r="CU163" s="61">
        <f t="shared" si="362"/>
        <v>20000</v>
      </c>
      <c r="CV163" s="61">
        <f t="shared" si="354"/>
        <v>20000</v>
      </c>
      <c r="CW163" s="61">
        <f t="shared" si="354"/>
        <v>20000</v>
      </c>
      <c r="CX163" s="61">
        <f t="shared" si="375"/>
        <v>20000</v>
      </c>
      <c r="CY163" s="61">
        <f t="shared" si="365"/>
        <v>20000</v>
      </c>
      <c r="CZ163" s="61">
        <f t="shared" si="365"/>
        <v>20000</v>
      </c>
      <c r="DA163" s="61">
        <f t="shared" si="365"/>
        <v>20000</v>
      </c>
      <c r="DB163" s="61">
        <f t="shared" si="376"/>
        <v>20000</v>
      </c>
      <c r="DC163" s="61">
        <f t="shared" si="376"/>
        <v>20000</v>
      </c>
      <c r="DD163" s="61">
        <f t="shared" si="370"/>
        <v>20000</v>
      </c>
      <c r="DE163" s="61">
        <f t="shared" si="366"/>
        <v>20000</v>
      </c>
      <c r="DF163" s="61">
        <f t="shared" si="461"/>
        <v>7000</v>
      </c>
      <c r="DG163" s="61">
        <f t="shared" si="461"/>
        <v>7000</v>
      </c>
      <c r="DH163" s="61">
        <f t="shared" si="461"/>
        <v>7000</v>
      </c>
      <c r="DI163" s="61">
        <f t="shared" si="461"/>
        <v>7000</v>
      </c>
      <c r="DJ163" s="61">
        <f t="shared" si="461"/>
        <v>7000</v>
      </c>
      <c r="DK163" s="61">
        <f t="shared" si="461"/>
        <v>7000</v>
      </c>
      <c r="DL163" s="61">
        <f t="shared" si="461"/>
        <v>7000</v>
      </c>
      <c r="DM163" s="61">
        <f t="shared" si="461"/>
        <v>7000</v>
      </c>
      <c r="DN163" s="61">
        <f t="shared" si="461"/>
        <v>7000</v>
      </c>
      <c r="DO163" s="61">
        <f t="shared" si="461"/>
        <v>7000</v>
      </c>
      <c r="DP163" s="61">
        <f t="shared" si="461"/>
        <v>7000</v>
      </c>
      <c r="DQ163" s="61">
        <f t="shared" si="461"/>
        <v>7000</v>
      </c>
      <c r="DR163" s="61">
        <f t="shared" si="448"/>
        <v>7000</v>
      </c>
      <c r="DS163" s="61">
        <f t="shared" si="452"/>
        <v>7000</v>
      </c>
      <c r="DT163" s="61">
        <f t="shared" si="462"/>
        <v>7000</v>
      </c>
      <c r="DU163" s="61">
        <f>JH</f>
        <v>16000</v>
      </c>
      <c r="DV163" s="61">
        <f t="shared" si="396"/>
        <v>16000</v>
      </c>
      <c r="DW163" s="61">
        <f t="shared" si="415"/>
        <v>16000</v>
      </c>
      <c r="DX163" s="61">
        <f t="shared" si="415"/>
        <v>16000</v>
      </c>
      <c r="DY163" s="61">
        <f t="shared" si="405"/>
        <v>16000</v>
      </c>
      <c r="DZ163" s="61">
        <f t="shared" si="405"/>
        <v>16000</v>
      </c>
      <c r="EA163" s="61">
        <f t="shared" si="405"/>
        <v>16000</v>
      </c>
      <c r="EB163" s="61">
        <f t="shared" si="405"/>
        <v>16000</v>
      </c>
      <c r="EC163" s="61">
        <f t="shared" si="405"/>
        <v>16000</v>
      </c>
      <c r="ED163" s="61">
        <f t="shared" si="405"/>
        <v>16000</v>
      </c>
      <c r="EE163" s="61">
        <f t="shared" si="416"/>
        <v>16000</v>
      </c>
      <c r="EF163" s="61">
        <f t="shared" si="406"/>
        <v>16000</v>
      </c>
      <c r="EG163" s="61">
        <f t="shared" si="406"/>
        <v>16000</v>
      </c>
      <c r="EH163" s="61">
        <f t="shared" si="386"/>
        <v>16000</v>
      </c>
      <c r="EI163" s="61">
        <f t="shared" si="386"/>
        <v>16000</v>
      </c>
      <c r="EJ163" s="61">
        <f t="shared" si="386"/>
        <v>16000</v>
      </c>
      <c r="EK163" s="61">
        <f t="shared" si="407"/>
        <v>16000</v>
      </c>
      <c r="EL163" s="61">
        <f>JH</f>
        <v>16000</v>
      </c>
      <c r="EM163" s="61">
        <f t="shared" ref="EM163:EM170" si="468">WB</f>
        <v>36000</v>
      </c>
      <c r="EN163" s="61">
        <f t="shared" si="463"/>
        <v>36000</v>
      </c>
      <c r="EO163" s="61">
        <f t="shared" si="457"/>
        <v>36000</v>
      </c>
      <c r="EP163" s="61">
        <f t="shared" si="453"/>
        <v>36000</v>
      </c>
      <c r="EQ163" s="61">
        <f t="shared" si="453"/>
        <v>36000</v>
      </c>
      <c r="ER163" s="61">
        <f t="shared" si="449"/>
        <v>36000</v>
      </c>
      <c r="ES163" s="61">
        <f t="shared" si="444"/>
        <v>36000</v>
      </c>
      <c r="ET163" s="61">
        <f t="shared" si="438"/>
        <v>36000</v>
      </c>
      <c r="EU163" s="61">
        <f t="shared" si="428"/>
        <v>36000</v>
      </c>
      <c r="EV163" s="61">
        <f t="shared" si="409"/>
        <v>36000</v>
      </c>
      <c r="EW163" s="61">
        <f t="shared" si="294"/>
        <v>36000</v>
      </c>
      <c r="EX163" s="61">
        <f t="shared" si="398"/>
        <v>36000</v>
      </c>
      <c r="EY163" s="61">
        <f t="shared" si="410"/>
        <v>36000</v>
      </c>
      <c r="EZ163" s="61">
        <f t="shared" si="445"/>
        <v>36000</v>
      </c>
      <c r="FA163" s="61">
        <f t="shared" si="445"/>
        <v>36000</v>
      </c>
      <c r="FB163" s="61">
        <f t="shared" si="464"/>
        <v>36000</v>
      </c>
      <c r="FC163" s="61"/>
      <c r="FD163" s="61"/>
      <c r="FE163" s="61"/>
      <c r="FF163" s="61"/>
      <c r="FG163" s="61"/>
      <c r="FH163" s="61"/>
      <c r="FI163" s="61"/>
      <c r="FJ163" s="61"/>
      <c r="FK163" s="61"/>
      <c r="FL163" s="61"/>
      <c r="FM163" s="61"/>
      <c r="FN163" s="61"/>
      <c r="FO163" s="61"/>
      <c r="FP163" s="61"/>
      <c r="FQ163" s="61"/>
      <c r="FR163" s="61"/>
      <c r="FS163" s="61"/>
      <c r="FT163" s="61">
        <f t="shared" si="419"/>
        <v>33000</v>
      </c>
      <c r="FU163" s="61">
        <f t="shared" si="419"/>
        <v>33000</v>
      </c>
      <c r="FV163" s="61">
        <f>TR</f>
        <v>33000</v>
      </c>
      <c r="FW163" s="61"/>
      <c r="FX163" s="61"/>
      <c r="FY163" s="61"/>
      <c r="FZ163" s="61"/>
      <c r="GA163" s="61">
        <f t="shared" si="412"/>
        <v>24000</v>
      </c>
      <c r="GB163" s="61">
        <f t="shared" si="399"/>
        <v>24000</v>
      </c>
      <c r="GC163" s="61">
        <f t="shared" si="380"/>
        <v>24000</v>
      </c>
      <c r="GD163" s="61">
        <f t="shared" si="380"/>
        <v>24000</v>
      </c>
      <c r="GE163" s="61">
        <f t="shared" si="420"/>
        <v>24000</v>
      </c>
      <c r="GF163" s="61">
        <f t="shared" si="381"/>
        <v>24000</v>
      </c>
      <c r="GG163" s="61">
        <f t="shared" si="421"/>
        <v>24000</v>
      </c>
      <c r="GH163" s="61">
        <f t="shared" si="421"/>
        <v>24000</v>
      </c>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row>
    <row r="164" spans="1:233" ht="1.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f>GJ</f>
        <v>12000</v>
      </c>
      <c r="W164" s="61">
        <f>GJ</f>
        <v>12000</v>
      </c>
      <c r="X164" s="61">
        <f t="shared" si="430"/>
        <v>12000</v>
      </c>
      <c r="Y164" s="61">
        <f t="shared" si="430"/>
        <v>12000</v>
      </c>
      <c r="Z164" s="61">
        <f t="shared" si="430"/>
        <v>12000</v>
      </c>
      <c r="AA164" s="61">
        <f t="shared" si="430"/>
        <v>12000</v>
      </c>
      <c r="AB164" s="61">
        <f t="shared" si="430"/>
        <v>12000</v>
      </c>
      <c r="AC164" s="61">
        <f t="shared" si="430"/>
        <v>12000</v>
      </c>
      <c r="AD164" s="61">
        <f t="shared" si="430"/>
        <v>12000</v>
      </c>
      <c r="AE164" s="61">
        <f t="shared" si="435"/>
        <v>12000</v>
      </c>
      <c r="AF164" s="61">
        <f t="shared" si="435"/>
        <v>12000</v>
      </c>
      <c r="AG164" s="61">
        <f t="shared" si="431"/>
        <v>12000</v>
      </c>
      <c r="AH164" s="61">
        <f t="shared" si="431"/>
        <v>12000</v>
      </c>
      <c r="AI164" s="61">
        <f t="shared" si="422"/>
        <v>12000</v>
      </c>
      <c r="AJ164" s="61">
        <f t="shared" si="436"/>
        <v>12000</v>
      </c>
      <c r="AK164" s="61">
        <f t="shared" si="436"/>
        <v>12000</v>
      </c>
      <c r="AL164" s="61">
        <f t="shared" si="432"/>
        <v>12000</v>
      </c>
      <c r="AM164" s="61">
        <f t="shared" si="432"/>
        <v>12000</v>
      </c>
      <c r="AN164" s="61">
        <f t="shared" si="458"/>
        <v>12000</v>
      </c>
      <c r="AO164" s="61">
        <f t="shared" si="458"/>
        <v>12000</v>
      </c>
      <c r="AP164" s="61">
        <f t="shared" si="458"/>
        <v>12000</v>
      </c>
      <c r="AQ164" s="61">
        <f t="shared" si="458"/>
        <v>12000</v>
      </c>
      <c r="AR164" s="61">
        <f t="shared" si="458"/>
        <v>12000</v>
      </c>
      <c r="AS164" s="61">
        <f t="shared" si="458"/>
        <v>12000</v>
      </c>
      <c r="AT164" s="61">
        <f t="shared" si="400"/>
        <v>12000</v>
      </c>
      <c r="AU164" s="61">
        <f t="shared" si="400"/>
        <v>12000</v>
      </c>
      <c r="AV164" s="61">
        <f t="shared" si="400"/>
        <v>12000</v>
      </c>
      <c r="AW164" s="61">
        <f t="shared" si="413"/>
        <v>12000</v>
      </c>
      <c r="AX164" s="61">
        <f t="shared" si="423"/>
        <v>12000</v>
      </c>
      <c r="AY164" s="61">
        <f t="shared" si="424"/>
        <v>12000</v>
      </c>
      <c r="AZ164" s="61">
        <f t="shared" si="424"/>
        <v>12000</v>
      </c>
      <c r="BA164" s="61">
        <f t="shared" si="439"/>
        <v>12000</v>
      </c>
      <c r="BB164" s="61">
        <f t="shared" si="450"/>
        <v>12000</v>
      </c>
      <c r="BC164" s="61">
        <f t="shared" si="465"/>
        <v>12000</v>
      </c>
      <c r="BD164" s="61">
        <f t="shared" ref="BD164:BD190" si="469">GJ</f>
        <v>12000</v>
      </c>
      <c r="BE164" s="61">
        <f t="shared" si="437"/>
        <v>29000</v>
      </c>
      <c r="BF164" s="61">
        <f t="shared" si="414"/>
        <v>29000</v>
      </c>
      <c r="BG164" s="61">
        <f t="shared" si="414"/>
        <v>29000</v>
      </c>
      <c r="BH164" s="61">
        <f t="shared" si="414"/>
        <v>29000</v>
      </c>
      <c r="BI164" s="61">
        <f t="shared" si="414"/>
        <v>29000</v>
      </c>
      <c r="BJ164" s="61">
        <f t="shared" si="414"/>
        <v>29000</v>
      </c>
      <c r="BK164" s="61">
        <f t="shared" si="414"/>
        <v>29000</v>
      </c>
      <c r="BL164" s="61">
        <f t="shared" si="278"/>
        <v>29000</v>
      </c>
      <c r="BM164" s="61">
        <f t="shared" si="382"/>
        <v>20000</v>
      </c>
      <c r="BN164" s="61">
        <f t="shared" si="383"/>
        <v>20000</v>
      </c>
      <c r="BO164" s="61">
        <f t="shared" si="383"/>
        <v>20000</v>
      </c>
      <c r="BP164" s="61">
        <f t="shared" si="390"/>
        <v>20000</v>
      </c>
      <c r="BQ164" s="61">
        <f t="shared" si="466"/>
        <v>20000</v>
      </c>
      <c r="BR164" s="61">
        <f t="shared" si="466"/>
        <v>20000</v>
      </c>
      <c r="BS164" s="61">
        <f t="shared" si="455"/>
        <v>20000</v>
      </c>
      <c r="BT164" s="61">
        <f t="shared" si="459"/>
        <v>20000</v>
      </c>
      <c r="BU164" s="61">
        <f t="shared" si="451"/>
        <v>20000</v>
      </c>
      <c r="BV164" s="61">
        <f t="shared" si="441"/>
        <v>20000</v>
      </c>
      <c r="BW164" s="61">
        <f t="shared" si="441"/>
        <v>20000</v>
      </c>
      <c r="BX164" s="61">
        <f t="shared" si="441"/>
        <v>20000</v>
      </c>
      <c r="BY164" s="61">
        <f t="shared" si="441"/>
        <v>20000</v>
      </c>
      <c r="BZ164" s="61">
        <f t="shared" si="441"/>
        <v>20000</v>
      </c>
      <c r="CA164" s="61">
        <f t="shared" si="433"/>
        <v>20000</v>
      </c>
      <c r="CB164" s="61">
        <f t="shared" si="426"/>
        <v>20000</v>
      </c>
      <c r="CC164" s="61">
        <f t="shared" si="402"/>
        <v>20000</v>
      </c>
      <c r="CD164" s="61">
        <f t="shared" si="291"/>
        <v>20000</v>
      </c>
      <c r="CE164" s="61">
        <f t="shared" si="285"/>
        <v>20000</v>
      </c>
      <c r="CF164" s="61">
        <f t="shared" si="393"/>
        <v>20000</v>
      </c>
      <c r="CG164" s="61">
        <f t="shared" si="393"/>
        <v>20000</v>
      </c>
      <c r="CH164" s="61">
        <f t="shared" si="467"/>
        <v>20000</v>
      </c>
      <c r="CI164" s="61">
        <f t="shared" si="460"/>
        <v>20000</v>
      </c>
      <c r="CJ164" s="61">
        <f t="shared" si="434"/>
        <v>20000</v>
      </c>
      <c r="CK164" s="61">
        <f t="shared" si="442"/>
        <v>20000</v>
      </c>
      <c r="CL164" s="61">
        <f t="shared" si="442"/>
        <v>20000</v>
      </c>
      <c r="CM164" s="61">
        <f t="shared" si="442"/>
        <v>20000</v>
      </c>
      <c r="CN164" s="61">
        <f t="shared" si="442"/>
        <v>20000</v>
      </c>
      <c r="CO164" s="61">
        <f t="shared" si="447"/>
        <v>20000</v>
      </c>
      <c r="CP164" s="61">
        <f t="shared" si="447"/>
        <v>20000</v>
      </c>
      <c r="CQ164" s="61">
        <f t="shared" si="447"/>
        <v>20000</v>
      </c>
      <c r="CR164" s="61">
        <f t="shared" si="447"/>
        <v>20000</v>
      </c>
      <c r="CS164" s="61">
        <f t="shared" si="447"/>
        <v>20000</v>
      </c>
      <c r="CT164" s="61">
        <f t="shared" si="447"/>
        <v>20000</v>
      </c>
      <c r="CU164" s="61">
        <f t="shared" si="362"/>
        <v>20000</v>
      </c>
      <c r="CV164" s="61">
        <f t="shared" si="354"/>
        <v>20000</v>
      </c>
      <c r="CW164" s="61">
        <f t="shared" si="354"/>
        <v>20000</v>
      </c>
      <c r="CX164" s="61">
        <f t="shared" si="375"/>
        <v>20000</v>
      </c>
      <c r="CY164" s="61">
        <f t="shared" si="365"/>
        <v>20000</v>
      </c>
      <c r="CZ164" s="61">
        <f t="shared" si="365"/>
        <v>20000</v>
      </c>
      <c r="DA164" s="61">
        <f t="shared" si="365"/>
        <v>20000</v>
      </c>
      <c r="DB164" s="61">
        <f t="shared" si="376"/>
        <v>20000</v>
      </c>
      <c r="DC164" s="61">
        <f t="shared" si="376"/>
        <v>20000</v>
      </c>
      <c r="DD164" s="61">
        <f t="shared" si="370"/>
        <v>20000</v>
      </c>
      <c r="DE164" s="61">
        <f t="shared" si="366"/>
        <v>20000</v>
      </c>
      <c r="DF164" s="61">
        <f t="shared" si="366"/>
        <v>20000</v>
      </c>
      <c r="DG164" s="61">
        <f t="shared" si="461"/>
        <v>7000</v>
      </c>
      <c r="DH164" s="61">
        <f t="shared" si="461"/>
        <v>7000</v>
      </c>
      <c r="DI164" s="61">
        <f t="shared" si="461"/>
        <v>7000</v>
      </c>
      <c r="DJ164" s="61">
        <f t="shared" si="461"/>
        <v>7000</v>
      </c>
      <c r="DK164" s="61">
        <f t="shared" si="461"/>
        <v>7000</v>
      </c>
      <c r="DL164" s="61">
        <f t="shared" si="461"/>
        <v>7000</v>
      </c>
      <c r="DM164" s="61">
        <f t="shared" si="461"/>
        <v>7000</v>
      </c>
      <c r="DN164" s="61">
        <f t="shared" si="461"/>
        <v>7000</v>
      </c>
      <c r="DO164" s="61">
        <f t="shared" si="461"/>
        <v>7000</v>
      </c>
      <c r="DP164" s="61">
        <f t="shared" si="461"/>
        <v>7000</v>
      </c>
      <c r="DQ164" s="61">
        <f t="shared" si="461"/>
        <v>7000</v>
      </c>
      <c r="DR164" s="61">
        <f t="shared" si="448"/>
        <v>7000</v>
      </c>
      <c r="DS164" s="61">
        <f t="shared" si="452"/>
        <v>7000</v>
      </c>
      <c r="DT164" s="61">
        <f t="shared" si="462"/>
        <v>7000</v>
      </c>
      <c r="DU164" s="61">
        <f t="shared" ref="DU164:DU177" si="470">CT</f>
        <v>7000</v>
      </c>
      <c r="DV164" s="61">
        <f t="shared" si="396"/>
        <v>16000</v>
      </c>
      <c r="DW164" s="61">
        <f t="shared" si="415"/>
        <v>16000</v>
      </c>
      <c r="DX164" s="61">
        <f t="shared" si="415"/>
        <v>16000</v>
      </c>
      <c r="DY164" s="61">
        <f t="shared" si="405"/>
        <v>16000</v>
      </c>
      <c r="DZ164" s="61">
        <f t="shared" si="405"/>
        <v>16000</v>
      </c>
      <c r="EA164" s="61">
        <f t="shared" si="405"/>
        <v>16000</v>
      </c>
      <c r="EB164" s="61">
        <f t="shared" si="405"/>
        <v>16000</v>
      </c>
      <c r="EC164" s="61">
        <f t="shared" si="405"/>
        <v>16000</v>
      </c>
      <c r="ED164" s="61">
        <f t="shared" si="405"/>
        <v>16000</v>
      </c>
      <c r="EE164" s="61">
        <f t="shared" si="416"/>
        <v>16000</v>
      </c>
      <c r="EF164" s="61">
        <f t="shared" si="406"/>
        <v>16000</v>
      </c>
      <c r="EG164" s="61">
        <f t="shared" si="406"/>
        <v>16000</v>
      </c>
      <c r="EH164" s="61">
        <f t="shared" si="386"/>
        <v>16000</v>
      </c>
      <c r="EI164" s="61">
        <f t="shared" si="386"/>
        <v>16000</v>
      </c>
      <c r="EJ164" s="61">
        <f t="shared" si="386"/>
        <v>16000</v>
      </c>
      <c r="EK164" s="61">
        <f t="shared" si="407"/>
        <v>16000</v>
      </c>
      <c r="EL164" s="61">
        <f>JH</f>
        <v>16000</v>
      </c>
      <c r="EM164" s="61">
        <f t="shared" si="468"/>
        <v>36000</v>
      </c>
      <c r="EN164" s="61">
        <f t="shared" si="463"/>
        <v>36000</v>
      </c>
      <c r="EO164" s="61">
        <f t="shared" si="457"/>
        <v>36000</v>
      </c>
      <c r="EP164" s="61">
        <f t="shared" si="453"/>
        <v>36000</v>
      </c>
      <c r="EQ164" s="61">
        <f t="shared" si="453"/>
        <v>36000</v>
      </c>
      <c r="ER164" s="61">
        <f t="shared" si="449"/>
        <v>36000</v>
      </c>
      <c r="ES164" s="61">
        <f t="shared" si="444"/>
        <v>36000</v>
      </c>
      <c r="ET164" s="61">
        <f t="shared" si="438"/>
        <v>36000</v>
      </c>
      <c r="EU164" s="61">
        <f t="shared" si="428"/>
        <v>36000</v>
      </c>
      <c r="EV164" s="61">
        <f t="shared" si="409"/>
        <v>36000</v>
      </c>
      <c r="EW164" s="61">
        <f t="shared" si="294"/>
        <v>36000</v>
      </c>
      <c r="EX164" s="61">
        <f t="shared" si="398"/>
        <v>36000</v>
      </c>
      <c r="EY164" s="61">
        <f t="shared" si="410"/>
        <v>36000</v>
      </c>
      <c r="EZ164" s="61">
        <f t="shared" si="445"/>
        <v>36000</v>
      </c>
      <c r="FA164" s="61">
        <f t="shared" si="445"/>
        <v>36000</v>
      </c>
      <c r="FB164" s="61">
        <f t="shared" si="464"/>
        <v>36000</v>
      </c>
      <c r="FC164" s="61"/>
      <c r="FD164" s="61"/>
      <c r="FE164" s="61"/>
      <c r="FF164" s="61"/>
      <c r="FG164" s="61"/>
      <c r="FH164" s="61"/>
      <c r="FI164" s="61"/>
      <c r="FJ164" s="61"/>
      <c r="FK164" s="61"/>
      <c r="FL164" s="61"/>
      <c r="FM164" s="61"/>
      <c r="FN164" s="61"/>
      <c r="FO164" s="61"/>
      <c r="FP164" s="61"/>
      <c r="FQ164" s="61"/>
      <c r="FR164" s="61"/>
      <c r="FS164" s="61"/>
      <c r="FT164" s="61"/>
      <c r="FU164" s="61">
        <f t="shared" si="419"/>
        <v>33000</v>
      </c>
      <c r="FV164" s="61">
        <f>TR</f>
        <v>33000</v>
      </c>
      <c r="FW164" s="61"/>
      <c r="FX164" s="61"/>
      <c r="FY164" s="61"/>
      <c r="FZ164" s="61"/>
      <c r="GA164" s="61">
        <f t="shared" si="412"/>
        <v>24000</v>
      </c>
      <c r="GB164" s="61">
        <f t="shared" si="399"/>
        <v>24000</v>
      </c>
      <c r="GC164" s="61">
        <f t="shared" si="380"/>
        <v>24000</v>
      </c>
      <c r="GD164" s="61">
        <f t="shared" si="380"/>
        <v>24000</v>
      </c>
      <c r="GE164" s="61">
        <f t="shared" si="420"/>
        <v>24000</v>
      </c>
      <c r="GF164" s="61">
        <f t="shared" si="381"/>
        <v>24000</v>
      </c>
      <c r="GG164" s="61">
        <f t="shared" si="420"/>
        <v>24000</v>
      </c>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row>
    <row r="165" spans="1:233" ht="1.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f>GJ</f>
        <v>12000</v>
      </c>
      <c r="X165" s="61">
        <f t="shared" si="430"/>
        <v>12000</v>
      </c>
      <c r="Y165" s="61">
        <f t="shared" si="430"/>
        <v>12000</v>
      </c>
      <c r="Z165" s="61">
        <f t="shared" si="430"/>
        <v>12000</v>
      </c>
      <c r="AA165" s="61">
        <f t="shared" si="430"/>
        <v>12000</v>
      </c>
      <c r="AB165" s="61">
        <f t="shared" si="430"/>
        <v>12000</v>
      </c>
      <c r="AC165" s="61">
        <f t="shared" si="430"/>
        <v>12000</v>
      </c>
      <c r="AD165" s="61">
        <f t="shared" si="430"/>
        <v>12000</v>
      </c>
      <c r="AE165" s="61">
        <f t="shared" si="435"/>
        <v>12000</v>
      </c>
      <c r="AF165" s="61">
        <f t="shared" si="435"/>
        <v>12000</v>
      </c>
      <c r="AG165" s="61">
        <f t="shared" si="431"/>
        <v>12000</v>
      </c>
      <c r="AH165" s="61">
        <f t="shared" si="431"/>
        <v>12000</v>
      </c>
      <c r="AI165" s="61">
        <f t="shared" si="422"/>
        <v>12000</v>
      </c>
      <c r="AJ165" s="61">
        <f t="shared" si="436"/>
        <v>12000</v>
      </c>
      <c r="AK165" s="61">
        <f t="shared" si="436"/>
        <v>12000</v>
      </c>
      <c r="AL165" s="61">
        <f t="shared" si="432"/>
        <v>12000</v>
      </c>
      <c r="AM165" s="61">
        <f t="shared" si="432"/>
        <v>12000</v>
      </c>
      <c r="AN165" s="61">
        <f t="shared" si="458"/>
        <v>12000</v>
      </c>
      <c r="AO165" s="61">
        <f t="shared" si="458"/>
        <v>12000</v>
      </c>
      <c r="AP165" s="61">
        <f t="shared" si="458"/>
        <v>12000</v>
      </c>
      <c r="AQ165" s="61">
        <f t="shared" si="458"/>
        <v>12000</v>
      </c>
      <c r="AR165" s="61">
        <f t="shared" si="458"/>
        <v>12000</v>
      </c>
      <c r="AS165" s="61">
        <f t="shared" si="458"/>
        <v>12000</v>
      </c>
      <c r="AT165" s="61">
        <f t="shared" si="400"/>
        <v>12000</v>
      </c>
      <c r="AU165" s="61">
        <f t="shared" si="400"/>
        <v>12000</v>
      </c>
      <c r="AV165" s="61">
        <f t="shared" si="400"/>
        <v>12000</v>
      </c>
      <c r="AW165" s="61">
        <f t="shared" si="413"/>
        <v>12000</v>
      </c>
      <c r="AX165" s="61">
        <f t="shared" si="423"/>
        <v>12000</v>
      </c>
      <c r="AY165" s="61">
        <f t="shared" si="424"/>
        <v>12000</v>
      </c>
      <c r="AZ165" s="61">
        <f t="shared" si="424"/>
        <v>12000</v>
      </c>
      <c r="BA165" s="61">
        <f t="shared" si="439"/>
        <v>12000</v>
      </c>
      <c r="BB165" s="61">
        <f t="shared" si="450"/>
        <v>12000</v>
      </c>
      <c r="BC165" s="61">
        <f t="shared" si="465"/>
        <v>12000</v>
      </c>
      <c r="BD165" s="61">
        <f t="shared" si="469"/>
        <v>12000</v>
      </c>
      <c r="BE165" s="61">
        <f t="shared" si="414"/>
        <v>29000</v>
      </c>
      <c r="BF165" s="61">
        <f t="shared" si="414"/>
        <v>29000</v>
      </c>
      <c r="BG165" s="61">
        <f t="shared" si="414"/>
        <v>29000</v>
      </c>
      <c r="BH165" s="61">
        <f t="shared" si="414"/>
        <v>29000</v>
      </c>
      <c r="BI165" s="61">
        <f t="shared" si="414"/>
        <v>29000</v>
      </c>
      <c r="BJ165" s="61">
        <f t="shared" si="414"/>
        <v>29000</v>
      </c>
      <c r="BK165" s="61">
        <f t="shared" si="414"/>
        <v>29000</v>
      </c>
      <c r="BL165" s="61">
        <f>MP</f>
        <v>20000</v>
      </c>
      <c r="BM165" s="61">
        <f t="shared" ref="BM165:BM186" si="471">MP</f>
        <v>20000</v>
      </c>
      <c r="BN165" s="61">
        <f t="shared" si="383"/>
        <v>20000</v>
      </c>
      <c r="BO165" s="61">
        <f t="shared" si="383"/>
        <v>20000</v>
      </c>
      <c r="BP165" s="61">
        <f t="shared" si="390"/>
        <v>20000</v>
      </c>
      <c r="BQ165" s="61">
        <f t="shared" si="466"/>
        <v>20000</v>
      </c>
      <c r="BR165" s="61">
        <f t="shared" si="466"/>
        <v>20000</v>
      </c>
      <c r="BS165" s="61">
        <f t="shared" si="455"/>
        <v>20000</v>
      </c>
      <c r="BT165" s="61">
        <f t="shared" si="459"/>
        <v>20000</v>
      </c>
      <c r="BU165" s="61">
        <f t="shared" si="451"/>
        <v>20000</v>
      </c>
      <c r="BV165" s="61">
        <f t="shared" si="441"/>
        <v>20000</v>
      </c>
      <c r="BW165" s="61">
        <f t="shared" si="441"/>
        <v>20000</v>
      </c>
      <c r="BX165" s="61">
        <f t="shared" si="441"/>
        <v>20000</v>
      </c>
      <c r="BY165" s="61">
        <f t="shared" si="441"/>
        <v>20000</v>
      </c>
      <c r="BZ165" s="61">
        <f t="shared" si="441"/>
        <v>20000</v>
      </c>
      <c r="CA165" s="61">
        <f t="shared" si="433"/>
        <v>20000</v>
      </c>
      <c r="CB165" s="61">
        <f t="shared" si="426"/>
        <v>20000</v>
      </c>
      <c r="CC165" s="61">
        <f t="shared" si="402"/>
        <v>20000</v>
      </c>
      <c r="CD165" s="61">
        <f t="shared" si="291"/>
        <v>20000</v>
      </c>
      <c r="CE165" s="61">
        <f t="shared" ref="CE165:CE188" si="472">MP</f>
        <v>20000</v>
      </c>
      <c r="CF165" s="61">
        <f t="shared" si="393"/>
        <v>20000</v>
      </c>
      <c r="CG165" s="61">
        <f t="shared" si="393"/>
        <v>20000</v>
      </c>
      <c r="CH165" s="61">
        <f t="shared" si="467"/>
        <v>20000</v>
      </c>
      <c r="CI165" s="61">
        <f t="shared" si="460"/>
        <v>20000</v>
      </c>
      <c r="CJ165" s="61">
        <f t="shared" si="434"/>
        <v>20000</v>
      </c>
      <c r="CK165" s="61">
        <f t="shared" si="442"/>
        <v>20000</v>
      </c>
      <c r="CL165" s="61">
        <f t="shared" si="442"/>
        <v>20000</v>
      </c>
      <c r="CM165" s="61">
        <f t="shared" si="442"/>
        <v>20000</v>
      </c>
      <c r="CN165" s="61">
        <f t="shared" si="442"/>
        <v>20000</v>
      </c>
      <c r="CO165" s="61">
        <f t="shared" si="447"/>
        <v>20000</v>
      </c>
      <c r="CP165" s="61">
        <f t="shared" si="447"/>
        <v>20000</v>
      </c>
      <c r="CQ165" s="61">
        <f t="shared" si="447"/>
        <v>20000</v>
      </c>
      <c r="CR165" s="61">
        <f t="shared" si="447"/>
        <v>20000</v>
      </c>
      <c r="CS165" s="61">
        <f t="shared" si="447"/>
        <v>20000</v>
      </c>
      <c r="CT165" s="61">
        <f t="shared" si="447"/>
        <v>20000</v>
      </c>
      <c r="CU165" s="61">
        <f t="shared" si="362"/>
        <v>20000</v>
      </c>
      <c r="CV165" s="61">
        <f t="shared" si="354"/>
        <v>20000</v>
      </c>
      <c r="CW165" s="61">
        <f t="shared" si="354"/>
        <v>20000</v>
      </c>
      <c r="CX165" s="61">
        <f t="shared" si="375"/>
        <v>20000</v>
      </c>
      <c r="CY165" s="61">
        <f t="shared" si="365"/>
        <v>20000</v>
      </c>
      <c r="CZ165" s="61">
        <f t="shared" si="365"/>
        <v>20000</v>
      </c>
      <c r="DA165" s="61">
        <f t="shared" si="365"/>
        <v>20000</v>
      </c>
      <c r="DB165" s="61">
        <f t="shared" si="376"/>
        <v>20000</v>
      </c>
      <c r="DC165" s="61">
        <f t="shared" si="376"/>
        <v>20000</v>
      </c>
      <c r="DD165" s="61">
        <f t="shared" si="370"/>
        <v>20000</v>
      </c>
      <c r="DE165" s="61">
        <f t="shared" si="366"/>
        <v>20000</v>
      </c>
      <c r="DF165" s="61">
        <f t="shared" si="366"/>
        <v>20000</v>
      </c>
      <c r="DG165" s="61">
        <f t="shared" si="461"/>
        <v>7000</v>
      </c>
      <c r="DH165" s="61">
        <f t="shared" si="461"/>
        <v>7000</v>
      </c>
      <c r="DI165" s="61">
        <f t="shared" si="461"/>
        <v>7000</v>
      </c>
      <c r="DJ165" s="61">
        <f t="shared" si="461"/>
        <v>7000</v>
      </c>
      <c r="DK165" s="61">
        <f t="shared" ref="DK165:DQ165" si="473">CT</f>
        <v>7000</v>
      </c>
      <c r="DL165" s="61">
        <f t="shared" si="473"/>
        <v>7000</v>
      </c>
      <c r="DM165" s="61">
        <f t="shared" si="473"/>
        <v>7000</v>
      </c>
      <c r="DN165" s="61">
        <f t="shared" si="473"/>
        <v>7000</v>
      </c>
      <c r="DO165" s="61">
        <f t="shared" si="473"/>
        <v>7000</v>
      </c>
      <c r="DP165" s="61">
        <f t="shared" si="473"/>
        <v>7000</v>
      </c>
      <c r="DQ165" s="61">
        <f t="shared" si="473"/>
        <v>7000</v>
      </c>
      <c r="DR165" s="61">
        <f t="shared" si="448"/>
        <v>7000</v>
      </c>
      <c r="DS165" s="61">
        <f t="shared" si="452"/>
        <v>7000</v>
      </c>
      <c r="DT165" s="61">
        <f t="shared" si="462"/>
        <v>7000</v>
      </c>
      <c r="DU165" s="61">
        <f t="shared" si="470"/>
        <v>7000</v>
      </c>
      <c r="DV165" s="61">
        <f t="shared" ref="DV165:DV177" si="474">CT</f>
        <v>7000</v>
      </c>
      <c r="DW165" s="61">
        <f t="shared" si="415"/>
        <v>16000</v>
      </c>
      <c r="DX165" s="61">
        <f t="shared" si="415"/>
        <v>16000</v>
      </c>
      <c r="DY165" s="61">
        <f t="shared" ref="DY165:ED171" si="475">JH</f>
        <v>16000</v>
      </c>
      <c r="DZ165" s="61">
        <f t="shared" si="475"/>
        <v>16000</v>
      </c>
      <c r="EA165" s="61">
        <f t="shared" si="475"/>
        <v>16000</v>
      </c>
      <c r="EB165" s="61">
        <f t="shared" si="475"/>
        <v>16000</v>
      </c>
      <c r="EC165" s="61">
        <f t="shared" si="475"/>
        <v>16000</v>
      </c>
      <c r="ED165" s="61">
        <f t="shared" si="475"/>
        <v>16000</v>
      </c>
      <c r="EE165" s="61">
        <f t="shared" si="416"/>
        <v>16000</v>
      </c>
      <c r="EF165" s="61">
        <f t="shared" si="406"/>
        <v>16000</v>
      </c>
      <c r="EG165" s="61">
        <f t="shared" si="406"/>
        <v>16000</v>
      </c>
      <c r="EH165" s="61">
        <f t="shared" ref="EH165:EI179" si="476">JH</f>
        <v>16000</v>
      </c>
      <c r="EI165" s="61">
        <f t="shared" si="476"/>
        <v>16000</v>
      </c>
      <c r="EJ165" s="61">
        <f t="shared" ref="EJ165:EL168" si="477">WB</f>
        <v>36000</v>
      </c>
      <c r="EK165" s="61">
        <f t="shared" si="477"/>
        <v>36000</v>
      </c>
      <c r="EL165" s="61">
        <f t="shared" si="477"/>
        <v>36000</v>
      </c>
      <c r="EM165" s="61">
        <f t="shared" si="468"/>
        <v>36000</v>
      </c>
      <c r="EN165" s="61">
        <f t="shared" si="463"/>
        <v>36000</v>
      </c>
      <c r="EO165" s="61">
        <f t="shared" si="457"/>
        <v>36000</v>
      </c>
      <c r="EP165" s="61">
        <f t="shared" si="453"/>
        <v>36000</v>
      </c>
      <c r="EQ165" s="61">
        <f t="shared" si="453"/>
        <v>36000</v>
      </c>
      <c r="ER165" s="61">
        <f t="shared" si="449"/>
        <v>36000</v>
      </c>
      <c r="ES165" s="61">
        <f t="shared" si="444"/>
        <v>36000</v>
      </c>
      <c r="ET165" s="61">
        <f t="shared" si="438"/>
        <v>36000</v>
      </c>
      <c r="EU165" s="61">
        <f t="shared" si="428"/>
        <v>36000</v>
      </c>
      <c r="EV165" s="61">
        <f t="shared" si="409"/>
        <v>36000</v>
      </c>
      <c r="EW165" s="61">
        <f t="shared" si="294"/>
        <v>36000</v>
      </c>
      <c r="EX165" s="61">
        <f t="shared" si="398"/>
        <v>36000</v>
      </c>
      <c r="EY165" s="61">
        <f t="shared" si="410"/>
        <v>36000</v>
      </c>
      <c r="EZ165" s="61">
        <f t="shared" si="445"/>
        <v>36000</v>
      </c>
      <c r="FA165" s="61">
        <f t="shared" si="445"/>
        <v>36000</v>
      </c>
      <c r="FB165" s="61">
        <f t="shared" si="464"/>
        <v>36000</v>
      </c>
      <c r="FC165" s="61">
        <f t="shared" ref="FC165:FC182" si="478">WB</f>
        <v>36000</v>
      </c>
      <c r="FD165" s="61"/>
      <c r="FE165" s="61"/>
      <c r="FF165" s="61"/>
      <c r="FG165" s="61"/>
      <c r="FH165" s="61"/>
      <c r="FI165" s="61"/>
      <c r="FJ165" s="61"/>
      <c r="FK165" s="61"/>
      <c r="FL165" s="61"/>
      <c r="FM165" s="61"/>
      <c r="FN165" s="61"/>
      <c r="FO165" s="61"/>
      <c r="FP165" s="61"/>
      <c r="FQ165" s="61"/>
      <c r="FR165" s="61"/>
      <c r="FS165" s="61"/>
      <c r="FT165" s="61"/>
      <c r="FU165" s="61">
        <f t="shared" si="419"/>
        <v>33000</v>
      </c>
      <c r="FV165" s="61">
        <f>TR</f>
        <v>33000</v>
      </c>
      <c r="FW165" s="61">
        <f>TR</f>
        <v>33000</v>
      </c>
      <c r="FX165" s="61"/>
      <c r="FY165" s="61"/>
      <c r="FZ165" s="61"/>
      <c r="GA165" s="61"/>
      <c r="GB165" s="61">
        <f t="shared" si="399"/>
        <v>24000</v>
      </c>
      <c r="GC165" s="61">
        <f t="shared" si="380"/>
        <v>24000</v>
      </c>
      <c r="GD165" s="61">
        <f t="shared" si="380"/>
        <v>24000</v>
      </c>
      <c r="GE165" s="61">
        <f t="shared" si="420"/>
        <v>24000</v>
      </c>
      <c r="GF165" s="61">
        <f t="shared" si="381"/>
        <v>24000</v>
      </c>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row>
    <row r="166" spans="1:233" ht="1.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f>GJ</f>
        <v>12000</v>
      </c>
      <c r="X166" s="61">
        <f t="shared" si="430"/>
        <v>12000</v>
      </c>
      <c r="Y166" s="61">
        <f t="shared" si="430"/>
        <v>12000</v>
      </c>
      <c r="Z166" s="61">
        <f t="shared" si="430"/>
        <v>12000</v>
      </c>
      <c r="AA166" s="61">
        <f t="shared" si="430"/>
        <v>12000</v>
      </c>
      <c r="AB166" s="61">
        <f t="shared" si="430"/>
        <v>12000</v>
      </c>
      <c r="AC166" s="61">
        <f t="shared" si="430"/>
        <v>12000</v>
      </c>
      <c r="AD166" s="61">
        <f t="shared" si="430"/>
        <v>12000</v>
      </c>
      <c r="AE166" s="61">
        <f t="shared" si="435"/>
        <v>12000</v>
      </c>
      <c r="AF166" s="61">
        <f t="shared" si="435"/>
        <v>12000</v>
      </c>
      <c r="AG166" s="61">
        <f t="shared" si="431"/>
        <v>12000</v>
      </c>
      <c r="AH166" s="61">
        <f t="shared" si="431"/>
        <v>12000</v>
      </c>
      <c r="AI166" s="61">
        <f t="shared" si="422"/>
        <v>12000</v>
      </c>
      <c r="AJ166" s="61">
        <f t="shared" si="436"/>
        <v>12000</v>
      </c>
      <c r="AK166" s="61">
        <f t="shared" si="436"/>
        <v>12000</v>
      </c>
      <c r="AL166" s="61">
        <f t="shared" si="432"/>
        <v>12000</v>
      </c>
      <c r="AM166" s="61">
        <f t="shared" si="432"/>
        <v>12000</v>
      </c>
      <c r="AN166" s="61">
        <f t="shared" si="458"/>
        <v>12000</v>
      </c>
      <c r="AO166" s="61">
        <f t="shared" si="458"/>
        <v>12000</v>
      </c>
      <c r="AP166" s="61">
        <f t="shared" si="458"/>
        <v>12000</v>
      </c>
      <c r="AQ166" s="61">
        <f t="shared" si="458"/>
        <v>12000</v>
      </c>
      <c r="AR166" s="61">
        <f t="shared" si="458"/>
        <v>12000</v>
      </c>
      <c r="AS166" s="61">
        <f t="shared" si="458"/>
        <v>12000</v>
      </c>
      <c r="AT166" s="61">
        <f t="shared" si="400"/>
        <v>12000</v>
      </c>
      <c r="AU166" s="61">
        <f t="shared" si="400"/>
        <v>12000</v>
      </c>
      <c r="AV166" s="61">
        <f t="shared" si="400"/>
        <v>12000</v>
      </c>
      <c r="AW166" s="61">
        <f t="shared" si="413"/>
        <v>12000</v>
      </c>
      <c r="AX166" s="61">
        <f t="shared" si="423"/>
        <v>12000</v>
      </c>
      <c r="AY166" s="61">
        <f t="shared" si="424"/>
        <v>12000</v>
      </c>
      <c r="AZ166" s="61">
        <f t="shared" si="424"/>
        <v>12000</v>
      </c>
      <c r="BA166" s="61">
        <f t="shared" si="439"/>
        <v>12000</v>
      </c>
      <c r="BB166" s="61">
        <f t="shared" si="450"/>
        <v>12000</v>
      </c>
      <c r="BC166" s="61">
        <f t="shared" si="465"/>
        <v>12000</v>
      </c>
      <c r="BD166" s="61">
        <f t="shared" si="469"/>
        <v>12000</v>
      </c>
      <c r="BE166" s="61">
        <f t="shared" ref="BE166:BI188" si="479">GJ</f>
        <v>12000</v>
      </c>
      <c r="BF166" s="61">
        <f>RJ</f>
        <v>29000</v>
      </c>
      <c r="BG166" s="61">
        <f>RJ</f>
        <v>29000</v>
      </c>
      <c r="BH166" s="61">
        <f>RJ</f>
        <v>29000</v>
      </c>
      <c r="BI166" s="61">
        <f>RJ</f>
        <v>29000</v>
      </c>
      <c r="BJ166" s="61">
        <f>RJ</f>
        <v>29000</v>
      </c>
      <c r="BK166" s="61">
        <f>MP</f>
        <v>20000</v>
      </c>
      <c r="BL166" s="61">
        <f>MP</f>
        <v>20000</v>
      </c>
      <c r="BM166" s="61">
        <f t="shared" si="471"/>
        <v>20000</v>
      </c>
      <c r="BN166" s="61">
        <f t="shared" si="383"/>
        <v>20000</v>
      </c>
      <c r="BO166" s="61">
        <f t="shared" si="383"/>
        <v>20000</v>
      </c>
      <c r="BP166" s="61">
        <f t="shared" si="390"/>
        <v>20000</v>
      </c>
      <c r="BQ166" s="61">
        <f t="shared" si="466"/>
        <v>20000</v>
      </c>
      <c r="BR166" s="61">
        <f t="shared" si="466"/>
        <v>20000</v>
      </c>
      <c r="BS166" s="61">
        <f t="shared" si="455"/>
        <v>20000</v>
      </c>
      <c r="BT166" s="61">
        <f t="shared" si="459"/>
        <v>20000</v>
      </c>
      <c r="BU166" s="61">
        <f t="shared" si="451"/>
        <v>20000</v>
      </c>
      <c r="BV166" s="61">
        <f t="shared" si="441"/>
        <v>20000</v>
      </c>
      <c r="BW166" s="61">
        <f t="shared" si="441"/>
        <v>20000</v>
      </c>
      <c r="BX166" s="61">
        <f t="shared" si="441"/>
        <v>20000</v>
      </c>
      <c r="BY166" s="61">
        <f t="shared" si="441"/>
        <v>20000</v>
      </c>
      <c r="BZ166" s="61">
        <f t="shared" si="441"/>
        <v>20000</v>
      </c>
      <c r="CA166" s="61">
        <f t="shared" si="433"/>
        <v>20000</v>
      </c>
      <c r="CB166" s="61">
        <f t="shared" si="426"/>
        <v>20000</v>
      </c>
      <c r="CC166" s="61">
        <f t="shared" si="402"/>
        <v>20000</v>
      </c>
      <c r="CD166" s="61">
        <f t="shared" ref="CD166:CD185" si="480">MP</f>
        <v>20000</v>
      </c>
      <c r="CE166" s="61">
        <f t="shared" si="472"/>
        <v>20000</v>
      </c>
      <c r="CF166" s="61">
        <f t="shared" si="393"/>
        <v>20000</v>
      </c>
      <c r="CG166" s="61">
        <f t="shared" si="393"/>
        <v>20000</v>
      </c>
      <c r="CH166" s="61">
        <f t="shared" si="467"/>
        <v>20000</v>
      </c>
      <c r="CI166" s="61">
        <f t="shared" si="460"/>
        <v>20000</v>
      </c>
      <c r="CJ166" s="61">
        <f t="shared" si="434"/>
        <v>20000</v>
      </c>
      <c r="CK166" s="61">
        <f t="shared" si="442"/>
        <v>20000</v>
      </c>
      <c r="CL166" s="61">
        <f t="shared" si="442"/>
        <v>20000</v>
      </c>
      <c r="CM166" s="61">
        <f t="shared" si="442"/>
        <v>20000</v>
      </c>
      <c r="CN166" s="61">
        <f t="shared" si="442"/>
        <v>20000</v>
      </c>
      <c r="CO166" s="61">
        <f t="shared" si="447"/>
        <v>20000</v>
      </c>
      <c r="CP166" s="61">
        <f t="shared" si="447"/>
        <v>20000</v>
      </c>
      <c r="CQ166" s="61">
        <f t="shared" si="447"/>
        <v>20000</v>
      </c>
      <c r="CR166" s="61">
        <f t="shared" si="447"/>
        <v>20000</v>
      </c>
      <c r="CS166" s="61">
        <f t="shared" si="447"/>
        <v>20000</v>
      </c>
      <c r="CT166" s="61">
        <f t="shared" si="447"/>
        <v>20000</v>
      </c>
      <c r="CU166" s="61">
        <f t="shared" si="362"/>
        <v>20000</v>
      </c>
      <c r="CV166" s="61">
        <f t="shared" ref="CV166:CW185" si="481">MP</f>
        <v>20000</v>
      </c>
      <c r="CW166" s="61">
        <f t="shared" si="481"/>
        <v>20000</v>
      </c>
      <c r="CX166" s="61">
        <f t="shared" si="375"/>
        <v>20000</v>
      </c>
      <c r="CY166" s="61">
        <f t="shared" si="365"/>
        <v>20000</v>
      </c>
      <c r="CZ166" s="61">
        <f t="shared" si="365"/>
        <v>20000</v>
      </c>
      <c r="DA166" s="61">
        <f t="shared" si="365"/>
        <v>20000</v>
      </c>
      <c r="DB166" s="61">
        <f t="shared" si="376"/>
        <v>20000</v>
      </c>
      <c r="DC166" s="61">
        <f t="shared" si="376"/>
        <v>20000</v>
      </c>
      <c r="DD166" s="61">
        <f t="shared" si="370"/>
        <v>20000</v>
      </c>
      <c r="DE166" s="61">
        <f t="shared" si="366"/>
        <v>20000</v>
      </c>
      <c r="DF166" s="61">
        <f t="shared" si="366"/>
        <v>20000</v>
      </c>
      <c r="DG166" s="61">
        <f t="shared" ref="DG166:DH171" si="482">MP</f>
        <v>20000</v>
      </c>
      <c r="DH166" s="61">
        <f t="shared" si="482"/>
        <v>20000</v>
      </c>
      <c r="DI166" s="61">
        <f t="shared" si="461"/>
        <v>7000</v>
      </c>
      <c r="DJ166" s="61">
        <f t="shared" ref="DJ166:DQ170" si="483">CT</f>
        <v>7000</v>
      </c>
      <c r="DK166" s="61">
        <f t="shared" si="483"/>
        <v>7000</v>
      </c>
      <c r="DL166" s="61">
        <f t="shared" si="483"/>
        <v>7000</v>
      </c>
      <c r="DM166" s="61">
        <f t="shared" si="483"/>
        <v>7000</v>
      </c>
      <c r="DN166" s="61">
        <f t="shared" si="483"/>
        <v>7000</v>
      </c>
      <c r="DO166" s="61">
        <f t="shared" si="483"/>
        <v>7000</v>
      </c>
      <c r="DP166" s="61">
        <f t="shared" si="483"/>
        <v>7000</v>
      </c>
      <c r="DQ166" s="61">
        <f t="shared" si="483"/>
        <v>7000</v>
      </c>
      <c r="DR166" s="61">
        <f t="shared" si="448"/>
        <v>7000</v>
      </c>
      <c r="DS166" s="61">
        <f t="shared" si="452"/>
        <v>7000</v>
      </c>
      <c r="DT166" s="61">
        <f t="shared" si="462"/>
        <v>7000</v>
      </c>
      <c r="DU166" s="61">
        <f t="shared" si="470"/>
        <v>7000</v>
      </c>
      <c r="DV166" s="61">
        <f t="shared" si="474"/>
        <v>7000</v>
      </c>
      <c r="DW166" s="61">
        <f t="shared" si="415"/>
        <v>16000</v>
      </c>
      <c r="DX166" s="61">
        <f t="shared" si="415"/>
        <v>16000</v>
      </c>
      <c r="DY166" s="61">
        <f t="shared" si="475"/>
        <v>16000</v>
      </c>
      <c r="DZ166" s="61">
        <f t="shared" si="475"/>
        <v>16000</v>
      </c>
      <c r="EA166" s="61">
        <f t="shared" si="475"/>
        <v>16000</v>
      </c>
      <c r="EB166" s="61">
        <f t="shared" si="475"/>
        <v>16000</v>
      </c>
      <c r="EC166" s="61">
        <f t="shared" si="475"/>
        <v>16000</v>
      </c>
      <c r="ED166" s="61">
        <f t="shared" si="475"/>
        <v>16000</v>
      </c>
      <c r="EE166" s="61">
        <f t="shared" si="416"/>
        <v>16000</v>
      </c>
      <c r="EF166" s="61">
        <f t="shared" si="406"/>
        <v>16000</v>
      </c>
      <c r="EG166" s="61">
        <f t="shared" si="406"/>
        <v>16000</v>
      </c>
      <c r="EH166" s="61">
        <f t="shared" si="476"/>
        <v>16000</v>
      </c>
      <c r="EI166" s="61">
        <f t="shared" si="476"/>
        <v>16000</v>
      </c>
      <c r="EJ166" s="61">
        <f t="shared" si="477"/>
        <v>36000</v>
      </c>
      <c r="EK166" s="61">
        <f t="shared" si="477"/>
        <v>36000</v>
      </c>
      <c r="EL166" s="61">
        <f t="shared" si="477"/>
        <v>36000</v>
      </c>
      <c r="EM166" s="61">
        <f t="shared" si="468"/>
        <v>36000</v>
      </c>
      <c r="EN166" s="61">
        <f t="shared" si="463"/>
        <v>36000</v>
      </c>
      <c r="EO166" s="61">
        <f t="shared" si="457"/>
        <v>36000</v>
      </c>
      <c r="EP166" s="61">
        <f t="shared" si="453"/>
        <v>36000</v>
      </c>
      <c r="EQ166" s="61">
        <f t="shared" si="453"/>
        <v>36000</v>
      </c>
      <c r="ER166" s="61">
        <f t="shared" si="449"/>
        <v>36000</v>
      </c>
      <c r="ES166" s="61">
        <f t="shared" si="444"/>
        <v>36000</v>
      </c>
      <c r="ET166" s="61">
        <f t="shared" si="438"/>
        <v>36000</v>
      </c>
      <c r="EU166" s="61">
        <f t="shared" si="428"/>
        <v>36000</v>
      </c>
      <c r="EV166" s="61">
        <f t="shared" si="409"/>
        <v>36000</v>
      </c>
      <c r="EW166" s="61">
        <f t="shared" ref="EW166:EY182" si="484">WB</f>
        <v>36000</v>
      </c>
      <c r="EX166" s="61">
        <f t="shared" si="398"/>
        <v>36000</v>
      </c>
      <c r="EY166" s="61">
        <f t="shared" si="410"/>
        <v>36000</v>
      </c>
      <c r="EZ166" s="61">
        <f t="shared" si="445"/>
        <v>36000</v>
      </c>
      <c r="FA166" s="61">
        <f t="shared" si="445"/>
        <v>36000</v>
      </c>
      <c r="FB166" s="61">
        <f t="shared" si="464"/>
        <v>36000</v>
      </c>
      <c r="FC166" s="61">
        <f t="shared" si="478"/>
        <v>36000</v>
      </c>
      <c r="FD166" s="61">
        <f t="shared" ref="FD166:FD181" si="485">WB</f>
        <v>36000</v>
      </c>
      <c r="FE166" s="61"/>
      <c r="FF166" s="61"/>
      <c r="FG166" s="61"/>
      <c r="FH166" s="61"/>
      <c r="FI166" s="61"/>
      <c r="FJ166" s="61"/>
      <c r="FK166" s="61"/>
      <c r="FL166" s="61"/>
      <c r="FM166" s="61"/>
      <c r="FN166" s="61"/>
      <c r="FO166" s="61"/>
      <c r="FP166" s="61"/>
      <c r="FQ166" s="61"/>
      <c r="FR166" s="61"/>
      <c r="FS166" s="61"/>
      <c r="FT166" s="61"/>
      <c r="FU166" s="61"/>
      <c r="FV166" s="61">
        <f t="shared" ref="FV166" si="486">TR</f>
        <v>33000</v>
      </c>
      <c r="FW166" s="61">
        <f t="shared" si="419"/>
        <v>33000</v>
      </c>
      <c r="FX166" s="61"/>
      <c r="FY166" s="61"/>
      <c r="FZ166" s="61"/>
      <c r="GA166" s="61"/>
      <c r="GB166" s="61">
        <f t="shared" si="381"/>
        <v>24000</v>
      </c>
      <c r="GC166" s="61">
        <f t="shared" si="380"/>
        <v>24000</v>
      </c>
      <c r="GD166" s="61">
        <f t="shared" si="380"/>
        <v>24000</v>
      </c>
      <c r="GE166" s="61">
        <f t="shared" si="420"/>
        <v>24000</v>
      </c>
      <c r="GF166" s="61">
        <f t="shared" si="381"/>
        <v>24000</v>
      </c>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row>
    <row r="167" spans="1:233" ht="1.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f>GJ</f>
        <v>12000</v>
      </c>
      <c r="X167" s="61">
        <f t="shared" si="430"/>
        <v>12000</v>
      </c>
      <c r="Y167" s="61">
        <f t="shared" si="430"/>
        <v>12000</v>
      </c>
      <c r="Z167" s="61">
        <f t="shared" si="430"/>
        <v>12000</v>
      </c>
      <c r="AA167" s="61">
        <f t="shared" si="430"/>
        <v>12000</v>
      </c>
      <c r="AB167" s="61">
        <f t="shared" si="430"/>
        <v>12000</v>
      </c>
      <c r="AC167" s="61">
        <f t="shared" si="430"/>
        <v>12000</v>
      </c>
      <c r="AD167" s="61">
        <f t="shared" si="430"/>
        <v>12000</v>
      </c>
      <c r="AE167" s="61">
        <f t="shared" si="435"/>
        <v>12000</v>
      </c>
      <c r="AF167" s="61">
        <f t="shared" si="435"/>
        <v>12000</v>
      </c>
      <c r="AG167" s="61">
        <f t="shared" si="431"/>
        <v>12000</v>
      </c>
      <c r="AH167" s="61">
        <f t="shared" si="431"/>
        <v>12000</v>
      </c>
      <c r="AI167" s="61">
        <f t="shared" si="422"/>
        <v>12000</v>
      </c>
      <c r="AJ167" s="61">
        <f t="shared" si="436"/>
        <v>12000</v>
      </c>
      <c r="AK167" s="61">
        <f t="shared" si="436"/>
        <v>12000</v>
      </c>
      <c r="AL167" s="61">
        <f t="shared" si="432"/>
        <v>12000</v>
      </c>
      <c r="AM167" s="61">
        <f t="shared" si="432"/>
        <v>12000</v>
      </c>
      <c r="AN167" s="61">
        <f t="shared" si="458"/>
        <v>12000</v>
      </c>
      <c r="AO167" s="61">
        <f t="shared" si="458"/>
        <v>12000</v>
      </c>
      <c r="AP167" s="61">
        <f t="shared" si="458"/>
        <v>12000</v>
      </c>
      <c r="AQ167" s="61">
        <f t="shared" si="458"/>
        <v>12000</v>
      </c>
      <c r="AR167" s="61">
        <f t="shared" si="458"/>
        <v>12000</v>
      </c>
      <c r="AS167" s="61">
        <f t="shared" si="458"/>
        <v>12000</v>
      </c>
      <c r="AT167" s="61">
        <f t="shared" si="400"/>
        <v>12000</v>
      </c>
      <c r="AU167" s="61">
        <f t="shared" si="400"/>
        <v>12000</v>
      </c>
      <c r="AV167" s="61">
        <f t="shared" si="400"/>
        <v>12000</v>
      </c>
      <c r="AW167" s="61">
        <f t="shared" si="413"/>
        <v>12000</v>
      </c>
      <c r="AX167" s="61">
        <f t="shared" si="423"/>
        <v>12000</v>
      </c>
      <c r="AY167" s="61">
        <f t="shared" si="424"/>
        <v>12000</v>
      </c>
      <c r="AZ167" s="61">
        <f t="shared" si="424"/>
        <v>12000</v>
      </c>
      <c r="BA167" s="61">
        <f t="shared" si="439"/>
        <v>12000</v>
      </c>
      <c r="BB167" s="61">
        <f t="shared" si="450"/>
        <v>12000</v>
      </c>
      <c r="BC167" s="61">
        <f t="shared" si="465"/>
        <v>12000</v>
      </c>
      <c r="BD167" s="61">
        <f t="shared" si="469"/>
        <v>12000</v>
      </c>
      <c r="BE167" s="61">
        <f t="shared" si="479"/>
        <v>12000</v>
      </c>
      <c r="BF167" s="61"/>
      <c r="BG167" s="61">
        <f t="shared" si="414"/>
        <v>29000</v>
      </c>
      <c r="BH167" s="61">
        <f t="shared" si="414"/>
        <v>29000</v>
      </c>
      <c r="BI167" s="61">
        <f t="shared" ref="BH167:BJ168" si="487">RJ</f>
        <v>29000</v>
      </c>
      <c r="BJ167" s="61">
        <f t="shared" si="487"/>
        <v>29000</v>
      </c>
      <c r="BK167" s="61">
        <f t="shared" ref="BK167:BK169" si="488">MP</f>
        <v>20000</v>
      </c>
      <c r="BL167" s="61">
        <f>MP</f>
        <v>20000</v>
      </c>
      <c r="BM167" s="61">
        <f t="shared" si="471"/>
        <v>20000</v>
      </c>
      <c r="BN167" s="61">
        <f t="shared" si="383"/>
        <v>20000</v>
      </c>
      <c r="BO167" s="61">
        <f t="shared" si="383"/>
        <v>20000</v>
      </c>
      <c r="BP167" s="61">
        <f t="shared" si="390"/>
        <v>20000</v>
      </c>
      <c r="BQ167" s="61">
        <f t="shared" si="466"/>
        <v>20000</v>
      </c>
      <c r="BR167" s="61">
        <f t="shared" si="466"/>
        <v>20000</v>
      </c>
      <c r="BS167" s="61">
        <f t="shared" si="455"/>
        <v>20000</v>
      </c>
      <c r="BT167" s="61">
        <f t="shared" si="459"/>
        <v>20000</v>
      </c>
      <c r="BU167" s="61">
        <f t="shared" si="451"/>
        <v>20000</v>
      </c>
      <c r="BV167" s="61">
        <f t="shared" si="441"/>
        <v>20000</v>
      </c>
      <c r="BW167" s="61">
        <f t="shared" si="441"/>
        <v>20000</v>
      </c>
      <c r="BX167" s="61">
        <f t="shared" si="441"/>
        <v>20000</v>
      </c>
      <c r="BY167" s="61">
        <f t="shared" si="441"/>
        <v>20000</v>
      </c>
      <c r="BZ167" s="61">
        <f t="shared" si="441"/>
        <v>20000</v>
      </c>
      <c r="CA167" s="61">
        <f t="shared" si="433"/>
        <v>20000</v>
      </c>
      <c r="CB167" s="61">
        <f t="shared" si="426"/>
        <v>20000</v>
      </c>
      <c r="CC167" s="61">
        <f t="shared" si="402"/>
        <v>20000</v>
      </c>
      <c r="CD167" s="61">
        <f t="shared" si="480"/>
        <v>20000</v>
      </c>
      <c r="CE167" s="61">
        <f t="shared" si="472"/>
        <v>20000</v>
      </c>
      <c r="CF167" s="61">
        <f t="shared" si="393"/>
        <v>20000</v>
      </c>
      <c r="CG167" s="61">
        <f t="shared" si="393"/>
        <v>20000</v>
      </c>
      <c r="CH167" s="61">
        <f t="shared" si="467"/>
        <v>20000</v>
      </c>
      <c r="CI167" s="61">
        <f t="shared" si="460"/>
        <v>20000</v>
      </c>
      <c r="CJ167" s="61">
        <f t="shared" si="434"/>
        <v>20000</v>
      </c>
      <c r="CK167" s="61">
        <f t="shared" si="442"/>
        <v>20000</v>
      </c>
      <c r="CL167" s="61">
        <f t="shared" si="442"/>
        <v>20000</v>
      </c>
      <c r="CM167" s="61">
        <f t="shared" si="442"/>
        <v>20000</v>
      </c>
      <c r="CN167" s="61">
        <f t="shared" si="442"/>
        <v>20000</v>
      </c>
      <c r="CO167" s="61">
        <f t="shared" si="447"/>
        <v>20000</v>
      </c>
      <c r="CP167" s="61">
        <f t="shared" si="447"/>
        <v>20000</v>
      </c>
      <c r="CQ167" s="61">
        <f t="shared" si="447"/>
        <v>20000</v>
      </c>
      <c r="CR167" s="61">
        <f t="shared" si="447"/>
        <v>20000</v>
      </c>
      <c r="CS167" s="61">
        <f t="shared" si="447"/>
        <v>20000</v>
      </c>
      <c r="CT167" s="61">
        <f t="shared" si="447"/>
        <v>20000</v>
      </c>
      <c r="CU167" s="61">
        <f t="shared" si="362"/>
        <v>20000</v>
      </c>
      <c r="CV167" s="61">
        <f t="shared" si="481"/>
        <v>20000</v>
      </c>
      <c r="CW167" s="61">
        <f t="shared" si="481"/>
        <v>20000</v>
      </c>
      <c r="CX167" s="61">
        <f t="shared" si="375"/>
        <v>20000</v>
      </c>
      <c r="CY167" s="61">
        <f t="shared" si="365"/>
        <v>20000</v>
      </c>
      <c r="CZ167" s="61">
        <f t="shared" si="365"/>
        <v>20000</v>
      </c>
      <c r="DA167" s="61">
        <f t="shared" si="365"/>
        <v>20000</v>
      </c>
      <c r="DB167" s="61">
        <f t="shared" si="376"/>
        <v>20000</v>
      </c>
      <c r="DC167" s="61">
        <f t="shared" si="376"/>
        <v>20000</v>
      </c>
      <c r="DD167" s="61">
        <f t="shared" si="370"/>
        <v>20000</v>
      </c>
      <c r="DE167" s="61">
        <f t="shared" si="366"/>
        <v>20000</v>
      </c>
      <c r="DF167" s="61">
        <f t="shared" si="366"/>
        <v>20000</v>
      </c>
      <c r="DG167" s="61">
        <f t="shared" si="482"/>
        <v>20000</v>
      </c>
      <c r="DH167" s="61">
        <f t="shared" si="482"/>
        <v>20000</v>
      </c>
      <c r="DI167" s="61">
        <f>MP</f>
        <v>20000</v>
      </c>
      <c r="DJ167" s="61">
        <f t="shared" si="483"/>
        <v>7000</v>
      </c>
      <c r="DK167" s="61">
        <f t="shared" si="483"/>
        <v>7000</v>
      </c>
      <c r="DL167" s="61">
        <f t="shared" si="483"/>
        <v>7000</v>
      </c>
      <c r="DM167" s="61">
        <f t="shared" si="483"/>
        <v>7000</v>
      </c>
      <c r="DN167" s="61">
        <f t="shared" si="483"/>
        <v>7000</v>
      </c>
      <c r="DO167" s="61">
        <f t="shared" si="483"/>
        <v>7000</v>
      </c>
      <c r="DP167" s="61">
        <f t="shared" si="483"/>
        <v>7000</v>
      </c>
      <c r="DQ167" s="61">
        <f t="shared" si="483"/>
        <v>7000</v>
      </c>
      <c r="DR167" s="61">
        <f t="shared" si="448"/>
        <v>7000</v>
      </c>
      <c r="DS167" s="61">
        <f t="shared" si="452"/>
        <v>7000</v>
      </c>
      <c r="DT167" s="61">
        <f t="shared" si="462"/>
        <v>7000</v>
      </c>
      <c r="DU167" s="61">
        <f t="shared" si="470"/>
        <v>7000</v>
      </c>
      <c r="DV167" s="61">
        <f t="shared" si="474"/>
        <v>7000</v>
      </c>
      <c r="DW167" s="61">
        <f t="shared" si="415"/>
        <v>16000</v>
      </c>
      <c r="DX167" s="61">
        <f t="shared" si="415"/>
        <v>16000</v>
      </c>
      <c r="DY167" s="61">
        <f t="shared" si="475"/>
        <v>16000</v>
      </c>
      <c r="DZ167" s="61">
        <f t="shared" si="475"/>
        <v>16000</v>
      </c>
      <c r="EA167" s="61">
        <f t="shared" si="475"/>
        <v>16000</v>
      </c>
      <c r="EB167" s="61">
        <f t="shared" si="475"/>
        <v>16000</v>
      </c>
      <c r="EC167" s="61">
        <f t="shared" si="475"/>
        <v>16000</v>
      </c>
      <c r="ED167" s="61">
        <f t="shared" si="475"/>
        <v>16000</v>
      </c>
      <c r="EE167" s="61">
        <f t="shared" si="416"/>
        <v>16000</v>
      </c>
      <c r="EF167" s="61">
        <f t="shared" si="406"/>
        <v>16000</v>
      </c>
      <c r="EG167" s="61">
        <f t="shared" si="406"/>
        <v>16000</v>
      </c>
      <c r="EH167" s="61">
        <f t="shared" si="476"/>
        <v>16000</v>
      </c>
      <c r="EI167" s="61">
        <f t="shared" si="476"/>
        <v>16000</v>
      </c>
      <c r="EJ167" s="61">
        <f t="shared" si="477"/>
        <v>36000</v>
      </c>
      <c r="EK167" s="61">
        <f t="shared" si="477"/>
        <v>36000</v>
      </c>
      <c r="EL167" s="61">
        <f t="shared" si="477"/>
        <v>36000</v>
      </c>
      <c r="EM167" s="61">
        <f t="shared" si="468"/>
        <v>36000</v>
      </c>
      <c r="EN167" s="61">
        <f t="shared" si="463"/>
        <v>36000</v>
      </c>
      <c r="EO167" s="61">
        <f t="shared" si="457"/>
        <v>36000</v>
      </c>
      <c r="EP167" s="61">
        <f t="shared" si="453"/>
        <v>36000</v>
      </c>
      <c r="EQ167" s="61">
        <f t="shared" si="453"/>
        <v>36000</v>
      </c>
      <c r="ER167" s="61">
        <f t="shared" si="449"/>
        <v>36000</v>
      </c>
      <c r="ES167" s="61">
        <f t="shared" si="444"/>
        <v>36000</v>
      </c>
      <c r="ET167" s="61">
        <f t="shared" si="438"/>
        <v>36000</v>
      </c>
      <c r="EU167" s="61">
        <f t="shared" si="428"/>
        <v>36000</v>
      </c>
      <c r="EV167" s="61">
        <f t="shared" si="409"/>
        <v>36000</v>
      </c>
      <c r="EW167" s="61">
        <f t="shared" si="484"/>
        <v>36000</v>
      </c>
      <c r="EX167" s="61">
        <f t="shared" si="398"/>
        <v>36000</v>
      </c>
      <c r="EY167" s="61">
        <f t="shared" si="410"/>
        <v>36000</v>
      </c>
      <c r="EZ167" s="61">
        <f t="shared" si="445"/>
        <v>36000</v>
      </c>
      <c r="FA167" s="61">
        <f t="shared" si="445"/>
        <v>36000</v>
      </c>
      <c r="FB167" s="61">
        <f t="shared" si="464"/>
        <v>36000</v>
      </c>
      <c r="FC167" s="61">
        <f t="shared" si="478"/>
        <v>36000</v>
      </c>
      <c r="FD167" s="61">
        <f t="shared" si="485"/>
        <v>36000</v>
      </c>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f t="shared" si="381"/>
        <v>24000</v>
      </c>
      <c r="GC167" s="61">
        <f t="shared" si="380"/>
        <v>24000</v>
      </c>
      <c r="GD167" s="61">
        <f t="shared" si="380"/>
        <v>24000</v>
      </c>
      <c r="GE167" s="61">
        <f t="shared" si="420"/>
        <v>24000</v>
      </c>
      <c r="GF167" s="61">
        <f t="shared" si="381"/>
        <v>24000</v>
      </c>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row>
    <row r="168" spans="1:233" ht="1.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f t="shared" ref="Y168:AD169" si="489">GJ</f>
        <v>12000</v>
      </c>
      <c r="Z168" s="61">
        <f t="shared" si="489"/>
        <v>12000</v>
      </c>
      <c r="AA168" s="61">
        <f t="shared" si="489"/>
        <v>12000</v>
      </c>
      <c r="AB168" s="61">
        <f t="shared" si="489"/>
        <v>12000</v>
      </c>
      <c r="AC168" s="61">
        <f t="shared" si="489"/>
        <v>12000</v>
      </c>
      <c r="AD168" s="61">
        <f t="shared" si="489"/>
        <v>12000</v>
      </c>
      <c r="AE168" s="61">
        <f t="shared" si="435"/>
        <v>12000</v>
      </c>
      <c r="AF168" s="61">
        <f t="shared" si="435"/>
        <v>12000</v>
      </c>
      <c r="AG168" s="61">
        <f t="shared" si="431"/>
        <v>12000</v>
      </c>
      <c r="AH168" s="61">
        <f t="shared" si="431"/>
        <v>12000</v>
      </c>
      <c r="AI168" s="61">
        <f t="shared" si="422"/>
        <v>12000</v>
      </c>
      <c r="AJ168" s="61">
        <f t="shared" si="436"/>
        <v>12000</v>
      </c>
      <c r="AK168" s="61">
        <f t="shared" si="436"/>
        <v>12000</v>
      </c>
      <c r="AL168" s="61">
        <f t="shared" si="432"/>
        <v>12000</v>
      </c>
      <c r="AM168" s="61">
        <f t="shared" si="432"/>
        <v>12000</v>
      </c>
      <c r="AN168" s="61">
        <f t="shared" si="458"/>
        <v>12000</v>
      </c>
      <c r="AO168" s="61">
        <f t="shared" si="458"/>
        <v>12000</v>
      </c>
      <c r="AP168" s="61">
        <f t="shared" si="458"/>
        <v>12000</v>
      </c>
      <c r="AQ168" s="61">
        <f t="shared" si="458"/>
        <v>12000</v>
      </c>
      <c r="AR168" s="61">
        <f t="shared" si="458"/>
        <v>12000</v>
      </c>
      <c r="AS168" s="61">
        <f t="shared" si="458"/>
        <v>12000</v>
      </c>
      <c r="AT168" s="61">
        <f t="shared" si="400"/>
        <v>12000</v>
      </c>
      <c r="AU168" s="61">
        <f t="shared" si="400"/>
        <v>12000</v>
      </c>
      <c r="AV168" s="61">
        <f t="shared" si="400"/>
        <v>12000</v>
      </c>
      <c r="AW168" s="61">
        <f t="shared" si="413"/>
        <v>12000</v>
      </c>
      <c r="AX168" s="61">
        <f t="shared" si="423"/>
        <v>12000</v>
      </c>
      <c r="AY168" s="61">
        <f t="shared" si="424"/>
        <v>12000</v>
      </c>
      <c r="AZ168" s="61">
        <f t="shared" si="424"/>
        <v>12000</v>
      </c>
      <c r="BA168" s="61">
        <f t="shared" si="439"/>
        <v>12000</v>
      </c>
      <c r="BB168" s="61">
        <f t="shared" si="450"/>
        <v>12000</v>
      </c>
      <c r="BC168" s="61">
        <f t="shared" si="465"/>
        <v>12000</v>
      </c>
      <c r="BD168" s="61">
        <f t="shared" si="469"/>
        <v>12000</v>
      </c>
      <c r="BE168" s="61">
        <f t="shared" si="479"/>
        <v>12000</v>
      </c>
      <c r="BF168" s="61">
        <f t="shared" ref="BF168:BG175" si="490">GJ</f>
        <v>12000</v>
      </c>
      <c r="BG168" s="61">
        <f t="shared" si="490"/>
        <v>12000</v>
      </c>
      <c r="BH168" s="61">
        <f t="shared" si="487"/>
        <v>29000</v>
      </c>
      <c r="BI168" s="61">
        <f t="shared" si="487"/>
        <v>29000</v>
      </c>
      <c r="BJ168" s="61">
        <f t="shared" si="487"/>
        <v>29000</v>
      </c>
      <c r="BK168" s="61">
        <f t="shared" si="488"/>
        <v>20000</v>
      </c>
      <c r="BL168" s="61">
        <f t="shared" ref="BL168:BL186" si="491">MP</f>
        <v>20000</v>
      </c>
      <c r="BM168" s="61">
        <f t="shared" si="471"/>
        <v>20000</v>
      </c>
      <c r="BN168" s="61">
        <f t="shared" si="383"/>
        <v>20000</v>
      </c>
      <c r="BO168" s="61">
        <f t="shared" si="383"/>
        <v>20000</v>
      </c>
      <c r="BP168" s="61">
        <f t="shared" si="390"/>
        <v>20000</v>
      </c>
      <c r="BQ168" s="61">
        <f t="shared" si="466"/>
        <v>20000</v>
      </c>
      <c r="BR168" s="61">
        <f t="shared" si="466"/>
        <v>20000</v>
      </c>
      <c r="BS168" s="61">
        <f t="shared" si="455"/>
        <v>20000</v>
      </c>
      <c r="BT168" s="61">
        <f t="shared" si="459"/>
        <v>20000</v>
      </c>
      <c r="BU168" s="61">
        <f t="shared" si="451"/>
        <v>20000</v>
      </c>
      <c r="BV168" s="61">
        <f t="shared" ref="BV168:BZ177" si="492">MP</f>
        <v>20000</v>
      </c>
      <c r="BW168" s="61">
        <f t="shared" si="492"/>
        <v>20000</v>
      </c>
      <c r="BX168" s="61">
        <f t="shared" si="492"/>
        <v>20000</v>
      </c>
      <c r="BY168" s="61">
        <f t="shared" si="492"/>
        <v>20000</v>
      </c>
      <c r="BZ168" s="61">
        <f t="shared" si="492"/>
        <v>20000</v>
      </c>
      <c r="CA168" s="61">
        <f t="shared" si="433"/>
        <v>20000</v>
      </c>
      <c r="CB168" s="61">
        <f t="shared" si="426"/>
        <v>20000</v>
      </c>
      <c r="CC168" s="61">
        <f t="shared" si="402"/>
        <v>20000</v>
      </c>
      <c r="CD168" s="61">
        <f t="shared" si="480"/>
        <v>20000</v>
      </c>
      <c r="CE168" s="61">
        <f t="shared" si="472"/>
        <v>20000</v>
      </c>
      <c r="CF168" s="61">
        <f t="shared" si="393"/>
        <v>20000</v>
      </c>
      <c r="CG168" s="61">
        <f t="shared" si="393"/>
        <v>20000</v>
      </c>
      <c r="CH168" s="61">
        <f t="shared" si="467"/>
        <v>20000</v>
      </c>
      <c r="CI168" s="61">
        <f t="shared" si="460"/>
        <v>20000</v>
      </c>
      <c r="CJ168" s="61">
        <f t="shared" si="434"/>
        <v>20000</v>
      </c>
      <c r="CK168" s="61">
        <f t="shared" si="442"/>
        <v>20000</v>
      </c>
      <c r="CL168" s="61">
        <f t="shared" si="442"/>
        <v>20000</v>
      </c>
      <c r="CM168" s="61">
        <f t="shared" si="442"/>
        <v>20000</v>
      </c>
      <c r="CN168" s="61">
        <f t="shared" si="442"/>
        <v>20000</v>
      </c>
      <c r="CO168" s="61">
        <f t="shared" si="447"/>
        <v>20000</v>
      </c>
      <c r="CP168" s="61">
        <f t="shared" si="447"/>
        <v>20000</v>
      </c>
      <c r="CQ168" s="61">
        <f t="shared" si="447"/>
        <v>20000</v>
      </c>
      <c r="CR168" s="61">
        <f t="shared" si="447"/>
        <v>20000</v>
      </c>
      <c r="CS168" s="61">
        <f t="shared" si="447"/>
        <v>20000</v>
      </c>
      <c r="CT168" s="61">
        <f t="shared" si="447"/>
        <v>20000</v>
      </c>
      <c r="CU168" s="61">
        <f t="shared" si="362"/>
        <v>20000</v>
      </c>
      <c r="CV168" s="61">
        <f t="shared" si="481"/>
        <v>20000</v>
      </c>
      <c r="CW168" s="61">
        <f t="shared" si="481"/>
        <v>20000</v>
      </c>
      <c r="CX168" s="61">
        <f t="shared" si="375"/>
        <v>20000</v>
      </c>
      <c r="CY168" s="61">
        <f t="shared" si="365"/>
        <v>20000</v>
      </c>
      <c r="CZ168" s="61">
        <f t="shared" si="365"/>
        <v>20000</v>
      </c>
      <c r="DA168" s="61">
        <f t="shared" si="365"/>
        <v>20000</v>
      </c>
      <c r="DB168" s="61">
        <f t="shared" si="376"/>
        <v>20000</v>
      </c>
      <c r="DC168" s="61">
        <f t="shared" si="376"/>
        <v>20000</v>
      </c>
      <c r="DD168" s="61">
        <f t="shared" si="370"/>
        <v>20000</v>
      </c>
      <c r="DE168" s="61">
        <f t="shared" si="366"/>
        <v>20000</v>
      </c>
      <c r="DF168" s="61">
        <f t="shared" si="366"/>
        <v>20000</v>
      </c>
      <c r="DG168" s="61">
        <f t="shared" si="482"/>
        <v>20000</v>
      </c>
      <c r="DH168" s="61">
        <f t="shared" si="482"/>
        <v>20000</v>
      </c>
      <c r="DI168" s="61">
        <f>MP</f>
        <v>20000</v>
      </c>
      <c r="DJ168" s="61">
        <f t="shared" si="483"/>
        <v>7000</v>
      </c>
      <c r="DK168" s="61">
        <f t="shared" ref="DK168:DQ177" si="493">CT</f>
        <v>7000</v>
      </c>
      <c r="DL168" s="61">
        <f t="shared" si="493"/>
        <v>7000</v>
      </c>
      <c r="DM168" s="61">
        <f t="shared" si="493"/>
        <v>7000</v>
      </c>
      <c r="DN168" s="61">
        <f t="shared" si="493"/>
        <v>7000</v>
      </c>
      <c r="DO168" s="61">
        <f t="shared" si="493"/>
        <v>7000</v>
      </c>
      <c r="DP168" s="61">
        <f t="shared" si="493"/>
        <v>7000</v>
      </c>
      <c r="DQ168" s="61">
        <f t="shared" si="493"/>
        <v>7000</v>
      </c>
      <c r="DR168" s="61">
        <f t="shared" si="448"/>
        <v>7000</v>
      </c>
      <c r="DS168" s="61">
        <f t="shared" si="452"/>
        <v>7000</v>
      </c>
      <c r="DT168" s="61">
        <f t="shared" si="462"/>
        <v>7000</v>
      </c>
      <c r="DU168" s="61">
        <f t="shared" si="470"/>
        <v>7000</v>
      </c>
      <c r="DV168" s="61">
        <f t="shared" si="474"/>
        <v>7000</v>
      </c>
      <c r="DW168" s="61">
        <f t="shared" si="415"/>
        <v>16000</v>
      </c>
      <c r="DX168" s="61">
        <f t="shared" si="415"/>
        <v>16000</v>
      </c>
      <c r="DY168" s="61">
        <f t="shared" si="475"/>
        <v>16000</v>
      </c>
      <c r="DZ168" s="61">
        <f t="shared" si="475"/>
        <v>16000</v>
      </c>
      <c r="EA168" s="61">
        <f t="shared" si="475"/>
        <v>16000</v>
      </c>
      <c r="EB168" s="61">
        <f t="shared" si="475"/>
        <v>16000</v>
      </c>
      <c r="EC168" s="61">
        <f t="shared" si="475"/>
        <v>16000</v>
      </c>
      <c r="ED168" s="61">
        <f t="shared" si="475"/>
        <v>16000</v>
      </c>
      <c r="EE168" s="61">
        <f t="shared" si="416"/>
        <v>16000</v>
      </c>
      <c r="EF168" s="61">
        <f t="shared" si="406"/>
        <v>16000</v>
      </c>
      <c r="EG168" s="61">
        <f t="shared" si="406"/>
        <v>16000</v>
      </c>
      <c r="EH168" s="61">
        <f t="shared" si="476"/>
        <v>16000</v>
      </c>
      <c r="EI168" s="61">
        <f t="shared" si="476"/>
        <v>16000</v>
      </c>
      <c r="EJ168" s="61">
        <f t="shared" si="477"/>
        <v>36000</v>
      </c>
      <c r="EK168" s="61">
        <f t="shared" si="477"/>
        <v>36000</v>
      </c>
      <c r="EL168" s="61">
        <f t="shared" si="477"/>
        <v>36000</v>
      </c>
      <c r="EM168" s="61">
        <f t="shared" si="468"/>
        <v>36000</v>
      </c>
      <c r="EN168" s="61">
        <f t="shared" si="463"/>
        <v>36000</v>
      </c>
      <c r="EO168" s="61">
        <f t="shared" si="457"/>
        <v>36000</v>
      </c>
      <c r="EP168" s="61">
        <f t="shared" si="453"/>
        <v>36000</v>
      </c>
      <c r="EQ168" s="61">
        <f t="shared" si="453"/>
        <v>36000</v>
      </c>
      <c r="ER168" s="61">
        <f t="shared" si="449"/>
        <v>36000</v>
      </c>
      <c r="ES168" s="61">
        <f t="shared" si="444"/>
        <v>36000</v>
      </c>
      <c r="ET168" s="61">
        <f t="shared" si="438"/>
        <v>36000</v>
      </c>
      <c r="EU168" s="61">
        <f t="shared" si="428"/>
        <v>36000</v>
      </c>
      <c r="EV168" s="61">
        <f t="shared" si="409"/>
        <v>36000</v>
      </c>
      <c r="EW168" s="61">
        <f t="shared" si="484"/>
        <v>36000</v>
      </c>
      <c r="EX168" s="61">
        <f t="shared" si="398"/>
        <v>36000</v>
      </c>
      <c r="EY168" s="61">
        <f t="shared" si="410"/>
        <v>36000</v>
      </c>
      <c r="EZ168" s="61">
        <f t="shared" si="445"/>
        <v>36000</v>
      </c>
      <c r="FA168" s="61">
        <f t="shared" si="445"/>
        <v>36000</v>
      </c>
      <c r="FB168" s="61">
        <f t="shared" si="464"/>
        <v>36000</v>
      </c>
      <c r="FC168" s="61">
        <f t="shared" si="478"/>
        <v>36000</v>
      </c>
      <c r="FD168" s="61">
        <f t="shared" si="485"/>
        <v>36000</v>
      </c>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f t="shared" si="381"/>
        <v>24000</v>
      </c>
      <c r="GC168" s="61">
        <f t="shared" si="380"/>
        <v>24000</v>
      </c>
      <c r="GD168" s="61">
        <f t="shared" si="380"/>
        <v>24000</v>
      </c>
      <c r="GE168" s="61">
        <f t="shared" si="420"/>
        <v>24000</v>
      </c>
      <c r="GF168" s="61">
        <f t="shared" si="381"/>
        <v>24000</v>
      </c>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row>
    <row r="169" spans="1:233" ht="1.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f t="shared" si="489"/>
        <v>12000</v>
      </c>
      <c r="Z169" s="61">
        <f t="shared" si="489"/>
        <v>12000</v>
      </c>
      <c r="AA169" s="61">
        <f t="shared" si="489"/>
        <v>12000</v>
      </c>
      <c r="AB169" s="61">
        <f t="shared" si="489"/>
        <v>12000</v>
      </c>
      <c r="AC169" s="61">
        <f t="shared" si="489"/>
        <v>12000</v>
      </c>
      <c r="AD169" s="61">
        <f t="shared" si="489"/>
        <v>12000</v>
      </c>
      <c r="AE169" s="61">
        <f t="shared" si="435"/>
        <v>12000</v>
      </c>
      <c r="AF169" s="61">
        <f t="shared" si="435"/>
        <v>12000</v>
      </c>
      <c r="AG169" s="61">
        <f>GJ</f>
        <v>12000</v>
      </c>
      <c r="AH169" s="61"/>
      <c r="AI169" s="61">
        <f t="shared" si="422"/>
        <v>12000</v>
      </c>
      <c r="AJ169" s="61">
        <f t="shared" si="436"/>
        <v>12000</v>
      </c>
      <c r="AK169" s="61">
        <f t="shared" si="436"/>
        <v>12000</v>
      </c>
      <c r="AL169" s="61">
        <f t="shared" si="432"/>
        <v>12000</v>
      </c>
      <c r="AM169" s="61">
        <f t="shared" si="432"/>
        <v>12000</v>
      </c>
      <c r="AN169" s="61">
        <f t="shared" si="458"/>
        <v>12000</v>
      </c>
      <c r="AO169" s="61">
        <f t="shared" si="458"/>
        <v>12000</v>
      </c>
      <c r="AP169" s="61">
        <f t="shared" si="458"/>
        <v>12000</v>
      </c>
      <c r="AQ169" s="61">
        <f t="shared" si="458"/>
        <v>12000</v>
      </c>
      <c r="AR169" s="61">
        <f t="shared" si="458"/>
        <v>12000</v>
      </c>
      <c r="AS169" s="61">
        <f t="shared" si="458"/>
        <v>12000</v>
      </c>
      <c r="AT169" s="61">
        <f t="shared" si="400"/>
        <v>12000</v>
      </c>
      <c r="AU169" s="61">
        <f t="shared" si="400"/>
        <v>12000</v>
      </c>
      <c r="AV169" s="61">
        <f t="shared" si="400"/>
        <v>12000</v>
      </c>
      <c r="AW169" s="61">
        <f t="shared" si="413"/>
        <v>12000</v>
      </c>
      <c r="AX169" s="61">
        <f t="shared" si="423"/>
        <v>12000</v>
      </c>
      <c r="AY169" s="61">
        <f t="shared" si="424"/>
        <v>12000</v>
      </c>
      <c r="AZ169" s="61">
        <f t="shared" si="424"/>
        <v>12000</v>
      </c>
      <c r="BA169" s="61">
        <f t="shared" si="439"/>
        <v>12000</v>
      </c>
      <c r="BB169" s="61">
        <f t="shared" si="450"/>
        <v>12000</v>
      </c>
      <c r="BC169" s="61">
        <f t="shared" si="465"/>
        <v>12000</v>
      </c>
      <c r="BD169" s="61">
        <f t="shared" si="469"/>
        <v>12000</v>
      </c>
      <c r="BE169" s="61">
        <f t="shared" si="479"/>
        <v>12000</v>
      </c>
      <c r="BF169" s="61">
        <f t="shared" si="490"/>
        <v>12000</v>
      </c>
      <c r="BG169" s="61">
        <f t="shared" si="490"/>
        <v>12000</v>
      </c>
      <c r="BH169" s="61">
        <f t="shared" si="479"/>
        <v>12000</v>
      </c>
      <c r="BI169" s="61">
        <f>RJ</f>
        <v>29000</v>
      </c>
      <c r="BJ169" s="61">
        <f>RJ</f>
        <v>29000</v>
      </c>
      <c r="BK169" s="61">
        <f t="shared" si="488"/>
        <v>20000</v>
      </c>
      <c r="BL169" s="61">
        <f t="shared" si="491"/>
        <v>20000</v>
      </c>
      <c r="BM169" s="61">
        <f t="shared" si="471"/>
        <v>20000</v>
      </c>
      <c r="BN169" s="61">
        <f t="shared" si="383"/>
        <v>20000</v>
      </c>
      <c r="BO169" s="61">
        <f t="shared" si="383"/>
        <v>20000</v>
      </c>
      <c r="BP169" s="61">
        <f t="shared" si="390"/>
        <v>20000</v>
      </c>
      <c r="BQ169" s="61">
        <f t="shared" si="466"/>
        <v>20000</v>
      </c>
      <c r="BR169" s="61">
        <f t="shared" si="466"/>
        <v>20000</v>
      </c>
      <c r="BS169" s="61">
        <f t="shared" si="455"/>
        <v>20000</v>
      </c>
      <c r="BT169" s="61">
        <f t="shared" si="459"/>
        <v>20000</v>
      </c>
      <c r="BU169" s="61">
        <f t="shared" si="451"/>
        <v>20000</v>
      </c>
      <c r="BV169" s="61">
        <f t="shared" si="492"/>
        <v>20000</v>
      </c>
      <c r="BW169" s="61">
        <f t="shared" si="492"/>
        <v>20000</v>
      </c>
      <c r="BX169" s="61">
        <f t="shared" si="492"/>
        <v>20000</v>
      </c>
      <c r="BY169" s="61">
        <f t="shared" si="492"/>
        <v>20000</v>
      </c>
      <c r="BZ169" s="61">
        <f t="shared" si="492"/>
        <v>20000</v>
      </c>
      <c r="CA169" s="61">
        <f t="shared" si="433"/>
        <v>20000</v>
      </c>
      <c r="CB169" s="61">
        <f t="shared" si="426"/>
        <v>20000</v>
      </c>
      <c r="CC169" s="61">
        <f t="shared" si="402"/>
        <v>20000</v>
      </c>
      <c r="CD169" s="61">
        <f t="shared" si="480"/>
        <v>20000</v>
      </c>
      <c r="CE169" s="61">
        <f t="shared" si="472"/>
        <v>20000</v>
      </c>
      <c r="CF169" s="61">
        <f t="shared" si="393"/>
        <v>20000</v>
      </c>
      <c r="CG169" s="61">
        <f t="shared" si="393"/>
        <v>20000</v>
      </c>
      <c r="CH169" s="61">
        <f t="shared" si="467"/>
        <v>20000</v>
      </c>
      <c r="CI169" s="61">
        <f t="shared" si="460"/>
        <v>20000</v>
      </c>
      <c r="CJ169" s="61">
        <f t="shared" si="434"/>
        <v>20000</v>
      </c>
      <c r="CK169" s="61">
        <f t="shared" si="442"/>
        <v>20000</v>
      </c>
      <c r="CL169" s="61">
        <f t="shared" si="442"/>
        <v>20000</v>
      </c>
      <c r="CM169" s="61">
        <f t="shared" si="442"/>
        <v>20000</v>
      </c>
      <c r="CN169" s="61">
        <f t="shared" si="442"/>
        <v>20000</v>
      </c>
      <c r="CO169" s="61">
        <f t="shared" ref="CO169:CT178" si="494">MP</f>
        <v>20000</v>
      </c>
      <c r="CP169" s="61">
        <f t="shared" si="494"/>
        <v>20000</v>
      </c>
      <c r="CQ169" s="61">
        <f t="shared" si="494"/>
        <v>20000</v>
      </c>
      <c r="CR169" s="61">
        <f t="shared" si="494"/>
        <v>20000</v>
      </c>
      <c r="CS169" s="61">
        <f t="shared" si="494"/>
        <v>20000</v>
      </c>
      <c r="CT169" s="61">
        <f t="shared" si="494"/>
        <v>20000</v>
      </c>
      <c r="CU169" s="61">
        <f t="shared" si="362"/>
        <v>20000</v>
      </c>
      <c r="CV169" s="61">
        <f t="shared" si="481"/>
        <v>20000</v>
      </c>
      <c r="CW169" s="61">
        <f t="shared" si="481"/>
        <v>20000</v>
      </c>
      <c r="CX169" s="61">
        <f t="shared" si="375"/>
        <v>20000</v>
      </c>
      <c r="CY169" s="61">
        <f t="shared" ref="CY169:DA183" si="495">MP</f>
        <v>20000</v>
      </c>
      <c r="CZ169" s="61">
        <f t="shared" si="495"/>
        <v>20000</v>
      </c>
      <c r="DA169" s="61">
        <f t="shared" si="495"/>
        <v>20000</v>
      </c>
      <c r="DB169" s="61">
        <f t="shared" si="376"/>
        <v>20000</v>
      </c>
      <c r="DC169" s="61">
        <f t="shared" si="376"/>
        <v>20000</v>
      </c>
      <c r="DD169" s="61">
        <f t="shared" si="370"/>
        <v>20000</v>
      </c>
      <c r="DE169" s="61">
        <f t="shared" si="366"/>
        <v>20000</v>
      </c>
      <c r="DF169" s="61">
        <f t="shared" si="366"/>
        <v>20000</v>
      </c>
      <c r="DG169" s="61">
        <f t="shared" si="482"/>
        <v>20000</v>
      </c>
      <c r="DH169" s="61">
        <f t="shared" si="482"/>
        <v>20000</v>
      </c>
      <c r="DI169" s="61">
        <f>MP</f>
        <v>20000</v>
      </c>
      <c r="DJ169" s="61">
        <f t="shared" si="483"/>
        <v>7000</v>
      </c>
      <c r="DK169" s="61">
        <f t="shared" si="493"/>
        <v>7000</v>
      </c>
      <c r="DL169" s="61">
        <f t="shared" si="493"/>
        <v>7000</v>
      </c>
      <c r="DM169" s="61">
        <f t="shared" si="493"/>
        <v>7000</v>
      </c>
      <c r="DN169" s="61">
        <f t="shared" si="493"/>
        <v>7000</v>
      </c>
      <c r="DO169" s="61">
        <f t="shared" si="493"/>
        <v>7000</v>
      </c>
      <c r="DP169" s="61">
        <f t="shared" si="493"/>
        <v>7000</v>
      </c>
      <c r="DQ169" s="61">
        <f t="shared" si="493"/>
        <v>7000</v>
      </c>
      <c r="DR169" s="61">
        <f t="shared" si="448"/>
        <v>7000</v>
      </c>
      <c r="DS169" s="61">
        <f t="shared" si="452"/>
        <v>7000</v>
      </c>
      <c r="DT169" s="61">
        <f t="shared" si="462"/>
        <v>7000</v>
      </c>
      <c r="DU169" s="61">
        <f t="shared" si="470"/>
        <v>7000</v>
      </c>
      <c r="DV169" s="61">
        <f t="shared" si="474"/>
        <v>7000</v>
      </c>
      <c r="DW169" s="61">
        <f t="shared" ref="DW169:DX176" si="496">CT</f>
        <v>7000</v>
      </c>
      <c r="DX169" s="61">
        <f>JH</f>
        <v>16000</v>
      </c>
      <c r="DY169" s="61">
        <f t="shared" si="475"/>
        <v>16000</v>
      </c>
      <c r="DZ169" s="61">
        <f t="shared" si="475"/>
        <v>16000</v>
      </c>
      <c r="EA169" s="61">
        <f t="shared" si="475"/>
        <v>16000</v>
      </c>
      <c r="EB169" s="61">
        <f t="shared" si="475"/>
        <v>16000</v>
      </c>
      <c r="EC169" s="61">
        <f t="shared" si="475"/>
        <v>16000</v>
      </c>
      <c r="ED169" s="61">
        <f t="shared" si="475"/>
        <v>16000</v>
      </c>
      <c r="EE169" s="61">
        <f t="shared" si="416"/>
        <v>16000</v>
      </c>
      <c r="EF169" s="61">
        <f t="shared" si="406"/>
        <v>16000</v>
      </c>
      <c r="EG169" s="61">
        <f t="shared" si="406"/>
        <v>16000</v>
      </c>
      <c r="EH169" s="61">
        <f t="shared" si="476"/>
        <v>16000</v>
      </c>
      <c r="EI169" s="61">
        <f t="shared" si="476"/>
        <v>16000</v>
      </c>
      <c r="EJ169" s="61">
        <f t="shared" ref="EJ169:EK174" si="497">JH</f>
        <v>16000</v>
      </c>
      <c r="EK169" s="61">
        <f t="shared" si="497"/>
        <v>16000</v>
      </c>
      <c r="EL169" s="61">
        <f>WB</f>
        <v>36000</v>
      </c>
      <c r="EM169" s="61">
        <f t="shared" si="468"/>
        <v>36000</v>
      </c>
      <c r="EN169" s="61">
        <f t="shared" si="463"/>
        <v>36000</v>
      </c>
      <c r="EO169" s="61">
        <f t="shared" si="457"/>
        <v>36000</v>
      </c>
      <c r="EP169" s="61">
        <f t="shared" si="453"/>
        <v>36000</v>
      </c>
      <c r="EQ169" s="61">
        <f t="shared" si="453"/>
        <v>36000</v>
      </c>
      <c r="ER169" s="61">
        <f t="shared" si="449"/>
        <v>36000</v>
      </c>
      <c r="ES169" s="61">
        <f t="shared" si="444"/>
        <v>36000</v>
      </c>
      <c r="ET169" s="61">
        <f t="shared" si="438"/>
        <v>36000</v>
      </c>
      <c r="EU169" s="61">
        <f t="shared" si="428"/>
        <v>36000</v>
      </c>
      <c r="EV169" s="61">
        <f t="shared" si="409"/>
        <v>36000</v>
      </c>
      <c r="EW169" s="61">
        <f t="shared" si="484"/>
        <v>36000</v>
      </c>
      <c r="EX169" s="61">
        <f t="shared" si="398"/>
        <v>36000</v>
      </c>
      <c r="EY169" s="61">
        <f t="shared" si="410"/>
        <v>36000</v>
      </c>
      <c r="EZ169" s="61">
        <f t="shared" si="445"/>
        <v>36000</v>
      </c>
      <c r="FA169" s="61">
        <f t="shared" si="445"/>
        <v>36000</v>
      </c>
      <c r="FB169" s="61">
        <f t="shared" si="464"/>
        <v>36000</v>
      </c>
      <c r="FC169" s="61">
        <f t="shared" si="478"/>
        <v>36000</v>
      </c>
      <c r="FD169" s="61">
        <f t="shared" si="485"/>
        <v>36000</v>
      </c>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f t="shared" si="381"/>
        <v>24000</v>
      </c>
      <c r="GC169" s="61">
        <f t="shared" si="380"/>
        <v>24000</v>
      </c>
      <c r="GD169" s="61">
        <f t="shared" si="380"/>
        <v>24000</v>
      </c>
      <c r="GE169" s="61">
        <f t="shared" si="420"/>
        <v>24000</v>
      </c>
      <c r="GF169" s="61">
        <f t="shared" si="381"/>
        <v>24000</v>
      </c>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row>
    <row r="170" spans="1:233" ht="1.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f>GJ</f>
        <v>12000</v>
      </c>
      <c r="AB170" s="61">
        <f>GJ</f>
        <v>12000</v>
      </c>
      <c r="AC170" s="61">
        <f>GJ</f>
        <v>12000</v>
      </c>
      <c r="AD170" s="61">
        <f>GJ</f>
        <v>12000</v>
      </c>
      <c r="AE170" s="61">
        <f>GJ</f>
        <v>12000</v>
      </c>
      <c r="AF170" s="61"/>
      <c r="AG170" s="61"/>
      <c r="AH170" s="61"/>
      <c r="AI170" s="61">
        <f t="shared" si="422"/>
        <v>12000</v>
      </c>
      <c r="AJ170" s="61">
        <f t="shared" si="436"/>
        <v>12000</v>
      </c>
      <c r="AK170" s="61">
        <f t="shared" si="436"/>
        <v>12000</v>
      </c>
      <c r="AL170" s="61">
        <f t="shared" si="432"/>
        <v>12000</v>
      </c>
      <c r="AM170" s="61">
        <f t="shared" si="432"/>
        <v>12000</v>
      </c>
      <c r="AN170" s="61">
        <f t="shared" si="458"/>
        <v>12000</v>
      </c>
      <c r="AO170" s="61">
        <f t="shared" si="458"/>
        <v>12000</v>
      </c>
      <c r="AP170" s="61">
        <f t="shared" si="458"/>
        <v>12000</v>
      </c>
      <c r="AQ170" s="61">
        <f t="shared" si="458"/>
        <v>12000</v>
      </c>
      <c r="AR170" s="61">
        <f t="shared" si="458"/>
        <v>12000</v>
      </c>
      <c r="AS170" s="61">
        <f t="shared" si="458"/>
        <v>12000</v>
      </c>
      <c r="AT170" s="61">
        <f t="shared" si="400"/>
        <v>12000</v>
      </c>
      <c r="AU170" s="61">
        <f t="shared" si="400"/>
        <v>12000</v>
      </c>
      <c r="AV170" s="61">
        <f t="shared" si="400"/>
        <v>12000</v>
      </c>
      <c r="AW170" s="61">
        <f t="shared" si="413"/>
        <v>12000</v>
      </c>
      <c r="AX170" s="61">
        <f t="shared" si="423"/>
        <v>12000</v>
      </c>
      <c r="AY170" s="61">
        <f t="shared" si="424"/>
        <v>12000</v>
      </c>
      <c r="AZ170" s="61">
        <f t="shared" si="424"/>
        <v>12000</v>
      </c>
      <c r="BA170" s="61">
        <f t="shared" si="439"/>
        <v>12000</v>
      </c>
      <c r="BB170" s="61">
        <f t="shared" si="450"/>
        <v>12000</v>
      </c>
      <c r="BC170" s="61">
        <f t="shared" si="465"/>
        <v>12000</v>
      </c>
      <c r="BD170" s="61">
        <f t="shared" si="469"/>
        <v>12000</v>
      </c>
      <c r="BE170" s="61">
        <f t="shared" si="479"/>
        <v>12000</v>
      </c>
      <c r="BF170" s="61">
        <f t="shared" si="490"/>
        <v>12000</v>
      </c>
      <c r="BG170" s="61">
        <f t="shared" si="490"/>
        <v>12000</v>
      </c>
      <c r="BH170" s="61">
        <f t="shared" ref="BH170:BI173" si="498">GJ</f>
        <v>12000</v>
      </c>
      <c r="BI170" s="61">
        <f t="shared" si="498"/>
        <v>12000</v>
      </c>
      <c r="BJ170" s="61">
        <f t="shared" ref="BJ170:BK181" si="499">MP</f>
        <v>20000</v>
      </c>
      <c r="BK170" s="61">
        <f t="shared" si="499"/>
        <v>20000</v>
      </c>
      <c r="BL170" s="61">
        <f t="shared" si="491"/>
        <v>20000</v>
      </c>
      <c r="BM170" s="61">
        <f t="shared" si="471"/>
        <v>20000</v>
      </c>
      <c r="BN170" s="61">
        <f t="shared" si="383"/>
        <v>20000</v>
      </c>
      <c r="BO170" s="61">
        <f t="shared" si="383"/>
        <v>20000</v>
      </c>
      <c r="BP170" s="61">
        <f t="shared" si="390"/>
        <v>20000</v>
      </c>
      <c r="BQ170" s="61">
        <f t="shared" si="466"/>
        <v>20000</v>
      </c>
      <c r="BR170" s="61">
        <f t="shared" si="466"/>
        <v>20000</v>
      </c>
      <c r="BS170" s="61">
        <f t="shared" si="455"/>
        <v>20000</v>
      </c>
      <c r="BT170" s="61">
        <f t="shared" si="459"/>
        <v>20000</v>
      </c>
      <c r="BU170" s="61">
        <f t="shared" si="451"/>
        <v>20000</v>
      </c>
      <c r="BV170" s="61">
        <f t="shared" si="492"/>
        <v>20000</v>
      </c>
      <c r="BW170" s="61">
        <f t="shared" si="492"/>
        <v>20000</v>
      </c>
      <c r="BX170" s="61">
        <f t="shared" si="492"/>
        <v>20000</v>
      </c>
      <c r="BY170" s="61">
        <f t="shared" si="492"/>
        <v>20000</v>
      </c>
      <c r="BZ170" s="61">
        <f t="shared" si="492"/>
        <v>20000</v>
      </c>
      <c r="CA170" s="61">
        <f t="shared" si="433"/>
        <v>20000</v>
      </c>
      <c r="CB170" s="61">
        <f t="shared" si="426"/>
        <v>20000</v>
      </c>
      <c r="CC170" s="61">
        <f t="shared" si="402"/>
        <v>20000</v>
      </c>
      <c r="CD170" s="61">
        <f t="shared" si="480"/>
        <v>20000</v>
      </c>
      <c r="CE170" s="61">
        <f t="shared" si="472"/>
        <v>20000</v>
      </c>
      <c r="CF170" s="61">
        <f t="shared" si="393"/>
        <v>20000</v>
      </c>
      <c r="CG170" s="61">
        <f t="shared" si="393"/>
        <v>20000</v>
      </c>
      <c r="CH170" s="61">
        <f t="shared" si="467"/>
        <v>20000</v>
      </c>
      <c r="CI170" s="61">
        <f t="shared" si="460"/>
        <v>20000</v>
      </c>
      <c r="CJ170" s="61">
        <f t="shared" si="434"/>
        <v>20000</v>
      </c>
      <c r="CK170" s="61">
        <f t="shared" si="442"/>
        <v>20000</v>
      </c>
      <c r="CL170" s="61">
        <f t="shared" si="442"/>
        <v>20000</v>
      </c>
      <c r="CM170" s="61">
        <f t="shared" si="442"/>
        <v>20000</v>
      </c>
      <c r="CN170" s="61">
        <f t="shared" si="442"/>
        <v>20000</v>
      </c>
      <c r="CO170" s="61">
        <f t="shared" si="494"/>
        <v>20000</v>
      </c>
      <c r="CP170" s="61">
        <f t="shared" si="494"/>
        <v>20000</v>
      </c>
      <c r="CQ170" s="61">
        <f t="shared" si="494"/>
        <v>20000</v>
      </c>
      <c r="CR170" s="61">
        <f t="shared" si="494"/>
        <v>20000</v>
      </c>
      <c r="CS170" s="61">
        <f t="shared" si="494"/>
        <v>20000</v>
      </c>
      <c r="CT170" s="61">
        <f t="shared" si="494"/>
        <v>20000</v>
      </c>
      <c r="CU170" s="61">
        <f t="shared" si="362"/>
        <v>20000</v>
      </c>
      <c r="CV170" s="61">
        <f t="shared" si="481"/>
        <v>20000</v>
      </c>
      <c r="CW170" s="61">
        <f t="shared" si="481"/>
        <v>20000</v>
      </c>
      <c r="CX170" s="61">
        <f t="shared" si="375"/>
        <v>20000</v>
      </c>
      <c r="CY170" s="61">
        <f t="shared" si="495"/>
        <v>20000</v>
      </c>
      <c r="CZ170" s="61">
        <f t="shared" si="495"/>
        <v>20000</v>
      </c>
      <c r="DA170" s="61">
        <f t="shared" si="495"/>
        <v>20000</v>
      </c>
      <c r="DB170" s="61">
        <f t="shared" si="376"/>
        <v>20000</v>
      </c>
      <c r="DC170" s="61">
        <f t="shared" si="376"/>
        <v>20000</v>
      </c>
      <c r="DD170" s="61">
        <f t="shared" si="370"/>
        <v>20000</v>
      </c>
      <c r="DE170" s="61">
        <f t="shared" si="366"/>
        <v>20000</v>
      </c>
      <c r="DF170" s="61">
        <f t="shared" si="366"/>
        <v>20000</v>
      </c>
      <c r="DG170" s="61">
        <f t="shared" si="482"/>
        <v>20000</v>
      </c>
      <c r="DH170" s="61">
        <f t="shared" si="482"/>
        <v>20000</v>
      </c>
      <c r="DI170" s="61">
        <f t="shared" ref="DG170:DI203" si="500">CT</f>
        <v>7000</v>
      </c>
      <c r="DJ170" s="61">
        <f t="shared" si="483"/>
        <v>7000</v>
      </c>
      <c r="DK170" s="61">
        <f t="shared" si="493"/>
        <v>7000</v>
      </c>
      <c r="DL170" s="61">
        <f t="shared" si="493"/>
        <v>7000</v>
      </c>
      <c r="DM170" s="61">
        <f t="shared" si="493"/>
        <v>7000</v>
      </c>
      <c r="DN170" s="61">
        <f t="shared" si="493"/>
        <v>7000</v>
      </c>
      <c r="DO170" s="61">
        <f t="shared" si="493"/>
        <v>7000</v>
      </c>
      <c r="DP170" s="61">
        <f t="shared" si="493"/>
        <v>7000</v>
      </c>
      <c r="DQ170" s="61">
        <f t="shared" si="493"/>
        <v>7000</v>
      </c>
      <c r="DR170" s="61">
        <f t="shared" si="448"/>
        <v>7000</v>
      </c>
      <c r="DS170" s="61">
        <f t="shared" si="452"/>
        <v>7000</v>
      </c>
      <c r="DT170" s="61">
        <f t="shared" si="462"/>
        <v>7000</v>
      </c>
      <c r="DU170" s="61">
        <f t="shared" si="470"/>
        <v>7000</v>
      </c>
      <c r="DV170" s="61">
        <f t="shared" si="474"/>
        <v>7000</v>
      </c>
      <c r="DW170" s="61">
        <f t="shared" si="496"/>
        <v>7000</v>
      </c>
      <c r="DX170" s="61">
        <f t="shared" si="496"/>
        <v>7000</v>
      </c>
      <c r="DY170" s="61">
        <f t="shared" si="475"/>
        <v>16000</v>
      </c>
      <c r="DZ170" s="61">
        <f t="shared" si="475"/>
        <v>16000</v>
      </c>
      <c r="EA170" s="61">
        <f t="shared" si="475"/>
        <v>16000</v>
      </c>
      <c r="EB170" s="61">
        <f t="shared" si="475"/>
        <v>16000</v>
      </c>
      <c r="EC170" s="61">
        <f t="shared" si="475"/>
        <v>16000</v>
      </c>
      <c r="ED170" s="61">
        <f t="shared" si="475"/>
        <v>16000</v>
      </c>
      <c r="EE170" s="61">
        <f t="shared" si="416"/>
        <v>16000</v>
      </c>
      <c r="EF170" s="61">
        <f t="shared" si="406"/>
        <v>16000</v>
      </c>
      <c r="EG170" s="61">
        <f t="shared" si="406"/>
        <v>16000</v>
      </c>
      <c r="EH170" s="61">
        <f t="shared" si="476"/>
        <v>16000</v>
      </c>
      <c r="EI170" s="61">
        <f t="shared" si="476"/>
        <v>16000</v>
      </c>
      <c r="EJ170" s="61">
        <f t="shared" si="497"/>
        <v>16000</v>
      </c>
      <c r="EK170" s="61">
        <f t="shared" si="497"/>
        <v>16000</v>
      </c>
      <c r="EL170" s="61">
        <f>JH</f>
        <v>16000</v>
      </c>
      <c r="EM170" s="61">
        <f t="shared" si="468"/>
        <v>36000</v>
      </c>
      <c r="EN170" s="61">
        <f t="shared" si="463"/>
        <v>36000</v>
      </c>
      <c r="EO170" s="61">
        <f t="shared" si="457"/>
        <v>36000</v>
      </c>
      <c r="EP170" s="61">
        <f t="shared" si="453"/>
        <v>36000</v>
      </c>
      <c r="EQ170" s="61">
        <f t="shared" si="453"/>
        <v>36000</v>
      </c>
      <c r="ER170" s="61">
        <f t="shared" si="449"/>
        <v>36000</v>
      </c>
      <c r="ES170" s="61">
        <f t="shared" si="444"/>
        <v>36000</v>
      </c>
      <c r="ET170" s="61">
        <f t="shared" si="438"/>
        <v>36000</v>
      </c>
      <c r="EU170" s="61">
        <f t="shared" si="428"/>
        <v>36000</v>
      </c>
      <c r="EV170" s="61">
        <f t="shared" si="409"/>
        <v>36000</v>
      </c>
      <c r="EW170" s="61">
        <f t="shared" si="484"/>
        <v>36000</v>
      </c>
      <c r="EX170" s="61">
        <f t="shared" si="398"/>
        <v>36000</v>
      </c>
      <c r="EY170" s="61">
        <f t="shared" si="410"/>
        <v>36000</v>
      </c>
      <c r="EZ170" s="61">
        <f t="shared" si="445"/>
        <v>36000</v>
      </c>
      <c r="FA170" s="61">
        <f t="shared" si="445"/>
        <v>36000</v>
      </c>
      <c r="FB170" s="61">
        <f t="shared" si="464"/>
        <v>36000</v>
      </c>
      <c r="FC170" s="61">
        <f t="shared" si="478"/>
        <v>36000</v>
      </c>
      <c r="FD170" s="61">
        <f t="shared" si="485"/>
        <v>36000</v>
      </c>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f t="shared" si="381"/>
        <v>24000</v>
      </c>
      <c r="GC170" s="61">
        <f t="shared" si="380"/>
        <v>24000</v>
      </c>
      <c r="GD170" s="61">
        <f t="shared" si="380"/>
        <v>24000</v>
      </c>
      <c r="GE170" s="61">
        <f t="shared" si="420"/>
        <v>24000</v>
      </c>
      <c r="GF170" s="61">
        <f t="shared" si="381"/>
        <v>24000</v>
      </c>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row>
    <row r="171" spans="1:233" ht="1.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f>GJ</f>
        <v>12000</v>
      </c>
      <c r="AC171" s="61">
        <f>GJ</f>
        <v>12000</v>
      </c>
      <c r="AD171" s="61"/>
      <c r="AE171" s="61"/>
      <c r="AF171" s="61"/>
      <c r="AG171" s="61"/>
      <c r="AH171" s="61">
        <f t="shared" si="422"/>
        <v>12000</v>
      </c>
      <c r="AI171" s="61">
        <f t="shared" si="422"/>
        <v>12000</v>
      </c>
      <c r="AJ171" s="61">
        <f t="shared" si="436"/>
        <v>12000</v>
      </c>
      <c r="AK171" s="61">
        <f t="shared" si="436"/>
        <v>12000</v>
      </c>
      <c r="AL171" s="61">
        <f t="shared" si="432"/>
        <v>12000</v>
      </c>
      <c r="AM171" s="61">
        <f t="shared" si="432"/>
        <v>12000</v>
      </c>
      <c r="AN171" s="61">
        <f t="shared" si="458"/>
        <v>12000</v>
      </c>
      <c r="AO171" s="61">
        <f t="shared" si="458"/>
        <v>12000</v>
      </c>
      <c r="AP171" s="61">
        <f t="shared" si="458"/>
        <v>12000</v>
      </c>
      <c r="AQ171" s="61">
        <f t="shared" si="458"/>
        <v>12000</v>
      </c>
      <c r="AR171" s="61">
        <f t="shared" si="458"/>
        <v>12000</v>
      </c>
      <c r="AS171" s="61">
        <f t="shared" si="458"/>
        <v>12000</v>
      </c>
      <c r="AT171" s="61">
        <f t="shared" si="400"/>
        <v>12000</v>
      </c>
      <c r="AU171" s="61">
        <f t="shared" si="400"/>
        <v>12000</v>
      </c>
      <c r="AV171" s="61">
        <f t="shared" si="400"/>
        <v>12000</v>
      </c>
      <c r="AW171" s="61">
        <f t="shared" si="413"/>
        <v>12000</v>
      </c>
      <c r="AX171" s="61">
        <f t="shared" si="423"/>
        <v>12000</v>
      </c>
      <c r="AY171" s="61">
        <f t="shared" si="424"/>
        <v>12000</v>
      </c>
      <c r="AZ171" s="61">
        <f t="shared" si="424"/>
        <v>12000</v>
      </c>
      <c r="BA171" s="61">
        <f t="shared" si="439"/>
        <v>12000</v>
      </c>
      <c r="BB171" s="61">
        <f t="shared" si="450"/>
        <v>12000</v>
      </c>
      <c r="BC171" s="61">
        <f t="shared" si="465"/>
        <v>12000</v>
      </c>
      <c r="BD171" s="61">
        <f t="shared" si="469"/>
        <v>12000</v>
      </c>
      <c r="BE171" s="61">
        <f t="shared" si="479"/>
        <v>12000</v>
      </c>
      <c r="BF171" s="61">
        <f t="shared" si="490"/>
        <v>12000</v>
      </c>
      <c r="BG171" s="61">
        <f t="shared" si="490"/>
        <v>12000</v>
      </c>
      <c r="BH171" s="61">
        <f t="shared" si="498"/>
        <v>12000</v>
      </c>
      <c r="BI171" s="61">
        <f t="shared" si="498"/>
        <v>12000</v>
      </c>
      <c r="BJ171" s="61">
        <f t="shared" si="499"/>
        <v>20000</v>
      </c>
      <c r="BK171" s="61">
        <f t="shared" si="499"/>
        <v>20000</v>
      </c>
      <c r="BL171" s="61">
        <f t="shared" si="491"/>
        <v>20000</v>
      </c>
      <c r="BM171" s="61">
        <f t="shared" si="471"/>
        <v>20000</v>
      </c>
      <c r="BN171" s="61">
        <f t="shared" ref="BN171:BO187" si="501">MP</f>
        <v>20000</v>
      </c>
      <c r="BO171" s="61">
        <f t="shared" si="501"/>
        <v>20000</v>
      </c>
      <c r="BP171" s="61">
        <f t="shared" si="390"/>
        <v>20000</v>
      </c>
      <c r="BQ171" s="61">
        <f t="shared" si="466"/>
        <v>20000</v>
      </c>
      <c r="BR171" s="61">
        <f t="shared" si="466"/>
        <v>20000</v>
      </c>
      <c r="BS171" s="61">
        <f t="shared" si="455"/>
        <v>20000</v>
      </c>
      <c r="BT171" s="61">
        <f t="shared" si="459"/>
        <v>20000</v>
      </c>
      <c r="BU171" s="61">
        <f t="shared" si="451"/>
        <v>20000</v>
      </c>
      <c r="BV171" s="61">
        <f t="shared" si="492"/>
        <v>20000</v>
      </c>
      <c r="BW171" s="61">
        <f t="shared" si="492"/>
        <v>20000</v>
      </c>
      <c r="BX171" s="61">
        <f t="shared" si="492"/>
        <v>20000</v>
      </c>
      <c r="BY171" s="61">
        <f t="shared" si="492"/>
        <v>20000</v>
      </c>
      <c r="BZ171" s="61">
        <f t="shared" si="492"/>
        <v>20000</v>
      </c>
      <c r="CA171" s="61">
        <f t="shared" si="433"/>
        <v>20000</v>
      </c>
      <c r="CB171" s="61">
        <f t="shared" si="426"/>
        <v>20000</v>
      </c>
      <c r="CC171" s="61">
        <f t="shared" si="402"/>
        <v>20000</v>
      </c>
      <c r="CD171" s="61">
        <f t="shared" si="480"/>
        <v>20000</v>
      </c>
      <c r="CE171" s="61">
        <f t="shared" si="472"/>
        <v>20000</v>
      </c>
      <c r="CF171" s="61">
        <f t="shared" si="393"/>
        <v>20000</v>
      </c>
      <c r="CG171" s="61">
        <f t="shared" si="393"/>
        <v>20000</v>
      </c>
      <c r="CH171" s="61">
        <f t="shared" si="467"/>
        <v>20000</v>
      </c>
      <c r="CI171" s="61">
        <f t="shared" si="460"/>
        <v>20000</v>
      </c>
      <c r="CJ171" s="61">
        <f t="shared" si="434"/>
        <v>20000</v>
      </c>
      <c r="CK171" s="61">
        <f t="shared" si="442"/>
        <v>20000</v>
      </c>
      <c r="CL171" s="61">
        <f t="shared" si="442"/>
        <v>20000</v>
      </c>
      <c r="CM171" s="61">
        <f t="shared" si="442"/>
        <v>20000</v>
      </c>
      <c r="CN171" s="61">
        <f t="shared" si="442"/>
        <v>20000</v>
      </c>
      <c r="CO171" s="61">
        <f t="shared" si="494"/>
        <v>20000</v>
      </c>
      <c r="CP171" s="61">
        <f t="shared" si="494"/>
        <v>20000</v>
      </c>
      <c r="CQ171" s="61">
        <f t="shared" si="494"/>
        <v>20000</v>
      </c>
      <c r="CR171" s="61">
        <f t="shared" si="494"/>
        <v>20000</v>
      </c>
      <c r="CS171" s="61">
        <f t="shared" si="494"/>
        <v>20000</v>
      </c>
      <c r="CT171" s="61">
        <f t="shared" si="494"/>
        <v>20000</v>
      </c>
      <c r="CU171" s="61">
        <f t="shared" si="362"/>
        <v>20000</v>
      </c>
      <c r="CV171" s="61">
        <f t="shared" si="481"/>
        <v>20000</v>
      </c>
      <c r="CW171" s="61">
        <f t="shared" si="481"/>
        <v>20000</v>
      </c>
      <c r="CX171" s="61">
        <f t="shared" si="375"/>
        <v>20000</v>
      </c>
      <c r="CY171" s="61">
        <f t="shared" si="495"/>
        <v>20000</v>
      </c>
      <c r="CZ171" s="61">
        <f t="shared" si="495"/>
        <v>20000</v>
      </c>
      <c r="DA171" s="61">
        <f t="shared" si="495"/>
        <v>20000</v>
      </c>
      <c r="DB171" s="61">
        <f t="shared" si="376"/>
        <v>20000</v>
      </c>
      <c r="DC171" s="61">
        <f t="shared" si="376"/>
        <v>20000</v>
      </c>
      <c r="DD171" s="61">
        <f t="shared" si="370"/>
        <v>20000</v>
      </c>
      <c r="DE171" s="61">
        <f t="shared" si="366"/>
        <v>20000</v>
      </c>
      <c r="DF171" s="61">
        <f t="shared" si="366"/>
        <v>20000</v>
      </c>
      <c r="DG171" s="61">
        <f t="shared" si="482"/>
        <v>20000</v>
      </c>
      <c r="DH171" s="61">
        <f t="shared" si="482"/>
        <v>20000</v>
      </c>
      <c r="DI171" s="61">
        <f t="shared" si="500"/>
        <v>7000</v>
      </c>
      <c r="DJ171" s="61">
        <f t="shared" ref="DJ171:DJ203" si="502">CT</f>
        <v>7000</v>
      </c>
      <c r="DK171" s="61">
        <f t="shared" si="493"/>
        <v>7000</v>
      </c>
      <c r="DL171" s="61">
        <f t="shared" si="493"/>
        <v>7000</v>
      </c>
      <c r="DM171" s="61">
        <f t="shared" si="493"/>
        <v>7000</v>
      </c>
      <c r="DN171" s="61">
        <f t="shared" si="493"/>
        <v>7000</v>
      </c>
      <c r="DO171" s="61">
        <f t="shared" si="493"/>
        <v>7000</v>
      </c>
      <c r="DP171" s="61">
        <f t="shared" si="493"/>
        <v>7000</v>
      </c>
      <c r="DQ171" s="61">
        <f t="shared" si="493"/>
        <v>7000</v>
      </c>
      <c r="DR171" s="61">
        <f t="shared" si="448"/>
        <v>7000</v>
      </c>
      <c r="DS171" s="61">
        <f t="shared" si="452"/>
        <v>7000</v>
      </c>
      <c r="DT171" s="61">
        <f t="shared" si="462"/>
        <v>7000</v>
      </c>
      <c r="DU171" s="61">
        <f t="shared" si="470"/>
        <v>7000</v>
      </c>
      <c r="DV171" s="61">
        <f t="shared" si="474"/>
        <v>7000</v>
      </c>
      <c r="DW171" s="61">
        <f t="shared" si="496"/>
        <v>7000</v>
      </c>
      <c r="DX171" s="61">
        <f>CT</f>
        <v>7000</v>
      </c>
      <c r="DY171" s="61">
        <f t="shared" si="475"/>
        <v>16000</v>
      </c>
      <c r="DZ171" s="61">
        <f t="shared" si="475"/>
        <v>16000</v>
      </c>
      <c r="EA171" s="61">
        <f t="shared" ref="DZ171:ED176" si="503">JH</f>
        <v>16000</v>
      </c>
      <c r="EB171" s="61">
        <f t="shared" si="503"/>
        <v>16000</v>
      </c>
      <c r="EC171" s="61">
        <f t="shared" si="503"/>
        <v>16000</v>
      </c>
      <c r="ED171" s="61">
        <f t="shared" si="503"/>
        <v>16000</v>
      </c>
      <c r="EE171" s="61">
        <f t="shared" si="416"/>
        <v>16000</v>
      </c>
      <c r="EF171" s="61">
        <f t="shared" si="406"/>
        <v>16000</v>
      </c>
      <c r="EG171" s="61">
        <f t="shared" si="406"/>
        <v>16000</v>
      </c>
      <c r="EH171" s="61">
        <f t="shared" si="476"/>
        <v>16000</v>
      </c>
      <c r="EI171" s="61">
        <f t="shared" si="476"/>
        <v>16000</v>
      </c>
      <c r="EJ171" s="61">
        <f t="shared" si="497"/>
        <v>16000</v>
      </c>
      <c r="EK171" s="61">
        <f t="shared" si="497"/>
        <v>16000</v>
      </c>
      <c r="EL171" s="61">
        <f>JH</f>
        <v>16000</v>
      </c>
      <c r="EM171" s="61">
        <f t="shared" ref="EM171:EM176" si="504">JH</f>
        <v>16000</v>
      </c>
      <c r="EN171" s="61">
        <f t="shared" si="463"/>
        <v>36000</v>
      </c>
      <c r="EO171" s="61">
        <f t="shared" si="457"/>
        <v>36000</v>
      </c>
      <c r="EP171" s="61">
        <f t="shared" si="453"/>
        <v>36000</v>
      </c>
      <c r="EQ171" s="61">
        <f t="shared" si="453"/>
        <v>36000</v>
      </c>
      <c r="ER171" s="61">
        <f t="shared" si="449"/>
        <v>36000</v>
      </c>
      <c r="ES171" s="61">
        <f t="shared" si="444"/>
        <v>36000</v>
      </c>
      <c r="ET171" s="61">
        <f t="shared" si="438"/>
        <v>36000</v>
      </c>
      <c r="EU171" s="61">
        <f t="shared" si="428"/>
        <v>36000</v>
      </c>
      <c r="EV171" s="61">
        <f t="shared" si="409"/>
        <v>36000</v>
      </c>
      <c r="EW171" s="61">
        <f t="shared" si="484"/>
        <v>36000</v>
      </c>
      <c r="EX171" s="61">
        <f t="shared" si="398"/>
        <v>36000</v>
      </c>
      <c r="EY171" s="61">
        <f t="shared" si="410"/>
        <v>36000</v>
      </c>
      <c r="EZ171" s="61">
        <f t="shared" si="445"/>
        <v>36000</v>
      </c>
      <c r="FA171" s="61">
        <f t="shared" si="445"/>
        <v>36000</v>
      </c>
      <c r="FB171" s="61">
        <f t="shared" si="464"/>
        <v>36000</v>
      </c>
      <c r="FC171" s="61">
        <f t="shared" si="478"/>
        <v>36000</v>
      </c>
      <c r="FD171" s="61">
        <f t="shared" si="485"/>
        <v>36000</v>
      </c>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f t="shared" si="380"/>
        <v>24000</v>
      </c>
      <c r="GD171" s="61">
        <f t="shared" si="380"/>
        <v>24000</v>
      </c>
      <c r="GE171" s="61">
        <f t="shared" si="420"/>
        <v>24000</v>
      </c>
      <c r="GF171" s="61">
        <f t="shared" si="381"/>
        <v>24000</v>
      </c>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row>
    <row r="172" spans="1:233" ht="1.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f t="shared" ref="AH172:AH173" si="505">GJ</f>
        <v>12000</v>
      </c>
      <c r="AI172" s="61">
        <f t="shared" ref="AI172:AI193" si="506">GJ</f>
        <v>12000</v>
      </c>
      <c r="AJ172" s="61">
        <f t="shared" si="436"/>
        <v>12000</v>
      </c>
      <c r="AK172" s="61">
        <f t="shared" si="436"/>
        <v>12000</v>
      </c>
      <c r="AL172" s="61">
        <f t="shared" si="432"/>
        <v>12000</v>
      </c>
      <c r="AM172" s="61">
        <f t="shared" si="432"/>
        <v>12000</v>
      </c>
      <c r="AN172" s="61">
        <f t="shared" ref="AN172:AS181" si="507">GJ</f>
        <v>12000</v>
      </c>
      <c r="AO172" s="61">
        <f t="shared" si="507"/>
        <v>12000</v>
      </c>
      <c r="AP172" s="61">
        <f t="shared" si="507"/>
        <v>12000</v>
      </c>
      <c r="AQ172" s="61">
        <f t="shared" si="507"/>
        <v>12000</v>
      </c>
      <c r="AR172" s="61">
        <f t="shared" si="507"/>
        <v>12000</v>
      </c>
      <c r="AS172" s="61">
        <f t="shared" si="507"/>
        <v>12000</v>
      </c>
      <c r="AT172" s="61">
        <f t="shared" si="400"/>
        <v>12000</v>
      </c>
      <c r="AU172" s="61">
        <f t="shared" si="400"/>
        <v>12000</v>
      </c>
      <c r="AV172" s="61">
        <f t="shared" si="400"/>
        <v>12000</v>
      </c>
      <c r="AW172" s="61">
        <f t="shared" si="413"/>
        <v>12000</v>
      </c>
      <c r="AX172" s="61">
        <f t="shared" si="423"/>
        <v>12000</v>
      </c>
      <c r="AY172" s="61">
        <f t="shared" si="424"/>
        <v>12000</v>
      </c>
      <c r="AZ172" s="61">
        <f t="shared" si="424"/>
        <v>12000</v>
      </c>
      <c r="BA172" s="61">
        <f t="shared" si="439"/>
        <v>12000</v>
      </c>
      <c r="BB172" s="61">
        <f t="shared" si="450"/>
        <v>12000</v>
      </c>
      <c r="BC172" s="61">
        <f t="shared" si="465"/>
        <v>12000</v>
      </c>
      <c r="BD172" s="61">
        <f t="shared" si="469"/>
        <v>12000</v>
      </c>
      <c r="BE172" s="61">
        <f t="shared" si="479"/>
        <v>12000</v>
      </c>
      <c r="BF172" s="61">
        <f t="shared" si="490"/>
        <v>12000</v>
      </c>
      <c r="BG172" s="61">
        <f t="shared" si="490"/>
        <v>12000</v>
      </c>
      <c r="BH172" s="61">
        <f t="shared" si="498"/>
        <v>12000</v>
      </c>
      <c r="BI172" s="61">
        <f t="shared" si="498"/>
        <v>12000</v>
      </c>
      <c r="BJ172" s="61">
        <f t="shared" si="499"/>
        <v>20000</v>
      </c>
      <c r="BK172" s="61">
        <f t="shared" si="499"/>
        <v>20000</v>
      </c>
      <c r="BL172" s="61">
        <f t="shared" si="491"/>
        <v>20000</v>
      </c>
      <c r="BM172" s="61">
        <f t="shared" si="471"/>
        <v>20000</v>
      </c>
      <c r="BN172" s="61">
        <f t="shared" si="501"/>
        <v>20000</v>
      </c>
      <c r="BO172" s="61">
        <f t="shared" si="501"/>
        <v>20000</v>
      </c>
      <c r="BP172" s="61">
        <f t="shared" si="390"/>
        <v>20000</v>
      </c>
      <c r="BQ172" s="61">
        <f t="shared" si="466"/>
        <v>20000</v>
      </c>
      <c r="BR172" s="61">
        <f t="shared" si="466"/>
        <v>20000</v>
      </c>
      <c r="BS172" s="61">
        <f t="shared" si="455"/>
        <v>20000</v>
      </c>
      <c r="BT172" s="61">
        <f t="shared" si="459"/>
        <v>20000</v>
      </c>
      <c r="BU172" s="61">
        <f t="shared" si="451"/>
        <v>20000</v>
      </c>
      <c r="BV172" s="61">
        <f t="shared" si="492"/>
        <v>20000</v>
      </c>
      <c r="BW172" s="61">
        <f t="shared" si="492"/>
        <v>20000</v>
      </c>
      <c r="BX172" s="61">
        <f t="shared" si="492"/>
        <v>20000</v>
      </c>
      <c r="BY172" s="61">
        <f t="shared" si="492"/>
        <v>20000</v>
      </c>
      <c r="BZ172" s="61">
        <f t="shared" si="492"/>
        <v>20000</v>
      </c>
      <c r="CA172" s="61">
        <f t="shared" si="433"/>
        <v>20000</v>
      </c>
      <c r="CB172" s="61">
        <f t="shared" si="426"/>
        <v>20000</v>
      </c>
      <c r="CC172" s="61">
        <f t="shared" si="402"/>
        <v>20000</v>
      </c>
      <c r="CD172" s="61">
        <f t="shared" si="480"/>
        <v>20000</v>
      </c>
      <c r="CE172" s="61">
        <f t="shared" si="472"/>
        <v>20000</v>
      </c>
      <c r="CF172" s="61">
        <f t="shared" ref="CF172:CG188" si="508">MP</f>
        <v>20000</v>
      </c>
      <c r="CG172" s="61">
        <f t="shared" si="508"/>
        <v>20000</v>
      </c>
      <c r="CH172" s="61">
        <f t="shared" si="467"/>
        <v>20000</v>
      </c>
      <c r="CI172" s="61">
        <f t="shared" si="460"/>
        <v>20000</v>
      </c>
      <c r="CJ172" s="61">
        <f t="shared" si="434"/>
        <v>20000</v>
      </c>
      <c r="CK172" s="61">
        <f t="shared" si="442"/>
        <v>20000</v>
      </c>
      <c r="CL172" s="61">
        <f t="shared" si="442"/>
        <v>20000</v>
      </c>
      <c r="CM172" s="61">
        <f t="shared" si="442"/>
        <v>20000</v>
      </c>
      <c r="CN172" s="61">
        <f t="shared" si="442"/>
        <v>20000</v>
      </c>
      <c r="CO172" s="61">
        <f t="shared" si="494"/>
        <v>20000</v>
      </c>
      <c r="CP172" s="61">
        <f t="shared" si="494"/>
        <v>20000</v>
      </c>
      <c r="CQ172" s="61">
        <f t="shared" si="494"/>
        <v>20000</v>
      </c>
      <c r="CR172" s="61">
        <f t="shared" si="494"/>
        <v>20000</v>
      </c>
      <c r="CS172" s="61">
        <f t="shared" si="494"/>
        <v>20000</v>
      </c>
      <c r="CT172" s="61">
        <f t="shared" si="494"/>
        <v>20000</v>
      </c>
      <c r="CU172" s="61">
        <f t="shared" si="362"/>
        <v>20000</v>
      </c>
      <c r="CV172" s="61">
        <f t="shared" si="481"/>
        <v>20000</v>
      </c>
      <c r="CW172" s="61">
        <f t="shared" si="481"/>
        <v>20000</v>
      </c>
      <c r="CX172" s="61">
        <f t="shared" si="375"/>
        <v>20000</v>
      </c>
      <c r="CY172" s="61">
        <f t="shared" si="495"/>
        <v>20000</v>
      </c>
      <c r="CZ172" s="61">
        <f t="shared" si="495"/>
        <v>20000</v>
      </c>
      <c r="DA172" s="61">
        <f t="shared" si="495"/>
        <v>20000</v>
      </c>
      <c r="DB172" s="61">
        <f t="shared" si="376"/>
        <v>20000</v>
      </c>
      <c r="DC172" s="61">
        <f t="shared" si="376"/>
        <v>20000</v>
      </c>
      <c r="DD172" s="61">
        <f t="shared" si="370"/>
        <v>20000</v>
      </c>
      <c r="DE172" s="61">
        <f t="shared" si="366"/>
        <v>20000</v>
      </c>
      <c r="DF172" s="61">
        <f t="shared" si="366"/>
        <v>20000</v>
      </c>
      <c r="DG172" s="61">
        <f>MP</f>
        <v>20000</v>
      </c>
      <c r="DH172" s="61">
        <f t="shared" ref="DH172:DH203" si="509">CT</f>
        <v>7000</v>
      </c>
      <c r="DI172" s="61">
        <f t="shared" si="500"/>
        <v>7000</v>
      </c>
      <c r="DJ172" s="61">
        <f t="shared" si="502"/>
        <v>7000</v>
      </c>
      <c r="DK172" s="61">
        <f t="shared" si="493"/>
        <v>7000</v>
      </c>
      <c r="DL172" s="61">
        <f t="shared" si="493"/>
        <v>7000</v>
      </c>
      <c r="DM172" s="61">
        <f t="shared" si="493"/>
        <v>7000</v>
      </c>
      <c r="DN172" s="61">
        <f t="shared" si="493"/>
        <v>7000</v>
      </c>
      <c r="DO172" s="61">
        <f t="shared" si="493"/>
        <v>7000</v>
      </c>
      <c r="DP172" s="61">
        <f t="shared" si="493"/>
        <v>7000</v>
      </c>
      <c r="DQ172" s="61">
        <f t="shared" si="493"/>
        <v>7000</v>
      </c>
      <c r="DR172" s="61">
        <f t="shared" si="448"/>
        <v>7000</v>
      </c>
      <c r="DS172" s="61">
        <f t="shared" si="452"/>
        <v>7000</v>
      </c>
      <c r="DT172" s="61">
        <f t="shared" si="462"/>
        <v>7000</v>
      </c>
      <c r="DU172" s="61">
        <f t="shared" si="470"/>
        <v>7000</v>
      </c>
      <c r="DV172" s="61">
        <f t="shared" si="474"/>
        <v>7000</v>
      </c>
      <c r="DW172" s="61">
        <f t="shared" si="496"/>
        <v>7000</v>
      </c>
      <c r="DX172" s="61">
        <f>CT</f>
        <v>7000</v>
      </c>
      <c r="DY172" s="61">
        <f>CT</f>
        <v>7000</v>
      </c>
      <c r="DZ172" s="61">
        <f t="shared" si="503"/>
        <v>16000</v>
      </c>
      <c r="EA172" s="61">
        <f t="shared" si="503"/>
        <v>16000</v>
      </c>
      <c r="EB172" s="61">
        <f t="shared" si="503"/>
        <v>16000</v>
      </c>
      <c r="EC172" s="61">
        <f t="shared" si="503"/>
        <v>16000</v>
      </c>
      <c r="ED172" s="61">
        <f t="shared" si="503"/>
        <v>16000</v>
      </c>
      <c r="EE172" s="61">
        <f t="shared" si="416"/>
        <v>16000</v>
      </c>
      <c r="EF172" s="61">
        <f t="shared" si="406"/>
        <v>16000</v>
      </c>
      <c r="EG172" s="61">
        <f t="shared" si="406"/>
        <v>16000</v>
      </c>
      <c r="EH172" s="61">
        <f t="shared" si="476"/>
        <v>16000</v>
      </c>
      <c r="EI172" s="61">
        <f t="shared" si="476"/>
        <v>16000</v>
      </c>
      <c r="EJ172" s="61">
        <f t="shared" si="497"/>
        <v>16000</v>
      </c>
      <c r="EK172" s="61">
        <f t="shared" si="497"/>
        <v>16000</v>
      </c>
      <c r="EL172" s="61">
        <f>JH</f>
        <v>16000</v>
      </c>
      <c r="EM172" s="61">
        <f t="shared" si="504"/>
        <v>16000</v>
      </c>
      <c r="EN172" s="61">
        <f t="shared" si="463"/>
        <v>36000</v>
      </c>
      <c r="EO172" s="61">
        <f t="shared" si="457"/>
        <v>36000</v>
      </c>
      <c r="EP172" s="61">
        <f t="shared" si="453"/>
        <v>36000</v>
      </c>
      <c r="EQ172" s="61">
        <f t="shared" si="453"/>
        <v>36000</v>
      </c>
      <c r="ER172" s="61">
        <f t="shared" si="449"/>
        <v>36000</v>
      </c>
      <c r="ES172" s="61">
        <f t="shared" si="444"/>
        <v>36000</v>
      </c>
      <c r="ET172" s="61">
        <f t="shared" si="438"/>
        <v>36000</v>
      </c>
      <c r="EU172" s="61">
        <f t="shared" si="428"/>
        <v>36000</v>
      </c>
      <c r="EV172" s="61">
        <f t="shared" si="409"/>
        <v>36000</v>
      </c>
      <c r="EW172" s="61">
        <f t="shared" si="484"/>
        <v>36000</v>
      </c>
      <c r="EX172" s="61">
        <f t="shared" si="398"/>
        <v>36000</v>
      </c>
      <c r="EY172" s="61">
        <f t="shared" si="410"/>
        <v>36000</v>
      </c>
      <c r="EZ172" s="61">
        <f t="shared" si="445"/>
        <v>36000</v>
      </c>
      <c r="FA172" s="61">
        <f t="shared" si="445"/>
        <v>36000</v>
      </c>
      <c r="FB172" s="61">
        <f t="shared" si="464"/>
        <v>36000</v>
      </c>
      <c r="FC172" s="61">
        <f t="shared" si="478"/>
        <v>36000</v>
      </c>
      <c r="FD172" s="61">
        <f t="shared" si="485"/>
        <v>36000</v>
      </c>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f t="shared" si="380"/>
        <v>24000</v>
      </c>
      <c r="GD172" s="61">
        <f t="shared" si="380"/>
        <v>24000</v>
      </c>
      <c r="GE172" s="61">
        <f t="shared" si="420"/>
        <v>24000</v>
      </c>
      <c r="GF172" s="61">
        <f t="shared" si="381"/>
        <v>24000</v>
      </c>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row>
    <row r="173" spans="1:233" ht="1.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f t="shared" si="422"/>
        <v>12000</v>
      </c>
      <c r="AH173" s="61">
        <f t="shared" si="505"/>
        <v>12000</v>
      </c>
      <c r="AI173" s="61">
        <f t="shared" si="506"/>
        <v>12000</v>
      </c>
      <c r="AJ173" s="61">
        <f t="shared" si="436"/>
        <v>12000</v>
      </c>
      <c r="AK173" s="61">
        <f t="shared" si="436"/>
        <v>12000</v>
      </c>
      <c r="AL173" s="61">
        <f t="shared" si="432"/>
        <v>12000</v>
      </c>
      <c r="AM173" s="61">
        <f t="shared" si="432"/>
        <v>12000</v>
      </c>
      <c r="AN173" s="61">
        <f t="shared" si="507"/>
        <v>12000</v>
      </c>
      <c r="AO173" s="61">
        <f t="shared" si="507"/>
        <v>12000</v>
      </c>
      <c r="AP173" s="61">
        <f t="shared" si="507"/>
        <v>12000</v>
      </c>
      <c r="AQ173" s="61">
        <f t="shared" si="507"/>
        <v>12000</v>
      </c>
      <c r="AR173" s="61">
        <f t="shared" si="507"/>
        <v>12000</v>
      </c>
      <c r="AS173" s="61">
        <f t="shared" si="507"/>
        <v>12000</v>
      </c>
      <c r="AT173" s="61">
        <f t="shared" si="400"/>
        <v>12000</v>
      </c>
      <c r="AU173" s="61">
        <f t="shared" si="400"/>
        <v>12000</v>
      </c>
      <c r="AV173" s="61">
        <f t="shared" si="400"/>
        <v>12000</v>
      </c>
      <c r="AW173" s="61">
        <f t="shared" si="413"/>
        <v>12000</v>
      </c>
      <c r="AX173" s="61">
        <f t="shared" si="423"/>
        <v>12000</v>
      </c>
      <c r="AY173" s="61">
        <f t="shared" si="424"/>
        <v>12000</v>
      </c>
      <c r="AZ173" s="61">
        <f t="shared" si="424"/>
        <v>12000</v>
      </c>
      <c r="BA173" s="61">
        <f t="shared" si="439"/>
        <v>12000</v>
      </c>
      <c r="BB173" s="61">
        <f t="shared" si="450"/>
        <v>12000</v>
      </c>
      <c r="BC173" s="61">
        <f t="shared" si="465"/>
        <v>12000</v>
      </c>
      <c r="BD173" s="61">
        <f t="shared" si="469"/>
        <v>12000</v>
      </c>
      <c r="BE173" s="61">
        <f t="shared" si="479"/>
        <v>12000</v>
      </c>
      <c r="BF173" s="61">
        <f t="shared" si="490"/>
        <v>12000</v>
      </c>
      <c r="BG173" s="61">
        <f t="shared" si="490"/>
        <v>12000</v>
      </c>
      <c r="BH173" s="61">
        <f t="shared" si="498"/>
        <v>12000</v>
      </c>
      <c r="BI173" s="61">
        <f t="shared" si="498"/>
        <v>12000</v>
      </c>
      <c r="BJ173" s="61">
        <f t="shared" si="499"/>
        <v>20000</v>
      </c>
      <c r="BK173" s="61">
        <f t="shared" si="499"/>
        <v>20000</v>
      </c>
      <c r="BL173" s="61">
        <f t="shared" si="491"/>
        <v>20000</v>
      </c>
      <c r="BM173" s="61">
        <f t="shared" si="471"/>
        <v>20000</v>
      </c>
      <c r="BN173" s="61">
        <f t="shared" si="501"/>
        <v>20000</v>
      </c>
      <c r="BO173" s="61">
        <f t="shared" si="501"/>
        <v>20000</v>
      </c>
      <c r="BP173" s="61">
        <f t="shared" si="390"/>
        <v>20000</v>
      </c>
      <c r="BQ173" s="61">
        <f t="shared" si="466"/>
        <v>20000</v>
      </c>
      <c r="BR173" s="61">
        <f t="shared" si="466"/>
        <v>20000</v>
      </c>
      <c r="BS173" s="61">
        <f t="shared" si="455"/>
        <v>20000</v>
      </c>
      <c r="BT173" s="61">
        <f t="shared" si="459"/>
        <v>20000</v>
      </c>
      <c r="BU173" s="61">
        <f t="shared" si="451"/>
        <v>20000</v>
      </c>
      <c r="BV173" s="61">
        <f t="shared" si="492"/>
        <v>20000</v>
      </c>
      <c r="BW173" s="61">
        <f t="shared" si="492"/>
        <v>20000</v>
      </c>
      <c r="BX173" s="61">
        <f t="shared" si="492"/>
        <v>20000</v>
      </c>
      <c r="BY173" s="61">
        <f t="shared" si="492"/>
        <v>20000</v>
      </c>
      <c r="BZ173" s="61">
        <f t="shared" si="492"/>
        <v>20000</v>
      </c>
      <c r="CA173" s="61">
        <f t="shared" si="433"/>
        <v>20000</v>
      </c>
      <c r="CB173" s="61">
        <f t="shared" si="426"/>
        <v>20000</v>
      </c>
      <c r="CC173" s="61">
        <f t="shared" si="402"/>
        <v>20000</v>
      </c>
      <c r="CD173" s="61">
        <f t="shared" si="480"/>
        <v>20000</v>
      </c>
      <c r="CE173" s="61">
        <f t="shared" si="472"/>
        <v>20000</v>
      </c>
      <c r="CF173" s="61">
        <f t="shared" si="508"/>
        <v>20000</v>
      </c>
      <c r="CG173" s="61">
        <f t="shared" si="508"/>
        <v>20000</v>
      </c>
      <c r="CH173" s="61">
        <f t="shared" si="467"/>
        <v>20000</v>
      </c>
      <c r="CI173" s="61">
        <f t="shared" si="460"/>
        <v>20000</v>
      </c>
      <c r="CJ173" s="61">
        <f t="shared" si="434"/>
        <v>20000</v>
      </c>
      <c r="CK173" s="61">
        <f t="shared" si="442"/>
        <v>20000</v>
      </c>
      <c r="CL173" s="61">
        <f t="shared" si="442"/>
        <v>20000</v>
      </c>
      <c r="CM173" s="61">
        <f t="shared" si="442"/>
        <v>20000</v>
      </c>
      <c r="CN173" s="61">
        <f t="shared" si="442"/>
        <v>20000</v>
      </c>
      <c r="CO173" s="61">
        <f t="shared" si="494"/>
        <v>20000</v>
      </c>
      <c r="CP173" s="61">
        <f t="shared" si="494"/>
        <v>20000</v>
      </c>
      <c r="CQ173" s="61">
        <f t="shared" si="494"/>
        <v>20000</v>
      </c>
      <c r="CR173" s="61">
        <f t="shared" si="494"/>
        <v>20000</v>
      </c>
      <c r="CS173" s="61">
        <f t="shared" si="494"/>
        <v>20000</v>
      </c>
      <c r="CT173" s="61">
        <f t="shared" si="494"/>
        <v>20000</v>
      </c>
      <c r="CU173" s="61">
        <f t="shared" si="362"/>
        <v>20000</v>
      </c>
      <c r="CV173" s="61">
        <f t="shared" si="481"/>
        <v>20000</v>
      </c>
      <c r="CW173" s="61">
        <f t="shared" si="481"/>
        <v>20000</v>
      </c>
      <c r="CX173" s="61">
        <f t="shared" si="375"/>
        <v>20000</v>
      </c>
      <c r="CY173" s="61">
        <f t="shared" si="495"/>
        <v>20000</v>
      </c>
      <c r="CZ173" s="61">
        <f t="shared" si="495"/>
        <v>20000</v>
      </c>
      <c r="DA173" s="61">
        <f t="shared" si="495"/>
        <v>20000</v>
      </c>
      <c r="DB173" s="61">
        <f t="shared" si="376"/>
        <v>20000</v>
      </c>
      <c r="DC173" s="61">
        <f t="shared" si="376"/>
        <v>20000</v>
      </c>
      <c r="DD173" s="61">
        <f t="shared" si="370"/>
        <v>20000</v>
      </c>
      <c r="DE173" s="61">
        <f t="shared" si="366"/>
        <v>20000</v>
      </c>
      <c r="DF173" s="61">
        <f t="shared" si="366"/>
        <v>20000</v>
      </c>
      <c r="DG173" s="61">
        <f>MP</f>
        <v>20000</v>
      </c>
      <c r="DH173" s="61">
        <f t="shared" si="509"/>
        <v>7000</v>
      </c>
      <c r="DI173" s="61">
        <f t="shared" si="500"/>
        <v>7000</v>
      </c>
      <c r="DJ173" s="61">
        <f t="shared" si="502"/>
        <v>7000</v>
      </c>
      <c r="DK173" s="61">
        <f t="shared" si="493"/>
        <v>7000</v>
      </c>
      <c r="DL173" s="61">
        <f t="shared" si="493"/>
        <v>7000</v>
      </c>
      <c r="DM173" s="61">
        <f t="shared" si="493"/>
        <v>7000</v>
      </c>
      <c r="DN173" s="61">
        <f t="shared" si="493"/>
        <v>7000</v>
      </c>
      <c r="DO173" s="61">
        <f t="shared" si="493"/>
        <v>7000</v>
      </c>
      <c r="DP173" s="61">
        <f t="shared" si="493"/>
        <v>7000</v>
      </c>
      <c r="DQ173" s="61">
        <f t="shared" si="493"/>
        <v>7000</v>
      </c>
      <c r="DR173" s="61">
        <f t="shared" si="448"/>
        <v>7000</v>
      </c>
      <c r="DS173" s="61">
        <f t="shared" si="452"/>
        <v>7000</v>
      </c>
      <c r="DT173" s="61">
        <f t="shared" si="462"/>
        <v>7000</v>
      </c>
      <c r="DU173" s="61">
        <f t="shared" si="470"/>
        <v>7000</v>
      </c>
      <c r="DV173" s="61">
        <f t="shared" si="474"/>
        <v>7000</v>
      </c>
      <c r="DW173" s="61">
        <f t="shared" si="496"/>
        <v>7000</v>
      </c>
      <c r="DX173" s="61">
        <f>CT</f>
        <v>7000</v>
      </c>
      <c r="DY173" s="61">
        <f>JH</f>
        <v>16000</v>
      </c>
      <c r="DZ173" s="61">
        <f t="shared" si="503"/>
        <v>16000</v>
      </c>
      <c r="EA173" s="61">
        <f t="shared" si="503"/>
        <v>16000</v>
      </c>
      <c r="EB173" s="61">
        <f t="shared" si="503"/>
        <v>16000</v>
      </c>
      <c r="EC173" s="61">
        <f t="shared" si="503"/>
        <v>16000</v>
      </c>
      <c r="ED173" s="61">
        <f t="shared" si="503"/>
        <v>16000</v>
      </c>
      <c r="EE173" s="61">
        <f t="shared" si="416"/>
        <v>16000</v>
      </c>
      <c r="EF173" s="61">
        <f t="shared" si="406"/>
        <v>16000</v>
      </c>
      <c r="EG173" s="61">
        <f t="shared" si="406"/>
        <v>16000</v>
      </c>
      <c r="EH173" s="61">
        <f t="shared" si="476"/>
        <v>16000</v>
      </c>
      <c r="EI173" s="61">
        <f t="shared" si="476"/>
        <v>16000</v>
      </c>
      <c r="EJ173" s="61">
        <f t="shared" si="497"/>
        <v>16000</v>
      </c>
      <c r="EK173" s="61">
        <f t="shared" si="497"/>
        <v>16000</v>
      </c>
      <c r="EL173" s="61">
        <f>JH</f>
        <v>16000</v>
      </c>
      <c r="EM173" s="61">
        <f t="shared" si="504"/>
        <v>16000</v>
      </c>
      <c r="EN173" s="61">
        <f>JH</f>
        <v>16000</v>
      </c>
      <c r="EO173" s="61">
        <f t="shared" si="457"/>
        <v>36000</v>
      </c>
      <c r="EP173" s="61">
        <f t="shared" si="453"/>
        <v>36000</v>
      </c>
      <c r="EQ173" s="61">
        <f t="shared" si="453"/>
        <v>36000</v>
      </c>
      <c r="ER173" s="61">
        <f t="shared" si="449"/>
        <v>36000</v>
      </c>
      <c r="ES173" s="61">
        <f t="shared" si="444"/>
        <v>36000</v>
      </c>
      <c r="ET173" s="61">
        <f t="shared" si="438"/>
        <v>36000</v>
      </c>
      <c r="EU173" s="61">
        <f t="shared" si="428"/>
        <v>36000</v>
      </c>
      <c r="EV173" s="61">
        <f t="shared" si="409"/>
        <v>36000</v>
      </c>
      <c r="EW173" s="61">
        <f t="shared" si="484"/>
        <v>36000</v>
      </c>
      <c r="EX173" s="61">
        <f t="shared" si="398"/>
        <v>36000</v>
      </c>
      <c r="EY173" s="61">
        <f t="shared" si="410"/>
        <v>36000</v>
      </c>
      <c r="EZ173" s="61">
        <f t="shared" si="445"/>
        <v>36000</v>
      </c>
      <c r="FA173" s="61">
        <f t="shared" si="445"/>
        <v>36000</v>
      </c>
      <c r="FB173" s="61">
        <f t="shared" si="464"/>
        <v>36000</v>
      </c>
      <c r="FC173" s="61">
        <f t="shared" si="478"/>
        <v>36000</v>
      </c>
      <c r="FD173" s="61">
        <f t="shared" si="485"/>
        <v>36000</v>
      </c>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f t="shared" si="380"/>
        <v>24000</v>
      </c>
      <c r="GD173" s="61">
        <f t="shared" si="380"/>
        <v>24000</v>
      </c>
      <c r="GE173" s="61">
        <f t="shared" si="420"/>
        <v>24000</v>
      </c>
      <c r="GF173" s="61">
        <f t="shared" si="381"/>
        <v>24000</v>
      </c>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row>
    <row r="174" spans="1:233" ht="1.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f t="shared" ref="AF174:AG189" si="510">GJ</f>
        <v>12000</v>
      </c>
      <c r="AG174" s="61">
        <f t="shared" si="510"/>
        <v>12000</v>
      </c>
      <c r="AH174" s="61">
        <f t="shared" ref="AH174:AH192" si="511">GJ</f>
        <v>12000</v>
      </c>
      <c r="AI174" s="61">
        <f t="shared" si="506"/>
        <v>12000</v>
      </c>
      <c r="AJ174" s="61">
        <f t="shared" si="436"/>
        <v>12000</v>
      </c>
      <c r="AK174" s="61">
        <f t="shared" si="436"/>
        <v>12000</v>
      </c>
      <c r="AL174" s="61">
        <f t="shared" si="432"/>
        <v>12000</v>
      </c>
      <c r="AM174" s="61">
        <f t="shared" si="432"/>
        <v>12000</v>
      </c>
      <c r="AN174" s="61">
        <f t="shared" si="507"/>
        <v>12000</v>
      </c>
      <c r="AO174" s="61">
        <f t="shared" si="507"/>
        <v>12000</v>
      </c>
      <c r="AP174" s="61">
        <f t="shared" si="507"/>
        <v>12000</v>
      </c>
      <c r="AQ174" s="61">
        <f t="shared" si="507"/>
        <v>12000</v>
      </c>
      <c r="AR174" s="61">
        <f t="shared" si="507"/>
        <v>12000</v>
      </c>
      <c r="AS174" s="61">
        <f t="shared" si="507"/>
        <v>12000</v>
      </c>
      <c r="AT174" s="61">
        <f t="shared" si="400"/>
        <v>12000</v>
      </c>
      <c r="AU174" s="61">
        <f t="shared" si="400"/>
        <v>12000</v>
      </c>
      <c r="AV174" s="61">
        <f t="shared" si="400"/>
        <v>12000</v>
      </c>
      <c r="AW174" s="61">
        <f t="shared" si="413"/>
        <v>12000</v>
      </c>
      <c r="AX174" s="61">
        <f t="shared" si="423"/>
        <v>12000</v>
      </c>
      <c r="AY174" s="61">
        <f t="shared" si="424"/>
        <v>12000</v>
      </c>
      <c r="AZ174" s="61">
        <f t="shared" si="424"/>
        <v>12000</v>
      </c>
      <c r="BA174" s="61">
        <f t="shared" si="439"/>
        <v>12000</v>
      </c>
      <c r="BB174" s="61">
        <f t="shared" si="450"/>
        <v>12000</v>
      </c>
      <c r="BC174" s="61">
        <f t="shared" si="465"/>
        <v>12000</v>
      </c>
      <c r="BD174" s="61">
        <f t="shared" si="469"/>
        <v>12000</v>
      </c>
      <c r="BE174" s="61">
        <f t="shared" si="479"/>
        <v>12000</v>
      </c>
      <c r="BF174" s="61">
        <f t="shared" si="490"/>
        <v>12000</v>
      </c>
      <c r="BG174" s="61">
        <f t="shared" si="490"/>
        <v>12000</v>
      </c>
      <c r="BH174" s="61">
        <f>GJ</f>
        <v>12000</v>
      </c>
      <c r="BI174" s="61">
        <f t="shared" si="479"/>
        <v>12000</v>
      </c>
      <c r="BJ174" s="61">
        <f t="shared" si="499"/>
        <v>20000</v>
      </c>
      <c r="BK174" s="61">
        <f t="shared" si="499"/>
        <v>20000</v>
      </c>
      <c r="BL174" s="61">
        <f t="shared" si="491"/>
        <v>20000</v>
      </c>
      <c r="BM174" s="61">
        <f t="shared" si="471"/>
        <v>20000</v>
      </c>
      <c r="BN174" s="61">
        <f t="shared" si="501"/>
        <v>20000</v>
      </c>
      <c r="BO174" s="61">
        <f t="shared" si="501"/>
        <v>20000</v>
      </c>
      <c r="BP174" s="61">
        <f t="shared" si="390"/>
        <v>20000</v>
      </c>
      <c r="BQ174" s="61">
        <f t="shared" si="466"/>
        <v>20000</v>
      </c>
      <c r="BR174" s="61">
        <f t="shared" si="466"/>
        <v>20000</v>
      </c>
      <c r="BS174" s="61">
        <f t="shared" si="455"/>
        <v>20000</v>
      </c>
      <c r="BT174" s="61">
        <f t="shared" si="459"/>
        <v>20000</v>
      </c>
      <c r="BU174" s="61">
        <f t="shared" si="451"/>
        <v>20000</v>
      </c>
      <c r="BV174" s="61">
        <f t="shared" si="492"/>
        <v>20000</v>
      </c>
      <c r="BW174" s="61">
        <f t="shared" si="492"/>
        <v>20000</v>
      </c>
      <c r="BX174" s="61">
        <f t="shared" si="492"/>
        <v>20000</v>
      </c>
      <c r="BY174" s="61">
        <f t="shared" si="492"/>
        <v>20000</v>
      </c>
      <c r="BZ174" s="61">
        <f t="shared" si="492"/>
        <v>20000</v>
      </c>
      <c r="CA174" s="61">
        <f t="shared" si="433"/>
        <v>20000</v>
      </c>
      <c r="CB174" s="61">
        <f t="shared" si="426"/>
        <v>20000</v>
      </c>
      <c r="CC174" s="61">
        <f t="shared" si="402"/>
        <v>20000</v>
      </c>
      <c r="CD174" s="61">
        <f t="shared" si="480"/>
        <v>20000</v>
      </c>
      <c r="CE174" s="61">
        <f t="shared" si="472"/>
        <v>20000</v>
      </c>
      <c r="CF174" s="61">
        <f t="shared" si="508"/>
        <v>20000</v>
      </c>
      <c r="CG174" s="61">
        <f t="shared" si="508"/>
        <v>20000</v>
      </c>
      <c r="CH174" s="61">
        <f t="shared" si="467"/>
        <v>20000</v>
      </c>
      <c r="CI174" s="61">
        <f t="shared" si="460"/>
        <v>20000</v>
      </c>
      <c r="CJ174" s="61">
        <f t="shared" si="434"/>
        <v>20000</v>
      </c>
      <c r="CK174" s="61">
        <f t="shared" si="442"/>
        <v>20000</v>
      </c>
      <c r="CL174" s="61">
        <f t="shared" si="442"/>
        <v>20000</v>
      </c>
      <c r="CM174" s="61">
        <f t="shared" si="442"/>
        <v>20000</v>
      </c>
      <c r="CN174" s="61">
        <f t="shared" si="442"/>
        <v>20000</v>
      </c>
      <c r="CO174" s="61">
        <f t="shared" si="494"/>
        <v>20000</v>
      </c>
      <c r="CP174" s="61">
        <f t="shared" si="494"/>
        <v>20000</v>
      </c>
      <c r="CQ174" s="61">
        <f t="shared" si="494"/>
        <v>20000</v>
      </c>
      <c r="CR174" s="61">
        <f t="shared" si="494"/>
        <v>20000</v>
      </c>
      <c r="CS174" s="61">
        <f t="shared" si="494"/>
        <v>20000</v>
      </c>
      <c r="CT174" s="61">
        <f t="shared" si="494"/>
        <v>20000</v>
      </c>
      <c r="CU174" s="61">
        <f t="shared" si="362"/>
        <v>20000</v>
      </c>
      <c r="CV174" s="61">
        <f t="shared" si="481"/>
        <v>20000</v>
      </c>
      <c r="CW174" s="61">
        <f t="shared" si="481"/>
        <v>20000</v>
      </c>
      <c r="CX174" s="61">
        <f t="shared" si="375"/>
        <v>20000</v>
      </c>
      <c r="CY174" s="61">
        <f t="shared" si="495"/>
        <v>20000</v>
      </c>
      <c r="CZ174" s="61">
        <f t="shared" si="495"/>
        <v>20000</v>
      </c>
      <c r="DA174" s="61">
        <f t="shared" si="495"/>
        <v>20000</v>
      </c>
      <c r="DB174" s="61">
        <f t="shared" si="376"/>
        <v>20000</v>
      </c>
      <c r="DC174" s="61">
        <f t="shared" si="376"/>
        <v>20000</v>
      </c>
      <c r="DD174" s="61">
        <f t="shared" si="370"/>
        <v>20000</v>
      </c>
      <c r="DE174" s="61">
        <f t="shared" si="366"/>
        <v>20000</v>
      </c>
      <c r="DF174" s="61">
        <f t="shared" si="366"/>
        <v>20000</v>
      </c>
      <c r="DG174" s="61">
        <f>MP</f>
        <v>20000</v>
      </c>
      <c r="DH174" s="61">
        <f t="shared" si="509"/>
        <v>7000</v>
      </c>
      <c r="DI174" s="61">
        <f t="shared" si="500"/>
        <v>7000</v>
      </c>
      <c r="DJ174" s="61">
        <f t="shared" si="502"/>
        <v>7000</v>
      </c>
      <c r="DK174" s="61">
        <f t="shared" si="493"/>
        <v>7000</v>
      </c>
      <c r="DL174" s="61">
        <f t="shared" si="493"/>
        <v>7000</v>
      </c>
      <c r="DM174" s="61">
        <f t="shared" si="493"/>
        <v>7000</v>
      </c>
      <c r="DN174" s="61">
        <f t="shared" si="493"/>
        <v>7000</v>
      </c>
      <c r="DO174" s="61">
        <f t="shared" si="493"/>
        <v>7000</v>
      </c>
      <c r="DP174" s="61">
        <f t="shared" si="493"/>
        <v>7000</v>
      </c>
      <c r="DQ174" s="61">
        <f t="shared" si="493"/>
        <v>7000</v>
      </c>
      <c r="DR174" s="61">
        <f t="shared" si="448"/>
        <v>7000</v>
      </c>
      <c r="DS174" s="61">
        <f t="shared" si="452"/>
        <v>7000</v>
      </c>
      <c r="DT174" s="61">
        <f t="shared" si="462"/>
        <v>7000</v>
      </c>
      <c r="DU174" s="61">
        <f t="shared" si="470"/>
        <v>7000</v>
      </c>
      <c r="DV174" s="61">
        <f t="shared" si="474"/>
        <v>7000</v>
      </c>
      <c r="DW174" s="61">
        <f t="shared" si="496"/>
        <v>7000</v>
      </c>
      <c r="DX174" s="61">
        <f>JH</f>
        <v>16000</v>
      </c>
      <c r="DY174" s="61">
        <f>JH</f>
        <v>16000</v>
      </c>
      <c r="DZ174" s="61">
        <f t="shared" si="503"/>
        <v>16000</v>
      </c>
      <c r="EA174" s="61">
        <f t="shared" si="503"/>
        <v>16000</v>
      </c>
      <c r="EB174" s="61">
        <f t="shared" si="503"/>
        <v>16000</v>
      </c>
      <c r="EC174" s="61">
        <f t="shared" si="503"/>
        <v>16000</v>
      </c>
      <c r="ED174" s="61">
        <f t="shared" si="503"/>
        <v>16000</v>
      </c>
      <c r="EE174" s="61">
        <f t="shared" si="416"/>
        <v>16000</v>
      </c>
      <c r="EF174" s="61">
        <f t="shared" si="406"/>
        <v>16000</v>
      </c>
      <c r="EG174" s="61">
        <f t="shared" si="406"/>
        <v>16000</v>
      </c>
      <c r="EH174" s="61">
        <f t="shared" si="476"/>
        <v>16000</v>
      </c>
      <c r="EI174" s="61">
        <f t="shared" si="476"/>
        <v>16000</v>
      </c>
      <c r="EJ174" s="61">
        <f t="shared" si="497"/>
        <v>16000</v>
      </c>
      <c r="EK174" s="61">
        <f t="shared" si="497"/>
        <v>16000</v>
      </c>
      <c r="EL174" s="61">
        <f>JH</f>
        <v>16000</v>
      </c>
      <c r="EM174" s="61">
        <f t="shared" si="504"/>
        <v>16000</v>
      </c>
      <c r="EN174" s="61">
        <f>JH</f>
        <v>16000</v>
      </c>
      <c r="EO174" s="61">
        <f>JH</f>
        <v>16000</v>
      </c>
      <c r="EP174" s="61">
        <f t="shared" si="453"/>
        <v>36000</v>
      </c>
      <c r="EQ174" s="61">
        <f t="shared" si="453"/>
        <v>36000</v>
      </c>
      <c r="ER174" s="61">
        <f t="shared" si="449"/>
        <v>36000</v>
      </c>
      <c r="ES174" s="61">
        <f t="shared" si="444"/>
        <v>36000</v>
      </c>
      <c r="ET174" s="61">
        <f t="shared" si="438"/>
        <v>36000</v>
      </c>
      <c r="EU174" s="61">
        <f t="shared" si="428"/>
        <v>36000</v>
      </c>
      <c r="EV174" s="61">
        <f t="shared" si="409"/>
        <v>36000</v>
      </c>
      <c r="EW174" s="61">
        <f t="shared" si="484"/>
        <v>36000</v>
      </c>
      <c r="EX174" s="61">
        <f t="shared" si="398"/>
        <v>36000</v>
      </c>
      <c r="EY174" s="61">
        <f t="shared" si="410"/>
        <v>36000</v>
      </c>
      <c r="EZ174" s="61">
        <f t="shared" si="445"/>
        <v>36000</v>
      </c>
      <c r="FA174" s="61">
        <f t="shared" si="445"/>
        <v>36000</v>
      </c>
      <c r="FB174" s="61">
        <f t="shared" si="464"/>
        <v>36000</v>
      </c>
      <c r="FC174" s="61">
        <f t="shared" si="478"/>
        <v>36000</v>
      </c>
      <c r="FD174" s="61">
        <f t="shared" si="485"/>
        <v>36000</v>
      </c>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f t="shared" si="420"/>
        <v>24000</v>
      </c>
      <c r="GE174" s="61">
        <f t="shared" si="420"/>
        <v>24000</v>
      </c>
      <c r="GF174" s="61">
        <f t="shared" si="420"/>
        <v>24000</v>
      </c>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row>
    <row r="175" spans="1:233" ht="1.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f t="shared" ref="AD175:AF175" si="512">GJ</f>
        <v>12000</v>
      </c>
      <c r="AE175" s="61">
        <f t="shared" si="512"/>
        <v>12000</v>
      </c>
      <c r="AF175" s="61">
        <f t="shared" si="512"/>
        <v>12000</v>
      </c>
      <c r="AG175" s="61">
        <f t="shared" si="510"/>
        <v>12000</v>
      </c>
      <c r="AH175" s="61">
        <f t="shared" si="511"/>
        <v>12000</v>
      </c>
      <c r="AI175" s="61">
        <f t="shared" si="506"/>
        <v>12000</v>
      </c>
      <c r="AJ175" s="61">
        <f t="shared" si="436"/>
        <v>12000</v>
      </c>
      <c r="AK175" s="61">
        <f t="shared" si="436"/>
        <v>12000</v>
      </c>
      <c r="AL175" s="61">
        <f t="shared" si="432"/>
        <v>12000</v>
      </c>
      <c r="AM175" s="61">
        <f t="shared" si="432"/>
        <v>12000</v>
      </c>
      <c r="AN175" s="61">
        <f t="shared" si="507"/>
        <v>12000</v>
      </c>
      <c r="AO175" s="61">
        <f t="shared" si="507"/>
        <v>12000</v>
      </c>
      <c r="AP175" s="61">
        <f t="shared" si="507"/>
        <v>12000</v>
      </c>
      <c r="AQ175" s="61">
        <f t="shared" si="507"/>
        <v>12000</v>
      </c>
      <c r="AR175" s="61">
        <f t="shared" si="507"/>
        <v>12000</v>
      </c>
      <c r="AS175" s="61">
        <f t="shared" si="507"/>
        <v>12000</v>
      </c>
      <c r="AT175" s="61">
        <f t="shared" si="400"/>
        <v>12000</v>
      </c>
      <c r="AU175" s="61">
        <f t="shared" si="400"/>
        <v>12000</v>
      </c>
      <c r="AV175" s="61">
        <f t="shared" si="400"/>
        <v>12000</v>
      </c>
      <c r="AW175" s="61">
        <f t="shared" si="413"/>
        <v>12000</v>
      </c>
      <c r="AX175" s="61">
        <f t="shared" si="423"/>
        <v>12000</v>
      </c>
      <c r="AY175" s="61">
        <f t="shared" si="424"/>
        <v>12000</v>
      </c>
      <c r="AZ175" s="61">
        <f t="shared" si="424"/>
        <v>12000</v>
      </c>
      <c r="BA175" s="61">
        <f t="shared" si="439"/>
        <v>12000</v>
      </c>
      <c r="BB175" s="61">
        <f t="shared" si="450"/>
        <v>12000</v>
      </c>
      <c r="BC175" s="61">
        <f t="shared" si="465"/>
        <v>12000</v>
      </c>
      <c r="BD175" s="61">
        <f t="shared" si="469"/>
        <v>12000</v>
      </c>
      <c r="BE175" s="61">
        <f t="shared" si="479"/>
        <v>12000</v>
      </c>
      <c r="BF175" s="61">
        <f t="shared" si="490"/>
        <v>12000</v>
      </c>
      <c r="BG175" s="61">
        <f t="shared" si="490"/>
        <v>12000</v>
      </c>
      <c r="BH175" s="61">
        <f t="shared" si="479"/>
        <v>12000</v>
      </c>
      <c r="BI175" s="61">
        <f t="shared" ref="BG175:BJ183" si="513">MP</f>
        <v>20000</v>
      </c>
      <c r="BJ175" s="61">
        <f t="shared" si="499"/>
        <v>20000</v>
      </c>
      <c r="BK175" s="61">
        <f t="shared" si="499"/>
        <v>20000</v>
      </c>
      <c r="BL175" s="61">
        <f t="shared" si="491"/>
        <v>20000</v>
      </c>
      <c r="BM175" s="61">
        <f t="shared" si="471"/>
        <v>20000</v>
      </c>
      <c r="BN175" s="61">
        <f t="shared" si="501"/>
        <v>20000</v>
      </c>
      <c r="BO175" s="61">
        <f t="shared" si="501"/>
        <v>20000</v>
      </c>
      <c r="BP175" s="61">
        <f t="shared" si="390"/>
        <v>20000</v>
      </c>
      <c r="BQ175" s="61">
        <f t="shared" si="466"/>
        <v>20000</v>
      </c>
      <c r="BR175" s="61">
        <f t="shared" si="466"/>
        <v>20000</v>
      </c>
      <c r="BS175" s="61">
        <f t="shared" si="455"/>
        <v>20000</v>
      </c>
      <c r="BT175" s="61">
        <f t="shared" si="459"/>
        <v>20000</v>
      </c>
      <c r="BU175" s="61">
        <f t="shared" si="451"/>
        <v>20000</v>
      </c>
      <c r="BV175" s="61">
        <f t="shared" si="492"/>
        <v>20000</v>
      </c>
      <c r="BW175" s="61">
        <f t="shared" si="492"/>
        <v>20000</v>
      </c>
      <c r="BX175" s="61">
        <f t="shared" si="492"/>
        <v>20000</v>
      </c>
      <c r="BY175" s="61">
        <f t="shared" si="492"/>
        <v>20000</v>
      </c>
      <c r="BZ175" s="61">
        <f t="shared" si="492"/>
        <v>20000</v>
      </c>
      <c r="CA175" s="61">
        <f t="shared" si="433"/>
        <v>20000</v>
      </c>
      <c r="CB175" s="61">
        <f t="shared" si="426"/>
        <v>20000</v>
      </c>
      <c r="CC175" s="61">
        <f t="shared" si="402"/>
        <v>20000</v>
      </c>
      <c r="CD175" s="61">
        <f t="shared" si="480"/>
        <v>20000</v>
      </c>
      <c r="CE175" s="61">
        <f t="shared" si="472"/>
        <v>20000</v>
      </c>
      <c r="CF175" s="61">
        <f t="shared" si="508"/>
        <v>20000</v>
      </c>
      <c r="CG175" s="61">
        <f t="shared" si="508"/>
        <v>20000</v>
      </c>
      <c r="CH175" s="61">
        <f t="shared" si="467"/>
        <v>20000</v>
      </c>
      <c r="CI175" s="61">
        <f t="shared" si="460"/>
        <v>20000</v>
      </c>
      <c r="CJ175" s="61">
        <f t="shared" si="434"/>
        <v>20000</v>
      </c>
      <c r="CK175" s="61">
        <f t="shared" si="442"/>
        <v>20000</v>
      </c>
      <c r="CL175" s="61">
        <f t="shared" si="442"/>
        <v>20000</v>
      </c>
      <c r="CM175" s="61">
        <f t="shared" si="442"/>
        <v>20000</v>
      </c>
      <c r="CN175" s="61">
        <f t="shared" si="442"/>
        <v>20000</v>
      </c>
      <c r="CO175" s="61">
        <f t="shared" si="494"/>
        <v>20000</v>
      </c>
      <c r="CP175" s="61">
        <f t="shared" si="494"/>
        <v>20000</v>
      </c>
      <c r="CQ175" s="61">
        <f t="shared" si="494"/>
        <v>20000</v>
      </c>
      <c r="CR175" s="61">
        <f t="shared" si="494"/>
        <v>20000</v>
      </c>
      <c r="CS175" s="61">
        <f t="shared" si="494"/>
        <v>20000</v>
      </c>
      <c r="CT175" s="61">
        <f t="shared" si="494"/>
        <v>20000</v>
      </c>
      <c r="CU175" s="61">
        <f t="shared" si="362"/>
        <v>20000</v>
      </c>
      <c r="CV175" s="61">
        <f t="shared" si="481"/>
        <v>20000</v>
      </c>
      <c r="CW175" s="61">
        <f t="shared" si="481"/>
        <v>20000</v>
      </c>
      <c r="CX175" s="61">
        <f t="shared" si="375"/>
        <v>20000</v>
      </c>
      <c r="CY175" s="61">
        <f t="shared" si="495"/>
        <v>20000</v>
      </c>
      <c r="CZ175" s="61">
        <f t="shared" si="495"/>
        <v>20000</v>
      </c>
      <c r="DA175" s="61">
        <f t="shared" si="495"/>
        <v>20000</v>
      </c>
      <c r="DB175" s="61">
        <f t="shared" si="376"/>
        <v>20000</v>
      </c>
      <c r="DC175" s="61">
        <f t="shared" si="376"/>
        <v>20000</v>
      </c>
      <c r="DD175" s="61">
        <f t="shared" si="370"/>
        <v>20000</v>
      </c>
      <c r="DE175" s="61">
        <f t="shared" si="366"/>
        <v>20000</v>
      </c>
      <c r="DF175" s="61">
        <f t="shared" si="366"/>
        <v>20000</v>
      </c>
      <c r="DG175" s="61">
        <f t="shared" si="500"/>
        <v>7000</v>
      </c>
      <c r="DH175" s="61">
        <f t="shared" si="500"/>
        <v>7000</v>
      </c>
      <c r="DI175" s="61">
        <f t="shared" si="500"/>
        <v>7000</v>
      </c>
      <c r="DJ175" s="61">
        <f t="shared" si="502"/>
        <v>7000</v>
      </c>
      <c r="DK175" s="61">
        <f t="shared" si="493"/>
        <v>7000</v>
      </c>
      <c r="DL175" s="61">
        <f t="shared" si="493"/>
        <v>7000</v>
      </c>
      <c r="DM175" s="61">
        <f t="shared" si="493"/>
        <v>7000</v>
      </c>
      <c r="DN175" s="61">
        <f t="shared" si="493"/>
        <v>7000</v>
      </c>
      <c r="DO175" s="61">
        <f t="shared" si="493"/>
        <v>7000</v>
      </c>
      <c r="DP175" s="61">
        <f t="shared" si="493"/>
        <v>7000</v>
      </c>
      <c r="DQ175" s="61">
        <f t="shared" si="493"/>
        <v>7000</v>
      </c>
      <c r="DR175" s="61">
        <f t="shared" si="448"/>
        <v>7000</v>
      </c>
      <c r="DS175" s="61">
        <f t="shared" si="452"/>
        <v>7000</v>
      </c>
      <c r="DT175" s="61">
        <f t="shared" si="462"/>
        <v>7000</v>
      </c>
      <c r="DU175" s="61">
        <f t="shared" si="470"/>
        <v>7000</v>
      </c>
      <c r="DV175" s="61">
        <f t="shared" si="474"/>
        <v>7000</v>
      </c>
      <c r="DW175" s="61">
        <f t="shared" si="496"/>
        <v>7000</v>
      </c>
      <c r="DX175" s="61">
        <f>JH</f>
        <v>16000</v>
      </c>
      <c r="DY175" s="61">
        <f>JH</f>
        <v>16000</v>
      </c>
      <c r="DZ175" s="61">
        <f t="shared" si="503"/>
        <v>16000</v>
      </c>
      <c r="EA175" s="61">
        <f t="shared" si="503"/>
        <v>16000</v>
      </c>
      <c r="EB175" s="61">
        <f t="shared" si="503"/>
        <v>16000</v>
      </c>
      <c r="EC175" s="61">
        <f t="shared" si="503"/>
        <v>16000</v>
      </c>
      <c r="ED175" s="61">
        <f t="shared" si="503"/>
        <v>16000</v>
      </c>
      <c r="EE175" s="61">
        <f t="shared" si="416"/>
        <v>16000</v>
      </c>
      <c r="EF175" s="61">
        <f t="shared" si="406"/>
        <v>16000</v>
      </c>
      <c r="EG175" s="61">
        <f t="shared" si="406"/>
        <v>16000</v>
      </c>
      <c r="EH175" s="61">
        <f t="shared" si="476"/>
        <v>16000</v>
      </c>
      <c r="EI175" s="61">
        <f t="shared" si="476"/>
        <v>16000</v>
      </c>
      <c r="EJ175" s="61">
        <f t="shared" ref="EJ175:EJ180" si="514">JH</f>
        <v>16000</v>
      </c>
      <c r="EK175" s="61">
        <f t="shared" ref="EH175:EL205" si="515">OD</f>
        <v>26000</v>
      </c>
      <c r="EL175" s="61">
        <f t="shared" si="515"/>
        <v>26000</v>
      </c>
      <c r="EM175" s="61">
        <f t="shared" si="504"/>
        <v>16000</v>
      </c>
      <c r="EN175" s="61">
        <f>JH</f>
        <v>16000</v>
      </c>
      <c r="EO175" s="61">
        <f>JH</f>
        <v>16000</v>
      </c>
      <c r="EP175" s="61">
        <f t="shared" si="453"/>
        <v>36000</v>
      </c>
      <c r="EQ175" s="61">
        <f t="shared" si="453"/>
        <v>36000</v>
      </c>
      <c r="ER175" s="61">
        <f t="shared" si="449"/>
        <v>36000</v>
      </c>
      <c r="ES175" s="61">
        <f t="shared" si="444"/>
        <v>36000</v>
      </c>
      <c r="ET175" s="61">
        <f t="shared" si="438"/>
        <v>36000</v>
      </c>
      <c r="EU175" s="61">
        <f t="shared" si="428"/>
        <v>36000</v>
      </c>
      <c r="EV175" s="61">
        <f t="shared" si="409"/>
        <v>36000</v>
      </c>
      <c r="EW175" s="61">
        <f t="shared" si="484"/>
        <v>36000</v>
      </c>
      <c r="EX175" s="61">
        <f t="shared" si="398"/>
        <v>36000</v>
      </c>
      <c r="EY175" s="61">
        <f t="shared" si="410"/>
        <v>36000</v>
      </c>
      <c r="EZ175" s="61">
        <f t="shared" si="445"/>
        <v>36000</v>
      </c>
      <c r="FA175" s="61">
        <f t="shared" si="445"/>
        <v>36000</v>
      </c>
      <c r="FB175" s="61">
        <f t="shared" si="464"/>
        <v>36000</v>
      </c>
      <c r="FC175" s="61">
        <f t="shared" si="478"/>
        <v>36000</v>
      </c>
      <c r="FD175" s="61">
        <f t="shared" si="485"/>
        <v>36000</v>
      </c>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f t="shared" ref="GD175" si="516">MZ</f>
        <v>24000</v>
      </c>
      <c r="GE175" s="61"/>
      <c r="GF175" s="61">
        <f t="shared" ref="GF175" si="517">MZ</f>
        <v>24000</v>
      </c>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row>
    <row r="176" spans="1:233" ht="1.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f>GJ</f>
        <v>12000</v>
      </c>
      <c r="Z176" s="61"/>
      <c r="AA176" s="61"/>
      <c r="AB176" s="61"/>
      <c r="AC176" s="61">
        <f t="shared" ref="AC176:AE183" si="518">GJ</f>
        <v>12000</v>
      </c>
      <c r="AD176" s="61">
        <f t="shared" si="518"/>
        <v>12000</v>
      </c>
      <c r="AE176" s="61">
        <f t="shared" si="518"/>
        <v>12000</v>
      </c>
      <c r="AF176" s="61">
        <f t="shared" si="510"/>
        <v>12000</v>
      </c>
      <c r="AG176" s="61">
        <f t="shared" si="510"/>
        <v>12000</v>
      </c>
      <c r="AH176" s="61">
        <f t="shared" si="511"/>
        <v>12000</v>
      </c>
      <c r="AI176" s="61">
        <f t="shared" si="506"/>
        <v>12000</v>
      </c>
      <c r="AJ176" s="61">
        <f t="shared" si="436"/>
        <v>12000</v>
      </c>
      <c r="AK176" s="61">
        <f t="shared" si="436"/>
        <v>12000</v>
      </c>
      <c r="AL176" s="61">
        <f t="shared" ref="AL176:AO193" si="519">GJ</f>
        <v>12000</v>
      </c>
      <c r="AM176" s="61">
        <f t="shared" si="519"/>
        <v>12000</v>
      </c>
      <c r="AN176" s="61">
        <f t="shared" si="507"/>
        <v>12000</v>
      </c>
      <c r="AO176" s="61">
        <f t="shared" si="507"/>
        <v>12000</v>
      </c>
      <c r="AP176" s="61">
        <f t="shared" si="507"/>
        <v>12000</v>
      </c>
      <c r="AQ176" s="61">
        <f t="shared" si="507"/>
        <v>12000</v>
      </c>
      <c r="AR176" s="61">
        <f t="shared" si="507"/>
        <v>12000</v>
      </c>
      <c r="AS176" s="61">
        <f t="shared" si="507"/>
        <v>12000</v>
      </c>
      <c r="AT176" s="61">
        <f t="shared" si="400"/>
        <v>12000</v>
      </c>
      <c r="AU176" s="61">
        <f t="shared" si="400"/>
        <v>12000</v>
      </c>
      <c r="AV176" s="61">
        <f t="shared" si="400"/>
        <v>12000</v>
      </c>
      <c r="AW176" s="61">
        <f t="shared" si="413"/>
        <v>12000</v>
      </c>
      <c r="AX176" s="61">
        <f t="shared" si="423"/>
        <v>12000</v>
      </c>
      <c r="AY176" s="61">
        <f t="shared" si="424"/>
        <v>12000</v>
      </c>
      <c r="AZ176" s="61">
        <f t="shared" si="424"/>
        <v>12000</v>
      </c>
      <c r="BA176" s="61">
        <f t="shared" si="439"/>
        <v>12000</v>
      </c>
      <c r="BB176" s="61">
        <f t="shared" si="450"/>
        <v>12000</v>
      </c>
      <c r="BC176" s="61">
        <f t="shared" si="465"/>
        <v>12000</v>
      </c>
      <c r="BD176" s="61">
        <f t="shared" si="469"/>
        <v>12000</v>
      </c>
      <c r="BE176" s="61">
        <f t="shared" si="479"/>
        <v>12000</v>
      </c>
      <c r="BF176" s="61">
        <f t="shared" ref="BF176:BF183" si="520">GJ</f>
        <v>12000</v>
      </c>
      <c r="BG176" s="61">
        <f t="shared" si="479"/>
        <v>12000</v>
      </c>
      <c r="BH176" s="61">
        <f t="shared" si="513"/>
        <v>20000</v>
      </c>
      <c r="BI176" s="61">
        <f t="shared" si="513"/>
        <v>20000</v>
      </c>
      <c r="BJ176" s="61">
        <f t="shared" si="499"/>
        <v>20000</v>
      </c>
      <c r="BK176" s="61">
        <f t="shared" si="499"/>
        <v>20000</v>
      </c>
      <c r="BL176" s="61">
        <f t="shared" si="491"/>
        <v>20000</v>
      </c>
      <c r="BM176" s="61">
        <f t="shared" si="471"/>
        <v>20000</v>
      </c>
      <c r="BN176" s="61">
        <f t="shared" si="501"/>
        <v>20000</v>
      </c>
      <c r="BO176" s="61">
        <f t="shared" si="501"/>
        <v>20000</v>
      </c>
      <c r="BP176" s="61">
        <f t="shared" si="390"/>
        <v>20000</v>
      </c>
      <c r="BQ176" s="61">
        <f t="shared" si="466"/>
        <v>20000</v>
      </c>
      <c r="BR176" s="61">
        <f t="shared" si="466"/>
        <v>20000</v>
      </c>
      <c r="BS176" s="61">
        <f t="shared" si="455"/>
        <v>20000</v>
      </c>
      <c r="BT176" s="61">
        <f t="shared" si="459"/>
        <v>20000</v>
      </c>
      <c r="BU176" s="61">
        <f t="shared" si="451"/>
        <v>20000</v>
      </c>
      <c r="BV176" s="61">
        <f t="shared" si="492"/>
        <v>20000</v>
      </c>
      <c r="BW176" s="61">
        <f t="shared" si="492"/>
        <v>20000</v>
      </c>
      <c r="BX176" s="61">
        <f t="shared" si="492"/>
        <v>20000</v>
      </c>
      <c r="BY176" s="61">
        <f t="shared" si="492"/>
        <v>20000</v>
      </c>
      <c r="BZ176" s="61">
        <f t="shared" si="492"/>
        <v>20000</v>
      </c>
      <c r="CA176" s="61">
        <f t="shared" si="433"/>
        <v>20000</v>
      </c>
      <c r="CB176" s="61">
        <f t="shared" si="426"/>
        <v>20000</v>
      </c>
      <c r="CC176" s="61">
        <f t="shared" si="402"/>
        <v>20000</v>
      </c>
      <c r="CD176" s="61">
        <f t="shared" si="480"/>
        <v>20000</v>
      </c>
      <c r="CE176" s="61">
        <f t="shared" si="472"/>
        <v>20000</v>
      </c>
      <c r="CF176" s="61">
        <f t="shared" si="508"/>
        <v>20000</v>
      </c>
      <c r="CG176" s="61">
        <f t="shared" si="508"/>
        <v>20000</v>
      </c>
      <c r="CH176" s="61">
        <f t="shared" si="467"/>
        <v>20000</v>
      </c>
      <c r="CI176" s="61">
        <f t="shared" si="460"/>
        <v>20000</v>
      </c>
      <c r="CJ176" s="61">
        <f t="shared" si="434"/>
        <v>20000</v>
      </c>
      <c r="CK176" s="61">
        <f t="shared" si="442"/>
        <v>20000</v>
      </c>
      <c r="CL176" s="61">
        <f t="shared" si="442"/>
        <v>20000</v>
      </c>
      <c r="CM176" s="61">
        <f t="shared" si="442"/>
        <v>20000</v>
      </c>
      <c r="CN176" s="61">
        <f t="shared" si="442"/>
        <v>20000</v>
      </c>
      <c r="CO176" s="61">
        <f t="shared" si="494"/>
        <v>20000</v>
      </c>
      <c r="CP176" s="61">
        <f t="shared" si="494"/>
        <v>20000</v>
      </c>
      <c r="CQ176" s="61">
        <f t="shared" si="494"/>
        <v>20000</v>
      </c>
      <c r="CR176" s="61">
        <f t="shared" si="494"/>
        <v>20000</v>
      </c>
      <c r="CS176" s="61">
        <f t="shared" si="494"/>
        <v>20000</v>
      </c>
      <c r="CT176" s="61">
        <f t="shared" si="494"/>
        <v>20000</v>
      </c>
      <c r="CU176" s="61">
        <f t="shared" si="362"/>
        <v>20000</v>
      </c>
      <c r="CV176" s="61">
        <f t="shared" si="481"/>
        <v>20000</v>
      </c>
      <c r="CW176" s="61">
        <f t="shared" si="481"/>
        <v>20000</v>
      </c>
      <c r="CX176" s="61">
        <f t="shared" si="375"/>
        <v>20000</v>
      </c>
      <c r="CY176" s="61">
        <f t="shared" si="495"/>
        <v>20000</v>
      </c>
      <c r="CZ176" s="61">
        <f t="shared" si="495"/>
        <v>20000</v>
      </c>
      <c r="DA176" s="61">
        <f t="shared" si="495"/>
        <v>20000</v>
      </c>
      <c r="DB176" s="61">
        <f t="shared" si="376"/>
        <v>20000</v>
      </c>
      <c r="DC176" s="61">
        <f t="shared" si="376"/>
        <v>20000</v>
      </c>
      <c r="DD176" s="61">
        <f t="shared" si="370"/>
        <v>20000</v>
      </c>
      <c r="DE176" s="61">
        <f>MP</f>
        <v>20000</v>
      </c>
      <c r="DF176" s="61">
        <f t="shared" ref="DF176:DG195" si="521">CT</f>
        <v>7000</v>
      </c>
      <c r="DG176" s="61">
        <f t="shared" si="521"/>
        <v>7000</v>
      </c>
      <c r="DH176" s="61">
        <f t="shared" si="509"/>
        <v>7000</v>
      </c>
      <c r="DI176" s="61">
        <f t="shared" si="500"/>
        <v>7000</v>
      </c>
      <c r="DJ176" s="61">
        <f t="shared" si="502"/>
        <v>7000</v>
      </c>
      <c r="DK176" s="61">
        <f t="shared" si="493"/>
        <v>7000</v>
      </c>
      <c r="DL176" s="61">
        <f t="shared" si="493"/>
        <v>7000</v>
      </c>
      <c r="DM176" s="61">
        <f t="shared" si="493"/>
        <v>7000</v>
      </c>
      <c r="DN176" s="61">
        <f t="shared" si="493"/>
        <v>7000</v>
      </c>
      <c r="DO176" s="61">
        <f t="shared" si="493"/>
        <v>7000</v>
      </c>
      <c r="DP176" s="61">
        <f t="shared" si="493"/>
        <v>7000</v>
      </c>
      <c r="DQ176" s="61">
        <f t="shared" si="493"/>
        <v>7000</v>
      </c>
      <c r="DR176" s="61">
        <f t="shared" si="448"/>
        <v>7000</v>
      </c>
      <c r="DS176" s="61">
        <f t="shared" si="452"/>
        <v>7000</v>
      </c>
      <c r="DT176" s="61">
        <f t="shared" si="462"/>
        <v>7000</v>
      </c>
      <c r="DU176" s="61">
        <f t="shared" si="470"/>
        <v>7000</v>
      </c>
      <c r="DV176" s="61">
        <f t="shared" si="474"/>
        <v>7000</v>
      </c>
      <c r="DW176" s="61">
        <f t="shared" si="496"/>
        <v>7000</v>
      </c>
      <c r="DX176" s="61">
        <f>JH</f>
        <v>16000</v>
      </c>
      <c r="DY176" s="61">
        <f>JH</f>
        <v>16000</v>
      </c>
      <c r="DZ176" s="61">
        <f>JH</f>
        <v>16000</v>
      </c>
      <c r="EA176" s="61">
        <f>JH</f>
        <v>16000</v>
      </c>
      <c r="EB176" s="61">
        <f t="shared" ref="EA176:ED196" si="522">OD</f>
        <v>26000</v>
      </c>
      <c r="EC176" s="61">
        <f t="shared" si="522"/>
        <v>26000</v>
      </c>
      <c r="ED176" s="61">
        <f t="shared" si="503"/>
        <v>16000</v>
      </c>
      <c r="EE176" s="61">
        <f t="shared" si="416"/>
        <v>16000</v>
      </c>
      <c r="EF176" s="61">
        <f t="shared" si="406"/>
        <v>16000</v>
      </c>
      <c r="EG176" s="61">
        <f t="shared" si="406"/>
        <v>16000</v>
      </c>
      <c r="EH176" s="61">
        <f t="shared" si="476"/>
        <v>16000</v>
      </c>
      <c r="EI176" s="61">
        <f t="shared" si="476"/>
        <v>16000</v>
      </c>
      <c r="EJ176" s="61">
        <f t="shared" si="514"/>
        <v>16000</v>
      </c>
      <c r="EK176" s="61">
        <f t="shared" si="515"/>
        <v>26000</v>
      </c>
      <c r="EL176" s="61">
        <f t="shared" si="515"/>
        <v>26000</v>
      </c>
      <c r="EM176" s="61">
        <f t="shared" si="504"/>
        <v>16000</v>
      </c>
      <c r="EN176" s="61">
        <f>JH</f>
        <v>16000</v>
      </c>
      <c r="EO176" s="61">
        <f>JH</f>
        <v>16000</v>
      </c>
      <c r="EP176" s="61">
        <f>JH</f>
        <v>16000</v>
      </c>
      <c r="EQ176" s="61">
        <f>WB</f>
        <v>36000</v>
      </c>
      <c r="ER176" s="61">
        <f t="shared" si="449"/>
        <v>36000</v>
      </c>
      <c r="ES176" s="61">
        <f t="shared" si="444"/>
        <v>36000</v>
      </c>
      <c r="ET176" s="61">
        <f t="shared" si="438"/>
        <v>36000</v>
      </c>
      <c r="EU176" s="61">
        <f t="shared" si="428"/>
        <v>36000</v>
      </c>
      <c r="EV176" s="61">
        <f t="shared" si="409"/>
        <v>36000</v>
      </c>
      <c r="EW176" s="61">
        <f t="shared" si="484"/>
        <v>36000</v>
      </c>
      <c r="EX176" s="61">
        <f t="shared" si="398"/>
        <v>36000</v>
      </c>
      <c r="EY176" s="61">
        <f t="shared" si="410"/>
        <v>36000</v>
      </c>
      <c r="EZ176" s="61">
        <f t="shared" si="445"/>
        <v>36000</v>
      </c>
      <c r="FA176" s="61">
        <f t="shared" si="445"/>
        <v>36000</v>
      </c>
      <c r="FB176" s="61">
        <f t="shared" si="464"/>
        <v>36000</v>
      </c>
      <c r="FC176" s="61">
        <f t="shared" si="478"/>
        <v>36000</v>
      </c>
      <c r="FD176" s="61">
        <f t="shared" si="485"/>
        <v>36000</v>
      </c>
      <c r="FE176" s="61">
        <f t="shared" ref="FE176:FE181" si="523">WB</f>
        <v>36000</v>
      </c>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row>
    <row r="177" spans="1:233" ht="1.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f>GJ</f>
        <v>12000</v>
      </c>
      <c r="Z177" s="61">
        <f t="shared" ref="Z177:AB179" si="524">GJ</f>
        <v>12000</v>
      </c>
      <c r="AA177" s="61">
        <f t="shared" si="524"/>
        <v>12000</v>
      </c>
      <c r="AB177" s="61">
        <f t="shared" si="524"/>
        <v>12000</v>
      </c>
      <c r="AC177" s="61">
        <f t="shared" si="518"/>
        <v>12000</v>
      </c>
      <c r="AD177" s="61">
        <f t="shared" si="518"/>
        <v>12000</v>
      </c>
      <c r="AE177" s="61">
        <f t="shared" si="518"/>
        <v>12000</v>
      </c>
      <c r="AF177" s="61">
        <f t="shared" si="510"/>
        <v>12000</v>
      </c>
      <c r="AG177" s="61">
        <f t="shared" si="510"/>
        <v>12000</v>
      </c>
      <c r="AH177" s="61">
        <f t="shared" si="511"/>
        <v>12000</v>
      </c>
      <c r="AI177" s="61">
        <f t="shared" si="506"/>
        <v>12000</v>
      </c>
      <c r="AJ177" s="61">
        <f t="shared" ref="AJ177:AK194" si="525">GJ</f>
        <v>12000</v>
      </c>
      <c r="AK177" s="61">
        <f t="shared" si="525"/>
        <v>12000</v>
      </c>
      <c r="AL177" s="61">
        <f t="shared" si="519"/>
        <v>12000</v>
      </c>
      <c r="AM177" s="61">
        <f t="shared" si="519"/>
        <v>12000</v>
      </c>
      <c r="AN177" s="61">
        <f t="shared" si="507"/>
        <v>12000</v>
      </c>
      <c r="AO177" s="61">
        <f t="shared" si="507"/>
        <v>12000</v>
      </c>
      <c r="AP177" s="61">
        <f t="shared" si="507"/>
        <v>12000</v>
      </c>
      <c r="AQ177" s="61">
        <f t="shared" si="507"/>
        <v>12000</v>
      </c>
      <c r="AR177" s="61">
        <f t="shared" si="507"/>
        <v>12000</v>
      </c>
      <c r="AS177" s="61">
        <f t="shared" si="507"/>
        <v>12000</v>
      </c>
      <c r="AT177" s="61">
        <f t="shared" si="400"/>
        <v>12000</v>
      </c>
      <c r="AU177" s="61">
        <f t="shared" si="400"/>
        <v>12000</v>
      </c>
      <c r="AV177" s="61">
        <f t="shared" si="400"/>
        <v>12000</v>
      </c>
      <c r="AW177" s="61">
        <f t="shared" si="413"/>
        <v>12000</v>
      </c>
      <c r="AX177" s="61">
        <f t="shared" si="423"/>
        <v>12000</v>
      </c>
      <c r="AY177" s="61">
        <f t="shared" si="424"/>
        <v>12000</v>
      </c>
      <c r="AZ177" s="61">
        <f t="shared" si="424"/>
        <v>12000</v>
      </c>
      <c r="BA177" s="61">
        <f t="shared" si="439"/>
        <v>12000</v>
      </c>
      <c r="BB177" s="61">
        <f t="shared" si="450"/>
        <v>12000</v>
      </c>
      <c r="BC177" s="61">
        <f t="shared" si="465"/>
        <v>12000</v>
      </c>
      <c r="BD177" s="61">
        <f t="shared" si="469"/>
        <v>12000</v>
      </c>
      <c r="BE177" s="61">
        <f t="shared" si="479"/>
        <v>12000</v>
      </c>
      <c r="BF177" s="61">
        <f t="shared" si="520"/>
        <v>12000</v>
      </c>
      <c r="BG177" s="61">
        <f t="shared" si="513"/>
        <v>20000</v>
      </c>
      <c r="BH177" s="61">
        <f t="shared" si="513"/>
        <v>20000</v>
      </c>
      <c r="BI177" s="61">
        <f t="shared" si="513"/>
        <v>20000</v>
      </c>
      <c r="BJ177" s="61">
        <f t="shared" si="499"/>
        <v>20000</v>
      </c>
      <c r="BK177" s="61">
        <f t="shared" si="499"/>
        <v>20000</v>
      </c>
      <c r="BL177" s="61">
        <f t="shared" si="491"/>
        <v>20000</v>
      </c>
      <c r="BM177" s="61">
        <f t="shared" si="471"/>
        <v>20000</v>
      </c>
      <c r="BN177" s="61">
        <f t="shared" si="501"/>
        <v>20000</v>
      </c>
      <c r="BO177" s="61">
        <f t="shared" si="501"/>
        <v>20000</v>
      </c>
      <c r="BP177" s="61">
        <f t="shared" si="390"/>
        <v>20000</v>
      </c>
      <c r="BQ177" s="61">
        <f t="shared" si="466"/>
        <v>20000</v>
      </c>
      <c r="BR177" s="61">
        <f t="shared" si="466"/>
        <v>20000</v>
      </c>
      <c r="BS177" s="61">
        <f t="shared" si="455"/>
        <v>20000</v>
      </c>
      <c r="BT177" s="61">
        <f t="shared" si="459"/>
        <v>20000</v>
      </c>
      <c r="BU177" s="61">
        <f t="shared" si="451"/>
        <v>20000</v>
      </c>
      <c r="BV177" s="61">
        <f t="shared" si="492"/>
        <v>20000</v>
      </c>
      <c r="BW177" s="61">
        <f t="shared" si="492"/>
        <v>20000</v>
      </c>
      <c r="BX177" s="61">
        <f t="shared" si="492"/>
        <v>20000</v>
      </c>
      <c r="BY177" s="61">
        <f t="shared" si="492"/>
        <v>20000</v>
      </c>
      <c r="BZ177" s="61">
        <f t="shared" si="492"/>
        <v>20000</v>
      </c>
      <c r="CA177" s="61">
        <f t="shared" si="433"/>
        <v>20000</v>
      </c>
      <c r="CB177" s="61">
        <f t="shared" si="426"/>
        <v>20000</v>
      </c>
      <c r="CC177" s="61">
        <f t="shared" si="402"/>
        <v>20000</v>
      </c>
      <c r="CD177" s="61">
        <f t="shared" si="480"/>
        <v>20000</v>
      </c>
      <c r="CE177" s="61">
        <f t="shared" si="472"/>
        <v>20000</v>
      </c>
      <c r="CF177" s="61">
        <f t="shared" si="508"/>
        <v>20000</v>
      </c>
      <c r="CG177" s="61">
        <f t="shared" si="508"/>
        <v>20000</v>
      </c>
      <c r="CH177" s="61">
        <f t="shared" si="467"/>
        <v>20000</v>
      </c>
      <c r="CI177" s="61">
        <f t="shared" si="460"/>
        <v>20000</v>
      </c>
      <c r="CJ177" s="61">
        <f t="shared" si="434"/>
        <v>20000</v>
      </c>
      <c r="CK177" s="61">
        <f t="shared" si="442"/>
        <v>20000</v>
      </c>
      <c r="CL177" s="61">
        <f t="shared" si="442"/>
        <v>20000</v>
      </c>
      <c r="CM177" s="61">
        <f t="shared" si="442"/>
        <v>20000</v>
      </c>
      <c r="CN177" s="61">
        <f t="shared" si="442"/>
        <v>20000</v>
      </c>
      <c r="CO177" s="61">
        <f t="shared" si="494"/>
        <v>20000</v>
      </c>
      <c r="CP177" s="61">
        <f t="shared" si="494"/>
        <v>20000</v>
      </c>
      <c r="CQ177" s="61">
        <f t="shared" si="494"/>
        <v>20000</v>
      </c>
      <c r="CR177" s="61">
        <f t="shared" si="494"/>
        <v>20000</v>
      </c>
      <c r="CS177" s="61">
        <f t="shared" si="494"/>
        <v>20000</v>
      </c>
      <c r="CT177" s="61">
        <f t="shared" si="494"/>
        <v>20000</v>
      </c>
      <c r="CU177" s="61">
        <f t="shared" si="362"/>
        <v>20000</v>
      </c>
      <c r="CV177" s="61">
        <f t="shared" si="481"/>
        <v>20000</v>
      </c>
      <c r="CW177" s="61">
        <f t="shared" si="481"/>
        <v>20000</v>
      </c>
      <c r="CX177" s="61">
        <f t="shared" si="375"/>
        <v>20000</v>
      </c>
      <c r="CY177" s="61">
        <f t="shared" si="495"/>
        <v>20000</v>
      </c>
      <c r="CZ177" s="61">
        <f t="shared" si="495"/>
        <v>20000</v>
      </c>
      <c r="DA177" s="61">
        <f t="shared" si="495"/>
        <v>20000</v>
      </c>
      <c r="DB177" s="61">
        <f t="shared" si="376"/>
        <v>20000</v>
      </c>
      <c r="DC177" s="61">
        <f t="shared" si="376"/>
        <v>20000</v>
      </c>
      <c r="DD177" s="61"/>
      <c r="DE177" s="61">
        <f t="shared" ref="DE177:DE208" si="526">CT</f>
        <v>7000</v>
      </c>
      <c r="DF177" s="61">
        <f t="shared" si="521"/>
        <v>7000</v>
      </c>
      <c r="DG177" s="61">
        <f t="shared" si="521"/>
        <v>7000</v>
      </c>
      <c r="DH177" s="61">
        <f t="shared" si="509"/>
        <v>7000</v>
      </c>
      <c r="DI177" s="61">
        <f t="shared" si="500"/>
        <v>7000</v>
      </c>
      <c r="DJ177" s="61">
        <f t="shared" si="502"/>
        <v>7000</v>
      </c>
      <c r="DK177" s="61">
        <f t="shared" si="493"/>
        <v>7000</v>
      </c>
      <c r="DL177" s="61">
        <f t="shared" si="493"/>
        <v>7000</v>
      </c>
      <c r="DM177" s="61">
        <f t="shared" si="493"/>
        <v>7000</v>
      </c>
      <c r="DN177" s="61">
        <f t="shared" si="493"/>
        <v>7000</v>
      </c>
      <c r="DO177" s="61">
        <f t="shared" si="493"/>
        <v>7000</v>
      </c>
      <c r="DP177" s="61">
        <f t="shared" si="493"/>
        <v>7000</v>
      </c>
      <c r="DQ177" s="61">
        <f t="shared" si="493"/>
        <v>7000</v>
      </c>
      <c r="DR177" s="61">
        <f t="shared" si="448"/>
        <v>7000</v>
      </c>
      <c r="DS177" s="61">
        <f t="shared" si="452"/>
        <v>7000</v>
      </c>
      <c r="DT177" s="61">
        <f t="shared" si="462"/>
        <v>7000</v>
      </c>
      <c r="DU177" s="61">
        <f t="shared" si="470"/>
        <v>7000</v>
      </c>
      <c r="DV177" s="61">
        <f t="shared" si="474"/>
        <v>7000</v>
      </c>
      <c r="DW177" s="61">
        <f t="shared" ref="DW177" si="527">OD</f>
        <v>26000</v>
      </c>
      <c r="DX177" s="61">
        <f t="shared" ref="DX177:DZ177" si="528">OD</f>
        <v>26000</v>
      </c>
      <c r="DY177" s="61">
        <f t="shared" si="528"/>
        <v>26000</v>
      </c>
      <c r="DZ177" s="61">
        <f t="shared" si="528"/>
        <v>26000</v>
      </c>
      <c r="EA177" s="61">
        <f t="shared" si="522"/>
        <v>26000</v>
      </c>
      <c r="EB177" s="61">
        <f t="shared" si="522"/>
        <v>26000</v>
      </c>
      <c r="EC177" s="61">
        <f t="shared" si="522"/>
        <v>26000</v>
      </c>
      <c r="ED177" s="61">
        <f t="shared" si="522"/>
        <v>26000</v>
      </c>
      <c r="EE177" s="61">
        <f t="shared" si="416"/>
        <v>16000</v>
      </c>
      <c r="EF177" s="61">
        <f t="shared" si="406"/>
        <v>16000</v>
      </c>
      <c r="EG177" s="61">
        <f t="shared" si="406"/>
        <v>16000</v>
      </c>
      <c r="EH177" s="61">
        <f t="shared" si="476"/>
        <v>16000</v>
      </c>
      <c r="EI177" s="61">
        <f t="shared" si="476"/>
        <v>16000</v>
      </c>
      <c r="EJ177" s="61">
        <f t="shared" si="514"/>
        <v>16000</v>
      </c>
      <c r="EK177" s="61">
        <f t="shared" si="515"/>
        <v>26000</v>
      </c>
      <c r="EL177" s="61">
        <f t="shared" si="515"/>
        <v>26000</v>
      </c>
      <c r="EM177" s="61">
        <f t="shared" ref="EM177:EO198" si="529">OD</f>
        <v>26000</v>
      </c>
      <c r="EN177" s="61">
        <f t="shared" si="529"/>
        <v>26000</v>
      </c>
      <c r="EO177" s="61">
        <f t="shared" si="529"/>
        <v>26000</v>
      </c>
      <c r="EP177" s="61">
        <f>JH</f>
        <v>16000</v>
      </c>
      <c r="EQ177" s="61">
        <f>WB</f>
        <v>36000</v>
      </c>
      <c r="ER177" s="61">
        <f t="shared" si="449"/>
        <v>36000</v>
      </c>
      <c r="ES177" s="61">
        <f t="shared" si="444"/>
        <v>36000</v>
      </c>
      <c r="ET177" s="61">
        <f t="shared" si="438"/>
        <v>36000</v>
      </c>
      <c r="EU177" s="61">
        <f t="shared" si="428"/>
        <v>36000</v>
      </c>
      <c r="EV177" s="61">
        <f t="shared" si="409"/>
        <v>36000</v>
      </c>
      <c r="EW177" s="61">
        <f t="shared" si="484"/>
        <v>36000</v>
      </c>
      <c r="EX177" s="61">
        <f t="shared" si="398"/>
        <v>36000</v>
      </c>
      <c r="EY177" s="61">
        <f t="shared" si="398"/>
        <v>36000</v>
      </c>
      <c r="EZ177" s="61">
        <f t="shared" si="445"/>
        <v>36000</v>
      </c>
      <c r="FA177" s="61">
        <f t="shared" si="445"/>
        <v>36000</v>
      </c>
      <c r="FB177" s="61">
        <f t="shared" si="464"/>
        <v>36000</v>
      </c>
      <c r="FC177" s="61">
        <f t="shared" si="478"/>
        <v>36000</v>
      </c>
      <c r="FD177" s="61">
        <f t="shared" si="485"/>
        <v>36000</v>
      </c>
      <c r="FE177" s="61">
        <f t="shared" si="523"/>
        <v>36000</v>
      </c>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row>
    <row r="178" spans="1:233" ht="1.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f t="shared" si="524"/>
        <v>12000</v>
      </c>
      <c r="AA178" s="61">
        <f t="shared" si="524"/>
        <v>12000</v>
      </c>
      <c r="AB178" s="61">
        <f t="shared" si="524"/>
        <v>12000</v>
      </c>
      <c r="AC178" s="61">
        <f t="shared" si="518"/>
        <v>12000</v>
      </c>
      <c r="AD178" s="61">
        <f t="shared" si="518"/>
        <v>12000</v>
      </c>
      <c r="AE178" s="61">
        <f t="shared" si="518"/>
        <v>12000</v>
      </c>
      <c r="AF178" s="61">
        <f t="shared" si="510"/>
        <v>12000</v>
      </c>
      <c r="AG178" s="61">
        <f t="shared" si="510"/>
        <v>12000</v>
      </c>
      <c r="AH178" s="61">
        <f t="shared" si="511"/>
        <v>12000</v>
      </c>
      <c r="AI178" s="61">
        <f t="shared" si="506"/>
        <v>12000</v>
      </c>
      <c r="AJ178" s="61">
        <f t="shared" si="525"/>
        <v>12000</v>
      </c>
      <c r="AK178" s="61">
        <f t="shared" si="525"/>
        <v>12000</v>
      </c>
      <c r="AL178" s="61">
        <f t="shared" si="519"/>
        <v>12000</v>
      </c>
      <c r="AM178" s="61">
        <f t="shared" si="519"/>
        <v>12000</v>
      </c>
      <c r="AN178" s="61">
        <f t="shared" si="507"/>
        <v>12000</v>
      </c>
      <c r="AO178" s="61">
        <f t="shared" si="507"/>
        <v>12000</v>
      </c>
      <c r="AP178" s="61">
        <f t="shared" si="507"/>
        <v>12000</v>
      </c>
      <c r="AQ178" s="61">
        <f t="shared" si="507"/>
        <v>12000</v>
      </c>
      <c r="AR178" s="61">
        <f t="shared" si="507"/>
        <v>12000</v>
      </c>
      <c r="AS178" s="61">
        <f t="shared" si="507"/>
        <v>12000</v>
      </c>
      <c r="AT178" s="61">
        <f t="shared" si="400"/>
        <v>12000</v>
      </c>
      <c r="AU178" s="61">
        <f t="shared" si="400"/>
        <v>12000</v>
      </c>
      <c r="AV178" s="61">
        <f t="shared" si="400"/>
        <v>12000</v>
      </c>
      <c r="AW178" s="61">
        <f t="shared" si="413"/>
        <v>12000</v>
      </c>
      <c r="AX178" s="61">
        <f t="shared" si="423"/>
        <v>12000</v>
      </c>
      <c r="AY178" s="61">
        <f t="shared" si="424"/>
        <v>12000</v>
      </c>
      <c r="AZ178" s="61">
        <f t="shared" si="424"/>
        <v>12000</v>
      </c>
      <c r="BA178" s="61">
        <f t="shared" si="439"/>
        <v>12000</v>
      </c>
      <c r="BB178" s="61">
        <f t="shared" si="450"/>
        <v>12000</v>
      </c>
      <c r="BC178" s="61">
        <f t="shared" si="465"/>
        <v>12000</v>
      </c>
      <c r="BD178" s="61">
        <f t="shared" si="469"/>
        <v>12000</v>
      </c>
      <c r="BE178" s="61">
        <f t="shared" si="479"/>
        <v>12000</v>
      </c>
      <c r="BF178" s="61">
        <f t="shared" si="520"/>
        <v>12000</v>
      </c>
      <c r="BG178" s="61">
        <f t="shared" si="513"/>
        <v>20000</v>
      </c>
      <c r="BH178" s="61">
        <f t="shared" si="513"/>
        <v>20000</v>
      </c>
      <c r="BI178" s="61">
        <f t="shared" si="513"/>
        <v>20000</v>
      </c>
      <c r="BJ178" s="61">
        <f t="shared" si="499"/>
        <v>20000</v>
      </c>
      <c r="BK178" s="61">
        <f t="shared" si="499"/>
        <v>20000</v>
      </c>
      <c r="BL178" s="61">
        <f t="shared" si="491"/>
        <v>20000</v>
      </c>
      <c r="BM178" s="61">
        <f t="shared" si="471"/>
        <v>20000</v>
      </c>
      <c r="BN178" s="61">
        <f t="shared" si="501"/>
        <v>20000</v>
      </c>
      <c r="BO178" s="61">
        <f t="shared" si="501"/>
        <v>20000</v>
      </c>
      <c r="BP178" s="61">
        <f t="shared" si="390"/>
        <v>20000</v>
      </c>
      <c r="BQ178" s="61">
        <f t="shared" si="466"/>
        <v>20000</v>
      </c>
      <c r="BR178" s="61">
        <f t="shared" si="466"/>
        <v>20000</v>
      </c>
      <c r="BS178" s="61">
        <f t="shared" si="455"/>
        <v>20000</v>
      </c>
      <c r="BT178" s="61">
        <f t="shared" si="459"/>
        <v>20000</v>
      </c>
      <c r="BU178" s="61">
        <f t="shared" si="451"/>
        <v>20000</v>
      </c>
      <c r="BV178" s="61">
        <f t="shared" ref="BV178:BZ187" si="530">MP</f>
        <v>20000</v>
      </c>
      <c r="BW178" s="61">
        <f t="shared" si="530"/>
        <v>20000</v>
      </c>
      <c r="BX178" s="61">
        <f t="shared" si="530"/>
        <v>20000</v>
      </c>
      <c r="BY178" s="61">
        <f t="shared" si="530"/>
        <v>20000</v>
      </c>
      <c r="BZ178" s="61">
        <f t="shared" si="530"/>
        <v>20000</v>
      </c>
      <c r="CA178" s="61">
        <f t="shared" si="433"/>
        <v>20000</v>
      </c>
      <c r="CB178" s="61">
        <f t="shared" si="426"/>
        <v>20000</v>
      </c>
      <c r="CC178" s="61">
        <f t="shared" si="402"/>
        <v>20000</v>
      </c>
      <c r="CD178" s="61">
        <f t="shared" si="480"/>
        <v>20000</v>
      </c>
      <c r="CE178" s="61">
        <f t="shared" si="472"/>
        <v>20000</v>
      </c>
      <c r="CF178" s="61">
        <f t="shared" si="508"/>
        <v>20000</v>
      </c>
      <c r="CG178" s="61">
        <f t="shared" si="508"/>
        <v>20000</v>
      </c>
      <c r="CH178" s="61">
        <f t="shared" si="467"/>
        <v>20000</v>
      </c>
      <c r="CI178" s="61">
        <f t="shared" si="460"/>
        <v>20000</v>
      </c>
      <c r="CJ178" s="61">
        <f t="shared" si="434"/>
        <v>20000</v>
      </c>
      <c r="CK178" s="61">
        <f t="shared" si="442"/>
        <v>20000</v>
      </c>
      <c r="CL178" s="61">
        <f t="shared" si="442"/>
        <v>20000</v>
      </c>
      <c r="CM178" s="61">
        <f t="shared" si="442"/>
        <v>20000</v>
      </c>
      <c r="CN178" s="61">
        <f t="shared" si="442"/>
        <v>20000</v>
      </c>
      <c r="CO178" s="61">
        <f t="shared" si="494"/>
        <v>20000</v>
      </c>
      <c r="CP178" s="61">
        <f t="shared" si="494"/>
        <v>20000</v>
      </c>
      <c r="CQ178" s="61">
        <f t="shared" si="494"/>
        <v>20000</v>
      </c>
      <c r="CR178" s="61">
        <f t="shared" si="494"/>
        <v>20000</v>
      </c>
      <c r="CS178" s="61">
        <f t="shared" si="494"/>
        <v>20000</v>
      </c>
      <c r="CT178" s="61">
        <f t="shared" si="494"/>
        <v>20000</v>
      </c>
      <c r="CU178" s="61">
        <f t="shared" si="362"/>
        <v>20000</v>
      </c>
      <c r="CV178" s="61">
        <f t="shared" si="481"/>
        <v>20000</v>
      </c>
      <c r="CW178" s="61">
        <f t="shared" si="481"/>
        <v>20000</v>
      </c>
      <c r="CX178" s="61">
        <f t="shared" si="375"/>
        <v>20000</v>
      </c>
      <c r="CY178" s="61">
        <f t="shared" si="495"/>
        <v>20000</v>
      </c>
      <c r="CZ178" s="61">
        <f t="shared" si="495"/>
        <v>20000</v>
      </c>
      <c r="DA178" s="61">
        <f t="shared" si="495"/>
        <v>20000</v>
      </c>
      <c r="DB178" s="61">
        <f t="shared" si="376"/>
        <v>20000</v>
      </c>
      <c r="DC178" s="61">
        <f t="shared" si="376"/>
        <v>20000</v>
      </c>
      <c r="DD178" s="61">
        <f t="shared" ref="DA178:DD209" si="531">CT</f>
        <v>7000</v>
      </c>
      <c r="DE178" s="61">
        <f t="shared" si="526"/>
        <v>7000</v>
      </c>
      <c r="DF178" s="61">
        <f t="shared" si="521"/>
        <v>7000</v>
      </c>
      <c r="DG178" s="61">
        <f t="shared" si="521"/>
        <v>7000</v>
      </c>
      <c r="DH178" s="61">
        <f t="shared" si="509"/>
        <v>7000</v>
      </c>
      <c r="DI178" s="61">
        <f t="shared" si="500"/>
        <v>7000</v>
      </c>
      <c r="DJ178" s="61">
        <f t="shared" si="502"/>
        <v>7000</v>
      </c>
      <c r="DK178" s="61">
        <f t="shared" ref="DK178:DQ189" si="532">CT</f>
        <v>7000</v>
      </c>
      <c r="DL178" s="61">
        <f t="shared" si="532"/>
        <v>7000</v>
      </c>
      <c r="DM178" s="61">
        <f t="shared" si="532"/>
        <v>7000</v>
      </c>
      <c r="DN178" s="61">
        <f t="shared" si="532"/>
        <v>7000</v>
      </c>
      <c r="DO178" s="61">
        <f t="shared" si="532"/>
        <v>7000</v>
      </c>
      <c r="DP178" s="61">
        <f t="shared" si="532"/>
        <v>7000</v>
      </c>
      <c r="DQ178" s="61">
        <f t="shared" si="532"/>
        <v>7000</v>
      </c>
      <c r="DR178" s="61">
        <f t="shared" si="448"/>
        <v>7000</v>
      </c>
      <c r="DS178" s="61">
        <f t="shared" si="452"/>
        <v>7000</v>
      </c>
      <c r="DT178" s="61">
        <f t="shared" si="462"/>
        <v>7000</v>
      </c>
      <c r="DU178" s="61">
        <f t="shared" ref="DU178:DX179" si="533">OD</f>
        <v>26000</v>
      </c>
      <c r="DV178" s="61">
        <f t="shared" si="533"/>
        <v>26000</v>
      </c>
      <c r="DW178" s="61">
        <f t="shared" si="533"/>
        <v>26000</v>
      </c>
      <c r="DX178" s="61">
        <f t="shared" si="533"/>
        <v>26000</v>
      </c>
      <c r="DY178" s="61">
        <f t="shared" ref="DW178:DZ197" si="534">OD</f>
        <v>26000</v>
      </c>
      <c r="DZ178" s="61">
        <f t="shared" si="534"/>
        <v>26000</v>
      </c>
      <c r="EA178" s="61">
        <f t="shared" si="522"/>
        <v>26000</v>
      </c>
      <c r="EB178" s="61">
        <f t="shared" si="522"/>
        <v>26000</v>
      </c>
      <c r="EC178" s="61">
        <f t="shared" si="522"/>
        <v>26000</v>
      </c>
      <c r="ED178" s="61">
        <f t="shared" si="522"/>
        <v>26000</v>
      </c>
      <c r="EE178" s="61">
        <f t="shared" si="416"/>
        <v>16000</v>
      </c>
      <c r="EF178" s="61">
        <f t="shared" si="406"/>
        <v>16000</v>
      </c>
      <c r="EG178" s="61">
        <f t="shared" si="406"/>
        <v>16000</v>
      </c>
      <c r="EH178" s="61">
        <f t="shared" si="476"/>
        <v>16000</v>
      </c>
      <c r="EI178" s="61">
        <f t="shared" si="476"/>
        <v>16000</v>
      </c>
      <c r="EJ178" s="61">
        <f t="shared" si="514"/>
        <v>16000</v>
      </c>
      <c r="EK178" s="61">
        <f t="shared" si="515"/>
        <v>26000</v>
      </c>
      <c r="EL178" s="61">
        <f t="shared" si="515"/>
        <v>26000</v>
      </c>
      <c r="EM178" s="61">
        <f t="shared" si="529"/>
        <v>26000</v>
      </c>
      <c r="EN178" s="61">
        <f t="shared" si="529"/>
        <v>26000</v>
      </c>
      <c r="EO178" s="61">
        <f t="shared" si="529"/>
        <v>26000</v>
      </c>
      <c r="EP178" s="61">
        <f>JH</f>
        <v>16000</v>
      </c>
      <c r="EQ178" s="61">
        <f>WB</f>
        <v>36000</v>
      </c>
      <c r="ER178" s="61">
        <f t="shared" si="449"/>
        <v>36000</v>
      </c>
      <c r="ES178" s="61">
        <f t="shared" si="444"/>
        <v>36000</v>
      </c>
      <c r="ET178" s="61">
        <f t="shared" si="438"/>
        <v>36000</v>
      </c>
      <c r="EU178" s="61">
        <f t="shared" si="428"/>
        <v>36000</v>
      </c>
      <c r="EV178" s="61">
        <f t="shared" si="409"/>
        <v>36000</v>
      </c>
      <c r="EW178" s="61">
        <f t="shared" si="484"/>
        <v>36000</v>
      </c>
      <c r="EX178" s="61">
        <f t="shared" si="398"/>
        <v>36000</v>
      </c>
      <c r="EY178" s="61">
        <f t="shared" si="398"/>
        <v>36000</v>
      </c>
      <c r="EZ178" s="61">
        <f t="shared" si="445"/>
        <v>36000</v>
      </c>
      <c r="FA178" s="61">
        <f t="shared" si="445"/>
        <v>36000</v>
      </c>
      <c r="FB178" s="61">
        <f t="shared" si="445"/>
        <v>36000</v>
      </c>
      <c r="FC178" s="61">
        <f t="shared" si="478"/>
        <v>36000</v>
      </c>
      <c r="FD178" s="61">
        <f t="shared" si="485"/>
        <v>36000</v>
      </c>
      <c r="FE178" s="61">
        <f t="shared" si="523"/>
        <v>36000</v>
      </c>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row>
    <row r="179" spans="1:233" ht="1.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f t="shared" si="524"/>
        <v>12000</v>
      </c>
      <c r="AA179" s="61">
        <f t="shared" si="524"/>
        <v>12000</v>
      </c>
      <c r="AB179" s="61">
        <f t="shared" si="524"/>
        <v>12000</v>
      </c>
      <c r="AC179" s="61">
        <f t="shared" si="518"/>
        <v>12000</v>
      </c>
      <c r="AD179" s="61">
        <f t="shared" si="518"/>
        <v>12000</v>
      </c>
      <c r="AE179" s="61">
        <f t="shared" si="518"/>
        <v>12000</v>
      </c>
      <c r="AF179" s="61">
        <f t="shared" si="510"/>
        <v>12000</v>
      </c>
      <c r="AG179" s="61">
        <f t="shared" si="510"/>
        <v>12000</v>
      </c>
      <c r="AH179" s="61">
        <f t="shared" si="511"/>
        <v>12000</v>
      </c>
      <c r="AI179" s="61">
        <f t="shared" si="506"/>
        <v>12000</v>
      </c>
      <c r="AJ179" s="61">
        <f t="shared" si="525"/>
        <v>12000</v>
      </c>
      <c r="AK179" s="61">
        <f t="shared" si="525"/>
        <v>12000</v>
      </c>
      <c r="AL179" s="61">
        <f t="shared" si="519"/>
        <v>12000</v>
      </c>
      <c r="AM179" s="61">
        <f t="shared" si="519"/>
        <v>12000</v>
      </c>
      <c r="AN179" s="61">
        <f t="shared" si="507"/>
        <v>12000</v>
      </c>
      <c r="AO179" s="61">
        <f t="shared" si="507"/>
        <v>12000</v>
      </c>
      <c r="AP179" s="61">
        <f t="shared" si="507"/>
        <v>12000</v>
      </c>
      <c r="AQ179" s="61">
        <f t="shared" si="507"/>
        <v>12000</v>
      </c>
      <c r="AR179" s="61">
        <f t="shared" si="507"/>
        <v>12000</v>
      </c>
      <c r="AS179" s="61">
        <f t="shared" si="507"/>
        <v>12000</v>
      </c>
      <c r="AT179" s="61">
        <f>GJ</f>
        <v>12000</v>
      </c>
      <c r="AU179" s="61"/>
      <c r="AV179" s="61"/>
      <c r="AW179" s="61"/>
      <c r="AX179" s="61">
        <f t="shared" si="423"/>
        <v>12000</v>
      </c>
      <c r="AY179" s="61">
        <f t="shared" si="424"/>
        <v>12000</v>
      </c>
      <c r="AZ179" s="61">
        <f t="shared" si="424"/>
        <v>12000</v>
      </c>
      <c r="BA179" s="61">
        <f t="shared" si="439"/>
        <v>12000</v>
      </c>
      <c r="BB179" s="61">
        <f t="shared" si="450"/>
        <v>12000</v>
      </c>
      <c r="BC179" s="61">
        <f t="shared" si="465"/>
        <v>12000</v>
      </c>
      <c r="BD179" s="61">
        <f t="shared" si="469"/>
        <v>12000</v>
      </c>
      <c r="BE179" s="61">
        <f t="shared" si="479"/>
        <v>12000</v>
      </c>
      <c r="BF179" s="61">
        <f t="shared" si="520"/>
        <v>12000</v>
      </c>
      <c r="BG179" s="61">
        <f t="shared" si="513"/>
        <v>20000</v>
      </c>
      <c r="BH179" s="61">
        <f t="shared" si="513"/>
        <v>20000</v>
      </c>
      <c r="BI179" s="61">
        <f t="shared" si="513"/>
        <v>20000</v>
      </c>
      <c r="BJ179" s="61">
        <f t="shared" si="499"/>
        <v>20000</v>
      </c>
      <c r="BK179" s="61">
        <f t="shared" si="499"/>
        <v>20000</v>
      </c>
      <c r="BL179" s="61">
        <f t="shared" si="491"/>
        <v>20000</v>
      </c>
      <c r="BM179" s="61">
        <f t="shared" si="471"/>
        <v>20000</v>
      </c>
      <c r="BN179" s="61">
        <f t="shared" si="501"/>
        <v>20000</v>
      </c>
      <c r="BO179" s="61">
        <f t="shared" si="501"/>
        <v>20000</v>
      </c>
      <c r="BP179" s="61">
        <f t="shared" si="390"/>
        <v>20000</v>
      </c>
      <c r="BQ179" s="61">
        <f t="shared" si="466"/>
        <v>20000</v>
      </c>
      <c r="BR179" s="61">
        <f t="shared" si="466"/>
        <v>20000</v>
      </c>
      <c r="BS179" s="61">
        <f t="shared" si="455"/>
        <v>20000</v>
      </c>
      <c r="BT179" s="61">
        <f t="shared" si="459"/>
        <v>20000</v>
      </c>
      <c r="BU179" s="61">
        <f t="shared" si="451"/>
        <v>20000</v>
      </c>
      <c r="BV179" s="61">
        <f t="shared" si="530"/>
        <v>20000</v>
      </c>
      <c r="BW179" s="61">
        <f t="shared" si="530"/>
        <v>20000</v>
      </c>
      <c r="BX179" s="61">
        <f t="shared" si="530"/>
        <v>20000</v>
      </c>
      <c r="BY179" s="61">
        <f t="shared" si="530"/>
        <v>20000</v>
      </c>
      <c r="BZ179" s="61">
        <f t="shared" si="530"/>
        <v>20000</v>
      </c>
      <c r="CA179" s="61">
        <f t="shared" si="433"/>
        <v>20000</v>
      </c>
      <c r="CB179" s="61">
        <f t="shared" si="426"/>
        <v>20000</v>
      </c>
      <c r="CC179" s="61">
        <f t="shared" si="402"/>
        <v>20000</v>
      </c>
      <c r="CD179" s="61">
        <f t="shared" si="480"/>
        <v>20000</v>
      </c>
      <c r="CE179" s="61">
        <f t="shared" si="472"/>
        <v>20000</v>
      </c>
      <c r="CF179" s="61">
        <f t="shared" si="508"/>
        <v>20000</v>
      </c>
      <c r="CG179" s="61">
        <f t="shared" si="508"/>
        <v>20000</v>
      </c>
      <c r="CH179" s="61">
        <f t="shared" si="467"/>
        <v>20000</v>
      </c>
      <c r="CI179" s="61">
        <f t="shared" si="460"/>
        <v>20000</v>
      </c>
      <c r="CJ179" s="61">
        <f t="shared" si="434"/>
        <v>20000</v>
      </c>
      <c r="CK179" s="61">
        <f t="shared" si="442"/>
        <v>20000</v>
      </c>
      <c r="CL179" s="61">
        <f t="shared" si="442"/>
        <v>20000</v>
      </c>
      <c r="CM179" s="61">
        <f t="shared" si="442"/>
        <v>20000</v>
      </c>
      <c r="CN179" s="61">
        <f t="shared" si="442"/>
        <v>20000</v>
      </c>
      <c r="CO179" s="61">
        <f t="shared" ref="CO179:CY187" si="535">MP</f>
        <v>20000</v>
      </c>
      <c r="CP179" s="61">
        <f t="shared" si="535"/>
        <v>20000</v>
      </c>
      <c r="CQ179" s="61">
        <f t="shared" si="535"/>
        <v>20000</v>
      </c>
      <c r="CR179" s="61">
        <f t="shared" si="535"/>
        <v>20000</v>
      </c>
      <c r="CS179" s="61">
        <f t="shared" si="535"/>
        <v>20000</v>
      </c>
      <c r="CT179" s="61">
        <f t="shared" si="535"/>
        <v>20000</v>
      </c>
      <c r="CU179" s="61">
        <f t="shared" si="362"/>
        <v>20000</v>
      </c>
      <c r="CV179" s="61">
        <f t="shared" si="481"/>
        <v>20000</v>
      </c>
      <c r="CW179" s="61">
        <f t="shared" si="481"/>
        <v>20000</v>
      </c>
      <c r="CX179" s="61">
        <f t="shared" si="375"/>
        <v>20000</v>
      </c>
      <c r="CY179" s="61">
        <f t="shared" si="495"/>
        <v>20000</v>
      </c>
      <c r="CZ179" s="61">
        <f t="shared" si="495"/>
        <v>20000</v>
      </c>
      <c r="DA179" s="61">
        <f t="shared" si="495"/>
        <v>20000</v>
      </c>
      <c r="DB179" s="61">
        <f t="shared" si="376"/>
        <v>20000</v>
      </c>
      <c r="DC179" s="61">
        <f t="shared" si="376"/>
        <v>20000</v>
      </c>
      <c r="DD179" s="61">
        <f t="shared" si="531"/>
        <v>7000</v>
      </c>
      <c r="DE179" s="61">
        <f t="shared" si="526"/>
        <v>7000</v>
      </c>
      <c r="DF179" s="61">
        <f t="shared" si="521"/>
        <v>7000</v>
      </c>
      <c r="DG179" s="61">
        <f t="shared" si="521"/>
        <v>7000</v>
      </c>
      <c r="DH179" s="61">
        <f t="shared" si="509"/>
        <v>7000</v>
      </c>
      <c r="DI179" s="61">
        <f t="shared" si="500"/>
        <v>7000</v>
      </c>
      <c r="DJ179" s="61">
        <f t="shared" si="502"/>
        <v>7000</v>
      </c>
      <c r="DK179" s="61">
        <f t="shared" si="532"/>
        <v>7000</v>
      </c>
      <c r="DL179" s="61">
        <f t="shared" si="532"/>
        <v>7000</v>
      </c>
      <c r="DM179" s="61">
        <f t="shared" si="532"/>
        <v>7000</v>
      </c>
      <c r="DN179" s="61">
        <f t="shared" si="532"/>
        <v>7000</v>
      </c>
      <c r="DO179" s="61">
        <f t="shared" si="532"/>
        <v>7000</v>
      </c>
      <c r="DP179" s="61">
        <f t="shared" si="532"/>
        <v>7000</v>
      </c>
      <c r="DQ179" s="61">
        <f t="shared" si="532"/>
        <v>7000</v>
      </c>
      <c r="DR179" s="61">
        <f t="shared" si="448"/>
        <v>7000</v>
      </c>
      <c r="DS179" s="61">
        <f t="shared" si="452"/>
        <v>7000</v>
      </c>
      <c r="DT179" s="61">
        <f t="shared" si="462"/>
        <v>7000</v>
      </c>
      <c r="DU179" s="61">
        <f t="shared" si="533"/>
        <v>26000</v>
      </c>
      <c r="DV179" s="61">
        <f t="shared" si="533"/>
        <v>26000</v>
      </c>
      <c r="DW179" s="61">
        <f t="shared" si="533"/>
        <v>26000</v>
      </c>
      <c r="DX179" s="61">
        <f t="shared" si="533"/>
        <v>26000</v>
      </c>
      <c r="DY179" s="61">
        <f t="shared" si="534"/>
        <v>26000</v>
      </c>
      <c r="DZ179" s="61">
        <f t="shared" si="534"/>
        <v>26000</v>
      </c>
      <c r="EA179" s="61">
        <f t="shared" si="522"/>
        <v>26000</v>
      </c>
      <c r="EB179" s="61">
        <f t="shared" si="522"/>
        <v>26000</v>
      </c>
      <c r="EC179" s="61">
        <f t="shared" si="522"/>
        <v>26000</v>
      </c>
      <c r="ED179" s="61">
        <f t="shared" si="522"/>
        <v>26000</v>
      </c>
      <c r="EE179" s="61">
        <f t="shared" si="416"/>
        <v>16000</v>
      </c>
      <c r="EF179" s="61">
        <f t="shared" si="406"/>
        <v>16000</v>
      </c>
      <c r="EG179" s="61">
        <f t="shared" si="406"/>
        <v>16000</v>
      </c>
      <c r="EH179" s="61">
        <f t="shared" si="476"/>
        <v>16000</v>
      </c>
      <c r="EI179" s="61">
        <f t="shared" si="476"/>
        <v>16000</v>
      </c>
      <c r="EJ179" s="61">
        <f t="shared" si="514"/>
        <v>16000</v>
      </c>
      <c r="EK179" s="61">
        <f t="shared" si="515"/>
        <v>26000</v>
      </c>
      <c r="EL179" s="61">
        <f t="shared" si="515"/>
        <v>26000</v>
      </c>
      <c r="EM179" s="61">
        <f t="shared" si="529"/>
        <v>26000</v>
      </c>
      <c r="EN179" s="61">
        <f t="shared" si="529"/>
        <v>26000</v>
      </c>
      <c r="EO179" s="61">
        <f t="shared" si="529"/>
        <v>26000</v>
      </c>
      <c r="EP179" s="61">
        <f t="shared" ref="EP179:EQ197" si="536">OD</f>
        <v>26000</v>
      </c>
      <c r="EQ179" s="61">
        <f t="shared" si="536"/>
        <v>26000</v>
      </c>
      <c r="ER179" s="61">
        <f t="shared" si="449"/>
        <v>36000</v>
      </c>
      <c r="ES179" s="61">
        <f t="shared" si="444"/>
        <v>36000</v>
      </c>
      <c r="ET179" s="61">
        <f t="shared" si="438"/>
        <v>36000</v>
      </c>
      <c r="EU179" s="61">
        <f t="shared" si="428"/>
        <v>36000</v>
      </c>
      <c r="EV179" s="61">
        <f t="shared" si="409"/>
        <v>36000</v>
      </c>
      <c r="EW179" s="61">
        <f t="shared" si="484"/>
        <v>36000</v>
      </c>
      <c r="EX179" s="61">
        <f t="shared" si="398"/>
        <v>36000</v>
      </c>
      <c r="EY179" s="61">
        <f t="shared" si="484"/>
        <v>36000</v>
      </c>
      <c r="EZ179" s="61">
        <f t="shared" si="445"/>
        <v>36000</v>
      </c>
      <c r="FA179" s="61">
        <f t="shared" si="445"/>
        <v>36000</v>
      </c>
      <c r="FB179" s="61"/>
      <c r="FC179" s="61">
        <f t="shared" si="478"/>
        <v>36000</v>
      </c>
      <c r="FD179" s="61">
        <f t="shared" si="485"/>
        <v>36000</v>
      </c>
      <c r="FE179" s="61">
        <f t="shared" si="523"/>
        <v>36000</v>
      </c>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row>
    <row r="180" spans="1:233" ht="1.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f>GJ</f>
        <v>12000</v>
      </c>
      <c r="AB180" s="61">
        <f>GJ</f>
        <v>12000</v>
      </c>
      <c r="AC180" s="61">
        <f t="shared" si="518"/>
        <v>12000</v>
      </c>
      <c r="AD180" s="61">
        <f t="shared" si="518"/>
        <v>12000</v>
      </c>
      <c r="AE180" s="61">
        <f t="shared" si="518"/>
        <v>12000</v>
      </c>
      <c r="AF180" s="61">
        <f t="shared" si="510"/>
        <v>12000</v>
      </c>
      <c r="AG180" s="61">
        <f t="shared" si="510"/>
        <v>12000</v>
      </c>
      <c r="AH180" s="61">
        <f t="shared" si="511"/>
        <v>12000</v>
      </c>
      <c r="AI180" s="61">
        <f t="shared" si="506"/>
        <v>12000</v>
      </c>
      <c r="AJ180" s="61">
        <f t="shared" si="525"/>
        <v>12000</v>
      </c>
      <c r="AK180" s="61">
        <f t="shared" si="525"/>
        <v>12000</v>
      </c>
      <c r="AL180" s="61">
        <f t="shared" si="519"/>
        <v>12000</v>
      </c>
      <c r="AM180" s="61">
        <f t="shared" si="519"/>
        <v>12000</v>
      </c>
      <c r="AN180" s="61">
        <f t="shared" si="507"/>
        <v>12000</v>
      </c>
      <c r="AO180" s="61">
        <f t="shared" si="507"/>
        <v>12000</v>
      </c>
      <c r="AP180" s="61">
        <f t="shared" si="507"/>
        <v>12000</v>
      </c>
      <c r="AQ180" s="61">
        <f t="shared" si="507"/>
        <v>12000</v>
      </c>
      <c r="AR180" s="61">
        <f t="shared" si="507"/>
        <v>12000</v>
      </c>
      <c r="AS180" s="61">
        <f t="shared" si="507"/>
        <v>12000</v>
      </c>
      <c r="AT180" s="61">
        <f>GJ</f>
        <v>12000</v>
      </c>
      <c r="AU180" s="61"/>
      <c r="AV180" s="61"/>
      <c r="AW180" s="61"/>
      <c r="AX180" s="61">
        <f t="shared" si="423"/>
        <v>12000</v>
      </c>
      <c r="AY180" s="61">
        <f t="shared" si="424"/>
        <v>12000</v>
      </c>
      <c r="AZ180" s="61">
        <f t="shared" si="424"/>
        <v>12000</v>
      </c>
      <c r="BA180" s="61">
        <f t="shared" si="439"/>
        <v>12000</v>
      </c>
      <c r="BB180" s="61">
        <f t="shared" si="450"/>
        <v>12000</v>
      </c>
      <c r="BC180" s="61">
        <f t="shared" si="465"/>
        <v>12000</v>
      </c>
      <c r="BD180" s="61">
        <f t="shared" si="469"/>
        <v>12000</v>
      </c>
      <c r="BE180" s="61">
        <f t="shared" si="479"/>
        <v>12000</v>
      </c>
      <c r="BF180" s="61">
        <f t="shared" si="520"/>
        <v>12000</v>
      </c>
      <c r="BG180" s="61">
        <f t="shared" si="513"/>
        <v>20000</v>
      </c>
      <c r="BH180" s="61">
        <f t="shared" si="513"/>
        <v>20000</v>
      </c>
      <c r="BI180" s="61">
        <f t="shared" si="513"/>
        <v>20000</v>
      </c>
      <c r="BJ180" s="61">
        <f t="shared" si="499"/>
        <v>20000</v>
      </c>
      <c r="BK180" s="61">
        <f t="shared" si="499"/>
        <v>20000</v>
      </c>
      <c r="BL180" s="61">
        <f t="shared" si="491"/>
        <v>20000</v>
      </c>
      <c r="BM180" s="61">
        <f t="shared" si="471"/>
        <v>20000</v>
      </c>
      <c r="BN180" s="61">
        <f t="shared" si="501"/>
        <v>20000</v>
      </c>
      <c r="BO180" s="61">
        <f t="shared" si="501"/>
        <v>20000</v>
      </c>
      <c r="BP180" s="61">
        <f t="shared" si="390"/>
        <v>20000</v>
      </c>
      <c r="BQ180" s="61">
        <f t="shared" si="466"/>
        <v>20000</v>
      </c>
      <c r="BR180" s="61">
        <f t="shared" si="466"/>
        <v>20000</v>
      </c>
      <c r="BS180" s="61">
        <f t="shared" si="455"/>
        <v>20000</v>
      </c>
      <c r="BT180" s="61">
        <f t="shared" si="459"/>
        <v>20000</v>
      </c>
      <c r="BU180" s="61">
        <f t="shared" si="451"/>
        <v>20000</v>
      </c>
      <c r="BV180" s="61">
        <f t="shared" si="530"/>
        <v>20000</v>
      </c>
      <c r="BW180" s="61">
        <f t="shared" si="530"/>
        <v>20000</v>
      </c>
      <c r="BX180" s="61">
        <f t="shared" si="530"/>
        <v>20000</v>
      </c>
      <c r="BY180" s="61">
        <f t="shared" si="530"/>
        <v>20000</v>
      </c>
      <c r="BZ180" s="61">
        <f t="shared" si="530"/>
        <v>20000</v>
      </c>
      <c r="CA180" s="61">
        <f t="shared" si="433"/>
        <v>20000</v>
      </c>
      <c r="CB180" s="61">
        <f t="shared" si="426"/>
        <v>20000</v>
      </c>
      <c r="CC180" s="61">
        <f t="shared" si="402"/>
        <v>20000</v>
      </c>
      <c r="CD180" s="61">
        <f t="shared" si="480"/>
        <v>20000</v>
      </c>
      <c r="CE180" s="61">
        <f t="shared" si="472"/>
        <v>20000</v>
      </c>
      <c r="CF180" s="61">
        <f t="shared" si="508"/>
        <v>20000</v>
      </c>
      <c r="CG180" s="61">
        <f t="shared" si="508"/>
        <v>20000</v>
      </c>
      <c r="CH180" s="61">
        <f t="shared" si="467"/>
        <v>20000</v>
      </c>
      <c r="CI180" s="61">
        <f t="shared" si="460"/>
        <v>20000</v>
      </c>
      <c r="CJ180" s="61">
        <f t="shared" si="434"/>
        <v>20000</v>
      </c>
      <c r="CK180" s="61">
        <f t="shared" si="442"/>
        <v>20000</v>
      </c>
      <c r="CL180" s="61">
        <f t="shared" si="442"/>
        <v>20000</v>
      </c>
      <c r="CM180" s="61">
        <f t="shared" si="442"/>
        <v>20000</v>
      </c>
      <c r="CN180" s="61">
        <f t="shared" si="442"/>
        <v>20000</v>
      </c>
      <c r="CO180" s="61">
        <f t="shared" si="535"/>
        <v>20000</v>
      </c>
      <c r="CP180" s="61">
        <f t="shared" si="535"/>
        <v>20000</v>
      </c>
      <c r="CQ180" s="61">
        <f t="shared" si="535"/>
        <v>20000</v>
      </c>
      <c r="CR180" s="61">
        <f t="shared" si="535"/>
        <v>20000</v>
      </c>
      <c r="CS180" s="61">
        <f t="shared" si="535"/>
        <v>20000</v>
      </c>
      <c r="CT180" s="61">
        <f t="shared" si="535"/>
        <v>20000</v>
      </c>
      <c r="CU180" s="61">
        <f t="shared" si="362"/>
        <v>20000</v>
      </c>
      <c r="CV180" s="61">
        <f t="shared" si="481"/>
        <v>20000</v>
      </c>
      <c r="CW180" s="61">
        <f t="shared" si="481"/>
        <v>20000</v>
      </c>
      <c r="CX180" s="61">
        <f t="shared" si="375"/>
        <v>20000</v>
      </c>
      <c r="CY180" s="61">
        <f t="shared" si="495"/>
        <v>20000</v>
      </c>
      <c r="CZ180" s="61">
        <f t="shared" si="495"/>
        <v>20000</v>
      </c>
      <c r="DA180" s="61">
        <f t="shared" si="495"/>
        <v>20000</v>
      </c>
      <c r="DB180" s="61">
        <f>MP</f>
        <v>20000</v>
      </c>
      <c r="DC180" s="61">
        <f t="shared" ref="DA180:DC227" si="537">CT</f>
        <v>7000</v>
      </c>
      <c r="DD180" s="61">
        <f t="shared" si="531"/>
        <v>7000</v>
      </c>
      <c r="DE180" s="61">
        <f t="shared" si="526"/>
        <v>7000</v>
      </c>
      <c r="DF180" s="61">
        <f t="shared" si="521"/>
        <v>7000</v>
      </c>
      <c r="DG180" s="61">
        <f t="shared" si="521"/>
        <v>7000</v>
      </c>
      <c r="DH180" s="61">
        <f t="shared" si="509"/>
        <v>7000</v>
      </c>
      <c r="DI180" s="61">
        <f t="shared" si="500"/>
        <v>7000</v>
      </c>
      <c r="DJ180" s="61">
        <f t="shared" si="502"/>
        <v>7000</v>
      </c>
      <c r="DK180" s="61">
        <f t="shared" si="532"/>
        <v>7000</v>
      </c>
      <c r="DL180" s="61">
        <f t="shared" si="532"/>
        <v>7000</v>
      </c>
      <c r="DM180" s="61">
        <f t="shared" si="532"/>
        <v>7000</v>
      </c>
      <c r="DN180" s="61">
        <f t="shared" si="532"/>
        <v>7000</v>
      </c>
      <c r="DO180" s="61">
        <f t="shared" si="532"/>
        <v>7000</v>
      </c>
      <c r="DP180" s="61">
        <f t="shared" si="532"/>
        <v>7000</v>
      </c>
      <c r="DQ180" s="61">
        <f t="shared" si="532"/>
        <v>7000</v>
      </c>
      <c r="DR180" s="61">
        <f t="shared" si="448"/>
        <v>7000</v>
      </c>
      <c r="DS180" s="61">
        <f t="shared" si="452"/>
        <v>7000</v>
      </c>
      <c r="DT180" s="61">
        <f t="shared" ref="DT180:DT185" si="538">OD</f>
        <v>26000</v>
      </c>
      <c r="DU180" s="61">
        <f t="shared" ref="DR180:DU214" si="539">OD</f>
        <v>26000</v>
      </c>
      <c r="DV180" s="61">
        <f t="shared" ref="DV180:DV214" si="540">OD</f>
        <v>26000</v>
      </c>
      <c r="DW180" s="61">
        <f t="shared" si="534"/>
        <v>26000</v>
      </c>
      <c r="DX180" s="61">
        <f t="shared" si="534"/>
        <v>26000</v>
      </c>
      <c r="DY180" s="61">
        <f t="shared" si="534"/>
        <v>26000</v>
      </c>
      <c r="DZ180" s="61">
        <f t="shared" si="534"/>
        <v>26000</v>
      </c>
      <c r="EA180" s="61">
        <f t="shared" si="522"/>
        <v>26000</v>
      </c>
      <c r="EB180" s="61">
        <f t="shared" si="522"/>
        <v>26000</v>
      </c>
      <c r="EC180" s="61">
        <f t="shared" si="522"/>
        <v>26000</v>
      </c>
      <c r="ED180" s="61">
        <f t="shared" si="522"/>
        <v>26000</v>
      </c>
      <c r="EE180" s="61">
        <f t="shared" ref="EE180:EI189" si="541">OD</f>
        <v>26000</v>
      </c>
      <c r="EF180" s="61">
        <f t="shared" si="541"/>
        <v>26000</v>
      </c>
      <c r="EG180" s="61">
        <f t="shared" si="541"/>
        <v>26000</v>
      </c>
      <c r="EH180" s="61">
        <f t="shared" si="541"/>
        <v>26000</v>
      </c>
      <c r="EI180" s="61">
        <f t="shared" si="541"/>
        <v>26000</v>
      </c>
      <c r="EJ180" s="61">
        <f t="shared" si="514"/>
        <v>16000</v>
      </c>
      <c r="EK180" s="61">
        <f t="shared" si="515"/>
        <v>26000</v>
      </c>
      <c r="EL180" s="61">
        <f t="shared" si="515"/>
        <v>26000</v>
      </c>
      <c r="EM180" s="61">
        <f t="shared" si="529"/>
        <v>26000</v>
      </c>
      <c r="EN180" s="61">
        <f t="shared" si="529"/>
        <v>26000</v>
      </c>
      <c r="EO180" s="61">
        <f t="shared" si="529"/>
        <v>26000</v>
      </c>
      <c r="EP180" s="61">
        <f t="shared" si="536"/>
        <v>26000</v>
      </c>
      <c r="EQ180" s="61">
        <f t="shared" si="536"/>
        <v>26000</v>
      </c>
      <c r="ER180" s="61">
        <f t="shared" si="449"/>
        <v>36000</v>
      </c>
      <c r="ES180" s="61">
        <f t="shared" si="444"/>
        <v>36000</v>
      </c>
      <c r="ET180" s="61">
        <f t="shared" si="444"/>
        <v>36000</v>
      </c>
      <c r="EU180" s="61">
        <f t="shared" si="428"/>
        <v>36000</v>
      </c>
      <c r="EV180" s="61">
        <f t="shared" si="409"/>
        <v>36000</v>
      </c>
      <c r="EW180" s="61">
        <f t="shared" si="484"/>
        <v>36000</v>
      </c>
      <c r="EX180" s="61">
        <f t="shared" si="398"/>
        <v>36000</v>
      </c>
      <c r="EY180" s="61"/>
      <c r="EZ180" s="61">
        <f t="shared" si="445"/>
        <v>36000</v>
      </c>
      <c r="FA180" s="61">
        <f t="shared" si="445"/>
        <v>36000</v>
      </c>
      <c r="FB180" s="61"/>
      <c r="FC180" s="61">
        <f t="shared" si="478"/>
        <v>36000</v>
      </c>
      <c r="FD180" s="61">
        <f t="shared" si="485"/>
        <v>36000</v>
      </c>
      <c r="FE180" s="61">
        <f t="shared" si="523"/>
        <v>36000</v>
      </c>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row>
    <row r="181" spans="1:233" ht="1.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f>GJ</f>
        <v>12000</v>
      </c>
      <c r="AC181" s="61">
        <f t="shared" si="518"/>
        <v>12000</v>
      </c>
      <c r="AD181" s="61">
        <f t="shared" si="518"/>
        <v>12000</v>
      </c>
      <c r="AE181" s="61">
        <f t="shared" si="518"/>
        <v>12000</v>
      </c>
      <c r="AF181" s="61">
        <f t="shared" si="510"/>
        <v>12000</v>
      </c>
      <c r="AG181" s="61">
        <f t="shared" si="510"/>
        <v>12000</v>
      </c>
      <c r="AH181" s="61">
        <f t="shared" si="511"/>
        <v>12000</v>
      </c>
      <c r="AI181" s="61">
        <f t="shared" si="506"/>
        <v>12000</v>
      </c>
      <c r="AJ181" s="61">
        <f t="shared" si="525"/>
        <v>12000</v>
      </c>
      <c r="AK181" s="61">
        <f t="shared" si="525"/>
        <v>12000</v>
      </c>
      <c r="AL181" s="61">
        <f t="shared" si="519"/>
        <v>12000</v>
      </c>
      <c r="AM181" s="61">
        <f t="shared" si="519"/>
        <v>12000</v>
      </c>
      <c r="AN181" s="61">
        <f t="shared" si="507"/>
        <v>12000</v>
      </c>
      <c r="AO181" s="61">
        <f t="shared" si="507"/>
        <v>12000</v>
      </c>
      <c r="AP181" s="61">
        <f t="shared" si="507"/>
        <v>12000</v>
      </c>
      <c r="AQ181" s="61">
        <f t="shared" si="507"/>
        <v>12000</v>
      </c>
      <c r="AR181" s="61">
        <f t="shared" si="507"/>
        <v>12000</v>
      </c>
      <c r="AS181" s="61">
        <f t="shared" si="507"/>
        <v>12000</v>
      </c>
      <c r="AT181" s="61"/>
      <c r="AU181" s="61"/>
      <c r="AV181" s="61"/>
      <c r="AW181" s="61">
        <f t="shared" ref="AW181:AX181" si="542">GJ</f>
        <v>12000</v>
      </c>
      <c r="AX181" s="61">
        <f t="shared" si="542"/>
        <v>12000</v>
      </c>
      <c r="AY181" s="61">
        <f t="shared" si="424"/>
        <v>12000</v>
      </c>
      <c r="AZ181" s="61">
        <f t="shared" si="424"/>
        <v>12000</v>
      </c>
      <c r="BA181" s="61">
        <f t="shared" si="439"/>
        <v>12000</v>
      </c>
      <c r="BB181" s="61">
        <f t="shared" si="450"/>
        <v>12000</v>
      </c>
      <c r="BC181" s="61">
        <f t="shared" si="465"/>
        <v>12000</v>
      </c>
      <c r="BD181" s="61">
        <f t="shared" si="469"/>
        <v>12000</v>
      </c>
      <c r="BE181" s="61">
        <f t="shared" si="479"/>
        <v>12000</v>
      </c>
      <c r="BF181" s="61">
        <f t="shared" si="520"/>
        <v>12000</v>
      </c>
      <c r="BG181" s="61">
        <f t="shared" si="513"/>
        <v>20000</v>
      </c>
      <c r="BH181" s="61">
        <f t="shared" si="513"/>
        <v>20000</v>
      </c>
      <c r="BI181" s="61">
        <f t="shared" si="513"/>
        <v>20000</v>
      </c>
      <c r="BJ181" s="61">
        <f t="shared" si="499"/>
        <v>20000</v>
      </c>
      <c r="BK181" s="61">
        <f t="shared" si="499"/>
        <v>20000</v>
      </c>
      <c r="BL181" s="61">
        <f t="shared" si="491"/>
        <v>20000</v>
      </c>
      <c r="BM181" s="61">
        <f t="shared" si="471"/>
        <v>20000</v>
      </c>
      <c r="BN181" s="61">
        <f t="shared" si="501"/>
        <v>20000</v>
      </c>
      <c r="BO181" s="61">
        <f t="shared" si="501"/>
        <v>20000</v>
      </c>
      <c r="BP181" s="61">
        <f t="shared" si="390"/>
        <v>20000</v>
      </c>
      <c r="BQ181" s="61">
        <f t="shared" si="466"/>
        <v>20000</v>
      </c>
      <c r="BR181" s="61">
        <f t="shared" si="466"/>
        <v>20000</v>
      </c>
      <c r="BS181" s="61">
        <f t="shared" si="455"/>
        <v>20000</v>
      </c>
      <c r="BT181" s="61">
        <f t="shared" si="459"/>
        <v>20000</v>
      </c>
      <c r="BU181" s="61">
        <f t="shared" si="451"/>
        <v>20000</v>
      </c>
      <c r="BV181" s="61">
        <f t="shared" si="530"/>
        <v>20000</v>
      </c>
      <c r="BW181" s="61">
        <f t="shared" si="530"/>
        <v>20000</v>
      </c>
      <c r="BX181" s="61">
        <f t="shared" si="530"/>
        <v>20000</v>
      </c>
      <c r="BY181" s="61">
        <f t="shared" si="530"/>
        <v>20000</v>
      </c>
      <c r="BZ181" s="61">
        <f t="shared" si="530"/>
        <v>20000</v>
      </c>
      <c r="CA181" s="61">
        <f t="shared" si="433"/>
        <v>20000</v>
      </c>
      <c r="CB181" s="61">
        <f t="shared" si="426"/>
        <v>20000</v>
      </c>
      <c r="CC181" s="61">
        <f t="shared" si="402"/>
        <v>20000</v>
      </c>
      <c r="CD181" s="61">
        <f t="shared" si="480"/>
        <v>20000</v>
      </c>
      <c r="CE181" s="61">
        <f t="shared" si="472"/>
        <v>20000</v>
      </c>
      <c r="CF181" s="61">
        <f t="shared" si="508"/>
        <v>20000</v>
      </c>
      <c r="CG181" s="61">
        <f t="shared" si="508"/>
        <v>20000</v>
      </c>
      <c r="CH181" s="61">
        <f t="shared" si="467"/>
        <v>20000</v>
      </c>
      <c r="CI181" s="61">
        <f t="shared" si="460"/>
        <v>20000</v>
      </c>
      <c r="CJ181" s="61">
        <f t="shared" si="434"/>
        <v>20000</v>
      </c>
      <c r="CK181" s="61">
        <f t="shared" si="442"/>
        <v>20000</v>
      </c>
      <c r="CL181" s="61">
        <f t="shared" si="442"/>
        <v>20000</v>
      </c>
      <c r="CM181" s="61">
        <f t="shared" si="442"/>
        <v>20000</v>
      </c>
      <c r="CN181" s="61">
        <f t="shared" si="442"/>
        <v>20000</v>
      </c>
      <c r="CO181" s="61">
        <f t="shared" si="535"/>
        <v>20000</v>
      </c>
      <c r="CP181" s="61">
        <f t="shared" si="535"/>
        <v>20000</v>
      </c>
      <c r="CQ181" s="61">
        <f t="shared" si="535"/>
        <v>20000</v>
      </c>
      <c r="CR181" s="61">
        <f t="shared" si="535"/>
        <v>20000</v>
      </c>
      <c r="CS181" s="61">
        <f t="shared" si="535"/>
        <v>20000</v>
      </c>
      <c r="CT181" s="61">
        <f t="shared" si="535"/>
        <v>20000</v>
      </c>
      <c r="CU181" s="61">
        <f t="shared" si="362"/>
        <v>20000</v>
      </c>
      <c r="CV181" s="61">
        <f t="shared" si="481"/>
        <v>20000</v>
      </c>
      <c r="CW181" s="61">
        <f t="shared" si="481"/>
        <v>20000</v>
      </c>
      <c r="CX181" s="61">
        <f t="shared" si="375"/>
        <v>20000</v>
      </c>
      <c r="CY181" s="61">
        <f t="shared" si="495"/>
        <v>20000</v>
      </c>
      <c r="CZ181" s="61">
        <f t="shared" si="495"/>
        <v>20000</v>
      </c>
      <c r="DA181" s="61">
        <f t="shared" si="495"/>
        <v>20000</v>
      </c>
      <c r="DB181" s="61">
        <f t="shared" si="531"/>
        <v>7000</v>
      </c>
      <c r="DC181" s="61">
        <f t="shared" si="537"/>
        <v>7000</v>
      </c>
      <c r="DD181" s="61">
        <f t="shared" si="531"/>
        <v>7000</v>
      </c>
      <c r="DE181" s="61">
        <f t="shared" si="526"/>
        <v>7000</v>
      </c>
      <c r="DF181" s="61">
        <f t="shared" si="521"/>
        <v>7000</v>
      </c>
      <c r="DG181" s="61">
        <f t="shared" si="521"/>
        <v>7000</v>
      </c>
      <c r="DH181" s="61">
        <f t="shared" si="509"/>
        <v>7000</v>
      </c>
      <c r="DI181" s="61">
        <f t="shared" si="500"/>
        <v>7000</v>
      </c>
      <c r="DJ181" s="61">
        <f t="shared" si="502"/>
        <v>7000</v>
      </c>
      <c r="DK181" s="61">
        <f t="shared" si="532"/>
        <v>7000</v>
      </c>
      <c r="DL181" s="61">
        <f t="shared" si="532"/>
        <v>7000</v>
      </c>
      <c r="DM181" s="61">
        <f t="shared" si="532"/>
        <v>7000</v>
      </c>
      <c r="DN181" s="61">
        <f t="shared" si="532"/>
        <v>7000</v>
      </c>
      <c r="DO181" s="61">
        <f t="shared" si="532"/>
        <v>7000</v>
      </c>
      <c r="DP181" s="61">
        <f t="shared" si="532"/>
        <v>7000</v>
      </c>
      <c r="DQ181" s="61">
        <f t="shared" si="532"/>
        <v>7000</v>
      </c>
      <c r="DR181" s="61">
        <f t="shared" si="448"/>
        <v>7000</v>
      </c>
      <c r="DS181" s="61">
        <f t="shared" si="452"/>
        <v>7000</v>
      </c>
      <c r="DT181" s="61">
        <f t="shared" si="538"/>
        <v>26000</v>
      </c>
      <c r="DU181" s="61">
        <f t="shared" si="539"/>
        <v>26000</v>
      </c>
      <c r="DV181" s="61">
        <f t="shared" si="540"/>
        <v>26000</v>
      </c>
      <c r="DW181" s="61">
        <f t="shared" si="534"/>
        <v>26000</v>
      </c>
      <c r="DX181" s="61">
        <f t="shared" si="534"/>
        <v>26000</v>
      </c>
      <c r="DY181" s="61">
        <f t="shared" si="534"/>
        <v>26000</v>
      </c>
      <c r="DZ181" s="61">
        <f t="shared" si="534"/>
        <v>26000</v>
      </c>
      <c r="EA181" s="61">
        <f t="shared" si="522"/>
        <v>26000</v>
      </c>
      <c r="EB181" s="61">
        <f t="shared" si="522"/>
        <v>26000</v>
      </c>
      <c r="EC181" s="61">
        <f t="shared" si="522"/>
        <v>26000</v>
      </c>
      <c r="ED181" s="61">
        <f t="shared" si="522"/>
        <v>26000</v>
      </c>
      <c r="EE181" s="61">
        <f t="shared" si="541"/>
        <v>26000</v>
      </c>
      <c r="EF181" s="61">
        <f t="shared" si="541"/>
        <v>26000</v>
      </c>
      <c r="EG181" s="61">
        <f t="shared" si="541"/>
        <v>26000</v>
      </c>
      <c r="EH181" s="61">
        <f t="shared" si="541"/>
        <v>26000</v>
      </c>
      <c r="EI181" s="61">
        <f t="shared" si="541"/>
        <v>26000</v>
      </c>
      <c r="EJ181" s="61">
        <f t="shared" ref="EJ181:EL204" si="543">OD</f>
        <v>26000</v>
      </c>
      <c r="EK181" s="61">
        <f t="shared" si="515"/>
        <v>26000</v>
      </c>
      <c r="EL181" s="61">
        <f t="shared" si="515"/>
        <v>26000</v>
      </c>
      <c r="EM181" s="61">
        <f t="shared" si="529"/>
        <v>26000</v>
      </c>
      <c r="EN181" s="61">
        <f t="shared" si="529"/>
        <v>26000</v>
      </c>
      <c r="EO181" s="61">
        <f t="shared" si="529"/>
        <v>26000</v>
      </c>
      <c r="EP181" s="61">
        <f t="shared" si="536"/>
        <v>26000</v>
      </c>
      <c r="EQ181" s="61">
        <f t="shared" ref="EQ181:ER185" si="544">OD</f>
        <v>26000</v>
      </c>
      <c r="ER181" s="61">
        <f t="shared" si="544"/>
        <v>26000</v>
      </c>
      <c r="ES181" s="61">
        <f t="shared" ref="ES181:ET181" si="545">WB</f>
        <v>36000</v>
      </c>
      <c r="ET181" s="61">
        <f t="shared" si="545"/>
        <v>36000</v>
      </c>
      <c r="EU181" s="61">
        <f t="shared" si="428"/>
        <v>36000</v>
      </c>
      <c r="EV181" s="61">
        <f t="shared" si="409"/>
        <v>36000</v>
      </c>
      <c r="EW181" s="61">
        <f t="shared" si="484"/>
        <v>36000</v>
      </c>
      <c r="EX181" s="61"/>
      <c r="EY181" s="61"/>
      <c r="EZ181" s="61">
        <f t="shared" si="445"/>
        <v>36000</v>
      </c>
      <c r="FA181" s="61">
        <f t="shared" si="445"/>
        <v>36000</v>
      </c>
      <c r="FB181" s="61"/>
      <c r="FC181" s="61">
        <f t="shared" si="478"/>
        <v>36000</v>
      </c>
      <c r="FD181" s="61">
        <f t="shared" si="485"/>
        <v>36000</v>
      </c>
      <c r="FE181" s="61">
        <f t="shared" si="523"/>
        <v>36000</v>
      </c>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row>
    <row r="182" spans="1:233" ht="1.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f>GJ</f>
        <v>12000</v>
      </c>
      <c r="AC182" s="61">
        <f t="shared" si="518"/>
        <v>12000</v>
      </c>
      <c r="AD182" s="61">
        <f t="shared" si="518"/>
        <v>12000</v>
      </c>
      <c r="AE182" s="61">
        <f t="shared" si="518"/>
        <v>12000</v>
      </c>
      <c r="AF182" s="61">
        <f t="shared" si="510"/>
        <v>12000</v>
      </c>
      <c r="AG182" s="61">
        <f t="shared" si="510"/>
        <v>12000</v>
      </c>
      <c r="AH182" s="61">
        <f t="shared" si="511"/>
        <v>12000</v>
      </c>
      <c r="AI182" s="61">
        <f t="shared" si="506"/>
        <v>12000</v>
      </c>
      <c r="AJ182" s="61">
        <f t="shared" si="525"/>
        <v>12000</v>
      </c>
      <c r="AK182" s="61">
        <f t="shared" si="525"/>
        <v>12000</v>
      </c>
      <c r="AL182" s="61">
        <f t="shared" si="519"/>
        <v>12000</v>
      </c>
      <c r="AM182" s="61">
        <f t="shared" si="519"/>
        <v>12000</v>
      </c>
      <c r="AN182" s="61">
        <f t="shared" ref="AN182:AR191" si="546">GJ</f>
        <v>12000</v>
      </c>
      <c r="AO182" s="61">
        <f t="shared" si="546"/>
        <v>12000</v>
      </c>
      <c r="AP182" s="61">
        <f t="shared" si="546"/>
        <v>12000</v>
      </c>
      <c r="AQ182" s="61">
        <f t="shared" si="546"/>
        <v>12000</v>
      </c>
      <c r="AR182" s="61">
        <f t="shared" si="546"/>
        <v>12000</v>
      </c>
      <c r="AS182" s="61"/>
      <c r="AT182" s="61"/>
      <c r="AU182" s="61"/>
      <c r="AV182" s="61"/>
      <c r="AW182" s="61">
        <f t="shared" ref="AW182:AX184" si="547">GJ</f>
        <v>12000</v>
      </c>
      <c r="AX182" s="61">
        <f t="shared" si="547"/>
        <v>12000</v>
      </c>
      <c r="AY182" s="61">
        <f t="shared" si="424"/>
        <v>12000</v>
      </c>
      <c r="AZ182" s="61">
        <f t="shared" si="424"/>
        <v>12000</v>
      </c>
      <c r="BA182" s="61">
        <f t="shared" si="439"/>
        <v>12000</v>
      </c>
      <c r="BB182" s="61">
        <f t="shared" si="450"/>
        <v>12000</v>
      </c>
      <c r="BC182" s="61">
        <f t="shared" si="465"/>
        <v>12000</v>
      </c>
      <c r="BD182" s="61">
        <f t="shared" si="469"/>
        <v>12000</v>
      </c>
      <c r="BE182" s="61">
        <f t="shared" si="479"/>
        <v>12000</v>
      </c>
      <c r="BF182" s="61">
        <f t="shared" si="520"/>
        <v>12000</v>
      </c>
      <c r="BG182" s="61">
        <f t="shared" si="513"/>
        <v>20000</v>
      </c>
      <c r="BH182" s="61">
        <f t="shared" si="513"/>
        <v>20000</v>
      </c>
      <c r="BI182" s="61">
        <f t="shared" si="513"/>
        <v>20000</v>
      </c>
      <c r="BJ182" s="61">
        <f t="shared" si="513"/>
        <v>20000</v>
      </c>
      <c r="BK182" s="61">
        <f>MP</f>
        <v>20000</v>
      </c>
      <c r="BL182" s="61">
        <f t="shared" si="491"/>
        <v>20000</v>
      </c>
      <c r="BM182" s="61">
        <f t="shared" si="471"/>
        <v>20000</v>
      </c>
      <c r="BN182" s="61">
        <f t="shared" si="501"/>
        <v>20000</v>
      </c>
      <c r="BO182" s="61">
        <f t="shared" si="501"/>
        <v>20000</v>
      </c>
      <c r="BP182" s="61">
        <f t="shared" si="390"/>
        <v>20000</v>
      </c>
      <c r="BQ182" s="61">
        <f t="shared" si="466"/>
        <v>20000</v>
      </c>
      <c r="BR182" s="61">
        <f t="shared" si="466"/>
        <v>20000</v>
      </c>
      <c r="BS182" s="61">
        <f t="shared" si="455"/>
        <v>20000</v>
      </c>
      <c r="BT182" s="61">
        <f t="shared" si="459"/>
        <v>20000</v>
      </c>
      <c r="BU182" s="61">
        <f t="shared" si="451"/>
        <v>20000</v>
      </c>
      <c r="BV182" s="61">
        <f t="shared" si="530"/>
        <v>20000</v>
      </c>
      <c r="BW182" s="61">
        <f t="shared" si="530"/>
        <v>20000</v>
      </c>
      <c r="BX182" s="61">
        <f t="shared" si="530"/>
        <v>20000</v>
      </c>
      <c r="BY182" s="61">
        <f t="shared" si="530"/>
        <v>20000</v>
      </c>
      <c r="BZ182" s="61">
        <f t="shared" si="530"/>
        <v>20000</v>
      </c>
      <c r="CA182" s="61">
        <f t="shared" si="433"/>
        <v>20000</v>
      </c>
      <c r="CB182" s="61">
        <f t="shared" si="426"/>
        <v>20000</v>
      </c>
      <c r="CC182" s="61">
        <f t="shared" si="402"/>
        <v>20000</v>
      </c>
      <c r="CD182" s="61">
        <f t="shared" si="480"/>
        <v>20000</v>
      </c>
      <c r="CE182" s="61">
        <f t="shared" si="472"/>
        <v>20000</v>
      </c>
      <c r="CF182" s="61">
        <f t="shared" si="508"/>
        <v>20000</v>
      </c>
      <c r="CG182" s="61">
        <f t="shared" si="508"/>
        <v>20000</v>
      </c>
      <c r="CH182" s="61">
        <f t="shared" si="467"/>
        <v>20000</v>
      </c>
      <c r="CI182" s="61">
        <f t="shared" si="460"/>
        <v>20000</v>
      </c>
      <c r="CJ182" s="61">
        <f t="shared" si="434"/>
        <v>20000</v>
      </c>
      <c r="CK182" s="61">
        <f t="shared" si="442"/>
        <v>20000</v>
      </c>
      <c r="CL182" s="61">
        <f t="shared" si="442"/>
        <v>20000</v>
      </c>
      <c r="CM182" s="61">
        <f t="shared" si="442"/>
        <v>20000</v>
      </c>
      <c r="CN182" s="61">
        <f t="shared" si="442"/>
        <v>20000</v>
      </c>
      <c r="CO182" s="61">
        <f t="shared" si="535"/>
        <v>20000</v>
      </c>
      <c r="CP182" s="61">
        <f t="shared" si="535"/>
        <v>20000</v>
      </c>
      <c r="CQ182" s="61">
        <f t="shared" si="535"/>
        <v>20000</v>
      </c>
      <c r="CR182" s="61">
        <f t="shared" si="535"/>
        <v>20000</v>
      </c>
      <c r="CS182" s="61">
        <f t="shared" si="535"/>
        <v>20000</v>
      </c>
      <c r="CT182" s="61">
        <f t="shared" si="535"/>
        <v>20000</v>
      </c>
      <c r="CU182" s="61">
        <f t="shared" si="362"/>
        <v>20000</v>
      </c>
      <c r="CV182" s="61">
        <f t="shared" si="481"/>
        <v>20000</v>
      </c>
      <c r="CW182" s="61">
        <f t="shared" si="481"/>
        <v>20000</v>
      </c>
      <c r="CX182" s="61">
        <f t="shared" si="375"/>
        <v>20000</v>
      </c>
      <c r="CY182" s="61">
        <f t="shared" si="495"/>
        <v>20000</v>
      </c>
      <c r="CZ182" s="61">
        <f t="shared" si="495"/>
        <v>20000</v>
      </c>
      <c r="DA182" s="61">
        <f t="shared" si="495"/>
        <v>20000</v>
      </c>
      <c r="DB182" s="61">
        <f t="shared" si="531"/>
        <v>7000</v>
      </c>
      <c r="DC182" s="61">
        <f t="shared" si="537"/>
        <v>7000</v>
      </c>
      <c r="DD182" s="61">
        <f t="shared" si="531"/>
        <v>7000</v>
      </c>
      <c r="DE182" s="61">
        <f t="shared" si="526"/>
        <v>7000</v>
      </c>
      <c r="DF182" s="61">
        <f t="shared" si="521"/>
        <v>7000</v>
      </c>
      <c r="DG182" s="61">
        <f t="shared" si="521"/>
        <v>7000</v>
      </c>
      <c r="DH182" s="61">
        <f t="shared" si="509"/>
        <v>7000</v>
      </c>
      <c r="DI182" s="61">
        <f t="shared" si="500"/>
        <v>7000</v>
      </c>
      <c r="DJ182" s="61">
        <f t="shared" si="502"/>
        <v>7000</v>
      </c>
      <c r="DK182" s="61">
        <f t="shared" si="532"/>
        <v>7000</v>
      </c>
      <c r="DL182" s="61">
        <f t="shared" si="532"/>
        <v>7000</v>
      </c>
      <c r="DM182" s="61">
        <f t="shared" si="532"/>
        <v>7000</v>
      </c>
      <c r="DN182" s="61">
        <f t="shared" si="532"/>
        <v>7000</v>
      </c>
      <c r="DO182" s="61">
        <f t="shared" si="532"/>
        <v>7000</v>
      </c>
      <c r="DP182" s="61">
        <f t="shared" si="532"/>
        <v>7000</v>
      </c>
      <c r="DQ182" s="61">
        <f t="shared" si="532"/>
        <v>7000</v>
      </c>
      <c r="DR182" s="61">
        <f t="shared" si="448"/>
        <v>7000</v>
      </c>
      <c r="DS182" s="61">
        <f t="shared" si="452"/>
        <v>7000</v>
      </c>
      <c r="DT182" s="61">
        <f t="shared" si="538"/>
        <v>26000</v>
      </c>
      <c r="DU182" s="61">
        <f t="shared" si="539"/>
        <v>26000</v>
      </c>
      <c r="DV182" s="61">
        <f t="shared" si="540"/>
        <v>26000</v>
      </c>
      <c r="DW182" s="61">
        <f t="shared" si="534"/>
        <v>26000</v>
      </c>
      <c r="DX182" s="61">
        <f t="shared" si="534"/>
        <v>26000</v>
      </c>
      <c r="DY182" s="61">
        <f t="shared" si="534"/>
        <v>26000</v>
      </c>
      <c r="DZ182" s="61">
        <f t="shared" si="534"/>
        <v>26000</v>
      </c>
      <c r="EA182" s="61">
        <f t="shared" si="522"/>
        <v>26000</v>
      </c>
      <c r="EB182" s="61">
        <f t="shared" si="522"/>
        <v>26000</v>
      </c>
      <c r="EC182" s="61">
        <f t="shared" si="522"/>
        <v>26000</v>
      </c>
      <c r="ED182" s="61">
        <f t="shared" si="522"/>
        <v>26000</v>
      </c>
      <c r="EE182" s="61">
        <f t="shared" si="541"/>
        <v>26000</v>
      </c>
      <c r="EF182" s="61">
        <f t="shared" si="541"/>
        <v>26000</v>
      </c>
      <c r="EG182" s="61">
        <f t="shared" si="541"/>
        <v>26000</v>
      </c>
      <c r="EH182" s="61">
        <f t="shared" si="541"/>
        <v>26000</v>
      </c>
      <c r="EI182" s="61">
        <f t="shared" si="541"/>
        <v>26000</v>
      </c>
      <c r="EJ182" s="61">
        <f t="shared" si="543"/>
        <v>26000</v>
      </c>
      <c r="EK182" s="61">
        <f t="shared" si="515"/>
        <v>26000</v>
      </c>
      <c r="EL182" s="61">
        <f t="shared" si="515"/>
        <v>26000</v>
      </c>
      <c r="EM182" s="61">
        <f t="shared" si="529"/>
        <v>26000</v>
      </c>
      <c r="EN182" s="61">
        <f t="shared" si="529"/>
        <v>26000</v>
      </c>
      <c r="EO182" s="61">
        <f t="shared" si="529"/>
        <v>26000</v>
      </c>
      <c r="EP182" s="61">
        <f t="shared" si="536"/>
        <v>26000</v>
      </c>
      <c r="EQ182" s="61">
        <f t="shared" si="544"/>
        <v>26000</v>
      </c>
      <c r="ER182" s="61">
        <f t="shared" si="544"/>
        <v>26000</v>
      </c>
      <c r="ES182" s="61">
        <f>OD</f>
        <v>26000</v>
      </c>
      <c r="ET182" s="61">
        <f t="shared" si="409"/>
        <v>36000</v>
      </c>
      <c r="EU182" s="61">
        <f t="shared" si="428"/>
        <v>36000</v>
      </c>
      <c r="EV182" s="61">
        <f t="shared" si="409"/>
        <v>36000</v>
      </c>
      <c r="EW182" s="61">
        <f t="shared" si="484"/>
        <v>36000</v>
      </c>
      <c r="EX182" s="61"/>
      <c r="EY182" s="61"/>
      <c r="EZ182" s="61">
        <f t="shared" si="445"/>
        <v>36000</v>
      </c>
      <c r="FA182" s="61">
        <f t="shared" si="445"/>
        <v>36000</v>
      </c>
      <c r="FB182" s="61"/>
      <c r="FC182" s="61">
        <f t="shared" si="478"/>
        <v>36000</v>
      </c>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row>
    <row r="183" spans="1:233" ht="1.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f t="shared" si="518"/>
        <v>12000</v>
      </c>
      <c r="AD183" s="61">
        <f t="shared" si="518"/>
        <v>12000</v>
      </c>
      <c r="AE183" s="61">
        <f t="shared" si="518"/>
        <v>12000</v>
      </c>
      <c r="AF183" s="61">
        <f t="shared" si="510"/>
        <v>12000</v>
      </c>
      <c r="AG183" s="61">
        <f t="shared" si="510"/>
        <v>12000</v>
      </c>
      <c r="AH183" s="61">
        <f t="shared" si="511"/>
        <v>12000</v>
      </c>
      <c r="AI183" s="61">
        <f t="shared" si="506"/>
        <v>12000</v>
      </c>
      <c r="AJ183" s="61">
        <f t="shared" si="525"/>
        <v>12000</v>
      </c>
      <c r="AK183" s="61">
        <f t="shared" si="525"/>
        <v>12000</v>
      </c>
      <c r="AL183" s="61">
        <f t="shared" si="519"/>
        <v>12000</v>
      </c>
      <c r="AM183" s="61">
        <f t="shared" si="519"/>
        <v>12000</v>
      </c>
      <c r="AN183" s="61">
        <f t="shared" si="546"/>
        <v>12000</v>
      </c>
      <c r="AO183" s="61">
        <f t="shared" si="546"/>
        <v>12000</v>
      </c>
      <c r="AP183" s="61">
        <f t="shared" si="546"/>
        <v>12000</v>
      </c>
      <c r="AQ183" s="61">
        <f t="shared" si="546"/>
        <v>12000</v>
      </c>
      <c r="AR183" s="61">
        <f t="shared" si="546"/>
        <v>12000</v>
      </c>
      <c r="AS183" s="61">
        <f t="shared" ref="AS183:AS185" si="548">GJ</f>
        <v>12000</v>
      </c>
      <c r="AT183" s="61"/>
      <c r="AU183" s="61"/>
      <c r="AV183" s="61"/>
      <c r="AW183" s="61">
        <f t="shared" si="547"/>
        <v>12000</v>
      </c>
      <c r="AX183" s="61">
        <f t="shared" si="547"/>
        <v>12000</v>
      </c>
      <c r="AY183" s="61">
        <f t="shared" si="424"/>
        <v>12000</v>
      </c>
      <c r="AZ183" s="61">
        <f t="shared" si="424"/>
        <v>12000</v>
      </c>
      <c r="BA183" s="61">
        <f t="shared" si="439"/>
        <v>12000</v>
      </c>
      <c r="BB183" s="61">
        <f t="shared" si="450"/>
        <v>12000</v>
      </c>
      <c r="BC183" s="61">
        <f t="shared" si="465"/>
        <v>12000</v>
      </c>
      <c r="BD183" s="61">
        <f t="shared" si="469"/>
        <v>12000</v>
      </c>
      <c r="BE183" s="61">
        <f t="shared" si="479"/>
        <v>12000</v>
      </c>
      <c r="BF183" s="61">
        <f t="shared" si="520"/>
        <v>12000</v>
      </c>
      <c r="BG183" s="61"/>
      <c r="BH183" s="61">
        <f t="shared" ref="BH183:BI187" si="549">MH</f>
        <v>21000</v>
      </c>
      <c r="BI183" s="61">
        <f t="shared" si="549"/>
        <v>21000</v>
      </c>
      <c r="BJ183" s="61">
        <f t="shared" si="513"/>
        <v>20000</v>
      </c>
      <c r="BK183" s="61">
        <f>MP</f>
        <v>20000</v>
      </c>
      <c r="BL183" s="61">
        <f t="shared" si="491"/>
        <v>20000</v>
      </c>
      <c r="BM183" s="61">
        <f t="shared" si="471"/>
        <v>20000</v>
      </c>
      <c r="BN183" s="61">
        <f t="shared" si="501"/>
        <v>20000</v>
      </c>
      <c r="BO183" s="61">
        <f t="shared" si="501"/>
        <v>20000</v>
      </c>
      <c r="BP183" s="61">
        <f t="shared" si="390"/>
        <v>20000</v>
      </c>
      <c r="BQ183" s="61">
        <f t="shared" si="466"/>
        <v>20000</v>
      </c>
      <c r="BR183" s="61">
        <f t="shared" si="466"/>
        <v>20000</v>
      </c>
      <c r="BS183" s="61">
        <f t="shared" si="455"/>
        <v>20000</v>
      </c>
      <c r="BT183" s="61">
        <f t="shared" si="459"/>
        <v>20000</v>
      </c>
      <c r="BU183" s="61">
        <f t="shared" si="451"/>
        <v>20000</v>
      </c>
      <c r="BV183" s="61">
        <f t="shared" si="530"/>
        <v>20000</v>
      </c>
      <c r="BW183" s="61">
        <f t="shared" si="530"/>
        <v>20000</v>
      </c>
      <c r="BX183" s="61">
        <f t="shared" si="530"/>
        <v>20000</v>
      </c>
      <c r="BY183" s="61">
        <f t="shared" si="530"/>
        <v>20000</v>
      </c>
      <c r="BZ183" s="61">
        <f t="shared" si="530"/>
        <v>20000</v>
      </c>
      <c r="CA183" s="61">
        <f t="shared" si="433"/>
        <v>20000</v>
      </c>
      <c r="CB183" s="61">
        <f t="shared" si="426"/>
        <v>20000</v>
      </c>
      <c r="CC183" s="61">
        <f t="shared" si="402"/>
        <v>20000</v>
      </c>
      <c r="CD183" s="61">
        <f t="shared" si="480"/>
        <v>20000</v>
      </c>
      <c r="CE183" s="61">
        <f t="shared" si="472"/>
        <v>20000</v>
      </c>
      <c r="CF183" s="61">
        <f t="shared" si="508"/>
        <v>20000</v>
      </c>
      <c r="CG183" s="61">
        <f t="shared" si="508"/>
        <v>20000</v>
      </c>
      <c r="CH183" s="61">
        <f t="shared" si="467"/>
        <v>20000</v>
      </c>
      <c r="CI183" s="61">
        <f t="shared" si="460"/>
        <v>20000</v>
      </c>
      <c r="CJ183" s="61">
        <f t="shared" si="434"/>
        <v>20000</v>
      </c>
      <c r="CK183" s="61">
        <f t="shared" si="442"/>
        <v>20000</v>
      </c>
      <c r="CL183" s="61">
        <f t="shared" si="442"/>
        <v>20000</v>
      </c>
      <c r="CM183" s="61">
        <f t="shared" si="442"/>
        <v>20000</v>
      </c>
      <c r="CN183" s="61">
        <f t="shared" si="442"/>
        <v>20000</v>
      </c>
      <c r="CO183" s="61">
        <f t="shared" si="535"/>
        <v>20000</v>
      </c>
      <c r="CP183" s="61">
        <f t="shared" si="535"/>
        <v>20000</v>
      </c>
      <c r="CQ183" s="61">
        <f t="shared" si="535"/>
        <v>20000</v>
      </c>
      <c r="CR183" s="61">
        <f t="shared" si="535"/>
        <v>20000</v>
      </c>
      <c r="CS183" s="61">
        <f t="shared" si="535"/>
        <v>20000</v>
      </c>
      <c r="CT183" s="61">
        <f t="shared" si="535"/>
        <v>20000</v>
      </c>
      <c r="CU183" s="61">
        <f t="shared" si="362"/>
        <v>20000</v>
      </c>
      <c r="CV183" s="61">
        <f t="shared" si="481"/>
        <v>20000</v>
      </c>
      <c r="CW183" s="61">
        <f t="shared" si="481"/>
        <v>20000</v>
      </c>
      <c r="CX183" s="61">
        <f t="shared" si="375"/>
        <v>20000</v>
      </c>
      <c r="CY183" s="61">
        <f t="shared" ref="CY183:CZ187" si="550">MP</f>
        <v>20000</v>
      </c>
      <c r="CZ183" s="61">
        <f t="shared" si="495"/>
        <v>20000</v>
      </c>
      <c r="DA183" s="61">
        <f t="shared" si="495"/>
        <v>20000</v>
      </c>
      <c r="DB183" s="61">
        <f t="shared" si="531"/>
        <v>7000</v>
      </c>
      <c r="DC183" s="61">
        <f t="shared" si="537"/>
        <v>7000</v>
      </c>
      <c r="DD183" s="61">
        <f t="shared" si="531"/>
        <v>7000</v>
      </c>
      <c r="DE183" s="61">
        <f t="shared" si="526"/>
        <v>7000</v>
      </c>
      <c r="DF183" s="61">
        <f t="shared" si="521"/>
        <v>7000</v>
      </c>
      <c r="DG183" s="61">
        <f t="shared" si="521"/>
        <v>7000</v>
      </c>
      <c r="DH183" s="61">
        <f t="shared" si="509"/>
        <v>7000</v>
      </c>
      <c r="DI183" s="61">
        <f t="shared" si="500"/>
        <v>7000</v>
      </c>
      <c r="DJ183" s="61">
        <f t="shared" si="502"/>
        <v>7000</v>
      </c>
      <c r="DK183" s="61">
        <f t="shared" si="532"/>
        <v>7000</v>
      </c>
      <c r="DL183" s="61">
        <f t="shared" si="532"/>
        <v>7000</v>
      </c>
      <c r="DM183" s="61">
        <f t="shared" si="532"/>
        <v>7000</v>
      </c>
      <c r="DN183" s="61">
        <f t="shared" si="532"/>
        <v>7000</v>
      </c>
      <c r="DO183" s="61">
        <f t="shared" si="532"/>
        <v>7000</v>
      </c>
      <c r="DP183" s="61">
        <f t="shared" si="532"/>
        <v>7000</v>
      </c>
      <c r="DQ183" s="61">
        <f t="shared" si="532"/>
        <v>7000</v>
      </c>
      <c r="DR183" s="61">
        <f t="shared" si="448"/>
        <v>7000</v>
      </c>
      <c r="DS183" s="61">
        <f t="shared" si="452"/>
        <v>7000</v>
      </c>
      <c r="DT183" s="61">
        <f t="shared" si="538"/>
        <v>26000</v>
      </c>
      <c r="DU183" s="61">
        <f t="shared" si="539"/>
        <v>26000</v>
      </c>
      <c r="DV183" s="61">
        <f t="shared" si="540"/>
        <v>26000</v>
      </c>
      <c r="DW183" s="61">
        <f t="shared" si="534"/>
        <v>26000</v>
      </c>
      <c r="DX183" s="61">
        <f t="shared" si="534"/>
        <v>26000</v>
      </c>
      <c r="DY183" s="61">
        <f t="shared" si="534"/>
        <v>26000</v>
      </c>
      <c r="DZ183" s="61">
        <f t="shared" si="534"/>
        <v>26000</v>
      </c>
      <c r="EA183" s="61">
        <f t="shared" si="522"/>
        <v>26000</v>
      </c>
      <c r="EB183" s="61">
        <f t="shared" si="522"/>
        <v>26000</v>
      </c>
      <c r="EC183" s="61">
        <f t="shared" si="522"/>
        <v>26000</v>
      </c>
      <c r="ED183" s="61">
        <f t="shared" si="522"/>
        <v>26000</v>
      </c>
      <c r="EE183" s="61">
        <f t="shared" si="541"/>
        <v>26000</v>
      </c>
      <c r="EF183" s="61">
        <f t="shared" si="541"/>
        <v>26000</v>
      </c>
      <c r="EG183" s="61">
        <f t="shared" si="541"/>
        <v>26000</v>
      </c>
      <c r="EH183" s="61">
        <f t="shared" si="541"/>
        <v>26000</v>
      </c>
      <c r="EI183" s="61">
        <f t="shared" si="541"/>
        <v>26000</v>
      </c>
      <c r="EJ183" s="61">
        <f t="shared" si="543"/>
        <v>26000</v>
      </c>
      <c r="EK183" s="61">
        <f t="shared" si="515"/>
        <v>26000</v>
      </c>
      <c r="EL183" s="61">
        <f t="shared" si="515"/>
        <v>26000</v>
      </c>
      <c r="EM183" s="61">
        <f t="shared" si="529"/>
        <v>26000</v>
      </c>
      <c r="EN183" s="61">
        <f t="shared" si="529"/>
        <v>26000</v>
      </c>
      <c r="EO183" s="61">
        <f t="shared" si="529"/>
        <v>26000</v>
      </c>
      <c r="EP183" s="61">
        <f t="shared" si="536"/>
        <v>26000</v>
      </c>
      <c r="EQ183" s="61">
        <f t="shared" si="544"/>
        <v>26000</v>
      </c>
      <c r="ER183" s="61">
        <f t="shared" si="544"/>
        <v>26000</v>
      </c>
      <c r="ES183" s="61">
        <f>OD</f>
        <v>26000</v>
      </c>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row>
    <row r="184" spans="1:233" ht="1.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f>GJ</f>
        <v>12000</v>
      </c>
      <c r="AE184" s="61">
        <f>GJ</f>
        <v>12000</v>
      </c>
      <c r="AF184" s="61">
        <f t="shared" si="510"/>
        <v>12000</v>
      </c>
      <c r="AG184" s="61">
        <f t="shared" si="510"/>
        <v>12000</v>
      </c>
      <c r="AH184" s="61">
        <f t="shared" si="511"/>
        <v>12000</v>
      </c>
      <c r="AI184" s="61">
        <f t="shared" si="506"/>
        <v>12000</v>
      </c>
      <c r="AJ184" s="61">
        <f t="shared" si="525"/>
        <v>12000</v>
      </c>
      <c r="AK184" s="61">
        <f t="shared" si="525"/>
        <v>12000</v>
      </c>
      <c r="AL184" s="61">
        <f t="shared" si="519"/>
        <v>12000</v>
      </c>
      <c r="AM184" s="61">
        <f t="shared" si="519"/>
        <v>12000</v>
      </c>
      <c r="AN184" s="61">
        <f t="shared" si="546"/>
        <v>12000</v>
      </c>
      <c r="AO184" s="61">
        <f t="shared" si="546"/>
        <v>12000</v>
      </c>
      <c r="AP184" s="61">
        <f t="shared" si="546"/>
        <v>12000</v>
      </c>
      <c r="AQ184" s="61">
        <f t="shared" si="546"/>
        <v>12000</v>
      </c>
      <c r="AR184" s="61">
        <f t="shared" si="546"/>
        <v>12000</v>
      </c>
      <c r="AS184" s="61">
        <f t="shared" si="548"/>
        <v>12000</v>
      </c>
      <c r="AT184" s="61"/>
      <c r="AU184" s="61"/>
      <c r="AV184" s="61"/>
      <c r="AW184" s="61">
        <f t="shared" si="547"/>
        <v>12000</v>
      </c>
      <c r="AX184" s="61">
        <f t="shared" si="547"/>
        <v>12000</v>
      </c>
      <c r="AY184" s="61">
        <f t="shared" si="450"/>
        <v>12000</v>
      </c>
      <c r="AZ184" s="61">
        <f t="shared" ref="AX184:AZ200" si="551">GJ</f>
        <v>12000</v>
      </c>
      <c r="BA184" s="61">
        <f t="shared" si="439"/>
        <v>12000</v>
      </c>
      <c r="BB184" s="61">
        <f t="shared" si="450"/>
        <v>12000</v>
      </c>
      <c r="BC184" s="61">
        <f t="shared" si="465"/>
        <v>12000</v>
      </c>
      <c r="BD184" s="61">
        <f t="shared" si="469"/>
        <v>12000</v>
      </c>
      <c r="BE184" s="61">
        <f t="shared" si="479"/>
        <v>12000</v>
      </c>
      <c r="BF184" s="61">
        <f t="shared" ref="BF184:BG186" si="552">MH</f>
        <v>21000</v>
      </c>
      <c r="BG184" s="61">
        <f t="shared" si="552"/>
        <v>21000</v>
      </c>
      <c r="BH184" s="61">
        <f t="shared" si="549"/>
        <v>21000</v>
      </c>
      <c r="BI184" s="61">
        <f t="shared" si="549"/>
        <v>21000</v>
      </c>
      <c r="BJ184" s="61"/>
      <c r="BK184" s="61">
        <f>MP</f>
        <v>20000</v>
      </c>
      <c r="BL184" s="61">
        <f t="shared" si="491"/>
        <v>20000</v>
      </c>
      <c r="BM184" s="61">
        <f t="shared" si="471"/>
        <v>20000</v>
      </c>
      <c r="BN184" s="61">
        <f t="shared" si="501"/>
        <v>20000</v>
      </c>
      <c r="BO184" s="61">
        <f t="shared" si="501"/>
        <v>20000</v>
      </c>
      <c r="BP184" s="61">
        <f t="shared" si="390"/>
        <v>20000</v>
      </c>
      <c r="BQ184" s="61">
        <f t="shared" si="466"/>
        <v>20000</v>
      </c>
      <c r="BR184" s="61">
        <f t="shared" si="466"/>
        <v>20000</v>
      </c>
      <c r="BS184" s="61">
        <f t="shared" si="455"/>
        <v>20000</v>
      </c>
      <c r="BT184" s="61">
        <f t="shared" si="459"/>
        <v>20000</v>
      </c>
      <c r="BU184" s="61">
        <f t="shared" si="451"/>
        <v>20000</v>
      </c>
      <c r="BV184" s="61">
        <f t="shared" si="530"/>
        <v>20000</v>
      </c>
      <c r="BW184" s="61">
        <f t="shared" si="530"/>
        <v>20000</v>
      </c>
      <c r="BX184" s="61">
        <f t="shared" si="530"/>
        <v>20000</v>
      </c>
      <c r="BY184" s="61">
        <f t="shared" si="530"/>
        <v>20000</v>
      </c>
      <c r="BZ184" s="61">
        <f t="shared" si="530"/>
        <v>20000</v>
      </c>
      <c r="CA184" s="61">
        <f t="shared" si="433"/>
        <v>20000</v>
      </c>
      <c r="CB184" s="61">
        <f t="shared" si="426"/>
        <v>20000</v>
      </c>
      <c r="CC184" s="61">
        <f t="shared" si="402"/>
        <v>20000</v>
      </c>
      <c r="CD184" s="61">
        <f t="shared" si="480"/>
        <v>20000</v>
      </c>
      <c r="CE184" s="61">
        <f t="shared" si="472"/>
        <v>20000</v>
      </c>
      <c r="CF184" s="61">
        <f t="shared" si="508"/>
        <v>20000</v>
      </c>
      <c r="CG184" s="61">
        <f t="shared" si="508"/>
        <v>20000</v>
      </c>
      <c r="CH184" s="61">
        <f t="shared" si="467"/>
        <v>20000</v>
      </c>
      <c r="CI184" s="61">
        <f t="shared" si="460"/>
        <v>20000</v>
      </c>
      <c r="CJ184" s="61">
        <f t="shared" si="434"/>
        <v>20000</v>
      </c>
      <c r="CK184" s="61">
        <f t="shared" si="442"/>
        <v>20000</v>
      </c>
      <c r="CL184" s="61">
        <f t="shared" si="442"/>
        <v>20000</v>
      </c>
      <c r="CM184" s="61">
        <f t="shared" si="442"/>
        <v>20000</v>
      </c>
      <c r="CN184" s="61">
        <f t="shared" si="442"/>
        <v>20000</v>
      </c>
      <c r="CO184" s="61">
        <f t="shared" si="535"/>
        <v>20000</v>
      </c>
      <c r="CP184" s="61">
        <f t="shared" si="535"/>
        <v>20000</v>
      </c>
      <c r="CQ184" s="61">
        <f t="shared" si="535"/>
        <v>20000</v>
      </c>
      <c r="CR184" s="61">
        <f t="shared" si="535"/>
        <v>20000</v>
      </c>
      <c r="CS184" s="61">
        <f t="shared" si="535"/>
        <v>20000</v>
      </c>
      <c r="CT184" s="61">
        <f t="shared" si="535"/>
        <v>20000</v>
      </c>
      <c r="CU184" s="61">
        <f t="shared" si="362"/>
        <v>20000</v>
      </c>
      <c r="CV184" s="61">
        <f t="shared" si="481"/>
        <v>20000</v>
      </c>
      <c r="CW184" s="61">
        <f t="shared" si="481"/>
        <v>20000</v>
      </c>
      <c r="CX184" s="61">
        <f t="shared" si="375"/>
        <v>20000</v>
      </c>
      <c r="CY184" s="61">
        <f t="shared" si="550"/>
        <v>20000</v>
      </c>
      <c r="CZ184" s="61">
        <f t="shared" si="550"/>
        <v>20000</v>
      </c>
      <c r="DA184" s="61">
        <f t="shared" si="531"/>
        <v>7000</v>
      </c>
      <c r="DB184" s="61">
        <f t="shared" si="531"/>
        <v>7000</v>
      </c>
      <c r="DC184" s="61">
        <f t="shared" si="537"/>
        <v>7000</v>
      </c>
      <c r="DD184" s="61">
        <f t="shared" si="531"/>
        <v>7000</v>
      </c>
      <c r="DE184" s="61">
        <f t="shared" si="526"/>
        <v>7000</v>
      </c>
      <c r="DF184" s="61">
        <f t="shared" si="521"/>
        <v>7000</v>
      </c>
      <c r="DG184" s="61">
        <f t="shared" si="521"/>
        <v>7000</v>
      </c>
      <c r="DH184" s="61">
        <f t="shared" si="509"/>
        <v>7000</v>
      </c>
      <c r="DI184" s="61">
        <f t="shared" si="500"/>
        <v>7000</v>
      </c>
      <c r="DJ184" s="61">
        <f t="shared" si="502"/>
        <v>7000</v>
      </c>
      <c r="DK184" s="61">
        <f t="shared" si="532"/>
        <v>7000</v>
      </c>
      <c r="DL184" s="61">
        <f t="shared" si="532"/>
        <v>7000</v>
      </c>
      <c r="DM184" s="61">
        <f t="shared" si="532"/>
        <v>7000</v>
      </c>
      <c r="DN184" s="61">
        <f t="shared" si="532"/>
        <v>7000</v>
      </c>
      <c r="DO184" s="61">
        <f t="shared" si="532"/>
        <v>7000</v>
      </c>
      <c r="DP184" s="61">
        <f t="shared" si="532"/>
        <v>7000</v>
      </c>
      <c r="DQ184" s="61">
        <f t="shared" si="532"/>
        <v>7000</v>
      </c>
      <c r="DR184" s="61">
        <f t="shared" si="448"/>
        <v>7000</v>
      </c>
      <c r="DS184" s="61">
        <f t="shared" si="452"/>
        <v>7000</v>
      </c>
      <c r="DT184" s="61">
        <f t="shared" si="538"/>
        <v>26000</v>
      </c>
      <c r="DU184" s="61">
        <f t="shared" si="539"/>
        <v>26000</v>
      </c>
      <c r="DV184" s="61">
        <f t="shared" si="540"/>
        <v>26000</v>
      </c>
      <c r="DW184" s="61">
        <f t="shared" si="534"/>
        <v>26000</v>
      </c>
      <c r="DX184" s="61">
        <f t="shared" si="534"/>
        <v>26000</v>
      </c>
      <c r="DY184" s="61">
        <f t="shared" si="534"/>
        <v>26000</v>
      </c>
      <c r="DZ184" s="61">
        <f t="shared" si="534"/>
        <v>26000</v>
      </c>
      <c r="EA184" s="61">
        <f t="shared" si="522"/>
        <v>26000</v>
      </c>
      <c r="EB184" s="61">
        <f t="shared" si="522"/>
        <v>26000</v>
      </c>
      <c r="EC184" s="61">
        <f t="shared" si="522"/>
        <v>26000</v>
      </c>
      <c r="ED184" s="61">
        <f t="shared" si="522"/>
        <v>26000</v>
      </c>
      <c r="EE184" s="61">
        <f t="shared" si="541"/>
        <v>26000</v>
      </c>
      <c r="EF184" s="61">
        <f t="shared" si="541"/>
        <v>26000</v>
      </c>
      <c r="EG184" s="61">
        <f t="shared" si="541"/>
        <v>26000</v>
      </c>
      <c r="EH184" s="61">
        <f t="shared" si="541"/>
        <v>26000</v>
      </c>
      <c r="EI184" s="61">
        <f t="shared" si="541"/>
        <v>26000</v>
      </c>
      <c r="EJ184" s="61">
        <f t="shared" si="543"/>
        <v>26000</v>
      </c>
      <c r="EK184" s="61">
        <f t="shared" si="515"/>
        <v>26000</v>
      </c>
      <c r="EL184" s="61">
        <f t="shared" si="515"/>
        <v>26000</v>
      </c>
      <c r="EM184" s="61">
        <f t="shared" si="529"/>
        <v>26000</v>
      </c>
      <c r="EN184" s="61">
        <f t="shared" si="529"/>
        <v>26000</v>
      </c>
      <c r="EO184" s="61">
        <f t="shared" si="529"/>
        <v>26000</v>
      </c>
      <c r="EP184" s="61">
        <f t="shared" si="536"/>
        <v>26000</v>
      </c>
      <c r="EQ184" s="61">
        <f t="shared" si="544"/>
        <v>26000</v>
      </c>
      <c r="ER184" s="61">
        <f t="shared" si="544"/>
        <v>26000</v>
      </c>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row>
    <row r="185" spans="1:233" ht="1.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f>GJ</f>
        <v>12000</v>
      </c>
      <c r="AE185" s="61">
        <f>GJ</f>
        <v>12000</v>
      </c>
      <c r="AF185" s="61">
        <f t="shared" si="510"/>
        <v>12000</v>
      </c>
      <c r="AG185" s="61">
        <f t="shared" si="510"/>
        <v>12000</v>
      </c>
      <c r="AH185" s="61">
        <f t="shared" si="511"/>
        <v>12000</v>
      </c>
      <c r="AI185" s="61">
        <f t="shared" si="506"/>
        <v>12000</v>
      </c>
      <c r="AJ185" s="61">
        <f t="shared" si="525"/>
        <v>12000</v>
      </c>
      <c r="AK185" s="61">
        <f t="shared" si="525"/>
        <v>12000</v>
      </c>
      <c r="AL185" s="61">
        <f t="shared" si="519"/>
        <v>12000</v>
      </c>
      <c r="AM185" s="61">
        <f t="shared" si="519"/>
        <v>12000</v>
      </c>
      <c r="AN185" s="61">
        <f t="shared" si="546"/>
        <v>12000</v>
      </c>
      <c r="AO185" s="61">
        <f t="shared" si="546"/>
        <v>12000</v>
      </c>
      <c r="AP185" s="61">
        <f t="shared" si="546"/>
        <v>12000</v>
      </c>
      <c r="AQ185" s="61">
        <f t="shared" si="546"/>
        <v>12000</v>
      </c>
      <c r="AR185" s="61">
        <f t="shared" si="546"/>
        <v>12000</v>
      </c>
      <c r="AS185" s="61">
        <f t="shared" si="548"/>
        <v>12000</v>
      </c>
      <c r="AT185" s="61"/>
      <c r="AU185" s="61"/>
      <c r="AV185" s="61"/>
      <c r="AW185" s="61"/>
      <c r="AX185" s="61"/>
      <c r="AY185" s="61">
        <f t="shared" si="450"/>
        <v>12000</v>
      </c>
      <c r="AZ185" s="61">
        <f t="shared" si="551"/>
        <v>12000</v>
      </c>
      <c r="BA185" s="61">
        <f t="shared" si="439"/>
        <v>12000</v>
      </c>
      <c r="BB185" s="61">
        <f t="shared" si="450"/>
        <v>12000</v>
      </c>
      <c r="BC185" s="61">
        <f t="shared" si="465"/>
        <v>12000</v>
      </c>
      <c r="BD185" s="61">
        <f t="shared" si="469"/>
        <v>12000</v>
      </c>
      <c r="BE185" s="61">
        <f t="shared" si="479"/>
        <v>12000</v>
      </c>
      <c r="BF185" s="61">
        <f t="shared" si="552"/>
        <v>21000</v>
      </c>
      <c r="BG185" s="61">
        <f t="shared" si="552"/>
        <v>21000</v>
      </c>
      <c r="BH185" s="61">
        <f t="shared" si="549"/>
        <v>21000</v>
      </c>
      <c r="BI185" s="61">
        <f t="shared" si="549"/>
        <v>21000</v>
      </c>
      <c r="BJ185" s="61">
        <f>MH</f>
        <v>21000</v>
      </c>
      <c r="BK185" s="61">
        <f>MP</f>
        <v>20000</v>
      </c>
      <c r="BL185" s="61">
        <f t="shared" si="491"/>
        <v>20000</v>
      </c>
      <c r="BM185" s="61">
        <f t="shared" si="471"/>
        <v>20000</v>
      </c>
      <c r="BN185" s="61">
        <f t="shared" si="501"/>
        <v>20000</v>
      </c>
      <c r="BO185" s="61">
        <f t="shared" si="501"/>
        <v>20000</v>
      </c>
      <c r="BP185" s="61">
        <f t="shared" si="390"/>
        <v>20000</v>
      </c>
      <c r="BQ185" s="61">
        <f t="shared" si="466"/>
        <v>20000</v>
      </c>
      <c r="BR185" s="61">
        <f t="shared" si="466"/>
        <v>20000</v>
      </c>
      <c r="BS185" s="61">
        <f t="shared" si="455"/>
        <v>20000</v>
      </c>
      <c r="BT185" s="61">
        <f t="shared" si="459"/>
        <v>20000</v>
      </c>
      <c r="BU185" s="61">
        <f t="shared" si="451"/>
        <v>20000</v>
      </c>
      <c r="BV185" s="61">
        <f t="shared" si="530"/>
        <v>20000</v>
      </c>
      <c r="BW185" s="61">
        <f t="shared" si="530"/>
        <v>20000</v>
      </c>
      <c r="BX185" s="61">
        <f t="shared" si="530"/>
        <v>20000</v>
      </c>
      <c r="BY185" s="61">
        <f t="shared" si="530"/>
        <v>20000</v>
      </c>
      <c r="BZ185" s="61">
        <f t="shared" si="530"/>
        <v>20000</v>
      </c>
      <c r="CA185" s="61">
        <f t="shared" si="433"/>
        <v>20000</v>
      </c>
      <c r="CB185" s="61">
        <f t="shared" si="426"/>
        <v>20000</v>
      </c>
      <c r="CC185" s="61">
        <f t="shared" si="402"/>
        <v>20000</v>
      </c>
      <c r="CD185" s="61">
        <f t="shared" si="480"/>
        <v>20000</v>
      </c>
      <c r="CE185" s="61">
        <f t="shared" si="472"/>
        <v>20000</v>
      </c>
      <c r="CF185" s="61">
        <f t="shared" si="508"/>
        <v>20000</v>
      </c>
      <c r="CG185" s="61">
        <f t="shared" si="508"/>
        <v>20000</v>
      </c>
      <c r="CH185" s="61">
        <f t="shared" si="467"/>
        <v>20000</v>
      </c>
      <c r="CI185" s="61">
        <f t="shared" si="460"/>
        <v>20000</v>
      </c>
      <c r="CJ185" s="61">
        <f t="shared" si="434"/>
        <v>20000</v>
      </c>
      <c r="CK185" s="61">
        <f t="shared" si="442"/>
        <v>20000</v>
      </c>
      <c r="CL185" s="61">
        <f t="shared" si="442"/>
        <v>20000</v>
      </c>
      <c r="CM185" s="61">
        <f t="shared" si="442"/>
        <v>20000</v>
      </c>
      <c r="CN185" s="61">
        <f t="shared" si="442"/>
        <v>20000</v>
      </c>
      <c r="CO185" s="61">
        <f t="shared" si="535"/>
        <v>20000</v>
      </c>
      <c r="CP185" s="61">
        <f t="shared" si="535"/>
        <v>20000</v>
      </c>
      <c r="CQ185" s="61">
        <f t="shared" si="535"/>
        <v>20000</v>
      </c>
      <c r="CR185" s="61">
        <f t="shared" si="535"/>
        <v>20000</v>
      </c>
      <c r="CS185" s="61">
        <f t="shared" si="535"/>
        <v>20000</v>
      </c>
      <c r="CT185" s="61">
        <f t="shared" si="535"/>
        <v>20000</v>
      </c>
      <c r="CU185" s="61">
        <f t="shared" si="535"/>
        <v>20000</v>
      </c>
      <c r="CV185" s="61">
        <f t="shared" si="481"/>
        <v>20000</v>
      </c>
      <c r="CW185" s="61">
        <f t="shared" si="481"/>
        <v>20000</v>
      </c>
      <c r="CX185" s="61">
        <f t="shared" si="375"/>
        <v>20000</v>
      </c>
      <c r="CY185" s="61">
        <f t="shared" si="550"/>
        <v>20000</v>
      </c>
      <c r="CZ185" s="61">
        <f t="shared" si="550"/>
        <v>20000</v>
      </c>
      <c r="DA185" s="61">
        <f t="shared" ref="CY185:DB208" si="553">CT</f>
        <v>7000</v>
      </c>
      <c r="DB185" s="61">
        <f t="shared" si="553"/>
        <v>7000</v>
      </c>
      <c r="DC185" s="61">
        <f t="shared" si="537"/>
        <v>7000</v>
      </c>
      <c r="DD185" s="61">
        <f t="shared" si="531"/>
        <v>7000</v>
      </c>
      <c r="DE185" s="61">
        <f t="shared" si="526"/>
        <v>7000</v>
      </c>
      <c r="DF185" s="61">
        <f t="shared" si="521"/>
        <v>7000</v>
      </c>
      <c r="DG185" s="61">
        <f t="shared" si="521"/>
        <v>7000</v>
      </c>
      <c r="DH185" s="61">
        <f t="shared" si="509"/>
        <v>7000</v>
      </c>
      <c r="DI185" s="61">
        <f t="shared" si="500"/>
        <v>7000</v>
      </c>
      <c r="DJ185" s="61">
        <f t="shared" si="502"/>
        <v>7000</v>
      </c>
      <c r="DK185" s="61">
        <f t="shared" si="532"/>
        <v>7000</v>
      </c>
      <c r="DL185" s="61">
        <f t="shared" si="532"/>
        <v>7000</v>
      </c>
      <c r="DM185" s="61">
        <f t="shared" si="532"/>
        <v>7000</v>
      </c>
      <c r="DN185" s="61">
        <f t="shared" si="532"/>
        <v>7000</v>
      </c>
      <c r="DO185" s="61">
        <f t="shared" si="532"/>
        <v>7000</v>
      </c>
      <c r="DP185" s="61">
        <f t="shared" si="532"/>
        <v>7000</v>
      </c>
      <c r="DQ185" s="61">
        <f t="shared" si="532"/>
        <v>7000</v>
      </c>
      <c r="DR185" s="61">
        <f t="shared" si="448"/>
        <v>7000</v>
      </c>
      <c r="DS185" s="61">
        <f t="shared" si="452"/>
        <v>7000</v>
      </c>
      <c r="DT185" s="61">
        <f t="shared" si="538"/>
        <v>26000</v>
      </c>
      <c r="DU185" s="61">
        <f t="shared" si="539"/>
        <v>26000</v>
      </c>
      <c r="DV185" s="61">
        <f t="shared" si="540"/>
        <v>26000</v>
      </c>
      <c r="DW185" s="61">
        <f t="shared" si="534"/>
        <v>26000</v>
      </c>
      <c r="DX185" s="61">
        <f t="shared" si="534"/>
        <v>26000</v>
      </c>
      <c r="DY185" s="61">
        <f t="shared" si="534"/>
        <v>26000</v>
      </c>
      <c r="DZ185" s="61">
        <f t="shared" si="534"/>
        <v>26000</v>
      </c>
      <c r="EA185" s="61">
        <f t="shared" si="522"/>
        <v>26000</v>
      </c>
      <c r="EB185" s="61">
        <f t="shared" si="522"/>
        <v>26000</v>
      </c>
      <c r="EC185" s="61">
        <f t="shared" si="522"/>
        <v>26000</v>
      </c>
      <c r="ED185" s="61">
        <f t="shared" si="522"/>
        <v>26000</v>
      </c>
      <c r="EE185" s="61">
        <f t="shared" si="541"/>
        <v>26000</v>
      </c>
      <c r="EF185" s="61">
        <f t="shared" si="541"/>
        <v>26000</v>
      </c>
      <c r="EG185" s="61">
        <f t="shared" si="541"/>
        <v>26000</v>
      </c>
      <c r="EH185" s="61">
        <f t="shared" si="541"/>
        <v>26000</v>
      </c>
      <c r="EI185" s="61">
        <f t="shared" si="541"/>
        <v>26000</v>
      </c>
      <c r="EJ185" s="61">
        <f t="shared" si="543"/>
        <v>26000</v>
      </c>
      <c r="EK185" s="61">
        <f t="shared" si="515"/>
        <v>26000</v>
      </c>
      <c r="EL185" s="61">
        <f t="shared" si="515"/>
        <v>26000</v>
      </c>
      <c r="EM185" s="61">
        <f t="shared" si="529"/>
        <v>26000</v>
      </c>
      <c r="EN185" s="61">
        <f t="shared" si="529"/>
        <v>26000</v>
      </c>
      <c r="EO185" s="61">
        <f t="shared" si="529"/>
        <v>26000</v>
      </c>
      <c r="EP185" s="61">
        <f t="shared" si="536"/>
        <v>26000</v>
      </c>
      <c r="EQ185" s="61">
        <f t="shared" si="544"/>
        <v>26000</v>
      </c>
      <c r="ER185" s="61">
        <f t="shared" si="544"/>
        <v>26000</v>
      </c>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row>
    <row r="186" spans="1:233" ht="1.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f>GJ</f>
        <v>12000</v>
      </c>
      <c r="AF186" s="61">
        <f t="shared" si="510"/>
        <v>12000</v>
      </c>
      <c r="AG186" s="61">
        <f t="shared" si="510"/>
        <v>12000</v>
      </c>
      <c r="AH186" s="61">
        <f t="shared" si="511"/>
        <v>12000</v>
      </c>
      <c r="AI186" s="61">
        <f t="shared" si="506"/>
        <v>12000</v>
      </c>
      <c r="AJ186" s="61">
        <f t="shared" si="525"/>
        <v>12000</v>
      </c>
      <c r="AK186" s="61">
        <f t="shared" si="525"/>
        <v>12000</v>
      </c>
      <c r="AL186" s="61">
        <f t="shared" si="519"/>
        <v>12000</v>
      </c>
      <c r="AM186" s="61">
        <f t="shared" si="519"/>
        <v>12000</v>
      </c>
      <c r="AN186" s="61">
        <f t="shared" si="546"/>
        <v>12000</v>
      </c>
      <c r="AO186" s="61">
        <f t="shared" si="546"/>
        <v>12000</v>
      </c>
      <c r="AP186" s="61">
        <f t="shared" si="546"/>
        <v>12000</v>
      </c>
      <c r="AQ186" s="61">
        <f t="shared" si="546"/>
        <v>12000</v>
      </c>
      <c r="AR186" s="61">
        <f t="shared" si="546"/>
        <v>12000</v>
      </c>
      <c r="AS186" s="61">
        <f>GJ</f>
        <v>12000</v>
      </c>
      <c r="AT186" s="61"/>
      <c r="AU186" s="61"/>
      <c r="AV186" s="61"/>
      <c r="AW186" s="61"/>
      <c r="AX186" s="61"/>
      <c r="AY186" s="61">
        <f t="shared" si="450"/>
        <v>12000</v>
      </c>
      <c r="AZ186" s="61">
        <f t="shared" si="551"/>
        <v>12000</v>
      </c>
      <c r="BA186" s="61">
        <f t="shared" si="439"/>
        <v>12000</v>
      </c>
      <c r="BB186" s="61">
        <f t="shared" si="450"/>
        <v>12000</v>
      </c>
      <c r="BC186" s="61">
        <f t="shared" si="465"/>
        <v>12000</v>
      </c>
      <c r="BD186" s="61">
        <f t="shared" si="469"/>
        <v>12000</v>
      </c>
      <c r="BE186" s="61">
        <f t="shared" si="479"/>
        <v>12000</v>
      </c>
      <c r="BF186" s="61">
        <f t="shared" si="552"/>
        <v>21000</v>
      </c>
      <c r="BG186" s="61">
        <f t="shared" si="552"/>
        <v>21000</v>
      </c>
      <c r="BH186" s="61">
        <f t="shared" si="549"/>
        <v>21000</v>
      </c>
      <c r="BI186" s="61">
        <f t="shared" ref="BI186:BI191" si="554">MH</f>
        <v>21000</v>
      </c>
      <c r="BJ186" s="61">
        <f>MH</f>
        <v>21000</v>
      </c>
      <c r="BK186" s="61">
        <f>MP</f>
        <v>20000</v>
      </c>
      <c r="BL186" s="61">
        <f t="shared" si="491"/>
        <v>20000</v>
      </c>
      <c r="BM186" s="61">
        <f t="shared" si="471"/>
        <v>20000</v>
      </c>
      <c r="BN186" s="61">
        <f t="shared" si="501"/>
        <v>20000</v>
      </c>
      <c r="BO186" s="61">
        <f t="shared" si="501"/>
        <v>20000</v>
      </c>
      <c r="BP186" s="61">
        <f t="shared" si="390"/>
        <v>20000</v>
      </c>
      <c r="BQ186" s="61">
        <f t="shared" si="466"/>
        <v>20000</v>
      </c>
      <c r="BR186" s="61">
        <f t="shared" si="466"/>
        <v>20000</v>
      </c>
      <c r="BS186" s="61">
        <f t="shared" si="455"/>
        <v>20000</v>
      </c>
      <c r="BT186" s="61">
        <f t="shared" si="459"/>
        <v>20000</v>
      </c>
      <c r="BU186" s="61">
        <f t="shared" si="451"/>
        <v>20000</v>
      </c>
      <c r="BV186" s="61">
        <f t="shared" ref="BV186:BY190" si="555">MP</f>
        <v>20000</v>
      </c>
      <c r="BW186" s="61">
        <f t="shared" si="555"/>
        <v>20000</v>
      </c>
      <c r="BX186" s="61">
        <f t="shared" si="555"/>
        <v>20000</v>
      </c>
      <c r="BY186" s="61">
        <f t="shared" si="530"/>
        <v>20000</v>
      </c>
      <c r="BZ186" s="61">
        <f t="shared" si="530"/>
        <v>20000</v>
      </c>
      <c r="CA186" s="61">
        <f t="shared" si="433"/>
        <v>20000</v>
      </c>
      <c r="CB186" s="61">
        <f t="shared" ref="CB186:CD187" si="556">MH</f>
        <v>21000</v>
      </c>
      <c r="CC186" s="61">
        <f t="shared" si="556"/>
        <v>21000</v>
      </c>
      <c r="CD186" s="61">
        <f t="shared" si="556"/>
        <v>21000</v>
      </c>
      <c r="CE186" s="61">
        <f t="shared" si="472"/>
        <v>20000</v>
      </c>
      <c r="CF186" s="61">
        <f t="shared" si="508"/>
        <v>20000</v>
      </c>
      <c r="CG186" s="61">
        <f t="shared" si="508"/>
        <v>20000</v>
      </c>
      <c r="CH186" s="61">
        <f t="shared" si="467"/>
        <v>20000</v>
      </c>
      <c r="CI186" s="61">
        <f t="shared" si="442"/>
        <v>20000</v>
      </c>
      <c r="CJ186" s="61">
        <f t="shared" si="434"/>
        <v>20000</v>
      </c>
      <c r="CK186" s="61">
        <f>MP</f>
        <v>20000</v>
      </c>
      <c r="CL186" s="61">
        <f>MP</f>
        <v>20000</v>
      </c>
      <c r="CM186" s="61">
        <f>MP</f>
        <v>20000</v>
      </c>
      <c r="CN186" s="61">
        <f t="shared" si="442"/>
        <v>20000</v>
      </c>
      <c r="CO186" s="61">
        <f t="shared" si="442"/>
        <v>20000</v>
      </c>
      <c r="CP186" s="61">
        <f t="shared" ref="CP186:CQ186" si="557">MH</f>
        <v>21000</v>
      </c>
      <c r="CQ186" s="61">
        <f t="shared" si="557"/>
        <v>21000</v>
      </c>
      <c r="CR186" s="61">
        <f t="shared" si="535"/>
        <v>20000</v>
      </c>
      <c r="CS186" s="61">
        <f t="shared" si="535"/>
        <v>20000</v>
      </c>
      <c r="CT186" s="61">
        <f t="shared" si="535"/>
        <v>20000</v>
      </c>
      <c r="CU186" s="61">
        <f t="shared" si="535"/>
        <v>20000</v>
      </c>
      <c r="CV186" s="61">
        <f t="shared" si="535"/>
        <v>20000</v>
      </c>
      <c r="CW186" s="61">
        <f t="shared" si="535"/>
        <v>20000</v>
      </c>
      <c r="CX186" s="61">
        <f t="shared" si="535"/>
        <v>20000</v>
      </c>
      <c r="CY186" s="61">
        <f t="shared" si="535"/>
        <v>20000</v>
      </c>
      <c r="CZ186" s="61">
        <f t="shared" si="550"/>
        <v>20000</v>
      </c>
      <c r="DA186" s="61">
        <f t="shared" si="553"/>
        <v>7000</v>
      </c>
      <c r="DB186" s="61">
        <f t="shared" si="553"/>
        <v>7000</v>
      </c>
      <c r="DC186" s="61">
        <f t="shared" si="537"/>
        <v>7000</v>
      </c>
      <c r="DD186" s="61">
        <f t="shared" si="531"/>
        <v>7000</v>
      </c>
      <c r="DE186" s="61">
        <f t="shared" si="526"/>
        <v>7000</v>
      </c>
      <c r="DF186" s="61">
        <f t="shared" si="521"/>
        <v>7000</v>
      </c>
      <c r="DG186" s="61">
        <f t="shared" si="521"/>
        <v>7000</v>
      </c>
      <c r="DH186" s="61">
        <f t="shared" si="509"/>
        <v>7000</v>
      </c>
      <c r="DI186" s="61">
        <f t="shared" si="500"/>
        <v>7000</v>
      </c>
      <c r="DJ186" s="61">
        <f t="shared" si="502"/>
        <v>7000</v>
      </c>
      <c r="DK186" s="61">
        <f t="shared" si="532"/>
        <v>7000</v>
      </c>
      <c r="DL186" s="61">
        <f t="shared" si="532"/>
        <v>7000</v>
      </c>
      <c r="DM186" s="61">
        <f t="shared" si="532"/>
        <v>7000</v>
      </c>
      <c r="DN186" s="61">
        <f t="shared" si="532"/>
        <v>7000</v>
      </c>
      <c r="DO186" s="61">
        <f t="shared" si="532"/>
        <v>7000</v>
      </c>
      <c r="DP186" s="61">
        <f t="shared" si="532"/>
        <v>7000</v>
      </c>
      <c r="DQ186" s="61">
        <f t="shared" si="532"/>
        <v>7000</v>
      </c>
      <c r="DR186" s="61">
        <f t="shared" si="448"/>
        <v>7000</v>
      </c>
      <c r="DS186" s="61">
        <f t="shared" si="452"/>
        <v>7000</v>
      </c>
      <c r="DT186" s="61">
        <f t="shared" ref="DT186:DT212" si="558">OD</f>
        <v>26000</v>
      </c>
      <c r="DU186" s="61">
        <f t="shared" si="539"/>
        <v>26000</v>
      </c>
      <c r="DV186" s="61">
        <f t="shared" si="540"/>
        <v>26000</v>
      </c>
      <c r="DW186" s="61">
        <f t="shared" si="534"/>
        <v>26000</v>
      </c>
      <c r="DX186" s="61">
        <f t="shared" si="534"/>
        <v>26000</v>
      </c>
      <c r="DY186" s="61">
        <f t="shared" si="534"/>
        <v>26000</v>
      </c>
      <c r="DZ186" s="61">
        <f t="shared" si="534"/>
        <v>26000</v>
      </c>
      <c r="EA186" s="61">
        <f t="shared" si="522"/>
        <v>26000</v>
      </c>
      <c r="EB186" s="61">
        <f t="shared" si="522"/>
        <v>26000</v>
      </c>
      <c r="EC186" s="61">
        <f t="shared" si="522"/>
        <v>26000</v>
      </c>
      <c r="ED186" s="61">
        <f t="shared" si="522"/>
        <v>26000</v>
      </c>
      <c r="EE186" s="61">
        <f t="shared" si="541"/>
        <v>26000</v>
      </c>
      <c r="EF186" s="61">
        <f t="shared" si="541"/>
        <v>26000</v>
      </c>
      <c r="EG186" s="61">
        <f t="shared" si="541"/>
        <v>26000</v>
      </c>
      <c r="EH186" s="61">
        <f t="shared" si="541"/>
        <v>26000</v>
      </c>
      <c r="EI186" s="61">
        <f t="shared" si="541"/>
        <v>26000</v>
      </c>
      <c r="EJ186" s="61">
        <f t="shared" si="543"/>
        <v>26000</v>
      </c>
      <c r="EK186" s="61">
        <f t="shared" si="515"/>
        <v>26000</v>
      </c>
      <c r="EL186" s="61">
        <f t="shared" si="515"/>
        <v>26000</v>
      </c>
      <c r="EM186" s="61">
        <f t="shared" si="529"/>
        <v>26000</v>
      </c>
      <c r="EN186" s="61">
        <f t="shared" si="529"/>
        <v>26000</v>
      </c>
      <c r="EO186" s="61">
        <f t="shared" si="529"/>
        <v>26000</v>
      </c>
      <c r="EP186" s="61">
        <f t="shared" si="536"/>
        <v>26000</v>
      </c>
      <c r="EQ186" s="61">
        <f>OD</f>
        <v>26000</v>
      </c>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row>
    <row r="187" spans="1:233" ht="1.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f>GJ</f>
        <v>12000</v>
      </c>
      <c r="AF187" s="61">
        <f t="shared" si="510"/>
        <v>12000</v>
      </c>
      <c r="AG187" s="61">
        <f t="shared" si="510"/>
        <v>12000</v>
      </c>
      <c r="AH187" s="61">
        <f t="shared" si="511"/>
        <v>12000</v>
      </c>
      <c r="AI187" s="61">
        <f t="shared" si="506"/>
        <v>12000</v>
      </c>
      <c r="AJ187" s="61">
        <f t="shared" si="525"/>
        <v>12000</v>
      </c>
      <c r="AK187" s="61">
        <f t="shared" si="525"/>
        <v>12000</v>
      </c>
      <c r="AL187" s="61">
        <f t="shared" si="519"/>
        <v>12000</v>
      </c>
      <c r="AM187" s="61">
        <f t="shared" si="519"/>
        <v>12000</v>
      </c>
      <c r="AN187" s="61">
        <f t="shared" si="546"/>
        <v>12000</v>
      </c>
      <c r="AO187" s="61">
        <f t="shared" si="546"/>
        <v>12000</v>
      </c>
      <c r="AP187" s="61">
        <f t="shared" si="546"/>
        <v>12000</v>
      </c>
      <c r="AQ187" s="61">
        <f t="shared" si="546"/>
        <v>12000</v>
      </c>
      <c r="AR187" s="61">
        <f t="shared" si="546"/>
        <v>12000</v>
      </c>
      <c r="AS187" s="61">
        <f>GJ</f>
        <v>12000</v>
      </c>
      <c r="AT187" s="61"/>
      <c r="AU187" s="61"/>
      <c r="AV187" s="61"/>
      <c r="AW187" s="61"/>
      <c r="AX187" s="61">
        <f t="shared" ref="AX187:AX192" si="559">GJ</f>
        <v>12000</v>
      </c>
      <c r="AY187" s="61">
        <f t="shared" ref="AY187:AY199" si="560">GJ</f>
        <v>12000</v>
      </c>
      <c r="AZ187" s="61">
        <f t="shared" si="551"/>
        <v>12000</v>
      </c>
      <c r="BA187" s="61">
        <f t="shared" si="439"/>
        <v>12000</v>
      </c>
      <c r="BB187" s="61">
        <f t="shared" si="450"/>
        <v>12000</v>
      </c>
      <c r="BC187" s="61">
        <f t="shared" si="465"/>
        <v>12000</v>
      </c>
      <c r="BD187" s="61">
        <f t="shared" si="469"/>
        <v>12000</v>
      </c>
      <c r="BE187" s="61">
        <f t="shared" si="479"/>
        <v>12000</v>
      </c>
      <c r="BF187" s="61"/>
      <c r="BG187" s="61"/>
      <c r="BH187" s="61">
        <f t="shared" si="549"/>
        <v>21000</v>
      </c>
      <c r="BI187" s="61">
        <f t="shared" si="554"/>
        <v>21000</v>
      </c>
      <c r="BJ187" s="61">
        <f>MH</f>
        <v>21000</v>
      </c>
      <c r="BK187" s="61">
        <f t="shared" ref="BK187:BM188" si="561">MH</f>
        <v>21000</v>
      </c>
      <c r="BL187" s="61">
        <f t="shared" si="561"/>
        <v>21000</v>
      </c>
      <c r="BM187" s="61">
        <f t="shared" si="561"/>
        <v>21000</v>
      </c>
      <c r="BN187" s="61">
        <f t="shared" si="501"/>
        <v>20000</v>
      </c>
      <c r="BO187" s="61">
        <f t="shared" si="501"/>
        <v>20000</v>
      </c>
      <c r="BP187" s="61">
        <f t="shared" si="390"/>
        <v>20000</v>
      </c>
      <c r="BQ187" s="61">
        <f t="shared" si="466"/>
        <v>20000</v>
      </c>
      <c r="BR187" s="61">
        <f t="shared" si="466"/>
        <v>20000</v>
      </c>
      <c r="BS187" s="61">
        <f t="shared" si="455"/>
        <v>20000</v>
      </c>
      <c r="BT187" s="61">
        <f t="shared" si="459"/>
        <v>20000</v>
      </c>
      <c r="BU187" s="61">
        <f t="shared" si="451"/>
        <v>20000</v>
      </c>
      <c r="BV187" s="61">
        <f t="shared" si="555"/>
        <v>20000</v>
      </c>
      <c r="BW187" s="61">
        <f t="shared" si="555"/>
        <v>20000</v>
      </c>
      <c r="BX187" s="61">
        <f t="shared" si="555"/>
        <v>20000</v>
      </c>
      <c r="BY187" s="61">
        <f t="shared" si="555"/>
        <v>20000</v>
      </c>
      <c r="BZ187" s="61">
        <f t="shared" si="530"/>
        <v>20000</v>
      </c>
      <c r="CA187" s="61">
        <f>MH</f>
        <v>21000</v>
      </c>
      <c r="CB187" s="61">
        <f t="shared" si="556"/>
        <v>21000</v>
      </c>
      <c r="CC187" s="61">
        <f t="shared" si="556"/>
        <v>21000</v>
      </c>
      <c r="CD187" s="61">
        <f t="shared" si="556"/>
        <v>21000</v>
      </c>
      <c r="CE187" s="61">
        <f t="shared" si="472"/>
        <v>20000</v>
      </c>
      <c r="CF187" s="61">
        <f t="shared" si="508"/>
        <v>20000</v>
      </c>
      <c r="CG187" s="61">
        <f t="shared" si="508"/>
        <v>20000</v>
      </c>
      <c r="CH187" s="61">
        <f t="shared" si="467"/>
        <v>20000</v>
      </c>
      <c r="CI187" s="61">
        <f t="shared" si="467"/>
        <v>20000</v>
      </c>
      <c r="CJ187" s="61">
        <f t="shared" ref="CH187:CO189" si="562">MH</f>
        <v>21000</v>
      </c>
      <c r="CK187" s="61">
        <f t="shared" ref="CK187:CN188" si="563">MP</f>
        <v>20000</v>
      </c>
      <c r="CL187" s="61">
        <f t="shared" si="563"/>
        <v>20000</v>
      </c>
      <c r="CM187" s="61">
        <f t="shared" si="563"/>
        <v>20000</v>
      </c>
      <c r="CN187" s="61">
        <f t="shared" si="563"/>
        <v>20000</v>
      </c>
      <c r="CO187" s="61">
        <f>MH</f>
        <v>21000</v>
      </c>
      <c r="CP187" s="61">
        <f>MH</f>
        <v>21000</v>
      </c>
      <c r="CQ187" s="61">
        <f>MH</f>
        <v>21000</v>
      </c>
      <c r="CR187" s="61">
        <f>MH</f>
        <v>21000</v>
      </c>
      <c r="CS187" s="61"/>
      <c r="CT187" s="61">
        <f t="shared" si="535"/>
        <v>20000</v>
      </c>
      <c r="CU187" s="61">
        <f t="shared" si="535"/>
        <v>20000</v>
      </c>
      <c r="CV187" s="61"/>
      <c r="CW187" s="61">
        <f t="shared" ref="CW187:CY217" si="564">MH</f>
        <v>21000</v>
      </c>
      <c r="CX187" s="61">
        <f t="shared" si="535"/>
        <v>20000</v>
      </c>
      <c r="CY187" s="61">
        <f t="shared" si="550"/>
        <v>20000</v>
      </c>
      <c r="CZ187" s="61">
        <f t="shared" si="550"/>
        <v>20000</v>
      </c>
      <c r="DA187" s="61">
        <f t="shared" si="553"/>
        <v>7000</v>
      </c>
      <c r="DB187" s="61">
        <f t="shared" si="553"/>
        <v>7000</v>
      </c>
      <c r="DC187" s="61">
        <f t="shared" si="537"/>
        <v>7000</v>
      </c>
      <c r="DD187" s="61">
        <f t="shared" si="531"/>
        <v>7000</v>
      </c>
      <c r="DE187" s="61">
        <f t="shared" si="526"/>
        <v>7000</v>
      </c>
      <c r="DF187" s="61">
        <f t="shared" si="521"/>
        <v>7000</v>
      </c>
      <c r="DG187" s="61">
        <f t="shared" si="521"/>
        <v>7000</v>
      </c>
      <c r="DH187" s="61">
        <f t="shared" si="509"/>
        <v>7000</v>
      </c>
      <c r="DI187" s="61">
        <f t="shared" si="500"/>
        <v>7000</v>
      </c>
      <c r="DJ187" s="61">
        <f t="shared" si="502"/>
        <v>7000</v>
      </c>
      <c r="DK187" s="61">
        <f t="shared" si="532"/>
        <v>7000</v>
      </c>
      <c r="DL187" s="61">
        <f t="shared" si="532"/>
        <v>7000</v>
      </c>
      <c r="DM187" s="61">
        <f t="shared" si="532"/>
        <v>7000</v>
      </c>
      <c r="DN187" s="61">
        <f t="shared" si="532"/>
        <v>7000</v>
      </c>
      <c r="DO187" s="61">
        <f t="shared" si="532"/>
        <v>7000</v>
      </c>
      <c r="DP187" s="61">
        <f t="shared" si="532"/>
        <v>7000</v>
      </c>
      <c r="DQ187" s="61">
        <f t="shared" si="532"/>
        <v>7000</v>
      </c>
      <c r="DR187" s="61">
        <f t="shared" si="448"/>
        <v>7000</v>
      </c>
      <c r="DS187" s="61">
        <f t="shared" si="539"/>
        <v>26000</v>
      </c>
      <c r="DT187" s="61">
        <f t="shared" si="558"/>
        <v>26000</v>
      </c>
      <c r="DU187" s="61">
        <f t="shared" si="539"/>
        <v>26000</v>
      </c>
      <c r="DV187" s="61">
        <f t="shared" si="540"/>
        <v>26000</v>
      </c>
      <c r="DW187" s="61">
        <f t="shared" si="534"/>
        <v>26000</v>
      </c>
      <c r="DX187" s="61">
        <f t="shared" si="534"/>
        <v>26000</v>
      </c>
      <c r="DY187" s="61">
        <f t="shared" si="534"/>
        <v>26000</v>
      </c>
      <c r="DZ187" s="61">
        <f t="shared" si="534"/>
        <v>26000</v>
      </c>
      <c r="EA187" s="61">
        <f t="shared" si="522"/>
        <v>26000</v>
      </c>
      <c r="EB187" s="61">
        <f t="shared" si="522"/>
        <v>26000</v>
      </c>
      <c r="EC187" s="61">
        <f t="shared" si="522"/>
        <v>26000</v>
      </c>
      <c r="ED187" s="61">
        <f t="shared" si="522"/>
        <v>26000</v>
      </c>
      <c r="EE187" s="61">
        <f t="shared" si="541"/>
        <v>26000</v>
      </c>
      <c r="EF187" s="61">
        <f t="shared" si="541"/>
        <v>26000</v>
      </c>
      <c r="EG187" s="61">
        <f t="shared" si="541"/>
        <v>26000</v>
      </c>
      <c r="EH187" s="61">
        <f t="shared" si="541"/>
        <v>26000</v>
      </c>
      <c r="EI187" s="61">
        <f t="shared" si="541"/>
        <v>26000</v>
      </c>
      <c r="EJ187" s="61">
        <f t="shared" si="543"/>
        <v>26000</v>
      </c>
      <c r="EK187" s="61">
        <f t="shared" si="515"/>
        <v>26000</v>
      </c>
      <c r="EL187" s="61">
        <f t="shared" si="515"/>
        <v>26000</v>
      </c>
      <c r="EM187" s="61">
        <f t="shared" si="529"/>
        <v>26000</v>
      </c>
      <c r="EN187" s="61">
        <f t="shared" si="529"/>
        <v>26000</v>
      </c>
      <c r="EO187" s="61">
        <f t="shared" si="529"/>
        <v>26000</v>
      </c>
      <c r="EP187" s="61">
        <f t="shared" si="536"/>
        <v>26000</v>
      </c>
      <c r="EQ187" s="61">
        <f t="shared" si="536"/>
        <v>26000</v>
      </c>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row>
    <row r="188" spans="1:233" ht="1.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f>GJ</f>
        <v>12000</v>
      </c>
      <c r="AF188" s="61">
        <f t="shared" si="510"/>
        <v>12000</v>
      </c>
      <c r="AG188" s="61">
        <f t="shared" si="510"/>
        <v>12000</v>
      </c>
      <c r="AH188" s="61">
        <f t="shared" si="511"/>
        <v>12000</v>
      </c>
      <c r="AI188" s="61">
        <f t="shared" si="506"/>
        <v>12000</v>
      </c>
      <c r="AJ188" s="61">
        <f t="shared" si="525"/>
        <v>12000</v>
      </c>
      <c r="AK188" s="61">
        <f t="shared" si="525"/>
        <v>12000</v>
      </c>
      <c r="AL188" s="61">
        <f t="shared" si="519"/>
        <v>12000</v>
      </c>
      <c r="AM188" s="61">
        <f t="shared" si="519"/>
        <v>12000</v>
      </c>
      <c r="AN188" s="61">
        <f t="shared" si="546"/>
        <v>12000</v>
      </c>
      <c r="AO188" s="61">
        <f t="shared" si="546"/>
        <v>12000</v>
      </c>
      <c r="AP188" s="61">
        <f t="shared" si="546"/>
        <v>12000</v>
      </c>
      <c r="AQ188" s="61">
        <f t="shared" si="546"/>
        <v>12000</v>
      </c>
      <c r="AR188" s="61">
        <f t="shared" si="546"/>
        <v>12000</v>
      </c>
      <c r="AS188" s="61">
        <f>GJ</f>
        <v>12000</v>
      </c>
      <c r="AT188" s="61"/>
      <c r="AU188" s="61"/>
      <c r="AV188" s="61"/>
      <c r="AW188" s="61"/>
      <c r="AX188" s="61">
        <f t="shared" si="559"/>
        <v>12000</v>
      </c>
      <c r="AY188" s="61">
        <f t="shared" si="560"/>
        <v>12000</v>
      </c>
      <c r="AZ188" s="61">
        <f t="shared" si="551"/>
        <v>12000</v>
      </c>
      <c r="BA188" s="61">
        <f t="shared" si="439"/>
        <v>12000</v>
      </c>
      <c r="BB188" s="61">
        <f t="shared" si="450"/>
        <v>12000</v>
      </c>
      <c r="BC188" s="61">
        <f t="shared" si="465"/>
        <v>12000</v>
      </c>
      <c r="BD188" s="61">
        <f t="shared" si="469"/>
        <v>12000</v>
      </c>
      <c r="BE188" s="61">
        <f t="shared" si="479"/>
        <v>12000</v>
      </c>
      <c r="BF188" s="61">
        <f t="shared" ref="BF188:BI188" si="565">MH</f>
        <v>21000</v>
      </c>
      <c r="BG188" s="61">
        <f t="shared" si="565"/>
        <v>21000</v>
      </c>
      <c r="BH188" s="61">
        <f t="shared" si="565"/>
        <v>21000</v>
      </c>
      <c r="BI188" s="61">
        <f t="shared" si="565"/>
        <v>21000</v>
      </c>
      <c r="BJ188" s="61">
        <f>MH</f>
        <v>21000</v>
      </c>
      <c r="BK188" s="61">
        <f t="shared" si="561"/>
        <v>21000</v>
      </c>
      <c r="BL188" s="61">
        <f t="shared" si="561"/>
        <v>21000</v>
      </c>
      <c r="BM188" s="61">
        <f t="shared" si="561"/>
        <v>21000</v>
      </c>
      <c r="BN188" s="61">
        <f>MH</f>
        <v>21000</v>
      </c>
      <c r="BO188" s="61">
        <f t="shared" ref="BO188" si="566">MP</f>
        <v>20000</v>
      </c>
      <c r="BP188" s="61">
        <f t="shared" si="390"/>
        <v>20000</v>
      </c>
      <c r="BQ188" s="61">
        <f t="shared" si="466"/>
        <v>20000</v>
      </c>
      <c r="BR188" s="61">
        <f t="shared" si="466"/>
        <v>20000</v>
      </c>
      <c r="BS188" s="61">
        <f t="shared" si="455"/>
        <v>20000</v>
      </c>
      <c r="BT188" s="61">
        <f t="shared" si="459"/>
        <v>20000</v>
      </c>
      <c r="BU188" s="61">
        <f t="shared" si="451"/>
        <v>20000</v>
      </c>
      <c r="BV188" s="61">
        <f t="shared" si="555"/>
        <v>20000</v>
      </c>
      <c r="BW188" s="61">
        <f t="shared" si="555"/>
        <v>20000</v>
      </c>
      <c r="BX188" s="61">
        <f t="shared" si="555"/>
        <v>20000</v>
      </c>
      <c r="BY188" s="61">
        <f t="shared" si="555"/>
        <v>20000</v>
      </c>
      <c r="BZ188" s="61">
        <f t="shared" ref="BZ188:CD188" si="567">MH</f>
        <v>21000</v>
      </c>
      <c r="CA188" s="61">
        <f t="shared" si="567"/>
        <v>21000</v>
      </c>
      <c r="CB188" s="61">
        <f t="shared" si="567"/>
        <v>21000</v>
      </c>
      <c r="CC188" s="61">
        <f t="shared" si="567"/>
        <v>21000</v>
      </c>
      <c r="CD188" s="61">
        <f t="shared" si="567"/>
        <v>21000</v>
      </c>
      <c r="CE188" s="61">
        <f t="shared" si="472"/>
        <v>20000</v>
      </c>
      <c r="CF188" s="61">
        <f t="shared" si="508"/>
        <v>20000</v>
      </c>
      <c r="CG188" s="61">
        <f t="shared" si="508"/>
        <v>20000</v>
      </c>
      <c r="CH188" s="61">
        <f t="shared" si="467"/>
        <v>20000</v>
      </c>
      <c r="CI188" s="61">
        <f t="shared" ref="CI188:CK188" si="568">MH</f>
        <v>21000</v>
      </c>
      <c r="CJ188" s="61">
        <f t="shared" si="568"/>
        <v>21000</v>
      </c>
      <c r="CK188" s="61">
        <f t="shared" si="568"/>
        <v>21000</v>
      </c>
      <c r="CL188" s="61">
        <f t="shared" si="563"/>
        <v>20000</v>
      </c>
      <c r="CM188" s="61">
        <f t="shared" si="563"/>
        <v>20000</v>
      </c>
      <c r="CN188" s="61">
        <f t="shared" ref="CN188:CU188" si="569">MH</f>
        <v>21000</v>
      </c>
      <c r="CO188" s="61">
        <f t="shared" si="569"/>
        <v>21000</v>
      </c>
      <c r="CP188" s="61">
        <f t="shared" si="569"/>
        <v>21000</v>
      </c>
      <c r="CQ188" s="61">
        <f t="shared" si="569"/>
        <v>21000</v>
      </c>
      <c r="CR188" s="61">
        <f t="shared" si="569"/>
        <v>21000</v>
      </c>
      <c r="CS188" s="61">
        <f t="shared" si="569"/>
        <v>21000</v>
      </c>
      <c r="CT188" s="61">
        <f t="shared" si="569"/>
        <v>21000</v>
      </c>
      <c r="CU188" s="61">
        <f t="shared" si="569"/>
        <v>21000</v>
      </c>
      <c r="CV188" s="61">
        <f t="shared" ref="CV188:CV217" si="570">MH</f>
        <v>21000</v>
      </c>
      <c r="CW188" s="61">
        <f t="shared" si="564"/>
        <v>21000</v>
      </c>
      <c r="CX188" s="61">
        <f t="shared" ref="CX188:CY213" si="571">MH</f>
        <v>21000</v>
      </c>
      <c r="CY188" s="61">
        <f>MP</f>
        <v>20000</v>
      </c>
      <c r="CZ188" s="61">
        <f t="shared" ref="CZ188:CZ189" si="572">CT</f>
        <v>7000</v>
      </c>
      <c r="DA188" s="61">
        <f t="shared" si="553"/>
        <v>7000</v>
      </c>
      <c r="DB188" s="61">
        <f t="shared" si="553"/>
        <v>7000</v>
      </c>
      <c r="DC188" s="61">
        <f t="shared" si="537"/>
        <v>7000</v>
      </c>
      <c r="DD188" s="61">
        <f t="shared" si="531"/>
        <v>7000</v>
      </c>
      <c r="DE188" s="61">
        <f t="shared" si="526"/>
        <v>7000</v>
      </c>
      <c r="DF188" s="61">
        <f t="shared" si="521"/>
        <v>7000</v>
      </c>
      <c r="DG188" s="61">
        <f t="shared" si="521"/>
        <v>7000</v>
      </c>
      <c r="DH188" s="61">
        <f t="shared" si="509"/>
        <v>7000</v>
      </c>
      <c r="DI188" s="61">
        <f t="shared" si="500"/>
        <v>7000</v>
      </c>
      <c r="DJ188" s="61">
        <f t="shared" si="502"/>
        <v>7000</v>
      </c>
      <c r="DK188" s="61">
        <f t="shared" si="532"/>
        <v>7000</v>
      </c>
      <c r="DL188" s="61">
        <f t="shared" si="532"/>
        <v>7000</v>
      </c>
      <c r="DM188" s="61">
        <f t="shared" si="532"/>
        <v>7000</v>
      </c>
      <c r="DN188" s="61">
        <f t="shared" si="532"/>
        <v>7000</v>
      </c>
      <c r="DO188" s="61">
        <f t="shared" si="532"/>
        <v>7000</v>
      </c>
      <c r="DP188" s="61">
        <f t="shared" si="532"/>
        <v>7000</v>
      </c>
      <c r="DQ188" s="61">
        <f t="shared" si="532"/>
        <v>7000</v>
      </c>
      <c r="DR188" s="61">
        <f t="shared" si="448"/>
        <v>7000</v>
      </c>
      <c r="DS188" s="61">
        <f t="shared" si="539"/>
        <v>26000</v>
      </c>
      <c r="DT188" s="61">
        <f t="shared" si="558"/>
        <v>26000</v>
      </c>
      <c r="DU188" s="61">
        <f t="shared" si="539"/>
        <v>26000</v>
      </c>
      <c r="DV188" s="61">
        <f t="shared" si="540"/>
        <v>26000</v>
      </c>
      <c r="DW188" s="61">
        <f t="shared" si="534"/>
        <v>26000</v>
      </c>
      <c r="DX188" s="61">
        <f t="shared" si="534"/>
        <v>26000</v>
      </c>
      <c r="DY188" s="61">
        <f t="shared" si="534"/>
        <v>26000</v>
      </c>
      <c r="DZ188" s="61">
        <f t="shared" si="534"/>
        <v>26000</v>
      </c>
      <c r="EA188" s="61">
        <f t="shared" si="522"/>
        <v>26000</v>
      </c>
      <c r="EB188" s="61">
        <f t="shared" si="522"/>
        <v>26000</v>
      </c>
      <c r="EC188" s="61">
        <f t="shared" si="522"/>
        <v>26000</v>
      </c>
      <c r="ED188" s="61">
        <f t="shared" si="522"/>
        <v>26000</v>
      </c>
      <c r="EE188" s="61">
        <f t="shared" si="541"/>
        <v>26000</v>
      </c>
      <c r="EF188" s="61">
        <f t="shared" si="541"/>
        <v>26000</v>
      </c>
      <c r="EG188" s="61">
        <f t="shared" si="541"/>
        <v>26000</v>
      </c>
      <c r="EH188" s="61">
        <f t="shared" si="541"/>
        <v>26000</v>
      </c>
      <c r="EI188" s="61">
        <f t="shared" si="541"/>
        <v>26000</v>
      </c>
      <c r="EJ188" s="61">
        <f t="shared" si="543"/>
        <v>26000</v>
      </c>
      <c r="EK188" s="61">
        <f t="shared" si="515"/>
        <v>26000</v>
      </c>
      <c r="EL188" s="61">
        <f t="shared" si="515"/>
        <v>26000</v>
      </c>
      <c r="EM188" s="61">
        <f t="shared" si="529"/>
        <v>26000</v>
      </c>
      <c r="EN188" s="61">
        <f t="shared" si="529"/>
        <v>26000</v>
      </c>
      <c r="EO188" s="61">
        <f t="shared" si="529"/>
        <v>26000</v>
      </c>
      <c r="EP188" s="61">
        <f t="shared" si="536"/>
        <v>26000</v>
      </c>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row>
    <row r="189" spans="1:233" ht="1.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f t="shared" si="510"/>
        <v>12000</v>
      </c>
      <c r="AG189" s="61">
        <f t="shared" si="510"/>
        <v>12000</v>
      </c>
      <c r="AH189" s="61">
        <f t="shared" si="511"/>
        <v>12000</v>
      </c>
      <c r="AI189" s="61">
        <f t="shared" si="506"/>
        <v>12000</v>
      </c>
      <c r="AJ189" s="61">
        <f t="shared" si="525"/>
        <v>12000</v>
      </c>
      <c r="AK189" s="61">
        <f t="shared" si="525"/>
        <v>12000</v>
      </c>
      <c r="AL189" s="61">
        <f t="shared" si="519"/>
        <v>12000</v>
      </c>
      <c r="AM189" s="61">
        <f t="shared" si="519"/>
        <v>12000</v>
      </c>
      <c r="AN189" s="61">
        <f t="shared" si="546"/>
        <v>12000</v>
      </c>
      <c r="AO189" s="61">
        <f t="shared" si="546"/>
        <v>12000</v>
      </c>
      <c r="AP189" s="61">
        <f t="shared" si="546"/>
        <v>12000</v>
      </c>
      <c r="AQ189" s="61">
        <f t="shared" si="546"/>
        <v>12000</v>
      </c>
      <c r="AR189" s="61">
        <f t="shared" si="546"/>
        <v>12000</v>
      </c>
      <c r="AS189" s="61">
        <f>GJ</f>
        <v>12000</v>
      </c>
      <c r="AT189" s="61"/>
      <c r="AU189" s="61"/>
      <c r="AV189" s="61"/>
      <c r="AW189" s="61">
        <f t="shared" ref="AW189:AX189" si="573">GJ</f>
        <v>12000</v>
      </c>
      <c r="AX189" s="61">
        <f t="shared" si="573"/>
        <v>12000</v>
      </c>
      <c r="AY189" s="61">
        <f t="shared" si="560"/>
        <v>12000</v>
      </c>
      <c r="AZ189" s="61">
        <f t="shared" si="551"/>
        <v>12000</v>
      </c>
      <c r="BA189" s="61">
        <f t="shared" si="439"/>
        <v>12000</v>
      </c>
      <c r="BB189" s="61">
        <f t="shared" si="450"/>
        <v>12000</v>
      </c>
      <c r="BC189" s="61">
        <f t="shared" si="465"/>
        <v>12000</v>
      </c>
      <c r="BD189" s="61">
        <f t="shared" si="469"/>
        <v>12000</v>
      </c>
      <c r="BE189" s="61"/>
      <c r="BF189" s="61">
        <f t="shared" ref="BE189:BH195" si="574">MH</f>
        <v>21000</v>
      </c>
      <c r="BG189" s="61">
        <f t="shared" si="574"/>
        <v>21000</v>
      </c>
      <c r="BH189" s="61">
        <f t="shared" si="574"/>
        <v>21000</v>
      </c>
      <c r="BI189" s="61">
        <f t="shared" si="554"/>
        <v>21000</v>
      </c>
      <c r="BJ189" s="61">
        <f>MH</f>
        <v>21000</v>
      </c>
      <c r="BK189" s="61">
        <f t="shared" ref="BI189:BQ198" si="575">MH</f>
        <v>21000</v>
      </c>
      <c r="BL189" s="61">
        <f t="shared" si="575"/>
        <v>21000</v>
      </c>
      <c r="BM189" s="61">
        <f t="shared" si="575"/>
        <v>21000</v>
      </c>
      <c r="BN189" s="61">
        <f t="shared" si="575"/>
        <v>21000</v>
      </c>
      <c r="BO189" s="61">
        <f t="shared" si="575"/>
        <v>21000</v>
      </c>
      <c r="BP189" s="61">
        <f t="shared" si="575"/>
        <v>21000</v>
      </c>
      <c r="BQ189" s="61">
        <f t="shared" si="575"/>
        <v>21000</v>
      </c>
      <c r="BR189" s="61">
        <f>MP</f>
        <v>20000</v>
      </c>
      <c r="BS189" s="61">
        <f t="shared" si="455"/>
        <v>20000</v>
      </c>
      <c r="BT189" s="61">
        <f t="shared" si="459"/>
        <v>20000</v>
      </c>
      <c r="BU189" s="61">
        <f t="shared" si="451"/>
        <v>20000</v>
      </c>
      <c r="BV189" s="61">
        <f t="shared" si="555"/>
        <v>20000</v>
      </c>
      <c r="BW189" s="61">
        <f t="shared" si="555"/>
        <v>20000</v>
      </c>
      <c r="BX189" s="61">
        <f t="shared" si="555"/>
        <v>20000</v>
      </c>
      <c r="BY189" s="61">
        <f t="shared" si="555"/>
        <v>20000</v>
      </c>
      <c r="BZ189" s="61">
        <f t="shared" ref="BZ189:CD198" si="576">MH</f>
        <v>21000</v>
      </c>
      <c r="CA189" s="61">
        <f t="shared" si="576"/>
        <v>21000</v>
      </c>
      <c r="CB189" s="61">
        <f t="shared" si="576"/>
        <v>21000</v>
      </c>
      <c r="CC189" s="61">
        <f t="shared" si="576"/>
        <v>21000</v>
      </c>
      <c r="CD189" s="61">
        <f t="shared" si="576"/>
        <v>21000</v>
      </c>
      <c r="CE189" s="61"/>
      <c r="CF189" s="61"/>
      <c r="CG189" s="61"/>
      <c r="CH189" s="61">
        <f t="shared" si="562"/>
        <v>21000</v>
      </c>
      <c r="CI189" s="61">
        <f t="shared" si="562"/>
        <v>21000</v>
      </c>
      <c r="CJ189" s="61">
        <f t="shared" si="562"/>
        <v>21000</v>
      </c>
      <c r="CK189" s="61">
        <f t="shared" si="562"/>
        <v>21000</v>
      </c>
      <c r="CL189" s="61">
        <f t="shared" si="562"/>
        <v>21000</v>
      </c>
      <c r="CM189" s="61">
        <f t="shared" si="562"/>
        <v>21000</v>
      </c>
      <c r="CN189" s="61">
        <f t="shared" si="562"/>
        <v>21000</v>
      </c>
      <c r="CO189" s="61">
        <f t="shared" si="562"/>
        <v>21000</v>
      </c>
      <c r="CP189" s="61">
        <f t="shared" ref="CO189:CS198" si="577">MH</f>
        <v>21000</v>
      </c>
      <c r="CQ189" s="61">
        <f t="shared" si="577"/>
        <v>21000</v>
      </c>
      <c r="CR189" s="61">
        <f t="shared" si="577"/>
        <v>21000</v>
      </c>
      <c r="CS189" s="61">
        <f t="shared" si="577"/>
        <v>21000</v>
      </c>
      <c r="CT189" s="61">
        <f t="shared" ref="CT189:CT208" si="578">MH</f>
        <v>21000</v>
      </c>
      <c r="CU189" s="61">
        <f t="shared" ref="CU189:CU209" si="579">MH</f>
        <v>21000</v>
      </c>
      <c r="CV189" s="61">
        <f t="shared" si="570"/>
        <v>21000</v>
      </c>
      <c r="CW189" s="61">
        <f t="shared" si="564"/>
        <v>21000</v>
      </c>
      <c r="CX189" s="61">
        <f t="shared" si="571"/>
        <v>21000</v>
      </c>
      <c r="CY189" s="61">
        <f t="shared" si="571"/>
        <v>21000</v>
      </c>
      <c r="CZ189" s="61">
        <f t="shared" si="572"/>
        <v>7000</v>
      </c>
      <c r="DA189" s="61">
        <f t="shared" si="553"/>
        <v>7000</v>
      </c>
      <c r="DB189" s="61">
        <f t="shared" si="553"/>
        <v>7000</v>
      </c>
      <c r="DC189" s="61">
        <f t="shared" si="537"/>
        <v>7000</v>
      </c>
      <c r="DD189" s="61">
        <f t="shared" si="531"/>
        <v>7000</v>
      </c>
      <c r="DE189" s="61">
        <f t="shared" si="526"/>
        <v>7000</v>
      </c>
      <c r="DF189" s="61">
        <f t="shared" si="521"/>
        <v>7000</v>
      </c>
      <c r="DG189" s="61">
        <f t="shared" si="521"/>
        <v>7000</v>
      </c>
      <c r="DH189" s="61">
        <f t="shared" si="509"/>
        <v>7000</v>
      </c>
      <c r="DI189" s="61">
        <f t="shared" si="500"/>
        <v>7000</v>
      </c>
      <c r="DJ189" s="61">
        <f t="shared" si="502"/>
        <v>7000</v>
      </c>
      <c r="DK189" s="61">
        <f t="shared" ref="DK189:DL204" si="580">CT</f>
        <v>7000</v>
      </c>
      <c r="DL189" s="61">
        <f t="shared" si="580"/>
        <v>7000</v>
      </c>
      <c r="DM189" s="61">
        <f t="shared" si="532"/>
        <v>7000</v>
      </c>
      <c r="DN189" s="61">
        <f t="shared" ref="DN189:DQ191" si="581">CT</f>
        <v>7000</v>
      </c>
      <c r="DO189" s="61">
        <f t="shared" si="581"/>
        <v>7000</v>
      </c>
      <c r="DP189" s="61">
        <f t="shared" si="581"/>
        <v>7000</v>
      </c>
      <c r="DQ189" s="61">
        <f t="shared" si="581"/>
        <v>7000</v>
      </c>
      <c r="DR189" s="61">
        <f t="shared" ref="DR189" si="582">OD</f>
        <v>26000</v>
      </c>
      <c r="DS189" s="61">
        <f t="shared" si="539"/>
        <v>26000</v>
      </c>
      <c r="DT189" s="61">
        <f t="shared" si="558"/>
        <v>26000</v>
      </c>
      <c r="DU189" s="61">
        <f t="shared" si="539"/>
        <v>26000</v>
      </c>
      <c r="DV189" s="61">
        <f t="shared" si="540"/>
        <v>26000</v>
      </c>
      <c r="DW189" s="61">
        <f t="shared" si="534"/>
        <v>26000</v>
      </c>
      <c r="DX189" s="61">
        <f t="shared" si="534"/>
        <v>26000</v>
      </c>
      <c r="DY189" s="61">
        <f t="shared" si="534"/>
        <v>26000</v>
      </c>
      <c r="DZ189" s="61">
        <f t="shared" si="534"/>
        <v>26000</v>
      </c>
      <c r="EA189" s="61">
        <f t="shared" si="522"/>
        <v>26000</v>
      </c>
      <c r="EB189" s="61">
        <f t="shared" si="522"/>
        <v>26000</v>
      </c>
      <c r="EC189" s="61">
        <f t="shared" si="522"/>
        <v>26000</v>
      </c>
      <c r="ED189" s="61">
        <f t="shared" si="522"/>
        <v>26000</v>
      </c>
      <c r="EE189" s="61">
        <f t="shared" si="541"/>
        <v>26000</v>
      </c>
      <c r="EF189" s="61">
        <f t="shared" si="541"/>
        <v>26000</v>
      </c>
      <c r="EG189" s="61">
        <f t="shared" si="541"/>
        <v>26000</v>
      </c>
      <c r="EH189" s="61">
        <f t="shared" si="541"/>
        <v>26000</v>
      </c>
      <c r="EI189" s="61">
        <f t="shared" si="541"/>
        <v>26000</v>
      </c>
      <c r="EJ189" s="61">
        <f t="shared" si="543"/>
        <v>26000</v>
      </c>
      <c r="EK189" s="61">
        <f t="shared" si="515"/>
        <v>26000</v>
      </c>
      <c r="EL189" s="61">
        <f t="shared" si="515"/>
        <v>26000</v>
      </c>
      <c r="EM189" s="61">
        <f t="shared" si="529"/>
        <v>26000</v>
      </c>
      <c r="EN189" s="61">
        <f t="shared" si="529"/>
        <v>26000</v>
      </c>
      <c r="EO189" s="61">
        <f t="shared" si="529"/>
        <v>26000</v>
      </c>
      <c r="EP189" s="61">
        <f t="shared" si="536"/>
        <v>26000</v>
      </c>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row>
    <row r="190" spans="1:233" ht="1.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f>GJ</f>
        <v>12000</v>
      </c>
      <c r="AH190" s="61">
        <f t="shared" si="511"/>
        <v>12000</v>
      </c>
      <c r="AI190" s="61">
        <f t="shared" si="506"/>
        <v>12000</v>
      </c>
      <c r="AJ190" s="61">
        <f t="shared" si="525"/>
        <v>12000</v>
      </c>
      <c r="AK190" s="61">
        <f t="shared" si="525"/>
        <v>12000</v>
      </c>
      <c r="AL190" s="61">
        <f t="shared" si="519"/>
        <v>12000</v>
      </c>
      <c r="AM190" s="61">
        <f t="shared" si="519"/>
        <v>12000</v>
      </c>
      <c r="AN190" s="61">
        <f t="shared" si="546"/>
        <v>12000</v>
      </c>
      <c r="AO190" s="61">
        <f t="shared" si="546"/>
        <v>12000</v>
      </c>
      <c r="AP190" s="61">
        <f t="shared" si="546"/>
        <v>12000</v>
      </c>
      <c r="AQ190" s="61">
        <f t="shared" si="546"/>
        <v>12000</v>
      </c>
      <c r="AR190" s="61">
        <f t="shared" si="546"/>
        <v>12000</v>
      </c>
      <c r="AS190" s="61"/>
      <c r="AT190" s="61"/>
      <c r="AU190" s="61"/>
      <c r="AV190" s="61"/>
      <c r="AW190" s="61"/>
      <c r="AX190" s="61">
        <f t="shared" si="559"/>
        <v>12000</v>
      </c>
      <c r="AY190" s="61">
        <f t="shared" si="560"/>
        <v>12000</v>
      </c>
      <c r="AZ190" s="61">
        <f t="shared" si="551"/>
        <v>12000</v>
      </c>
      <c r="BA190" s="61">
        <f t="shared" si="439"/>
        <v>12000</v>
      </c>
      <c r="BB190" s="61">
        <f t="shared" si="450"/>
        <v>12000</v>
      </c>
      <c r="BC190" s="61">
        <f t="shared" si="465"/>
        <v>12000</v>
      </c>
      <c r="BD190" s="61">
        <f t="shared" si="469"/>
        <v>12000</v>
      </c>
      <c r="BE190" s="61">
        <f t="shared" si="574"/>
        <v>21000</v>
      </c>
      <c r="BF190" s="61">
        <f t="shared" si="574"/>
        <v>21000</v>
      </c>
      <c r="BG190" s="61">
        <f t="shared" si="574"/>
        <v>21000</v>
      </c>
      <c r="BH190" s="61">
        <f t="shared" si="574"/>
        <v>21000</v>
      </c>
      <c r="BI190" s="61">
        <f t="shared" si="554"/>
        <v>21000</v>
      </c>
      <c r="BJ190" s="61">
        <f t="shared" si="575"/>
        <v>21000</v>
      </c>
      <c r="BK190" s="61">
        <f t="shared" si="575"/>
        <v>21000</v>
      </c>
      <c r="BL190" s="61">
        <f t="shared" si="575"/>
        <v>21000</v>
      </c>
      <c r="BM190" s="61">
        <f t="shared" si="575"/>
        <v>21000</v>
      </c>
      <c r="BN190" s="61">
        <f t="shared" ref="BN190:BX192" si="583">MH</f>
        <v>21000</v>
      </c>
      <c r="BO190" s="61">
        <f t="shared" si="583"/>
        <v>21000</v>
      </c>
      <c r="BP190" s="61">
        <f t="shared" si="583"/>
        <v>21000</v>
      </c>
      <c r="BQ190" s="61">
        <f t="shared" si="583"/>
        <v>21000</v>
      </c>
      <c r="BR190" s="61">
        <f t="shared" si="583"/>
        <v>21000</v>
      </c>
      <c r="BS190" s="61">
        <f t="shared" si="583"/>
        <v>21000</v>
      </c>
      <c r="BT190" s="61">
        <f t="shared" si="583"/>
        <v>21000</v>
      </c>
      <c r="BU190" s="61">
        <f t="shared" si="583"/>
        <v>21000</v>
      </c>
      <c r="BV190" s="61">
        <f>MP</f>
        <v>20000</v>
      </c>
      <c r="BW190" s="61">
        <f>MP</f>
        <v>20000</v>
      </c>
      <c r="BX190" s="61">
        <f>MP</f>
        <v>20000</v>
      </c>
      <c r="BY190" s="61">
        <f t="shared" si="555"/>
        <v>20000</v>
      </c>
      <c r="BZ190" s="61">
        <f t="shared" si="576"/>
        <v>21000</v>
      </c>
      <c r="CA190" s="61">
        <f t="shared" si="576"/>
        <v>21000</v>
      </c>
      <c r="CB190" s="61">
        <f t="shared" si="576"/>
        <v>21000</v>
      </c>
      <c r="CC190" s="61">
        <f t="shared" si="576"/>
        <v>21000</v>
      </c>
      <c r="CD190" s="61">
        <f t="shared" si="576"/>
        <v>21000</v>
      </c>
      <c r="CE190" s="61">
        <f t="shared" ref="CE190:CH212" si="584">MH</f>
        <v>21000</v>
      </c>
      <c r="CF190" s="61">
        <f t="shared" si="584"/>
        <v>21000</v>
      </c>
      <c r="CG190" s="61">
        <f t="shared" si="584"/>
        <v>21000</v>
      </c>
      <c r="CH190" s="61">
        <f t="shared" si="584"/>
        <v>21000</v>
      </c>
      <c r="CI190" s="61">
        <f t="shared" ref="CI190:CL206" si="585">MH</f>
        <v>21000</v>
      </c>
      <c r="CJ190" s="61">
        <f t="shared" si="585"/>
        <v>21000</v>
      </c>
      <c r="CK190" s="61">
        <f t="shared" si="585"/>
        <v>21000</v>
      </c>
      <c r="CL190" s="61">
        <f t="shared" si="585"/>
        <v>21000</v>
      </c>
      <c r="CM190" s="61">
        <f t="shared" ref="CM190:CN206" si="586">MH</f>
        <v>21000</v>
      </c>
      <c r="CN190" s="61">
        <f t="shared" si="586"/>
        <v>21000</v>
      </c>
      <c r="CO190" s="61">
        <f t="shared" si="577"/>
        <v>21000</v>
      </c>
      <c r="CP190" s="61">
        <f t="shared" si="577"/>
        <v>21000</v>
      </c>
      <c r="CQ190" s="61">
        <f t="shared" si="577"/>
        <v>21000</v>
      </c>
      <c r="CR190" s="61">
        <f t="shared" si="577"/>
        <v>21000</v>
      </c>
      <c r="CS190" s="61">
        <f t="shared" si="577"/>
        <v>21000</v>
      </c>
      <c r="CT190" s="61">
        <f t="shared" si="578"/>
        <v>21000</v>
      </c>
      <c r="CU190" s="61">
        <f t="shared" si="579"/>
        <v>21000</v>
      </c>
      <c r="CV190" s="61">
        <f t="shared" si="570"/>
        <v>21000</v>
      </c>
      <c r="CW190" s="61">
        <f t="shared" si="564"/>
        <v>21000</v>
      </c>
      <c r="CX190" s="61">
        <f t="shared" si="571"/>
        <v>21000</v>
      </c>
      <c r="CY190" s="61">
        <f t="shared" si="571"/>
        <v>21000</v>
      </c>
      <c r="CZ190" s="61">
        <f t="shared" ref="CY190:CZ206" si="587">CT</f>
        <v>7000</v>
      </c>
      <c r="DA190" s="61">
        <f t="shared" si="553"/>
        <v>7000</v>
      </c>
      <c r="DB190" s="61">
        <f t="shared" si="553"/>
        <v>7000</v>
      </c>
      <c r="DC190" s="61">
        <f t="shared" si="537"/>
        <v>7000</v>
      </c>
      <c r="DD190" s="61">
        <f t="shared" si="531"/>
        <v>7000</v>
      </c>
      <c r="DE190" s="61">
        <f t="shared" si="526"/>
        <v>7000</v>
      </c>
      <c r="DF190" s="61">
        <f t="shared" si="521"/>
        <v>7000</v>
      </c>
      <c r="DG190" s="61">
        <f t="shared" si="521"/>
        <v>7000</v>
      </c>
      <c r="DH190" s="61">
        <f t="shared" si="509"/>
        <v>7000</v>
      </c>
      <c r="DI190" s="61">
        <f t="shared" si="500"/>
        <v>7000</v>
      </c>
      <c r="DJ190" s="61">
        <f t="shared" si="502"/>
        <v>7000</v>
      </c>
      <c r="DK190" s="61">
        <f t="shared" si="580"/>
        <v>7000</v>
      </c>
      <c r="DL190" s="61">
        <f t="shared" si="580"/>
        <v>7000</v>
      </c>
      <c r="DM190" s="61">
        <f>CT</f>
        <v>7000</v>
      </c>
      <c r="DN190" s="61">
        <f t="shared" si="581"/>
        <v>7000</v>
      </c>
      <c r="DO190" s="61">
        <f t="shared" si="581"/>
        <v>7000</v>
      </c>
      <c r="DP190" s="61">
        <f t="shared" si="581"/>
        <v>7000</v>
      </c>
      <c r="DQ190" s="61">
        <f t="shared" si="581"/>
        <v>7000</v>
      </c>
      <c r="DR190" s="61">
        <f t="shared" si="539"/>
        <v>26000</v>
      </c>
      <c r="DS190" s="61">
        <f t="shared" si="539"/>
        <v>26000</v>
      </c>
      <c r="DT190" s="61">
        <f t="shared" si="558"/>
        <v>26000</v>
      </c>
      <c r="DU190" s="61">
        <f t="shared" si="539"/>
        <v>26000</v>
      </c>
      <c r="DV190" s="61">
        <f t="shared" si="540"/>
        <v>26000</v>
      </c>
      <c r="DW190" s="61">
        <f t="shared" si="534"/>
        <v>26000</v>
      </c>
      <c r="DX190" s="61">
        <f t="shared" si="534"/>
        <v>26000</v>
      </c>
      <c r="DY190" s="61">
        <f t="shared" si="534"/>
        <v>26000</v>
      </c>
      <c r="DZ190" s="61">
        <f t="shared" si="534"/>
        <v>26000</v>
      </c>
      <c r="EA190" s="61">
        <f t="shared" si="522"/>
        <v>26000</v>
      </c>
      <c r="EB190" s="61">
        <f t="shared" si="522"/>
        <v>26000</v>
      </c>
      <c r="EC190" s="61">
        <f t="shared" si="522"/>
        <v>26000</v>
      </c>
      <c r="ED190" s="61">
        <f t="shared" si="522"/>
        <v>26000</v>
      </c>
      <c r="EE190" s="61">
        <f t="shared" ref="EE190:EI205" si="588">OD</f>
        <v>26000</v>
      </c>
      <c r="EF190" s="61">
        <f t="shared" si="588"/>
        <v>26000</v>
      </c>
      <c r="EG190" s="61">
        <f t="shared" si="588"/>
        <v>26000</v>
      </c>
      <c r="EH190" s="61">
        <f t="shared" si="588"/>
        <v>26000</v>
      </c>
      <c r="EI190" s="61">
        <f t="shared" si="588"/>
        <v>26000</v>
      </c>
      <c r="EJ190" s="61">
        <f t="shared" si="543"/>
        <v>26000</v>
      </c>
      <c r="EK190" s="61">
        <f t="shared" si="515"/>
        <v>26000</v>
      </c>
      <c r="EL190" s="61">
        <f t="shared" si="515"/>
        <v>26000</v>
      </c>
      <c r="EM190" s="61">
        <f t="shared" si="529"/>
        <v>26000</v>
      </c>
      <c r="EN190" s="61">
        <f t="shared" si="529"/>
        <v>26000</v>
      </c>
      <c r="EO190" s="61">
        <f t="shared" si="529"/>
        <v>26000</v>
      </c>
      <c r="EP190" s="61">
        <f t="shared" si="536"/>
        <v>26000</v>
      </c>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row>
    <row r="191" spans="1:233" ht="1.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f t="shared" si="511"/>
        <v>12000</v>
      </c>
      <c r="AI191" s="61">
        <f t="shared" si="506"/>
        <v>12000</v>
      </c>
      <c r="AJ191" s="61">
        <f t="shared" si="525"/>
        <v>12000</v>
      </c>
      <c r="AK191" s="61">
        <f t="shared" si="525"/>
        <v>12000</v>
      </c>
      <c r="AL191" s="61">
        <f t="shared" si="519"/>
        <v>12000</v>
      </c>
      <c r="AM191" s="61">
        <f t="shared" si="519"/>
        <v>12000</v>
      </c>
      <c r="AN191" s="61">
        <f t="shared" si="546"/>
        <v>12000</v>
      </c>
      <c r="AO191" s="61">
        <f t="shared" si="546"/>
        <v>12000</v>
      </c>
      <c r="AP191" s="61">
        <f t="shared" si="546"/>
        <v>12000</v>
      </c>
      <c r="AQ191" s="61">
        <f t="shared" si="546"/>
        <v>12000</v>
      </c>
      <c r="AR191" s="61"/>
      <c r="AS191" s="61"/>
      <c r="AT191" s="61"/>
      <c r="AU191" s="61"/>
      <c r="AV191" s="61"/>
      <c r="AW191" s="61"/>
      <c r="AX191" s="61">
        <f t="shared" si="559"/>
        <v>12000</v>
      </c>
      <c r="AY191" s="61">
        <f t="shared" si="560"/>
        <v>12000</v>
      </c>
      <c r="AZ191" s="61">
        <f t="shared" si="551"/>
        <v>12000</v>
      </c>
      <c r="BA191" s="61">
        <f t="shared" si="450"/>
        <v>12000</v>
      </c>
      <c r="BB191" s="61">
        <f t="shared" si="450"/>
        <v>12000</v>
      </c>
      <c r="BC191" s="61">
        <f t="shared" si="450"/>
        <v>12000</v>
      </c>
      <c r="BD191" s="61"/>
      <c r="BE191" s="61">
        <f t="shared" si="574"/>
        <v>21000</v>
      </c>
      <c r="BF191" s="61">
        <f t="shared" si="574"/>
        <v>21000</v>
      </c>
      <c r="BG191" s="61">
        <f t="shared" si="574"/>
        <v>21000</v>
      </c>
      <c r="BH191" s="61">
        <f t="shared" si="574"/>
        <v>21000</v>
      </c>
      <c r="BI191" s="61">
        <f t="shared" si="554"/>
        <v>21000</v>
      </c>
      <c r="BJ191" s="61">
        <f t="shared" si="575"/>
        <v>21000</v>
      </c>
      <c r="BK191" s="61">
        <f t="shared" si="575"/>
        <v>21000</v>
      </c>
      <c r="BL191" s="61">
        <f t="shared" si="575"/>
        <v>21000</v>
      </c>
      <c r="BM191" s="61">
        <f t="shared" si="575"/>
        <v>21000</v>
      </c>
      <c r="BN191" s="61">
        <f t="shared" ref="BN191:BT200" si="589">MH</f>
        <v>21000</v>
      </c>
      <c r="BO191" s="61">
        <f t="shared" si="589"/>
        <v>21000</v>
      </c>
      <c r="BP191" s="61">
        <f t="shared" si="589"/>
        <v>21000</v>
      </c>
      <c r="BQ191" s="61">
        <f t="shared" si="589"/>
        <v>21000</v>
      </c>
      <c r="BR191" s="61">
        <f t="shared" si="589"/>
        <v>21000</v>
      </c>
      <c r="BS191" s="61">
        <f t="shared" si="589"/>
        <v>21000</v>
      </c>
      <c r="BT191" s="61">
        <f t="shared" si="583"/>
        <v>21000</v>
      </c>
      <c r="BU191" s="61">
        <f t="shared" si="583"/>
        <v>21000</v>
      </c>
      <c r="BV191" s="61">
        <f>MP</f>
        <v>20000</v>
      </c>
      <c r="BW191" s="61">
        <f t="shared" ref="BW191:BX191" si="590">MP</f>
        <v>20000</v>
      </c>
      <c r="BX191" s="61">
        <f t="shared" si="590"/>
        <v>20000</v>
      </c>
      <c r="BY191" s="61">
        <f t="shared" ref="BY191:BY228" si="591">MH</f>
        <v>21000</v>
      </c>
      <c r="BZ191" s="61">
        <f t="shared" si="576"/>
        <v>21000</v>
      </c>
      <c r="CA191" s="61">
        <f t="shared" si="576"/>
        <v>21000</v>
      </c>
      <c r="CB191" s="61">
        <f t="shared" si="576"/>
        <v>21000</v>
      </c>
      <c r="CC191" s="61">
        <f t="shared" si="576"/>
        <v>21000</v>
      </c>
      <c r="CD191" s="61">
        <f t="shared" si="576"/>
        <v>21000</v>
      </c>
      <c r="CE191" s="61">
        <f t="shared" si="584"/>
        <v>21000</v>
      </c>
      <c r="CF191" s="61">
        <f t="shared" si="584"/>
        <v>21000</v>
      </c>
      <c r="CG191" s="61">
        <f t="shared" si="584"/>
        <v>21000</v>
      </c>
      <c r="CH191" s="61">
        <f t="shared" si="584"/>
        <v>21000</v>
      </c>
      <c r="CI191" s="61">
        <f t="shared" si="585"/>
        <v>21000</v>
      </c>
      <c r="CJ191" s="61">
        <f t="shared" si="585"/>
        <v>21000</v>
      </c>
      <c r="CK191" s="61">
        <f t="shared" si="585"/>
        <v>21000</v>
      </c>
      <c r="CL191" s="61">
        <f t="shared" si="585"/>
        <v>21000</v>
      </c>
      <c r="CM191" s="61">
        <f t="shared" si="586"/>
        <v>21000</v>
      </c>
      <c r="CN191" s="61">
        <f t="shared" si="586"/>
        <v>21000</v>
      </c>
      <c r="CO191" s="61">
        <f t="shared" si="577"/>
        <v>21000</v>
      </c>
      <c r="CP191" s="61">
        <f t="shared" si="577"/>
        <v>21000</v>
      </c>
      <c r="CQ191" s="61">
        <f t="shared" si="577"/>
        <v>21000</v>
      </c>
      <c r="CR191" s="61">
        <f t="shared" si="577"/>
        <v>21000</v>
      </c>
      <c r="CS191" s="61">
        <f t="shared" si="577"/>
        <v>21000</v>
      </c>
      <c r="CT191" s="61">
        <f t="shared" si="578"/>
        <v>21000</v>
      </c>
      <c r="CU191" s="61">
        <f t="shared" si="579"/>
        <v>21000</v>
      </c>
      <c r="CV191" s="61">
        <f t="shared" si="570"/>
        <v>21000</v>
      </c>
      <c r="CW191" s="61">
        <f t="shared" si="564"/>
        <v>21000</v>
      </c>
      <c r="CX191" s="61">
        <f t="shared" si="571"/>
        <v>21000</v>
      </c>
      <c r="CY191" s="61">
        <f>CT</f>
        <v>7000</v>
      </c>
      <c r="CZ191" s="61">
        <f t="shared" si="587"/>
        <v>7000</v>
      </c>
      <c r="DA191" s="61">
        <f t="shared" si="553"/>
        <v>7000</v>
      </c>
      <c r="DB191" s="61">
        <f t="shared" si="553"/>
        <v>7000</v>
      </c>
      <c r="DC191" s="61">
        <f t="shared" si="537"/>
        <v>7000</v>
      </c>
      <c r="DD191" s="61">
        <f t="shared" si="531"/>
        <v>7000</v>
      </c>
      <c r="DE191" s="61">
        <f t="shared" si="526"/>
        <v>7000</v>
      </c>
      <c r="DF191" s="61">
        <f t="shared" si="521"/>
        <v>7000</v>
      </c>
      <c r="DG191" s="61">
        <f t="shared" si="521"/>
        <v>7000</v>
      </c>
      <c r="DH191" s="61">
        <f t="shared" si="509"/>
        <v>7000</v>
      </c>
      <c r="DI191" s="61">
        <f t="shared" si="500"/>
        <v>7000</v>
      </c>
      <c r="DJ191" s="61">
        <f t="shared" si="502"/>
        <v>7000</v>
      </c>
      <c r="DK191" s="61">
        <f t="shared" si="580"/>
        <v>7000</v>
      </c>
      <c r="DL191" s="61">
        <f t="shared" si="580"/>
        <v>7000</v>
      </c>
      <c r="DM191" s="61">
        <f>CT</f>
        <v>7000</v>
      </c>
      <c r="DN191" s="61">
        <f t="shared" si="581"/>
        <v>7000</v>
      </c>
      <c r="DO191" s="61">
        <f t="shared" si="581"/>
        <v>7000</v>
      </c>
      <c r="DP191" s="61">
        <f t="shared" si="581"/>
        <v>7000</v>
      </c>
      <c r="DQ191" s="61">
        <f t="shared" si="581"/>
        <v>7000</v>
      </c>
      <c r="DR191" s="61">
        <f t="shared" si="539"/>
        <v>26000</v>
      </c>
      <c r="DS191" s="61">
        <f t="shared" ref="DS191:DS213" si="592">OD</f>
        <v>26000</v>
      </c>
      <c r="DT191" s="61">
        <f t="shared" si="558"/>
        <v>26000</v>
      </c>
      <c r="DU191" s="61">
        <f t="shared" si="539"/>
        <v>26000</v>
      </c>
      <c r="DV191" s="61">
        <f t="shared" si="540"/>
        <v>26000</v>
      </c>
      <c r="DW191" s="61">
        <f t="shared" si="534"/>
        <v>26000</v>
      </c>
      <c r="DX191" s="61">
        <f t="shared" si="534"/>
        <v>26000</v>
      </c>
      <c r="DY191" s="61">
        <f t="shared" si="534"/>
        <v>26000</v>
      </c>
      <c r="DZ191" s="61">
        <f t="shared" si="534"/>
        <v>26000</v>
      </c>
      <c r="EA191" s="61">
        <f t="shared" si="522"/>
        <v>26000</v>
      </c>
      <c r="EB191" s="61">
        <f t="shared" si="522"/>
        <v>26000</v>
      </c>
      <c r="EC191" s="61">
        <f t="shared" si="522"/>
        <v>26000</v>
      </c>
      <c r="ED191" s="61">
        <f t="shared" si="522"/>
        <v>26000</v>
      </c>
      <c r="EE191" s="61">
        <f t="shared" si="588"/>
        <v>26000</v>
      </c>
      <c r="EF191" s="61">
        <f t="shared" si="588"/>
        <v>26000</v>
      </c>
      <c r="EG191" s="61">
        <f t="shared" si="588"/>
        <v>26000</v>
      </c>
      <c r="EH191" s="61">
        <f t="shared" si="588"/>
        <v>26000</v>
      </c>
      <c r="EI191" s="61">
        <f t="shared" si="588"/>
        <v>26000</v>
      </c>
      <c r="EJ191" s="61">
        <f t="shared" si="543"/>
        <v>26000</v>
      </c>
      <c r="EK191" s="61">
        <f t="shared" si="515"/>
        <v>26000</v>
      </c>
      <c r="EL191" s="61">
        <f t="shared" si="515"/>
        <v>26000</v>
      </c>
      <c r="EM191" s="61">
        <f t="shared" si="529"/>
        <v>26000</v>
      </c>
      <c r="EN191" s="61">
        <f t="shared" si="529"/>
        <v>26000</v>
      </c>
      <c r="EO191" s="61">
        <f t="shared" si="529"/>
        <v>26000</v>
      </c>
      <c r="EP191" s="61">
        <f t="shared" si="536"/>
        <v>26000</v>
      </c>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row>
    <row r="192" spans="1:233" ht="1.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f t="shared" si="511"/>
        <v>12000</v>
      </c>
      <c r="AI192" s="61">
        <f t="shared" si="506"/>
        <v>12000</v>
      </c>
      <c r="AJ192" s="61">
        <f t="shared" si="525"/>
        <v>12000</v>
      </c>
      <c r="AK192" s="61">
        <f t="shared" si="525"/>
        <v>12000</v>
      </c>
      <c r="AL192" s="61">
        <f t="shared" si="519"/>
        <v>12000</v>
      </c>
      <c r="AM192" s="61">
        <f t="shared" si="519"/>
        <v>12000</v>
      </c>
      <c r="AN192" s="61">
        <f t="shared" si="519"/>
        <v>12000</v>
      </c>
      <c r="AO192" s="61">
        <f t="shared" si="519"/>
        <v>12000</v>
      </c>
      <c r="AP192" s="61"/>
      <c r="AQ192" s="61"/>
      <c r="AR192" s="61"/>
      <c r="AS192" s="61"/>
      <c r="AT192" s="61"/>
      <c r="AU192" s="61"/>
      <c r="AV192" s="61"/>
      <c r="AW192" s="61"/>
      <c r="AX192" s="61">
        <f t="shared" si="559"/>
        <v>12000</v>
      </c>
      <c r="AY192" s="61">
        <f t="shared" si="560"/>
        <v>12000</v>
      </c>
      <c r="AZ192" s="61">
        <f t="shared" si="551"/>
        <v>12000</v>
      </c>
      <c r="BA192" s="61">
        <f t="shared" si="439"/>
        <v>12000</v>
      </c>
      <c r="BB192" s="61">
        <f t="shared" ref="BB192:BE196" si="593">GJ</f>
        <v>12000</v>
      </c>
      <c r="BC192" s="61">
        <f t="shared" si="593"/>
        <v>12000</v>
      </c>
      <c r="BD192" s="61">
        <f t="shared" si="593"/>
        <v>12000</v>
      </c>
      <c r="BE192" s="61">
        <f t="shared" si="593"/>
        <v>12000</v>
      </c>
      <c r="BF192" s="61">
        <f t="shared" si="574"/>
        <v>21000</v>
      </c>
      <c r="BG192" s="61">
        <f t="shared" ref="BG192:BH192" si="594">MH</f>
        <v>21000</v>
      </c>
      <c r="BH192" s="61">
        <f t="shared" si="594"/>
        <v>21000</v>
      </c>
      <c r="BI192" s="61">
        <f t="shared" si="575"/>
        <v>21000</v>
      </c>
      <c r="BJ192" s="61">
        <f t="shared" si="575"/>
        <v>21000</v>
      </c>
      <c r="BK192" s="61">
        <f t="shared" si="575"/>
        <v>21000</v>
      </c>
      <c r="BL192" s="61">
        <f t="shared" si="575"/>
        <v>21000</v>
      </c>
      <c r="BM192" s="61">
        <f t="shared" si="575"/>
        <v>21000</v>
      </c>
      <c r="BN192" s="61">
        <f t="shared" si="589"/>
        <v>21000</v>
      </c>
      <c r="BO192" s="61">
        <f t="shared" si="589"/>
        <v>21000</v>
      </c>
      <c r="BP192" s="61">
        <f t="shared" si="589"/>
        <v>21000</v>
      </c>
      <c r="BQ192" s="61">
        <f t="shared" si="589"/>
        <v>21000</v>
      </c>
      <c r="BR192" s="61">
        <f t="shared" si="589"/>
        <v>21000</v>
      </c>
      <c r="BS192" s="61">
        <f t="shared" si="589"/>
        <v>21000</v>
      </c>
      <c r="BT192" s="61">
        <f t="shared" si="589"/>
        <v>21000</v>
      </c>
      <c r="BU192" s="61">
        <f t="shared" si="583"/>
        <v>21000</v>
      </c>
      <c r="BV192" s="61">
        <f t="shared" si="583"/>
        <v>21000</v>
      </c>
      <c r="BW192" s="61">
        <f t="shared" si="583"/>
        <v>21000</v>
      </c>
      <c r="BX192" s="61">
        <f t="shared" si="583"/>
        <v>21000</v>
      </c>
      <c r="BY192" s="61">
        <f t="shared" si="591"/>
        <v>21000</v>
      </c>
      <c r="BZ192" s="61">
        <f t="shared" si="576"/>
        <v>21000</v>
      </c>
      <c r="CA192" s="61">
        <f t="shared" si="576"/>
        <v>21000</v>
      </c>
      <c r="CB192" s="61">
        <f t="shared" si="576"/>
        <v>21000</v>
      </c>
      <c r="CC192" s="61">
        <f t="shared" si="576"/>
        <v>21000</v>
      </c>
      <c r="CD192" s="61">
        <f t="shared" si="576"/>
        <v>21000</v>
      </c>
      <c r="CE192" s="61">
        <f t="shared" si="584"/>
        <v>21000</v>
      </c>
      <c r="CF192" s="61">
        <f t="shared" si="584"/>
        <v>21000</v>
      </c>
      <c r="CG192" s="61">
        <f t="shared" si="584"/>
        <v>21000</v>
      </c>
      <c r="CH192" s="61">
        <f t="shared" si="584"/>
        <v>21000</v>
      </c>
      <c r="CI192" s="61">
        <f t="shared" si="585"/>
        <v>21000</v>
      </c>
      <c r="CJ192" s="61">
        <f t="shared" si="585"/>
        <v>21000</v>
      </c>
      <c r="CK192" s="61">
        <f t="shared" si="585"/>
        <v>21000</v>
      </c>
      <c r="CL192" s="61">
        <f t="shared" si="585"/>
        <v>21000</v>
      </c>
      <c r="CM192" s="61">
        <f t="shared" si="586"/>
        <v>21000</v>
      </c>
      <c r="CN192" s="61">
        <f t="shared" si="586"/>
        <v>21000</v>
      </c>
      <c r="CO192" s="61">
        <f t="shared" si="577"/>
        <v>21000</v>
      </c>
      <c r="CP192" s="61">
        <f t="shared" si="577"/>
        <v>21000</v>
      </c>
      <c r="CQ192" s="61">
        <f t="shared" si="577"/>
        <v>21000</v>
      </c>
      <c r="CR192" s="61">
        <f t="shared" si="577"/>
        <v>21000</v>
      </c>
      <c r="CS192" s="61">
        <f t="shared" si="577"/>
        <v>21000</v>
      </c>
      <c r="CT192" s="61">
        <f t="shared" si="578"/>
        <v>21000</v>
      </c>
      <c r="CU192" s="61">
        <f t="shared" si="579"/>
        <v>21000</v>
      </c>
      <c r="CV192" s="61">
        <f t="shared" si="570"/>
        <v>21000</v>
      </c>
      <c r="CW192" s="61">
        <f t="shared" si="564"/>
        <v>21000</v>
      </c>
      <c r="CX192" s="61">
        <f t="shared" si="571"/>
        <v>21000</v>
      </c>
      <c r="CY192" s="61">
        <f>CT</f>
        <v>7000</v>
      </c>
      <c r="CZ192" s="61">
        <f t="shared" si="587"/>
        <v>7000</v>
      </c>
      <c r="DA192" s="61">
        <f t="shared" si="553"/>
        <v>7000</v>
      </c>
      <c r="DB192" s="61">
        <f t="shared" si="553"/>
        <v>7000</v>
      </c>
      <c r="DC192" s="61">
        <f t="shared" si="537"/>
        <v>7000</v>
      </c>
      <c r="DD192" s="61">
        <f t="shared" si="531"/>
        <v>7000</v>
      </c>
      <c r="DE192" s="61">
        <f t="shared" si="526"/>
        <v>7000</v>
      </c>
      <c r="DF192" s="61">
        <f t="shared" si="521"/>
        <v>7000</v>
      </c>
      <c r="DG192" s="61">
        <f t="shared" si="521"/>
        <v>7000</v>
      </c>
      <c r="DH192" s="61">
        <f t="shared" si="509"/>
        <v>7000</v>
      </c>
      <c r="DI192" s="61">
        <f t="shared" si="500"/>
        <v>7000</v>
      </c>
      <c r="DJ192" s="61">
        <f t="shared" si="502"/>
        <v>7000</v>
      </c>
      <c r="DK192" s="61">
        <f t="shared" si="580"/>
        <v>7000</v>
      </c>
      <c r="DL192" s="61">
        <f t="shared" si="580"/>
        <v>7000</v>
      </c>
      <c r="DM192" s="61">
        <f>CT</f>
        <v>7000</v>
      </c>
      <c r="DN192" s="61">
        <f t="shared" ref="DN192:DQ202" si="595">OD</f>
        <v>26000</v>
      </c>
      <c r="DO192" s="61">
        <f t="shared" si="595"/>
        <v>26000</v>
      </c>
      <c r="DP192" s="61">
        <f t="shared" si="595"/>
        <v>26000</v>
      </c>
      <c r="DQ192" s="61">
        <f t="shared" si="595"/>
        <v>26000</v>
      </c>
      <c r="DR192" s="61">
        <f t="shared" ref="DR192:DS216" si="596">OD</f>
        <v>26000</v>
      </c>
      <c r="DS192" s="61">
        <f t="shared" si="592"/>
        <v>26000</v>
      </c>
      <c r="DT192" s="61">
        <f t="shared" si="558"/>
        <v>26000</v>
      </c>
      <c r="DU192" s="61">
        <f t="shared" si="539"/>
        <v>26000</v>
      </c>
      <c r="DV192" s="61">
        <f t="shared" si="540"/>
        <v>26000</v>
      </c>
      <c r="DW192" s="61">
        <f t="shared" si="534"/>
        <v>26000</v>
      </c>
      <c r="DX192" s="61">
        <f t="shared" si="534"/>
        <v>26000</v>
      </c>
      <c r="DY192" s="61">
        <f t="shared" si="534"/>
        <v>26000</v>
      </c>
      <c r="DZ192" s="61">
        <f t="shared" si="534"/>
        <v>26000</v>
      </c>
      <c r="EA192" s="61">
        <f t="shared" si="522"/>
        <v>26000</v>
      </c>
      <c r="EB192" s="61">
        <f t="shared" si="522"/>
        <v>26000</v>
      </c>
      <c r="EC192" s="61">
        <f t="shared" si="522"/>
        <v>26000</v>
      </c>
      <c r="ED192" s="61">
        <f t="shared" si="522"/>
        <v>26000</v>
      </c>
      <c r="EE192" s="61">
        <f t="shared" si="588"/>
        <v>26000</v>
      </c>
      <c r="EF192" s="61">
        <f t="shared" si="588"/>
        <v>26000</v>
      </c>
      <c r="EG192" s="61">
        <f t="shared" si="588"/>
        <v>26000</v>
      </c>
      <c r="EH192" s="61">
        <f t="shared" si="588"/>
        <v>26000</v>
      </c>
      <c r="EI192" s="61">
        <f t="shared" si="588"/>
        <v>26000</v>
      </c>
      <c r="EJ192" s="61">
        <f t="shared" si="543"/>
        <v>26000</v>
      </c>
      <c r="EK192" s="61">
        <f t="shared" si="515"/>
        <v>26000</v>
      </c>
      <c r="EL192" s="61">
        <f t="shared" si="515"/>
        <v>26000</v>
      </c>
      <c r="EM192" s="61">
        <f t="shared" si="529"/>
        <v>26000</v>
      </c>
      <c r="EN192" s="61">
        <f t="shared" si="529"/>
        <v>26000</v>
      </c>
      <c r="EO192" s="61">
        <f t="shared" si="529"/>
        <v>26000</v>
      </c>
      <c r="EP192" s="61">
        <f t="shared" si="536"/>
        <v>26000</v>
      </c>
      <c r="EQ192" s="61">
        <f>OD</f>
        <v>26000</v>
      </c>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row>
    <row r="193" spans="1:233" ht="1.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f t="shared" si="506"/>
        <v>12000</v>
      </c>
      <c r="AJ193" s="61">
        <f t="shared" si="525"/>
        <v>12000</v>
      </c>
      <c r="AK193" s="61">
        <f t="shared" si="525"/>
        <v>12000</v>
      </c>
      <c r="AL193" s="61">
        <f t="shared" si="519"/>
        <v>12000</v>
      </c>
      <c r="AM193" s="61">
        <f t="shared" si="519"/>
        <v>12000</v>
      </c>
      <c r="AN193" s="61"/>
      <c r="AO193" s="61"/>
      <c r="AP193" s="61"/>
      <c r="AQ193" s="61"/>
      <c r="AR193" s="61"/>
      <c r="AS193" s="61"/>
      <c r="AT193" s="61"/>
      <c r="AU193" s="61"/>
      <c r="AV193" s="61"/>
      <c r="AW193" s="61"/>
      <c r="AX193" s="61"/>
      <c r="AY193" s="61">
        <f t="shared" si="560"/>
        <v>12000</v>
      </c>
      <c r="AZ193" s="61">
        <f t="shared" si="551"/>
        <v>12000</v>
      </c>
      <c r="BA193" s="61">
        <f t="shared" si="439"/>
        <v>12000</v>
      </c>
      <c r="BB193" s="61">
        <f t="shared" si="593"/>
        <v>12000</v>
      </c>
      <c r="BC193" s="61">
        <f t="shared" si="593"/>
        <v>12000</v>
      </c>
      <c r="BD193" s="61">
        <f t="shared" si="593"/>
        <v>12000</v>
      </c>
      <c r="BE193" s="61">
        <f t="shared" si="593"/>
        <v>12000</v>
      </c>
      <c r="BF193" s="61">
        <f t="shared" si="574"/>
        <v>21000</v>
      </c>
      <c r="BG193" s="61">
        <f t="shared" ref="BG193:BH212" si="597">MH</f>
        <v>21000</v>
      </c>
      <c r="BH193" s="61">
        <f t="shared" si="597"/>
        <v>21000</v>
      </c>
      <c r="BI193" s="61">
        <f t="shared" si="575"/>
        <v>21000</v>
      </c>
      <c r="BJ193" s="61">
        <f t="shared" si="575"/>
        <v>21000</v>
      </c>
      <c r="BK193" s="61">
        <f t="shared" si="575"/>
        <v>21000</v>
      </c>
      <c r="BL193" s="61">
        <f t="shared" si="575"/>
        <v>21000</v>
      </c>
      <c r="BM193" s="61">
        <f t="shared" si="575"/>
        <v>21000</v>
      </c>
      <c r="BN193" s="61">
        <f t="shared" si="589"/>
        <v>21000</v>
      </c>
      <c r="BO193" s="61">
        <f t="shared" si="589"/>
        <v>21000</v>
      </c>
      <c r="BP193" s="61">
        <f t="shared" si="589"/>
        <v>21000</v>
      </c>
      <c r="BQ193" s="61">
        <f t="shared" si="589"/>
        <v>21000</v>
      </c>
      <c r="BR193" s="61">
        <f t="shared" si="589"/>
        <v>21000</v>
      </c>
      <c r="BS193" s="61">
        <f t="shared" si="589"/>
        <v>21000</v>
      </c>
      <c r="BT193" s="61">
        <f t="shared" si="589"/>
        <v>21000</v>
      </c>
      <c r="BU193" s="61">
        <f t="shared" ref="BU193:BU233" si="598">MH</f>
        <v>21000</v>
      </c>
      <c r="BV193" s="61">
        <f t="shared" ref="BV193:BW212" si="599">MH</f>
        <v>21000</v>
      </c>
      <c r="BW193" s="61">
        <f t="shared" si="599"/>
        <v>21000</v>
      </c>
      <c r="BX193" s="61">
        <f t="shared" ref="BX193:BX229" si="600">MH</f>
        <v>21000</v>
      </c>
      <c r="BY193" s="61">
        <f t="shared" si="591"/>
        <v>21000</v>
      </c>
      <c r="BZ193" s="61">
        <f t="shared" si="576"/>
        <v>21000</v>
      </c>
      <c r="CA193" s="61">
        <f t="shared" si="576"/>
        <v>21000</v>
      </c>
      <c r="CB193" s="61">
        <f t="shared" si="576"/>
        <v>21000</v>
      </c>
      <c r="CC193" s="61">
        <f t="shared" si="576"/>
        <v>21000</v>
      </c>
      <c r="CD193" s="61">
        <f t="shared" si="576"/>
        <v>21000</v>
      </c>
      <c r="CE193" s="61">
        <f t="shared" si="584"/>
        <v>21000</v>
      </c>
      <c r="CF193" s="61">
        <f t="shared" si="584"/>
        <v>21000</v>
      </c>
      <c r="CG193" s="61">
        <f t="shared" si="584"/>
        <v>21000</v>
      </c>
      <c r="CH193" s="61">
        <f t="shared" si="584"/>
        <v>21000</v>
      </c>
      <c r="CI193" s="61">
        <f t="shared" si="585"/>
        <v>21000</v>
      </c>
      <c r="CJ193" s="61">
        <f t="shared" si="585"/>
        <v>21000</v>
      </c>
      <c r="CK193" s="61">
        <f t="shared" si="585"/>
        <v>21000</v>
      </c>
      <c r="CL193" s="61">
        <f t="shared" si="585"/>
        <v>21000</v>
      </c>
      <c r="CM193" s="61">
        <f t="shared" si="586"/>
        <v>21000</v>
      </c>
      <c r="CN193" s="61">
        <f t="shared" si="586"/>
        <v>21000</v>
      </c>
      <c r="CO193" s="61">
        <f t="shared" si="577"/>
        <v>21000</v>
      </c>
      <c r="CP193" s="61">
        <f t="shared" si="577"/>
        <v>21000</v>
      </c>
      <c r="CQ193" s="61">
        <f t="shared" si="577"/>
        <v>21000</v>
      </c>
      <c r="CR193" s="61">
        <f t="shared" si="577"/>
        <v>21000</v>
      </c>
      <c r="CS193" s="61">
        <f t="shared" si="577"/>
        <v>21000</v>
      </c>
      <c r="CT193" s="61">
        <f t="shared" si="578"/>
        <v>21000</v>
      </c>
      <c r="CU193" s="61">
        <f t="shared" si="579"/>
        <v>21000</v>
      </c>
      <c r="CV193" s="61">
        <f t="shared" si="570"/>
        <v>21000</v>
      </c>
      <c r="CW193" s="61">
        <f t="shared" si="564"/>
        <v>21000</v>
      </c>
      <c r="CX193" s="61">
        <f t="shared" si="571"/>
        <v>21000</v>
      </c>
      <c r="CY193" s="61">
        <f>CT</f>
        <v>7000</v>
      </c>
      <c r="CZ193" s="61">
        <f t="shared" si="587"/>
        <v>7000</v>
      </c>
      <c r="DA193" s="61">
        <f t="shared" si="553"/>
        <v>7000</v>
      </c>
      <c r="DB193" s="61">
        <f t="shared" si="553"/>
        <v>7000</v>
      </c>
      <c r="DC193" s="61">
        <f t="shared" si="537"/>
        <v>7000</v>
      </c>
      <c r="DD193" s="61">
        <f t="shared" si="531"/>
        <v>7000</v>
      </c>
      <c r="DE193" s="61">
        <f t="shared" si="526"/>
        <v>7000</v>
      </c>
      <c r="DF193" s="61">
        <f t="shared" si="521"/>
        <v>7000</v>
      </c>
      <c r="DG193" s="61">
        <f t="shared" si="521"/>
        <v>7000</v>
      </c>
      <c r="DH193" s="61">
        <f t="shared" si="509"/>
        <v>7000</v>
      </c>
      <c r="DI193" s="61">
        <f t="shared" si="500"/>
        <v>7000</v>
      </c>
      <c r="DJ193" s="61">
        <f t="shared" si="502"/>
        <v>7000</v>
      </c>
      <c r="DK193" s="61">
        <f t="shared" si="580"/>
        <v>7000</v>
      </c>
      <c r="DL193" s="61">
        <f t="shared" si="580"/>
        <v>7000</v>
      </c>
      <c r="DM193" s="61">
        <f>CT</f>
        <v>7000</v>
      </c>
      <c r="DN193" s="61">
        <f t="shared" si="595"/>
        <v>26000</v>
      </c>
      <c r="DO193" s="61">
        <f t="shared" si="595"/>
        <v>26000</v>
      </c>
      <c r="DP193" s="61">
        <f t="shared" si="595"/>
        <v>26000</v>
      </c>
      <c r="DQ193" s="61">
        <f t="shared" si="595"/>
        <v>26000</v>
      </c>
      <c r="DR193" s="61">
        <f t="shared" si="596"/>
        <v>26000</v>
      </c>
      <c r="DS193" s="61">
        <f t="shared" si="592"/>
        <v>26000</v>
      </c>
      <c r="DT193" s="61">
        <f t="shared" si="558"/>
        <v>26000</v>
      </c>
      <c r="DU193" s="61">
        <f t="shared" si="539"/>
        <v>26000</v>
      </c>
      <c r="DV193" s="61">
        <f t="shared" si="540"/>
        <v>26000</v>
      </c>
      <c r="DW193" s="61">
        <f t="shared" si="534"/>
        <v>26000</v>
      </c>
      <c r="DX193" s="61">
        <f t="shared" si="534"/>
        <v>26000</v>
      </c>
      <c r="DY193" s="61">
        <f t="shared" si="534"/>
        <v>26000</v>
      </c>
      <c r="DZ193" s="61">
        <f t="shared" si="534"/>
        <v>26000</v>
      </c>
      <c r="EA193" s="61">
        <f t="shared" si="522"/>
        <v>26000</v>
      </c>
      <c r="EB193" s="61">
        <f t="shared" si="522"/>
        <v>26000</v>
      </c>
      <c r="EC193" s="61">
        <f t="shared" si="522"/>
        <v>26000</v>
      </c>
      <c r="ED193" s="61">
        <f t="shared" si="522"/>
        <v>26000</v>
      </c>
      <c r="EE193" s="61">
        <f t="shared" si="588"/>
        <v>26000</v>
      </c>
      <c r="EF193" s="61">
        <f t="shared" si="588"/>
        <v>26000</v>
      </c>
      <c r="EG193" s="61">
        <f t="shared" si="588"/>
        <v>26000</v>
      </c>
      <c r="EH193" s="61">
        <f t="shared" si="588"/>
        <v>26000</v>
      </c>
      <c r="EI193" s="61">
        <f t="shared" si="588"/>
        <v>26000</v>
      </c>
      <c r="EJ193" s="61">
        <f t="shared" si="543"/>
        <v>26000</v>
      </c>
      <c r="EK193" s="61">
        <f t="shared" si="515"/>
        <v>26000</v>
      </c>
      <c r="EL193" s="61">
        <f t="shared" si="515"/>
        <v>26000</v>
      </c>
      <c r="EM193" s="61">
        <f t="shared" si="529"/>
        <v>26000</v>
      </c>
      <c r="EN193" s="61">
        <f t="shared" si="529"/>
        <v>26000</v>
      </c>
      <c r="EO193" s="61">
        <f t="shared" si="529"/>
        <v>26000</v>
      </c>
      <c r="EP193" s="61">
        <f t="shared" si="536"/>
        <v>26000</v>
      </c>
      <c r="EQ193" s="61">
        <f>OD</f>
        <v>26000</v>
      </c>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row>
    <row r="194" spans="1:233" ht="1.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f t="shared" si="525"/>
        <v>12000</v>
      </c>
      <c r="AK194" s="61">
        <f t="shared" si="525"/>
        <v>12000</v>
      </c>
      <c r="AL194" s="61">
        <f>GJ</f>
        <v>12000</v>
      </c>
      <c r="AM194" s="61"/>
      <c r="AN194" s="61"/>
      <c r="AO194" s="61"/>
      <c r="AP194" s="61"/>
      <c r="AQ194" s="61"/>
      <c r="AR194" s="61"/>
      <c r="AS194" s="61"/>
      <c r="AT194" s="61"/>
      <c r="AU194" s="61"/>
      <c r="AV194" s="61"/>
      <c r="AW194" s="61"/>
      <c r="AX194" s="61"/>
      <c r="AY194" s="61">
        <f t="shared" si="560"/>
        <v>12000</v>
      </c>
      <c r="AZ194" s="61">
        <f t="shared" si="551"/>
        <v>12000</v>
      </c>
      <c r="BA194" s="61">
        <f t="shared" si="439"/>
        <v>12000</v>
      </c>
      <c r="BB194" s="61">
        <f t="shared" si="593"/>
        <v>12000</v>
      </c>
      <c r="BC194" s="61">
        <f t="shared" si="593"/>
        <v>12000</v>
      </c>
      <c r="BD194" s="61">
        <f t="shared" si="593"/>
        <v>12000</v>
      </c>
      <c r="BE194" s="61">
        <f t="shared" si="593"/>
        <v>12000</v>
      </c>
      <c r="BF194" s="61">
        <f t="shared" si="574"/>
        <v>21000</v>
      </c>
      <c r="BG194" s="61">
        <f t="shared" si="597"/>
        <v>21000</v>
      </c>
      <c r="BH194" s="61">
        <f t="shared" si="597"/>
        <v>21000</v>
      </c>
      <c r="BI194" s="61">
        <f t="shared" si="575"/>
        <v>21000</v>
      </c>
      <c r="BJ194" s="61">
        <f t="shared" si="575"/>
        <v>21000</v>
      </c>
      <c r="BK194" s="61">
        <f t="shared" si="575"/>
        <v>21000</v>
      </c>
      <c r="BL194" s="61">
        <f t="shared" si="575"/>
        <v>21000</v>
      </c>
      <c r="BM194" s="61">
        <f t="shared" si="575"/>
        <v>21000</v>
      </c>
      <c r="BN194" s="61">
        <f t="shared" si="589"/>
        <v>21000</v>
      </c>
      <c r="BO194" s="61">
        <f t="shared" si="589"/>
        <v>21000</v>
      </c>
      <c r="BP194" s="61">
        <f t="shared" si="589"/>
        <v>21000</v>
      </c>
      <c r="BQ194" s="61">
        <f t="shared" si="589"/>
        <v>21000</v>
      </c>
      <c r="BR194" s="61">
        <f t="shared" si="589"/>
        <v>21000</v>
      </c>
      <c r="BS194" s="61">
        <f t="shared" si="589"/>
        <v>21000</v>
      </c>
      <c r="BT194" s="61">
        <f t="shared" si="589"/>
        <v>21000</v>
      </c>
      <c r="BU194" s="61">
        <f t="shared" si="598"/>
        <v>21000</v>
      </c>
      <c r="BV194" s="61">
        <f t="shared" si="599"/>
        <v>21000</v>
      </c>
      <c r="BW194" s="61">
        <f t="shared" si="599"/>
        <v>21000</v>
      </c>
      <c r="BX194" s="61">
        <f t="shared" si="600"/>
        <v>21000</v>
      </c>
      <c r="BY194" s="61">
        <f t="shared" si="591"/>
        <v>21000</v>
      </c>
      <c r="BZ194" s="61">
        <f t="shared" si="576"/>
        <v>21000</v>
      </c>
      <c r="CA194" s="61">
        <f t="shared" si="576"/>
        <v>21000</v>
      </c>
      <c r="CB194" s="61">
        <f t="shared" si="576"/>
        <v>21000</v>
      </c>
      <c r="CC194" s="61">
        <f t="shared" si="576"/>
        <v>21000</v>
      </c>
      <c r="CD194" s="61">
        <f t="shared" si="576"/>
        <v>21000</v>
      </c>
      <c r="CE194" s="61">
        <f t="shared" si="584"/>
        <v>21000</v>
      </c>
      <c r="CF194" s="61">
        <f t="shared" si="584"/>
        <v>21000</v>
      </c>
      <c r="CG194" s="61">
        <f t="shared" si="584"/>
        <v>21000</v>
      </c>
      <c r="CH194" s="61">
        <f t="shared" si="584"/>
        <v>21000</v>
      </c>
      <c r="CI194" s="61">
        <f t="shared" si="585"/>
        <v>21000</v>
      </c>
      <c r="CJ194" s="61">
        <f t="shared" si="585"/>
        <v>21000</v>
      </c>
      <c r="CK194" s="61">
        <f t="shared" si="585"/>
        <v>21000</v>
      </c>
      <c r="CL194" s="61">
        <f t="shared" si="585"/>
        <v>21000</v>
      </c>
      <c r="CM194" s="61">
        <f t="shared" si="586"/>
        <v>21000</v>
      </c>
      <c r="CN194" s="61">
        <f t="shared" si="586"/>
        <v>21000</v>
      </c>
      <c r="CO194" s="61">
        <f t="shared" si="577"/>
        <v>21000</v>
      </c>
      <c r="CP194" s="61">
        <f t="shared" si="577"/>
        <v>21000</v>
      </c>
      <c r="CQ194" s="61">
        <f t="shared" si="577"/>
        <v>21000</v>
      </c>
      <c r="CR194" s="61">
        <f t="shared" si="577"/>
        <v>21000</v>
      </c>
      <c r="CS194" s="61">
        <f t="shared" si="577"/>
        <v>21000</v>
      </c>
      <c r="CT194" s="61">
        <f t="shared" si="578"/>
        <v>21000</v>
      </c>
      <c r="CU194" s="61">
        <f t="shared" si="579"/>
        <v>21000</v>
      </c>
      <c r="CV194" s="61">
        <f t="shared" si="570"/>
        <v>21000</v>
      </c>
      <c r="CW194" s="61">
        <f t="shared" si="564"/>
        <v>21000</v>
      </c>
      <c r="CX194" s="61">
        <f t="shared" si="571"/>
        <v>21000</v>
      </c>
      <c r="CY194" s="61">
        <f t="shared" si="587"/>
        <v>7000</v>
      </c>
      <c r="CZ194" s="61">
        <f t="shared" si="587"/>
        <v>7000</v>
      </c>
      <c r="DA194" s="61">
        <f t="shared" si="553"/>
        <v>7000</v>
      </c>
      <c r="DB194" s="61">
        <f t="shared" si="553"/>
        <v>7000</v>
      </c>
      <c r="DC194" s="61">
        <f t="shared" si="537"/>
        <v>7000</v>
      </c>
      <c r="DD194" s="61">
        <f t="shared" si="531"/>
        <v>7000</v>
      </c>
      <c r="DE194" s="61">
        <f t="shared" si="526"/>
        <v>7000</v>
      </c>
      <c r="DF194" s="61">
        <f t="shared" si="521"/>
        <v>7000</v>
      </c>
      <c r="DG194" s="61">
        <f t="shared" si="521"/>
        <v>7000</v>
      </c>
      <c r="DH194" s="61">
        <f t="shared" si="509"/>
        <v>7000</v>
      </c>
      <c r="DI194" s="61">
        <f t="shared" si="500"/>
        <v>7000</v>
      </c>
      <c r="DJ194" s="61">
        <f t="shared" si="502"/>
        <v>7000</v>
      </c>
      <c r="DK194" s="61">
        <f t="shared" si="580"/>
        <v>7000</v>
      </c>
      <c r="DL194" s="61">
        <f t="shared" si="580"/>
        <v>7000</v>
      </c>
      <c r="DM194" s="61">
        <f>CT</f>
        <v>7000</v>
      </c>
      <c r="DN194" s="61">
        <f t="shared" si="595"/>
        <v>26000</v>
      </c>
      <c r="DO194" s="61">
        <f t="shared" si="595"/>
        <v>26000</v>
      </c>
      <c r="DP194" s="61">
        <f t="shared" si="595"/>
        <v>26000</v>
      </c>
      <c r="DQ194" s="61">
        <f t="shared" si="595"/>
        <v>26000</v>
      </c>
      <c r="DR194" s="61">
        <f t="shared" si="596"/>
        <v>26000</v>
      </c>
      <c r="DS194" s="61">
        <f t="shared" si="592"/>
        <v>26000</v>
      </c>
      <c r="DT194" s="61">
        <f t="shared" si="558"/>
        <v>26000</v>
      </c>
      <c r="DU194" s="61">
        <f t="shared" si="539"/>
        <v>26000</v>
      </c>
      <c r="DV194" s="61">
        <f t="shared" si="540"/>
        <v>26000</v>
      </c>
      <c r="DW194" s="61">
        <f t="shared" si="534"/>
        <v>26000</v>
      </c>
      <c r="DX194" s="61">
        <f t="shared" si="534"/>
        <v>26000</v>
      </c>
      <c r="DY194" s="61">
        <f t="shared" si="534"/>
        <v>26000</v>
      </c>
      <c r="DZ194" s="61">
        <f t="shared" si="534"/>
        <v>26000</v>
      </c>
      <c r="EA194" s="61">
        <f t="shared" si="522"/>
        <v>26000</v>
      </c>
      <c r="EB194" s="61">
        <f t="shared" si="522"/>
        <v>26000</v>
      </c>
      <c r="EC194" s="61">
        <f t="shared" si="522"/>
        <v>26000</v>
      </c>
      <c r="ED194" s="61">
        <f t="shared" si="522"/>
        <v>26000</v>
      </c>
      <c r="EE194" s="61">
        <f t="shared" si="588"/>
        <v>26000</v>
      </c>
      <c r="EF194" s="61">
        <f t="shared" si="588"/>
        <v>26000</v>
      </c>
      <c r="EG194" s="61">
        <f t="shared" si="588"/>
        <v>26000</v>
      </c>
      <c r="EH194" s="61">
        <f t="shared" si="588"/>
        <v>26000</v>
      </c>
      <c r="EI194" s="61">
        <f t="shared" si="588"/>
        <v>26000</v>
      </c>
      <c r="EJ194" s="61">
        <f t="shared" si="543"/>
        <v>26000</v>
      </c>
      <c r="EK194" s="61">
        <f t="shared" si="515"/>
        <v>26000</v>
      </c>
      <c r="EL194" s="61">
        <f t="shared" si="515"/>
        <v>26000</v>
      </c>
      <c r="EM194" s="61">
        <f t="shared" si="529"/>
        <v>26000</v>
      </c>
      <c r="EN194" s="61">
        <f t="shared" si="529"/>
        <v>26000</v>
      </c>
      <c r="EO194" s="61">
        <f t="shared" si="529"/>
        <v>26000</v>
      </c>
      <c r="EP194" s="61">
        <f t="shared" si="536"/>
        <v>26000</v>
      </c>
      <c r="EQ194" s="61">
        <f>OD</f>
        <v>26000</v>
      </c>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row>
    <row r="195" spans="1:233" ht="1.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f t="shared" si="560"/>
        <v>12000</v>
      </c>
      <c r="AZ195" s="61">
        <f t="shared" si="551"/>
        <v>12000</v>
      </c>
      <c r="BA195" s="61">
        <f t="shared" si="439"/>
        <v>12000</v>
      </c>
      <c r="BB195" s="61">
        <f t="shared" si="593"/>
        <v>12000</v>
      </c>
      <c r="BC195" s="61">
        <f t="shared" si="593"/>
        <v>12000</v>
      </c>
      <c r="BD195" s="61">
        <f t="shared" si="593"/>
        <v>12000</v>
      </c>
      <c r="BE195" s="61">
        <f t="shared" si="593"/>
        <v>12000</v>
      </c>
      <c r="BF195" s="61">
        <f t="shared" si="574"/>
        <v>21000</v>
      </c>
      <c r="BG195" s="61">
        <f t="shared" si="597"/>
        <v>21000</v>
      </c>
      <c r="BH195" s="61">
        <f t="shared" si="597"/>
        <v>21000</v>
      </c>
      <c r="BI195" s="61">
        <f t="shared" si="575"/>
        <v>21000</v>
      </c>
      <c r="BJ195" s="61">
        <f t="shared" si="575"/>
        <v>21000</v>
      </c>
      <c r="BK195" s="61">
        <f t="shared" si="575"/>
        <v>21000</v>
      </c>
      <c r="BL195" s="61">
        <f t="shared" si="575"/>
        <v>21000</v>
      </c>
      <c r="BM195" s="61">
        <f t="shared" si="575"/>
        <v>21000</v>
      </c>
      <c r="BN195" s="61">
        <f t="shared" si="589"/>
        <v>21000</v>
      </c>
      <c r="BO195" s="61">
        <f t="shared" si="589"/>
        <v>21000</v>
      </c>
      <c r="BP195" s="61">
        <f t="shared" si="589"/>
        <v>21000</v>
      </c>
      <c r="BQ195" s="61">
        <f t="shared" si="589"/>
        <v>21000</v>
      </c>
      <c r="BR195" s="61">
        <f t="shared" si="589"/>
        <v>21000</v>
      </c>
      <c r="BS195" s="61">
        <f t="shared" si="589"/>
        <v>21000</v>
      </c>
      <c r="BT195" s="61">
        <f t="shared" si="589"/>
        <v>21000</v>
      </c>
      <c r="BU195" s="61">
        <f t="shared" si="598"/>
        <v>21000</v>
      </c>
      <c r="BV195" s="61">
        <f t="shared" si="599"/>
        <v>21000</v>
      </c>
      <c r="BW195" s="61">
        <f t="shared" si="599"/>
        <v>21000</v>
      </c>
      <c r="BX195" s="61">
        <f t="shared" si="600"/>
        <v>21000</v>
      </c>
      <c r="BY195" s="61">
        <f t="shared" si="591"/>
        <v>21000</v>
      </c>
      <c r="BZ195" s="61">
        <f t="shared" si="576"/>
        <v>21000</v>
      </c>
      <c r="CA195" s="61">
        <f t="shared" si="576"/>
        <v>21000</v>
      </c>
      <c r="CB195" s="61">
        <f t="shared" si="576"/>
        <v>21000</v>
      </c>
      <c r="CC195" s="61">
        <f t="shared" si="576"/>
        <v>21000</v>
      </c>
      <c r="CD195" s="61">
        <f t="shared" si="576"/>
        <v>21000</v>
      </c>
      <c r="CE195" s="61">
        <f t="shared" si="584"/>
        <v>21000</v>
      </c>
      <c r="CF195" s="61">
        <f t="shared" si="584"/>
        <v>21000</v>
      </c>
      <c r="CG195" s="61">
        <f t="shared" si="584"/>
        <v>21000</v>
      </c>
      <c r="CH195" s="61">
        <f t="shared" si="584"/>
        <v>21000</v>
      </c>
      <c r="CI195" s="61">
        <f t="shared" si="585"/>
        <v>21000</v>
      </c>
      <c r="CJ195" s="61">
        <f t="shared" si="585"/>
        <v>21000</v>
      </c>
      <c r="CK195" s="61">
        <f t="shared" si="585"/>
        <v>21000</v>
      </c>
      <c r="CL195" s="61">
        <f t="shared" si="585"/>
        <v>21000</v>
      </c>
      <c r="CM195" s="61">
        <f t="shared" si="586"/>
        <v>21000</v>
      </c>
      <c r="CN195" s="61">
        <f t="shared" si="586"/>
        <v>21000</v>
      </c>
      <c r="CO195" s="61">
        <f t="shared" si="577"/>
        <v>21000</v>
      </c>
      <c r="CP195" s="61">
        <f t="shared" si="577"/>
        <v>21000</v>
      </c>
      <c r="CQ195" s="61">
        <f t="shared" si="577"/>
        <v>21000</v>
      </c>
      <c r="CR195" s="61">
        <f t="shared" si="577"/>
        <v>21000</v>
      </c>
      <c r="CS195" s="61">
        <f t="shared" si="577"/>
        <v>21000</v>
      </c>
      <c r="CT195" s="61">
        <f t="shared" si="578"/>
        <v>21000</v>
      </c>
      <c r="CU195" s="61">
        <f t="shared" si="579"/>
        <v>21000</v>
      </c>
      <c r="CV195" s="61">
        <f t="shared" si="570"/>
        <v>21000</v>
      </c>
      <c r="CW195" s="61">
        <f t="shared" si="564"/>
        <v>21000</v>
      </c>
      <c r="CX195" s="61">
        <f t="shared" si="571"/>
        <v>21000</v>
      </c>
      <c r="CY195" s="61">
        <f t="shared" si="587"/>
        <v>7000</v>
      </c>
      <c r="CZ195" s="61">
        <f t="shared" si="587"/>
        <v>7000</v>
      </c>
      <c r="DA195" s="61">
        <f t="shared" si="553"/>
        <v>7000</v>
      </c>
      <c r="DB195" s="61">
        <f t="shared" si="553"/>
        <v>7000</v>
      </c>
      <c r="DC195" s="61">
        <f t="shared" si="537"/>
        <v>7000</v>
      </c>
      <c r="DD195" s="61">
        <f t="shared" si="531"/>
        <v>7000</v>
      </c>
      <c r="DE195" s="61">
        <f t="shared" si="526"/>
        <v>7000</v>
      </c>
      <c r="DF195" s="61">
        <f t="shared" si="521"/>
        <v>7000</v>
      </c>
      <c r="DG195" s="61">
        <f t="shared" si="521"/>
        <v>7000</v>
      </c>
      <c r="DH195" s="61">
        <f t="shared" si="509"/>
        <v>7000</v>
      </c>
      <c r="DI195" s="61">
        <f t="shared" si="500"/>
        <v>7000</v>
      </c>
      <c r="DJ195" s="61">
        <f t="shared" si="502"/>
        <v>7000</v>
      </c>
      <c r="DK195" s="61">
        <f t="shared" si="580"/>
        <v>7000</v>
      </c>
      <c r="DL195" s="61">
        <f t="shared" si="580"/>
        <v>7000</v>
      </c>
      <c r="DM195" s="61">
        <f t="shared" ref="DM195:DM202" si="601">OD</f>
        <v>26000</v>
      </c>
      <c r="DN195" s="61">
        <f t="shared" si="595"/>
        <v>26000</v>
      </c>
      <c r="DO195" s="61">
        <f t="shared" si="595"/>
        <v>26000</v>
      </c>
      <c r="DP195" s="61">
        <f t="shared" si="595"/>
        <v>26000</v>
      </c>
      <c r="DQ195" s="61">
        <f t="shared" si="595"/>
        <v>26000</v>
      </c>
      <c r="DR195" s="61">
        <f t="shared" si="596"/>
        <v>26000</v>
      </c>
      <c r="DS195" s="61">
        <f t="shared" si="592"/>
        <v>26000</v>
      </c>
      <c r="DT195" s="61">
        <f t="shared" si="558"/>
        <v>26000</v>
      </c>
      <c r="DU195" s="61">
        <f t="shared" si="539"/>
        <v>26000</v>
      </c>
      <c r="DV195" s="61">
        <f t="shared" si="540"/>
        <v>26000</v>
      </c>
      <c r="DW195" s="61">
        <f t="shared" si="534"/>
        <v>26000</v>
      </c>
      <c r="DX195" s="61">
        <f t="shared" si="534"/>
        <v>26000</v>
      </c>
      <c r="DY195" s="61">
        <f t="shared" si="534"/>
        <v>26000</v>
      </c>
      <c r="DZ195" s="61">
        <f t="shared" si="534"/>
        <v>26000</v>
      </c>
      <c r="EA195" s="61">
        <f t="shared" si="522"/>
        <v>26000</v>
      </c>
      <c r="EB195" s="61">
        <f t="shared" si="522"/>
        <v>26000</v>
      </c>
      <c r="EC195" s="61">
        <f t="shared" si="522"/>
        <v>26000</v>
      </c>
      <c r="ED195" s="61">
        <f t="shared" si="522"/>
        <v>26000</v>
      </c>
      <c r="EE195" s="61">
        <f t="shared" si="588"/>
        <v>26000</v>
      </c>
      <c r="EF195" s="61">
        <f t="shared" si="588"/>
        <v>26000</v>
      </c>
      <c r="EG195" s="61">
        <f t="shared" si="588"/>
        <v>26000</v>
      </c>
      <c r="EH195" s="61">
        <f t="shared" si="588"/>
        <v>26000</v>
      </c>
      <c r="EI195" s="61">
        <f t="shared" si="588"/>
        <v>26000</v>
      </c>
      <c r="EJ195" s="61">
        <f t="shared" si="543"/>
        <v>26000</v>
      </c>
      <c r="EK195" s="61">
        <f t="shared" si="515"/>
        <v>26000</v>
      </c>
      <c r="EL195" s="61">
        <f t="shared" si="515"/>
        <v>26000</v>
      </c>
      <c r="EM195" s="61">
        <f t="shared" si="529"/>
        <v>26000</v>
      </c>
      <c r="EN195" s="61">
        <f t="shared" si="529"/>
        <v>26000</v>
      </c>
      <c r="EO195" s="61">
        <f t="shared" si="529"/>
        <v>26000</v>
      </c>
      <c r="EP195" s="61">
        <f t="shared" si="536"/>
        <v>26000</v>
      </c>
      <c r="EQ195" s="61">
        <f t="shared" si="536"/>
        <v>26000</v>
      </c>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row>
    <row r="196" spans="1:233" ht="1.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f t="shared" si="560"/>
        <v>12000</v>
      </c>
      <c r="AZ196" s="61">
        <f t="shared" si="551"/>
        <v>12000</v>
      </c>
      <c r="BA196" s="61">
        <f t="shared" si="439"/>
        <v>12000</v>
      </c>
      <c r="BB196" s="61">
        <f t="shared" si="593"/>
        <v>12000</v>
      </c>
      <c r="BC196" s="61">
        <f t="shared" si="593"/>
        <v>12000</v>
      </c>
      <c r="BD196" s="61">
        <f t="shared" si="593"/>
        <v>12000</v>
      </c>
      <c r="BE196" s="61">
        <f t="shared" si="593"/>
        <v>12000</v>
      </c>
      <c r="BF196" s="61">
        <f t="shared" ref="BF196:BF227" si="602">MH</f>
        <v>21000</v>
      </c>
      <c r="BG196" s="61">
        <f t="shared" si="597"/>
        <v>21000</v>
      </c>
      <c r="BH196" s="61">
        <f t="shared" si="597"/>
        <v>21000</v>
      </c>
      <c r="BI196" s="61">
        <f t="shared" si="575"/>
        <v>21000</v>
      </c>
      <c r="BJ196" s="61">
        <f t="shared" si="575"/>
        <v>21000</v>
      </c>
      <c r="BK196" s="61">
        <f t="shared" si="575"/>
        <v>21000</v>
      </c>
      <c r="BL196" s="61">
        <f t="shared" si="575"/>
        <v>21000</v>
      </c>
      <c r="BM196" s="61">
        <f t="shared" si="575"/>
        <v>21000</v>
      </c>
      <c r="BN196" s="61">
        <f t="shared" si="589"/>
        <v>21000</v>
      </c>
      <c r="BO196" s="61">
        <f t="shared" si="589"/>
        <v>21000</v>
      </c>
      <c r="BP196" s="61">
        <f t="shared" si="589"/>
        <v>21000</v>
      </c>
      <c r="BQ196" s="61">
        <f t="shared" si="589"/>
        <v>21000</v>
      </c>
      <c r="BR196" s="61">
        <f t="shared" si="589"/>
        <v>21000</v>
      </c>
      <c r="BS196" s="61">
        <f t="shared" si="589"/>
        <v>21000</v>
      </c>
      <c r="BT196" s="61">
        <f t="shared" si="589"/>
        <v>21000</v>
      </c>
      <c r="BU196" s="61">
        <f t="shared" si="598"/>
        <v>21000</v>
      </c>
      <c r="BV196" s="61">
        <f t="shared" si="599"/>
        <v>21000</v>
      </c>
      <c r="BW196" s="61">
        <f t="shared" si="599"/>
        <v>21000</v>
      </c>
      <c r="BX196" s="61">
        <f t="shared" si="600"/>
        <v>21000</v>
      </c>
      <c r="BY196" s="61">
        <f t="shared" si="591"/>
        <v>21000</v>
      </c>
      <c r="BZ196" s="61">
        <f t="shared" si="576"/>
        <v>21000</v>
      </c>
      <c r="CA196" s="61">
        <f t="shared" si="576"/>
        <v>21000</v>
      </c>
      <c r="CB196" s="61">
        <f t="shared" si="576"/>
        <v>21000</v>
      </c>
      <c r="CC196" s="61">
        <f t="shared" si="576"/>
        <v>21000</v>
      </c>
      <c r="CD196" s="61">
        <f t="shared" si="576"/>
        <v>21000</v>
      </c>
      <c r="CE196" s="61">
        <f t="shared" si="584"/>
        <v>21000</v>
      </c>
      <c r="CF196" s="61">
        <f t="shared" si="584"/>
        <v>21000</v>
      </c>
      <c r="CG196" s="61">
        <f t="shared" si="584"/>
        <v>21000</v>
      </c>
      <c r="CH196" s="61">
        <f t="shared" si="584"/>
        <v>21000</v>
      </c>
      <c r="CI196" s="61">
        <f t="shared" si="585"/>
        <v>21000</v>
      </c>
      <c r="CJ196" s="61">
        <f t="shared" si="585"/>
        <v>21000</v>
      </c>
      <c r="CK196" s="61">
        <f t="shared" si="585"/>
        <v>21000</v>
      </c>
      <c r="CL196" s="61">
        <f t="shared" si="585"/>
        <v>21000</v>
      </c>
      <c r="CM196" s="61">
        <f t="shared" si="586"/>
        <v>21000</v>
      </c>
      <c r="CN196" s="61">
        <f t="shared" si="586"/>
        <v>21000</v>
      </c>
      <c r="CO196" s="61">
        <f t="shared" si="577"/>
        <v>21000</v>
      </c>
      <c r="CP196" s="61">
        <f t="shared" si="577"/>
        <v>21000</v>
      </c>
      <c r="CQ196" s="61">
        <f t="shared" si="577"/>
        <v>21000</v>
      </c>
      <c r="CR196" s="61">
        <f t="shared" si="577"/>
        <v>21000</v>
      </c>
      <c r="CS196" s="61">
        <f t="shared" si="577"/>
        <v>21000</v>
      </c>
      <c r="CT196" s="61">
        <f t="shared" si="578"/>
        <v>21000</v>
      </c>
      <c r="CU196" s="61">
        <f t="shared" si="579"/>
        <v>21000</v>
      </c>
      <c r="CV196" s="61">
        <f t="shared" si="570"/>
        <v>21000</v>
      </c>
      <c r="CW196" s="61">
        <f t="shared" si="564"/>
        <v>21000</v>
      </c>
      <c r="CX196" s="61">
        <f t="shared" si="571"/>
        <v>21000</v>
      </c>
      <c r="CY196" s="61">
        <f t="shared" si="553"/>
        <v>7000</v>
      </c>
      <c r="CZ196" s="61">
        <f t="shared" si="553"/>
        <v>7000</v>
      </c>
      <c r="DA196" s="61">
        <f t="shared" si="553"/>
        <v>7000</v>
      </c>
      <c r="DB196" s="61">
        <f t="shared" si="553"/>
        <v>7000</v>
      </c>
      <c r="DC196" s="61">
        <f t="shared" si="537"/>
        <v>7000</v>
      </c>
      <c r="DD196" s="61">
        <f t="shared" si="531"/>
        <v>7000</v>
      </c>
      <c r="DE196" s="61">
        <f t="shared" si="526"/>
        <v>7000</v>
      </c>
      <c r="DF196" s="61">
        <f t="shared" ref="DF196:DG215" si="603">CT</f>
        <v>7000</v>
      </c>
      <c r="DG196" s="61">
        <f t="shared" si="603"/>
        <v>7000</v>
      </c>
      <c r="DH196" s="61">
        <f t="shared" si="509"/>
        <v>7000</v>
      </c>
      <c r="DI196" s="61">
        <f t="shared" si="500"/>
        <v>7000</v>
      </c>
      <c r="DJ196" s="61">
        <f t="shared" si="502"/>
        <v>7000</v>
      </c>
      <c r="DK196" s="61">
        <f t="shared" si="580"/>
        <v>7000</v>
      </c>
      <c r="DL196" s="61">
        <f t="shared" si="580"/>
        <v>7000</v>
      </c>
      <c r="DM196" s="61">
        <f t="shared" si="601"/>
        <v>26000</v>
      </c>
      <c r="DN196" s="61">
        <f t="shared" si="595"/>
        <v>26000</v>
      </c>
      <c r="DO196" s="61">
        <f t="shared" si="595"/>
        <v>26000</v>
      </c>
      <c r="DP196" s="61">
        <f t="shared" si="595"/>
        <v>26000</v>
      </c>
      <c r="DQ196" s="61">
        <f t="shared" si="595"/>
        <v>26000</v>
      </c>
      <c r="DR196" s="61">
        <f t="shared" si="596"/>
        <v>26000</v>
      </c>
      <c r="DS196" s="61">
        <f t="shared" si="592"/>
        <v>26000</v>
      </c>
      <c r="DT196" s="61">
        <f t="shared" si="558"/>
        <v>26000</v>
      </c>
      <c r="DU196" s="61">
        <f t="shared" si="539"/>
        <v>26000</v>
      </c>
      <c r="DV196" s="61">
        <f t="shared" si="540"/>
        <v>26000</v>
      </c>
      <c r="DW196" s="61">
        <f t="shared" si="534"/>
        <v>26000</v>
      </c>
      <c r="DX196" s="61">
        <f t="shared" si="534"/>
        <v>26000</v>
      </c>
      <c r="DY196" s="61">
        <f t="shared" si="534"/>
        <v>26000</v>
      </c>
      <c r="DZ196" s="61">
        <f t="shared" si="534"/>
        <v>26000</v>
      </c>
      <c r="EA196" s="61">
        <f t="shared" si="522"/>
        <v>26000</v>
      </c>
      <c r="EB196" s="61">
        <f t="shared" si="522"/>
        <v>26000</v>
      </c>
      <c r="EC196" s="61">
        <f t="shared" si="522"/>
        <v>26000</v>
      </c>
      <c r="ED196" s="61">
        <f t="shared" si="522"/>
        <v>26000</v>
      </c>
      <c r="EE196" s="61">
        <f t="shared" si="588"/>
        <v>26000</v>
      </c>
      <c r="EF196" s="61">
        <f t="shared" si="588"/>
        <v>26000</v>
      </c>
      <c r="EG196" s="61">
        <f t="shared" si="588"/>
        <v>26000</v>
      </c>
      <c r="EH196" s="61">
        <f t="shared" si="588"/>
        <v>26000</v>
      </c>
      <c r="EI196" s="61">
        <f t="shared" si="588"/>
        <v>26000</v>
      </c>
      <c r="EJ196" s="61">
        <f t="shared" si="543"/>
        <v>26000</v>
      </c>
      <c r="EK196" s="61">
        <f t="shared" si="515"/>
        <v>26000</v>
      </c>
      <c r="EL196" s="61">
        <f t="shared" si="515"/>
        <v>26000</v>
      </c>
      <c r="EM196" s="61">
        <f t="shared" si="529"/>
        <v>26000</v>
      </c>
      <c r="EN196" s="61">
        <f t="shared" si="529"/>
        <v>26000</v>
      </c>
      <c r="EO196" s="61">
        <f t="shared" si="529"/>
        <v>26000</v>
      </c>
      <c r="EP196" s="61">
        <f t="shared" si="536"/>
        <v>26000</v>
      </c>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row>
    <row r="197" spans="1:233" ht="1.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f>DD</f>
        <v>9000</v>
      </c>
      <c r="AZ197" s="61">
        <f t="shared" si="551"/>
        <v>12000</v>
      </c>
      <c r="BA197" s="61">
        <f t="shared" si="439"/>
        <v>12000</v>
      </c>
      <c r="BB197" s="61">
        <f t="shared" ref="BB197:BE197" si="604">MH</f>
        <v>21000</v>
      </c>
      <c r="BC197" s="61">
        <f t="shared" si="604"/>
        <v>21000</v>
      </c>
      <c r="BD197" s="61">
        <f t="shared" si="604"/>
        <v>21000</v>
      </c>
      <c r="BE197" s="61">
        <f t="shared" si="604"/>
        <v>21000</v>
      </c>
      <c r="BF197" s="61">
        <f t="shared" si="602"/>
        <v>21000</v>
      </c>
      <c r="BG197" s="61">
        <f t="shared" si="597"/>
        <v>21000</v>
      </c>
      <c r="BH197" s="61">
        <f t="shared" si="597"/>
        <v>21000</v>
      </c>
      <c r="BI197" s="61">
        <f t="shared" si="575"/>
        <v>21000</v>
      </c>
      <c r="BJ197" s="61">
        <f t="shared" si="575"/>
        <v>21000</v>
      </c>
      <c r="BK197" s="61">
        <f t="shared" si="575"/>
        <v>21000</v>
      </c>
      <c r="BL197" s="61">
        <f t="shared" si="575"/>
        <v>21000</v>
      </c>
      <c r="BM197" s="61">
        <f t="shared" si="575"/>
        <v>21000</v>
      </c>
      <c r="BN197" s="61">
        <f t="shared" si="589"/>
        <v>21000</v>
      </c>
      <c r="BO197" s="61">
        <f t="shared" si="589"/>
        <v>21000</v>
      </c>
      <c r="BP197" s="61">
        <f t="shared" si="589"/>
        <v>21000</v>
      </c>
      <c r="BQ197" s="61">
        <f t="shared" si="589"/>
        <v>21000</v>
      </c>
      <c r="BR197" s="61">
        <f t="shared" si="589"/>
        <v>21000</v>
      </c>
      <c r="BS197" s="61">
        <f t="shared" si="589"/>
        <v>21000</v>
      </c>
      <c r="BT197" s="61">
        <f t="shared" si="589"/>
        <v>21000</v>
      </c>
      <c r="BU197" s="61">
        <f t="shared" si="598"/>
        <v>21000</v>
      </c>
      <c r="BV197" s="61">
        <f t="shared" si="599"/>
        <v>21000</v>
      </c>
      <c r="BW197" s="61">
        <f t="shared" si="599"/>
        <v>21000</v>
      </c>
      <c r="BX197" s="61">
        <f t="shared" si="600"/>
        <v>21000</v>
      </c>
      <c r="BY197" s="61">
        <f t="shared" si="591"/>
        <v>21000</v>
      </c>
      <c r="BZ197" s="61">
        <f t="shared" si="576"/>
        <v>21000</v>
      </c>
      <c r="CA197" s="61">
        <f t="shared" si="576"/>
        <v>21000</v>
      </c>
      <c r="CB197" s="61">
        <f t="shared" si="576"/>
        <v>21000</v>
      </c>
      <c r="CC197" s="61">
        <f t="shared" si="576"/>
        <v>21000</v>
      </c>
      <c r="CD197" s="61">
        <f t="shared" si="576"/>
        <v>21000</v>
      </c>
      <c r="CE197" s="61">
        <f t="shared" si="584"/>
        <v>21000</v>
      </c>
      <c r="CF197" s="61">
        <f t="shared" si="584"/>
        <v>21000</v>
      </c>
      <c r="CG197" s="61">
        <f t="shared" si="584"/>
        <v>21000</v>
      </c>
      <c r="CH197" s="61">
        <f t="shared" si="584"/>
        <v>21000</v>
      </c>
      <c r="CI197" s="61">
        <f t="shared" si="585"/>
        <v>21000</v>
      </c>
      <c r="CJ197" s="61">
        <f t="shared" si="585"/>
        <v>21000</v>
      </c>
      <c r="CK197" s="61">
        <f t="shared" si="585"/>
        <v>21000</v>
      </c>
      <c r="CL197" s="61">
        <f t="shared" si="585"/>
        <v>21000</v>
      </c>
      <c r="CM197" s="61">
        <f t="shared" si="586"/>
        <v>21000</v>
      </c>
      <c r="CN197" s="61">
        <f t="shared" si="586"/>
        <v>21000</v>
      </c>
      <c r="CO197" s="61">
        <f t="shared" si="577"/>
        <v>21000</v>
      </c>
      <c r="CP197" s="61">
        <f t="shared" si="577"/>
        <v>21000</v>
      </c>
      <c r="CQ197" s="61">
        <f t="shared" si="577"/>
        <v>21000</v>
      </c>
      <c r="CR197" s="61">
        <f t="shared" si="577"/>
        <v>21000</v>
      </c>
      <c r="CS197" s="61">
        <f t="shared" si="577"/>
        <v>21000</v>
      </c>
      <c r="CT197" s="61">
        <f t="shared" si="578"/>
        <v>21000</v>
      </c>
      <c r="CU197" s="61">
        <f t="shared" si="579"/>
        <v>21000</v>
      </c>
      <c r="CV197" s="61">
        <f t="shared" si="570"/>
        <v>21000</v>
      </c>
      <c r="CW197" s="61">
        <f t="shared" si="564"/>
        <v>21000</v>
      </c>
      <c r="CX197" s="61">
        <f t="shared" si="571"/>
        <v>21000</v>
      </c>
      <c r="CY197" s="61">
        <f t="shared" ref="CY197:CY200" si="605">MH</f>
        <v>21000</v>
      </c>
      <c r="CZ197" s="61">
        <f t="shared" si="553"/>
        <v>7000</v>
      </c>
      <c r="DA197" s="61">
        <f t="shared" si="553"/>
        <v>7000</v>
      </c>
      <c r="DB197" s="61">
        <f t="shared" si="553"/>
        <v>7000</v>
      </c>
      <c r="DC197" s="61">
        <f t="shared" si="537"/>
        <v>7000</v>
      </c>
      <c r="DD197" s="61">
        <f t="shared" si="531"/>
        <v>7000</v>
      </c>
      <c r="DE197" s="61">
        <f t="shared" si="526"/>
        <v>7000</v>
      </c>
      <c r="DF197" s="61">
        <f t="shared" si="603"/>
        <v>7000</v>
      </c>
      <c r="DG197" s="61">
        <f t="shared" si="603"/>
        <v>7000</v>
      </c>
      <c r="DH197" s="61">
        <f t="shared" si="509"/>
        <v>7000</v>
      </c>
      <c r="DI197" s="61">
        <f t="shared" si="500"/>
        <v>7000</v>
      </c>
      <c r="DJ197" s="61">
        <f t="shared" si="502"/>
        <v>7000</v>
      </c>
      <c r="DK197" s="61">
        <f t="shared" si="580"/>
        <v>7000</v>
      </c>
      <c r="DL197" s="61">
        <f t="shared" si="580"/>
        <v>7000</v>
      </c>
      <c r="DM197" s="61">
        <f t="shared" si="601"/>
        <v>26000</v>
      </c>
      <c r="DN197" s="61">
        <f t="shared" si="595"/>
        <v>26000</v>
      </c>
      <c r="DO197" s="61">
        <f t="shared" si="595"/>
        <v>26000</v>
      </c>
      <c r="DP197" s="61">
        <f t="shared" si="595"/>
        <v>26000</v>
      </c>
      <c r="DQ197" s="61">
        <f t="shared" si="595"/>
        <v>26000</v>
      </c>
      <c r="DR197" s="61">
        <f t="shared" si="596"/>
        <v>26000</v>
      </c>
      <c r="DS197" s="61">
        <f t="shared" si="592"/>
        <v>26000</v>
      </c>
      <c r="DT197" s="61">
        <f t="shared" si="558"/>
        <v>26000</v>
      </c>
      <c r="DU197" s="61">
        <f t="shared" si="539"/>
        <v>26000</v>
      </c>
      <c r="DV197" s="61">
        <f t="shared" si="540"/>
        <v>26000</v>
      </c>
      <c r="DW197" s="61">
        <f t="shared" si="534"/>
        <v>26000</v>
      </c>
      <c r="DX197" s="61">
        <f t="shared" si="534"/>
        <v>26000</v>
      </c>
      <c r="DY197" s="61">
        <f t="shared" si="534"/>
        <v>26000</v>
      </c>
      <c r="DZ197" s="61">
        <f t="shared" si="534"/>
        <v>26000</v>
      </c>
      <c r="EA197" s="61">
        <f t="shared" ref="EA197:EF212" si="606">OD</f>
        <v>26000</v>
      </c>
      <c r="EB197" s="61">
        <f t="shared" si="606"/>
        <v>26000</v>
      </c>
      <c r="EC197" s="61">
        <f t="shared" si="606"/>
        <v>26000</v>
      </c>
      <c r="ED197" s="61">
        <f t="shared" si="606"/>
        <v>26000</v>
      </c>
      <c r="EE197" s="61">
        <f t="shared" si="588"/>
        <v>26000</v>
      </c>
      <c r="EF197" s="61">
        <f t="shared" si="588"/>
        <v>26000</v>
      </c>
      <c r="EG197" s="61">
        <f t="shared" si="588"/>
        <v>26000</v>
      </c>
      <c r="EH197" s="61">
        <f t="shared" si="588"/>
        <v>26000</v>
      </c>
      <c r="EI197" s="61">
        <f t="shared" si="588"/>
        <v>26000</v>
      </c>
      <c r="EJ197" s="61">
        <f t="shared" si="543"/>
        <v>26000</v>
      </c>
      <c r="EK197" s="61">
        <f t="shared" si="515"/>
        <v>26000</v>
      </c>
      <c r="EL197" s="61">
        <f t="shared" si="515"/>
        <v>26000</v>
      </c>
      <c r="EM197" s="61">
        <f t="shared" si="529"/>
        <v>26000</v>
      </c>
      <c r="EN197" s="61">
        <f t="shared" si="529"/>
        <v>26000</v>
      </c>
      <c r="EO197" s="61">
        <f t="shared" si="529"/>
        <v>26000</v>
      </c>
      <c r="EP197" s="61">
        <f t="shared" si="536"/>
        <v>26000</v>
      </c>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row>
    <row r="198" spans="1:233" ht="1.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f>DD</f>
        <v>9000</v>
      </c>
      <c r="AZ198" s="61">
        <f t="shared" si="551"/>
        <v>12000</v>
      </c>
      <c r="BA198" s="61">
        <f t="shared" si="439"/>
        <v>12000</v>
      </c>
      <c r="BB198" s="61">
        <f>GJ</f>
        <v>12000</v>
      </c>
      <c r="BC198" s="61">
        <f t="shared" ref="BC198:BE217" si="607">MH</f>
        <v>21000</v>
      </c>
      <c r="BD198" s="61">
        <f t="shared" si="607"/>
        <v>21000</v>
      </c>
      <c r="BE198" s="61">
        <f t="shared" si="607"/>
        <v>21000</v>
      </c>
      <c r="BF198" s="61">
        <f t="shared" si="602"/>
        <v>21000</v>
      </c>
      <c r="BG198" s="61">
        <f t="shared" si="597"/>
        <v>21000</v>
      </c>
      <c r="BH198" s="61">
        <f t="shared" si="597"/>
        <v>21000</v>
      </c>
      <c r="BI198" s="61">
        <f t="shared" si="575"/>
        <v>21000</v>
      </c>
      <c r="BJ198" s="61">
        <f t="shared" si="575"/>
        <v>21000</v>
      </c>
      <c r="BK198" s="61">
        <f t="shared" si="575"/>
        <v>21000</v>
      </c>
      <c r="BL198" s="61">
        <f t="shared" si="575"/>
        <v>21000</v>
      </c>
      <c r="BM198" s="61">
        <f t="shared" si="575"/>
        <v>21000</v>
      </c>
      <c r="BN198" s="61">
        <f t="shared" si="589"/>
        <v>21000</v>
      </c>
      <c r="BO198" s="61">
        <f t="shared" si="589"/>
        <v>21000</v>
      </c>
      <c r="BP198" s="61">
        <f t="shared" si="589"/>
        <v>21000</v>
      </c>
      <c r="BQ198" s="61">
        <f t="shared" si="589"/>
        <v>21000</v>
      </c>
      <c r="BR198" s="61">
        <f t="shared" si="589"/>
        <v>21000</v>
      </c>
      <c r="BS198" s="61">
        <f t="shared" si="589"/>
        <v>21000</v>
      </c>
      <c r="BT198" s="61">
        <f t="shared" si="589"/>
        <v>21000</v>
      </c>
      <c r="BU198" s="61">
        <f t="shared" si="598"/>
        <v>21000</v>
      </c>
      <c r="BV198" s="61">
        <f t="shared" si="599"/>
        <v>21000</v>
      </c>
      <c r="BW198" s="61">
        <f t="shared" si="599"/>
        <v>21000</v>
      </c>
      <c r="BX198" s="61">
        <f t="shared" si="600"/>
        <v>21000</v>
      </c>
      <c r="BY198" s="61">
        <f t="shared" si="591"/>
        <v>21000</v>
      </c>
      <c r="BZ198" s="61">
        <f t="shared" si="576"/>
        <v>21000</v>
      </c>
      <c r="CA198" s="61">
        <f t="shared" si="576"/>
        <v>21000</v>
      </c>
      <c r="CB198" s="61">
        <f t="shared" si="576"/>
        <v>21000</v>
      </c>
      <c r="CC198" s="61">
        <f t="shared" si="576"/>
        <v>21000</v>
      </c>
      <c r="CD198" s="61">
        <f t="shared" si="576"/>
        <v>21000</v>
      </c>
      <c r="CE198" s="61">
        <f t="shared" si="584"/>
        <v>21000</v>
      </c>
      <c r="CF198" s="61">
        <f t="shared" si="584"/>
        <v>21000</v>
      </c>
      <c r="CG198" s="61">
        <f t="shared" si="584"/>
        <v>21000</v>
      </c>
      <c r="CH198" s="61">
        <f t="shared" si="584"/>
        <v>21000</v>
      </c>
      <c r="CI198" s="61">
        <f t="shared" si="585"/>
        <v>21000</v>
      </c>
      <c r="CJ198" s="61">
        <f t="shared" si="585"/>
        <v>21000</v>
      </c>
      <c r="CK198" s="61">
        <f t="shared" si="585"/>
        <v>21000</v>
      </c>
      <c r="CL198" s="61">
        <f t="shared" si="585"/>
        <v>21000</v>
      </c>
      <c r="CM198" s="61">
        <f t="shared" si="586"/>
        <v>21000</v>
      </c>
      <c r="CN198" s="61">
        <f t="shared" si="586"/>
        <v>21000</v>
      </c>
      <c r="CO198" s="61">
        <f t="shared" si="577"/>
        <v>21000</v>
      </c>
      <c r="CP198" s="61">
        <f t="shared" si="577"/>
        <v>21000</v>
      </c>
      <c r="CQ198" s="61">
        <f t="shared" si="577"/>
        <v>21000</v>
      </c>
      <c r="CR198" s="61">
        <f t="shared" si="577"/>
        <v>21000</v>
      </c>
      <c r="CS198" s="61">
        <f t="shared" si="577"/>
        <v>21000</v>
      </c>
      <c r="CT198" s="61">
        <f t="shared" si="578"/>
        <v>21000</v>
      </c>
      <c r="CU198" s="61">
        <f t="shared" si="579"/>
        <v>21000</v>
      </c>
      <c r="CV198" s="61">
        <f t="shared" si="570"/>
        <v>21000</v>
      </c>
      <c r="CW198" s="61">
        <f t="shared" si="564"/>
        <v>21000</v>
      </c>
      <c r="CX198" s="61">
        <f t="shared" si="571"/>
        <v>21000</v>
      </c>
      <c r="CY198" s="61">
        <f t="shared" si="605"/>
        <v>21000</v>
      </c>
      <c r="CZ198" s="61">
        <f t="shared" si="587"/>
        <v>7000</v>
      </c>
      <c r="DA198" s="61">
        <f t="shared" si="553"/>
        <v>7000</v>
      </c>
      <c r="DB198" s="61">
        <f t="shared" si="553"/>
        <v>7000</v>
      </c>
      <c r="DC198" s="61">
        <f t="shared" si="537"/>
        <v>7000</v>
      </c>
      <c r="DD198" s="61">
        <f t="shared" si="531"/>
        <v>7000</v>
      </c>
      <c r="DE198" s="61">
        <f t="shared" si="526"/>
        <v>7000</v>
      </c>
      <c r="DF198" s="61">
        <f t="shared" si="603"/>
        <v>7000</v>
      </c>
      <c r="DG198" s="61">
        <f t="shared" si="603"/>
        <v>7000</v>
      </c>
      <c r="DH198" s="61">
        <f t="shared" si="509"/>
        <v>7000</v>
      </c>
      <c r="DI198" s="61">
        <f t="shared" si="500"/>
        <v>7000</v>
      </c>
      <c r="DJ198" s="61">
        <f t="shared" si="502"/>
        <v>7000</v>
      </c>
      <c r="DK198" s="61">
        <f t="shared" si="580"/>
        <v>7000</v>
      </c>
      <c r="DL198" s="61">
        <f t="shared" si="580"/>
        <v>7000</v>
      </c>
      <c r="DM198" s="61">
        <f t="shared" si="601"/>
        <v>26000</v>
      </c>
      <c r="DN198" s="61">
        <f t="shared" si="595"/>
        <v>26000</v>
      </c>
      <c r="DO198" s="61">
        <f t="shared" si="595"/>
        <v>26000</v>
      </c>
      <c r="DP198" s="61">
        <f t="shared" si="595"/>
        <v>26000</v>
      </c>
      <c r="DQ198" s="61">
        <f t="shared" si="595"/>
        <v>26000</v>
      </c>
      <c r="DR198" s="61">
        <f t="shared" si="596"/>
        <v>26000</v>
      </c>
      <c r="DS198" s="61">
        <f t="shared" si="592"/>
        <v>26000</v>
      </c>
      <c r="DT198" s="61">
        <f t="shared" si="558"/>
        <v>26000</v>
      </c>
      <c r="DU198" s="61">
        <f t="shared" si="539"/>
        <v>26000</v>
      </c>
      <c r="DV198" s="61">
        <f t="shared" si="540"/>
        <v>26000</v>
      </c>
      <c r="DW198" s="61">
        <f t="shared" ref="DW198:DZ215" si="608">OD</f>
        <v>26000</v>
      </c>
      <c r="DX198" s="61">
        <f t="shared" si="608"/>
        <v>26000</v>
      </c>
      <c r="DY198" s="61">
        <f t="shared" si="608"/>
        <v>26000</v>
      </c>
      <c r="DZ198" s="61">
        <f t="shared" si="608"/>
        <v>26000</v>
      </c>
      <c r="EA198" s="61">
        <f t="shared" si="606"/>
        <v>26000</v>
      </c>
      <c r="EB198" s="61">
        <f t="shared" si="606"/>
        <v>26000</v>
      </c>
      <c r="EC198" s="61">
        <f t="shared" si="606"/>
        <v>26000</v>
      </c>
      <c r="ED198" s="61">
        <f t="shared" si="606"/>
        <v>26000</v>
      </c>
      <c r="EE198" s="61">
        <f t="shared" si="588"/>
        <v>26000</v>
      </c>
      <c r="EF198" s="61">
        <f t="shared" si="588"/>
        <v>26000</v>
      </c>
      <c r="EG198" s="61">
        <f t="shared" si="588"/>
        <v>26000</v>
      </c>
      <c r="EH198" s="61">
        <f t="shared" si="588"/>
        <v>26000</v>
      </c>
      <c r="EI198" s="61">
        <f t="shared" si="588"/>
        <v>26000</v>
      </c>
      <c r="EJ198" s="61">
        <f t="shared" si="543"/>
        <v>26000</v>
      </c>
      <c r="EK198" s="61">
        <f t="shared" si="515"/>
        <v>26000</v>
      </c>
      <c r="EL198" s="61">
        <f t="shared" si="515"/>
        <v>26000</v>
      </c>
      <c r="EM198" s="61">
        <f t="shared" si="529"/>
        <v>26000</v>
      </c>
      <c r="EN198" s="61">
        <f t="shared" si="529"/>
        <v>26000</v>
      </c>
      <c r="EO198" s="61">
        <f t="shared" si="529"/>
        <v>26000</v>
      </c>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row>
    <row r="199" spans="1:233" ht="1.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f t="shared" si="560"/>
        <v>12000</v>
      </c>
      <c r="AZ199" s="61">
        <f t="shared" si="551"/>
        <v>12000</v>
      </c>
      <c r="BA199" s="61">
        <f t="shared" si="439"/>
        <v>12000</v>
      </c>
      <c r="BB199" s="61">
        <f>GJ</f>
        <v>12000</v>
      </c>
      <c r="BC199" s="61">
        <f t="shared" si="607"/>
        <v>21000</v>
      </c>
      <c r="BD199" s="61">
        <f t="shared" si="607"/>
        <v>21000</v>
      </c>
      <c r="BE199" s="61">
        <f t="shared" si="607"/>
        <v>21000</v>
      </c>
      <c r="BF199" s="61">
        <f t="shared" si="602"/>
        <v>21000</v>
      </c>
      <c r="BG199" s="61">
        <f t="shared" si="597"/>
        <v>21000</v>
      </c>
      <c r="BH199" s="61">
        <f t="shared" si="597"/>
        <v>21000</v>
      </c>
      <c r="BI199" s="61">
        <f t="shared" ref="BI199:BM208" si="609">MH</f>
        <v>21000</v>
      </c>
      <c r="BJ199" s="61">
        <f t="shared" si="609"/>
        <v>21000</v>
      </c>
      <c r="BK199" s="61">
        <f t="shared" si="609"/>
        <v>21000</v>
      </c>
      <c r="BL199" s="61">
        <f t="shared" si="609"/>
        <v>21000</v>
      </c>
      <c r="BM199" s="61">
        <f t="shared" si="609"/>
        <v>21000</v>
      </c>
      <c r="BN199" s="61">
        <f t="shared" si="589"/>
        <v>21000</v>
      </c>
      <c r="BO199" s="61">
        <f t="shared" si="589"/>
        <v>21000</v>
      </c>
      <c r="BP199" s="61">
        <f t="shared" si="589"/>
        <v>21000</v>
      </c>
      <c r="BQ199" s="61">
        <f t="shared" si="589"/>
        <v>21000</v>
      </c>
      <c r="BR199" s="61">
        <f t="shared" si="589"/>
        <v>21000</v>
      </c>
      <c r="BS199" s="61">
        <f t="shared" si="589"/>
        <v>21000</v>
      </c>
      <c r="BT199" s="61">
        <f t="shared" si="589"/>
        <v>21000</v>
      </c>
      <c r="BU199" s="61">
        <f t="shared" si="598"/>
        <v>21000</v>
      </c>
      <c r="BV199" s="61">
        <f t="shared" si="599"/>
        <v>21000</v>
      </c>
      <c r="BW199" s="61">
        <f t="shared" si="599"/>
        <v>21000</v>
      </c>
      <c r="BX199" s="61">
        <f t="shared" si="600"/>
        <v>21000</v>
      </c>
      <c r="BY199" s="61">
        <f t="shared" si="591"/>
        <v>21000</v>
      </c>
      <c r="BZ199" s="61">
        <f t="shared" ref="BZ199:CD208" si="610">MH</f>
        <v>21000</v>
      </c>
      <c r="CA199" s="61">
        <f t="shared" si="610"/>
        <v>21000</v>
      </c>
      <c r="CB199" s="61">
        <f t="shared" si="610"/>
        <v>21000</v>
      </c>
      <c r="CC199" s="61">
        <f t="shared" si="610"/>
        <v>21000</v>
      </c>
      <c r="CD199" s="61">
        <f t="shared" si="610"/>
        <v>21000</v>
      </c>
      <c r="CE199" s="61">
        <f t="shared" si="584"/>
        <v>21000</v>
      </c>
      <c r="CF199" s="61">
        <f t="shared" si="584"/>
        <v>21000</v>
      </c>
      <c r="CG199" s="61">
        <f t="shared" si="584"/>
        <v>21000</v>
      </c>
      <c r="CH199" s="61">
        <f t="shared" si="584"/>
        <v>21000</v>
      </c>
      <c r="CI199" s="61">
        <f t="shared" si="585"/>
        <v>21000</v>
      </c>
      <c r="CJ199" s="61">
        <f t="shared" si="585"/>
        <v>21000</v>
      </c>
      <c r="CK199" s="61">
        <f t="shared" si="585"/>
        <v>21000</v>
      </c>
      <c r="CL199" s="61">
        <f t="shared" si="585"/>
        <v>21000</v>
      </c>
      <c r="CM199" s="61">
        <f t="shared" si="586"/>
        <v>21000</v>
      </c>
      <c r="CN199" s="61">
        <f t="shared" si="586"/>
        <v>21000</v>
      </c>
      <c r="CO199" s="61">
        <f t="shared" ref="CO199:CS208" si="611">MH</f>
        <v>21000</v>
      </c>
      <c r="CP199" s="61">
        <f t="shared" si="611"/>
        <v>21000</v>
      </c>
      <c r="CQ199" s="61">
        <f t="shared" si="611"/>
        <v>21000</v>
      </c>
      <c r="CR199" s="61">
        <f t="shared" si="611"/>
        <v>21000</v>
      </c>
      <c r="CS199" s="61">
        <f t="shared" si="611"/>
        <v>21000</v>
      </c>
      <c r="CT199" s="61">
        <f t="shared" si="578"/>
        <v>21000</v>
      </c>
      <c r="CU199" s="61">
        <f t="shared" si="579"/>
        <v>21000</v>
      </c>
      <c r="CV199" s="61">
        <f t="shared" si="570"/>
        <v>21000</v>
      </c>
      <c r="CW199" s="61">
        <f t="shared" si="564"/>
        <v>21000</v>
      </c>
      <c r="CX199" s="61">
        <f t="shared" si="571"/>
        <v>21000</v>
      </c>
      <c r="CY199" s="61">
        <f t="shared" si="605"/>
        <v>21000</v>
      </c>
      <c r="CZ199" s="61">
        <f t="shared" si="587"/>
        <v>7000</v>
      </c>
      <c r="DA199" s="61">
        <f t="shared" si="553"/>
        <v>7000</v>
      </c>
      <c r="DB199" s="61">
        <f t="shared" si="553"/>
        <v>7000</v>
      </c>
      <c r="DC199" s="61">
        <f t="shared" si="537"/>
        <v>7000</v>
      </c>
      <c r="DD199" s="61">
        <f t="shared" si="531"/>
        <v>7000</v>
      </c>
      <c r="DE199" s="61">
        <f t="shared" si="526"/>
        <v>7000</v>
      </c>
      <c r="DF199" s="61">
        <f t="shared" si="603"/>
        <v>7000</v>
      </c>
      <c r="DG199" s="61">
        <f t="shared" si="603"/>
        <v>7000</v>
      </c>
      <c r="DH199" s="61">
        <f t="shared" si="509"/>
        <v>7000</v>
      </c>
      <c r="DI199" s="61">
        <f t="shared" si="500"/>
        <v>7000</v>
      </c>
      <c r="DJ199" s="61">
        <f t="shared" si="502"/>
        <v>7000</v>
      </c>
      <c r="DK199" s="61">
        <f t="shared" si="580"/>
        <v>7000</v>
      </c>
      <c r="DL199" s="61">
        <f t="shared" si="580"/>
        <v>7000</v>
      </c>
      <c r="DM199" s="61">
        <f t="shared" si="601"/>
        <v>26000</v>
      </c>
      <c r="DN199" s="61">
        <f t="shared" si="595"/>
        <v>26000</v>
      </c>
      <c r="DO199" s="61">
        <f t="shared" si="595"/>
        <v>26000</v>
      </c>
      <c r="DP199" s="61">
        <f t="shared" si="595"/>
        <v>26000</v>
      </c>
      <c r="DQ199" s="61">
        <f t="shared" si="595"/>
        <v>26000</v>
      </c>
      <c r="DR199" s="61">
        <f t="shared" si="596"/>
        <v>26000</v>
      </c>
      <c r="DS199" s="61">
        <f t="shared" si="592"/>
        <v>26000</v>
      </c>
      <c r="DT199" s="61">
        <f t="shared" si="558"/>
        <v>26000</v>
      </c>
      <c r="DU199" s="61">
        <f t="shared" si="539"/>
        <v>26000</v>
      </c>
      <c r="DV199" s="61">
        <f t="shared" si="540"/>
        <v>26000</v>
      </c>
      <c r="DW199" s="61">
        <f t="shared" si="608"/>
        <v>26000</v>
      </c>
      <c r="DX199" s="61">
        <f t="shared" si="608"/>
        <v>26000</v>
      </c>
      <c r="DY199" s="61">
        <f t="shared" si="608"/>
        <v>26000</v>
      </c>
      <c r="DZ199" s="61">
        <f t="shared" si="608"/>
        <v>26000</v>
      </c>
      <c r="EA199" s="61">
        <f t="shared" si="606"/>
        <v>26000</v>
      </c>
      <c r="EB199" s="61">
        <f t="shared" si="606"/>
        <v>26000</v>
      </c>
      <c r="EC199" s="61">
        <f t="shared" si="606"/>
        <v>26000</v>
      </c>
      <c r="ED199" s="61">
        <f t="shared" si="606"/>
        <v>26000</v>
      </c>
      <c r="EE199" s="61">
        <f t="shared" si="588"/>
        <v>26000</v>
      </c>
      <c r="EF199" s="61">
        <f t="shared" si="588"/>
        <v>26000</v>
      </c>
      <c r="EG199" s="61">
        <f t="shared" si="588"/>
        <v>26000</v>
      </c>
      <c r="EH199" s="61">
        <f t="shared" si="588"/>
        <v>26000</v>
      </c>
      <c r="EI199" s="61">
        <f t="shared" si="588"/>
        <v>26000</v>
      </c>
      <c r="EJ199" s="61">
        <f t="shared" si="543"/>
        <v>26000</v>
      </c>
      <c r="EK199" s="61">
        <f t="shared" si="515"/>
        <v>26000</v>
      </c>
      <c r="EL199" s="61">
        <f t="shared" si="515"/>
        <v>26000</v>
      </c>
      <c r="EM199" s="61">
        <f t="shared" ref="EM199:EO201" si="612">OD</f>
        <v>26000</v>
      </c>
      <c r="EN199" s="61">
        <f t="shared" si="612"/>
        <v>26000</v>
      </c>
      <c r="EO199" s="61">
        <f t="shared" si="612"/>
        <v>26000</v>
      </c>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row>
    <row r="200" spans="1:233" ht="1.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f t="shared" si="551"/>
        <v>12000</v>
      </c>
      <c r="AY200" s="61">
        <f t="shared" si="551"/>
        <v>12000</v>
      </c>
      <c r="AZ200" s="61">
        <f>DN</f>
        <v>8000</v>
      </c>
      <c r="BA200" s="61">
        <f>DN</f>
        <v>8000</v>
      </c>
      <c r="BB200" s="61">
        <f>GJ</f>
        <v>12000</v>
      </c>
      <c r="BC200" s="61">
        <f t="shared" si="607"/>
        <v>21000</v>
      </c>
      <c r="BD200" s="61">
        <f t="shared" si="607"/>
        <v>21000</v>
      </c>
      <c r="BE200" s="61">
        <f t="shared" si="607"/>
        <v>21000</v>
      </c>
      <c r="BF200" s="61">
        <f t="shared" si="602"/>
        <v>21000</v>
      </c>
      <c r="BG200" s="61">
        <f t="shared" si="597"/>
        <v>21000</v>
      </c>
      <c r="BH200" s="61">
        <f t="shared" si="597"/>
        <v>21000</v>
      </c>
      <c r="BI200" s="61">
        <f t="shared" si="609"/>
        <v>21000</v>
      </c>
      <c r="BJ200" s="61">
        <f t="shared" si="609"/>
        <v>21000</v>
      </c>
      <c r="BK200" s="61">
        <f t="shared" si="609"/>
        <v>21000</v>
      </c>
      <c r="BL200" s="61">
        <f t="shared" si="609"/>
        <v>21000</v>
      </c>
      <c r="BM200" s="61">
        <f t="shared" si="609"/>
        <v>21000</v>
      </c>
      <c r="BN200" s="61">
        <f t="shared" si="589"/>
        <v>21000</v>
      </c>
      <c r="BO200" s="61">
        <f t="shared" si="589"/>
        <v>21000</v>
      </c>
      <c r="BP200" s="61">
        <f t="shared" si="589"/>
        <v>21000</v>
      </c>
      <c r="BQ200" s="61">
        <f t="shared" si="589"/>
        <v>21000</v>
      </c>
      <c r="BR200" s="61">
        <f t="shared" si="589"/>
        <v>21000</v>
      </c>
      <c r="BS200" s="61">
        <f t="shared" si="589"/>
        <v>21000</v>
      </c>
      <c r="BT200" s="61">
        <f t="shared" si="589"/>
        <v>21000</v>
      </c>
      <c r="BU200" s="61">
        <f t="shared" si="598"/>
        <v>21000</v>
      </c>
      <c r="BV200" s="61">
        <f t="shared" si="599"/>
        <v>21000</v>
      </c>
      <c r="BW200" s="61">
        <f t="shared" si="599"/>
        <v>21000</v>
      </c>
      <c r="BX200" s="61">
        <f t="shared" si="600"/>
        <v>21000</v>
      </c>
      <c r="BY200" s="61">
        <f t="shared" si="591"/>
        <v>21000</v>
      </c>
      <c r="BZ200" s="61">
        <f t="shared" si="610"/>
        <v>21000</v>
      </c>
      <c r="CA200" s="61">
        <f t="shared" si="610"/>
        <v>21000</v>
      </c>
      <c r="CB200" s="61">
        <f t="shared" si="610"/>
        <v>21000</v>
      </c>
      <c r="CC200" s="61">
        <f t="shared" si="610"/>
        <v>21000</v>
      </c>
      <c r="CD200" s="61">
        <f t="shared" si="610"/>
        <v>21000</v>
      </c>
      <c r="CE200" s="61">
        <f t="shared" si="584"/>
        <v>21000</v>
      </c>
      <c r="CF200" s="61">
        <f t="shared" si="584"/>
        <v>21000</v>
      </c>
      <c r="CG200" s="61">
        <f t="shared" si="584"/>
        <v>21000</v>
      </c>
      <c r="CH200" s="61">
        <f t="shared" si="584"/>
        <v>21000</v>
      </c>
      <c r="CI200" s="61">
        <f t="shared" si="585"/>
        <v>21000</v>
      </c>
      <c r="CJ200" s="61">
        <f t="shared" si="585"/>
        <v>21000</v>
      </c>
      <c r="CK200" s="61">
        <f t="shared" si="585"/>
        <v>21000</v>
      </c>
      <c r="CL200" s="61">
        <f t="shared" si="585"/>
        <v>21000</v>
      </c>
      <c r="CM200" s="61">
        <f t="shared" si="586"/>
        <v>21000</v>
      </c>
      <c r="CN200" s="61">
        <f t="shared" si="586"/>
        <v>21000</v>
      </c>
      <c r="CO200" s="61">
        <f t="shared" si="611"/>
        <v>21000</v>
      </c>
      <c r="CP200" s="61">
        <f t="shared" si="611"/>
        <v>21000</v>
      </c>
      <c r="CQ200" s="61">
        <f t="shared" si="611"/>
        <v>21000</v>
      </c>
      <c r="CR200" s="61">
        <f t="shared" si="611"/>
        <v>21000</v>
      </c>
      <c r="CS200" s="61">
        <f t="shared" si="611"/>
        <v>21000</v>
      </c>
      <c r="CT200" s="61">
        <f t="shared" si="578"/>
        <v>21000</v>
      </c>
      <c r="CU200" s="61">
        <f t="shared" si="579"/>
        <v>21000</v>
      </c>
      <c r="CV200" s="61">
        <f t="shared" si="570"/>
        <v>21000</v>
      </c>
      <c r="CW200" s="61">
        <f t="shared" si="564"/>
        <v>21000</v>
      </c>
      <c r="CX200" s="61">
        <f t="shared" si="571"/>
        <v>21000</v>
      </c>
      <c r="CY200" s="61">
        <f t="shared" si="605"/>
        <v>21000</v>
      </c>
      <c r="CZ200" s="61">
        <f t="shared" si="587"/>
        <v>7000</v>
      </c>
      <c r="DA200" s="61">
        <f t="shared" si="553"/>
        <v>7000</v>
      </c>
      <c r="DB200" s="61">
        <f t="shared" si="553"/>
        <v>7000</v>
      </c>
      <c r="DC200" s="61">
        <f t="shared" si="537"/>
        <v>7000</v>
      </c>
      <c r="DD200" s="61">
        <f t="shared" si="531"/>
        <v>7000</v>
      </c>
      <c r="DE200" s="61">
        <f t="shared" si="526"/>
        <v>7000</v>
      </c>
      <c r="DF200" s="61">
        <f t="shared" si="603"/>
        <v>7000</v>
      </c>
      <c r="DG200" s="61">
        <f t="shared" si="603"/>
        <v>7000</v>
      </c>
      <c r="DH200" s="61">
        <f t="shared" si="509"/>
        <v>7000</v>
      </c>
      <c r="DI200" s="61">
        <f t="shared" si="500"/>
        <v>7000</v>
      </c>
      <c r="DJ200" s="61">
        <f t="shared" si="502"/>
        <v>7000</v>
      </c>
      <c r="DK200" s="61">
        <f t="shared" si="580"/>
        <v>7000</v>
      </c>
      <c r="DL200" s="61">
        <f t="shared" si="580"/>
        <v>7000</v>
      </c>
      <c r="DM200" s="61">
        <f t="shared" si="601"/>
        <v>26000</v>
      </c>
      <c r="DN200" s="61">
        <f t="shared" si="595"/>
        <v>26000</v>
      </c>
      <c r="DO200" s="61">
        <f t="shared" si="595"/>
        <v>26000</v>
      </c>
      <c r="DP200" s="61">
        <f t="shared" si="595"/>
        <v>26000</v>
      </c>
      <c r="DQ200" s="61">
        <f t="shared" si="595"/>
        <v>26000</v>
      </c>
      <c r="DR200" s="61">
        <f t="shared" si="596"/>
        <v>26000</v>
      </c>
      <c r="DS200" s="61">
        <f t="shared" si="592"/>
        <v>26000</v>
      </c>
      <c r="DT200" s="61">
        <f t="shared" si="558"/>
        <v>26000</v>
      </c>
      <c r="DU200" s="61">
        <f t="shared" si="539"/>
        <v>26000</v>
      </c>
      <c r="DV200" s="61">
        <f t="shared" si="540"/>
        <v>26000</v>
      </c>
      <c r="DW200" s="61">
        <f t="shared" si="608"/>
        <v>26000</v>
      </c>
      <c r="DX200" s="61">
        <f t="shared" si="608"/>
        <v>26000</v>
      </c>
      <c r="DY200" s="61">
        <f t="shared" si="608"/>
        <v>26000</v>
      </c>
      <c r="DZ200" s="61">
        <f t="shared" si="608"/>
        <v>26000</v>
      </c>
      <c r="EA200" s="61">
        <f t="shared" si="606"/>
        <v>26000</v>
      </c>
      <c r="EB200" s="61">
        <f t="shared" si="606"/>
        <v>26000</v>
      </c>
      <c r="EC200" s="61">
        <f t="shared" si="606"/>
        <v>26000</v>
      </c>
      <c r="ED200" s="61">
        <f t="shared" si="606"/>
        <v>26000</v>
      </c>
      <c r="EE200" s="61">
        <f t="shared" si="588"/>
        <v>26000</v>
      </c>
      <c r="EF200" s="61">
        <f t="shared" si="588"/>
        <v>26000</v>
      </c>
      <c r="EG200" s="61">
        <f t="shared" si="588"/>
        <v>26000</v>
      </c>
      <c r="EH200" s="61">
        <f t="shared" si="588"/>
        <v>26000</v>
      </c>
      <c r="EI200" s="61">
        <f t="shared" si="588"/>
        <v>26000</v>
      </c>
      <c r="EJ200" s="61">
        <f t="shared" si="543"/>
        <v>26000</v>
      </c>
      <c r="EK200" s="61">
        <f t="shared" si="515"/>
        <v>26000</v>
      </c>
      <c r="EL200" s="61">
        <f t="shared" si="515"/>
        <v>26000</v>
      </c>
      <c r="EM200" s="61">
        <f t="shared" si="612"/>
        <v>26000</v>
      </c>
      <c r="EN200" s="61">
        <f t="shared" si="612"/>
        <v>26000</v>
      </c>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row>
    <row r="201" spans="1:233" ht="1.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f>DN</f>
        <v>8000</v>
      </c>
      <c r="BA201" s="61">
        <f>DN</f>
        <v>8000</v>
      </c>
      <c r="BB201" s="61">
        <f>GJ</f>
        <v>12000</v>
      </c>
      <c r="BC201" s="61">
        <f t="shared" si="607"/>
        <v>21000</v>
      </c>
      <c r="BD201" s="61">
        <f t="shared" si="607"/>
        <v>21000</v>
      </c>
      <c r="BE201" s="61">
        <f t="shared" si="607"/>
        <v>21000</v>
      </c>
      <c r="BF201" s="61">
        <f t="shared" si="602"/>
        <v>21000</v>
      </c>
      <c r="BG201" s="61">
        <f t="shared" si="597"/>
        <v>21000</v>
      </c>
      <c r="BH201" s="61">
        <f t="shared" si="597"/>
        <v>21000</v>
      </c>
      <c r="BI201" s="61">
        <f t="shared" si="609"/>
        <v>21000</v>
      </c>
      <c r="BJ201" s="61">
        <f t="shared" si="609"/>
        <v>21000</v>
      </c>
      <c r="BK201" s="61">
        <f t="shared" si="609"/>
        <v>21000</v>
      </c>
      <c r="BL201" s="61">
        <f t="shared" si="609"/>
        <v>21000</v>
      </c>
      <c r="BM201" s="61">
        <f t="shared" si="609"/>
        <v>21000</v>
      </c>
      <c r="BN201" s="61">
        <f t="shared" ref="BN201:BT210" si="613">MH</f>
        <v>21000</v>
      </c>
      <c r="BO201" s="61">
        <f t="shared" si="613"/>
        <v>21000</v>
      </c>
      <c r="BP201" s="61">
        <f t="shared" si="613"/>
        <v>21000</v>
      </c>
      <c r="BQ201" s="61">
        <f t="shared" si="613"/>
        <v>21000</v>
      </c>
      <c r="BR201" s="61">
        <f t="shared" si="613"/>
        <v>21000</v>
      </c>
      <c r="BS201" s="61">
        <f t="shared" si="613"/>
        <v>21000</v>
      </c>
      <c r="BT201" s="61">
        <f t="shared" si="613"/>
        <v>21000</v>
      </c>
      <c r="BU201" s="61">
        <f t="shared" si="598"/>
        <v>21000</v>
      </c>
      <c r="BV201" s="61">
        <f t="shared" si="599"/>
        <v>21000</v>
      </c>
      <c r="BW201" s="61">
        <f t="shared" si="599"/>
        <v>21000</v>
      </c>
      <c r="BX201" s="61">
        <f t="shared" si="600"/>
        <v>21000</v>
      </c>
      <c r="BY201" s="61">
        <f t="shared" si="591"/>
        <v>21000</v>
      </c>
      <c r="BZ201" s="61">
        <f t="shared" si="610"/>
        <v>21000</v>
      </c>
      <c r="CA201" s="61">
        <f t="shared" si="610"/>
        <v>21000</v>
      </c>
      <c r="CB201" s="61">
        <f t="shared" si="610"/>
        <v>21000</v>
      </c>
      <c r="CC201" s="61">
        <f t="shared" si="610"/>
        <v>21000</v>
      </c>
      <c r="CD201" s="61">
        <f t="shared" si="610"/>
        <v>21000</v>
      </c>
      <c r="CE201" s="61">
        <f t="shared" si="584"/>
        <v>21000</v>
      </c>
      <c r="CF201" s="61">
        <f t="shared" si="584"/>
        <v>21000</v>
      </c>
      <c r="CG201" s="61">
        <f t="shared" si="584"/>
        <v>21000</v>
      </c>
      <c r="CH201" s="61">
        <f t="shared" si="584"/>
        <v>21000</v>
      </c>
      <c r="CI201" s="61">
        <f t="shared" si="585"/>
        <v>21000</v>
      </c>
      <c r="CJ201" s="61">
        <f t="shared" si="585"/>
        <v>21000</v>
      </c>
      <c r="CK201" s="61">
        <f t="shared" si="585"/>
        <v>21000</v>
      </c>
      <c r="CL201" s="61">
        <f t="shared" si="585"/>
        <v>21000</v>
      </c>
      <c r="CM201" s="61">
        <f t="shared" si="586"/>
        <v>21000</v>
      </c>
      <c r="CN201" s="61">
        <f t="shared" si="586"/>
        <v>21000</v>
      </c>
      <c r="CO201" s="61">
        <f t="shared" si="611"/>
        <v>21000</v>
      </c>
      <c r="CP201" s="61">
        <f t="shared" si="611"/>
        <v>21000</v>
      </c>
      <c r="CQ201" s="61">
        <f t="shared" si="611"/>
        <v>21000</v>
      </c>
      <c r="CR201" s="61">
        <f t="shared" si="611"/>
        <v>21000</v>
      </c>
      <c r="CS201" s="61">
        <f t="shared" si="611"/>
        <v>21000</v>
      </c>
      <c r="CT201" s="61">
        <f t="shared" si="578"/>
        <v>21000</v>
      </c>
      <c r="CU201" s="61">
        <f t="shared" si="579"/>
        <v>21000</v>
      </c>
      <c r="CV201" s="61">
        <f t="shared" si="570"/>
        <v>21000</v>
      </c>
      <c r="CW201" s="61">
        <f t="shared" si="564"/>
        <v>21000</v>
      </c>
      <c r="CX201" s="61">
        <f t="shared" si="571"/>
        <v>21000</v>
      </c>
      <c r="CY201" s="61">
        <f>CT</f>
        <v>7000</v>
      </c>
      <c r="CZ201" s="61">
        <f t="shared" si="587"/>
        <v>7000</v>
      </c>
      <c r="DA201" s="61">
        <f t="shared" si="553"/>
        <v>7000</v>
      </c>
      <c r="DB201" s="61">
        <f t="shared" si="553"/>
        <v>7000</v>
      </c>
      <c r="DC201" s="61">
        <f t="shared" si="537"/>
        <v>7000</v>
      </c>
      <c r="DD201" s="61">
        <f t="shared" si="531"/>
        <v>7000</v>
      </c>
      <c r="DE201" s="61">
        <f t="shared" si="526"/>
        <v>7000</v>
      </c>
      <c r="DF201" s="61">
        <f t="shared" si="603"/>
        <v>7000</v>
      </c>
      <c r="DG201" s="61">
        <f t="shared" si="603"/>
        <v>7000</v>
      </c>
      <c r="DH201" s="61">
        <f t="shared" si="509"/>
        <v>7000</v>
      </c>
      <c r="DI201" s="61">
        <f t="shared" si="500"/>
        <v>7000</v>
      </c>
      <c r="DJ201" s="61">
        <f t="shared" si="502"/>
        <v>7000</v>
      </c>
      <c r="DK201" s="61">
        <f t="shared" si="580"/>
        <v>7000</v>
      </c>
      <c r="DL201" s="61">
        <f t="shared" si="580"/>
        <v>7000</v>
      </c>
      <c r="DM201" s="61">
        <f t="shared" si="601"/>
        <v>26000</v>
      </c>
      <c r="DN201" s="61">
        <f t="shared" si="595"/>
        <v>26000</v>
      </c>
      <c r="DO201" s="61">
        <f t="shared" si="595"/>
        <v>26000</v>
      </c>
      <c r="DP201" s="61">
        <f t="shared" si="595"/>
        <v>26000</v>
      </c>
      <c r="DQ201" s="61">
        <f t="shared" si="595"/>
        <v>26000</v>
      </c>
      <c r="DR201" s="61">
        <f t="shared" si="596"/>
        <v>26000</v>
      </c>
      <c r="DS201" s="61">
        <f t="shared" si="592"/>
        <v>26000</v>
      </c>
      <c r="DT201" s="61">
        <f t="shared" si="558"/>
        <v>26000</v>
      </c>
      <c r="DU201" s="61">
        <f t="shared" si="539"/>
        <v>26000</v>
      </c>
      <c r="DV201" s="61">
        <f t="shared" si="540"/>
        <v>26000</v>
      </c>
      <c r="DW201" s="61">
        <f t="shared" si="608"/>
        <v>26000</v>
      </c>
      <c r="DX201" s="61">
        <f t="shared" si="608"/>
        <v>26000</v>
      </c>
      <c r="DY201" s="61">
        <f t="shared" si="608"/>
        <v>26000</v>
      </c>
      <c r="DZ201" s="61">
        <f t="shared" si="608"/>
        <v>26000</v>
      </c>
      <c r="EA201" s="61">
        <f t="shared" si="606"/>
        <v>26000</v>
      </c>
      <c r="EB201" s="61">
        <f t="shared" si="606"/>
        <v>26000</v>
      </c>
      <c r="EC201" s="61">
        <f t="shared" si="606"/>
        <v>26000</v>
      </c>
      <c r="ED201" s="61">
        <f t="shared" si="606"/>
        <v>26000</v>
      </c>
      <c r="EE201" s="61">
        <f t="shared" si="588"/>
        <v>26000</v>
      </c>
      <c r="EF201" s="61">
        <f t="shared" si="588"/>
        <v>26000</v>
      </c>
      <c r="EG201" s="61">
        <f t="shared" si="588"/>
        <v>26000</v>
      </c>
      <c r="EH201" s="61">
        <f t="shared" si="588"/>
        <v>26000</v>
      </c>
      <c r="EI201" s="61">
        <f t="shared" si="588"/>
        <v>26000</v>
      </c>
      <c r="EJ201" s="61">
        <f t="shared" si="543"/>
        <v>26000</v>
      </c>
      <c r="EK201" s="61">
        <f t="shared" si="515"/>
        <v>26000</v>
      </c>
      <c r="EL201" s="61">
        <f t="shared" si="515"/>
        <v>26000</v>
      </c>
      <c r="EM201" s="61">
        <f t="shared" si="612"/>
        <v>26000</v>
      </c>
      <c r="EN201" s="61">
        <f t="shared" si="612"/>
        <v>26000</v>
      </c>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row>
    <row r="202" spans="1:233" ht="1.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f t="shared" ref="AX202:BC217" si="614">MH</f>
        <v>21000</v>
      </c>
      <c r="AY202" s="61">
        <f t="shared" si="614"/>
        <v>21000</v>
      </c>
      <c r="AZ202" s="61">
        <f t="shared" si="614"/>
        <v>21000</v>
      </c>
      <c r="BA202" s="61">
        <f t="shared" si="614"/>
        <v>21000</v>
      </c>
      <c r="BB202" s="61">
        <f t="shared" si="614"/>
        <v>21000</v>
      </c>
      <c r="BC202" s="61">
        <f t="shared" si="614"/>
        <v>21000</v>
      </c>
      <c r="BD202" s="61">
        <f t="shared" si="607"/>
        <v>21000</v>
      </c>
      <c r="BE202" s="61">
        <f t="shared" si="607"/>
        <v>21000</v>
      </c>
      <c r="BF202" s="61">
        <f t="shared" si="602"/>
        <v>21000</v>
      </c>
      <c r="BG202" s="61">
        <f t="shared" si="597"/>
        <v>21000</v>
      </c>
      <c r="BH202" s="61">
        <f t="shared" si="597"/>
        <v>21000</v>
      </c>
      <c r="BI202" s="61">
        <f t="shared" si="609"/>
        <v>21000</v>
      </c>
      <c r="BJ202" s="61">
        <f t="shared" si="609"/>
        <v>21000</v>
      </c>
      <c r="BK202" s="61">
        <f t="shared" si="609"/>
        <v>21000</v>
      </c>
      <c r="BL202" s="61">
        <f t="shared" si="609"/>
        <v>21000</v>
      </c>
      <c r="BM202" s="61">
        <f t="shared" si="609"/>
        <v>21000</v>
      </c>
      <c r="BN202" s="61">
        <f t="shared" si="613"/>
        <v>21000</v>
      </c>
      <c r="BO202" s="61">
        <f t="shared" si="613"/>
        <v>21000</v>
      </c>
      <c r="BP202" s="61">
        <f t="shared" si="613"/>
        <v>21000</v>
      </c>
      <c r="BQ202" s="61">
        <f t="shared" si="613"/>
        <v>21000</v>
      </c>
      <c r="BR202" s="61">
        <f t="shared" si="613"/>
        <v>21000</v>
      </c>
      <c r="BS202" s="61">
        <f t="shared" si="613"/>
        <v>21000</v>
      </c>
      <c r="BT202" s="61">
        <f t="shared" si="613"/>
        <v>21000</v>
      </c>
      <c r="BU202" s="61">
        <f t="shared" si="598"/>
        <v>21000</v>
      </c>
      <c r="BV202" s="61">
        <f t="shared" si="599"/>
        <v>21000</v>
      </c>
      <c r="BW202" s="61">
        <f t="shared" si="599"/>
        <v>21000</v>
      </c>
      <c r="BX202" s="61">
        <f t="shared" si="600"/>
        <v>21000</v>
      </c>
      <c r="BY202" s="61">
        <f t="shared" si="591"/>
        <v>21000</v>
      </c>
      <c r="BZ202" s="61">
        <f t="shared" si="610"/>
        <v>21000</v>
      </c>
      <c r="CA202" s="61">
        <f t="shared" si="610"/>
        <v>21000</v>
      </c>
      <c r="CB202" s="61">
        <f t="shared" si="610"/>
        <v>21000</v>
      </c>
      <c r="CC202" s="61">
        <f t="shared" si="610"/>
        <v>21000</v>
      </c>
      <c r="CD202" s="61">
        <f t="shared" si="610"/>
        <v>21000</v>
      </c>
      <c r="CE202" s="61">
        <f t="shared" si="584"/>
        <v>21000</v>
      </c>
      <c r="CF202" s="61">
        <f t="shared" si="584"/>
        <v>21000</v>
      </c>
      <c r="CG202" s="61">
        <f t="shared" si="584"/>
        <v>21000</v>
      </c>
      <c r="CH202" s="61">
        <f t="shared" si="584"/>
        <v>21000</v>
      </c>
      <c r="CI202" s="61">
        <f t="shared" si="585"/>
        <v>21000</v>
      </c>
      <c r="CJ202" s="61">
        <f t="shared" si="585"/>
        <v>21000</v>
      </c>
      <c r="CK202" s="61">
        <f t="shared" si="585"/>
        <v>21000</v>
      </c>
      <c r="CL202" s="61">
        <f t="shared" si="585"/>
        <v>21000</v>
      </c>
      <c r="CM202" s="61">
        <f t="shared" si="586"/>
        <v>21000</v>
      </c>
      <c r="CN202" s="61">
        <f t="shared" si="586"/>
        <v>21000</v>
      </c>
      <c r="CO202" s="61">
        <f t="shared" si="611"/>
        <v>21000</v>
      </c>
      <c r="CP202" s="61">
        <f t="shared" si="611"/>
        <v>21000</v>
      </c>
      <c r="CQ202" s="61">
        <f t="shared" si="611"/>
        <v>21000</v>
      </c>
      <c r="CR202" s="61">
        <f t="shared" si="611"/>
        <v>21000</v>
      </c>
      <c r="CS202" s="61">
        <f t="shared" si="611"/>
        <v>21000</v>
      </c>
      <c r="CT202" s="61">
        <f t="shared" si="578"/>
        <v>21000</v>
      </c>
      <c r="CU202" s="61">
        <f t="shared" si="579"/>
        <v>21000</v>
      </c>
      <c r="CV202" s="61">
        <f t="shared" si="570"/>
        <v>21000</v>
      </c>
      <c r="CW202" s="61">
        <f t="shared" si="564"/>
        <v>21000</v>
      </c>
      <c r="CX202" s="61">
        <f t="shared" si="571"/>
        <v>21000</v>
      </c>
      <c r="CY202" s="61">
        <f>CT</f>
        <v>7000</v>
      </c>
      <c r="CZ202" s="61">
        <f t="shared" si="587"/>
        <v>7000</v>
      </c>
      <c r="DA202" s="61">
        <f t="shared" si="553"/>
        <v>7000</v>
      </c>
      <c r="DB202" s="61">
        <f t="shared" si="553"/>
        <v>7000</v>
      </c>
      <c r="DC202" s="61">
        <f t="shared" si="537"/>
        <v>7000</v>
      </c>
      <c r="DD202" s="61">
        <f t="shared" si="531"/>
        <v>7000</v>
      </c>
      <c r="DE202" s="61">
        <f t="shared" si="526"/>
        <v>7000</v>
      </c>
      <c r="DF202" s="61">
        <f t="shared" si="603"/>
        <v>7000</v>
      </c>
      <c r="DG202" s="61">
        <f t="shared" si="603"/>
        <v>7000</v>
      </c>
      <c r="DH202" s="61">
        <f t="shared" si="509"/>
        <v>7000</v>
      </c>
      <c r="DI202" s="61">
        <f t="shared" si="500"/>
        <v>7000</v>
      </c>
      <c r="DJ202" s="61">
        <f t="shared" si="502"/>
        <v>7000</v>
      </c>
      <c r="DK202" s="61">
        <f t="shared" si="580"/>
        <v>7000</v>
      </c>
      <c r="DL202" s="61">
        <f t="shared" si="580"/>
        <v>7000</v>
      </c>
      <c r="DM202" s="61">
        <f t="shared" si="601"/>
        <v>26000</v>
      </c>
      <c r="DN202" s="61">
        <f t="shared" si="595"/>
        <v>26000</v>
      </c>
      <c r="DO202" s="61">
        <f t="shared" si="595"/>
        <v>26000</v>
      </c>
      <c r="DP202" s="61">
        <f t="shared" si="595"/>
        <v>26000</v>
      </c>
      <c r="DQ202" s="61">
        <f t="shared" si="595"/>
        <v>26000</v>
      </c>
      <c r="DR202" s="61">
        <f t="shared" si="596"/>
        <v>26000</v>
      </c>
      <c r="DS202" s="61">
        <f t="shared" si="592"/>
        <v>26000</v>
      </c>
      <c r="DT202" s="61">
        <f t="shared" si="558"/>
        <v>26000</v>
      </c>
      <c r="DU202" s="61">
        <f t="shared" si="539"/>
        <v>26000</v>
      </c>
      <c r="DV202" s="61">
        <f t="shared" si="540"/>
        <v>26000</v>
      </c>
      <c r="DW202" s="61">
        <f t="shared" si="608"/>
        <v>26000</v>
      </c>
      <c r="DX202" s="61">
        <f t="shared" si="608"/>
        <v>26000</v>
      </c>
      <c r="DY202" s="61">
        <f t="shared" si="608"/>
        <v>26000</v>
      </c>
      <c r="DZ202" s="61">
        <f t="shared" si="608"/>
        <v>26000</v>
      </c>
      <c r="EA202" s="61">
        <f t="shared" si="606"/>
        <v>26000</v>
      </c>
      <c r="EB202" s="61">
        <f t="shared" si="606"/>
        <v>26000</v>
      </c>
      <c r="EC202" s="61">
        <f t="shared" si="606"/>
        <v>26000</v>
      </c>
      <c r="ED202" s="61">
        <f t="shared" si="606"/>
        <v>26000</v>
      </c>
      <c r="EE202" s="61">
        <f t="shared" si="588"/>
        <v>26000</v>
      </c>
      <c r="EF202" s="61">
        <f t="shared" si="588"/>
        <v>26000</v>
      </c>
      <c r="EG202" s="61">
        <f t="shared" si="588"/>
        <v>26000</v>
      </c>
      <c r="EH202" s="61">
        <f t="shared" si="588"/>
        <v>26000</v>
      </c>
      <c r="EI202" s="61">
        <f t="shared" si="588"/>
        <v>26000</v>
      </c>
      <c r="EJ202" s="61">
        <f t="shared" si="543"/>
        <v>26000</v>
      </c>
      <c r="EK202" s="61">
        <f t="shared" si="515"/>
        <v>26000</v>
      </c>
      <c r="EL202" s="61">
        <f t="shared" si="515"/>
        <v>26000</v>
      </c>
      <c r="EM202" s="61">
        <f>OD</f>
        <v>26000</v>
      </c>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row>
    <row r="203" spans="1:233" ht="1.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f t="shared" si="614"/>
        <v>21000</v>
      </c>
      <c r="AY203" s="61">
        <f t="shared" si="614"/>
        <v>21000</v>
      </c>
      <c r="AZ203" s="61">
        <f t="shared" ref="AZ203:BB227" si="615">MH</f>
        <v>21000</v>
      </c>
      <c r="BA203" s="61">
        <f t="shared" si="615"/>
        <v>21000</v>
      </c>
      <c r="BB203" s="61">
        <f t="shared" si="615"/>
        <v>21000</v>
      </c>
      <c r="BC203" s="61">
        <f t="shared" si="607"/>
        <v>21000</v>
      </c>
      <c r="BD203" s="61">
        <f t="shared" si="607"/>
        <v>21000</v>
      </c>
      <c r="BE203" s="61">
        <f t="shared" si="607"/>
        <v>21000</v>
      </c>
      <c r="BF203" s="61">
        <f t="shared" si="602"/>
        <v>21000</v>
      </c>
      <c r="BG203" s="61">
        <f t="shared" si="597"/>
        <v>21000</v>
      </c>
      <c r="BH203" s="61">
        <f t="shared" si="597"/>
        <v>21000</v>
      </c>
      <c r="BI203" s="61">
        <f t="shared" si="609"/>
        <v>21000</v>
      </c>
      <c r="BJ203" s="61">
        <f t="shared" si="609"/>
        <v>21000</v>
      </c>
      <c r="BK203" s="61">
        <f t="shared" si="609"/>
        <v>21000</v>
      </c>
      <c r="BL203" s="61">
        <f t="shared" si="609"/>
        <v>21000</v>
      </c>
      <c r="BM203" s="61">
        <f t="shared" si="609"/>
        <v>21000</v>
      </c>
      <c r="BN203" s="61">
        <f t="shared" si="613"/>
        <v>21000</v>
      </c>
      <c r="BO203" s="61">
        <f t="shared" si="613"/>
        <v>21000</v>
      </c>
      <c r="BP203" s="61">
        <f t="shared" si="613"/>
        <v>21000</v>
      </c>
      <c r="BQ203" s="61">
        <f t="shared" si="613"/>
        <v>21000</v>
      </c>
      <c r="BR203" s="61">
        <f t="shared" si="613"/>
        <v>21000</v>
      </c>
      <c r="BS203" s="61">
        <f t="shared" si="613"/>
        <v>21000</v>
      </c>
      <c r="BT203" s="61">
        <f t="shared" si="613"/>
        <v>21000</v>
      </c>
      <c r="BU203" s="61">
        <f t="shared" si="598"/>
        <v>21000</v>
      </c>
      <c r="BV203" s="61">
        <f t="shared" si="599"/>
        <v>21000</v>
      </c>
      <c r="BW203" s="61">
        <f t="shared" si="599"/>
        <v>21000</v>
      </c>
      <c r="BX203" s="61">
        <f t="shared" si="600"/>
        <v>21000</v>
      </c>
      <c r="BY203" s="61">
        <f t="shared" si="591"/>
        <v>21000</v>
      </c>
      <c r="BZ203" s="61">
        <f t="shared" si="610"/>
        <v>21000</v>
      </c>
      <c r="CA203" s="61">
        <f t="shared" si="610"/>
        <v>21000</v>
      </c>
      <c r="CB203" s="61">
        <f t="shared" si="610"/>
        <v>21000</v>
      </c>
      <c r="CC203" s="61">
        <f t="shared" si="610"/>
        <v>21000</v>
      </c>
      <c r="CD203" s="61">
        <f t="shared" si="610"/>
        <v>21000</v>
      </c>
      <c r="CE203" s="61">
        <f t="shared" si="584"/>
        <v>21000</v>
      </c>
      <c r="CF203" s="61">
        <f t="shared" si="584"/>
        <v>21000</v>
      </c>
      <c r="CG203" s="61">
        <f t="shared" si="584"/>
        <v>21000</v>
      </c>
      <c r="CH203" s="61">
        <f t="shared" si="584"/>
        <v>21000</v>
      </c>
      <c r="CI203" s="61">
        <f t="shared" si="585"/>
        <v>21000</v>
      </c>
      <c r="CJ203" s="61">
        <f t="shared" si="585"/>
        <v>21000</v>
      </c>
      <c r="CK203" s="61">
        <f t="shared" si="585"/>
        <v>21000</v>
      </c>
      <c r="CL203" s="61">
        <f t="shared" si="585"/>
        <v>21000</v>
      </c>
      <c r="CM203" s="61">
        <f t="shared" si="586"/>
        <v>21000</v>
      </c>
      <c r="CN203" s="61">
        <f t="shared" si="586"/>
        <v>21000</v>
      </c>
      <c r="CO203" s="61">
        <f t="shared" si="611"/>
        <v>21000</v>
      </c>
      <c r="CP203" s="61">
        <f t="shared" si="611"/>
        <v>21000</v>
      </c>
      <c r="CQ203" s="61">
        <f t="shared" si="611"/>
        <v>21000</v>
      </c>
      <c r="CR203" s="61">
        <f t="shared" si="611"/>
        <v>21000</v>
      </c>
      <c r="CS203" s="61">
        <f t="shared" si="611"/>
        <v>21000</v>
      </c>
      <c r="CT203" s="61">
        <f t="shared" si="578"/>
        <v>21000</v>
      </c>
      <c r="CU203" s="61">
        <f t="shared" si="579"/>
        <v>21000</v>
      </c>
      <c r="CV203" s="61">
        <f t="shared" si="570"/>
        <v>21000</v>
      </c>
      <c r="CW203" s="61">
        <f t="shared" si="564"/>
        <v>21000</v>
      </c>
      <c r="CX203" s="61">
        <f t="shared" si="571"/>
        <v>21000</v>
      </c>
      <c r="CY203" s="61">
        <f t="shared" si="553"/>
        <v>7000</v>
      </c>
      <c r="CZ203" s="61">
        <f t="shared" si="587"/>
        <v>7000</v>
      </c>
      <c r="DA203" s="61">
        <f t="shared" si="553"/>
        <v>7000</v>
      </c>
      <c r="DB203" s="61">
        <f t="shared" si="553"/>
        <v>7000</v>
      </c>
      <c r="DC203" s="61">
        <f t="shared" si="537"/>
        <v>7000</v>
      </c>
      <c r="DD203" s="61">
        <f t="shared" si="531"/>
        <v>7000</v>
      </c>
      <c r="DE203" s="61">
        <f t="shared" si="526"/>
        <v>7000</v>
      </c>
      <c r="DF203" s="61">
        <f t="shared" si="603"/>
        <v>7000</v>
      </c>
      <c r="DG203" s="61">
        <f t="shared" si="603"/>
        <v>7000</v>
      </c>
      <c r="DH203" s="61">
        <f t="shared" si="509"/>
        <v>7000</v>
      </c>
      <c r="DI203" s="61">
        <f t="shared" si="500"/>
        <v>7000</v>
      </c>
      <c r="DJ203" s="61">
        <f t="shared" si="502"/>
        <v>7000</v>
      </c>
      <c r="DK203" s="61">
        <f t="shared" si="580"/>
        <v>7000</v>
      </c>
      <c r="DL203" s="61">
        <f t="shared" ref="DL203:DN205" si="616">CT</f>
        <v>7000</v>
      </c>
      <c r="DM203" s="61">
        <f t="shared" si="616"/>
        <v>7000</v>
      </c>
      <c r="DN203" s="61">
        <f t="shared" si="616"/>
        <v>7000</v>
      </c>
      <c r="DO203" s="61">
        <f t="shared" ref="DO203:DQ217" si="617">OD</f>
        <v>26000</v>
      </c>
      <c r="DP203" s="61">
        <f t="shared" si="617"/>
        <v>26000</v>
      </c>
      <c r="DQ203" s="61">
        <f t="shared" si="617"/>
        <v>26000</v>
      </c>
      <c r="DR203" s="61">
        <f t="shared" si="596"/>
        <v>26000</v>
      </c>
      <c r="DS203" s="61">
        <f t="shared" si="592"/>
        <v>26000</v>
      </c>
      <c r="DT203" s="61">
        <f t="shared" si="558"/>
        <v>26000</v>
      </c>
      <c r="DU203" s="61">
        <f t="shared" si="539"/>
        <v>26000</v>
      </c>
      <c r="DV203" s="61">
        <f t="shared" si="540"/>
        <v>26000</v>
      </c>
      <c r="DW203" s="61">
        <f t="shared" si="608"/>
        <v>26000</v>
      </c>
      <c r="DX203" s="61">
        <f t="shared" si="608"/>
        <v>26000</v>
      </c>
      <c r="DY203" s="61">
        <f t="shared" si="608"/>
        <v>26000</v>
      </c>
      <c r="DZ203" s="61">
        <f t="shared" si="608"/>
        <v>26000</v>
      </c>
      <c r="EA203" s="61">
        <f t="shared" si="606"/>
        <v>26000</v>
      </c>
      <c r="EB203" s="61">
        <f t="shared" si="606"/>
        <v>26000</v>
      </c>
      <c r="EC203" s="61">
        <f t="shared" si="606"/>
        <v>26000</v>
      </c>
      <c r="ED203" s="61">
        <f t="shared" si="606"/>
        <v>26000</v>
      </c>
      <c r="EE203" s="61">
        <f t="shared" si="588"/>
        <v>26000</v>
      </c>
      <c r="EF203" s="61">
        <f t="shared" si="588"/>
        <v>26000</v>
      </c>
      <c r="EG203" s="61">
        <f t="shared" si="588"/>
        <v>26000</v>
      </c>
      <c r="EH203" s="61">
        <f t="shared" si="588"/>
        <v>26000</v>
      </c>
      <c r="EI203" s="61">
        <f t="shared" si="588"/>
        <v>26000</v>
      </c>
      <c r="EJ203" s="61">
        <f t="shared" si="543"/>
        <v>26000</v>
      </c>
      <c r="EK203" s="61">
        <f t="shared" si="543"/>
        <v>26000</v>
      </c>
      <c r="EL203" s="61">
        <f t="shared" si="543"/>
        <v>26000</v>
      </c>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row>
    <row r="204" spans="1:233" ht="1.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f t="shared" ref="AW204" si="618">MH</f>
        <v>21000</v>
      </c>
      <c r="AX204" s="61">
        <f t="shared" si="614"/>
        <v>21000</v>
      </c>
      <c r="AY204" s="61">
        <f t="shared" si="614"/>
        <v>21000</v>
      </c>
      <c r="AZ204" s="61">
        <f t="shared" si="615"/>
        <v>21000</v>
      </c>
      <c r="BA204" s="61">
        <f t="shared" si="615"/>
        <v>21000</v>
      </c>
      <c r="BB204" s="61">
        <f t="shared" si="615"/>
        <v>21000</v>
      </c>
      <c r="BC204" s="61">
        <f t="shared" si="607"/>
        <v>21000</v>
      </c>
      <c r="BD204" s="61">
        <f t="shared" si="607"/>
        <v>21000</v>
      </c>
      <c r="BE204" s="61">
        <f t="shared" si="607"/>
        <v>21000</v>
      </c>
      <c r="BF204" s="61">
        <f t="shared" si="602"/>
        <v>21000</v>
      </c>
      <c r="BG204" s="61">
        <f t="shared" si="597"/>
        <v>21000</v>
      </c>
      <c r="BH204" s="61">
        <f t="shared" si="597"/>
        <v>21000</v>
      </c>
      <c r="BI204" s="61">
        <f t="shared" si="609"/>
        <v>21000</v>
      </c>
      <c r="BJ204" s="61">
        <f t="shared" si="609"/>
        <v>21000</v>
      </c>
      <c r="BK204" s="61">
        <f t="shared" si="609"/>
        <v>21000</v>
      </c>
      <c r="BL204" s="61">
        <f t="shared" si="609"/>
        <v>21000</v>
      </c>
      <c r="BM204" s="61">
        <f t="shared" si="609"/>
        <v>21000</v>
      </c>
      <c r="BN204" s="61">
        <f t="shared" si="613"/>
        <v>21000</v>
      </c>
      <c r="BO204" s="61">
        <f t="shared" si="613"/>
        <v>21000</v>
      </c>
      <c r="BP204" s="61">
        <f t="shared" si="613"/>
        <v>21000</v>
      </c>
      <c r="BQ204" s="61">
        <f t="shared" si="613"/>
        <v>21000</v>
      </c>
      <c r="BR204" s="61">
        <f t="shared" si="613"/>
        <v>21000</v>
      </c>
      <c r="BS204" s="61">
        <f t="shared" si="613"/>
        <v>21000</v>
      </c>
      <c r="BT204" s="61">
        <f t="shared" si="613"/>
        <v>21000</v>
      </c>
      <c r="BU204" s="61">
        <f t="shared" si="598"/>
        <v>21000</v>
      </c>
      <c r="BV204" s="61">
        <f t="shared" si="599"/>
        <v>21000</v>
      </c>
      <c r="BW204" s="61">
        <f t="shared" si="599"/>
        <v>21000</v>
      </c>
      <c r="BX204" s="61">
        <f t="shared" si="600"/>
        <v>21000</v>
      </c>
      <c r="BY204" s="61">
        <f t="shared" si="591"/>
        <v>21000</v>
      </c>
      <c r="BZ204" s="61">
        <f t="shared" si="610"/>
        <v>21000</v>
      </c>
      <c r="CA204" s="61">
        <f t="shared" si="610"/>
        <v>21000</v>
      </c>
      <c r="CB204" s="61">
        <f t="shared" si="610"/>
        <v>21000</v>
      </c>
      <c r="CC204" s="61">
        <f t="shared" si="610"/>
        <v>21000</v>
      </c>
      <c r="CD204" s="61">
        <f t="shared" si="610"/>
        <v>21000</v>
      </c>
      <c r="CE204" s="61">
        <f t="shared" si="584"/>
        <v>21000</v>
      </c>
      <c r="CF204" s="61">
        <f t="shared" si="584"/>
        <v>21000</v>
      </c>
      <c r="CG204" s="61">
        <f t="shared" si="584"/>
        <v>21000</v>
      </c>
      <c r="CH204" s="61">
        <f t="shared" si="584"/>
        <v>21000</v>
      </c>
      <c r="CI204" s="61">
        <f t="shared" si="585"/>
        <v>21000</v>
      </c>
      <c r="CJ204" s="61">
        <f t="shared" si="585"/>
        <v>21000</v>
      </c>
      <c r="CK204" s="61">
        <f t="shared" si="585"/>
        <v>21000</v>
      </c>
      <c r="CL204" s="61">
        <f t="shared" si="585"/>
        <v>21000</v>
      </c>
      <c r="CM204" s="61">
        <f t="shared" si="586"/>
        <v>21000</v>
      </c>
      <c r="CN204" s="61">
        <f t="shared" si="586"/>
        <v>21000</v>
      </c>
      <c r="CO204" s="61">
        <f t="shared" si="611"/>
        <v>21000</v>
      </c>
      <c r="CP204" s="61">
        <f t="shared" si="611"/>
        <v>21000</v>
      </c>
      <c r="CQ204" s="61">
        <f t="shared" si="611"/>
        <v>21000</v>
      </c>
      <c r="CR204" s="61">
        <f t="shared" si="611"/>
        <v>21000</v>
      </c>
      <c r="CS204" s="61">
        <f t="shared" si="611"/>
        <v>21000</v>
      </c>
      <c r="CT204" s="61">
        <f t="shared" si="578"/>
        <v>21000</v>
      </c>
      <c r="CU204" s="61">
        <f t="shared" si="579"/>
        <v>21000</v>
      </c>
      <c r="CV204" s="61">
        <f t="shared" si="570"/>
        <v>21000</v>
      </c>
      <c r="CW204" s="61">
        <f t="shared" si="564"/>
        <v>21000</v>
      </c>
      <c r="CX204" s="61">
        <f t="shared" si="571"/>
        <v>21000</v>
      </c>
      <c r="CY204" s="61">
        <f t="shared" si="553"/>
        <v>7000</v>
      </c>
      <c r="CZ204" s="61">
        <f t="shared" si="587"/>
        <v>7000</v>
      </c>
      <c r="DA204" s="61">
        <f t="shared" si="553"/>
        <v>7000</v>
      </c>
      <c r="DB204" s="61">
        <f t="shared" si="553"/>
        <v>7000</v>
      </c>
      <c r="DC204" s="61">
        <f t="shared" si="537"/>
        <v>7000</v>
      </c>
      <c r="DD204" s="61">
        <f t="shared" si="531"/>
        <v>7000</v>
      </c>
      <c r="DE204" s="61">
        <f t="shared" si="526"/>
        <v>7000</v>
      </c>
      <c r="DF204" s="61">
        <f t="shared" si="603"/>
        <v>7000</v>
      </c>
      <c r="DG204" s="61">
        <f t="shared" si="603"/>
        <v>7000</v>
      </c>
      <c r="DH204" s="61">
        <f t="shared" ref="DH204:DH221" si="619">CT</f>
        <v>7000</v>
      </c>
      <c r="DI204" s="61">
        <f>OD</f>
        <v>26000</v>
      </c>
      <c r="DJ204" s="61">
        <f>OD</f>
        <v>26000</v>
      </c>
      <c r="DK204" s="61">
        <f t="shared" si="580"/>
        <v>7000</v>
      </c>
      <c r="DL204" s="61">
        <f t="shared" si="616"/>
        <v>7000</v>
      </c>
      <c r="DM204" s="61">
        <f t="shared" si="616"/>
        <v>7000</v>
      </c>
      <c r="DN204" s="61">
        <f t="shared" si="616"/>
        <v>7000</v>
      </c>
      <c r="DO204" s="61">
        <f t="shared" si="617"/>
        <v>26000</v>
      </c>
      <c r="DP204" s="61">
        <f t="shared" si="617"/>
        <v>26000</v>
      </c>
      <c r="DQ204" s="61">
        <f t="shared" si="617"/>
        <v>26000</v>
      </c>
      <c r="DR204" s="61">
        <f t="shared" si="596"/>
        <v>26000</v>
      </c>
      <c r="DS204" s="61">
        <f t="shared" si="592"/>
        <v>26000</v>
      </c>
      <c r="DT204" s="61">
        <f t="shared" si="558"/>
        <v>26000</v>
      </c>
      <c r="DU204" s="61">
        <f t="shared" si="539"/>
        <v>26000</v>
      </c>
      <c r="DV204" s="61">
        <f t="shared" si="540"/>
        <v>26000</v>
      </c>
      <c r="DW204" s="61">
        <f t="shared" si="608"/>
        <v>26000</v>
      </c>
      <c r="DX204" s="61">
        <f t="shared" si="608"/>
        <v>26000</v>
      </c>
      <c r="DY204" s="61">
        <f t="shared" si="608"/>
        <v>26000</v>
      </c>
      <c r="DZ204" s="61">
        <f t="shared" si="608"/>
        <v>26000</v>
      </c>
      <c r="EA204" s="61">
        <f t="shared" si="606"/>
        <v>26000</v>
      </c>
      <c r="EB204" s="61">
        <f t="shared" si="606"/>
        <v>26000</v>
      </c>
      <c r="EC204" s="61">
        <f t="shared" si="606"/>
        <v>26000</v>
      </c>
      <c r="ED204" s="61">
        <f t="shared" si="606"/>
        <v>26000</v>
      </c>
      <c r="EE204" s="61">
        <f t="shared" si="588"/>
        <v>26000</v>
      </c>
      <c r="EF204" s="61">
        <f t="shared" si="588"/>
        <v>26000</v>
      </c>
      <c r="EG204" s="61">
        <f t="shared" si="588"/>
        <v>26000</v>
      </c>
      <c r="EH204" s="61">
        <f t="shared" si="588"/>
        <v>26000</v>
      </c>
      <c r="EI204" s="61">
        <f t="shared" si="588"/>
        <v>26000</v>
      </c>
      <c r="EJ204" s="61">
        <f t="shared" si="543"/>
        <v>26000</v>
      </c>
      <c r="EK204" s="61">
        <f t="shared" si="515"/>
        <v>26000</v>
      </c>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row>
    <row r="205" spans="1:233" ht="1.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f t="shared" si="614"/>
        <v>21000</v>
      </c>
      <c r="AY205" s="61">
        <f t="shared" si="614"/>
        <v>21000</v>
      </c>
      <c r="AZ205" s="61">
        <f t="shared" si="615"/>
        <v>21000</v>
      </c>
      <c r="BA205" s="61">
        <f t="shared" si="615"/>
        <v>21000</v>
      </c>
      <c r="BB205" s="61">
        <f t="shared" si="615"/>
        <v>21000</v>
      </c>
      <c r="BC205" s="61">
        <f t="shared" si="607"/>
        <v>21000</v>
      </c>
      <c r="BD205" s="61">
        <f t="shared" si="607"/>
        <v>21000</v>
      </c>
      <c r="BE205" s="61">
        <f t="shared" si="607"/>
        <v>21000</v>
      </c>
      <c r="BF205" s="61">
        <f t="shared" si="602"/>
        <v>21000</v>
      </c>
      <c r="BG205" s="61">
        <f t="shared" si="597"/>
        <v>21000</v>
      </c>
      <c r="BH205" s="61">
        <f t="shared" si="597"/>
        <v>21000</v>
      </c>
      <c r="BI205" s="61">
        <f t="shared" si="609"/>
        <v>21000</v>
      </c>
      <c r="BJ205" s="61">
        <f t="shared" si="609"/>
        <v>21000</v>
      </c>
      <c r="BK205" s="61">
        <f t="shared" si="609"/>
        <v>21000</v>
      </c>
      <c r="BL205" s="61">
        <f t="shared" si="609"/>
        <v>21000</v>
      </c>
      <c r="BM205" s="61">
        <f t="shared" si="609"/>
        <v>21000</v>
      </c>
      <c r="BN205" s="61">
        <f t="shared" si="613"/>
        <v>21000</v>
      </c>
      <c r="BO205" s="61">
        <f t="shared" si="613"/>
        <v>21000</v>
      </c>
      <c r="BP205" s="61">
        <f t="shared" si="613"/>
        <v>21000</v>
      </c>
      <c r="BQ205" s="61">
        <f t="shared" si="613"/>
        <v>21000</v>
      </c>
      <c r="BR205" s="61">
        <f t="shared" si="613"/>
        <v>21000</v>
      </c>
      <c r="BS205" s="61">
        <f t="shared" si="613"/>
        <v>21000</v>
      </c>
      <c r="BT205" s="61">
        <f t="shared" si="613"/>
        <v>21000</v>
      </c>
      <c r="BU205" s="61">
        <f t="shared" si="598"/>
        <v>21000</v>
      </c>
      <c r="BV205" s="61">
        <f t="shared" si="599"/>
        <v>21000</v>
      </c>
      <c r="BW205" s="61">
        <f t="shared" si="599"/>
        <v>21000</v>
      </c>
      <c r="BX205" s="61">
        <f t="shared" si="600"/>
        <v>21000</v>
      </c>
      <c r="BY205" s="61">
        <f t="shared" si="591"/>
        <v>21000</v>
      </c>
      <c r="BZ205" s="61">
        <f t="shared" si="610"/>
        <v>21000</v>
      </c>
      <c r="CA205" s="61">
        <f t="shared" si="610"/>
        <v>21000</v>
      </c>
      <c r="CB205" s="61">
        <f t="shared" si="610"/>
        <v>21000</v>
      </c>
      <c r="CC205" s="61">
        <f t="shared" si="610"/>
        <v>21000</v>
      </c>
      <c r="CD205" s="61">
        <f t="shared" si="610"/>
        <v>21000</v>
      </c>
      <c r="CE205" s="61">
        <f t="shared" si="584"/>
        <v>21000</v>
      </c>
      <c r="CF205" s="61">
        <f t="shared" si="584"/>
        <v>21000</v>
      </c>
      <c r="CG205" s="61">
        <f t="shared" si="584"/>
        <v>21000</v>
      </c>
      <c r="CH205" s="61">
        <f t="shared" si="584"/>
        <v>21000</v>
      </c>
      <c r="CI205" s="61">
        <f t="shared" si="585"/>
        <v>21000</v>
      </c>
      <c r="CJ205" s="61">
        <f t="shared" si="585"/>
        <v>21000</v>
      </c>
      <c r="CK205" s="61">
        <f t="shared" si="585"/>
        <v>21000</v>
      </c>
      <c r="CL205" s="61">
        <f t="shared" si="585"/>
        <v>21000</v>
      </c>
      <c r="CM205" s="61">
        <f t="shared" si="586"/>
        <v>21000</v>
      </c>
      <c r="CN205" s="61">
        <f t="shared" si="586"/>
        <v>21000</v>
      </c>
      <c r="CO205" s="61">
        <f t="shared" si="611"/>
        <v>21000</v>
      </c>
      <c r="CP205" s="61">
        <f t="shared" si="611"/>
        <v>21000</v>
      </c>
      <c r="CQ205" s="61">
        <f t="shared" si="611"/>
        <v>21000</v>
      </c>
      <c r="CR205" s="61">
        <f t="shared" si="611"/>
        <v>21000</v>
      </c>
      <c r="CS205" s="61">
        <f t="shared" si="611"/>
        <v>21000</v>
      </c>
      <c r="CT205" s="61">
        <f t="shared" si="578"/>
        <v>21000</v>
      </c>
      <c r="CU205" s="61">
        <f t="shared" si="579"/>
        <v>21000</v>
      </c>
      <c r="CV205" s="61">
        <f t="shared" si="570"/>
        <v>21000</v>
      </c>
      <c r="CW205" s="61">
        <f t="shared" si="564"/>
        <v>21000</v>
      </c>
      <c r="CX205" s="61">
        <f t="shared" si="571"/>
        <v>21000</v>
      </c>
      <c r="CY205" s="61">
        <f t="shared" si="553"/>
        <v>7000</v>
      </c>
      <c r="CZ205" s="61">
        <f t="shared" si="587"/>
        <v>7000</v>
      </c>
      <c r="DA205" s="61">
        <f t="shared" si="553"/>
        <v>7000</v>
      </c>
      <c r="DB205" s="61">
        <f t="shared" si="553"/>
        <v>7000</v>
      </c>
      <c r="DC205" s="61">
        <f t="shared" si="537"/>
        <v>7000</v>
      </c>
      <c r="DD205" s="61">
        <f t="shared" si="531"/>
        <v>7000</v>
      </c>
      <c r="DE205" s="61">
        <f t="shared" si="526"/>
        <v>7000</v>
      </c>
      <c r="DF205" s="61">
        <f t="shared" si="603"/>
        <v>7000</v>
      </c>
      <c r="DG205" s="61">
        <f t="shared" si="603"/>
        <v>7000</v>
      </c>
      <c r="DH205" s="61">
        <f t="shared" si="619"/>
        <v>7000</v>
      </c>
      <c r="DI205" s="61">
        <f t="shared" ref="DI205:DI219" si="620">CT</f>
        <v>7000</v>
      </c>
      <c r="DJ205" s="61">
        <f t="shared" ref="DJ205:DK208" si="621">OD</f>
        <v>26000</v>
      </c>
      <c r="DK205" s="61">
        <f t="shared" si="621"/>
        <v>26000</v>
      </c>
      <c r="DL205" s="61">
        <f t="shared" si="616"/>
        <v>7000</v>
      </c>
      <c r="DM205" s="61">
        <f t="shared" si="616"/>
        <v>7000</v>
      </c>
      <c r="DN205" s="61">
        <f t="shared" si="616"/>
        <v>7000</v>
      </c>
      <c r="DO205" s="61">
        <f t="shared" si="617"/>
        <v>26000</v>
      </c>
      <c r="DP205" s="61">
        <f t="shared" si="617"/>
        <v>26000</v>
      </c>
      <c r="DQ205" s="61">
        <f t="shared" si="617"/>
        <v>26000</v>
      </c>
      <c r="DR205" s="61">
        <f t="shared" si="596"/>
        <v>26000</v>
      </c>
      <c r="DS205" s="61">
        <f t="shared" si="592"/>
        <v>26000</v>
      </c>
      <c r="DT205" s="61">
        <f t="shared" si="558"/>
        <v>26000</v>
      </c>
      <c r="DU205" s="61">
        <f t="shared" si="539"/>
        <v>26000</v>
      </c>
      <c r="DV205" s="61">
        <f t="shared" si="540"/>
        <v>26000</v>
      </c>
      <c r="DW205" s="61">
        <f t="shared" si="608"/>
        <v>26000</v>
      </c>
      <c r="DX205" s="61">
        <f t="shared" si="608"/>
        <v>26000</v>
      </c>
      <c r="DY205" s="61">
        <f t="shared" si="608"/>
        <v>26000</v>
      </c>
      <c r="DZ205" s="61">
        <f t="shared" si="608"/>
        <v>26000</v>
      </c>
      <c r="EA205" s="61">
        <f t="shared" si="606"/>
        <v>26000</v>
      </c>
      <c r="EB205" s="61">
        <f t="shared" si="606"/>
        <v>26000</v>
      </c>
      <c r="EC205" s="61">
        <f t="shared" si="606"/>
        <v>26000</v>
      </c>
      <c r="ED205" s="61">
        <f t="shared" si="606"/>
        <v>26000</v>
      </c>
      <c r="EE205" s="61">
        <f>OD</f>
        <v>26000</v>
      </c>
      <c r="EF205" s="61">
        <f t="shared" si="588"/>
        <v>26000</v>
      </c>
      <c r="EG205" s="61"/>
      <c r="EH205" s="61">
        <f t="shared" si="515"/>
        <v>26000</v>
      </c>
      <c r="EI205" s="61">
        <f t="shared" si="515"/>
        <v>26000</v>
      </c>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row>
    <row r="206" spans="1:233" ht="1.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f t="shared" si="614"/>
        <v>21000</v>
      </c>
      <c r="AY206" s="61">
        <f t="shared" si="614"/>
        <v>21000</v>
      </c>
      <c r="AZ206" s="61">
        <f t="shared" si="615"/>
        <v>21000</v>
      </c>
      <c r="BA206" s="61">
        <f t="shared" si="615"/>
        <v>21000</v>
      </c>
      <c r="BB206" s="61">
        <f t="shared" si="615"/>
        <v>21000</v>
      </c>
      <c r="BC206" s="61">
        <f t="shared" si="607"/>
        <v>21000</v>
      </c>
      <c r="BD206" s="61">
        <f t="shared" si="607"/>
        <v>21000</v>
      </c>
      <c r="BE206" s="61">
        <f t="shared" si="607"/>
        <v>21000</v>
      </c>
      <c r="BF206" s="61">
        <f t="shared" si="602"/>
        <v>21000</v>
      </c>
      <c r="BG206" s="61">
        <f t="shared" si="597"/>
        <v>21000</v>
      </c>
      <c r="BH206" s="61">
        <f t="shared" si="597"/>
        <v>21000</v>
      </c>
      <c r="BI206" s="61">
        <f t="shared" si="609"/>
        <v>21000</v>
      </c>
      <c r="BJ206" s="61">
        <f t="shared" si="609"/>
        <v>21000</v>
      </c>
      <c r="BK206" s="61">
        <f t="shared" si="609"/>
        <v>21000</v>
      </c>
      <c r="BL206" s="61">
        <f t="shared" si="609"/>
        <v>21000</v>
      </c>
      <c r="BM206" s="61">
        <f t="shared" si="609"/>
        <v>21000</v>
      </c>
      <c r="BN206" s="61">
        <f t="shared" si="613"/>
        <v>21000</v>
      </c>
      <c r="BO206" s="61">
        <f t="shared" si="613"/>
        <v>21000</v>
      </c>
      <c r="BP206" s="61">
        <f t="shared" si="613"/>
        <v>21000</v>
      </c>
      <c r="BQ206" s="61">
        <f t="shared" si="613"/>
        <v>21000</v>
      </c>
      <c r="BR206" s="61">
        <f t="shared" si="613"/>
        <v>21000</v>
      </c>
      <c r="BS206" s="61">
        <f t="shared" si="613"/>
        <v>21000</v>
      </c>
      <c r="BT206" s="61">
        <f t="shared" si="613"/>
        <v>21000</v>
      </c>
      <c r="BU206" s="61">
        <f t="shared" si="598"/>
        <v>21000</v>
      </c>
      <c r="BV206" s="61">
        <f t="shared" si="599"/>
        <v>21000</v>
      </c>
      <c r="BW206" s="61">
        <f t="shared" si="599"/>
        <v>21000</v>
      </c>
      <c r="BX206" s="61">
        <f t="shared" si="600"/>
        <v>21000</v>
      </c>
      <c r="BY206" s="61">
        <f t="shared" si="591"/>
        <v>21000</v>
      </c>
      <c r="BZ206" s="61">
        <f t="shared" si="610"/>
        <v>21000</v>
      </c>
      <c r="CA206" s="61">
        <f t="shared" si="610"/>
        <v>21000</v>
      </c>
      <c r="CB206" s="61">
        <f t="shared" si="610"/>
        <v>21000</v>
      </c>
      <c r="CC206" s="61">
        <f t="shared" si="610"/>
        <v>21000</v>
      </c>
      <c r="CD206" s="61">
        <f t="shared" si="610"/>
        <v>21000</v>
      </c>
      <c r="CE206" s="61">
        <f t="shared" si="584"/>
        <v>21000</v>
      </c>
      <c r="CF206" s="61">
        <f t="shared" si="584"/>
        <v>21000</v>
      </c>
      <c r="CG206" s="61">
        <f t="shared" si="584"/>
        <v>21000</v>
      </c>
      <c r="CH206" s="61">
        <f t="shared" si="584"/>
        <v>21000</v>
      </c>
      <c r="CI206" s="61">
        <f t="shared" si="585"/>
        <v>21000</v>
      </c>
      <c r="CJ206" s="61">
        <f t="shared" ref="CJ206:CJ248" si="622">TE</f>
        <v>32000</v>
      </c>
      <c r="CK206" s="61">
        <f t="shared" si="585"/>
        <v>21000</v>
      </c>
      <c r="CL206" s="61">
        <f t="shared" si="585"/>
        <v>21000</v>
      </c>
      <c r="CM206" s="61">
        <f t="shared" si="586"/>
        <v>21000</v>
      </c>
      <c r="CN206" s="61">
        <f t="shared" si="586"/>
        <v>21000</v>
      </c>
      <c r="CO206" s="61">
        <f t="shared" si="611"/>
        <v>21000</v>
      </c>
      <c r="CP206" s="61">
        <f t="shared" si="611"/>
        <v>21000</v>
      </c>
      <c r="CQ206" s="61">
        <f t="shared" si="611"/>
        <v>21000</v>
      </c>
      <c r="CR206" s="61">
        <f t="shared" si="611"/>
        <v>21000</v>
      </c>
      <c r="CS206" s="61">
        <f t="shared" si="611"/>
        <v>21000</v>
      </c>
      <c r="CT206" s="61">
        <f t="shared" si="578"/>
        <v>21000</v>
      </c>
      <c r="CU206" s="61">
        <f t="shared" si="579"/>
        <v>21000</v>
      </c>
      <c r="CV206" s="61">
        <f t="shared" si="570"/>
        <v>21000</v>
      </c>
      <c r="CW206" s="61">
        <f t="shared" si="564"/>
        <v>21000</v>
      </c>
      <c r="CX206" s="61">
        <f t="shared" si="571"/>
        <v>21000</v>
      </c>
      <c r="CY206" s="61">
        <f t="shared" si="564"/>
        <v>21000</v>
      </c>
      <c r="CZ206" s="61">
        <f t="shared" si="587"/>
        <v>7000</v>
      </c>
      <c r="DA206" s="61">
        <f t="shared" si="553"/>
        <v>7000</v>
      </c>
      <c r="DB206" s="61">
        <f t="shared" si="553"/>
        <v>7000</v>
      </c>
      <c r="DC206" s="61">
        <f t="shared" si="537"/>
        <v>7000</v>
      </c>
      <c r="DD206" s="61">
        <f t="shared" si="531"/>
        <v>7000</v>
      </c>
      <c r="DE206" s="61">
        <f t="shared" si="526"/>
        <v>7000</v>
      </c>
      <c r="DF206" s="61">
        <f t="shared" si="603"/>
        <v>7000</v>
      </c>
      <c r="DG206" s="61">
        <f t="shared" si="603"/>
        <v>7000</v>
      </c>
      <c r="DH206" s="61">
        <f t="shared" si="619"/>
        <v>7000</v>
      </c>
      <c r="DI206" s="61">
        <f t="shared" si="620"/>
        <v>7000</v>
      </c>
      <c r="DJ206" s="61">
        <f t="shared" si="621"/>
        <v>26000</v>
      </c>
      <c r="DK206" s="61">
        <f t="shared" si="621"/>
        <v>26000</v>
      </c>
      <c r="DL206" s="61">
        <f t="shared" ref="DL206:DL223" si="623">OD</f>
        <v>26000</v>
      </c>
      <c r="DM206" s="61">
        <f>CT</f>
        <v>7000</v>
      </c>
      <c r="DN206" s="61">
        <f>CT</f>
        <v>7000</v>
      </c>
      <c r="DO206" s="61">
        <f t="shared" si="617"/>
        <v>26000</v>
      </c>
      <c r="DP206" s="61">
        <f t="shared" si="617"/>
        <v>26000</v>
      </c>
      <c r="DQ206" s="61">
        <f t="shared" si="617"/>
        <v>26000</v>
      </c>
      <c r="DR206" s="61">
        <f t="shared" si="596"/>
        <v>26000</v>
      </c>
      <c r="DS206" s="61">
        <f t="shared" si="592"/>
        <v>26000</v>
      </c>
      <c r="DT206" s="61">
        <f t="shared" si="558"/>
        <v>26000</v>
      </c>
      <c r="DU206" s="61">
        <f t="shared" si="539"/>
        <v>26000</v>
      </c>
      <c r="DV206" s="61">
        <f t="shared" si="540"/>
        <v>26000</v>
      </c>
      <c r="DW206" s="61">
        <f t="shared" si="608"/>
        <v>26000</v>
      </c>
      <c r="DX206" s="61">
        <f t="shared" si="608"/>
        <v>26000</v>
      </c>
      <c r="DY206" s="61">
        <f t="shared" si="608"/>
        <v>26000</v>
      </c>
      <c r="DZ206" s="61">
        <f t="shared" si="608"/>
        <v>26000</v>
      </c>
      <c r="EA206" s="61">
        <f t="shared" si="606"/>
        <v>26000</v>
      </c>
      <c r="EB206" s="61">
        <f t="shared" si="606"/>
        <v>26000</v>
      </c>
      <c r="EC206" s="61">
        <f t="shared" si="606"/>
        <v>26000</v>
      </c>
      <c r="ED206" s="61">
        <f t="shared" si="606"/>
        <v>26000</v>
      </c>
      <c r="EE206" s="61">
        <f>OD</f>
        <v>26000</v>
      </c>
      <c r="EF206" s="61">
        <f t="shared" si="606"/>
        <v>26000</v>
      </c>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row>
    <row r="207" spans="1:233" ht="1.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f t="shared" si="614"/>
        <v>21000</v>
      </c>
      <c r="AY207" s="61">
        <f t="shared" si="614"/>
        <v>21000</v>
      </c>
      <c r="AZ207" s="61">
        <f t="shared" si="615"/>
        <v>21000</v>
      </c>
      <c r="BA207" s="61">
        <f t="shared" si="615"/>
        <v>21000</v>
      </c>
      <c r="BB207" s="61">
        <f t="shared" si="615"/>
        <v>21000</v>
      </c>
      <c r="BC207" s="61">
        <f t="shared" si="607"/>
        <v>21000</v>
      </c>
      <c r="BD207" s="61">
        <f t="shared" si="607"/>
        <v>21000</v>
      </c>
      <c r="BE207" s="61">
        <f t="shared" si="607"/>
        <v>21000</v>
      </c>
      <c r="BF207" s="61">
        <f t="shared" si="602"/>
        <v>21000</v>
      </c>
      <c r="BG207" s="61">
        <f t="shared" si="597"/>
        <v>21000</v>
      </c>
      <c r="BH207" s="61">
        <f t="shared" si="597"/>
        <v>21000</v>
      </c>
      <c r="BI207" s="61">
        <f t="shared" si="609"/>
        <v>21000</v>
      </c>
      <c r="BJ207" s="61">
        <f t="shared" si="609"/>
        <v>21000</v>
      </c>
      <c r="BK207" s="61">
        <f t="shared" si="609"/>
        <v>21000</v>
      </c>
      <c r="BL207" s="61">
        <f t="shared" si="609"/>
        <v>21000</v>
      </c>
      <c r="BM207" s="61">
        <f t="shared" si="609"/>
        <v>21000</v>
      </c>
      <c r="BN207" s="61">
        <f t="shared" si="613"/>
        <v>21000</v>
      </c>
      <c r="BO207" s="61">
        <f t="shared" si="613"/>
        <v>21000</v>
      </c>
      <c r="BP207" s="61">
        <f t="shared" si="613"/>
        <v>21000</v>
      </c>
      <c r="BQ207" s="61">
        <f t="shared" si="613"/>
        <v>21000</v>
      </c>
      <c r="BR207" s="61">
        <f t="shared" si="613"/>
        <v>21000</v>
      </c>
      <c r="BS207" s="61">
        <f t="shared" si="613"/>
        <v>21000</v>
      </c>
      <c r="BT207" s="61">
        <f t="shared" si="613"/>
        <v>21000</v>
      </c>
      <c r="BU207" s="61">
        <f t="shared" si="598"/>
        <v>21000</v>
      </c>
      <c r="BV207" s="61">
        <f t="shared" si="599"/>
        <v>21000</v>
      </c>
      <c r="BW207" s="61">
        <f t="shared" si="599"/>
        <v>21000</v>
      </c>
      <c r="BX207" s="61">
        <f t="shared" si="600"/>
        <v>21000</v>
      </c>
      <c r="BY207" s="61">
        <f t="shared" si="591"/>
        <v>21000</v>
      </c>
      <c r="BZ207" s="61">
        <f t="shared" si="610"/>
        <v>21000</v>
      </c>
      <c r="CA207" s="61">
        <f t="shared" si="610"/>
        <v>21000</v>
      </c>
      <c r="CB207" s="61">
        <f t="shared" si="610"/>
        <v>21000</v>
      </c>
      <c r="CC207" s="61">
        <f t="shared" si="610"/>
        <v>21000</v>
      </c>
      <c r="CD207" s="61">
        <f t="shared" si="610"/>
        <v>21000</v>
      </c>
      <c r="CE207" s="61">
        <f t="shared" si="584"/>
        <v>21000</v>
      </c>
      <c r="CF207" s="61">
        <f t="shared" si="584"/>
        <v>21000</v>
      </c>
      <c r="CG207" s="61">
        <f t="shared" si="584"/>
        <v>21000</v>
      </c>
      <c r="CH207" s="61">
        <f t="shared" si="584"/>
        <v>21000</v>
      </c>
      <c r="CI207" s="61">
        <f t="shared" ref="CI207:CI209" si="624">MH</f>
        <v>21000</v>
      </c>
      <c r="CJ207" s="61">
        <f t="shared" si="622"/>
        <v>32000</v>
      </c>
      <c r="CK207" s="61">
        <f t="shared" ref="CK207:CM226" si="625">TE</f>
        <v>32000</v>
      </c>
      <c r="CL207" s="61">
        <f t="shared" si="625"/>
        <v>32000</v>
      </c>
      <c r="CM207" s="61">
        <f t="shared" si="625"/>
        <v>32000</v>
      </c>
      <c r="CN207" s="61">
        <f>MH</f>
        <v>21000</v>
      </c>
      <c r="CO207" s="61">
        <f t="shared" si="611"/>
        <v>21000</v>
      </c>
      <c r="CP207" s="61">
        <f t="shared" si="611"/>
        <v>21000</v>
      </c>
      <c r="CQ207" s="61">
        <f t="shared" si="611"/>
        <v>21000</v>
      </c>
      <c r="CR207" s="61">
        <f t="shared" si="611"/>
        <v>21000</v>
      </c>
      <c r="CS207" s="61">
        <f t="shared" si="611"/>
        <v>21000</v>
      </c>
      <c r="CT207" s="61">
        <f t="shared" si="578"/>
        <v>21000</v>
      </c>
      <c r="CU207" s="61">
        <f t="shared" si="579"/>
        <v>21000</v>
      </c>
      <c r="CV207" s="61">
        <f t="shared" si="570"/>
        <v>21000</v>
      </c>
      <c r="CW207" s="61">
        <f t="shared" si="564"/>
        <v>21000</v>
      </c>
      <c r="CX207" s="61">
        <f t="shared" si="571"/>
        <v>21000</v>
      </c>
      <c r="CY207" s="61">
        <f t="shared" ref="CY207:CZ210" si="626">MH</f>
        <v>21000</v>
      </c>
      <c r="CZ207" s="61">
        <f t="shared" si="626"/>
        <v>21000</v>
      </c>
      <c r="DA207" s="61">
        <f t="shared" si="553"/>
        <v>7000</v>
      </c>
      <c r="DB207" s="61">
        <f t="shared" si="553"/>
        <v>7000</v>
      </c>
      <c r="DC207" s="61">
        <f t="shared" si="537"/>
        <v>7000</v>
      </c>
      <c r="DD207" s="61">
        <f t="shared" si="531"/>
        <v>7000</v>
      </c>
      <c r="DE207" s="61">
        <f t="shared" si="526"/>
        <v>7000</v>
      </c>
      <c r="DF207" s="61">
        <f t="shared" si="603"/>
        <v>7000</v>
      </c>
      <c r="DG207" s="61">
        <f t="shared" si="603"/>
        <v>7000</v>
      </c>
      <c r="DH207" s="61">
        <f t="shared" si="619"/>
        <v>7000</v>
      </c>
      <c r="DI207" s="61">
        <f t="shared" si="620"/>
        <v>7000</v>
      </c>
      <c r="DJ207" s="61">
        <f t="shared" si="621"/>
        <v>26000</v>
      </c>
      <c r="DK207" s="61">
        <f t="shared" si="621"/>
        <v>26000</v>
      </c>
      <c r="DL207" s="61">
        <f t="shared" si="623"/>
        <v>26000</v>
      </c>
      <c r="DM207" s="61">
        <f t="shared" ref="DM207:DN219" si="627">OD</f>
        <v>26000</v>
      </c>
      <c r="DN207" s="61">
        <f t="shared" si="627"/>
        <v>26000</v>
      </c>
      <c r="DO207" s="61">
        <f t="shared" si="617"/>
        <v>26000</v>
      </c>
      <c r="DP207" s="61">
        <f t="shared" si="617"/>
        <v>26000</v>
      </c>
      <c r="DQ207" s="61">
        <f t="shared" si="617"/>
        <v>26000</v>
      </c>
      <c r="DR207" s="61">
        <f t="shared" si="596"/>
        <v>26000</v>
      </c>
      <c r="DS207" s="61">
        <f t="shared" si="592"/>
        <v>26000</v>
      </c>
      <c r="DT207" s="61">
        <f t="shared" si="558"/>
        <v>26000</v>
      </c>
      <c r="DU207" s="61">
        <f t="shared" si="539"/>
        <v>26000</v>
      </c>
      <c r="DV207" s="61">
        <f t="shared" si="540"/>
        <v>26000</v>
      </c>
      <c r="DW207" s="61">
        <f t="shared" si="608"/>
        <v>26000</v>
      </c>
      <c r="DX207" s="61">
        <f t="shared" si="608"/>
        <v>26000</v>
      </c>
      <c r="DY207" s="61">
        <f t="shared" si="608"/>
        <v>26000</v>
      </c>
      <c r="DZ207" s="61">
        <f t="shared" si="608"/>
        <v>26000</v>
      </c>
      <c r="EA207" s="61">
        <f t="shared" si="606"/>
        <v>26000</v>
      </c>
      <c r="EB207" s="61">
        <f t="shared" si="606"/>
        <v>26000</v>
      </c>
      <c r="EC207" s="61">
        <f t="shared" si="606"/>
        <v>26000</v>
      </c>
      <c r="ED207" s="61">
        <f t="shared" si="606"/>
        <v>26000</v>
      </c>
      <c r="EE207" s="61">
        <f>OD</f>
        <v>26000</v>
      </c>
      <c r="EF207" s="61">
        <f t="shared" si="606"/>
        <v>26000</v>
      </c>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row>
    <row r="208" spans="1:233" ht="1.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f t="shared" si="614"/>
        <v>21000</v>
      </c>
      <c r="AY208" s="61">
        <f t="shared" si="614"/>
        <v>21000</v>
      </c>
      <c r="AZ208" s="61">
        <f t="shared" si="615"/>
        <v>21000</v>
      </c>
      <c r="BA208" s="61">
        <f t="shared" si="615"/>
        <v>21000</v>
      </c>
      <c r="BB208" s="61">
        <f t="shared" si="615"/>
        <v>21000</v>
      </c>
      <c r="BC208" s="61">
        <f t="shared" si="607"/>
        <v>21000</v>
      </c>
      <c r="BD208" s="61">
        <f t="shared" si="607"/>
        <v>21000</v>
      </c>
      <c r="BE208" s="61">
        <f t="shared" si="607"/>
        <v>21000</v>
      </c>
      <c r="BF208" s="61">
        <f t="shared" si="602"/>
        <v>21000</v>
      </c>
      <c r="BG208" s="61">
        <f t="shared" si="597"/>
        <v>21000</v>
      </c>
      <c r="BH208" s="61">
        <f t="shared" si="597"/>
        <v>21000</v>
      </c>
      <c r="BI208" s="61">
        <f t="shared" si="609"/>
        <v>21000</v>
      </c>
      <c r="BJ208" s="61">
        <f t="shared" si="609"/>
        <v>21000</v>
      </c>
      <c r="BK208" s="61">
        <f t="shared" si="609"/>
        <v>21000</v>
      </c>
      <c r="BL208" s="61">
        <f t="shared" si="609"/>
        <v>21000</v>
      </c>
      <c r="BM208" s="61">
        <f t="shared" si="609"/>
        <v>21000</v>
      </c>
      <c r="BN208" s="61">
        <f t="shared" si="613"/>
        <v>21000</v>
      </c>
      <c r="BO208" s="61">
        <f t="shared" si="613"/>
        <v>21000</v>
      </c>
      <c r="BP208" s="61">
        <f t="shared" si="613"/>
        <v>21000</v>
      </c>
      <c r="BQ208" s="61">
        <f t="shared" si="613"/>
        <v>21000</v>
      </c>
      <c r="BR208" s="61">
        <f t="shared" si="613"/>
        <v>21000</v>
      </c>
      <c r="BS208" s="61">
        <f t="shared" si="613"/>
        <v>21000</v>
      </c>
      <c r="BT208" s="61">
        <f t="shared" si="613"/>
        <v>21000</v>
      </c>
      <c r="BU208" s="61">
        <f t="shared" si="598"/>
        <v>21000</v>
      </c>
      <c r="BV208" s="61">
        <f t="shared" si="599"/>
        <v>21000</v>
      </c>
      <c r="BW208" s="61">
        <f t="shared" si="599"/>
        <v>21000</v>
      </c>
      <c r="BX208" s="61">
        <f t="shared" si="600"/>
        <v>21000</v>
      </c>
      <c r="BY208" s="61">
        <f t="shared" si="591"/>
        <v>21000</v>
      </c>
      <c r="BZ208" s="61">
        <f t="shared" si="610"/>
        <v>21000</v>
      </c>
      <c r="CA208" s="61">
        <f t="shared" si="610"/>
        <v>21000</v>
      </c>
      <c r="CB208" s="61">
        <f t="shared" si="610"/>
        <v>21000</v>
      </c>
      <c r="CC208" s="61">
        <f t="shared" si="610"/>
        <v>21000</v>
      </c>
      <c r="CD208" s="61">
        <f t="shared" si="610"/>
        <v>21000</v>
      </c>
      <c r="CE208" s="61">
        <f t="shared" si="584"/>
        <v>21000</v>
      </c>
      <c r="CF208" s="61">
        <f t="shared" si="584"/>
        <v>21000</v>
      </c>
      <c r="CG208" s="61">
        <f t="shared" si="584"/>
        <v>21000</v>
      </c>
      <c r="CH208" s="61">
        <f t="shared" si="584"/>
        <v>21000</v>
      </c>
      <c r="CI208" s="61">
        <f t="shared" si="624"/>
        <v>21000</v>
      </c>
      <c r="CJ208" s="61">
        <f t="shared" si="622"/>
        <v>32000</v>
      </c>
      <c r="CK208" s="61">
        <f t="shared" si="625"/>
        <v>32000</v>
      </c>
      <c r="CL208" s="61">
        <f t="shared" si="625"/>
        <v>32000</v>
      </c>
      <c r="CM208" s="61">
        <f t="shared" si="625"/>
        <v>32000</v>
      </c>
      <c r="CN208" s="61">
        <f t="shared" ref="CN208:CN247" si="628">TE</f>
        <v>32000</v>
      </c>
      <c r="CO208" s="61">
        <f t="shared" si="611"/>
        <v>21000</v>
      </c>
      <c r="CP208" s="61">
        <f t="shared" si="611"/>
        <v>21000</v>
      </c>
      <c r="CQ208" s="61">
        <f t="shared" si="611"/>
        <v>21000</v>
      </c>
      <c r="CR208" s="61">
        <f t="shared" si="611"/>
        <v>21000</v>
      </c>
      <c r="CS208" s="61">
        <f t="shared" si="611"/>
        <v>21000</v>
      </c>
      <c r="CT208" s="61">
        <f t="shared" si="578"/>
        <v>21000</v>
      </c>
      <c r="CU208" s="61">
        <f t="shared" si="579"/>
        <v>21000</v>
      </c>
      <c r="CV208" s="61">
        <f t="shared" si="570"/>
        <v>21000</v>
      </c>
      <c r="CW208" s="61">
        <f t="shared" si="564"/>
        <v>21000</v>
      </c>
      <c r="CX208" s="61">
        <f t="shared" si="571"/>
        <v>21000</v>
      </c>
      <c r="CY208" s="61">
        <f t="shared" si="626"/>
        <v>21000</v>
      </c>
      <c r="CZ208" s="61">
        <f t="shared" si="626"/>
        <v>21000</v>
      </c>
      <c r="DA208" s="61">
        <f t="shared" si="553"/>
        <v>7000</v>
      </c>
      <c r="DB208" s="61">
        <f t="shared" si="553"/>
        <v>7000</v>
      </c>
      <c r="DC208" s="61">
        <f t="shared" si="537"/>
        <v>7000</v>
      </c>
      <c r="DD208" s="61">
        <f t="shared" si="531"/>
        <v>7000</v>
      </c>
      <c r="DE208" s="61">
        <f t="shared" si="526"/>
        <v>7000</v>
      </c>
      <c r="DF208" s="61">
        <f t="shared" si="603"/>
        <v>7000</v>
      </c>
      <c r="DG208" s="61">
        <f t="shared" si="603"/>
        <v>7000</v>
      </c>
      <c r="DH208" s="61">
        <f t="shared" si="619"/>
        <v>7000</v>
      </c>
      <c r="DI208" s="61">
        <f t="shared" si="620"/>
        <v>7000</v>
      </c>
      <c r="DJ208" s="61">
        <f t="shared" si="621"/>
        <v>26000</v>
      </c>
      <c r="DK208" s="61">
        <f t="shared" si="621"/>
        <v>26000</v>
      </c>
      <c r="DL208" s="61">
        <f t="shared" si="623"/>
        <v>26000</v>
      </c>
      <c r="DM208" s="61">
        <f t="shared" si="627"/>
        <v>26000</v>
      </c>
      <c r="DN208" s="61">
        <f t="shared" si="627"/>
        <v>26000</v>
      </c>
      <c r="DO208" s="61">
        <f t="shared" si="617"/>
        <v>26000</v>
      </c>
      <c r="DP208" s="61">
        <f t="shared" si="617"/>
        <v>26000</v>
      </c>
      <c r="DQ208" s="61">
        <f t="shared" si="617"/>
        <v>26000</v>
      </c>
      <c r="DR208" s="61">
        <f t="shared" si="596"/>
        <v>26000</v>
      </c>
      <c r="DS208" s="61">
        <f t="shared" si="592"/>
        <v>26000</v>
      </c>
      <c r="DT208" s="61">
        <f t="shared" si="558"/>
        <v>26000</v>
      </c>
      <c r="DU208" s="61">
        <f t="shared" si="539"/>
        <v>26000</v>
      </c>
      <c r="DV208" s="61">
        <f t="shared" si="540"/>
        <v>26000</v>
      </c>
      <c r="DW208" s="61">
        <f t="shared" si="608"/>
        <v>26000</v>
      </c>
      <c r="DX208" s="61">
        <f t="shared" si="608"/>
        <v>26000</v>
      </c>
      <c r="DY208" s="61">
        <f t="shared" si="608"/>
        <v>26000</v>
      </c>
      <c r="DZ208" s="61">
        <f t="shared" si="608"/>
        <v>26000</v>
      </c>
      <c r="EA208" s="61">
        <f t="shared" si="606"/>
        <v>26000</v>
      </c>
      <c r="EB208" s="61">
        <f t="shared" si="606"/>
        <v>26000</v>
      </c>
      <c r="EC208" s="61">
        <f t="shared" si="606"/>
        <v>26000</v>
      </c>
      <c r="ED208" s="61">
        <f t="shared" si="606"/>
        <v>26000</v>
      </c>
      <c r="EE208" s="61">
        <f>OD</f>
        <v>26000</v>
      </c>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row>
    <row r="209" spans="1:233" ht="1.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f t="shared" ref="AX209:AX214" si="629">MH</f>
        <v>21000</v>
      </c>
      <c r="AY209" s="61">
        <f t="shared" si="614"/>
        <v>21000</v>
      </c>
      <c r="AZ209" s="61">
        <f t="shared" si="615"/>
        <v>21000</v>
      </c>
      <c r="BA209" s="61">
        <f t="shared" si="615"/>
        <v>21000</v>
      </c>
      <c r="BB209" s="61">
        <f t="shared" si="615"/>
        <v>21000</v>
      </c>
      <c r="BC209" s="61">
        <f t="shared" si="607"/>
        <v>21000</v>
      </c>
      <c r="BD209" s="61">
        <f t="shared" si="607"/>
        <v>21000</v>
      </c>
      <c r="BE209" s="61">
        <f t="shared" si="607"/>
        <v>21000</v>
      </c>
      <c r="BF209" s="61">
        <f t="shared" si="602"/>
        <v>21000</v>
      </c>
      <c r="BG209" s="61">
        <f t="shared" si="597"/>
        <v>21000</v>
      </c>
      <c r="BH209" s="61">
        <f t="shared" si="597"/>
        <v>21000</v>
      </c>
      <c r="BI209" s="61">
        <f t="shared" ref="BI209:BM218" si="630">MH</f>
        <v>21000</v>
      </c>
      <c r="BJ209" s="61">
        <f t="shared" si="630"/>
        <v>21000</v>
      </c>
      <c r="BK209" s="61">
        <f t="shared" si="630"/>
        <v>21000</v>
      </c>
      <c r="BL209" s="61">
        <f t="shared" si="630"/>
        <v>21000</v>
      </c>
      <c r="BM209" s="61">
        <f t="shared" si="630"/>
        <v>21000</v>
      </c>
      <c r="BN209" s="61">
        <f t="shared" si="613"/>
        <v>21000</v>
      </c>
      <c r="BO209" s="61">
        <f t="shared" si="613"/>
        <v>21000</v>
      </c>
      <c r="BP209" s="61">
        <f t="shared" si="613"/>
        <v>21000</v>
      </c>
      <c r="BQ209" s="61">
        <f t="shared" si="613"/>
        <v>21000</v>
      </c>
      <c r="BR209" s="61">
        <f t="shared" si="613"/>
        <v>21000</v>
      </c>
      <c r="BS209" s="61">
        <f t="shared" si="613"/>
        <v>21000</v>
      </c>
      <c r="BT209" s="61">
        <f t="shared" si="613"/>
        <v>21000</v>
      </c>
      <c r="BU209" s="61">
        <f t="shared" si="598"/>
        <v>21000</v>
      </c>
      <c r="BV209" s="61">
        <f t="shared" si="599"/>
        <v>21000</v>
      </c>
      <c r="BW209" s="61">
        <f t="shared" si="599"/>
        <v>21000</v>
      </c>
      <c r="BX209" s="61">
        <f t="shared" si="600"/>
        <v>21000</v>
      </c>
      <c r="BY209" s="61">
        <f t="shared" si="591"/>
        <v>21000</v>
      </c>
      <c r="BZ209" s="61">
        <f t="shared" ref="BZ209:CD221" si="631">MH</f>
        <v>21000</v>
      </c>
      <c r="CA209" s="61">
        <f t="shared" si="631"/>
        <v>21000</v>
      </c>
      <c r="CB209" s="61">
        <f t="shared" si="631"/>
        <v>21000</v>
      </c>
      <c r="CC209" s="61">
        <f t="shared" si="631"/>
        <v>21000</v>
      </c>
      <c r="CD209" s="61">
        <f t="shared" si="631"/>
        <v>21000</v>
      </c>
      <c r="CE209" s="61">
        <f t="shared" si="584"/>
        <v>21000</v>
      </c>
      <c r="CF209" s="61">
        <f t="shared" si="584"/>
        <v>21000</v>
      </c>
      <c r="CG209" s="61">
        <f t="shared" si="584"/>
        <v>21000</v>
      </c>
      <c r="CH209" s="61">
        <f t="shared" si="584"/>
        <v>21000</v>
      </c>
      <c r="CI209" s="61">
        <f t="shared" si="624"/>
        <v>21000</v>
      </c>
      <c r="CJ209" s="61">
        <f t="shared" si="622"/>
        <v>32000</v>
      </c>
      <c r="CK209" s="61">
        <f t="shared" si="625"/>
        <v>32000</v>
      </c>
      <c r="CL209" s="61">
        <f t="shared" si="625"/>
        <v>32000</v>
      </c>
      <c r="CM209" s="61">
        <f t="shared" si="625"/>
        <v>32000</v>
      </c>
      <c r="CN209" s="61">
        <f t="shared" si="628"/>
        <v>32000</v>
      </c>
      <c r="CO209" s="61">
        <f t="shared" ref="CO209:CP228" si="632">TE</f>
        <v>32000</v>
      </c>
      <c r="CP209" s="61">
        <f t="shared" si="632"/>
        <v>32000</v>
      </c>
      <c r="CQ209" s="61">
        <f>MH</f>
        <v>21000</v>
      </c>
      <c r="CR209" s="61">
        <f>MH</f>
        <v>21000</v>
      </c>
      <c r="CS209" s="61">
        <f t="shared" ref="CS209:CT228" si="633">TE</f>
        <v>32000</v>
      </c>
      <c r="CT209" s="61">
        <f t="shared" si="633"/>
        <v>32000</v>
      </c>
      <c r="CU209" s="61">
        <f t="shared" si="579"/>
        <v>21000</v>
      </c>
      <c r="CV209" s="61">
        <f t="shared" si="570"/>
        <v>21000</v>
      </c>
      <c r="CW209" s="61">
        <f t="shared" si="564"/>
        <v>21000</v>
      </c>
      <c r="CX209" s="61">
        <f t="shared" si="571"/>
        <v>21000</v>
      </c>
      <c r="CY209" s="61">
        <f t="shared" si="626"/>
        <v>21000</v>
      </c>
      <c r="CZ209" s="61">
        <f t="shared" si="626"/>
        <v>21000</v>
      </c>
      <c r="DA209" s="61">
        <f>MH</f>
        <v>21000</v>
      </c>
      <c r="DB209" s="61">
        <f t="shared" ref="DB209:DB223" si="634">CT</f>
        <v>7000</v>
      </c>
      <c r="DC209" s="61">
        <f t="shared" si="537"/>
        <v>7000</v>
      </c>
      <c r="DD209" s="61">
        <f t="shared" si="531"/>
        <v>7000</v>
      </c>
      <c r="DE209" s="61">
        <f t="shared" ref="DE209:DE227" si="635">CT</f>
        <v>7000</v>
      </c>
      <c r="DF209" s="61">
        <f t="shared" si="603"/>
        <v>7000</v>
      </c>
      <c r="DG209" s="61">
        <f t="shared" si="603"/>
        <v>7000</v>
      </c>
      <c r="DH209" s="61">
        <f t="shared" si="619"/>
        <v>7000</v>
      </c>
      <c r="DI209" s="61">
        <f t="shared" si="620"/>
        <v>7000</v>
      </c>
      <c r="DJ209" s="61">
        <f t="shared" ref="DJ209:DJ217" si="636">CT</f>
        <v>7000</v>
      </c>
      <c r="DK209" s="61">
        <f>OD</f>
        <v>26000</v>
      </c>
      <c r="DL209" s="61">
        <f t="shared" si="623"/>
        <v>26000</v>
      </c>
      <c r="DM209" s="61">
        <f t="shared" si="627"/>
        <v>26000</v>
      </c>
      <c r="DN209" s="61">
        <f t="shared" si="627"/>
        <v>26000</v>
      </c>
      <c r="DO209" s="61">
        <f t="shared" si="617"/>
        <v>26000</v>
      </c>
      <c r="DP209" s="61">
        <f t="shared" si="617"/>
        <v>26000</v>
      </c>
      <c r="DQ209" s="61">
        <f t="shared" si="617"/>
        <v>26000</v>
      </c>
      <c r="DR209" s="61">
        <f t="shared" si="596"/>
        <v>26000</v>
      </c>
      <c r="DS209" s="61">
        <f t="shared" si="592"/>
        <v>26000</v>
      </c>
      <c r="DT209" s="61">
        <f t="shared" si="558"/>
        <v>26000</v>
      </c>
      <c r="DU209" s="61">
        <f t="shared" si="539"/>
        <v>26000</v>
      </c>
      <c r="DV209" s="61">
        <f t="shared" si="540"/>
        <v>26000</v>
      </c>
      <c r="DW209" s="61">
        <f t="shared" si="608"/>
        <v>26000</v>
      </c>
      <c r="DX209" s="61">
        <f t="shared" si="608"/>
        <v>26000</v>
      </c>
      <c r="DY209" s="61">
        <f t="shared" si="608"/>
        <v>26000</v>
      </c>
      <c r="DZ209" s="61">
        <f t="shared" si="608"/>
        <v>26000</v>
      </c>
      <c r="EA209" s="61">
        <f t="shared" si="606"/>
        <v>26000</v>
      </c>
      <c r="EB209" s="61">
        <f t="shared" si="606"/>
        <v>26000</v>
      </c>
      <c r="EC209" s="61">
        <f t="shared" si="606"/>
        <v>26000</v>
      </c>
      <c r="ED209" s="61">
        <f t="shared" si="606"/>
        <v>26000</v>
      </c>
      <c r="EE209" s="61">
        <f>OD</f>
        <v>26000</v>
      </c>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row>
    <row r="210" spans="1:233" ht="1.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f t="shared" si="629"/>
        <v>21000</v>
      </c>
      <c r="AY210" s="61">
        <f t="shared" si="614"/>
        <v>21000</v>
      </c>
      <c r="AZ210" s="61">
        <f t="shared" si="615"/>
        <v>21000</v>
      </c>
      <c r="BA210" s="61">
        <f t="shared" si="615"/>
        <v>21000</v>
      </c>
      <c r="BB210" s="61">
        <f t="shared" si="615"/>
        <v>21000</v>
      </c>
      <c r="BC210" s="61">
        <f t="shared" si="607"/>
        <v>21000</v>
      </c>
      <c r="BD210" s="61">
        <f t="shared" si="607"/>
        <v>21000</v>
      </c>
      <c r="BE210" s="61">
        <f t="shared" si="607"/>
        <v>21000</v>
      </c>
      <c r="BF210" s="61">
        <f t="shared" si="602"/>
        <v>21000</v>
      </c>
      <c r="BG210" s="61">
        <f t="shared" si="597"/>
        <v>21000</v>
      </c>
      <c r="BH210" s="61">
        <f t="shared" si="597"/>
        <v>21000</v>
      </c>
      <c r="BI210" s="61">
        <f t="shared" si="630"/>
        <v>21000</v>
      </c>
      <c r="BJ210" s="61">
        <f t="shared" si="630"/>
        <v>21000</v>
      </c>
      <c r="BK210" s="61">
        <f t="shared" si="630"/>
        <v>21000</v>
      </c>
      <c r="BL210" s="61">
        <f t="shared" si="630"/>
        <v>21000</v>
      </c>
      <c r="BM210" s="61">
        <f t="shared" si="630"/>
        <v>21000</v>
      </c>
      <c r="BN210" s="61">
        <f t="shared" si="613"/>
        <v>21000</v>
      </c>
      <c r="BO210" s="61">
        <f t="shared" si="613"/>
        <v>21000</v>
      </c>
      <c r="BP210" s="61">
        <f t="shared" si="613"/>
        <v>21000</v>
      </c>
      <c r="BQ210" s="61">
        <f t="shared" si="613"/>
        <v>21000</v>
      </c>
      <c r="BR210" s="61">
        <f t="shared" si="613"/>
        <v>21000</v>
      </c>
      <c r="BS210" s="61">
        <f t="shared" si="613"/>
        <v>21000</v>
      </c>
      <c r="BT210" s="61">
        <f t="shared" si="613"/>
        <v>21000</v>
      </c>
      <c r="BU210" s="61">
        <f t="shared" si="598"/>
        <v>21000</v>
      </c>
      <c r="BV210" s="61">
        <f t="shared" si="599"/>
        <v>21000</v>
      </c>
      <c r="BW210" s="61">
        <f t="shared" si="599"/>
        <v>21000</v>
      </c>
      <c r="BX210" s="61">
        <f t="shared" si="600"/>
        <v>21000</v>
      </c>
      <c r="BY210" s="61">
        <f t="shared" si="591"/>
        <v>21000</v>
      </c>
      <c r="BZ210" s="61">
        <f t="shared" si="631"/>
        <v>21000</v>
      </c>
      <c r="CA210" s="61">
        <f t="shared" si="631"/>
        <v>21000</v>
      </c>
      <c r="CB210" s="61">
        <f t="shared" si="631"/>
        <v>21000</v>
      </c>
      <c r="CC210" s="61">
        <f t="shared" si="631"/>
        <v>21000</v>
      </c>
      <c r="CD210" s="61">
        <f t="shared" si="631"/>
        <v>21000</v>
      </c>
      <c r="CE210" s="61">
        <f t="shared" si="584"/>
        <v>21000</v>
      </c>
      <c r="CF210" s="61">
        <f t="shared" si="584"/>
        <v>21000</v>
      </c>
      <c r="CG210" s="61">
        <f t="shared" si="584"/>
        <v>21000</v>
      </c>
      <c r="CH210" s="61">
        <f t="shared" si="584"/>
        <v>21000</v>
      </c>
      <c r="CI210" s="61">
        <f>MH</f>
        <v>21000</v>
      </c>
      <c r="CJ210" s="61">
        <f t="shared" si="622"/>
        <v>32000</v>
      </c>
      <c r="CK210" s="61">
        <f t="shared" si="625"/>
        <v>32000</v>
      </c>
      <c r="CL210" s="61">
        <f t="shared" si="625"/>
        <v>32000</v>
      </c>
      <c r="CM210" s="61">
        <f t="shared" si="625"/>
        <v>32000</v>
      </c>
      <c r="CN210" s="61">
        <f t="shared" si="628"/>
        <v>32000</v>
      </c>
      <c r="CO210" s="61">
        <f t="shared" si="632"/>
        <v>32000</v>
      </c>
      <c r="CP210" s="61">
        <f t="shared" si="632"/>
        <v>32000</v>
      </c>
      <c r="CQ210" s="61">
        <f t="shared" ref="CQ210:CR229" si="637">TE</f>
        <v>32000</v>
      </c>
      <c r="CR210" s="61">
        <f t="shared" si="637"/>
        <v>32000</v>
      </c>
      <c r="CS210" s="61">
        <f t="shared" si="633"/>
        <v>32000</v>
      </c>
      <c r="CT210" s="61">
        <f t="shared" si="633"/>
        <v>32000</v>
      </c>
      <c r="CU210" s="61">
        <f t="shared" ref="CU210:CU241" si="638">TE</f>
        <v>32000</v>
      </c>
      <c r="CV210" s="61">
        <f t="shared" si="570"/>
        <v>21000</v>
      </c>
      <c r="CW210" s="61">
        <f t="shared" si="564"/>
        <v>21000</v>
      </c>
      <c r="CX210" s="61">
        <f t="shared" si="571"/>
        <v>21000</v>
      </c>
      <c r="CY210" s="61">
        <f t="shared" si="626"/>
        <v>21000</v>
      </c>
      <c r="CZ210" s="61">
        <f t="shared" si="626"/>
        <v>21000</v>
      </c>
      <c r="DA210" s="61">
        <f>MH</f>
        <v>21000</v>
      </c>
      <c r="DB210" s="61">
        <f t="shared" si="634"/>
        <v>7000</v>
      </c>
      <c r="DC210" s="61">
        <f t="shared" si="537"/>
        <v>7000</v>
      </c>
      <c r="DD210" s="61">
        <f t="shared" ref="DD210:DD227" si="639">CT</f>
        <v>7000</v>
      </c>
      <c r="DE210" s="61">
        <f t="shared" si="635"/>
        <v>7000</v>
      </c>
      <c r="DF210" s="61">
        <f t="shared" si="603"/>
        <v>7000</v>
      </c>
      <c r="DG210" s="61">
        <f t="shared" si="603"/>
        <v>7000</v>
      </c>
      <c r="DH210" s="61">
        <f t="shared" si="619"/>
        <v>7000</v>
      </c>
      <c r="DI210" s="61">
        <f t="shared" si="620"/>
        <v>7000</v>
      </c>
      <c r="DJ210" s="61">
        <f t="shared" si="636"/>
        <v>7000</v>
      </c>
      <c r="DK210" s="61">
        <f>OD</f>
        <v>26000</v>
      </c>
      <c r="DL210" s="61">
        <f t="shared" si="623"/>
        <v>26000</v>
      </c>
      <c r="DM210" s="61">
        <f t="shared" si="627"/>
        <v>26000</v>
      </c>
      <c r="DN210" s="61">
        <f t="shared" si="627"/>
        <v>26000</v>
      </c>
      <c r="DO210" s="61">
        <f t="shared" si="617"/>
        <v>26000</v>
      </c>
      <c r="DP210" s="61">
        <f t="shared" si="617"/>
        <v>26000</v>
      </c>
      <c r="DQ210" s="61">
        <f t="shared" si="617"/>
        <v>26000</v>
      </c>
      <c r="DR210" s="61">
        <f t="shared" si="596"/>
        <v>26000</v>
      </c>
      <c r="DS210" s="61">
        <f t="shared" si="592"/>
        <v>26000</v>
      </c>
      <c r="DT210" s="61">
        <f t="shared" si="558"/>
        <v>26000</v>
      </c>
      <c r="DU210" s="61">
        <f t="shared" si="539"/>
        <v>26000</v>
      </c>
      <c r="DV210" s="61">
        <f t="shared" si="540"/>
        <v>26000</v>
      </c>
      <c r="DW210" s="61">
        <f t="shared" si="608"/>
        <v>26000</v>
      </c>
      <c r="DX210" s="61">
        <f t="shared" si="608"/>
        <v>26000</v>
      </c>
      <c r="DY210" s="61">
        <f t="shared" si="608"/>
        <v>26000</v>
      </c>
      <c r="DZ210" s="61">
        <f t="shared" si="608"/>
        <v>26000</v>
      </c>
      <c r="EA210" s="61">
        <f t="shared" si="606"/>
        <v>26000</v>
      </c>
      <c r="EB210" s="61">
        <f t="shared" si="606"/>
        <v>26000</v>
      </c>
      <c r="EC210" s="61">
        <f t="shared" si="606"/>
        <v>26000</v>
      </c>
      <c r="ED210" s="61">
        <f t="shared" si="606"/>
        <v>26000</v>
      </c>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row>
    <row r="211" spans="1:233" ht="1.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f t="shared" si="629"/>
        <v>21000</v>
      </c>
      <c r="AY211" s="61">
        <f t="shared" si="614"/>
        <v>21000</v>
      </c>
      <c r="AZ211" s="61">
        <f t="shared" si="615"/>
        <v>21000</v>
      </c>
      <c r="BA211" s="61">
        <f t="shared" si="615"/>
        <v>21000</v>
      </c>
      <c r="BB211" s="61">
        <f t="shared" si="615"/>
        <v>21000</v>
      </c>
      <c r="BC211" s="61">
        <f t="shared" si="607"/>
        <v>21000</v>
      </c>
      <c r="BD211" s="61">
        <f t="shared" si="607"/>
        <v>21000</v>
      </c>
      <c r="BE211" s="61">
        <f t="shared" si="607"/>
        <v>21000</v>
      </c>
      <c r="BF211" s="61">
        <f t="shared" si="602"/>
        <v>21000</v>
      </c>
      <c r="BG211" s="61">
        <f t="shared" si="597"/>
        <v>21000</v>
      </c>
      <c r="BH211" s="61">
        <f t="shared" si="597"/>
        <v>21000</v>
      </c>
      <c r="BI211" s="61">
        <f t="shared" si="630"/>
        <v>21000</v>
      </c>
      <c r="BJ211" s="61">
        <f t="shared" si="630"/>
        <v>21000</v>
      </c>
      <c r="BK211" s="61">
        <f t="shared" si="630"/>
        <v>21000</v>
      </c>
      <c r="BL211" s="61">
        <f t="shared" si="630"/>
        <v>21000</v>
      </c>
      <c r="BM211" s="61">
        <f t="shared" si="630"/>
        <v>21000</v>
      </c>
      <c r="BN211" s="61">
        <f t="shared" ref="BN211:BT220" si="640">MH</f>
        <v>21000</v>
      </c>
      <c r="BO211" s="61">
        <f t="shared" si="640"/>
        <v>21000</v>
      </c>
      <c r="BP211" s="61">
        <f t="shared" si="640"/>
        <v>21000</v>
      </c>
      <c r="BQ211" s="61">
        <f t="shared" si="640"/>
        <v>21000</v>
      </c>
      <c r="BR211" s="61">
        <f t="shared" si="640"/>
        <v>21000</v>
      </c>
      <c r="BS211" s="61">
        <f t="shared" si="640"/>
        <v>21000</v>
      </c>
      <c r="BT211" s="61">
        <f t="shared" si="640"/>
        <v>21000</v>
      </c>
      <c r="BU211" s="61">
        <f t="shared" si="598"/>
        <v>21000</v>
      </c>
      <c r="BV211" s="61">
        <f t="shared" si="599"/>
        <v>21000</v>
      </c>
      <c r="BW211" s="61">
        <f t="shared" si="599"/>
        <v>21000</v>
      </c>
      <c r="BX211" s="61">
        <f t="shared" si="600"/>
        <v>21000</v>
      </c>
      <c r="BY211" s="61">
        <f t="shared" si="591"/>
        <v>21000</v>
      </c>
      <c r="BZ211" s="61">
        <f t="shared" si="631"/>
        <v>21000</v>
      </c>
      <c r="CA211" s="61">
        <f t="shared" si="631"/>
        <v>21000</v>
      </c>
      <c r="CB211" s="61">
        <f t="shared" si="631"/>
        <v>21000</v>
      </c>
      <c r="CC211" s="61">
        <f t="shared" si="631"/>
        <v>21000</v>
      </c>
      <c r="CD211" s="61">
        <f t="shared" si="631"/>
        <v>21000</v>
      </c>
      <c r="CE211" s="61">
        <f t="shared" si="584"/>
        <v>21000</v>
      </c>
      <c r="CF211" s="61">
        <f t="shared" si="584"/>
        <v>21000</v>
      </c>
      <c r="CG211" s="61">
        <f t="shared" si="584"/>
        <v>21000</v>
      </c>
      <c r="CH211" s="61">
        <f t="shared" si="584"/>
        <v>21000</v>
      </c>
      <c r="CI211" s="61">
        <f t="shared" ref="CI211:CI250" si="641">TE</f>
        <v>32000</v>
      </c>
      <c r="CJ211" s="61">
        <f t="shared" si="622"/>
        <v>32000</v>
      </c>
      <c r="CK211" s="61">
        <f t="shared" si="625"/>
        <v>32000</v>
      </c>
      <c r="CL211" s="61">
        <f t="shared" si="625"/>
        <v>32000</v>
      </c>
      <c r="CM211" s="61">
        <f t="shared" si="625"/>
        <v>32000</v>
      </c>
      <c r="CN211" s="61">
        <f t="shared" si="628"/>
        <v>32000</v>
      </c>
      <c r="CO211" s="61">
        <f t="shared" si="632"/>
        <v>32000</v>
      </c>
      <c r="CP211" s="61">
        <f t="shared" si="632"/>
        <v>32000</v>
      </c>
      <c r="CQ211" s="61">
        <f t="shared" si="637"/>
        <v>32000</v>
      </c>
      <c r="CR211" s="61">
        <f t="shared" si="637"/>
        <v>32000</v>
      </c>
      <c r="CS211" s="61">
        <f t="shared" si="633"/>
        <v>32000</v>
      </c>
      <c r="CT211" s="61">
        <f t="shared" si="633"/>
        <v>32000</v>
      </c>
      <c r="CU211" s="61">
        <f t="shared" si="638"/>
        <v>32000</v>
      </c>
      <c r="CV211" s="61">
        <f t="shared" si="570"/>
        <v>21000</v>
      </c>
      <c r="CW211" s="61">
        <f t="shared" si="564"/>
        <v>21000</v>
      </c>
      <c r="CX211" s="61">
        <f t="shared" si="571"/>
        <v>21000</v>
      </c>
      <c r="CY211" s="61">
        <f t="shared" ref="CY211:CZ217" si="642">CT</f>
        <v>7000</v>
      </c>
      <c r="CZ211" s="61">
        <f t="shared" si="642"/>
        <v>7000</v>
      </c>
      <c r="DA211" s="61">
        <f t="shared" ref="CZ211:DA219" si="643">CT</f>
        <v>7000</v>
      </c>
      <c r="DB211" s="61">
        <f t="shared" si="634"/>
        <v>7000</v>
      </c>
      <c r="DC211" s="61">
        <f t="shared" si="537"/>
        <v>7000</v>
      </c>
      <c r="DD211" s="61">
        <f t="shared" si="639"/>
        <v>7000</v>
      </c>
      <c r="DE211" s="61">
        <f t="shared" si="635"/>
        <v>7000</v>
      </c>
      <c r="DF211" s="61">
        <f t="shared" si="603"/>
        <v>7000</v>
      </c>
      <c r="DG211" s="61">
        <f t="shared" si="603"/>
        <v>7000</v>
      </c>
      <c r="DH211" s="61">
        <f t="shared" si="619"/>
        <v>7000</v>
      </c>
      <c r="DI211" s="61">
        <f t="shared" si="620"/>
        <v>7000</v>
      </c>
      <c r="DJ211" s="61">
        <f t="shared" si="636"/>
        <v>7000</v>
      </c>
      <c r="DK211" s="61">
        <f>OD</f>
        <v>26000</v>
      </c>
      <c r="DL211" s="61">
        <f t="shared" si="623"/>
        <v>26000</v>
      </c>
      <c r="DM211" s="61">
        <f t="shared" si="627"/>
        <v>26000</v>
      </c>
      <c r="DN211" s="61">
        <f t="shared" si="627"/>
        <v>26000</v>
      </c>
      <c r="DO211" s="61">
        <f t="shared" si="617"/>
        <v>26000</v>
      </c>
      <c r="DP211" s="61">
        <f t="shared" si="617"/>
        <v>26000</v>
      </c>
      <c r="DQ211" s="61">
        <f t="shared" si="617"/>
        <v>26000</v>
      </c>
      <c r="DR211" s="61">
        <f t="shared" si="596"/>
        <v>26000</v>
      </c>
      <c r="DS211" s="61">
        <f t="shared" si="592"/>
        <v>26000</v>
      </c>
      <c r="DT211" s="61">
        <f t="shared" si="558"/>
        <v>26000</v>
      </c>
      <c r="DU211" s="61">
        <f t="shared" si="539"/>
        <v>26000</v>
      </c>
      <c r="DV211" s="61">
        <f t="shared" si="540"/>
        <v>26000</v>
      </c>
      <c r="DW211" s="61">
        <f t="shared" si="608"/>
        <v>26000</v>
      </c>
      <c r="DX211" s="61">
        <f t="shared" si="608"/>
        <v>26000</v>
      </c>
      <c r="DY211" s="61">
        <f t="shared" si="608"/>
        <v>26000</v>
      </c>
      <c r="DZ211" s="61">
        <f t="shared" si="608"/>
        <v>26000</v>
      </c>
      <c r="EA211" s="61">
        <f t="shared" si="606"/>
        <v>26000</v>
      </c>
      <c r="EB211" s="61">
        <f t="shared" si="606"/>
        <v>26000</v>
      </c>
      <c r="EC211" s="61">
        <f t="shared" si="606"/>
        <v>26000</v>
      </c>
      <c r="ED211" s="61">
        <f t="shared" si="606"/>
        <v>26000</v>
      </c>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row>
    <row r="212" spans="1:233" ht="1.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f t="shared" si="629"/>
        <v>21000</v>
      </c>
      <c r="AY212" s="61">
        <f t="shared" si="614"/>
        <v>21000</v>
      </c>
      <c r="AZ212" s="61">
        <f t="shared" si="615"/>
        <v>21000</v>
      </c>
      <c r="BA212" s="61">
        <f t="shared" si="615"/>
        <v>21000</v>
      </c>
      <c r="BB212" s="61">
        <f t="shared" si="615"/>
        <v>21000</v>
      </c>
      <c r="BC212" s="61">
        <f t="shared" si="607"/>
        <v>21000</v>
      </c>
      <c r="BD212" s="61">
        <f t="shared" si="607"/>
        <v>21000</v>
      </c>
      <c r="BE212" s="61">
        <f t="shared" si="607"/>
        <v>21000</v>
      </c>
      <c r="BF212" s="61">
        <f t="shared" si="602"/>
        <v>21000</v>
      </c>
      <c r="BG212" s="61">
        <f t="shared" si="597"/>
        <v>21000</v>
      </c>
      <c r="BH212" s="61">
        <f t="shared" si="597"/>
        <v>21000</v>
      </c>
      <c r="BI212" s="61">
        <f t="shared" si="630"/>
        <v>21000</v>
      </c>
      <c r="BJ212" s="61">
        <f t="shared" si="630"/>
        <v>21000</v>
      </c>
      <c r="BK212" s="61">
        <f t="shared" si="630"/>
        <v>21000</v>
      </c>
      <c r="BL212" s="61">
        <f t="shared" si="630"/>
        <v>21000</v>
      </c>
      <c r="BM212" s="61">
        <f t="shared" si="630"/>
        <v>21000</v>
      </c>
      <c r="BN212" s="61">
        <f t="shared" si="640"/>
        <v>21000</v>
      </c>
      <c r="BO212" s="61">
        <f t="shared" si="640"/>
        <v>21000</v>
      </c>
      <c r="BP212" s="61">
        <f t="shared" si="640"/>
        <v>21000</v>
      </c>
      <c r="BQ212" s="61">
        <f t="shared" si="640"/>
        <v>21000</v>
      </c>
      <c r="BR212" s="61">
        <f t="shared" si="640"/>
        <v>21000</v>
      </c>
      <c r="BS212" s="61">
        <f t="shared" si="640"/>
        <v>21000</v>
      </c>
      <c r="BT212" s="61">
        <f t="shared" si="640"/>
        <v>21000</v>
      </c>
      <c r="BU212" s="61">
        <f t="shared" si="598"/>
        <v>21000</v>
      </c>
      <c r="BV212" s="61">
        <f t="shared" si="599"/>
        <v>21000</v>
      </c>
      <c r="BW212" s="61">
        <f t="shared" si="599"/>
        <v>21000</v>
      </c>
      <c r="BX212" s="61">
        <f t="shared" si="600"/>
        <v>21000</v>
      </c>
      <c r="BY212" s="61">
        <f t="shared" si="591"/>
        <v>21000</v>
      </c>
      <c r="BZ212" s="61">
        <f t="shared" si="631"/>
        <v>21000</v>
      </c>
      <c r="CA212" s="61">
        <f t="shared" si="631"/>
        <v>21000</v>
      </c>
      <c r="CB212" s="61">
        <f t="shared" si="631"/>
        <v>21000</v>
      </c>
      <c r="CC212" s="61">
        <f t="shared" si="631"/>
        <v>21000</v>
      </c>
      <c r="CD212" s="61">
        <f t="shared" si="631"/>
        <v>21000</v>
      </c>
      <c r="CE212" s="61">
        <f t="shared" si="584"/>
        <v>21000</v>
      </c>
      <c r="CF212" s="61">
        <f t="shared" si="584"/>
        <v>21000</v>
      </c>
      <c r="CG212" s="61">
        <f t="shared" ref="CG212:CG250" si="644">TE</f>
        <v>32000</v>
      </c>
      <c r="CH212" s="61">
        <f t="shared" si="584"/>
        <v>21000</v>
      </c>
      <c r="CI212" s="61">
        <f t="shared" si="641"/>
        <v>32000</v>
      </c>
      <c r="CJ212" s="61">
        <f t="shared" si="622"/>
        <v>32000</v>
      </c>
      <c r="CK212" s="61">
        <f t="shared" si="625"/>
        <v>32000</v>
      </c>
      <c r="CL212" s="61">
        <f t="shared" si="625"/>
        <v>32000</v>
      </c>
      <c r="CM212" s="61">
        <f t="shared" si="625"/>
        <v>32000</v>
      </c>
      <c r="CN212" s="61">
        <f t="shared" si="628"/>
        <v>32000</v>
      </c>
      <c r="CO212" s="61">
        <f t="shared" si="632"/>
        <v>32000</v>
      </c>
      <c r="CP212" s="61">
        <f t="shared" si="632"/>
        <v>32000</v>
      </c>
      <c r="CQ212" s="61">
        <f t="shared" si="637"/>
        <v>32000</v>
      </c>
      <c r="CR212" s="61">
        <f t="shared" si="637"/>
        <v>32000</v>
      </c>
      <c r="CS212" s="61">
        <f t="shared" si="633"/>
        <v>32000</v>
      </c>
      <c r="CT212" s="61">
        <f t="shared" si="633"/>
        <v>32000</v>
      </c>
      <c r="CU212" s="61">
        <f t="shared" si="638"/>
        <v>32000</v>
      </c>
      <c r="CV212" s="61">
        <f t="shared" si="570"/>
        <v>21000</v>
      </c>
      <c r="CW212" s="61">
        <f t="shared" si="564"/>
        <v>21000</v>
      </c>
      <c r="CX212" s="61">
        <f t="shared" si="571"/>
        <v>21000</v>
      </c>
      <c r="CY212" s="61">
        <f t="shared" si="642"/>
        <v>7000</v>
      </c>
      <c r="CZ212" s="61">
        <f t="shared" si="642"/>
        <v>7000</v>
      </c>
      <c r="DA212" s="61">
        <f t="shared" si="643"/>
        <v>7000</v>
      </c>
      <c r="DB212" s="61">
        <f t="shared" si="634"/>
        <v>7000</v>
      </c>
      <c r="DC212" s="61">
        <f t="shared" si="537"/>
        <v>7000</v>
      </c>
      <c r="DD212" s="61">
        <f t="shared" si="639"/>
        <v>7000</v>
      </c>
      <c r="DE212" s="61">
        <f t="shared" si="635"/>
        <v>7000</v>
      </c>
      <c r="DF212" s="61">
        <f t="shared" si="603"/>
        <v>7000</v>
      </c>
      <c r="DG212" s="61">
        <f t="shared" si="603"/>
        <v>7000</v>
      </c>
      <c r="DH212" s="61">
        <f t="shared" si="619"/>
        <v>7000</v>
      </c>
      <c r="DI212" s="61">
        <f t="shared" si="620"/>
        <v>7000</v>
      </c>
      <c r="DJ212" s="61">
        <f t="shared" si="636"/>
        <v>7000</v>
      </c>
      <c r="DK212" s="61">
        <f>OD</f>
        <v>26000</v>
      </c>
      <c r="DL212" s="61">
        <f t="shared" si="623"/>
        <v>26000</v>
      </c>
      <c r="DM212" s="61">
        <f t="shared" si="627"/>
        <v>26000</v>
      </c>
      <c r="DN212" s="61">
        <f t="shared" si="627"/>
        <v>26000</v>
      </c>
      <c r="DO212" s="61">
        <f t="shared" si="617"/>
        <v>26000</v>
      </c>
      <c r="DP212" s="61">
        <f t="shared" si="617"/>
        <v>26000</v>
      </c>
      <c r="DQ212" s="61">
        <f t="shared" si="617"/>
        <v>26000</v>
      </c>
      <c r="DR212" s="61">
        <f t="shared" si="596"/>
        <v>26000</v>
      </c>
      <c r="DS212" s="61">
        <f t="shared" si="592"/>
        <v>26000</v>
      </c>
      <c r="DT212" s="61">
        <f t="shared" si="558"/>
        <v>26000</v>
      </c>
      <c r="DU212" s="61">
        <f t="shared" si="539"/>
        <v>26000</v>
      </c>
      <c r="DV212" s="61">
        <f t="shared" si="540"/>
        <v>26000</v>
      </c>
      <c r="DW212" s="61">
        <f t="shared" si="608"/>
        <v>26000</v>
      </c>
      <c r="DX212" s="61">
        <f t="shared" si="608"/>
        <v>26000</v>
      </c>
      <c r="DY212" s="61">
        <f t="shared" si="608"/>
        <v>26000</v>
      </c>
      <c r="DZ212" s="61">
        <f t="shared" si="608"/>
        <v>26000</v>
      </c>
      <c r="EA212" s="61">
        <f t="shared" si="606"/>
        <v>26000</v>
      </c>
      <c r="EB212" s="61">
        <f t="shared" si="606"/>
        <v>26000</v>
      </c>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row>
    <row r="213" spans="1:233" ht="1.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f t="shared" si="629"/>
        <v>21000</v>
      </c>
      <c r="AY213" s="61">
        <f t="shared" si="614"/>
        <v>21000</v>
      </c>
      <c r="AZ213" s="61">
        <f t="shared" si="615"/>
        <v>21000</v>
      </c>
      <c r="BA213" s="61">
        <f t="shared" si="615"/>
        <v>21000</v>
      </c>
      <c r="BB213" s="61">
        <f t="shared" si="615"/>
        <v>21000</v>
      </c>
      <c r="BC213" s="61">
        <f t="shared" si="607"/>
        <v>21000</v>
      </c>
      <c r="BD213" s="61">
        <f t="shared" si="607"/>
        <v>21000</v>
      </c>
      <c r="BE213" s="61">
        <f t="shared" si="607"/>
        <v>21000</v>
      </c>
      <c r="BF213" s="61">
        <f t="shared" si="602"/>
        <v>21000</v>
      </c>
      <c r="BG213" s="61">
        <f t="shared" ref="BG213:BH232" si="645">MH</f>
        <v>21000</v>
      </c>
      <c r="BH213" s="61">
        <f t="shared" si="645"/>
        <v>21000</v>
      </c>
      <c r="BI213" s="61">
        <f t="shared" si="630"/>
        <v>21000</v>
      </c>
      <c r="BJ213" s="61">
        <f t="shared" si="630"/>
        <v>21000</v>
      </c>
      <c r="BK213" s="61">
        <f t="shared" si="630"/>
        <v>21000</v>
      </c>
      <c r="BL213" s="61">
        <f t="shared" si="630"/>
        <v>21000</v>
      </c>
      <c r="BM213" s="61">
        <f t="shared" si="630"/>
        <v>21000</v>
      </c>
      <c r="BN213" s="61">
        <f t="shared" si="640"/>
        <v>21000</v>
      </c>
      <c r="BO213" s="61">
        <f t="shared" si="640"/>
        <v>21000</v>
      </c>
      <c r="BP213" s="61">
        <f t="shared" si="640"/>
        <v>21000</v>
      </c>
      <c r="BQ213" s="61">
        <f t="shared" si="640"/>
        <v>21000</v>
      </c>
      <c r="BR213" s="61">
        <f t="shared" si="640"/>
        <v>21000</v>
      </c>
      <c r="BS213" s="61">
        <f t="shared" si="640"/>
        <v>21000</v>
      </c>
      <c r="BT213" s="61">
        <f t="shared" si="640"/>
        <v>21000</v>
      </c>
      <c r="BU213" s="61">
        <f t="shared" si="598"/>
        <v>21000</v>
      </c>
      <c r="BV213" s="61">
        <f t="shared" ref="BV213:BW230" si="646">MH</f>
        <v>21000</v>
      </c>
      <c r="BW213" s="61">
        <f t="shared" si="646"/>
        <v>21000</v>
      </c>
      <c r="BX213" s="61">
        <f t="shared" si="600"/>
        <v>21000</v>
      </c>
      <c r="BY213" s="61">
        <f t="shared" si="591"/>
        <v>21000</v>
      </c>
      <c r="BZ213" s="61">
        <f t="shared" si="631"/>
        <v>21000</v>
      </c>
      <c r="CA213" s="61">
        <f t="shared" si="631"/>
        <v>21000</v>
      </c>
      <c r="CB213" s="61">
        <f t="shared" si="631"/>
        <v>21000</v>
      </c>
      <c r="CC213" s="61">
        <f t="shared" si="631"/>
        <v>21000</v>
      </c>
      <c r="CD213" s="61">
        <f t="shared" si="631"/>
        <v>21000</v>
      </c>
      <c r="CE213" s="61">
        <f t="shared" ref="CE213:CF214" si="647">MH</f>
        <v>21000</v>
      </c>
      <c r="CF213" s="61">
        <f t="shared" si="647"/>
        <v>21000</v>
      </c>
      <c r="CG213" s="61">
        <f t="shared" si="644"/>
        <v>32000</v>
      </c>
      <c r="CH213" s="61">
        <f t="shared" ref="CH213:CH250" si="648">TE</f>
        <v>32000</v>
      </c>
      <c r="CI213" s="61">
        <f t="shared" si="641"/>
        <v>32000</v>
      </c>
      <c r="CJ213" s="61">
        <f t="shared" si="622"/>
        <v>32000</v>
      </c>
      <c r="CK213" s="61">
        <f t="shared" si="625"/>
        <v>32000</v>
      </c>
      <c r="CL213" s="61">
        <f t="shared" si="625"/>
        <v>32000</v>
      </c>
      <c r="CM213" s="61">
        <f t="shared" si="625"/>
        <v>32000</v>
      </c>
      <c r="CN213" s="61">
        <f t="shared" si="628"/>
        <v>32000</v>
      </c>
      <c r="CO213" s="61">
        <f t="shared" si="632"/>
        <v>32000</v>
      </c>
      <c r="CP213" s="61">
        <f t="shared" si="632"/>
        <v>32000</v>
      </c>
      <c r="CQ213" s="61">
        <f t="shared" si="637"/>
        <v>32000</v>
      </c>
      <c r="CR213" s="61">
        <f t="shared" si="637"/>
        <v>32000</v>
      </c>
      <c r="CS213" s="61">
        <f t="shared" si="633"/>
        <v>32000</v>
      </c>
      <c r="CT213" s="61">
        <f t="shared" si="633"/>
        <v>32000</v>
      </c>
      <c r="CU213" s="61">
        <f t="shared" si="638"/>
        <v>32000</v>
      </c>
      <c r="CV213" s="61">
        <f t="shared" si="570"/>
        <v>21000</v>
      </c>
      <c r="CW213" s="61">
        <f t="shared" si="564"/>
        <v>21000</v>
      </c>
      <c r="CX213" s="61">
        <f t="shared" si="571"/>
        <v>21000</v>
      </c>
      <c r="CY213" s="61">
        <f t="shared" si="642"/>
        <v>7000</v>
      </c>
      <c r="CZ213" s="61">
        <f t="shared" si="642"/>
        <v>7000</v>
      </c>
      <c r="DA213" s="61">
        <f t="shared" si="643"/>
        <v>7000</v>
      </c>
      <c r="DB213" s="61">
        <f t="shared" si="634"/>
        <v>7000</v>
      </c>
      <c r="DC213" s="61">
        <f t="shared" si="537"/>
        <v>7000</v>
      </c>
      <c r="DD213" s="61">
        <f t="shared" si="639"/>
        <v>7000</v>
      </c>
      <c r="DE213" s="61">
        <f t="shared" si="635"/>
        <v>7000</v>
      </c>
      <c r="DF213" s="61">
        <f t="shared" si="603"/>
        <v>7000</v>
      </c>
      <c r="DG213" s="61">
        <f t="shared" si="603"/>
        <v>7000</v>
      </c>
      <c r="DH213" s="61">
        <f t="shared" si="619"/>
        <v>7000</v>
      </c>
      <c r="DI213" s="61">
        <f t="shared" si="620"/>
        <v>7000</v>
      </c>
      <c r="DJ213" s="61">
        <f t="shared" si="636"/>
        <v>7000</v>
      </c>
      <c r="DK213" s="61">
        <f>CT</f>
        <v>7000</v>
      </c>
      <c r="DL213" s="61">
        <f t="shared" si="623"/>
        <v>26000</v>
      </c>
      <c r="DM213" s="61">
        <f t="shared" si="627"/>
        <v>26000</v>
      </c>
      <c r="DN213" s="61">
        <f t="shared" si="627"/>
        <v>26000</v>
      </c>
      <c r="DO213" s="61">
        <f t="shared" si="617"/>
        <v>26000</v>
      </c>
      <c r="DP213" s="61">
        <f t="shared" si="617"/>
        <v>26000</v>
      </c>
      <c r="DQ213" s="61">
        <f t="shared" si="617"/>
        <v>26000</v>
      </c>
      <c r="DR213" s="61">
        <f t="shared" si="596"/>
        <v>26000</v>
      </c>
      <c r="DS213" s="61">
        <f t="shared" si="592"/>
        <v>26000</v>
      </c>
      <c r="DT213" s="61">
        <f t="shared" si="539"/>
        <v>26000</v>
      </c>
      <c r="DU213" s="61"/>
      <c r="DV213" s="61">
        <f t="shared" si="540"/>
        <v>26000</v>
      </c>
      <c r="DW213" s="61">
        <f t="shared" si="608"/>
        <v>26000</v>
      </c>
      <c r="DX213" s="61">
        <f t="shared" si="608"/>
        <v>26000</v>
      </c>
      <c r="DY213" s="61">
        <f t="shared" si="608"/>
        <v>26000</v>
      </c>
      <c r="DZ213" s="61">
        <f t="shared" si="608"/>
        <v>26000</v>
      </c>
      <c r="EA213" s="61">
        <f>OD</f>
        <v>26000</v>
      </c>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row>
    <row r="214" spans="1:233" ht="1.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f t="shared" si="629"/>
        <v>21000</v>
      </c>
      <c r="AY214" s="61">
        <f t="shared" si="614"/>
        <v>21000</v>
      </c>
      <c r="AZ214" s="61">
        <f t="shared" si="615"/>
        <v>21000</v>
      </c>
      <c r="BA214" s="61">
        <f t="shared" si="615"/>
        <v>21000</v>
      </c>
      <c r="BB214" s="61">
        <f t="shared" si="615"/>
        <v>21000</v>
      </c>
      <c r="BC214" s="61">
        <f t="shared" si="607"/>
        <v>21000</v>
      </c>
      <c r="BD214" s="61">
        <f t="shared" si="607"/>
        <v>21000</v>
      </c>
      <c r="BE214" s="61">
        <f t="shared" si="607"/>
        <v>21000</v>
      </c>
      <c r="BF214" s="61">
        <f t="shared" si="602"/>
        <v>21000</v>
      </c>
      <c r="BG214" s="61">
        <f t="shared" si="645"/>
        <v>21000</v>
      </c>
      <c r="BH214" s="61">
        <f t="shared" si="645"/>
        <v>21000</v>
      </c>
      <c r="BI214" s="61">
        <f t="shared" si="630"/>
        <v>21000</v>
      </c>
      <c r="BJ214" s="61">
        <f t="shared" si="630"/>
        <v>21000</v>
      </c>
      <c r="BK214" s="61">
        <f t="shared" si="630"/>
        <v>21000</v>
      </c>
      <c r="BL214" s="61">
        <f t="shared" si="630"/>
        <v>21000</v>
      </c>
      <c r="BM214" s="61">
        <f t="shared" si="630"/>
        <v>21000</v>
      </c>
      <c r="BN214" s="61">
        <f t="shared" si="640"/>
        <v>21000</v>
      </c>
      <c r="BO214" s="61">
        <f t="shared" si="640"/>
        <v>21000</v>
      </c>
      <c r="BP214" s="61">
        <f t="shared" si="640"/>
        <v>21000</v>
      </c>
      <c r="BQ214" s="61">
        <f t="shared" si="640"/>
        <v>21000</v>
      </c>
      <c r="BR214" s="61">
        <f t="shared" si="640"/>
        <v>21000</v>
      </c>
      <c r="BS214" s="61">
        <f t="shared" si="640"/>
        <v>21000</v>
      </c>
      <c r="BT214" s="61">
        <f t="shared" si="640"/>
        <v>21000</v>
      </c>
      <c r="BU214" s="61">
        <f t="shared" si="598"/>
        <v>21000</v>
      </c>
      <c r="BV214" s="61">
        <f t="shared" si="646"/>
        <v>21000</v>
      </c>
      <c r="BW214" s="61">
        <f t="shared" si="646"/>
        <v>21000</v>
      </c>
      <c r="BX214" s="61">
        <f t="shared" si="600"/>
        <v>21000</v>
      </c>
      <c r="BY214" s="61">
        <f t="shared" si="591"/>
        <v>21000</v>
      </c>
      <c r="BZ214" s="61">
        <f t="shared" si="631"/>
        <v>21000</v>
      </c>
      <c r="CA214" s="61">
        <f t="shared" si="631"/>
        <v>21000</v>
      </c>
      <c r="CB214" s="61">
        <f t="shared" si="631"/>
        <v>21000</v>
      </c>
      <c r="CC214" s="61">
        <f t="shared" si="631"/>
        <v>21000</v>
      </c>
      <c r="CD214" s="61">
        <f t="shared" si="631"/>
        <v>21000</v>
      </c>
      <c r="CE214" s="61">
        <f t="shared" si="647"/>
        <v>21000</v>
      </c>
      <c r="CF214" s="61">
        <f t="shared" si="647"/>
        <v>21000</v>
      </c>
      <c r="CG214" s="61">
        <f t="shared" si="644"/>
        <v>32000</v>
      </c>
      <c r="CH214" s="61">
        <f t="shared" si="648"/>
        <v>32000</v>
      </c>
      <c r="CI214" s="61">
        <f t="shared" si="641"/>
        <v>32000</v>
      </c>
      <c r="CJ214" s="61">
        <f t="shared" si="622"/>
        <v>32000</v>
      </c>
      <c r="CK214" s="61">
        <f t="shared" si="625"/>
        <v>32000</v>
      </c>
      <c r="CL214" s="61">
        <f t="shared" si="625"/>
        <v>32000</v>
      </c>
      <c r="CM214" s="61">
        <f t="shared" si="625"/>
        <v>32000</v>
      </c>
      <c r="CN214" s="61">
        <f t="shared" si="628"/>
        <v>32000</v>
      </c>
      <c r="CO214" s="61">
        <f t="shared" si="632"/>
        <v>32000</v>
      </c>
      <c r="CP214" s="61">
        <f t="shared" si="632"/>
        <v>32000</v>
      </c>
      <c r="CQ214" s="61">
        <f t="shared" si="637"/>
        <v>32000</v>
      </c>
      <c r="CR214" s="61">
        <f t="shared" si="637"/>
        <v>32000</v>
      </c>
      <c r="CS214" s="61">
        <f t="shared" si="633"/>
        <v>32000</v>
      </c>
      <c r="CT214" s="61">
        <f t="shared" si="633"/>
        <v>32000</v>
      </c>
      <c r="CU214" s="61">
        <f t="shared" si="638"/>
        <v>32000</v>
      </c>
      <c r="CV214" s="61">
        <f t="shared" si="570"/>
        <v>21000</v>
      </c>
      <c r="CW214" s="61">
        <f t="shared" si="564"/>
        <v>21000</v>
      </c>
      <c r="CX214" s="61">
        <f t="shared" ref="CX214" si="649">CT</f>
        <v>7000</v>
      </c>
      <c r="CY214" s="61">
        <f t="shared" si="642"/>
        <v>7000</v>
      </c>
      <c r="CZ214" s="61">
        <f t="shared" si="642"/>
        <v>7000</v>
      </c>
      <c r="DA214" s="61">
        <f t="shared" si="643"/>
        <v>7000</v>
      </c>
      <c r="DB214" s="61">
        <f t="shared" si="634"/>
        <v>7000</v>
      </c>
      <c r="DC214" s="61">
        <f t="shared" si="537"/>
        <v>7000</v>
      </c>
      <c r="DD214" s="61">
        <f t="shared" si="639"/>
        <v>7000</v>
      </c>
      <c r="DE214" s="61">
        <f t="shared" si="635"/>
        <v>7000</v>
      </c>
      <c r="DF214" s="61">
        <f t="shared" si="603"/>
        <v>7000</v>
      </c>
      <c r="DG214" s="61">
        <f t="shared" si="603"/>
        <v>7000</v>
      </c>
      <c r="DH214" s="61">
        <f t="shared" si="619"/>
        <v>7000</v>
      </c>
      <c r="DI214" s="61">
        <f t="shared" si="620"/>
        <v>7000</v>
      </c>
      <c r="DJ214" s="61">
        <f t="shared" si="636"/>
        <v>7000</v>
      </c>
      <c r="DK214" s="61">
        <f>CT</f>
        <v>7000</v>
      </c>
      <c r="DL214" s="61">
        <f t="shared" si="623"/>
        <v>26000</v>
      </c>
      <c r="DM214" s="61">
        <f t="shared" si="627"/>
        <v>26000</v>
      </c>
      <c r="DN214" s="61">
        <f t="shared" si="627"/>
        <v>26000</v>
      </c>
      <c r="DO214" s="61">
        <f t="shared" si="617"/>
        <v>26000</v>
      </c>
      <c r="DP214" s="61">
        <f t="shared" si="617"/>
        <v>26000</v>
      </c>
      <c r="DQ214" s="61">
        <f t="shared" si="617"/>
        <v>26000</v>
      </c>
      <c r="DR214" s="61">
        <f t="shared" si="596"/>
        <v>26000</v>
      </c>
      <c r="DS214" s="61">
        <f t="shared" si="539"/>
        <v>26000</v>
      </c>
      <c r="DT214" s="61"/>
      <c r="DU214" s="61">
        <f t="shared" ref="DU214:DV225" si="650">AP</f>
        <v>2000</v>
      </c>
      <c r="DV214" s="61">
        <f t="shared" si="540"/>
        <v>26000</v>
      </c>
      <c r="DW214" s="61">
        <f t="shared" si="608"/>
        <v>26000</v>
      </c>
      <c r="DX214" s="61">
        <f t="shared" si="608"/>
        <v>26000</v>
      </c>
      <c r="DY214" s="61">
        <f t="shared" si="608"/>
        <v>26000</v>
      </c>
      <c r="DZ214" s="61">
        <f t="shared" si="608"/>
        <v>26000</v>
      </c>
      <c r="EA214" s="61">
        <f>AP</f>
        <v>2000</v>
      </c>
      <c r="EB214" s="61">
        <f>AP</f>
        <v>2000</v>
      </c>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row>
    <row r="215" spans="1:233" ht="1.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f t="shared" si="614"/>
        <v>21000</v>
      </c>
      <c r="AZ215" s="61">
        <f t="shared" si="615"/>
        <v>21000</v>
      </c>
      <c r="BA215" s="61">
        <f t="shared" si="615"/>
        <v>21000</v>
      </c>
      <c r="BB215" s="61">
        <f t="shared" si="615"/>
        <v>21000</v>
      </c>
      <c r="BC215" s="61">
        <f t="shared" si="607"/>
        <v>21000</v>
      </c>
      <c r="BD215" s="61">
        <f t="shared" si="607"/>
        <v>21000</v>
      </c>
      <c r="BE215" s="61">
        <f t="shared" si="607"/>
        <v>21000</v>
      </c>
      <c r="BF215" s="61">
        <f t="shared" si="602"/>
        <v>21000</v>
      </c>
      <c r="BG215" s="61">
        <f t="shared" si="645"/>
        <v>21000</v>
      </c>
      <c r="BH215" s="61">
        <f t="shared" si="645"/>
        <v>21000</v>
      </c>
      <c r="BI215" s="61">
        <f t="shared" si="630"/>
        <v>21000</v>
      </c>
      <c r="BJ215" s="61">
        <f t="shared" si="630"/>
        <v>21000</v>
      </c>
      <c r="BK215" s="61">
        <f t="shared" si="630"/>
        <v>21000</v>
      </c>
      <c r="BL215" s="61">
        <f t="shared" si="630"/>
        <v>21000</v>
      </c>
      <c r="BM215" s="61">
        <f t="shared" si="630"/>
        <v>21000</v>
      </c>
      <c r="BN215" s="61">
        <f t="shared" si="640"/>
        <v>21000</v>
      </c>
      <c r="BO215" s="61">
        <f t="shared" si="640"/>
        <v>21000</v>
      </c>
      <c r="BP215" s="61">
        <f t="shared" si="640"/>
        <v>21000</v>
      </c>
      <c r="BQ215" s="61">
        <f t="shared" si="640"/>
        <v>21000</v>
      </c>
      <c r="BR215" s="61">
        <f t="shared" si="640"/>
        <v>21000</v>
      </c>
      <c r="BS215" s="61">
        <f t="shared" si="640"/>
        <v>21000</v>
      </c>
      <c r="BT215" s="61">
        <f t="shared" si="640"/>
        <v>21000</v>
      </c>
      <c r="BU215" s="61">
        <f t="shared" si="598"/>
        <v>21000</v>
      </c>
      <c r="BV215" s="61">
        <f t="shared" si="646"/>
        <v>21000</v>
      </c>
      <c r="BW215" s="61">
        <f t="shared" si="646"/>
        <v>21000</v>
      </c>
      <c r="BX215" s="61">
        <f t="shared" si="600"/>
        <v>21000</v>
      </c>
      <c r="BY215" s="61">
        <f t="shared" si="591"/>
        <v>21000</v>
      </c>
      <c r="BZ215" s="61">
        <f t="shared" si="631"/>
        <v>21000</v>
      </c>
      <c r="CA215" s="61">
        <f t="shared" si="631"/>
        <v>21000</v>
      </c>
      <c r="CB215" s="61">
        <f t="shared" si="631"/>
        <v>21000</v>
      </c>
      <c r="CC215" s="61">
        <f t="shared" si="631"/>
        <v>21000</v>
      </c>
      <c r="CD215" s="61">
        <f t="shared" si="631"/>
        <v>21000</v>
      </c>
      <c r="CE215" s="61">
        <f t="shared" ref="CE215:CF219" si="651">MH</f>
        <v>21000</v>
      </c>
      <c r="CF215" s="61">
        <f t="shared" si="651"/>
        <v>21000</v>
      </c>
      <c r="CG215" s="61">
        <f t="shared" si="644"/>
        <v>32000</v>
      </c>
      <c r="CH215" s="61">
        <f t="shared" si="648"/>
        <v>32000</v>
      </c>
      <c r="CI215" s="61">
        <f t="shared" si="641"/>
        <v>32000</v>
      </c>
      <c r="CJ215" s="61">
        <f t="shared" si="622"/>
        <v>32000</v>
      </c>
      <c r="CK215" s="61">
        <f t="shared" si="625"/>
        <v>32000</v>
      </c>
      <c r="CL215" s="61">
        <f t="shared" si="625"/>
        <v>32000</v>
      </c>
      <c r="CM215" s="61">
        <f t="shared" si="625"/>
        <v>32000</v>
      </c>
      <c r="CN215" s="61">
        <f t="shared" si="628"/>
        <v>32000</v>
      </c>
      <c r="CO215" s="61">
        <f t="shared" si="632"/>
        <v>32000</v>
      </c>
      <c r="CP215" s="61">
        <f t="shared" si="632"/>
        <v>32000</v>
      </c>
      <c r="CQ215" s="61">
        <f t="shared" si="637"/>
        <v>32000</v>
      </c>
      <c r="CR215" s="61">
        <f t="shared" si="637"/>
        <v>32000</v>
      </c>
      <c r="CS215" s="61">
        <f t="shared" si="633"/>
        <v>32000</v>
      </c>
      <c r="CT215" s="61">
        <f t="shared" si="633"/>
        <v>32000</v>
      </c>
      <c r="CU215" s="61">
        <f t="shared" si="638"/>
        <v>32000</v>
      </c>
      <c r="CV215" s="61">
        <f t="shared" si="570"/>
        <v>21000</v>
      </c>
      <c r="CW215" s="61">
        <f t="shared" si="564"/>
        <v>21000</v>
      </c>
      <c r="CX215" s="61">
        <f t="shared" ref="CX215:CX217" si="652">CT</f>
        <v>7000</v>
      </c>
      <c r="CY215" s="61">
        <f t="shared" si="642"/>
        <v>7000</v>
      </c>
      <c r="CZ215" s="61">
        <f t="shared" si="642"/>
        <v>7000</v>
      </c>
      <c r="DA215" s="61">
        <f t="shared" si="643"/>
        <v>7000</v>
      </c>
      <c r="DB215" s="61">
        <f t="shared" si="634"/>
        <v>7000</v>
      </c>
      <c r="DC215" s="61">
        <f t="shared" si="537"/>
        <v>7000</v>
      </c>
      <c r="DD215" s="61">
        <f t="shared" si="639"/>
        <v>7000</v>
      </c>
      <c r="DE215" s="61">
        <f t="shared" si="635"/>
        <v>7000</v>
      </c>
      <c r="DF215" s="61">
        <f t="shared" si="603"/>
        <v>7000</v>
      </c>
      <c r="DG215" s="61">
        <f t="shared" si="603"/>
        <v>7000</v>
      </c>
      <c r="DH215" s="61">
        <f t="shared" si="619"/>
        <v>7000</v>
      </c>
      <c r="DI215" s="61">
        <f t="shared" si="620"/>
        <v>7000</v>
      </c>
      <c r="DJ215" s="61">
        <f t="shared" si="636"/>
        <v>7000</v>
      </c>
      <c r="DK215" s="61">
        <f>CT</f>
        <v>7000</v>
      </c>
      <c r="DL215" s="61">
        <f t="shared" si="623"/>
        <v>26000</v>
      </c>
      <c r="DM215" s="61">
        <f t="shared" si="627"/>
        <v>26000</v>
      </c>
      <c r="DN215" s="61">
        <f t="shared" si="627"/>
        <v>26000</v>
      </c>
      <c r="DO215" s="61">
        <f t="shared" si="617"/>
        <v>26000</v>
      </c>
      <c r="DP215" s="61">
        <f t="shared" si="617"/>
        <v>26000</v>
      </c>
      <c r="DQ215" s="61">
        <f t="shared" si="617"/>
        <v>26000</v>
      </c>
      <c r="DR215" s="61">
        <f t="shared" si="596"/>
        <v>26000</v>
      </c>
      <c r="DS215" s="61">
        <f t="shared" si="596"/>
        <v>26000</v>
      </c>
      <c r="DT215" s="61">
        <f t="shared" ref="DQ215:DT226" si="653">AP</f>
        <v>2000</v>
      </c>
      <c r="DU215" s="61">
        <f t="shared" si="650"/>
        <v>2000</v>
      </c>
      <c r="DV215" s="61">
        <f t="shared" si="650"/>
        <v>2000</v>
      </c>
      <c r="DW215" s="61">
        <f t="shared" si="608"/>
        <v>26000</v>
      </c>
      <c r="DX215" s="61">
        <f t="shared" si="608"/>
        <v>26000</v>
      </c>
      <c r="DY215" s="61">
        <f t="shared" si="608"/>
        <v>26000</v>
      </c>
      <c r="DZ215" s="61">
        <f t="shared" si="608"/>
        <v>26000</v>
      </c>
      <c r="EA215" s="61">
        <f>AP</f>
        <v>2000</v>
      </c>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row>
    <row r="216" spans="1:233" ht="1.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f t="shared" si="614"/>
        <v>21000</v>
      </c>
      <c r="AZ216" s="61">
        <f t="shared" si="615"/>
        <v>21000</v>
      </c>
      <c r="BA216" s="61">
        <f t="shared" si="615"/>
        <v>21000</v>
      </c>
      <c r="BB216" s="61">
        <f t="shared" si="615"/>
        <v>21000</v>
      </c>
      <c r="BC216" s="61">
        <f t="shared" si="607"/>
        <v>21000</v>
      </c>
      <c r="BD216" s="61">
        <f t="shared" si="607"/>
        <v>21000</v>
      </c>
      <c r="BE216" s="61">
        <f t="shared" si="607"/>
        <v>21000</v>
      </c>
      <c r="BF216" s="61">
        <f t="shared" si="602"/>
        <v>21000</v>
      </c>
      <c r="BG216" s="61">
        <f t="shared" si="645"/>
        <v>21000</v>
      </c>
      <c r="BH216" s="61">
        <f t="shared" si="645"/>
        <v>21000</v>
      </c>
      <c r="BI216" s="61">
        <f t="shared" si="630"/>
        <v>21000</v>
      </c>
      <c r="BJ216" s="61">
        <f t="shared" si="630"/>
        <v>21000</v>
      </c>
      <c r="BK216" s="61">
        <f t="shared" si="630"/>
        <v>21000</v>
      </c>
      <c r="BL216" s="61">
        <f t="shared" si="630"/>
        <v>21000</v>
      </c>
      <c r="BM216" s="61">
        <f t="shared" si="630"/>
        <v>21000</v>
      </c>
      <c r="BN216" s="61">
        <f t="shared" si="640"/>
        <v>21000</v>
      </c>
      <c r="BO216" s="61">
        <f t="shared" si="640"/>
        <v>21000</v>
      </c>
      <c r="BP216" s="61">
        <f t="shared" si="640"/>
        <v>21000</v>
      </c>
      <c r="BQ216" s="61">
        <f t="shared" si="640"/>
        <v>21000</v>
      </c>
      <c r="BR216" s="61">
        <f t="shared" si="640"/>
        <v>21000</v>
      </c>
      <c r="BS216" s="61">
        <f t="shared" si="640"/>
        <v>21000</v>
      </c>
      <c r="BT216" s="61">
        <f t="shared" si="640"/>
        <v>21000</v>
      </c>
      <c r="BU216" s="61">
        <f t="shared" si="598"/>
        <v>21000</v>
      </c>
      <c r="BV216" s="61">
        <f t="shared" si="646"/>
        <v>21000</v>
      </c>
      <c r="BW216" s="61">
        <f t="shared" si="646"/>
        <v>21000</v>
      </c>
      <c r="BX216" s="61">
        <f t="shared" si="600"/>
        <v>21000</v>
      </c>
      <c r="BY216" s="61">
        <f t="shared" si="591"/>
        <v>21000</v>
      </c>
      <c r="BZ216" s="61">
        <f t="shared" si="631"/>
        <v>21000</v>
      </c>
      <c r="CA216" s="61">
        <f t="shared" si="631"/>
        <v>21000</v>
      </c>
      <c r="CB216" s="61">
        <f t="shared" si="631"/>
        <v>21000</v>
      </c>
      <c r="CC216" s="61">
        <f t="shared" si="631"/>
        <v>21000</v>
      </c>
      <c r="CD216" s="61">
        <f t="shared" si="631"/>
        <v>21000</v>
      </c>
      <c r="CE216" s="61">
        <f t="shared" si="651"/>
        <v>21000</v>
      </c>
      <c r="CF216" s="61">
        <f t="shared" si="651"/>
        <v>21000</v>
      </c>
      <c r="CG216" s="61">
        <f t="shared" si="644"/>
        <v>32000</v>
      </c>
      <c r="CH216" s="61">
        <f t="shared" si="648"/>
        <v>32000</v>
      </c>
      <c r="CI216" s="61">
        <f t="shared" si="641"/>
        <v>32000</v>
      </c>
      <c r="CJ216" s="61">
        <f t="shared" si="622"/>
        <v>32000</v>
      </c>
      <c r="CK216" s="61">
        <f t="shared" si="625"/>
        <v>32000</v>
      </c>
      <c r="CL216" s="61">
        <f t="shared" si="625"/>
        <v>32000</v>
      </c>
      <c r="CM216" s="61">
        <f t="shared" si="625"/>
        <v>32000</v>
      </c>
      <c r="CN216" s="61">
        <f t="shared" si="628"/>
        <v>32000</v>
      </c>
      <c r="CO216" s="61">
        <f t="shared" si="632"/>
        <v>32000</v>
      </c>
      <c r="CP216" s="61">
        <f t="shared" si="632"/>
        <v>32000</v>
      </c>
      <c r="CQ216" s="61">
        <f t="shared" si="637"/>
        <v>32000</v>
      </c>
      <c r="CR216" s="61">
        <f t="shared" si="637"/>
        <v>32000</v>
      </c>
      <c r="CS216" s="61">
        <f t="shared" si="633"/>
        <v>32000</v>
      </c>
      <c r="CT216" s="61">
        <f t="shared" si="633"/>
        <v>32000</v>
      </c>
      <c r="CU216" s="61">
        <f t="shared" si="638"/>
        <v>32000</v>
      </c>
      <c r="CV216" s="61">
        <f t="shared" si="570"/>
        <v>21000</v>
      </c>
      <c r="CW216" s="61">
        <f t="shared" si="564"/>
        <v>21000</v>
      </c>
      <c r="CX216" s="61">
        <f t="shared" si="652"/>
        <v>7000</v>
      </c>
      <c r="CY216" s="61">
        <f t="shared" si="642"/>
        <v>7000</v>
      </c>
      <c r="CZ216" s="61">
        <f t="shared" si="642"/>
        <v>7000</v>
      </c>
      <c r="DA216" s="61">
        <f t="shared" si="643"/>
        <v>7000</v>
      </c>
      <c r="DB216" s="61">
        <f t="shared" si="634"/>
        <v>7000</v>
      </c>
      <c r="DC216" s="61">
        <f t="shared" si="537"/>
        <v>7000</v>
      </c>
      <c r="DD216" s="61">
        <f t="shared" si="639"/>
        <v>7000</v>
      </c>
      <c r="DE216" s="61">
        <f t="shared" si="635"/>
        <v>7000</v>
      </c>
      <c r="DF216" s="61">
        <f t="shared" ref="DF216:DG222" si="654">CT</f>
        <v>7000</v>
      </c>
      <c r="DG216" s="61">
        <f t="shared" si="654"/>
        <v>7000</v>
      </c>
      <c r="DH216" s="61">
        <f t="shared" si="619"/>
        <v>7000</v>
      </c>
      <c r="DI216" s="61">
        <f t="shared" si="620"/>
        <v>7000</v>
      </c>
      <c r="DJ216" s="61">
        <f t="shared" si="636"/>
        <v>7000</v>
      </c>
      <c r="DK216" s="61">
        <f>CT</f>
        <v>7000</v>
      </c>
      <c r="DL216" s="61">
        <f t="shared" si="623"/>
        <v>26000</v>
      </c>
      <c r="DM216" s="61">
        <f t="shared" si="627"/>
        <v>26000</v>
      </c>
      <c r="DN216" s="61">
        <f t="shared" si="627"/>
        <v>26000</v>
      </c>
      <c r="DO216" s="61">
        <f t="shared" si="617"/>
        <v>26000</v>
      </c>
      <c r="DP216" s="61">
        <f t="shared" si="617"/>
        <v>26000</v>
      </c>
      <c r="DQ216" s="61">
        <f t="shared" si="617"/>
        <v>26000</v>
      </c>
      <c r="DR216" s="61">
        <f t="shared" si="596"/>
        <v>26000</v>
      </c>
      <c r="DS216" s="61">
        <f t="shared" si="653"/>
        <v>2000</v>
      </c>
      <c r="DT216" s="61">
        <f t="shared" si="653"/>
        <v>2000</v>
      </c>
      <c r="DU216" s="61">
        <f t="shared" si="650"/>
        <v>2000</v>
      </c>
      <c r="DV216" s="61">
        <f t="shared" ref="DV216:DV223" si="655">AP</f>
        <v>2000</v>
      </c>
      <c r="DW216" s="61"/>
      <c r="DX216" s="61"/>
      <c r="DY216" s="61"/>
      <c r="DZ216" s="61">
        <f>AP</f>
        <v>2000</v>
      </c>
      <c r="EA216" s="61">
        <f>AP</f>
        <v>2000</v>
      </c>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row>
    <row r="217" spans="1:233" ht="1.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f t="shared" si="614"/>
        <v>21000</v>
      </c>
      <c r="AZ217" s="61">
        <f t="shared" si="615"/>
        <v>21000</v>
      </c>
      <c r="BA217" s="61">
        <f t="shared" si="615"/>
        <v>21000</v>
      </c>
      <c r="BB217" s="61">
        <f t="shared" si="615"/>
        <v>21000</v>
      </c>
      <c r="BC217" s="61">
        <f t="shared" si="607"/>
        <v>21000</v>
      </c>
      <c r="BD217" s="61">
        <f t="shared" si="607"/>
        <v>21000</v>
      </c>
      <c r="BE217" s="61">
        <f t="shared" si="607"/>
        <v>21000</v>
      </c>
      <c r="BF217" s="61">
        <f t="shared" si="602"/>
        <v>21000</v>
      </c>
      <c r="BG217" s="61">
        <f t="shared" si="645"/>
        <v>21000</v>
      </c>
      <c r="BH217" s="61">
        <f t="shared" si="645"/>
        <v>21000</v>
      </c>
      <c r="BI217" s="61">
        <f t="shared" si="630"/>
        <v>21000</v>
      </c>
      <c r="BJ217" s="61">
        <f t="shared" si="630"/>
        <v>21000</v>
      </c>
      <c r="BK217" s="61">
        <f t="shared" si="630"/>
        <v>21000</v>
      </c>
      <c r="BL217" s="61">
        <f t="shared" si="630"/>
        <v>21000</v>
      </c>
      <c r="BM217" s="61">
        <f t="shared" si="630"/>
        <v>21000</v>
      </c>
      <c r="BN217" s="61">
        <f t="shared" si="640"/>
        <v>21000</v>
      </c>
      <c r="BO217" s="61">
        <f t="shared" si="640"/>
        <v>21000</v>
      </c>
      <c r="BP217" s="61">
        <f t="shared" si="640"/>
        <v>21000</v>
      </c>
      <c r="BQ217" s="61">
        <f t="shared" si="640"/>
        <v>21000</v>
      </c>
      <c r="BR217" s="61">
        <f t="shared" si="640"/>
        <v>21000</v>
      </c>
      <c r="BS217" s="61">
        <f t="shared" si="640"/>
        <v>21000</v>
      </c>
      <c r="BT217" s="61">
        <f t="shared" si="640"/>
        <v>21000</v>
      </c>
      <c r="BU217" s="61">
        <f t="shared" si="598"/>
        <v>21000</v>
      </c>
      <c r="BV217" s="61">
        <f t="shared" si="646"/>
        <v>21000</v>
      </c>
      <c r="BW217" s="61">
        <f t="shared" si="646"/>
        <v>21000</v>
      </c>
      <c r="BX217" s="61">
        <f t="shared" si="600"/>
        <v>21000</v>
      </c>
      <c r="BY217" s="61">
        <f t="shared" si="591"/>
        <v>21000</v>
      </c>
      <c r="BZ217" s="61">
        <f t="shared" si="631"/>
        <v>21000</v>
      </c>
      <c r="CA217" s="61">
        <f t="shared" si="631"/>
        <v>21000</v>
      </c>
      <c r="CB217" s="61">
        <f t="shared" si="631"/>
        <v>21000</v>
      </c>
      <c r="CC217" s="61">
        <f t="shared" si="631"/>
        <v>21000</v>
      </c>
      <c r="CD217" s="61">
        <f t="shared" si="631"/>
        <v>21000</v>
      </c>
      <c r="CE217" s="61">
        <f t="shared" si="651"/>
        <v>21000</v>
      </c>
      <c r="CF217" s="61">
        <f t="shared" si="651"/>
        <v>21000</v>
      </c>
      <c r="CG217" s="61">
        <f t="shared" si="644"/>
        <v>32000</v>
      </c>
      <c r="CH217" s="61">
        <f t="shared" si="648"/>
        <v>32000</v>
      </c>
      <c r="CI217" s="61">
        <f t="shared" si="641"/>
        <v>32000</v>
      </c>
      <c r="CJ217" s="61">
        <f t="shared" si="622"/>
        <v>32000</v>
      </c>
      <c r="CK217" s="61">
        <f t="shared" si="625"/>
        <v>32000</v>
      </c>
      <c r="CL217" s="61">
        <f t="shared" si="625"/>
        <v>32000</v>
      </c>
      <c r="CM217" s="61">
        <f t="shared" si="625"/>
        <v>32000</v>
      </c>
      <c r="CN217" s="61">
        <f t="shared" si="628"/>
        <v>32000</v>
      </c>
      <c r="CO217" s="61">
        <f t="shared" si="632"/>
        <v>32000</v>
      </c>
      <c r="CP217" s="61">
        <f t="shared" si="632"/>
        <v>32000</v>
      </c>
      <c r="CQ217" s="61">
        <f t="shared" si="637"/>
        <v>32000</v>
      </c>
      <c r="CR217" s="61">
        <f t="shared" si="637"/>
        <v>32000</v>
      </c>
      <c r="CS217" s="61">
        <f t="shared" si="633"/>
        <v>32000</v>
      </c>
      <c r="CT217" s="61">
        <f t="shared" si="633"/>
        <v>32000</v>
      </c>
      <c r="CU217" s="61">
        <f t="shared" si="638"/>
        <v>32000</v>
      </c>
      <c r="CV217" s="61">
        <f t="shared" si="570"/>
        <v>21000</v>
      </c>
      <c r="CW217" s="61">
        <f t="shared" si="564"/>
        <v>21000</v>
      </c>
      <c r="CX217" s="61">
        <f t="shared" si="652"/>
        <v>7000</v>
      </c>
      <c r="CY217" s="61">
        <f t="shared" si="642"/>
        <v>7000</v>
      </c>
      <c r="CZ217" s="61">
        <f t="shared" si="642"/>
        <v>7000</v>
      </c>
      <c r="DA217" s="61">
        <f t="shared" si="643"/>
        <v>7000</v>
      </c>
      <c r="DB217" s="61">
        <f t="shared" si="634"/>
        <v>7000</v>
      </c>
      <c r="DC217" s="61">
        <f t="shared" si="537"/>
        <v>7000</v>
      </c>
      <c r="DD217" s="61">
        <f t="shared" si="639"/>
        <v>7000</v>
      </c>
      <c r="DE217" s="61">
        <f t="shared" si="635"/>
        <v>7000</v>
      </c>
      <c r="DF217" s="61">
        <f t="shared" si="654"/>
        <v>7000</v>
      </c>
      <c r="DG217" s="61">
        <f t="shared" si="654"/>
        <v>7000</v>
      </c>
      <c r="DH217" s="61">
        <f t="shared" si="619"/>
        <v>7000</v>
      </c>
      <c r="DI217" s="61">
        <f t="shared" si="620"/>
        <v>7000</v>
      </c>
      <c r="DJ217" s="61">
        <f t="shared" si="636"/>
        <v>7000</v>
      </c>
      <c r="DK217" s="61">
        <f t="shared" ref="DK217:DK224" si="656">OD</f>
        <v>26000</v>
      </c>
      <c r="DL217" s="61">
        <f t="shared" si="623"/>
        <v>26000</v>
      </c>
      <c r="DM217" s="61">
        <f t="shared" si="627"/>
        <v>26000</v>
      </c>
      <c r="DN217" s="61">
        <f t="shared" si="627"/>
        <v>26000</v>
      </c>
      <c r="DO217" s="61">
        <f t="shared" si="617"/>
        <v>26000</v>
      </c>
      <c r="DP217" s="61">
        <f t="shared" si="617"/>
        <v>26000</v>
      </c>
      <c r="DQ217" s="61">
        <f t="shared" si="617"/>
        <v>26000</v>
      </c>
      <c r="DR217" s="61"/>
      <c r="DS217" s="61">
        <f t="shared" si="653"/>
        <v>2000</v>
      </c>
      <c r="DT217" s="61">
        <f t="shared" si="653"/>
        <v>2000</v>
      </c>
      <c r="DU217" s="61">
        <f t="shared" si="650"/>
        <v>2000</v>
      </c>
      <c r="DV217" s="61">
        <f t="shared" si="655"/>
        <v>2000</v>
      </c>
      <c r="DW217" s="61">
        <f t="shared" ref="DW217:DY219" si="657">AP</f>
        <v>2000</v>
      </c>
      <c r="DX217" s="61">
        <f t="shared" si="657"/>
        <v>2000</v>
      </c>
      <c r="DY217" s="61">
        <f t="shared" si="657"/>
        <v>2000</v>
      </c>
      <c r="DZ217" s="61">
        <f>AP</f>
        <v>2000</v>
      </c>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row>
    <row r="218" spans="1:233" ht="1.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f t="shared" ref="AY218:AY225" si="658">MH</f>
        <v>21000</v>
      </c>
      <c r="AZ218" s="61">
        <f t="shared" si="615"/>
        <v>21000</v>
      </c>
      <c r="BA218" s="61">
        <f t="shared" si="615"/>
        <v>21000</v>
      </c>
      <c r="BB218" s="61">
        <f t="shared" si="615"/>
        <v>21000</v>
      </c>
      <c r="BC218" s="61">
        <f t="shared" ref="BA218:BE239" si="659">MH</f>
        <v>21000</v>
      </c>
      <c r="BD218" s="61">
        <f t="shared" si="659"/>
        <v>21000</v>
      </c>
      <c r="BE218" s="61">
        <f t="shared" si="659"/>
        <v>21000</v>
      </c>
      <c r="BF218" s="61">
        <f t="shared" si="602"/>
        <v>21000</v>
      </c>
      <c r="BG218" s="61">
        <f t="shared" si="645"/>
        <v>21000</v>
      </c>
      <c r="BH218" s="61">
        <f t="shared" si="645"/>
        <v>21000</v>
      </c>
      <c r="BI218" s="61">
        <f t="shared" si="630"/>
        <v>21000</v>
      </c>
      <c r="BJ218" s="61">
        <f t="shared" si="630"/>
        <v>21000</v>
      </c>
      <c r="BK218" s="61">
        <f t="shared" si="630"/>
        <v>21000</v>
      </c>
      <c r="BL218" s="61">
        <f t="shared" si="630"/>
        <v>21000</v>
      </c>
      <c r="BM218" s="61">
        <f t="shared" si="630"/>
        <v>21000</v>
      </c>
      <c r="BN218" s="61">
        <f t="shared" si="640"/>
        <v>21000</v>
      </c>
      <c r="BO218" s="61">
        <f t="shared" si="640"/>
        <v>21000</v>
      </c>
      <c r="BP218" s="61">
        <f t="shared" si="640"/>
        <v>21000</v>
      </c>
      <c r="BQ218" s="61">
        <f t="shared" si="640"/>
        <v>21000</v>
      </c>
      <c r="BR218" s="61">
        <f t="shared" si="640"/>
        <v>21000</v>
      </c>
      <c r="BS218" s="61">
        <f t="shared" si="640"/>
        <v>21000</v>
      </c>
      <c r="BT218" s="61">
        <f t="shared" si="640"/>
        <v>21000</v>
      </c>
      <c r="BU218" s="61">
        <f t="shared" si="598"/>
        <v>21000</v>
      </c>
      <c r="BV218" s="61">
        <f t="shared" si="646"/>
        <v>21000</v>
      </c>
      <c r="BW218" s="61">
        <f t="shared" si="646"/>
        <v>21000</v>
      </c>
      <c r="BX218" s="61">
        <f t="shared" si="600"/>
        <v>21000</v>
      </c>
      <c r="BY218" s="61">
        <f t="shared" si="591"/>
        <v>21000</v>
      </c>
      <c r="BZ218" s="61">
        <f t="shared" si="631"/>
        <v>21000</v>
      </c>
      <c r="CA218" s="61">
        <f t="shared" si="631"/>
        <v>21000</v>
      </c>
      <c r="CB218" s="61">
        <f t="shared" si="631"/>
        <v>21000</v>
      </c>
      <c r="CC218" s="61">
        <f t="shared" si="631"/>
        <v>21000</v>
      </c>
      <c r="CD218" s="61">
        <f t="shared" si="631"/>
        <v>21000</v>
      </c>
      <c r="CE218" s="61">
        <f t="shared" si="651"/>
        <v>21000</v>
      </c>
      <c r="CF218" s="61">
        <f t="shared" ref="CF218:CF250" si="660">TE</f>
        <v>32000</v>
      </c>
      <c r="CG218" s="61">
        <f t="shared" si="644"/>
        <v>32000</v>
      </c>
      <c r="CH218" s="61">
        <f t="shared" si="648"/>
        <v>32000</v>
      </c>
      <c r="CI218" s="61">
        <f t="shared" si="641"/>
        <v>32000</v>
      </c>
      <c r="CJ218" s="61">
        <f t="shared" si="622"/>
        <v>32000</v>
      </c>
      <c r="CK218" s="61">
        <f t="shared" si="625"/>
        <v>32000</v>
      </c>
      <c r="CL218" s="61">
        <f t="shared" si="625"/>
        <v>32000</v>
      </c>
      <c r="CM218" s="61">
        <f t="shared" si="625"/>
        <v>32000</v>
      </c>
      <c r="CN218" s="61">
        <f t="shared" si="628"/>
        <v>32000</v>
      </c>
      <c r="CO218" s="61">
        <f t="shared" si="632"/>
        <v>32000</v>
      </c>
      <c r="CP218" s="61">
        <f t="shared" si="632"/>
        <v>32000</v>
      </c>
      <c r="CQ218" s="61">
        <f t="shared" si="637"/>
        <v>32000</v>
      </c>
      <c r="CR218" s="61">
        <f t="shared" si="637"/>
        <v>32000</v>
      </c>
      <c r="CS218" s="61">
        <f t="shared" si="633"/>
        <v>32000</v>
      </c>
      <c r="CT218" s="61">
        <f t="shared" si="633"/>
        <v>32000</v>
      </c>
      <c r="CU218" s="61">
        <f t="shared" si="638"/>
        <v>32000</v>
      </c>
      <c r="CV218" s="61">
        <f t="shared" ref="CV218:CW240" si="661">TE</f>
        <v>32000</v>
      </c>
      <c r="CW218" s="61">
        <f t="shared" si="661"/>
        <v>32000</v>
      </c>
      <c r="CX218" s="61">
        <f>CT</f>
        <v>7000</v>
      </c>
      <c r="CY218" s="61">
        <f>CT</f>
        <v>7000</v>
      </c>
      <c r="CZ218" s="61">
        <f t="shared" si="643"/>
        <v>7000</v>
      </c>
      <c r="DA218" s="61">
        <f t="shared" si="643"/>
        <v>7000</v>
      </c>
      <c r="DB218" s="61">
        <f t="shared" si="634"/>
        <v>7000</v>
      </c>
      <c r="DC218" s="61">
        <f t="shared" si="537"/>
        <v>7000</v>
      </c>
      <c r="DD218" s="61">
        <f t="shared" si="639"/>
        <v>7000</v>
      </c>
      <c r="DE218" s="61">
        <f t="shared" si="635"/>
        <v>7000</v>
      </c>
      <c r="DF218" s="61">
        <f t="shared" si="654"/>
        <v>7000</v>
      </c>
      <c r="DG218" s="61">
        <f t="shared" si="654"/>
        <v>7000</v>
      </c>
      <c r="DH218" s="61">
        <f t="shared" si="619"/>
        <v>7000</v>
      </c>
      <c r="DI218" s="61">
        <f t="shared" si="620"/>
        <v>7000</v>
      </c>
      <c r="DJ218" s="61">
        <f t="shared" ref="DJ218:DJ225" si="662">OD</f>
        <v>26000</v>
      </c>
      <c r="DK218" s="61">
        <f t="shared" si="656"/>
        <v>26000</v>
      </c>
      <c r="DL218" s="61">
        <f t="shared" si="623"/>
        <v>26000</v>
      </c>
      <c r="DM218" s="61">
        <f t="shared" si="627"/>
        <v>26000</v>
      </c>
      <c r="DN218" s="61">
        <f t="shared" si="627"/>
        <v>26000</v>
      </c>
      <c r="DO218" s="61">
        <f t="shared" ref="DO218:DP221" si="663">OD</f>
        <v>26000</v>
      </c>
      <c r="DP218" s="61">
        <f t="shared" si="663"/>
        <v>26000</v>
      </c>
      <c r="DQ218" s="61">
        <f t="shared" si="653"/>
        <v>2000</v>
      </c>
      <c r="DR218" s="61">
        <f t="shared" ref="DR218:DS228" si="664">AP</f>
        <v>2000</v>
      </c>
      <c r="DS218" s="61">
        <f t="shared" si="653"/>
        <v>2000</v>
      </c>
      <c r="DT218" s="61">
        <f t="shared" si="653"/>
        <v>2000</v>
      </c>
      <c r="DU218" s="61">
        <f t="shared" si="650"/>
        <v>2000</v>
      </c>
      <c r="DV218" s="61">
        <f t="shared" si="655"/>
        <v>2000</v>
      </c>
      <c r="DW218" s="61">
        <f t="shared" si="657"/>
        <v>2000</v>
      </c>
      <c r="DX218" s="61">
        <f t="shared" si="657"/>
        <v>2000</v>
      </c>
      <c r="DY218" s="61">
        <f t="shared" si="657"/>
        <v>2000</v>
      </c>
      <c r="DZ218" s="61">
        <f>AP</f>
        <v>2000</v>
      </c>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row>
    <row r="219" spans="1:233" ht="1.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f t="shared" si="658"/>
        <v>21000</v>
      </c>
      <c r="AZ219" s="61">
        <f t="shared" si="615"/>
        <v>21000</v>
      </c>
      <c r="BA219" s="61">
        <f t="shared" si="615"/>
        <v>21000</v>
      </c>
      <c r="BB219" s="61">
        <f t="shared" si="615"/>
        <v>21000</v>
      </c>
      <c r="BC219" s="61">
        <f t="shared" si="659"/>
        <v>21000</v>
      </c>
      <c r="BD219" s="61">
        <f t="shared" si="659"/>
        <v>21000</v>
      </c>
      <c r="BE219" s="61">
        <f t="shared" si="659"/>
        <v>21000</v>
      </c>
      <c r="BF219" s="61">
        <f t="shared" si="602"/>
        <v>21000</v>
      </c>
      <c r="BG219" s="61">
        <f t="shared" si="645"/>
        <v>21000</v>
      </c>
      <c r="BH219" s="61">
        <f t="shared" si="645"/>
        <v>21000</v>
      </c>
      <c r="BI219" s="61">
        <f t="shared" ref="BI219:BM228" si="665">MH</f>
        <v>21000</v>
      </c>
      <c r="BJ219" s="61">
        <f t="shared" si="665"/>
        <v>21000</v>
      </c>
      <c r="BK219" s="61">
        <f t="shared" si="665"/>
        <v>21000</v>
      </c>
      <c r="BL219" s="61">
        <f t="shared" si="665"/>
        <v>21000</v>
      </c>
      <c r="BM219" s="61">
        <f t="shared" si="665"/>
        <v>21000</v>
      </c>
      <c r="BN219" s="61">
        <f t="shared" si="640"/>
        <v>21000</v>
      </c>
      <c r="BO219" s="61">
        <f t="shared" si="640"/>
        <v>21000</v>
      </c>
      <c r="BP219" s="61">
        <f t="shared" si="640"/>
        <v>21000</v>
      </c>
      <c r="BQ219" s="61">
        <f t="shared" si="640"/>
        <v>21000</v>
      </c>
      <c r="BR219" s="61">
        <f t="shared" si="640"/>
        <v>21000</v>
      </c>
      <c r="BS219" s="61">
        <f t="shared" si="640"/>
        <v>21000</v>
      </c>
      <c r="BT219" s="61">
        <f t="shared" si="640"/>
        <v>21000</v>
      </c>
      <c r="BU219" s="61">
        <f t="shared" si="598"/>
        <v>21000</v>
      </c>
      <c r="BV219" s="61">
        <f t="shared" si="646"/>
        <v>21000</v>
      </c>
      <c r="BW219" s="61">
        <f t="shared" si="646"/>
        <v>21000</v>
      </c>
      <c r="BX219" s="61">
        <f t="shared" si="600"/>
        <v>21000</v>
      </c>
      <c r="BY219" s="61">
        <f t="shared" si="591"/>
        <v>21000</v>
      </c>
      <c r="BZ219" s="61">
        <f t="shared" si="631"/>
        <v>21000</v>
      </c>
      <c r="CA219" s="61">
        <f t="shared" si="631"/>
        <v>21000</v>
      </c>
      <c r="CB219" s="61">
        <f t="shared" si="631"/>
        <v>21000</v>
      </c>
      <c r="CC219" s="61">
        <f t="shared" si="631"/>
        <v>21000</v>
      </c>
      <c r="CD219" s="61">
        <f t="shared" si="631"/>
        <v>21000</v>
      </c>
      <c r="CE219" s="61">
        <f t="shared" si="651"/>
        <v>21000</v>
      </c>
      <c r="CF219" s="61">
        <f t="shared" si="660"/>
        <v>32000</v>
      </c>
      <c r="CG219" s="61">
        <f t="shared" si="644"/>
        <v>32000</v>
      </c>
      <c r="CH219" s="61">
        <f t="shared" si="648"/>
        <v>32000</v>
      </c>
      <c r="CI219" s="61">
        <f t="shared" si="641"/>
        <v>32000</v>
      </c>
      <c r="CJ219" s="61">
        <f t="shared" si="622"/>
        <v>32000</v>
      </c>
      <c r="CK219" s="61">
        <f t="shared" si="625"/>
        <v>32000</v>
      </c>
      <c r="CL219" s="61">
        <f t="shared" si="625"/>
        <v>32000</v>
      </c>
      <c r="CM219" s="61">
        <f t="shared" si="625"/>
        <v>32000</v>
      </c>
      <c r="CN219" s="61">
        <f t="shared" si="628"/>
        <v>32000</v>
      </c>
      <c r="CO219" s="61">
        <f t="shared" si="632"/>
        <v>32000</v>
      </c>
      <c r="CP219" s="61">
        <f t="shared" si="632"/>
        <v>32000</v>
      </c>
      <c r="CQ219" s="61">
        <f t="shared" si="637"/>
        <v>32000</v>
      </c>
      <c r="CR219" s="61">
        <f t="shared" si="637"/>
        <v>32000</v>
      </c>
      <c r="CS219" s="61">
        <f t="shared" si="633"/>
        <v>32000</v>
      </c>
      <c r="CT219" s="61">
        <f t="shared" si="633"/>
        <v>32000</v>
      </c>
      <c r="CU219" s="61">
        <f t="shared" si="638"/>
        <v>32000</v>
      </c>
      <c r="CV219" s="61">
        <f t="shared" si="661"/>
        <v>32000</v>
      </c>
      <c r="CW219" s="61">
        <f t="shared" si="661"/>
        <v>32000</v>
      </c>
      <c r="CX219" s="61">
        <f t="shared" ref="CX219:CY239" si="666">TE</f>
        <v>32000</v>
      </c>
      <c r="CY219" s="61">
        <f t="shared" si="666"/>
        <v>32000</v>
      </c>
      <c r="CZ219" s="61">
        <f t="shared" si="643"/>
        <v>7000</v>
      </c>
      <c r="DA219" s="61">
        <f>CT</f>
        <v>7000</v>
      </c>
      <c r="DB219" s="61">
        <f t="shared" si="634"/>
        <v>7000</v>
      </c>
      <c r="DC219" s="61">
        <f t="shared" si="537"/>
        <v>7000</v>
      </c>
      <c r="DD219" s="61">
        <f t="shared" si="639"/>
        <v>7000</v>
      </c>
      <c r="DE219" s="61">
        <f t="shared" si="635"/>
        <v>7000</v>
      </c>
      <c r="DF219" s="61">
        <f t="shared" si="654"/>
        <v>7000</v>
      </c>
      <c r="DG219" s="61">
        <f t="shared" si="654"/>
        <v>7000</v>
      </c>
      <c r="DH219" s="61">
        <f t="shared" si="619"/>
        <v>7000</v>
      </c>
      <c r="DI219" s="61">
        <f t="shared" si="620"/>
        <v>7000</v>
      </c>
      <c r="DJ219" s="61">
        <f t="shared" si="662"/>
        <v>26000</v>
      </c>
      <c r="DK219" s="61">
        <f t="shared" si="656"/>
        <v>26000</v>
      </c>
      <c r="DL219" s="61">
        <f t="shared" si="623"/>
        <v>26000</v>
      </c>
      <c r="DM219" s="61">
        <f t="shared" si="627"/>
        <v>26000</v>
      </c>
      <c r="DN219" s="61">
        <f t="shared" si="627"/>
        <v>26000</v>
      </c>
      <c r="DO219" s="61">
        <f t="shared" si="663"/>
        <v>26000</v>
      </c>
      <c r="DP219" s="61">
        <f t="shared" si="663"/>
        <v>26000</v>
      </c>
      <c r="DQ219" s="61">
        <f t="shared" si="653"/>
        <v>2000</v>
      </c>
      <c r="DR219" s="61">
        <f t="shared" si="664"/>
        <v>2000</v>
      </c>
      <c r="DS219" s="61">
        <f t="shared" si="653"/>
        <v>2000</v>
      </c>
      <c r="DT219" s="61">
        <f t="shared" si="653"/>
        <v>2000</v>
      </c>
      <c r="DU219" s="61">
        <f t="shared" si="650"/>
        <v>2000</v>
      </c>
      <c r="DV219" s="61">
        <f t="shared" si="655"/>
        <v>2000</v>
      </c>
      <c r="DW219" s="61">
        <f t="shared" si="657"/>
        <v>2000</v>
      </c>
      <c r="DX219" s="61">
        <f t="shared" si="657"/>
        <v>2000</v>
      </c>
      <c r="DY219" s="61">
        <f t="shared" si="657"/>
        <v>2000</v>
      </c>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row>
    <row r="220" spans="1:233" ht="1.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f t="shared" si="658"/>
        <v>21000</v>
      </c>
      <c r="AZ220" s="61">
        <f t="shared" si="615"/>
        <v>21000</v>
      </c>
      <c r="BA220" s="61">
        <f t="shared" si="615"/>
        <v>21000</v>
      </c>
      <c r="BB220" s="61">
        <f t="shared" si="615"/>
        <v>21000</v>
      </c>
      <c r="BC220" s="61">
        <f t="shared" si="659"/>
        <v>21000</v>
      </c>
      <c r="BD220" s="61">
        <f t="shared" si="659"/>
        <v>21000</v>
      </c>
      <c r="BE220" s="61">
        <f t="shared" si="659"/>
        <v>21000</v>
      </c>
      <c r="BF220" s="61">
        <f t="shared" si="602"/>
        <v>21000</v>
      </c>
      <c r="BG220" s="61">
        <f t="shared" si="645"/>
        <v>21000</v>
      </c>
      <c r="BH220" s="61">
        <f t="shared" si="645"/>
        <v>21000</v>
      </c>
      <c r="BI220" s="61">
        <f t="shared" si="665"/>
        <v>21000</v>
      </c>
      <c r="BJ220" s="61">
        <f t="shared" si="665"/>
        <v>21000</v>
      </c>
      <c r="BK220" s="61">
        <f t="shared" si="665"/>
        <v>21000</v>
      </c>
      <c r="BL220" s="61">
        <f t="shared" si="665"/>
        <v>21000</v>
      </c>
      <c r="BM220" s="61">
        <f t="shared" si="665"/>
        <v>21000</v>
      </c>
      <c r="BN220" s="61">
        <f t="shared" si="640"/>
        <v>21000</v>
      </c>
      <c r="BO220" s="61">
        <f t="shared" si="640"/>
        <v>21000</v>
      </c>
      <c r="BP220" s="61">
        <f t="shared" si="640"/>
        <v>21000</v>
      </c>
      <c r="BQ220" s="61">
        <f t="shared" si="640"/>
        <v>21000</v>
      </c>
      <c r="BR220" s="61">
        <f t="shared" si="640"/>
        <v>21000</v>
      </c>
      <c r="BS220" s="61">
        <f t="shared" si="640"/>
        <v>21000</v>
      </c>
      <c r="BT220" s="61">
        <f t="shared" si="640"/>
        <v>21000</v>
      </c>
      <c r="BU220" s="61">
        <f t="shared" si="598"/>
        <v>21000</v>
      </c>
      <c r="BV220" s="61">
        <f t="shared" si="646"/>
        <v>21000</v>
      </c>
      <c r="BW220" s="61">
        <f t="shared" si="646"/>
        <v>21000</v>
      </c>
      <c r="BX220" s="61">
        <f t="shared" si="600"/>
        <v>21000</v>
      </c>
      <c r="BY220" s="61">
        <f t="shared" si="591"/>
        <v>21000</v>
      </c>
      <c r="BZ220" s="61">
        <f t="shared" si="631"/>
        <v>21000</v>
      </c>
      <c r="CA220" s="61">
        <f t="shared" si="631"/>
        <v>21000</v>
      </c>
      <c r="CB220" s="61">
        <f t="shared" si="631"/>
        <v>21000</v>
      </c>
      <c r="CC220" s="61">
        <f t="shared" si="631"/>
        <v>21000</v>
      </c>
      <c r="CD220" s="61">
        <f t="shared" si="631"/>
        <v>21000</v>
      </c>
      <c r="CE220" s="61">
        <f t="shared" ref="CE220:CE249" si="667">TE</f>
        <v>32000</v>
      </c>
      <c r="CF220" s="61">
        <f t="shared" si="660"/>
        <v>32000</v>
      </c>
      <c r="CG220" s="61">
        <f t="shared" si="644"/>
        <v>32000</v>
      </c>
      <c r="CH220" s="61">
        <f t="shared" si="648"/>
        <v>32000</v>
      </c>
      <c r="CI220" s="61">
        <f t="shared" si="641"/>
        <v>32000</v>
      </c>
      <c r="CJ220" s="61">
        <f t="shared" si="622"/>
        <v>32000</v>
      </c>
      <c r="CK220" s="61">
        <f t="shared" si="625"/>
        <v>32000</v>
      </c>
      <c r="CL220" s="61">
        <f t="shared" si="625"/>
        <v>32000</v>
      </c>
      <c r="CM220" s="61">
        <f t="shared" si="625"/>
        <v>32000</v>
      </c>
      <c r="CN220" s="61">
        <f t="shared" si="628"/>
        <v>32000</v>
      </c>
      <c r="CO220" s="61">
        <f t="shared" si="632"/>
        <v>32000</v>
      </c>
      <c r="CP220" s="61">
        <f t="shared" si="632"/>
        <v>32000</v>
      </c>
      <c r="CQ220" s="61">
        <f t="shared" si="637"/>
        <v>32000</v>
      </c>
      <c r="CR220" s="61">
        <f t="shared" si="637"/>
        <v>32000</v>
      </c>
      <c r="CS220" s="61">
        <f t="shared" si="633"/>
        <v>32000</v>
      </c>
      <c r="CT220" s="61">
        <f t="shared" si="633"/>
        <v>32000</v>
      </c>
      <c r="CU220" s="61">
        <f t="shared" si="638"/>
        <v>32000</v>
      </c>
      <c r="CV220" s="61">
        <f t="shared" si="661"/>
        <v>32000</v>
      </c>
      <c r="CW220" s="61">
        <f t="shared" si="661"/>
        <v>32000</v>
      </c>
      <c r="CX220" s="61">
        <f t="shared" si="666"/>
        <v>32000</v>
      </c>
      <c r="CY220" s="61">
        <f t="shared" si="666"/>
        <v>32000</v>
      </c>
      <c r="CZ220" s="61">
        <f t="shared" ref="CZ220:CZ237" si="668">TE</f>
        <v>32000</v>
      </c>
      <c r="DA220" s="61">
        <f>CT</f>
        <v>7000</v>
      </c>
      <c r="DB220" s="61">
        <f t="shared" si="634"/>
        <v>7000</v>
      </c>
      <c r="DC220" s="61">
        <f t="shared" si="537"/>
        <v>7000</v>
      </c>
      <c r="DD220" s="61">
        <f t="shared" si="639"/>
        <v>7000</v>
      </c>
      <c r="DE220" s="61">
        <f t="shared" si="635"/>
        <v>7000</v>
      </c>
      <c r="DF220" s="61">
        <f t="shared" si="654"/>
        <v>7000</v>
      </c>
      <c r="DG220" s="61">
        <f t="shared" si="654"/>
        <v>7000</v>
      </c>
      <c r="DH220" s="61">
        <f t="shared" si="619"/>
        <v>7000</v>
      </c>
      <c r="DI220" s="61">
        <f t="shared" ref="DI220:DI226" si="669">OD</f>
        <v>26000</v>
      </c>
      <c r="DJ220" s="61">
        <f t="shared" si="662"/>
        <v>26000</v>
      </c>
      <c r="DK220" s="61">
        <f t="shared" si="656"/>
        <v>26000</v>
      </c>
      <c r="DL220" s="61">
        <f t="shared" si="623"/>
        <v>26000</v>
      </c>
      <c r="DM220" s="61"/>
      <c r="DN220" s="61">
        <f>OD</f>
        <v>26000</v>
      </c>
      <c r="DO220" s="61">
        <f t="shared" si="663"/>
        <v>26000</v>
      </c>
      <c r="DP220" s="61">
        <f t="shared" si="663"/>
        <v>26000</v>
      </c>
      <c r="DQ220" s="61">
        <f t="shared" si="653"/>
        <v>2000</v>
      </c>
      <c r="DR220" s="61">
        <f t="shared" si="664"/>
        <v>2000</v>
      </c>
      <c r="DS220" s="61">
        <f t="shared" si="664"/>
        <v>2000</v>
      </c>
      <c r="DT220" s="61">
        <f t="shared" si="653"/>
        <v>2000</v>
      </c>
      <c r="DU220" s="61">
        <f t="shared" si="650"/>
        <v>2000</v>
      </c>
      <c r="DV220" s="61">
        <f t="shared" si="655"/>
        <v>2000</v>
      </c>
      <c r="DW220" s="61">
        <f t="shared" ref="DW220:DX222" si="670">AP</f>
        <v>2000</v>
      </c>
      <c r="DX220" s="61">
        <f t="shared" si="670"/>
        <v>2000</v>
      </c>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row>
    <row r="221" spans="1:233" ht="1.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f t="shared" si="658"/>
        <v>21000</v>
      </c>
      <c r="AZ221" s="61">
        <f t="shared" si="615"/>
        <v>21000</v>
      </c>
      <c r="BA221" s="61">
        <f t="shared" si="615"/>
        <v>21000</v>
      </c>
      <c r="BB221" s="61">
        <f t="shared" si="615"/>
        <v>21000</v>
      </c>
      <c r="BC221" s="61">
        <f t="shared" si="659"/>
        <v>21000</v>
      </c>
      <c r="BD221" s="61">
        <f t="shared" si="659"/>
        <v>21000</v>
      </c>
      <c r="BE221" s="61">
        <f t="shared" si="659"/>
        <v>21000</v>
      </c>
      <c r="BF221" s="61">
        <f t="shared" si="602"/>
        <v>21000</v>
      </c>
      <c r="BG221" s="61">
        <f t="shared" si="645"/>
        <v>21000</v>
      </c>
      <c r="BH221" s="61">
        <f t="shared" si="645"/>
        <v>21000</v>
      </c>
      <c r="BI221" s="61">
        <f t="shared" si="665"/>
        <v>21000</v>
      </c>
      <c r="BJ221" s="61">
        <f t="shared" si="665"/>
        <v>21000</v>
      </c>
      <c r="BK221" s="61">
        <f t="shared" si="665"/>
        <v>21000</v>
      </c>
      <c r="BL221" s="61">
        <f t="shared" si="665"/>
        <v>21000</v>
      </c>
      <c r="BM221" s="61">
        <f t="shared" si="665"/>
        <v>21000</v>
      </c>
      <c r="BN221" s="61">
        <f t="shared" ref="BN221:BT232" si="671">MH</f>
        <v>21000</v>
      </c>
      <c r="BO221" s="61">
        <f t="shared" si="671"/>
        <v>21000</v>
      </c>
      <c r="BP221" s="61">
        <f t="shared" si="671"/>
        <v>21000</v>
      </c>
      <c r="BQ221" s="61">
        <f t="shared" si="671"/>
        <v>21000</v>
      </c>
      <c r="BR221" s="61">
        <f t="shared" si="671"/>
        <v>21000</v>
      </c>
      <c r="BS221" s="61">
        <f t="shared" si="671"/>
        <v>21000</v>
      </c>
      <c r="BT221" s="61">
        <f t="shared" si="671"/>
        <v>21000</v>
      </c>
      <c r="BU221" s="61">
        <f t="shared" si="598"/>
        <v>21000</v>
      </c>
      <c r="BV221" s="61">
        <f t="shared" si="646"/>
        <v>21000</v>
      </c>
      <c r="BW221" s="61">
        <f t="shared" si="646"/>
        <v>21000</v>
      </c>
      <c r="BX221" s="61">
        <f t="shared" si="600"/>
        <v>21000</v>
      </c>
      <c r="BY221" s="61">
        <f t="shared" si="591"/>
        <v>21000</v>
      </c>
      <c r="BZ221" s="61">
        <f t="shared" si="631"/>
        <v>21000</v>
      </c>
      <c r="CA221" s="61">
        <f t="shared" si="631"/>
        <v>21000</v>
      </c>
      <c r="CB221" s="61">
        <f t="shared" si="631"/>
        <v>21000</v>
      </c>
      <c r="CC221" s="61">
        <f t="shared" si="631"/>
        <v>21000</v>
      </c>
      <c r="CD221" s="61">
        <f t="shared" si="631"/>
        <v>21000</v>
      </c>
      <c r="CE221" s="61">
        <f t="shared" si="667"/>
        <v>32000</v>
      </c>
      <c r="CF221" s="61">
        <f t="shared" si="660"/>
        <v>32000</v>
      </c>
      <c r="CG221" s="61">
        <f t="shared" si="644"/>
        <v>32000</v>
      </c>
      <c r="CH221" s="61">
        <f t="shared" si="648"/>
        <v>32000</v>
      </c>
      <c r="CI221" s="61">
        <f t="shared" si="641"/>
        <v>32000</v>
      </c>
      <c r="CJ221" s="61">
        <f t="shared" si="622"/>
        <v>32000</v>
      </c>
      <c r="CK221" s="61">
        <f t="shared" si="625"/>
        <v>32000</v>
      </c>
      <c r="CL221" s="61">
        <f t="shared" si="625"/>
        <v>32000</v>
      </c>
      <c r="CM221" s="61">
        <f t="shared" si="625"/>
        <v>32000</v>
      </c>
      <c r="CN221" s="61">
        <f t="shared" si="628"/>
        <v>32000</v>
      </c>
      <c r="CO221" s="61">
        <f t="shared" si="632"/>
        <v>32000</v>
      </c>
      <c r="CP221" s="61">
        <f t="shared" si="632"/>
        <v>32000</v>
      </c>
      <c r="CQ221" s="61">
        <f t="shared" si="637"/>
        <v>32000</v>
      </c>
      <c r="CR221" s="61">
        <f t="shared" si="637"/>
        <v>32000</v>
      </c>
      <c r="CS221" s="61">
        <f t="shared" si="633"/>
        <v>32000</v>
      </c>
      <c r="CT221" s="61">
        <f t="shared" si="633"/>
        <v>32000</v>
      </c>
      <c r="CU221" s="61">
        <f t="shared" si="638"/>
        <v>32000</v>
      </c>
      <c r="CV221" s="61">
        <f t="shared" si="661"/>
        <v>32000</v>
      </c>
      <c r="CW221" s="61">
        <f t="shared" si="661"/>
        <v>32000</v>
      </c>
      <c r="CX221" s="61">
        <f t="shared" si="666"/>
        <v>32000</v>
      </c>
      <c r="CY221" s="61">
        <f t="shared" si="666"/>
        <v>32000</v>
      </c>
      <c r="CZ221" s="61">
        <f t="shared" si="668"/>
        <v>32000</v>
      </c>
      <c r="DA221" s="61">
        <f t="shared" si="537"/>
        <v>7000</v>
      </c>
      <c r="DB221" s="61">
        <f t="shared" si="634"/>
        <v>7000</v>
      </c>
      <c r="DC221" s="61">
        <f t="shared" si="537"/>
        <v>7000</v>
      </c>
      <c r="DD221" s="61">
        <f t="shared" si="639"/>
        <v>7000</v>
      </c>
      <c r="DE221" s="61">
        <f t="shared" si="635"/>
        <v>7000</v>
      </c>
      <c r="DF221" s="61">
        <f t="shared" si="654"/>
        <v>7000</v>
      </c>
      <c r="DG221" s="61">
        <f t="shared" si="654"/>
        <v>7000</v>
      </c>
      <c r="DH221" s="61">
        <f t="shared" si="619"/>
        <v>7000</v>
      </c>
      <c r="DI221" s="61">
        <f t="shared" si="669"/>
        <v>26000</v>
      </c>
      <c r="DJ221" s="61">
        <f t="shared" si="662"/>
        <v>26000</v>
      </c>
      <c r="DK221" s="61">
        <f t="shared" si="656"/>
        <v>26000</v>
      </c>
      <c r="DL221" s="61">
        <f t="shared" si="623"/>
        <v>26000</v>
      </c>
      <c r="DM221" s="61">
        <f t="shared" ref="DL221:DP234" si="672">AP</f>
        <v>2000</v>
      </c>
      <c r="DN221" s="61">
        <f>OD</f>
        <v>26000</v>
      </c>
      <c r="DO221" s="61">
        <f t="shared" si="663"/>
        <v>26000</v>
      </c>
      <c r="DP221" s="61">
        <f t="shared" si="663"/>
        <v>26000</v>
      </c>
      <c r="DQ221" s="61">
        <f t="shared" si="653"/>
        <v>2000</v>
      </c>
      <c r="DR221" s="61">
        <f t="shared" si="664"/>
        <v>2000</v>
      </c>
      <c r="DS221" s="61">
        <f t="shared" si="664"/>
        <v>2000</v>
      </c>
      <c r="DT221" s="61">
        <f t="shared" si="653"/>
        <v>2000</v>
      </c>
      <c r="DU221" s="61">
        <f t="shared" si="650"/>
        <v>2000</v>
      </c>
      <c r="DV221" s="61">
        <f t="shared" si="655"/>
        <v>2000</v>
      </c>
      <c r="DW221" s="61">
        <f t="shared" si="670"/>
        <v>2000</v>
      </c>
      <c r="DX221" s="61">
        <f t="shared" si="670"/>
        <v>2000</v>
      </c>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row>
    <row r="222" spans="1:233" ht="1.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f t="shared" si="658"/>
        <v>21000</v>
      </c>
      <c r="AZ222" s="61">
        <f t="shared" si="615"/>
        <v>21000</v>
      </c>
      <c r="BA222" s="61">
        <f t="shared" si="615"/>
        <v>21000</v>
      </c>
      <c r="BB222" s="61">
        <f t="shared" si="615"/>
        <v>21000</v>
      </c>
      <c r="BC222" s="61">
        <f t="shared" si="659"/>
        <v>21000</v>
      </c>
      <c r="BD222" s="61">
        <f t="shared" si="659"/>
        <v>21000</v>
      </c>
      <c r="BE222" s="61">
        <f t="shared" si="659"/>
        <v>21000</v>
      </c>
      <c r="BF222" s="61">
        <f t="shared" si="602"/>
        <v>21000</v>
      </c>
      <c r="BG222" s="61">
        <f t="shared" si="645"/>
        <v>21000</v>
      </c>
      <c r="BH222" s="61">
        <f t="shared" si="645"/>
        <v>21000</v>
      </c>
      <c r="BI222" s="61">
        <f t="shared" si="665"/>
        <v>21000</v>
      </c>
      <c r="BJ222" s="61">
        <f t="shared" si="665"/>
        <v>21000</v>
      </c>
      <c r="BK222" s="61">
        <f t="shared" si="665"/>
        <v>21000</v>
      </c>
      <c r="BL222" s="61">
        <f t="shared" si="665"/>
        <v>21000</v>
      </c>
      <c r="BM222" s="61">
        <f t="shared" si="665"/>
        <v>21000</v>
      </c>
      <c r="BN222" s="61">
        <f t="shared" si="671"/>
        <v>21000</v>
      </c>
      <c r="BO222" s="61">
        <f t="shared" si="671"/>
        <v>21000</v>
      </c>
      <c r="BP222" s="61">
        <f t="shared" si="671"/>
        <v>21000</v>
      </c>
      <c r="BQ222" s="61">
        <f t="shared" si="671"/>
        <v>21000</v>
      </c>
      <c r="BR222" s="61">
        <f t="shared" si="671"/>
        <v>21000</v>
      </c>
      <c r="BS222" s="61">
        <f t="shared" si="671"/>
        <v>21000</v>
      </c>
      <c r="BT222" s="61">
        <f t="shared" si="671"/>
        <v>21000</v>
      </c>
      <c r="BU222" s="61">
        <f t="shared" si="598"/>
        <v>21000</v>
      </c>
      <c r="BV222" s="61">
        <f t="shared" si="646"/>
        <v>21000</v>
      </c>
      <c r="BW222" s="61">
        <f t="shared" si="646"/>
        <v>21000</v>
      </c>
      <c r="BX222" s="61">
        <f t="shared" si="600"/>
        <v>21000</v>
      </c>
      <c r="BY222" s="61">
        <f t="shared" si="591"/>
        <v>21000</v>
      </c>
      <c r="BZ222" s="61">
        <f t="shared" ref="BZ222:CB223" si="673">MH</f>
        <v>21000</v>
      </c>
      <c r="CA222" s="61">
        <f t="shared" si="673"/>
        <v>21000</v>
      </c>
      <c r="CB222" s="61">
        <f t="shared" si="673"/>
        <v>21000</v>
      </c>
      <c r="CC222" s="61">
        <f t="shared" ref="CC222:CC242" si="674">KA</f>
        <v>17000</v>
      </c>
      <c r="CD222" s="61">
        <f>MH</f>
        <v>21000</v>
      </c>
      <c r="CE222" s="61">
        <f t="shared" si="667"/>
        <v>32000</v>
      </c>
      <c r="CF222" s="61">
        <f t="shared" si="660"/>
        <v>32000</v>
      </c>
      <c r="CG222" s="61">
        <f t="shared" si="644"/>
        <v>32000</v>
      </c>
      <c r="CH222" s="61">
        <f t="shared" si="648"/>
        <v>32000</v>
      </c>
      <c r="CI222" s="61">
        <f t="shared" si="641"/>
        <v>32000</v>
      </c>
      <c r="CJ222" s="61">
        <f t="shared" si="622"/>
        <v>32000</v>
      </c>
      <c r="CK222" s="61">
        <f t="shared" si="625"/>
        <v>32000</v>
      </c>
      <c r="CL222" s="61">
        <f t="shared" si="625"/>
        <v>32000</v>
      </c>
      <c r="CM222" s="61">
        <f t="shared" si="625"/>
        <v>32000</v>
      </c>
      <c r="CN222" s="61">
        <f t="shared" si="628"/>
        <v>32000</v>
      </c>
      <c r="CO222" s="61">
        <f t="shared" si="632"/>
        <v>32000</v>
      </c>
      <c r="CP222" s="61">
        <f t="shared" si="632"/>
        <v>32000</v>
      </c>
      <c r="CQ222" s="61">
        <f t="shared" si="637"/>
        <v>32000</v>
      </c>
      <c r="CR222" s="61">
        <f t="shared" si="637"/>
        <v>32000</v>
      </c>
      <c r="CS222" s="61">
        <f t="shared" si="633"/>
        <v>32000</v>
      </c>
      <c r="CT222" s="61">
        <f t="shared" si="633"/>
        <v>32000</v>
      </c>
      <c r="CU222" s="61">
        <f t="shared" si="638"/>
        <v>32000</v>
      </c>
      <c r="CV222" s="61">
        <f t="shared" si="661"/>
        <v>32000</v>
      </c>
      <c r="CW222" s="61">
        <f t="shared" si="661"/>
        <v>32000</v>
      </c>
      <c r="CX222" s="61">
        <f t="shared" si="666"/>
        <v>32000</v>
      </c>
      <c r="CY222" s="61">
        <f t="shared" si="666"/>
        <v>32000</v>
      </c>
      <c r="CZ222" s="61">
        <f t="shared" si="668"/>
        <v>32000</v>
      </c>
      <c r="DA222" s="61">
        <f t="shared" ref="DA222:DA237" si="675">TE</f>
        <v>32000</v>
      </c>
      <c r="DB222" s="61">
        <f t="shared" si="634"/>
        <v>7000</v>
      </c>
      <c r="DC222" s="61">
        <f t="shared" si="537"/>
        <v>7000</v>
      </c>
      <c r="DD222" s="61">
        <f t="shared" si="639"/>
        <v>7000</v>
      </c>
      <c r="DE222" s="61">
        <f t="shared" si="635"/>
        <v>7000</v>
      </c>
      <c r="DF222" s="61">
        <f t="shared" si="654"/>
        <v>7000</v>
      </c>
      <c r="DG222" s="61">
        <f t="shared" si="654"/>
        <v>7000</v>
      </c>
      <c r="DH222" s="61">
        <f t="shared" ref="DH222:DH227" si="676">OD</f>
        <v>26000</v>
      </c>
      <c r="DI222" s="61">
        <f t="shared" si="669"/>
        <v>26000</v>
      </c>
      <c r="DJ222" s="61">
        <f t="shared" si="662"/>
        <v>26000</v>
      </c>
      <c r="DK222" s="61">
        <f t="shared" si="656"/>
        <v>26000</v>
      </c>
      <c r="DL222" s="61">
        <f t="shared" si="623"/>
        <v>26000</v>
      </c>
      <c r="DM222" s="61">
        <f t="shared" si="672"/>
        <v>2000</v>
      </c>
      <c r="DN222" s="61">
        <f t="shared" ref="DN222" si="677">OD</f>
        <v>26000</v>
      </c>
      <c r="DO222" s="61">
        <f t="shared" ref="DN222:DO231" si="678">AP</f>
        <v>2000</v>
      </c>
      <c r="DP222" s="61">
        <f t="shared" ref="DP222:DQ230" si="679">AP</f>
        <v>2000</v>
      </c>
      <c r="DQ222" s="61">
        <f t="shared" si="653"/>
        <v>2000</v>
      </c>
      <c r="DR222" s="61">
        <f t="shared" si="664"/>
        <v>2000</v>
      </c>
      <c r="DS222" s="61">
        <f t="shared" si="664"/>
        <v>2000</v>
      </c>
      <c r="DT222" s="61">
        <f t="shared" si="653"/>
        <v>2000</v>
      </c>
      <c r="DU222" s="61">
        <f t="shared" si="650"/>
        <v>2000</v>
      </c>
      <c r="DV222" s="61">
        <f t="shared" si="655"/>
        <v>2000</v>
      </c>
      <c r="DW222" s="61">
        <f t="shared" si="670"/>
        <v>2000</v>
      </c>
      <c r="DX222" s="61">
        <f t="shared" si="670"/>
        <v>2000</v>
      </c>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row>
    <row r="223" spans="1:233" ht="1.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f t="shared" si="658"/>
        <v>21000</v>
      </c>
      <c r="AZ223" s="61">
        <f t="shared" si="615"/>
        <v>21000</v>
      </c>
      <c r="BA223" s="61">
        <f t="shared" si="615"/>
        <v>21000</v>
      </c>
      <c r="BB223" s="61">
        <f t="shared" si="615"/>
        <v>21000</v>
      </c>
      <c r="BC223" s="61">
        <f t="shared" si="659"/>
        <v>21000</v>
      </c>
      <c r="BD223" s="61">
        <f t="shared" si="659"/>
        <v>21000</v>
      </c>
      <c r="BE223" s="61">
        <f t="shared" si="659"/>
        <v>21000</v>
      </c>
      <c r="BF223" s="61">
        <f t="shared" si="602"/>
        <v>21000</v>
      </c>
      <c r="BG223" s="61">
        <f t="shared" si="645"/>
        <v>21000</v>
      </c>
      <c r="BH223" s="61">
        <f t="shared" si="645"/>
        <v>21000</v>
      </c>
      <c r="BI223" s="61">
        <f t="shared" si="665"/>
        <v>21000</v>
      </c>
      <c r="BJ223" s="61">
        <f t="shared" si="665"/>
        <v>21000</v>
      </c>
      <c r="BK223" s="61">
        <f t="shared" si="665"/>
        <v>21000</v>
      </c>
      <c r="BL223" s="61">
        <f t="shared" si="665"/>
        <v>21000</v>
      </c>
      <c r="BM223" s="61">
        <f t="shared" si="665"/>
        <v>21000</v>
      </c>
      <c r="BN223" s="61">
        <f t="shared" si="671"/>
        <v>21000</v>
      </c>
      <c r="BO223" s="61">
        <f t="shared" si="671"/>
        <v>21000</v>
      </c>
      <c r="BP223" s="61">
        <f t="shared" si="671"/>
        <v>21000</v>
      </c>
      <c r="BQ223" s="61">
        <f t="shared" si="671"/>
        <v>21000</v>
      </c>
      <c r="BR223" s="61">
        <f t="shared" si="671"/>
        <v>21000</v>
      </c>
      <c r="BS223" s="61">
        <f t="shared" si="671"/>
        <v>21000</v>
      </c>
      <c r="BT223" s="61">
        <f t="shared" si="671"/>
        <v>21000</v>
      </c>
      <c r="BU223" s="61">
        <f t="shared" si="598"/>
        <v>21000</v>
      </c>
      <c r="BV223" s="61">
        <f t="shared" si="646"/>
        <v>21000</v>
      </c>
      <c r="BW223" s="61">
        <f t="shared" si="646"/>
        <v>21000</v>
      </c>
      <c r="BX223" s="61">
        <f t="shared" si="600"/>
        <v>21000</v>
      </c>
      <c r="BY223" s="61">
        <f t="shared" si="591"/>
        <v>21000</v>
      </c>
      <c r="BZ223" s="61">
        <f t="shared" si="673"/>
        <v>21000</v>
      </c>
      <c r="CA223" s="61">
        <f t="shared" si="673"/>
        <v>21000</v>
      </c>
      <c r="CB223" s="61">
        <f t="shared" si="673"/>
        <v>21000</v>
      </c>
      <c r="CC223" s="61">
        <f t="shared" si="674"/>
        <v>17000</v>
      </c>
      <c r="CD223" s="61">
        <f>MH</f>
        <v>21000</v>
      </c>
      <c r="CE223" s="61">
        <f t="shared" si="667"/>
        <v>32000</v>
      </c>
      <c r="CF223" s="61">
        <f t="shared" si="660"/>
        <v>32000</v>
      </c>
      <c r="CG223" s="61">
        <f t="shared" si="644"/>
        <v>32000</v>
      </c>
      <c r="CH223" s="61">
        <f t="shared" si="648"/>
        <v>32000</v>
      </c>
      <c r="CI223" s="61">
        <f t="shared" si="641"/>
        <v>32000</v>
      </c>
      <c r="CJ223" s="61">
        <f t="shared" si="622"/>
        <v>32000</v>
      </c>
      <c r="CK223" s="61">
        <f t="shared" si="625"/>
        <v>32000</v>
      </c>
      <c r="CL223" s="61">
        <f t="shared" si="625"/>
        <v>32000</v>
      </c>
      <c r="CM223" s="61">
        <f t="shared" si="625"/>
        <v>32000</v>
      </c>
      <c r="CN223" s="61">
        <f t="shared" si="628"/>
        <v>32000</v>
      </c>
      <c r="CO223" s="61">
        <f t="shared" si="632"/>
        <v>32000</v>
      </c>
      <c r="CP223" s="61">
        <f t="shared" si="632"/>
        <v>32000</v>
      </c>
      <c r="CQ223" s="61">
        <f t="shared" si="637"/>
        <v>32000</v>
      </c>
      <c r="CR223" s="61">
        <f t="shared" si="637"/>
        <v>32000</v>
      </c>
      <c r="CS223" s="61">
        <f t="shared" si="633"/>
        <v>32000</v>
      </c>
      <c r="CT223" s="61">
        <f t="shared" si="633"/>
        <v>32000</v>
      </c>
      <c r="CU223" s="61">
        <f t="shared" si="638"/>
        <v>32000</v>
      </c>
      <c r="CV223" s="61">
        <f t="shared" si="661"/>
        <v>32000</v>
      </c>
      <c r="CW223" s="61">
        <f t="shared" si="661"/>
        <v>32000</v>
      </c>
      <c r="CX223" s="61">
        <f t="shared" si="666"/>
        <v>32000</v>
      </c>
      <c r="CY223" s="61">
        <f t="shared" si="666"/>
        <v>32000</v>
      </c>
      <c r="CZ223" s="61">
        <f t="shared" si="668"/>
        <v>32000</v>
      </c>
      <c r="DA223" s="61">
        <f t="shared" si="675"/>
        <v>32000</v>
      </c>
      <c r="DB223" s="61">
        <f t="shared" si="634"/>
        <v>7000</v>
      </c>
      <c r="DC223" s="61">
        <f t="shared" si="537"/>
        <v>7000</v>
      </c>
      <c r="DD223" s="61">
        <f t="shared" si="639"/>
        <v>7000</v>
      </c>
      <c r="DE223" s="61">
        <f t="shared" si="635"/>
        <v>7000</v>
      </c>
      <c r="DF223" s="61">
        <f>CT</f>
        <v>7000</v>
      </c>
      <c r="DG223" s="61">
        <f>OD</f>
        <v>26000</v>
      </c>
      <c r="DH223" s="61">
        <f t="shared" si="676"/>
        <v>26000</v>
      </c>
      <c r="DI223" s="61">
        <f t="shared" si="669"/>
        <v>26000</v>
      </c>
      <c r="DJ223" s="61">
        <f t="shared" si="662"/>
        <v>26000</v>
      </c>
      <c r="DK223" s="61">
        <f t="shared" si="656"/>
        <v>26000</v>
      </c>
      <c r="DL223" s="61">
        <f t="shared" si="623"/>
        <v>26000</v>
      </c>
      <c r="DM223" s="61">
        <f t="shared" si="672"/>
        <v>2000</v>
      </c>
      <c r="DN223" s="61">
        <f t="shared" si="678"/>
        <v>2000</v>
      </c>
      <c r="DO223" s="61">
        <f t="shared" si="678"/>
        <v>2000</v>
      </c>
      <c r="DP223" s="61">
        <f t="shared" si="679"/>
        <v>2000</v>
      </c>
      <c r="DQ223" s="61">
        <f t="shared" si="679"/>
        <v>2000</v>
      </c>
      <c r="DR223" s="61">
        <f t="shared" si="664"/>
        <v>2000</v>
      </c>
      <c r="DS223" s="61">
        <f t="shared" si="664"/>
        <v>2000</v>
      </c>
      <c r="DT223" s="61">
        <f t="shared" si="653"/>
        <v>2000</v>
      </c>
      <c r="DU223" s="61">
        <f t="shared" si="650"/>
        <v>2000</v>
      </c>
      <c r="DV223" s="61">
        <f t="shared" si="655"/>
        <v>2000</v>
      </c>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row>
    <row r="224" spans="1:233" ht="1.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f t="shared" si="658"/>
        <v>21000</v>
      </c>
      <c r="AZ224" s="61">
        <f t="shared" si="615"/>
        <v>21000</v>
      </c>
      <c r="BA224" s="61">
        <f t="shared" si="615"/>
        <v>21000</v>
      </c>
      <c r="BB224" s="61">
        <f t="shared" si="615"/>
        <v>21000</v>
      </c>
      <c r="BC224" s="61">
        <f t="shared" si="659"/>
        <v>21000</v>
      </c>
      <c r="BD224" s="61">
        <f t="shared" si="659"/>
        <v>21000</v>
      </c>
      <c r="BE224" s="61">
        <f t="shared" si="659"/>
        <v>21000</v>
      </c>
      <c r="BF224" s="61">
        <f t="shared" si="602"/>
        <v>21000</v>
      </c>
      <c r="BG224" s="61">
        <f t="shared" si="645"/>
        <v>21000</v>
      </c>
      <c r="BH224" s="61">
        <f t="shared" si="645"/>
        <v>21000</v>
      </c>
      <c r="BI224" s="61">
        <f t="shared" si="665"/>
        <v>21000</v>
      </c>
      <c r="BJ224" s="61">
        <f t="shared" si="665"/>
        <v>21000</v>
      </c>
      <c r="BK224" s="61">
        <f t="shared" si="665"/>
        <v>21000</v>
      </c>
      <c r="BL224" s="61">
        <f t="shared" si="665"/>
        <v>21000</v>
      </c>
      <c r="BM224" s="61">
        <f t="shared" si="665"/>
        <v>21000</v>
      </c>
      <c r="BN224" s="61">
        <f t="shared" si="671"/>
        <v>21000</v>
      </c>
      <c r="BO224" s="61">
        <f t="shared" si="671"/>
        <v>21000</v>
      </c>
      <c r="BP224" s="61">
        <f t="shared" si="671"/>
        <v>21000</v>
      </c>
      <c r="BQ224" s="61">
        <f t="shared" si="671"/>
        <v>21000</v>
      </c>
      <c r="BR224" s="61">
        <f t="shared" si="671"/>
        <v>21000</v>
      </c>
      <c r="BS224" s="61">
        <f t="shared" si="671"/>
        <v>21000</v>
      </c>
      <c r="BT224" s="61">
        <f t="shared" si="671"/>
        <v>21000</v>
      </c>
      <c r="BU224" s="61">
        <f t="shared" si="598"/>
        <v>21000</v>
      </c>
      <c r="BV224" s="61">
        <f t="shared" si="646"/>
        <v>21000</v>
      </c>
      <c r="BW224" s="61">
        <f t="shared" si="646"/>
        <v>21000</v>
      </c>
      <c r="BX224" s="61">
        <f t="shared" si="600"/>
        <v>21000</v>
      </c>
      <c r="BY224" s="61">
        <f t="shared" si="591"/>
        <v>21000</v>
      </c>
      <c r="BZ224" s="61">
        <f>MH</f>
        <v>21000</v>
      </c>
      <c r="CA224" s="61">
        <f>MH</f>
        <v>21000</v>
      </c>
      <c r="CB224" s="61">
        <f t="shared" ref="CB224:CB249" si="680">KA</f>
        <v>17000</v>
      </c>
      <c r="CC224" s="61">
        <f t="shared" si="674"/>
        <v>17000</v>
      </c>
      <c r="CD224" s="61">
        <f t="shared" ref="CD224:CD227" si="681">KA</f>
        <v>17000</v>
      </c>
      <c r="CE224" s="61">
        <f t="shared" si="667"/>
        <v>32000</v>
      </c>
      <c r="CF224" s="61">
        <f t="shared" si="660"/>
        <v>32000</v>
      </c>
      <c r="CG224" s="61">
        <f t="shared" si="644"/>
        <v>32000</v>
      </c>
      <c r="CH224" s="61">
        <f t="shared" si="648"/>
        <v>32000</v>
      </c>
      <c r="CI224" s="61">
        <f t="shared" si="641"/>
        <v>32000</v>
      </c>
      <c r="CJ224" s="61">
        <f t="shared" si="622"/>
        <v>32000</v>
      </c>
      <c r="CK224" s="61">
        <f t="shared" si="625"/>
        <v>32000</v>
      </c>
      <c r="CL224" s="61">
        <f t="shared" si="625"/>
        <v>32000</v>
      </c>
      <c r="CM224" s="61">
        <f t="shared" si="625"/>
        <v>32000</v>
      </c>
      <c r="CN224" s="61">
        <f t="shared" si="628"/>
        <v>32000</v>
      </c>
      <c r="CO224" s="61">
        <f t="shared" si="632"/>
        <v>32000</v>
      </c>
      <c r="CP224" s="61">
        <f t="shared" si="632"/>
        <v>32000</v>
      </c>
      <c r="CQ224" s="61">
        <f t="shared" si="637"/>
        <v>32000</v>
      </c>
      <c r="CR224" s="61">
        <f t="shared" si="637"/>
        <v>32000</v>
      </c>
      <c r="CS224" s="61">
        <f t="shared" si="633"/>
        <v>32000</v>
      </c>
      <c r="CT224" s="61">
        <f t="shared" si="633"/>
        <v>32000</v>
      </c>
      <c r="CU224" s="61">
        <f t="shared" si="638"/>
        <v>32000</v>
      </c>
      <c r="CV224" s="61">
        <f t="shared" si="661"/>
        <v>32000</v>
      </c>
      <c r="CW224" s="61">
        <f t="shared" si="661"/>
        <v>32000</v>
      </c>
      <c r="CX224" s="61">
        <f t="shared" si="666"/>
        <v>32000</v>
      </c>
      <c r="CY224" s="61">
        <f t="shared" si="666"/>
        <v>32000</v>
      </c>
      <c r="CZ224" s="61">
        <f t="shared" si="668"/>
        <v>32000</v>
      </c>
      <c r="DA224" s="61">
        <f t="shared" si="675"/>
        <v>32000</v>
      </c>
      <c r="DB224" s="61">
        <f>CT</f>
        <v>7000</v>
      </c>
      <c r="DC224" s="61">
        <f t="shared" si="537"/>
        <v>7000</v>
      </c>
      <c r="DD224" s="61">
        <f t="shared" si="639"/>
        <v>7000</v>
      </c>
      <c r="DE224" s="61">
        <f t="shared" si="635"/>
        <v>7000</v>
      </c>
      <c r="DF224" s="61">
        <f>OD</f>
        <v>26000</v>
      </c>
      <c r="DG224" s="61">
        <f>OD</f>
        <v>26000</v>
      </c>
      <c r="DH224" s="61">
        <f t="shared" si="676"/>
        <v>26000</v>
      </c>
      <c r="DI224" s="61">
        <f t="shared" si="669"/>
        <v>26000</v>
      </c>
      <c r="DJ224" s="61">
        <f t="shared" si="662"/>
        <v>26000</v>
      </c>
      <c r="DK224" s="61">
        <f t="shared" si="656"/>
        <v>26000</v>
      </c>
      <c r="DL224" s="61">
        <f t="shared" si="672"/>
        <v>2000</v>
      </c>
      <c r="DM224" s="61">
        <f t="shared" si="672"/>
        <v>2000</v>
      </c>
      <c r="DN224" s="61">
        <f t="shared" si="678"/>
        <v>2000</v>
      </c>
      <c r="DO224" s="61">
        <f t="shared" si="678"/>
        <v>2000</v>
      </c>
      <c r="DP224" s="61">
        <f t="shared" si="679"/>
        <v>2000</v>
      </c>
      <c r="DQ224" s="61">
        <f t="shared" si="679"/>
        <v>2000</v>
      </c>
      <c r="DR224" s="61">
        <f t="shared" si="664"/>
        <v>2000</v>
      </c>
      <c r="DS224" s="61">
        <f t="shared" si="664"/>
        <v>2000</v>
      </c>
      <c r="DT224" s="61">
        <f t="shared" si="653"/>
        <v>2000</v>
      </c>
      <c r="DU224" s="61">
        <f t="shared" si="650"/>
        <v>2000</v>
      </c>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row>
    <row r="225" spans="1:233" ht="1.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f t="shared" si="658"/>
        <v>21000</v>
      </c>
      <c r="AZ225" s="61">
        <f t="shared" si="615"/>
        <v>21000</v>
      </c>
      <c r="BA225" s="61">
        <f t="shared" si="615"/>
        <v>21000</v>
      </c>
      <c r="BB225" s="61">
        <f t="shared" si="615"/>
        <v>21000</v>
      </c>
      <c r="BC225" s="61">
        <f t="shared" si="659"/>
        <v>21000</v>
      </c>
      <c r="BD225" s="61">
        <f t="shared" si="659"/>
        <v>21000</v>
      </c>
      <c r="BE225" s="61">
        <f t="shared" si="659"/>
        <v>21000</v>
      </c>
      <c r="BF225" s="61">
        <f t="shared" si="602"/>
        <v>21000</v>
      </c>
      <c r="BG225" s="61">
        <f t="shared" si="645"/>
        <v>21000</v>
      </c>
      <c r="BH225" s="61">
        <f t="shared" si="645"/>
        <v>21000</v>
      </c>
      <c r="BI225" s="61">
        <f t="shared" si="665"/>
        <v>21000</v>
      </c>
      <c r="BJ225" s="61">
        <f t="shared" si="665"/>
        <v>21000</v>
      </c>
      <c r="BK225" s="61">
        <f t="shared" si="665"/>
        <v>21000</v>
      </c>
      <c r="BL225" s="61">
        <f t="shared" si="665"/>
        <v>21000</v>
      </c>
      <c r="BM225" s="61">
        <f t="shared" si="665"/>
        <v>21000</v>
      </c>
      <c r="BN225" s="61">
        <f t="shared" si="671"/>
        <v>21000</v>
      </c>
      <c r="BO225" s="61">
        <f t="shared" si="671"/>
        <v>21000</v>
      </c>
      <c r="BP225" s="61">
        <f t="shared" si="671"/>
        <v>21000</v>
      </c>
      <c r="BQ225" s="61">
        <f t="shared" si="671"/>
        <v>21000</v>
      </c>
      <c r="BR225" s="61">
        <f t="shared" si="671"/>
        <v>21000</v>
      </c>
      <c r="BS225" s="61">
        <f t="shared" si="671"/>
        <v>21000</v>
      </c>
      <c r="BT225" s="61">
        <f t="shared" si="671"/>
        <v>21000</v>
      </c>
      <c r="BU225" s="61">
        <f t="shared" si="598"/>
        <v>21000</v>
      </c>
      <c r="BV225" s="61">
        <f t="shared" si="646"/>
        <v>21000</v>
      </c>
      <c r="BW225" s="61">
        <f t="shared" si="646"/>
        <v>21000</v>
      </c>
      <c r="BX225" s="61">
        <f t="shared" si="600"/>
        <v>21000</v>
      </c>
      <c r="BY225" s="61">
        <f t="shared" si="591"/>
        <v>21000</v>
      </c>
      <c r="BZ225" s="61">
        <f>MH</f>
        <v>21000</v>
      </c>
      <c r="CA225" s="61">
        <f t="shared" ref="CA225:CA252" si="682">KA</f>
        <v>17000</v>
      </c>
      <c r="CB225" s="61">
        <f t="shared" si="680"/>
        <v>17000</v>
      </c>
      <c r="CC225" s="61">
        <f t="shared" si="674"/>
        <v>17000</v>
      </c>
      <c r="CD225" s="61">
        <f t="shared" si="681"/>
        <v>17000</v>
      </c>
      <c r="CE225" s="61">
        <f t="shared" si="667"/>
        <v>32000</v>
      </c>
      <c r="CF225" s="61">
        <f t="shared" si="660"/>
        <v>32000</v>
      </c>
      <c r="CG225" s="61">
        <f t="shared" si="644"/>
        <v>32000</v>
      </c>
      <c r="CH225" s="61">
        <f t="shared" si="648"/>
        <v>32000</v>
      </c>
      <c r="CI225" s="61">
        <f t="shared" si="641"/>
        <v>32000</v>
      </c>
      <c r="CJ225" s="61">
        <f t="shared" si="622"/>
        <v>32000</v>
      </c>
      <c r="CK225" s="61">
        <f t="shared" si="625"/>
        <v>32000</v>
      </c>
      <c r="CL225" s="61">
        <f t="shared" si="625"/>
        <v>32000</v>
      </c>
      <c r="CM225" s="61">
        <f t="shared" si="625"/>
        <v>32000</v>
      </c>
      <c r="CN225" s="61">
        <f t="shared" si="628"/>
        <v>32000</v>
      </c>
      <c r="CO225" s="61">
        <f t="shared" si="632"/>
        <v>32000</v>
      </c>
      <c r="CP225" s="61">
        <f t="shared" si="632"/>
        <v>32000</v>
      </c>
      <c r="CQ225" s="61">
        <f t="shared" si="637"/>
        <v>32000</v>
      </c>
      <c r="CR225" s="61">
        <f t="shared" si="637"/>
        <v>32000</v>
      </c>
      <c r="CS225" s="61">
        <f t="shared" si="633"/>
        <v>32000</v>
      </c>
      <c r="CT225" s="61">
        <f t="shared" si="633"/>
        <v>32000</v>
      </c>
      <c r="CU225" s="61">
        <f t="shared" si="638"/>
        <v>32000</v>
      </c>
      <c r="CV225" s="61">
        <f t="shared" si="661"/>
        <v>32000</v>
      </c>
      <c r="CW225" s="61">
        <f t="shared" si="661"/>
        <v>32000</v>
      </c>
      <c r="CX225" s="61">
        <f t="shared" si="666"/>
        <v>32000</v>
      </c>
      <c r="CY225" s="61">
        <f t="shared" si="666"/>
        <v>32000</v>
      </c>
      <c r="CZ225" s="61">
        <f t="shared" si="668"/>
        <v>32000</v>
      </c>
      <c r="DA225" s="61">
        <f t="shared" si="675"/>
        <v>32000</v>
      </c>
      <c r="DB225" s="61">
        <f t="shared" ref="DB225:DB237" si="683">TE</f>
        <v>32000</v>
      </c>
      <c r="DC225" s="61">
        <f t="shared" si="537"/>
        <v>7000</v>
      </c>
      <c r="DD225" s="61">
        <f t="shared" si="639"/>
        <v>7000</v>
      </c>
      <c r="DE225" s="61">
        <f t="shared" si="635"/>
        <v>7000</v>
      </c>
      <c r="DF225" s="61">
        <f>OD</f>
        <v>26000</v>
      </c>
      <c r="DG225" s="61">
        <f>OD</f>
        <v>26000</v>
      </c>
      <c r="DH225" s="61">
        <f t="shared" si="676"/>
        <v>26000</v>
      </c>
      <c r="DI225" s="61">
        <f t="shared" si="669"/>
        <v>26000</v>
      </c>
      <c r="DJ225" s="61">
        <f t="shared" si="662"/>
        <v>26000</v>
      </c>
      <c r="DK225" s="61">
        <f>OD</f>
        <v>26000</v>
      </c>
      <c r="DL225" s="61">
        <f t="shared" si="672"/>
        <v>2000</v>
      </c>
      <c r="DM225" s="61">
        <f t="shared" si="672"/>
        <v>2000</v>
      </c>
      <c r="DN225" s="61">
        <f t="shared" si="678"/>
        <v>2000</v>
      </c>
      <c r="DO225" s="61">
        <f t="shared" si="678"/>
        <v>2000</v>
      </c>
      <c r="DP225" s="61">
        <f t="shared" si="679"/>
        <v>2000</v>
      </c>
      <c r="DQ225" s="61">
        <f t="shared" si="679"/>
        <v>2000</v>
      </c>
      <c r="DR225" s="61">
        <f t="shared" si="664"/>
        <v>2000</v>
      </c>
      <c r="DS225" s="61">
        <f t="shared" si="664"/>
        <v>2000</v>
      </c>
      <c r="DT225" s="61">
        <f t="shared" si="653"/>
        <v>2000</v>
      </c>
      <c r="DU225" s="61">
        <f t="shared" si="650"/>
        <v>2000</v>
      </c>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row>
    <row r="226" spans="1:233" ht="1.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f t="shared" si="615"/>
        <v>21000</v>
      </c>
      <c r="BA226" s="61">
        <f t="shared" si="615"/>
        <v>21000</v>
      </c>
      <c r="BB226" s="61">
        <f t="shared" si="615"/>
        <v>21000</v>
      </c>
      <c r="BC226" s="61">
        <f t="shared" si="659"/>
        <v>21000</v>
      </c>
      <c r="BD226" s="61">
        <f t="shared" si="659"/>
        <v>21000</v>
      </c>
      <c r="BE226" s="61">
        <f t="shared" si="659"/>
        <v>21000</v>
      </c>
      <c r="BF226" s="61">
        <f t="shared" si="602"/>
        <v>21000</v>
      </c>
      <c r="BG226" s="61">
        <f t="shared" si="645"/>
        <v>21000</v>
      </c>
      <c r="BH226" s="61">
        <f t="shared" si="645"/>
        <v>21000</v>
      </c>
      <c r="BI226" s="61">
        <f t="shared" si="665"/>
        <v>21000</v>
      </c>
      <c r="BJ226" s="61">
        <f t="shared" si="665"/>
        <v>21000</v>
      </c>
      <c r="BK226" s="61">
        <f t="shared" si="665"/>
        <v>21000</v>
      </c>
      <c r="BL226" s="61">
        <f t="shared" si="665"/>
        <v>21000</v>
      </c>
      <c r="BM226" s="61">
        <f t="shared" si="665"/>
        <v>21000</v>
      </c>
      <c r="BN226" s="61">
        <f t="shared" si="671"/>
        <v>21000</v>
      </c>
      <c r="BO226" s="61">
        <f t="shared" si="671"/>
        <v>21000</v>
      </c>
      <c r="BP226" s="61">
        <f t="shared" si="671"/>
        <v>21000</v>
      </c>
      <c r="BQ226" s="61">
        <f t="shared" si="671"/>
        <v>21000</v>
      </c>
      <c r="BR226" s="61">
        <f t="shared" si="671"/>
        <v>21000</v>
      </c>
      <c r="BS226" s="61">
        <f t="shared" si="671"/>
        <v>21000</v>
      </c>
      <c r="BT226" s="61">
        <f t="shared" si="671"/>
        <v>21000</v>
      </c>
      <c r="BU226" s="61">
        <f t="shared" si="598"/>
        <v>21000</v>
      </c>
      <c r="BV226" s="61">
        <f t="shared" si="646"/>
        <v>21000</v>
      </c>
      <c r="BW226" s="61">
        <f t="shared" si="646"/>
        <v>21000</v>
      </c>
      <c r="BX226" s="61">
        <f t="shared" si="600"/>
        <v>21000</v>
      </c>
      <c r="BY226" s="61">
        <f t="shared" si="591"/>
        <v>21000</v>
      </c>
      <c r="BZ226" s="61">
        <f>MH</f>
        <v>21000</v>
      </c>
      <c r="CA226" s="61">
        <f t="shared" si="682"/>
        <v>17000</v>
      </c>
      <c r="CB226" s="61">
        <f t="shared" si="680"/>
        <v>17000</v>
      </c>
      <c r="CC226" s="61">
        <f t="shared" si="674"/>
        <v>17000</v>
      </c>
      <c r="CD226" s="61">
        <f t="shared" si="681"/>
        <v>17000</v>
      </c>
      <c r="CE226" s="61">
        <f t="shared" si="667"/>
        <v>32000</v>
      </c>
      <c r="CF226" s="61">
        <f t="shared" si="660"/>
        <v>32000</v>
      </c>
      <c r="CG226" s="61">
        <f t="shared" si="644"/>
        <v>32000</v>
      </c>
      <c r="CH226" s="61">
        <f t="shared" si="648"/>
        <v>32000</v>
      </c>
      <c r="CI226" s="61">
        <f t="shared" si="641"/>
        <v>32000</v>
      </c>
      <c r="CJ226" s="61">
        <f t="shared" si="622"/>
        <v>32000</v>
      </c>
      <c r="CK226" s="61">
        <f t="shared" si="625"/>
        <v>32000</v>
      </c>
      <c r="CL226" s="61">
        <f t="shared" si="625"/>
        <v>32000</v>
      </c>
      <c r="CM226" s="61">
        <f t="shared" si="625"/>
        <v>32000</v>
      </c>
      <c r="CN226" s="61">
        <f t="shared" si="628"/>
        <v>32000</v>
      </c>
      <c r="CO226" s="61">
        <f t="shared" si="632"/>
        <v>32000</v>
      </c>
      <c r="CP226" s="61">
        <f t="shared" si="632"/>
        <v>32000</v>
      </c>
      <c r="CQ226" s="61">
        <f t="shared" si="637"/>
        <v>32000</v>
      </c>
      <c r="CR226" s="61">
        <f t="shared" si="637"/>
        <v>32000</v>
      </c>
      <c r="CS226" s="61">
        <f t="shared" si="633"/>
        <v>32000</v>
      </c>
      <c r="CT226" s="61">
        <f t="shared" si="633"/>
        <v>32000</v>
      </c>
      <c r="CU226" s="61">
        <f t="shared" si="638"/>
        <v>32000</v>
      </c>
      <c r="CV226" s="61">
        <f t="shared" si="661"/>
        <v>32000</v>
      </c>
      <c r="CW226" s="61">
        <f t="shared" si="661"/>
        <v>32000</v>
      </c>
      <c r="CX226" s="61">
        <f t="shared" si="666"/>
        <v>32000</v>
      </c>
      <c r="CY226" s="61">
        <f t="shared" si="666"/>
        <v>32000</v>
      </c>
      <c r="CZ226" s="61">
        <f t="shared" si="668"/>
        <v>32000</v>
      </c>
      <c r="DA226" s="61">
        <f t="shared" si="675"/>
        <v>32000</v>
      </c>
      <c r="DB226" s="61">
        <f t="shared" si="683"/>
        <v>32000</v>
      </c>
      <c r="DC226" s="61">
        <f t="shared" si="537"/>
        <v>7000</v>
      </c>
      <c r="DD226" s="61">
        <f t="shared" si="639"/>
        <v>7000</v>
      </c>
      <c r="DE226" s="61">
        <f t="shared" si="635"/>
        <v>7000</v>
      </c>
      <c r="DF226" s="61">
        <f>OD</f>
        <v>26000</v>
      </c>
      <c r="DG226" s="61">
        <f>OD</f>
        <v>26000</v>
      </c>
      <c r="DH226" s="61">
        <f t="shared" si="676"/>
        <v>26000</v>
      </c>
      <c r="DI226" s="61">
        <f t="shared" si="669"/>
        <v>26000</v>
      </c>
      <c r="DJ226" s="61">
        <f>OD</f>
        <v>26000</v>
      </c>
      <c r="DK226" s="61">
        <f t="shared" ref="DJ226:DL235" si="684">AP</f>
        <v>2000</v>
      </c>
      <c r="DL226" s="61">
        <f t="shared" si="684"/>
        <v>2000</v>
      </c>
      <c r="DM226" s="61">
        <f t="shared" si="672"/>
        <v>2000</v>
      </c>
      <c r="DN226" s="61">
        <f t="shared" si="678"/>
        <v>2000</v>
      </c>
      <c r="DO226" s="61">
        <f t="shared" si="678"/>
        <v>2000</v>
      </c>
      <c r="DP226" s="61">
        <f t="shared" si="679"/>
        <v>2000</v>
      </c>
      <c r="DQ226" s="61">
        <f t="shared" si="679"/>
        <v>2000</v>
      </c>
      <c r="DR226" s="61">
        <f t="shared" si="664"/>
        <v>2000</v>
      </c>
      <c r="DS226" s="61">
        <f t="shared" si="664"/>
        <v>2000</v>
      </c>
      <c r="DT226" s="61">
        <f t="shared" si="653"/>
        <v>2000</v>
      </c>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row>
    <row r="227" spans="1:233" ht="1.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f t="shared" si="615"/>
        <v>21000</v>
      </c>
      <c r="BA227" s="61">
        <f t="shared" si="615"/>
        <v>21000</v>
      </c>
      <c r="BB227" s="61">
        <f t="shared" si="615"/>
        <v>21000</v>
      </c>
      <c r="BC227" s="61">
        <f t="shared" si="659"/>
        <v>21000</v>
      </c>
      <c r="BD227" s="61">
        <f t="shared" si="659"/>
        <v>21000</v>
      </c>
      <c r="BE227" s="61">
        <f t="shared" si="659"/>
        <v>21000</v>
      </c>
      <c r="BF227" s="61">
        <f t="shared" si="602"/>
        <v>21000</v>
      </c>
      <c r="BG227" s="61">
        <f t="shared" si="645"/>
        <v>21000</v>
      </c>
      <c r="BH227" s="61">
        <f t="shared" si="645"/>
        <v>21000</v>
      </c>
      <c r="BI227" s="61">
        <f t="shared" si="665"/>
        <v>21000</v>
      </c>
      <c r="BJ227" s="61">
        <f t="shared" si="665"/>
        <v>21000</v>
      </c>
      <c r="BK227" s="61">
        <f t="shared" si="665"/>
        <v>21000</v>
      </c>
      <c r="BL227" s="61">
        <f t="shared" si="665"/>
        <v>21000</v>
      </c>
      <c r="BM227" s="61">
        <f t="shared" si="665"/>
        <v>21000</v>
      </c>
      <c r="BN227" s="61">
        <f t="shared" si="671"/>
        <v>21000</v>
      </c>
      <c r="BO227" s="61">
        <f t="shared" si="671"/>
        <v>21000</v>
      </c>
      <c r="BP227" s="61">
        <f t="shared" si="671"/>
        <v>21000</v>
      </c>
      <c r="BQ227" s="61">
        <f t="shared" si="671"/>
        <v>21000</v>
      </c>
      <c r="BR227" s="61">
        <f t="shared" si="671"/>
        <v>21000</v>
      </c>
      <c r="BS227" s="61">
        <f t="shared" si="671"/>
        <v>21000</v>
      </c>
      <c r="BT227" s="61">
        <f t="shared" si="671"/>
        <v>21000</v>
      </c>
      <c r="BU227" s="61">
        <f t="shared" si="598"/>
        <v>21000</v>
      </c>
      <c r="BV227" s="61">
        <f t="shared" si="646"/>
        <v>21000</v>
      </c>
      <c r="BW227" s="61">
        <f t="shared" si="646"/>
        <v>21000</v>
      </c>
      <c r="BX227" s="61">
        <f t="shared" si="600"/>
        <v>21000</v>
      </c>
      <c r="BY227" s="61">
        <f t="shared" si="591"/>
        <v>21000</v>
      </c>
      <c r="BZ227" s="61">
        <f>MH</f>
        <v>21000</v>
      </c>
      <c r="CA227" s="61">
        <f t="shared" si="682"/>
        <v>17000</v>
      </c>
      <c r="CB227" s="61">
        <f t="shared" si="680"/>
        <v>17000</v>
      </c>
      <c r="CC227" s="61">
        <f t="shared" si="674"/>
        <v>17000</v>
      </c>
      <c r="CD227" s="61">
        <f t="shared" si="681"/>
        <v>17000</v>
      </c>
      <c r="CE227" s="61">
        <f t="shared" si="667"/>
        <v>32000</v>
      </c>
      <c r="CF227" s="61">
        <f t="shared" si="660"/>
        <v>32000</v>
      </c>
      <c r="CG227" s="61">
        <f t="shared" si="644"/>
        <v>32000</v>
      </c>
      <c r="CH227" s="61">
        <f t="shared" si="648"/>
        <v>32000</v>
      </c>
      <c r="CI227" s="61">
        <f t="shared" si="641"/>
        <v>32000</v>
      </c>
      <c r="CJ227" s="61">
        <f t="shared" si="622"/>
        <v>32000</v>
      </c>
      <c r="CK227" s="61">
        <f t="shared" ref="CK227:CM247" si="685">TE</f>
        <v>32000</v>
      </c>
      <c r="CL227" s="61">
        <f t="shared" si="685"/>
        <v>32000</v>
      </c>
      <c r="CM227" s="61">
        <f t="shared" si="685"/>
        <v>32000</v>
      </c>
      <c r="CN227" s="61">
        <f t="shared" si="628"/>
        <v>32000</v>
      </c>
      <c r="CO227" s="61">
        <f t="shared" si="632"/>
        <v>32000</v>
      </c>
      <c r="CP227" s="61">
        <f t="shared" si="632"/>
        <v>32000</v>
      </c>
      <c r="CQ227" s="61">
        <f t="shared" si="637"/>
        <v>32000</v>
      </c>
      <c r="CR227" s="61">
        <f t="shared" si="637"/>
        <v>32000</v>
      </c>
      <c r="CS227" s="61">
        <f t="shared" si="633"/>
        <v>32000</v>
      </c>
      <c r="CT227" s="61">
        <f t="shared" si="633"/>
        <v>32000</v>
      </c>
      <c r="CU227" s="61">
        <f t="shared" si="638"/>
        <v>32000</v>
      </c>
      <c r="CV227" s="61">
        <f t="shared" si="661"/>
        <v>32000</v>
      </c>
      <c r="CW227" s="61">
        <f t="shared" si="661"/>
        <v>32000</v>
      </c>
      <c r="CX227" s="61">
        <f t="shared" si="666"/>
        <v>32000</v>
      </c>
      <c r="CY227" s="61">
        <f t="shared" si="666"/>
        <v>32000</v>
      </c>
      <c r="CZ227" s="61">
        <f t="shared" si="668"/>
        <v>32000</v>
      </c>
      <c r="DA227" s="61">
        <f t="shared" si="675"/>
        <v>32000</v>
      </c>
      <c r="DB227" s="61">
        <f t="shared" si="683"/>
        <v>32000</v>
      </c>
      <c r="DC227" s="61">
        <f t="shared" si="537"/>
        <v>7000</v>
      </c>
      <c r="DD227" s="61">
        <f t="shared" si="639"/>
        <v>7000</v>
      </c>
      <c r="DE227" s="61">
        <f t="shared" si="635"/>
        <v>7000</v>
      </c>
      <c r="DF227" s="61">
        <f>OD</f>
        <v>26000</v>
      </c>
      <c r="DG227" s="61">
        <f>OD</f>
        <v>26000</v>
      </c>
      <c r="DH227" s="61">
        <f t="shared" si="676"/>
        <v>26000</v>
      </c>
      <c r="DI227" s="61">
        <f t="shared" ref="DI227:DI243" si="686">AP</f>
        <v>2000</v>
      </c>
      <c r="DJ227" s="61">
        <f t="shared" si="684"/>
        <v>2000</v>
      </c>
      <c r="DK227" s="61">
        <f t="shared" si="684"/>
        <v>2000</v>
      </c>
      <c r="DL227" s="61">
        <f t="shared" si="684"/>
        <v>2000</v>
      </c>
      <c r="DM227" s="61">
        <f t="shared" si="672"/>
        <v>2000</v>
      </c>
      <c r="DN227" s="61">
        <f t="shared" si="678"/>
        <v>2000</v>
      </c>
      <c r="DO227" s="61">
        <f t="shared" si="678"/>
        <v>2000</v>
      </c>
      <c r="DP227" s="61">
        <f t="shared" si="679"/>
        <v>2000</v>
      </c>
      <c r="DQ227" s="61">
        <f t="shared" si="679"/>
        <v>2000</v>
      </c>
      <c r="DR227" s="61">
        <f t="shared" si="664"/>
        <v>2000</v>
      </c>
      <c r="DS227" s="61">
        <f t="shared" si="664"/>
        <v>2000</v>
      </c>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row>
    <row r="228" spans="1:233" ht="1.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f t="shared" ref="AZ228:AZ234" si="687">MH</f>
        <v>21000</v>
      </c>
      <c r="BA228" s="61">
        <f t="shared" ref="BA228:BB239" si="688">MH</f>
        <v>21000</v>
      </c>
      <c r="BB228" s="61">
        <f t="shared" si="688"/>
        <v>21000</v>
      </c>
      <c r="BC228" s="61">
        <f t="shared" si="659"/>
        <v>21000</v>
      </c>
      <c r="BD228" s="61">
        <f t="shared" si="659"/>
        <v>21000</v>
      </c>
      <c r="BE228" s="61">
        <f t="shared" si="659"/>
        <v>21000</v>
      </c>
      <c r="BF228" s="61">
        <f t="shared" ref="BF228:BF251" si="689">MH</f>
        <v>21000</v>
      </c>
      <c r="BG228" s="61">
        <f t="shared" si="645"/>
        <v>21000</v>
      </c>
      <c r="BH228" s="61">
        <f t="shared" si="645"/>
        <v>21000</v>
      </c>
      <c r="BI228" s="61">
        <f t="shared" si="665"/>
        <v>21000</v>
      </c>
      <c r="BJ228" s="61">
        <f t="shared" si="665"/>
        <v>21000</v>
      </c>
      <c r="BK228" s="61">
        <f t="shared" si="665"/>
        <v>21000</v>
      </c>
      <c r="BL228" s="61">
        <f t="shared" si="665"/>
        <v>21000</v>
      </c>
      <c r="BM228" s="61">
        <f t="shared" si="665"/>
        <v>21000</v>
      </c>
      <c r="BN228" s="61">
        <f t="shared" si="671"/>
        <v>21000</v>
      </c>
      <c r="BO228" s="61">
        <f t="shared" si="671"/>
        <v>21000</v>
      </c>
      <c r="BP228" s="61">
        <f t="shared" si="671"/>
        <v>21000</v>
      </c>
      <c r="BQ228" s="61">
        <f t="shared" si="671"/>
        <v>21000</v>
      </c>
      <c r="BR228" s="61">
        <f t="shared" si="671"/>
        <v>21000</v>
      </c>
      <c r="BS228" s="61">
        <f t="shared" si="671"/>
        <v>21000</v>
      </c>
      <c r="BT228" s="61">
        <f t="shared" si="671"/>
        <v>21000</v>
      </c>
      <c r="BU228" s="61">
        <f t="shared" si="598"/>
        <v>21000</v>
      </c>
      <c r="BV228" s="61">
        <f t="shared" si="646"/>
        <v>21000</v>
      </c>
      <c r="BW228" s="61">
        <f t="shared" si="646"/>
        <v>21000</v>
      </c>
      <c r="BX228" s="61">
        <f t="shared" si="600"/>
        <v>21000</v>
      </c>
      <c r="BY228" s="61">
        <f t="shared" si="591"/>
        <v>21000</v>
      </c>
      <c r="BZ228" s="61">
        <f t="shared" ref="BZ228:BZ258" si="690">KA</f>
        <v>17000</v>
      </c>
      <c r="CA228" s="61">
        <f t="shared" si="682"/>
        <v>17000</v>
      </c>
      <c r="CB228" s="61">
        <f t="shared" si="680"/>
        <v>17000</v>
      </c>
      <c r="CC228" s="61">
        <f t="shared" si="674"/>
        <v>17000</v>
      </c>
      <c r="CD228" s="61">
        <f t="shared" ref="CD228:CD233" si="691">KA</f>
        <v>17000</v>
      </c>
      <c r="CE228" s="61">
        <f t="shared" si="667"/>
        <v>32000</v>
      </c>
      <c r="CF228" s="61">
        <f t="shared" si="660"/>
        <v>32000</v>
      </c>
      <c r="CG228" s="61">
        <f t="shared" si="644"/>
        <v>32000</v>
      </c>
      <c r="CH228" s="61">
        <f t="shared" si="648"/>
        <v>32000</v>
      </c>
      <c r="CI228" s="61">
        <f t="shared" si="641"/>
        <v>32000</v>
      </c>
      <c r="CJ228" s="61">
        <f t="shared" si="622"/>
        <v>32000</v>
      </c>
      <c r="CK228" s="61">
        <f t="shared" si="685"/>
        <v>32000</v>
      </c>
      <c r="CL228" s="61">
        <f t="shared" si="685"/>
        <v>32000</v>
      </c>
      <c r="CM228" s="61">
        <f t="shared" si="685"/>
        <v>32000</v>
      </c>
      <c r="CN228" s="61">
        <f t="shared" si="628"/>
        <v>32000</v>
      </c>
      <c r="CO228" s="61">
        <f t="shared" si="632"/>
        <v>32000</v>
      </c>
      <c r="CP228" s="61">
        <f t="shared" si="632"/>
        <v>32000</v>
      </c>
      <c r="CQ228" s="61">
        <f t="shared" si="637"/>
        <v>32000</v>
      </c>
      <c r="CR228" s="61">
        <f t="shared" si="637"/>
        <v>32000</v>
      </c>
      <c r="CS228" s="61">
        <f t="shared" si="633"/>
        <v>32000</v>
      </c>
      <c r="CT228" s="61">
        <f t="shared" si="633"/>
        <v>32000</v>
      </c>
      <c r="CU228" s="61">
        <f t="shared" si="638"/>
        <v>32000</v>
      </c>
      <c r="CV228" s="61">
        <f t="shared" si="661"/>
        <v>32000</v>
      </c>
      <c r="CW228" s="61">
        <f t="shared" si="661"/>
        <v>32000</v>
      </c>
      <c r="CX228" s="61">
        <f t="shared" si="666"/>
        <v>32000</v>
      </c>
      <c r="CY228" s="61">
        <f t="shared" si="666"/>
        <v>32000</v>
      </c>
      <c r="CZ228" s="61">
        <f t="shared" si="668"/>
        <v>32000</v>
      </c>
      <c r="DA228" s="61">
        <f t="shared" si="675"/>
        <v>32000</v>
      </c>
      <c r="DB228" s="61">
        <f t="shared" si="683"/>
        <v>32000</v>
      </c>
      <c r="DC228" s="61">
        <f t="shared" ref="DC228:DD236" si="692">TE</f>
        <v>32000</v>
      </c>
      <c r="DD228" s="61">
        <f t="shared" si="692"/>
        <v>32000</v>
      </c>
      <c r="DE228" s="61">
        <f>OD</f>
        <v>26000</v>
      </c>
      <c r="DF228" s="61">
        <f>OD</f>
        <v>26000</v>
      </c>
      <c r="DG228" s="61">
        <f t="shared" ref="DG228:DH232" si="693">TE</f>
        <v>32000</v>
      </c>
      <c r="DH228" s="61">
        <f t="shared" si="693"/>
        <v>32000</v>
      </c>
      <c r="DI228" s="61">
        <f t="shared" si="686"/>
        <v>2000</v>
      </c>
      <c r="DJ228" s="61">
        <f t="shared" si="684"/>
        <v>2000</v>
      </c>
      <c r="DK228" s="61">
        <f t="shared" si="684"/>
        <v>2000</v>
      </c>
      <c r="DL228" s="61">
        <f t="shared" si="684"/>
        <v>2000</v>
      </c>
      <c r="DM228" s="61">
        <f t="shared" si="672"/>
        <v>2000</v>
      </c>
      <c r="DN228" s="61">
        <f t="shared" si="678"/>
        <v>2000</v>
      </c>
      <c r="DO228" s="61">
        <f t="shared" si="678"/>
        <v>2000</v>
      </c>
      <c r="DP228" s="61">
        <f t="shared" si="679"/>
        <v>2000</v>
      </c>
      <c r="DQ228" s="61">
        <f t="shared" si="679"/>
        <v>2000</v>
      </c>
      <c r="DR228" s="61">
        <f>AP</f>
        <v>2000</v>
      </c>
      <c r="DS228" s="61">
        <f t="shared" si="664"/>
        <v>2000</v>
      </c>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row>
    <row r="229" spans="1:233" ht="1.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f t="shared" si="687"/>
        <v>21000</v>
      </c>
      <c r="BA229" s="61">
        <f t="shared" si="688"/>
        <v>21000</v>
      </c>
      <c r="BB229" s="61">
        <f t="shared" si="688"/>
        <v>21000</v>
      </c>
      <c r="BC229" s="61">
        <f t="shared" si="659"/>
        <v>21000</v>
      </c>
      <c r="BD229" s="61">
        <f t="shared" si="659"/>
        <v>21000</v>
      </c>
      <c r="BE229" s="61">
        <f t="shared" si="659"/>
        <v>21000</v>
      </c>
      <c r="BF229" s="61">
        <f t="shared" si="689"/>
        <v>21000</v>
      </c>
      <c r="BG229" s="61">
        <f t="shared" si="645"/>
        <v>21000</v>
      </c>
      <c r="BH229" s="61">
        <f t="shared" si="645"/>
        <v>21000</v>
      </c>
      <c r="BI229" s="61">
        <f t="shared" ref="BI229:BM238" si="694">MH</f>
        <v>21000</v>
      </c>
      <c r="BJ229" s="61">
        <f t="shared" si="694"/>
        <v>21000</v>
      </c>
      <c r="BK229" s="61">
        <f t="shared" si="694"/>
        <v>21000</v>
      </c>
      <c r="BL229" s="61">
        <f t="shared" si="694"/>
        <v>21000</v>
      </c>
      <c r="BM229" s="61">
        <f t="shared" si="694"/>
        <v>21000</v>
      </c>
      <c r="BN229" s="61">
        <f t="shared" si="671"/>
        <v>21000</v>
      </c>
      <c r="BO229" s="61">
        <f t="shared" si="671"/>
        <v>21000</v>
      </c>
      <c r="BP229" s="61">
        <f t="shared" si="671"/>
        <v>21000</v>
      </c>
      <c r="BQ229" s="61">
        <f t="shared" si="671"/>
        <v>21000</v>
      </c>
      <c r="BR229" s="61">
        <f t="shared" si="671"/>
        <v>21000</v>
      </c>
      <c r="BS229" s="61">
        <f t="shared" si="671"/>
        <v>21000</v>
      </c>
      <c r="BT229" s="61">
        <f t="shared" si="671"/>
        <v>21000</v>
      </c>
      <c r="BU229" s="61">
        <f t="shared" si="598"/>
        <v>21000</v>
      </c>
      <c r="BV229" s="61">
        <f t="shared" si="646"/>
        <v>21000</v>
      </c>
      <c r="BW229" s="61">
        <f t="shared" si="646"/>
        <v>21000</v>
      </c>
      <c r="BX229" s="61">
        <f t="shared" si="600"/>
        <v>21000</v>
      </c>
      <c r="BY229" s="61">
        <f t="shared" ref="BY229:BY260" si="695">KA</f>
        <v>17000</v>
      </c>
      <c r="BZ229" s="61">
        <f t="shared" si="690"/>
        <v>17000</v>
      </c>
      <c r="CA229" s="61">
        <f t="shared" si="682"/>
        <v>17000</v>
      </c>
      <c r="CB229" s="61">
        <f t="shared" si="680"/>
        <v>17000</v>
      </c>
      <c r="CC229" s="61">
        <f t="shared" si="674"/>
        <v>17000</v>
      </c>
      <c r="CD229" s="61">
        <f>TE</f>
        <v>32000</v>
      </c>
      <c r="CE229" s="61">
        <f t="shared" si="667"/>
        <v>32000</v>
      </c>
      <c r="CF229" s="61">
        <f t="shared" si="660"/>
        <v>32000</v>
      </c>
      <c r="CG229" s="61">
        <f t="shared" si="644"/>
        <v>32000</v>
      </c>
      <c r="CH229" s="61">
        <f t="shared" si="648"/>
        <v>32000</v>
      </c>
      <c r="CI229" s="61">
        <f t="shared" si="641"/>
        <v>32000</v>
      </c>
      <c r="CJ229" s="61">
        <f t="shared" si="622"/>
        <v>32000</v>
      </c>
      <c r="CK229" s="61">
        <f t="shared" si="685"/>
        <v>32000</v>
      </c>
      <c r="CL229" s="61">
        <f t="shared" si="685"/>
        <v>32000</v>
      </c>
      <c r="CM229" s="61">
        <f t="shared" si="685"/>
        <v>32000</v>
      </c>
      <c r="CN229" s="61">
        <f t="shared" si="628"/>
        <v>32000</v>
      </c>
      <c r="CO229" s="61">
        <f t="shared" ref="CO229:CP246" si="696">TE</f>
        <v>32000</v>
      </c>
      <c r="CP229" s="61">
        <f t="shared" si="696"/>
        <v>32000</v>
      </c>
      <c r="CQ229" s="61">
        <f t="shared" si="637"/>
        <v>32000</v>
      </c>
      <c r="CR229" s="61">
        <f t="shared" si="637"/>
        <v>32000</v>
      </c>
      <c r="CS229" s="61">
        <f t="shared" ref="CS229:CT241" si="697">TE</f>
        <v>32000</v>
      </c>
      <c r="CT229" s="61">
        <f t="shared" si="697"/>
        <v>32000</v>
      </c>
      <c r="CU229" s="61">
        <f t="shared" si="638"/>
        <v>32000</v>
      </c>
      <c r="CV229" s="61">
        <f t="shared" si="661"/>
        <v>32000</v>
      </c>
      <c r="CW229" s="61">
        <f t="shared" si="661"/>
        <v>32000</v>
      </c>
      <c r="CX229" s="61">
        <f t="shared" si="666"/>
        <v>32000</v>
      </c>
      <c r="CY229" s="61">
        <f t="shared" si="666"/>
        <v>32000</v>
      </c>
      <c r="CZ229" s="61">
        <f t="shared" si="668"/>
        <v>32000</v>
      </c>
      <c r="DA229" s="61">
        <f t="shared" si="675"/>
        <v>32000</v>
      </c>
      <c r="DB229" s="61">
        <f t="shared" si="683"/>
        <v>32000</v>
      </c>
      <c r="DC229" s="61">
        <f t="shared" si="692"/>
        <v>32000</v>
      </c>
      <c r="DD229" s="61">
        <f t="shared" si="692"/>
        <v>32000</v>
      </c>
      <c r="DE229" s="61">
        <f t="shared" ref="DE229:DF234" si="698">TE</f>
        <v>32000</v>
      </c>
      <c r="DF229" s="61">
        <f t="shared" si="698"/>
        <v>32000</v>
      </c>
      <c r="DG229" s="61">
        <f t="shared" si="693"/>
        <v>32000</v>
      </c>
      <c r="DH229" s="61">
        <f t="shared" si="693"/>
        <v>32000</v>
      </c>
      <c r="DI229" s="61">
        <f t="shared" si="686"/>
        <v>2000</v>
      </c>
      <c r="DJ229" s="61">
        <f t="shared" si="684"/>
        <v>2000</v>
      </c>
      <c r="DK229" s="61">
        <f t="shared" si="684"/>
        <v>2000</v>
      </c>
      <c r="DL229" s="61">
        <f t="shared" si="684"/>
        <v>2000</v>
      </c>
      <c r="DM229" s="61">
        <f t="shared" si="672"/>
        <v>2000</v>
      </c>
      <c r="DN229" s="61">
        <f t="shared" si="678"/>
        <v>2000</v>
      </c>
      <c r="DO229" s="61">
        <f t="shared" si="678"/>
        <v>2000</v>
      </c>
      <c r="DP229" s="61">
        <f t="shared" si="679"/>
        <v>2000</v>
      </c>
      <c r="DQ229" s="61">
        <f t="shared" si="679"/>
        <v>2000</v>
      </c>
      <c r="DR229" s="61">
        <f>AP</f>
        <v>2000</v>
      </c>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row>
    <row r="230" spans="1:233" ht="1.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f t="shared" si="687"/>
        <v>21000</v>
      </c>
      <c r="BA230" s="61">
        <f t="shared" si="688"/>
        <v>21000</v>
      </c>
      <c r="BB230" s="61">
        <f t="shared" si="688"/>
        <v>21000</v>
      </c>
      <c r="BC230" s="61">
        <f t="shared" si="659"/>
        <v>21000</v>
      </c>
      <c r="BD230" s="61">
        <f t="shared" si="659"/>
        <v>21000</v>
      </c>
      <c r="BE230" s="61">
        <f t="shared" si="659"/>
        <v>21000</v>
      </c>
      <c r="BF230" s="61">
        <f t="shared" si="689"/>
        <v>21000</v>
      </c>
      <c r="BG230" s="61">
        <f t="shared" si="645"/>
        <v>21000</v>
      </c>
      <c r="BH230" s="61">
        <f t="shared" si="645"/>
        <v>21000</v>
      </c>
      <c r="BI230" s="61">
        <f t="shared" si="694"/>
        <v>21000</v>
      </c>
      <c r="BJ230" s="61">
        <f t="shared" si="694"/>
        <v>21000</v>
      </c>
      <c r="BK230" s="61">
        <f t="shared" si="694"/>
        <v>21000</v>
      </c>
      <c r="BL230" s="61">
        <f t="shared" si="694"/>
        <v>21000</v>
      </c>
      <c r="BM230" s="61">
        <f t="shared" si="694"/>
        <v>21000</v>
      </c>
      <c r="BN230" s="61">
        <f t="shared" si="671"/>
        <v>21000</v>
      </c>
      <c r="BO230" s="61">
        <f t="shared" si="671"/>
        <v>21000</v>
      </c>
      <c r="BP230" s="61">
        <f t="shared" si="671"/>
        <v>21000</v>
      </c>
      <c r="BQ230" s="61">
        <f t="shared" si="671"/>
        <v>21000</v>
      </c>
      <c r="BR230" s="61">
        <f t="shared" si="671"/>
        <v>21000</v>
      </c>
      <c r="BS230" s="61">
        <f t="shared" si="671"/>
        <v>21000</v>
      </c>
      <c r="BT230" s="61">
        <f t="shared" si="671"/>
        <v>21000</v>
      </c>
      <c r="BU230" s="61">
        <f t="shared" si="598"/>
        <v>21000</v>
      </c>
      <c r="BV230" s="61">
        <f t="shared" si="646"/>
        <v>21000</v>
      </c>
      <c r="BW230" s="61">
        <f t="shared" si="646"/>
        <v>21000</v>
      </c>
      <c r="BX230" s="61">
        <f t="shared" ref="BX230:BX261" si="699">KA</f>
        <v>17000</v>
      </c>
      <c r="BY230" s="61">
        <f t="shared" si="695"/>
        <v>17000</v>
      </c>
      <c r="BZ230" s="61">
        <f t="shared" si="690"/>
        <v>17000</v>
      </c>
      <c r="CA230" s="61">
        <f t="shared" si="682"/>
        <v>17000</v>
      </c>
      <c r="CB230" s="61">
        <f t="shared" si="680"/>
        <v>17000</v>
      </c>
      <c r="CC230" s="61">
        <f t="shared" si="674"/>
        <v>17000</v>
      </c>
      <c r="CD230" s="61">
        <f>TE</f>
        <v>32000</v>
      </c>
      <c r="CE230" s="61">
        <f t="shared" si="667"/>
        <v>32000</v>
      </c>
      <c r="CF230" s="61">
        <f t="shared" si="660"/>
        <v>32000</v>
      </c>
      <c r="CG230" s="61">
        <f t="shared" si="644"/>
        <v>32000</v>
      </c>
      <c r="CH230" s="61">
        <f t="shared" si="648"/>
        <v>32000</v>
      </c>
      <c r="CI230" s="61">
        <f t="shared" si="641"/>
        <v>32000</v>
      </c>
      <c r="CJ230" s="61">
        <f t="shared" si="622"/>
        <v>32000</v>
      </c>
      <c r="CK230" s="61">
        <f t="shared" si="685"/>
        <v>32000</v>
      </c>
      <c r="CL230" s="61">
        <f t="shared" si="685"/>
        <v>32000</v>
      </c>
      <c r="CM230" s="61">
        <f t="shared" si="685"/>
        <v>32000</v>
      </c>
      <c r="CN230" s="61">
        <f t="shared" si="628"/>
        <v>32000</v>
      </c>
      <c r="CO230" s="61">
        <f t="shared" si="696"/>
        <v>32000</v>
      </c>
      <c r="CP230" s="61">
        <f t="shared" si="696"/>
        <v>32000</v>
      </c>
      <c r="CQ230" s="61">
        <f t="shared" ref="CQ230:CR242" si="700">TE</f>
        <v>32000</v>
      </c>
      <c r="CR230" s="61">
        <f t="shared" si="700"/>
        <v>32000</v>
      </c>
      <c r="CS230" s="61">
        <f t="shared" si="697"/>
        <v>32000</v>
      </c>
      <c r="CT230" s="61">
        <f t="shared" si="697"/>
        <v>32000</v>
      </c>
      <c r="CU230" s="61">
        <f t="shared" si="638"/>
        <v>32000</v>
      </c>
      <c r="CV230" s="61">
        <f t="shared" si="661"/>
        <v>32000</v>
      </c>
      <c r="CW230" s="61">
        <f t="shared" si="661"/>
        <v>32000</v>
      </c>
      <c r="CX230" s="61">
        <f t="shared" si="666"/>
        <v>32000</v>
      </c>
      <c r="CY230" s="61">
        <f t="shared" si="666"/>
        <v>32000</v>
      </c>
      <c r="CZ230" s="61">
        <f t="shared" si="668"/>
        <v>32000</v>
      </c>
      <c r="DA230" s="61">
        <f t="shared" si="675"/>
        <v>32000</v>
      </c>
      <c r="DB230" s="61">
        <f t="shared" si="683"/>
        <v>32000</v>
      </c>
      <c r="DC230" s="61">
        <f t="shared" si="692"/>
        <v>32000</v>
      </c>
      <c r="DD230" s="61">
        <f t="shared" si="692"/>
        <v>32000</v>
      </c>
      <c r="DE230" s="61">
        <f t="shared" si="698"/>
        <v>32000</v>
      </c>
      <c r="DF230" s="61">
        <f t="shared" si="698"/>
        <v>32000</v>
      </c>
      <c r="DG230" s="61">
        <f t="shared" si="693"/>
        <v>32000</v>
      </c>
      <c r="DH230" s="61">
        <f t="shared" si="693"/>
        <v>32000</v>
      </c>
      <c r="DI230" s="61">
        <f>TE</f>
        <v>32000</v>
      </c>
      <c r="DJ230" s="61">
        <f t="shared" si="684"/>
        <v>2000</v>
      </c>
      <c r="DK230" s="61">
        <f t="shared" si="684"/>
        <v>2000</v>
      </c>
      <c r="DL230" s="61">
        <f t="shared" si="684"/>
        <v>2000</v>
      </c>
      <c r="DM230" s="61">
        <f t="shared" si="672"/>
        <v>2000</v>
      </c>
      <c r="DN230" s="61">
        <f t="shared" si="678"/>
        <v>2000</v>
      </c>
      <c r="DO230" s="61">
        <f t="shared" si="678"/>
        <v>2000</v>
      </c>
      <c r="DP230" s="61">
        <f t="shared" si="679"/>
        <v>2000</v>
      </c>
      <c r="DQ230" s="61">
        <f t="shared" si="679"/>
        <v>2000</v>
      </c>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row>
    <row r="231" spans="1:233" ht="1.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f t="shared" si="687"/>
        <v>21000</v>
      </c>
      <c r="BA231" s="61">
        <f t="shared" si="688"/>
        <v>21000</v>
      </c>
      <c r="BB231" s="61">
        <f t="shared" si="688"/>
        <v>21000</v>
      </c>
      <c r="BC231" s="61">
        <f t="shared" si="659"/>
        <v>21000</v>
      </c>
      <c r="BD231" s="61">
        <f t="shared" si="659"/>
        <v>21000</v>
      </c>
      <c r="BE231" s="61">
        <f t="shared" si="659"/>
        <v>21000</v>
      </c>
      <c r="BF231" s="61">
        <f t="shared" si="689"/>
        <v>21000</v>
      </c>
      <c r="BG231" s="61">
        <f t="shared" si="645"/>
        <v>21000</v>
      </c>
      <c r="BH231" s="61">
        <f t="shared" si="645"/>
        <v>21000</v>
      </c>
      <c r="BI231" s="61">
        <f t="shared" si="694"/>
        <v>21000</v>
      </c>
      <c r="BJ231" s="61">
        <f t="shared" si="694"/>
        <v>21000</v>
      </c>
      <c r="BK231" s="61">
        <f t="shared" si="694"/>
        <v>21000</v>
      </c>
      <c r="BL231" s="61">
        <f t="shared" si="694"/>
        <v>21000</v>
      </c>
      <c r="BM231" s="61">
        <f t="shared" si="694"/>
        <v>21000</v>
      </c>
      <c r="BN231" s="61">
        <f t="shared" si="671"/>
        <v>21000</v>
      </c>
      <c r="BO231" s="61">
        <f t="shared" si="671"/>
        <v>21000</v>
      </c>
      <c r="BP231" s="61">
        <f t="shared" si="671"/>
        <v>21000</v>
      </c>
      <c r="BQ231" s="61">
        <f t="shared" si="671"/>
        <v>21000</v>
      </c>
      <c r="BR231" s="61">
        <f t="shared" si="671"/>
        <v>21000</v>
      </c>
      <c r="BS231" s="61">
        <f t="shared" si="671"/>
        <v>21000</v>
      </c>
      <c r="BT231" s="61">
        <f t="shared" si="671"/>
        <v>21000</v>
      </c>
      <c r="BU231" s="61">
        <f t="shared" si="598"/>
        <v>21000</v>
      </c>
      <c r="BV231" s="61">
        <f>MH</f>
        <v>21000</v>
      </c>
      <c r="BW231" s="61">
        <f t="shared" ref="BW231:BW262" si="701">KA</f>
        <v>17000</v>
      </c>
      <c r="BX231" s="61">
        <f t="shared" si="699"/>
        <v>17000</v>
      </c>
      <c r="BY231" s="61">
        <f t="shared" si="695"/>
        <v>17000</v>
      </c>
      <c r="BZ231" s="61">
        <f t="shared" si="690"/>
        <v>17000</v>
      </c>
      <c r="CA231" s="61">
        <f t="shared" si="682"/>
        <v>17000</v>
      </c>
      <c r="CB231" s="61">
        <f t="shared" si="680"/>
        <v>17000</v>
      </c>
      <c r="CC231" s="61">
        <f t="shared" si="674"/>
        <v>17000</v>
      </c>
      <c r="CD231" s="61">
        <f>TE</f>
        <v>32000</v>
      </c>
      <c r="CE231" s="61">
        <f t="shared" si="667"/>
        <v>32000</v>
      </c>
      <c r="CF231" s="61">
        <f t="shared" si="660"/>
        <v>32000</v>
      </c>
      <c r="CG231" s="61">
        <f t="shared" si="644"/>
        <v>32000</v>
      </c>
      <c r="CH231" s="61">
        <f t="shared" si="648"/>
        <v>32000</v>
      </c>
      <c r="CI231" s="61">
        <f t="shared" si="641"/>
        <v>32000</v>
      </c>
      <c r="CJ231" s="61">
        <f t="shared" si="622"/>
        <v>32000</v>
      </c>
      <c r="CK231" s="61">
        <f t="shared" si="685"/>
        <v>32000</v>
      </c>
      <c r="CL231" s="61">
        <f t="shared" si="685"/>
        <v>32000</v>
      </c>
      <c r="CM231" s="61">
        <f t="shared" si="685"/>
        <v>32000</v>
      </c>
      <c r="CN231" s="61">
        <f t="shared" si="628"/>
        <v>32000</v>
      </c>
      <c r="CO231" s="61">
        <f t="shared" si="696"/>
        <v>32000</v>
      </c>
      <c r="CP231" s="61">
        <f t="shared" si="696"/>
        <v>32000</v>
      </c>
      <c r="CQ231" s="61">
        <f t="shared" si="700"/>
        <v>32000</v>
      </c>
      <c r="CR231" s="61">
        <f t="shared" si="700"/>
        <v>32000</v>
      </c>
      <c r="CS231" s="61">
        <f t="shared" si="697"/>
        <v>32000</v>
      </c>
      <c r="CT231" s="61">
        <f t="shared" si="697"/>
        <v>32000</v>
      </c>
      <c r="CU231" s="61">
        <f t="shared" si="638"/>
        <v>32000</v>
      </c>
      <c r="CV231" s="61">
        <f t="shared" si="661"/>
        <v>32000</v>
      </c>
      <c r="CW231" s="61">
        <f t="shared" si="661"/>
        <v>32000</v>
      </c>
      <c r="CX231" s="61">
        <f t="shared" si="666"/>
        <v>32000</v>
      </c>
      <c r="CY231" s="61">
        <f t="shared" si="666"/>
        <v>32000</v>
      </c>
      <c r="CZ231" s="61">
        <f t="shared" si="668"/>
        <v>32000</v>
      </c>
      <c r="DA231" s="61">
        <f t="shared" si="675"/>
        <v>32000</v>
      </c>
      <c r="DB231" s="61">
        <f t="shared" si="683"/>
        <v>32000</v>
      </c>
      <c r="DC231" s="61">
        <f t="shared" si="692"/>
        <v>32000</v>
      </c>
      <c r="DD231" s="61">
        <f t="shared" si="692"/>
        <v>32000</v>
      </c>
      <c r="DE231" s="61">
        <f t="shared" si="698"/>
        <v>32000</v>
      </c>
      <c r="DF231" s="61">
        <f t="shared" si="698"/>
        <v>32000</v>
      </c>
      <c r="DG231" s="61">
        <f t="shared" si="693"/>
        <v>32000</v>
      </c>
      <c r="DH231" s="61">
        <f t="shared" si="693"/>
        <v>32000</v>
      </c>
      <c r="DI231" s="61">
        <f t="shared" si="686"/>
        <v>2000</v>
      </c>
      <c r="DJ231" s="61">
        <f t="shared" si="684"/>
        <v>2000</v>
      </c>
      <c r="DK231" s="61">
        <f t="shared" si="684"/>
        <v>2000</v>
      </c>
      <c r="DL231" s="61">
        <f t="shared" si="684"/>
        <v>2000</v>
      </c>
      <c r="DM231" s="61">
        <f t="shared" si="672"/>
        <v>2000</v>
      </c>
      <c r="DN231" s="61">
        <f t="shared" si="678"/>
        <v>2000</v>
      </c>
      <c r="DO231" s="61">
        <f t="shared" si="672"/>
        <v>2000</v>
      </c>
      <c r="DP231" s="61">
        <f t="shared" si="672"/>
        <v>2000</v>
      </c>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row>
    <row r="232" spans="1:233" ht="1.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f t="shared" si="687"/>
        <v>21000</v>
      </c>
      <c r="BA232" s="61">
        <f t="shared" si="688"/>
        <v>21000</v>
      </c>
      <c r="BB232" s="61">
        <f t="shared" si="688"/>
        <v>21000</v>
      </c>
      <c r="BC232" s="61">
        <f t="shared" si="659"/>
        <v>21000</v>
      </c>
      <c r="BD232" s="61">
        <f t="shared" si="659"/>
        <v>21000</v>
      </c>
      <c r="BE232" s="61">
        <f t="shared" si="659"/>
        <v>21000</v>
      </c>
      <c r="BF232" s="61">
        <f t="shared" si="689"/>
        <v>21000</v>
      </c>
      <c r="BG232" s="61">
        <f t="shared" si="645"/>
        <v>21000</v>
      </c>
      <c r="BH232" s="61">
        <f t="shared" si="645"/>
        <v>21000</v>
      </c>
      <c r="BI232" s="61">
        <f t="shared" si="694"/>
        <v>21000</v>
      </c>
      <c r="BJ232" s="61">
        <f t="shared" si="694"/>
        <v>21000</v>
      </c>
      <c r="BK232" s="61">
        <f t="shared" si="694"/>
        <v>21000</v>
      </c>
      <c r="BL232" s="61">
        <f t="shared" si="694"/>
        <v>21000</v>
      </c>
      <c r="BM232" s="61">
        <f t="shared" si="694"/>
        <v>21000</v>
      </c>
      <c r="BN232" s="61">
        <f t="shared" si="671"/>
        <v>21000</v>
      </c>
      <c r="BO232" s="61">
        <f t="shared" si="671"/>
        <v>21000</v>
      </c>
      <c r="BP232" s="61">
        <f t="shared" si="671"/>
        <v>21000</v>
      </c>
      <c r="BQ232" s="61">
        <f t="shared" si="671"/>
        <v>21000</v>
      </c>
      <c r="BR232" s="61">
        <f t="shared" si="671"/>
        <v>21000</v>
      </c>
      <c r="BS232" s="61">
        <f t="shared" si="671"/>
        <v>21000</v>
      </c>
      <c r="BT232" s="61">
        <f t="shared" si="671"/>
        <v>21000</v>
      </c>
      <c r="BU232" s="61">
        <f t="shared" si="598"/>
        <v>21000</v>
      </c>
      <c r="BV232" s="61">
        <f>MH</f>
        <v>21000</v>
      </c>
      <c r="BW232" s="61">
        <f t="shared" si="701"/>
        <v>17000</v>
      </c>
      <c r="BX232" s="61">
        <f t="shared" si="699"/>
        <v>17000</v>
      </c>
      <c r="BY232" s="61">
        <f t="shared" si="695"/>
        <v>17000</v>
      </c>
      <c r="BZ232" s="61">
        <f t="shared" si="690"/>
        <v>17000</v>
      </c>
      <c r="CA232" s="61">
        <f t="shared" si="682"/>
        <v>17000</v>
      </c>
      <c r="CB232" s="61">
        <f t="shared" si="680"/>
        <v>17000</v>
      </c>
      <c r="CC232" s="61">
        <f t="shared" si="674"/>
        <v>17000</v>
      </c>
      <c r="CD232" s="61">
        <f t="shared" si="691"/>
        <v>17000</v>
      </c>
      <c r="CE232" s="61">
        <f t="shared" si="667"/>
        <v>32000</v>
      </c>
      <c r="CF232" s="61">
        <f t="shared" si="660"/>
        <v>32000</v>
      </c>
      <c r="CG232" s="61">
        <f t="shared" si="644"/>
        <v>32000</v>
      </c>
      <c r="CH232" s="61">
        <f t="shared" si="648"/>
        <v>32000</v>
      </c>
      <c r="CI232" s="61">
        <f t="shared" si="641"/>
        <v>32000</v>
      </c>
      <c r="CJ232" s="61">
        <f t="shared" si="622"/>
        <v>32000</v>
      </c>
      <c r="CK232" s="61">
        <f t="shared" si="685"/>
        <v>32000</v>
      </c>
      <c r="CL232" s="61">
        <f t="shared" si="685"/>
        <v>32000</v>
      </c>
      <c r="CM232" s="61">
        <f t="shared" si="685"/>
        <v>32000</v>
      </c>
      <c r="CN232" s="61">
        <f t="shared" si="628"/>
        <v>32000</v>
      </c>
      <c r="CO232" s="61">
        <f t="shared" si="696"/>
        <v>32000</v>
      </c>
      <c r="CP232" s="61">
        <f t="shared" si="696"/>
        <v>32000</v>
      </c>
      <c r="CQ232" s="61">
        <f t="shared" si="700"/>
        <v>32000</v>
      </c>
      <c r="CR232" s="61">
        <f t="shared" si="700"/>
        <v>32000</v>
      </c>
      <c r="CS232" s="61">
        <f t="shared" si="697"/>
        <v>32000</v>
      </c>
      <c r="CT232" s="61">
        <f t="shared" si="697"/>
        <v>32000</v>
      </c>
      <c r="CU232" s="61">
        <f t="shared" si="638"/>
        <v>32000</v>
      </c>
      <c r="CV232" s="61">
        <f t="shared" si="661"/>
        <v>32000</v>
      </c>
      <c r="CW232" s="61">
        <f t="shared" si="661"/>
        <v>32000</v>
      </c>
      <c r="CX232" s="61">
        <f t="shared" si="666"/>
        <v>32000</v>
      </c>
      <c r="CY232" s="61">
        <f t="shared" si="666"/>
        <v>32000</v>
      </c>
      <c r="CZ232" s="61">
        <f t="shared" si="668"/>
        <v>32000</v>
      </c>
      <c r="DA232" s="61">
        <f t="shared" si="675"/>
        <v>32000</v>
      </c>
      <c r="DB232" s="61">
        <f t="shared" si="683"/>
        <v>32000</v>
      </c>
      <c r="DC232" s="61">
        <f t="shared" si="692"/>
        <v>32000</v>
      </c>
      <c r="DD232" s="61">
        <f t="shared" si="692"/>
        <v>32000</v>
      </c>
      <c r="DE232" s="61">
        <f t="shared" si="698"/>
        <v>32000</v>
      </c>
      <c r="DF232" s="61">
        <f t="shared" si="698"/>
        <v>32000</v>
      </c>
      <c r="DG232" s="61">
        <f t="shared" si="693"/>
        <v>32000</v>
      </c>
      <c r="DH232" s="61">
        <f t="shared" si="693"/>
        <v>32000</v>
      </c>
      <c r="DI232" s="61">
        <f t="shared" si="686"/>
        <v>2000</v>
      </c>
      <c r="DJ232" s="61">
        <f t="shared" si="684"/>
        <v>2000</v>
      </c>
      <c r="DK232" s="61">
        <f t="shared" si="684"/>
        <v>2000</v>
      </c>
      <c r="DL232" s="61">
        <f t="shared" si="684"/>
        <v>2000</v>
      </c>
      <c r="DM232" s="61">
        <f t="shared" si="672"/>
        <v>2000</v>
      </c>
      <c r="DN232" s="61">
        <f>AP</f>
        <v>2000</v>
      </c>
      <c r="DO232" s="61">
        <f t="shared" si="672"/>
        <v>2000</v>
      </c>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row>
    <row r="233" spans="1:233" ht="1.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f t="shared" si="687"/>
        <v>21000</v>
      </c>
      <c r="BA233" s="61">
        <f t="shared" si="688"/>
        <v>21000</v>
      </c>
      <c r="BB233" s="61">
        <f t="shared" si="688"/>
        <v>21000</v>
      </c>
      <c r="BC233" s="61">
        <f t="shared" si="659"/>
        <v>21000</v>
      </c>
      <c r="BD233" s="61">
        <f t="shared" si="659"/>
        <v>21000</v>
      </c>
      <c r="BE233" s="61">
        <f t="shared" si="659"/>
        <v>21000</v>
      </c>
      <c r="BF233" s="61">
        <f t="shared" si="689"/>
        <v>21000</v>
      </c>
      <c r="BG233" s="61">
        <f t="shared" ref="BG233:BH250" si="702">MH</f>
        <v>21000</v>
      </c>
      <c r="BH233" s="61">
        <f t="shared" si="702"/>
        <v>21000</v>
      </c>
      <c r="BI233" s="61">
        <f t="shared" si="694"/>
        <v>21000</v>
      </c>
      <c r="BJ233" s="61">
        <f t="shared" si="694"/>
        <v>21000</v>
      </c>
      <c r="BK233" s="61">
        <f t="shared" si="694"/>
        <v>21000</v>
      </c>
      <c r="BL233" s="61">
        <f t="shared" si="694"/>
        <v>21000</v>
      </c>
      <c r="BM233" s="61">
        <f t="shared" si="694"/>
        <v>21000</v>
      </c>
      <c r="BN233" s="61">
        <f t="shared" ref="BN233:BQ237" si="703">MH</f>
        <v>21000</v>
      </c>
      <c r="BO233" s="61">
        <f t="shared" si="703"/>
        <v>21000</v>
      </c>
      <c r="BP233" s="61">
        <f t="shared" si="703"/>
        <v>21000</v>
      </c>
      <c r="BQ233" s="61">
        <f t="shared" si="703"/>
        <v>21000</v>
      </c>
      <c r="BR233" s="61">
        <f t="shared" ref="BR233:BR264" si="704">KA</f>
        <v>17000</v>
      </c>
      <c r="BS233" s="61">
        <f>MH</f>
        <v>21000</v>
      </c>
      <c r="BT233" s="61">
        <f>MH</f>
        <v>21000</v>
      </c>
      <c r="BU233" s="61">
        <f t="shared" si="598"/>
        <v>21000</v>
      </c>
      <c r="BV233" s="61">
        <f>MH</f>
        <v>21000</v>
      </c>
      <c r="BW233" s="61">
        <f t="shared" si="701"/>
        <v>17000</v>
      </c>
      <c r="BX233" s="61">
        <f t="shared" si="699"/>
        <v>17000</v>
      </c>
      <c r="BY233" s="61">
        <f t="shared" si="695"/>
        <v>17000</v>
      </c>
      <c r="BZ233" s="61">
        <f t="shared" si="690"/>
        <v>17000</v>
      </c>
      <c r="CA233" s="61">
        <f t="shared" si="682"/>
        <v>17000</v>
      </c>
      <c r="CB233" s="61">
        <f t="shared" si="680"/>
        <v>17000</v>
      </c>
      <c r="CC233" s="61">
        <f t="shared" si="674"/>
        <v>17000</v>
      </c>
      <c r="CD233" s="61">
        <f t="shared" si="691"/>
        <v>17000</v>
      </c>
      <c r="CE233" s="61">
        <f t="shared" si="667"/>
        <v>32000</v>
      </c>
      <c r="CF233" s="61">
        <f t="shared" si="660"/>
        <v>32000</v>
      </c>
      <c r="CG233" s="61">
        <f t="shared" si="644"/>
        <v>32000</v>
      </c>
      <c r="CH233" s="61">
        <f t="shared" si="648"/>
        <v>32000</v>
      </c>
      <c r="CI233" s="61">
        <f t="shared" si="641"/>
        <v>32000</v>
      </c>
      <c r="CJ233" s="61">
        <f t="shared" si="622"/>
        <v>32000</v>
      </c>
      <c r="CK233" s="61">
        <f t="shared" si="685"/>
        <v>32000</v>
      </c>
      <c r="CL233" s="61">
        <f t="shared" si="685"/>
        <v>32000</v>
      </c>
      <c r="CM233" s="61">
        <f t="shared" si="685"/>
        <v>32000</v>
      </c>
      <c r="CN233" s="61">
        <f t="shared" si="628"/>
        <v>32000</v>
      </c>
      <c r="CO233" s="61">
        <f t="shared" si="696"/>
        <v>32000</v>
      </c>
      <c r="CP233" s="61">
        <f t="shared" si="696"/>
        <v>32000</v>
      </c>
      <c r="CQ233" s="61">
        <f t="shared" si="700"/>
        <v>32000</v>
      </c>
      <c r="CR233" s="61">
        <f t="shared" si="700"/>
        <v>32000</v>
      </c>
      <c r="CS233" s="61">
        <f t="shared" si="697"/>
        <v>32000</v>
      </c>
      <c r="CT233" s="61">
        <f t="shared" si="697"/>
        <v>32000</v>
      </c>
      <c r="CU233" s="61">
        <f t="shared" si="638"/>
        <v>32000</v>
      </c>
      <c r="CV233" s="61">
        <f t="shared" si="661"/>
        <v>32000</v>
      </c>
      <c r="CW233" s="61">
        <f t="shared" si="661"/>
        <v>32000</v>
      </c>
      <c r="CX233" s="61">
        <f t="shared" si="666"/>
        <v>32000</v>
      </c>
      <c r="CY233" s="61">
        <f t="shared" si="666"/>
        <v>32000</v>
      </c>
      <c r="CZ233" s="61">
        <f t="shared" si="668"/>
        <v>32000</v>
      </c>
      <c r="DA233" s="61">
        <f t="shared" si="675"/>
        <v>32000</v>
      </c>
      <c r="DB233" s="61">
        <f t="shared" si="683"/>
        <v>32000</v>
      </c>
      <c r="DC233" s="61">
        <f t="shared" si="692"/>
        <v>32000</v>
      </c>
      <c r="DD233" s="61">
        <f t="shared" si="692"/>
        <v>32000</v>
      </c>
      <c r="DE233" s="61">
        <f t="shared" si="698"/>
        <v>32000</v>
      </c>
      <c r="DF233" s="61">
        <f t="shared" si="698"/>
        <v>32000</v>
      </c>
      <c r="DG233" s="61">
        <f>TE</f>
        <v>32000</v>
      </c>
      <c r="DH233" s="61">
        <f t="shared" ref="DD233:DH237" si="705">AP</f>
        <v>2000</v>
      </c>
      <c r="DI233" s="61">
        <f t="shared" si="686"/>
        <v>2000</v>
      </c>
      <c r="DJ233" s="61">
        <f t="shared" si="684"/>
        <v>2000</v>
      </c>
      <c r="DK233" s="61">
        <f t="shared" si="684"/>
        <v>2000</v>
      </c>
      <c r="DL233" s="61">
        <f t="shared" si="684"/>
        <v>2000</v>
      </c>
      <c r="DM233" s="61">
        <f t="shared" si="672"/>
        <v>2000</v>
      </c>
      <c r="DN233" s="61">
        <f>AP</f>
        <v>2000</v>
      </c>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row>
    <row r="234" spans="1:233" ht="1.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f t="shared" si="687"/>
        <v>21000</v>
      </c>
      <c r="BA234" s="61">
        <f t="shared" si="688"/>
        <v>21000</v>
      </c>
      <c r="BB234" s="61">
        <f t="shared" si="688"/>
        <v>21000</v>
      </c>
      <c r="BC234" s="61">
        <f t="shared" si="659"/>
        <v>21000</v>
      </c>
      <c r="BD234" s="61">
        <f t="shared" si="659"/>
        <v>21000</v>
      </c>
      <c r="BE234" s="61">
        <f t="shared" si="659"/>
        <v>21000</v>
      </c>
      <c r="BF234" s="61">
        <f t="shared" si="689"/>
        <v>21000</v>
      </c>
      <c r="BG234" s="61">
        <f t="shared" si="702"/>
        <v>21000</v>
      </c>
      <c r="BH234" s="61">
        <f t="shared" si="702"/>
        <v>21000</v>
      </c>
      <c r="BI234" s="61">
        <f t="shared" si="694"/>
        <v>21000</v>
      </c>
      <c r="BJ234" s="61">
        <f t="shared" si="694"/>
        <v>21000</v>
      </c>
      <c r="BK234" s="61">
        <f t="shared" si="694"/>
        <v>21000</v>
      </c>
      <c r="BL234" s="61">
        <f t="shared" si="694"/>
        <v>21000</v>
      </c>
      <c r="BM234" s="61">
        <f t="shared" si="694"/>
        <v>21000</v>
      </c>
      <c r="BN234" s="61">
        <f t="shared" si="703"/>
        <v>21000</v>
      </c>
      <c r="BO234" s="61">
        <f t="shared" si="703"/>
        <v>21000</v>
      </c>
      <c r="BP234" s="61">
        <f t="shared" si="703"/>
        <v>21000</v>
      </c>
      <c r="BQ234" s="61">
        <f t="shared" si="703"/>
        <v>21000</v>
      </c>
      <c r="BR234" s="61">
        <f t="shared" si="704"/>
        <v>17000</v>
      </c>
      <c r="BS234" s="61">
        <f t="shared" ref="BS234:BV253" si="706">KA</f>
        <v>17000</v>
      </c>
      <c r="BT234" s="61">
        <f t="shared" si="706"/>
        <v>17000</v>
      </c>
      <c r="BU234" s="61">
        <f t="shared" si="706"/>
        <v>17000</v>
      </c>
      <c r="BV234" s="61">
        <f t="shared" si="706"/>
        <v>17000</v>
      </c>
      <c r="BW234" s="61">
        <f t="shared" si="701"/>
        <v>17000</v>
      </c>
      <c r="BX234" s="61">
        <f t="shared" si="699"/>
        <v>17000</v>
      </c>
      <c r="BY234" s="61">
        <f t="shared" si="695"/>
        <v>17000</v>
      </c>
      <c r="BZ234" s="61">
        <f t="shared" si="690"/>
        <v>17000</v>
      </c>
      <c r="CA234" s="61">
        <f t="shared" si="682"/>
        <v>17000</v>
      </c>
      <c r="CB234" s="61">
        <f t="shared" si="680"/>
        <v>17000</v>
      </c>
      <c r="CC234" s="61">
        <f t="shared" si="674"/>
        <v>17000</v>
      </c>
      <c r="CD234" s="61">
        <f>TE</f>
        <v>32000</v>
      </c>
      <c r="CE234" s="61">
        <f t="shared" si="667"/>
        <v>32000</v>
      </c>
      <c r="CF234" s="61">
        <f t="shared" si="660"/>
        <v>32000</v>
      </c>
      <c r="CG234" s="61">
        <f t="shared" si="644"/>
        <v>32000</v>
      </c>
      <c r="CH234" s="61">
        <f t="shared" si="648"/>
        <v>32000</v>
      </c>
      <c r="CI234" s="61">
        <f t="shared" si="641"/>
        <v>32000</v>
      </c>
      <c r="CJ234" s="61">
        <f t="shared" si="622"/>
        <v>32000</v>
      </c>
      <c r="CK234" s="61">
        <f t="shared" si="685"/>
        <v>32000</v>
      </c>
      <c r="CL234" s="61">
        <f t="shared" si="685"/>
        <v>32000</v>
      </c>
      <c r="CM234" s="61">
        <f t="shared" si="685"/>
        <v>32000</v>
      </c>
      <c r="CN234" s="61">
        <f t="shared" si="628"/>
        <v>32000</v>
      </c>
      <c r="CO234" s="61">
        <f t="shared" si="696"/>
        <v>32000</v>
      </c>
      <c r="CP234" s="61">
        <f t="shared" si="696"/>
        <v>32000</v>
      </c>
      <c r="CQ234" s="61">
        <f t="shared" si="700"/>
        <v>32000</v>
      </c>
      <c r="CR234" s="61">
        <f t="shared" si="700"/>
        <v>32000</v>
      </c>
      <c r="CS234" s="61">
        <f t="shared" si="697"/>
        <v>32000</v>
      </c>
      <c r="CT234" s="61">
        <f t="shared" si="697"/>
        <v>32000</v>
      </c>
      <c r="CU234" s="61">
        <f t="shared" si="638"/>
        <v>32000</v>
      </c>
      <c r="CV234" s="61">
        <f t="shared" si="661"/>
        <v>32000</v>
      </c>
      <c r="CW234" s="61">
        <f t="shared" si="661"/>
        <v>32000</v>
      </c>
      <c r="CX234" s="61">
        <f t="shared" si="666"/>
        <v>32000</v>
      </c>
      <c r="CY234" s="61">
        <f t="shared" si="666"/>
        <v>32000</v>
      </c>
      <c r="CZ234" s="61">
        <f t="shared" si="668"/>
        <v>32000</v>
      </c>
      <c r="DA234" s="61">
        <f t="shared" si="675"/>
        <v>32000</v>
      </c>
      <c r="DB234" s="61">
        <f t="shared" si="683"/>
        <v>32000</v>
      </c>
      <c r="DC234" s="61">
        <f t="shared" si="692"/>
        <v>32000</v>
      </c>
      <c r="DD234" s="61">
        <f t="shared" si="692"/>
        <v>32000</v>
      </c>
      <c r="DE234" s="61">
        <f t="shared" si="698"/>
        <v>32000</v>
      </c>
      <c r="DF234" s="61">
        <f t="shared" si="698"/>
        <v>32000</v>
      </c>
      <c r="DG234" s="61">
        <f t="shared" si="705"/>
        <v>2000</v>
      </c>
      <c r="DH234" s="61">
        <f t="shared" si="705"/>
        <v>2000</v>
      </c>
      <c r="DI234" s="61">
        <f t="shared" si="686"/>
        <v>2000</v>
      </c>
      <c r="DJ234" s="61">
        <f t="shared" si="684"/>
        <v>2000</v>
      </c>
      <c r="DK234" s="61">
        <f t="shared" si="684"/>
        <v>2000</v>
      </c>
      <c r="DL234" s="61">
        <f t="shared" si="684"/>
        <v>2000</v>
      </c>
      <c r="DM234" s="61">
        <f t="shared" si="672"/>
        <v>2000</v>
      </c>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row>
    <row r="235" spans="1:233" ht="1.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f t="shared" si="688"/>
        <v>21000</v>
      </c>
      <c r="BB235" s="61">
        <f t="shared" si="688"/>
        <v>21000</v>
      </c>
      <c r="BC235" s="61">
        <f t="shared" si="659"/>
        <v>21000</v>
      </c>
      <c r="BD235" s="61">
        <f t="shared" si="659"/>
        <v>21000</v>
      </c>
      <c r="BE235" s="61">
        <f t="shared" si="659"/>
        <v>21000</v>
      </c>
      <c r="BF235" s="61">
        <f t="shared" si="689"/>
        <v>21000</v>
      </c>
      <c r="BG235" s="61">
        <f t="shared" si="702"/>
        <v>21000</v>
      </c>
      <c r="BH235" s="61">
        <f t="shared" si="702"/>
        <v>21000</v>
      </c>
      <c r="BI235" s="61">
        <f t="shared" si="694"/>
        <v>21000</v>
      </c>
      <c r="BJ235" s="61">
        <f t="shared" si="694"/>
        <v>21000</v>
      </c>
      <c r="BK235" s="61">
        <f t="shared" si="694"/>
        <v>21000</v>
      </c>
      <c r="BL235" s="61">
        <f t="shared" si="694"/>
        <v>21000</v>
      </c>
      <c r="BM235" s="61">
        <f t="shared" si="694"/>
        <v>21000</v>
      </c>
      <c r="BN235" s="61">
        <f t="shared" si="703"/>
        <v>21000</v>
      </c>
      <c r="BO235" s="61">
        <f t="shared" si="703"/>
        <v>21000</v>
      </c>
      <c r="BP235" s="61">
        <f t="shared" si="703"/>
        <v>21000</v>
      </c>
      <c r="BQ235" s="61">
        <f t="shared" si="703"/>
        <v>21000</v>
      </c>
      <c r="BR235" s="61">
        <f t="shared" si="704"/>
        <v>17000</v>
      </c>
      <c r="BS235" s="61">
        <f t="shared" si="706"/>
        <v>17000</v>
      </c>
      <c r="BT235" s="61">
        <f t="shared" si="706"/>
        <v>17000</v>
      </c>
      <c r="BU235" s="61">
        <f t="shared" si="706"/>
        <v>17000</v>
      </c>
      <c r="BV235" s="61">
        <f t="shared" si="706"/>
        <v>17000</v>
      </c>
      <c r="BW235" s="61">
        <f t="shared" si="701"/>
        <v>17000</v>
      </c>
      <c r="BX235" s="61">
        <f t="shared" si="699"/>
        <v>17000</v>
      </c>
      <c r="BY235" s="61">
        <f t="shared" si="695"/>
        <v>17000</v>
      </c>
      <c r="BZ235" s="61">
        <f t="shared" si="690"/>
        <v>17000</v>
      </c>
      <c r="CA235" s="61">
        <f t="shared" si="682"/>
        <v>17000</v>
      </c>
      <c r="CB235" s="61">
        <f t="shared" si="680"/>
        <v>17000</v>
      </c>
      <c r="CC235" s="61">
        <f t="shared" si="674"/>
        <v>17000</v>
      </c>
      <c r="CD235" s="61">
        <f>TE</f>
        <v>32000</v>
      </c>
      <c r="CE235" s="61">
        <f t="shared" si="667"/>
        <v>32000</v>
      </c>
      <c r="CF235" s="61">
        <f t="shared" si="660"/>
        <v>32000</v>
      </c>
      <c r="CG235" s="61">
        <f t="shared" si="644"/>
        <v>32000</v>
      </c>
      <c r="CH235" s="61">
        <f t="shared" si="648"/>
        <v>32000</v>
      </c>
      <c r="CI235" s="61">
        <f t="shared" si="641"/>
        <v>32000</v>
      </c>
      <c r="CJ235" s="61">
        <f t="shared" si="622"/>
        <v>32000</v>
      </c>
      <c r="CK235" s="61">
        <f t="shared" si="685"/>
        <v>32000</v>
      </c>
      <c r="CL235" s="61">
        <f t="shared" si="685"/>
        <v>32000</v>
      </c>
      <c r="CM235" s="61">
        <f t="shared" si="685"/>
        <v>32000</v>
      </c>
      <c r="CN235" s="61">
        <f t="shared" si="628"/>
        <v>32000</v>
      </c>
      <c r="CO235" s="61">
        <f t="shared" si="696"/>
        <v>32000</v>
      </c>
      <c r="CP235" s="61">
        <f t="shared" si="696"/>
        <v>32000</v>
      </c>
      <c r="CQ235" s="61">
        <f t="shared" si="700"/>
        <v>32000</v>
      </c>
      <c r="CR235" s="61">
        <f t="shared" si="700"/>
        <v>32000</v>
      </c>
      <c r="CS235" s="61">
        <f t="shared" si="697"/>
        <v>32000</v>
      </c>
      <c r="CT235" s="61">
        <f t="shared" si="697"/>
        <v>32000</v>
      </c>
      <c r="CU235" s="61">
        <f t="shared" si="638"/>
        <v>32000</v>
      </c>
      <c r="CV235" s="61">
        <f t="shared" si="661"/>
        <v>32000</v>
      </c>
      <c r="CW235" s="61">
        <f t="shared" si="661"/>
        <v>32000</v>
      </c>
      <c r="CX235" s="61">
        <f t="shared" si="666"/>
        <v>32000</v>
      </c>
      <c r="CY235" s="61">
        <f t="shared" si="666"/>
        <v>32000</v>
      </c>
      <c r="CZ235" s="61">
        <f t="shared" si="668"/>
        <v>32000</v>
      </c>
      <c r="DA235" s="61">
        <f t="shared" si="675"/>
        <v>32000</v>
      </c>
      <c r="DB235" s="61">
        <f t="shared" si="683"/>
        <v>32000</v>
      </c>
      <c r="DC235" s="61">
        <f t="shared" si="692"/>
        <v>32000</v>
      </c>
      <c r="DD235" s="61">
        <f t="shared" si="692"/>
        <v>32000</v>
      </c>
      <c r="DE235" s="61">
        <f>TE</f>
        <v>32000</v>
      </c>
      <c r="DF235" s="61">
        <f t="shared" si="705"/>
        <v>2000</v>
      </c>
      <c r="DG235" s="61">
        <f t="shared" si="705"/>
        <v>2000</v>
      </c>
      <c r="DH235" s="61">
        <f t="shared" si="705"/>
        <v>2000</v>
      </c>
      <c r="DI235" s="61">
        <f t="shared" si="686"/>
        <v>2000</v>
      </c>
      <c r="DJ235" s="61">
        <f t="shared" si="684"/>
        <v>2000</v>
      </c>
      <c r="DK235" s="61">
        <f t="shared" si="684"/>
        <v>2000</v>
      </c>
      <c r="DL235" s="61">
        <f t="shared" si="684"/>
        <v>2000</v>
      </c>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row>
    <row r="236" spans="1:233" ht="1.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f t="shared" si="688"/>
        <v>21000</v>
      </c>
      <c r="BB236" s="61">
        <f t="shared" si="688"/>
        <v>21000</v>
      </c>
      <c r="BC236" s="61">
        <f t="shared" si="659"/>
        <v>21000</v>
      </c>
      <c r="BD236" s="61">
        <f t="shared" si="659"/>
        <v>21000</v>
      </c>
      <c r="BE236" s="61">
        <f t="shared" si="659"/>
        <v>21000</v>
      </c>
      <c r="BF236" s="61">
        <f t="shared" si="689"/>
        <v>21000</v>
      </c>
      <c r="BG236" s="61">
        <f t="shared" si="702"/>
        <v>21000</v>
      </c>
      <c r="BH236" s="61">
        <f t="shared" si="702"/>
        <v>21000</v>
      </c>
      <c r="BI236" s="61">
        <f t="shared" si="694"/>
        <v>21000</v>
      </c>
      <c r="BJ236" s="61">
        <f t="shared" si="694"/>
        <v>21000</v>
      </c>
      <c r="BK236" s="61">
        <f t="shared" si="694"/>
        <v>21000</v>
      </c>
      <c r="BL236" s="61">
        <f t="shared" si="694"/>
        <v>21000</v>
      </c>
      <c r="BM236" s="61">
        <f t="shared" si="694"/>
        <v>21000</v>
      </c>
      <c r="BN236" s="61">
        <f t="shared" si="703"/>
        <v>21000</v>
      </c>
      <c r="BO236" s="61">
        <f t="shared" si="703"/>
        <v>21000</v>
      </c>
      <c r="BP236" s="61">
        <f t="shared" si="703"/>
        <v>21000</v>
      </c>
      <c r="BQ236" s="61">
        <f t="shared" si="703"/>
        <v>21000</v>
      </c>
      <c r="BR236" s="61">
        <f t="shared" si="704"/>
        <v>17000</v>
      </c>
      <c r="BS236" s="61">
        <f t="shared" si="706"/>
        <v>17000</v>
      </c>
      <c r="BT236" s="61">
        <f t="shared" si="706"/>
        <v>17000</v>
      </c>
      <c r="BU236" s="61">
        <f t="shared" si="706"/>
        <v>17000</v>
      </c>
      <c r="BV236" s="61">
        <f t="shared" si="706"/>
        <v>17000</v>
      </c>
      <c r="BW236" s="61">
        <f t="shared" si="701"/>
        <v>17000</v>
      </c>
      <c r="BX236" s="61">
        <f t="shared" si="699"/>
        <v>17000</v>
      </c>
      <c r="BY236" s="61">
        <f t="shared" si="695"/>
        <v>17000</v>
      </c>
      <c r="BZ236" s="61">
        <f t="shared" si="690"/>
        <v>17000</v>
      </c>
      <c r="CA236" s="61">
        <f t="shared" si="682"/>
        <v>17000</v>
      </c>
      <c r="CB236" s="61">
        <f t="shared" si="680"/>
        <v>17000</v>
      </c>
      <c r="CC236" s="61">
        <f t="shared" si="674"/>
        <v>17000</v>
      </c>
      <c r="CD236" s="61">
        <f>TE</f>
        <v>32000</v>
      </c>
      <c r="CE236" s="61">
        <f t="shared" si="667"/>
        <v>32000</v>
      </c>
      <c r="CF236" s="61">
        <f t="shared" si="660"/>
        <v>32000</v>
      </c>
      <c r="CG236" s="61">
        <f t="shared" si="644"/>
        <v>32000</v>
      </c>
      <c r="CH236" s="61">
        <f t="shared" si="648"/>
        <v>32000</v>
      </c>
      <c r="CI236" s="61">
        <f t="shared" si="641"/>
        <v>32000</v>
      </c>
      <c r="CJ236" s="61">
        <f t="shared" si="622"/>
        <v>32000</v>
      </c>
      <c r="CK236" s="61">
        <f t="shared" si="685"/>
        <v>32000</v>
      </c>
      <c r="CL236" s="61">
        <f t="shared" si="685"/>
        <v>32000</v>
      </c>
      <c r="CM236" s="61">
        <f t="shared" si="685"/>
        <v>32000</v>
      </c>
      <c r="CN236" s="61">
        <f t="shared" si="628"/>
        <v>32000</v>
      </c>
      <c r="CO236" s="61">
        <f t="shared" si="696"/>
        <v>32000</v>
      </c>
      <c r="CP236" s="61">
        <f t="shared" si="696"/>
        <v>32000</v>
      </c>
      <c r="CQ236" s="61">
        <f t="shared" si="700"/>
        <v>32000</v>
      </c>
      <c r="CR236" s="61">
        <f t="shared" si="700"/>
        <v>32000</v>
      </c>
      <c r="CS236" s="61">
        <f t="shared" si="697"/>
        <v>32000</v>
      </c>
      <c r="CT236" s="61">
        <f t="shared" si="697"/>
        <v>32000</v>
      </c>
      <c r="CU236" s="61">
        <f t="shared" si="638"/>
        <v>32000</v>
      </c>
      <c r="CV236" s="61">
        <f t="shared" si="661"/>
        <v>32000</v>
      </c>
      <c r="CW236" s="61">
        <f t="shared" si="661"/>
        <v>32000</v>
      </c>
      <c r="CX236" s="61">
        <f t="shared" si="666"/>
        <v>32000</v>
      </c>
      <c r="CY236" s="61">
        <f t="shared" si="666"/>
        <v>32000</v>
      </c>
      <c r="CZ236" s="61">
        <f t="shared" si="668"/>
        <v>32000</v>
      </c>
      <c r="DA236" s="61">
        <f t="shared" si="675"/>
        <v>32000</v>
      </c>
      <c r="DB236" s="61">
        <f t="shared" si="683"/>
        <v>32000</v>
      </c>
      <c r="DC236" s="61">
        <f t="shared" si="692"/>
        <v>32000</v>
      </c>
      <c r="DD236" s="61">
        <f t="shared" si="692"/>
        <v>32000</v>
      </c>
      <c r="DE236" s="61">
        <f t="shared" si="705"/>
        <v>2000</v>
      </c>
      <c r="DF236" s="61">
        <f t="shared" si="705"/>
        <v>2000</v>
      </c>
      <c r="DG236" s="61">
        <f t="shared" si="705"/>
        <v>2000</v>
      </c>
      <c r="DH236" s="61">
        <f t="shared" si="705"/>
        <v>2000</v>
      </c>
      <c r="DI236" s="61">
        <f t="shared" si="686"/>
        <v>2000</v>
      </c>
      <c r="DJ236" s="61">
        <f t="shared" ref="DJ236:DK242" si="707">AP</f>
        <v>2000</v>
      </c>
      <c r="DK236" s="61">
        <f t="shared" si="707"/>
        <v>2000</v>
      </c>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row>
    <row r="237" spans="1:233" ht="1.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f t="shared" si="688"/>
        <v>21000</v>
      </c>
      <c r="BB237" s="61">
        <f t="shared" si="688"/>
        <v>21000</v>
      </c>
      <c r="BC237" s="61">
        <f t="shared" si="659"/>
        <v>21000</v>
      </c>
      <c r="BD237" s="61">
        <f t="shared" si="659"/>
        <v>21000</v>
      </c>
      <c r="BE237" s="61">
        <f t="shared" si="659"/>
        <v>21000</v>
      </c>
      <c r="BF237" s="61">
        <f t="shared" si="689"/>
        <v>21000</v>
      </c>
      <c r="BG237" s="61">
        <f t="shared" si="702"/>
        <v>21000</v>
      </c>
      <c r="BH237" s="61">
        <f t="shared" si="702"/>
        <v>21000</v>
      </c>
      <c r="BI237" s="61">
        <f t="shared" si="694"/>
        <v>21000</v>
      </c>
      <c r="BJ237" s="61">
        <f t="shared" si="694"/>
        <v>21000</v>
      </c>
      <c r="BK237" s="61">
        <f t="shared" si="694"/>
        <v>21000</v>
      </c>
      <c r="BL237" s="61">
        <f t="shared" si="694"/>
        <v>21000</v>
      </c>
      <c r="BM237" s="61">
        <f t="shared" si="694"/>
        <v>21000</v>
      </c>
      <c r="BN237" s="61">
        <f t="shared" si="703"/>
        <v>21000</v>
      </c>
      <c r="BO237" s="61">
        <f t="shared" si="703"/>
        <v>21000</v>
      </c>
      <c r="BP237" s="61">
        <f t="shared" si="703"/>
        <v>21000</v>
      </c>
      <c r="BQ237" s="61">
        <f t="shared" si="703"/>
        <v>21000</v>
      </c>
      <c r="BR237" s="61">
        <f t="shared" si="704"/>
        <v>17000</v>
      </c>
      <c r="BS237" s="61">
        <f t="shared" si="706"/>
        <v>17000</v>
      </c>
      <c r="BT237" s="61">
        <f t="shared" si="706"/>
        <v>17000</v>
      </c>
      <c r="BU237" s="61">
        <f t="shared" si="706"/>
        <v>17000</v>
      </c>
      <c r="BV237" s="61">
        <f t="shared" si="706"/>
        <v>17000</v>
      </c>
      <c r="BW237" s="61">
        <f t="shared" si="701"/>
        <v>17000</v>
      </c>
      <c r="BX237" s="61">
        <f t="shared" si="699"/>
        <v>17000</v>
      </c>
      <c r="BY237" s="61">
        <f t="shared" si="695"/>
        <v>17000</v>
      </c>
      <c r="BZ237" s="61">
        <f t="shared" si="690"/>
        <v>17000</v>
      </c>
      <c r="CA237" s="61">
        <f t="shared" si="682"/>
        <v>17000</v>
      </c>
      <c r="CB237" s="61">
        <f t="shared" si="680"/>
        <v>17000</v>
      </c>
      <c r="CC237" s="61">
        <f t="shared" si="674"/>
        <v>17000</v>
      </c>
      <c r="CD237" s="61">
        <f>KA</f>
        <v>17000</v>
      </c>
      <c r="CE237" s="61">
        <f t="shared" si="667"/>
        <v>32000</v>
      </c>
      <c r="CF237" s="61">
        <f t="shared" si="660"/>
        <v>32000</v>
      </c>
      <c r="CG237" s="61">
        <f t="shared" si="644"/>
        <v>32000</v>
      </c>
      <c r="CH237" s="61">
        <f t="shared" si="648"/>
        <v>32000</v>
      </c>
      <c r="CI237" s="61">
        <f t="shared" si="641"/>
        <v>32000</v>
      </c>
      <c r="CJ237" s="61">
        <f t="shared" si="622"/>
        <v>32000</v>
      </c>
      <c r="CK237" s="61">
        <f t="shared" si="685"/>
        <v>32000</v>
      </c>
      <c r="CL237" s="61">
        <f t="shared" si="685"/>
        <v>32000</v>
      </c>
      <c r="CM237" s="61">
        <f t="shared" si="685"/>
        <v>32000</v>
      </c>
      <c r="CN237" s="61">
        <f t="shared" si="628"/>
        <v>32000</v>
      </c>
      <c r="CO237" s="61">
        <f t="shared" si="696"/>
        <v>32000</v>
      </c>
      <c r="CP237" s="61">
        <f t="shared" si="696"/>
        <v>32000</v>
      </c>
      <c r="CQ237" s="61">
        <f t="shared" si="700"/>
        <v>32000</v>
      </c>
      <c r="CR237" s="61">
        <f t="shared" si="700"/>
        <v>32000</v>
      </c>
      <c r="CS237" s="61">
        <f t="shared" si="697"/>
        <v>32000</v>
      </c>
      <c r="CT237" s="61">
        <f t="shared" si="697"/>
        <v>32000</v>
      </c>
      <c r="CU237" s="61">
        <f t="shared" si="638"/>
        <v>32000</v>
      </c>
      <c r="CV237" s="61">
        <f t="shared" si="661"/>
        <v>32000</v>
      </c>
      <c r="CW237" s="61">
        <f t="shared" si="661"/>
        <v>32000</v>
      </c>
      <c r="CX237" s="61">
        <f t="shared" si="666"/>
        <v>32000</v>
      </c>
      <c r="CY237" s="61">
        <f t="shared" si="666"/>
        <v>32000</v>
      </c>
      <c r="CZ237" s="61">
        <f t="shared" si="668"/>
        <v>32000</v>
      </c>
      <c r="DA237" s="61">
        <f t="shared" si="675"/>
        <v>32000</v>
      </c>
      <c r="DB237" s="61">
        <f t="shared" si="683"/>
        <v>32000</v>
      </c>
      <c r="DC237" s="61">
        <f>TE</f>
        <v>32000</v>
      </c>
      <c r="DD237" s="61">
        <f t="shared" si="705"/>
        <v>2000</v>
      </c>
      <c r="DE237" s="61">
        <f t="shared" si="705"/>
        <v>2000</v>
      </c>
      <c r="DF237" s="61">
        <f t="shared" si="705"/>
        <v>2000</v>
      </c>
      <c r="DG237" s="61">
        <f t="shared" si="705"/>
        <v>2000</v>
      </c>
      <c r="DH237" s="61">
        <f t="shared" si="705"/>
        <v>2000</v>
      </c>
      <c r="DI237" s="61">
        <f t="shared" si="686"/>
        <v>2000</v>
      </c>
      <c r="DJ237" s="61">
        <f t="shared" si="707"/>
        <v>2000</v>
      </c>
      <c r="DK237" s="61">
        <f t="shared" si="707"/>
        <v>2000</v>
      </c>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row>
    <row r="238" spans="1:233" ht="1.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f t="shared" si="688"/>
        <v>21000</v>
      </c>
      <c r="BB238" s="61">
        <f t="shared" si="688"/>
        <v>21000</v>
      </c>
      <c r="BC238" s="61">
        <f t="shared" ref="BB238:BE249" si="708">MH</f>
        <v>21000</v>
      </c>
      <c r="BD238" s="61">
        <f t="shared" si="708"/>
        <v>21000</v>
      </c>
      <c r="BE238" s="61">
        <f t="shared" si="708"/>
        <v>21000</v>
      </c>
      <c r="BF238" s="61">
        <f t="shared" si="689"/>
        <v>21000</v>
      </c>
      <c r="BG238" s="61">
        <f t="shared" si="702"/>
        <v>21000</v>
      </c>
      <c r="BH238" s="61">
        <f t="shared" si="702"/>
        <v>21000</v>
      </c>
      <c r="BI238" s="61">
        <f t="shared" si="694"/>
        <v>21000</v>
      </c>
      <c r="BJ238" s="61">
        <f t="shared" si="694"/>
        <v>21000</v>
      </c>
      <c r="BK238" s="61">
        <f t="shared" si="694"/>
        <v>21000</v>
      </c>
      <c r="BL238" s="61">
        <f t="shared" si="694"/>
        <v>21000</v>
      </c>
      <c r="BM238" s="61">
        <f t="shared" si="694"/>
        <v>21000</v>
      </c>
      <c r="BN238" s="61">
        <f>MH</f>
        <v>21000</v>
      </c>
      <c r="BO238" s="61">
        <f t="shared" ref="BO238:BQ257" si="709">KA</f>
        <v>17000</v>
      </c>
      <c r="BP238" s="61">
        <f t="shared" si="709"/>
        <v>17000</v>
      </c>
      <c r="BQ238" s="61">
        <f t="shared" si="709"/>
        <v>17000</v>
      </c>
      <c r="BR238" s="61">
        <f t="shared" si="704"/>
        <v>17000</v>
      </c>
      <c r="BS238" s="61">
        <f t="shared" si="706"/>
        <v>17000</v>
      </c>
      <c r="BT238" s="61">
        <f t="shared" si="706"/>
        <v>17000</v>
      </c>
      <c r="BU238" s="61">
        <f t="shared" si="706"/>
        <v>17000</v>
      </c>
      <c r="BV238" s="61">
        <f t="shared" si="706"/>
        <v>17000</v>
      </c>
      <c r="BW238" s="61">
        <f t="shared" si="701"/>
        <v>17000</v>
      </c>
      <c r="BX238" s="61">
        <f t="shared" si="699"/>
        <v>17000</v>
      </c>
      <c r="BY238" s="61">
        <f t="shared" si="695"/>
        <v>17000</v>
      </c>
      <c r="BZ238" s="61">
        <f t="shared" si="690"/>
        <v>17000</v>
      </c>
      <c r="CA238" s="61">
        <f t="shared" si="682"/>
        <v>17000</v>
      </c>
      <c r="CB238" s="61">
        <f t="shared" si="680"/>
        <v>17000</v>
      </c>
      <c r="CC238" s="61">
        <f t="shared" si="674"/>
        <v>17000</v>
      </c>
      <c r="CD238" s="61">
        <f>KA</f>
        <v>17000</v>
      </c>
      <c r="CE238" s="61">
        <f t="shared" si="667"/>
        <v>32000</v>
      </c>
      <c r="CF238" s="61">
        <f t="shared" si="660"/>
        <v>32000</v>
      </c>
      <c r="CG238" s="61">
        <f t="shared" si="644"/>
        <v>32000</v>
      </c>
      <c r="CH238" s="61">
        <f t="shared" si="648"/>
        <v>32000</v>
      </c>
      <c r="CI238" s="61">
        <f t="shared" si="641"/>
        <v>32000</v>
      </c>
      <c r="CJ238" s="61">
        <f t="shared" si="622"/>
        <v>32000</v>
      </c>
      <c r="CK238" s="61">
        <f t="shared" si="685"/>
        <v>32000</v>
      </c>
      <c r="CL238" s="61">
        <f t="shared" si="685"/>
        <v>32000</v>
      </c>
      <c r="CM238" s="61">
        <f t="shared" si="685"/>
        <v>32000</v>
      </c>
      <c r="CN238" s="61">
        <f t="shared" si="628"/>
        <v>32000</v>
      </c>
      <c r="CO238" s="61">
        <f t="shared" si="696"/>
        <v>32000</v>
      </c>
      <c r="CP238" s="61">
        <f t="shared" si="696"/>
        <v>32000</v>
      </c>
      <c r="CQ238" s="61">
        <f t="shared" si="700"/>
        <v>32000</v>
      </c>
      <c r="CR238" s="61">
        <f t="shared" si="700"/>
        <v>32000</v>
      </c>
      <c r="CS238" s="61">
        <f t="shared" si="697"/>
        <v>32000</v>
      </c>
      <c r="CT238" s="61">
        <f t="shared" si="697"/>
        <v>32000</v>
      </c>
      <c r="CU238" s="61">
        <f t="shared" si="638"/>
        <v>32000</v>
      </c>
      <c r="CV238" s="61">
        <f t="shared" si="661"/>
        <v>32000</v>
      </c>
      <c r="CW238" s="61">
        <f t="shared" si="661"/>
        <v>32000</v>
      </c>
      <c r="CX238" s="61">
        <f t="shared" si="666"/>
        <v>32000</v>
      </c>
      <c r="CY238" s="61">
        <f t="shared" si="666"/>
        <v>32000</v>
      </c>
      <c r="CZ238" s="61">
        <f t="shared" ref="CZ238:CZ249" si="710">AP</f>
        <v>2000</v>
      </c>
      <c r="DA238" s="61">
        <f t="shared" ref="DA238:DA248" si="711">AP</f>
        <v>2000</v>
      </c>
      <c r="DB238" s="61">
        <f t="shared" ref="DB238:DB248" si="712">AP</f>
        <v>2000</v>
      </c>
      <c r="DC238" s="61">
        <f t="shared" ref="DC238:DH243" si="713">AP</f>
        <v>2000</v>
      </c>
      <c r="DD238" s="61">
        <f t="shared" si="713"/>
        <v>2000</v>
      </c>
      <c r="DE238" s="61">
        <f t="shared" si="713"/>
        <v>2000</v>
      </c>
      <c r="DF238" s="61">
        <f t="shared" si="713"/>
        <v>2000</v>
      </c>
      <c r="DG238" s="61">
        <f t="shared" si="713"/>
        <v>2000</v>
      </c>
      <c r="DH238" s="61">
        <f t="shared" si="713"/>
        <v>2000</v>
      </c>
      <c r="DI238" s="61">
        <f t="shared" si="686"/>
        <v>2000</v>
      </c>
      <c r="DJ238" s="61">
        <f t="shared" si="707"/>
        <v>2000</v>
      </c>
      <c r="DK238" s="61">
        <f t="shared" si="707"/>
        <v>2000</v>
      </c>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row>
    <row r="239" spans="1:233" ht="1.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f t="shared" si="659"/>
        <v>21000</v>
      </c>
      <c r="BB239" s="61">
        <f t="shared" si="688"/>
        <v>21000</v>
      </c>
      <c r="BC239" s="61">
        <f t="shared" si="708"/>
        <v>21000</v>
      </c>
      <c r="BD239" s="61">
        <f t="shared" si="708"/>
        <v>21000</v>
      </c>
      <c r="BE239" s="61">
        <f t="shared" si="708"/>
        <v>21000</v>
      </c>
      <c r="BF239" s="61">
        <f t="shared" si="689"/>
        <v>21000</v>
      </c>
      <c r="BG239" s="61">
        <f t="shared" si="702"/>
        <v>21000</v>
      </c>
      <c r="BH239" s="61">
        <f t="shared" si="702"/>
        <v>21000</v>
      </c>
      <c r="BI239" s="61">
        <f>MH</f>
        <v>21000</v>
      </c>
      <c r="BJ239" s="61">
        <f>MH</f>
        <v>21000</v>
      </c>
      <c r="BK239" s="61">
        <f>MH</f>
        <v>21000</v>
      </c>
      <c r="BL239" s="61">
        <f>MH</f>
        <v>21000</v>
      </c>
      <c r="BM239" s="61">
        <f t="shared" ref="BM239:BN258" si="714">KA</f>
        <v>17000</v>
      </c>
      <c r="BN239" s="61">
        <f t="shared" si="714"/>
        <v>17000</v>
      </c>
      <c r="BO239" s="61">
        <f t="shared" si="709"/>
        <v>17000</v>
      </c>
      <c r="BP239" s="61">
        <f t="shared" si="709"/>
        <v>17000</v>
      </c>
      <c r="BQ239" s="61">
        <f t="shared" si="709"/>
        <v>17000</v>
      </c>
      <c r="BR239" s="61">
        <f t="shared" si="704"/>
        <v>17000</v>
      </c>
      <c r="BS239" s="61">
        <f t="shared" si="706"/>
        <v>17000</v>
      </c>
      <c r="BT239" s="61">
        <f t="shared" si="706"/>
        <v>17000</v>
      </c>
      <c r="BU239" s="61">
        <f t="shared" si="706"/>
        <v>17000</v>
      </c>
      <c r="BV239" s="61">
        <f t="shared" si="706"/>
        <v>17000</v>
      </c>
      <c r="BW239" s="61">
        <f t="shared" si="701"/>
        <v>17000</v>
      </c>
      <c r="BX239" s="61">
        <f t="shared" si="699"/>
        <v>17000</v>
      </c>
      <c r="BY239" s="61">
        <f t="shared" si="695"/>
        <v>17000</v>
      </c>
      <c r="BZ239" s="61">
        <f t="shared" si="690"/>
        <v>17000</v>
      </c>
      <c r="CA239" s="61">
        <f t="shared" si="682"/>
        <v>17000</v>
      </c>
      <c r="CB239" s="61">
        <f t="shared" si="680"/>
        <v>17000</v>
      </c>
      <c r="CC239" s="61">
        <f t="shared" si="674"/>
        <v>17000</v>
      </c>
      <c r="CD239" s="61">
        <f>AP</f>
        <v>2000</v>
      </c>
      <c r="CE239" s="61">
        <f t="shared" si="667"/>
        <v>32000</v>
      </c>
      <c r="CF239" s="61">
        <f t="shared" si="660"/>
        <v>32000</v>
      </c>
      <c r="CG239" s="61">
        <f t="shared" si="644"/>
        <v>32000</v>
      </c>
      <c r="CH239" s="61">
        <f t="shared" si="648"/>
        <v>32000</v>
      </c>
      <c r="CI239" s="61">
        <f t="shared" si="641"/>
        <v>32000</v>
      </c>
      <c r="CJ239" s="61">
        <f t="shared" si="622"/>
        <v>32000</v>
      </c>
      <c r="CK239" s="61">
        <f t="shared" si="685"/>
        <v>32000</v>
      </c>
      <c r="CL239" s="61">
        <f t="shared" si="685"/>
        <v>32000</v>
      </c>
      <c r="CM239" s="61">
        <f t="shared" si="685"/>
        <v>32000</v>
      </c>
      <c r="CN239" s="61">
        <f t="shared" si="628"/>
        <v>32000</v>
      </c>
      <c r="CO239" s="61">
        <f t="shared" si="696"/>
        <v>32000</v>
      </c>
      <c r="CP239" s="61">
        <f t="shared" si="696"/>
        <v>32000</v>
      </c>
      <c r="CQ239" s="61">
        <f t="shared" si="700"/>
        <v>32000</v>
      </c>
      <c r="CR239" s="61">
        <f t="shared" si="700"/>
        <v>32000</v>
      </c>
      <c r="CS239" s="61">
        <f t="shared" si="697"/>
        <v>32000</v>
      </c>
      <c r="CT239" s="61">
        <f t="shared" si="697"/>
        <v>32000</v>
      </c>
      <c r="CU239" s="61">
        <f t="shared" si="638"/>
        <v>32000</v>
      </c>
      <c r="CV239" s="61">
        <f t="shared" si="661"/>
        <v>32000</v>
      </c>
      <c r="CW239" s="61">
        <f t="shared" si="661"/>
        <v>32000</v>
      </c>
      <c r="CX239" s="61">
        <f t="shared" si="666"/>
        <v>32000</v>
      </c>
      <c r="CY239" s="61">
        <f t="shared" si="666"/>
        <v>32000</v>
      </c>
      <c r="CZ239" s="61">
        <f t="shared" si="710"/>
        <v>2000</v>
      </c>
      <c r="DA239" s="61">
        <f t="shared" si="711"/>
        <v>2000</v>
      </c>
      <c r="DB239" s="61">
        <f t="shared" si="712"/>
        <v>2000</v>
      </c>
      <c r="DC239" s="61">
        <f t="shared" si="713"/>
        <v>2000</v>
      </c>
      <c r="DD239" s="61">
        <f t="shared" si="713"/>
        <v>2000</v>
      </c>
      <c r="DE239" s="61">
        <f t="shared" si="713"/>
        <v>2000</v>
      </c>
      <c r="DF239" s="61">
        <f t="shared" si="713"/>
        <v>2000</v>
      </c>
      <c r="DG239" s="61">
        <f t="shared" si="713"/>
        <v>2000</v>
      </c>
      <c r="DH239" s="61">
        <f t="shared" si="713"/>
        <v>2000</v>
      </c>
      <c r="DI239" s="61">
        <f t="shared" si="686"/>
        <v>2000</v>
      </c>
      <c r="DJ239" s="61">
        <f t="shared" si="707"/>
        <v>2000</v>
      </c>
      <c r="DK239" s="61">
        <f t="shared" si="707"/>
        <v>2000</v>
      </c>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row>
    <row r="240" spans="1:233" ht="1.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f t="shared" ref="BA240:BA242" si="715">MH</f>
        <v>21000</v>
      </c>
      <c r="BB240" s="61">
        <f>MH</f>
        <v>21000</v>
      </c>
      <c r="BC240" s="61">
        <f t="shared" si="708"/>
        <v>21000</v>
      </c>
      <c r="BD240" s="61">
        <f t="shared" si="708"/>
        <v>21000</v>
      </c>
      <c r="BE240" s="61">
        <f t="shared" si="708"/>
        <v>21000</v>
      </c>
      <c r="BF240" s="61">
        <f t="shared" si="689"/>
        <v>21000</v>
      </c>
      <c r="BG240" s="61">
        <f t="shared" si="702"/>
        <v>21000</v>
      </c>
      <c r="BH240" s="61">
        <f t="shared" si="702"/>
        <v>21000</v>
      </c>
      <c r="BI240" s="61">
        <f>MH</f>
        <v>21000</v>
      </c>
      <c r="BJ240" s="61">
        <f>MH</f>
        <v>21000</v>
      </c>
      <c r="BK240" s="61">
        <f>MH</f>
        <v>21000</v>
      </c>
      <c r="BL240" s="61">
        <f t="shared" ref="BL240:BL284" si="716">KA</f>
        <v>17000</v>
      </c>
      <c r="BM240" s="61">
        <f t="shared" si="714"/>
        <v>17000</v>
      </c>
      <c r="BN240" s="61">
        <f t="shared" si="714"/>
        <v>17000</v>
      </c>
      <c r="BO240" s="61">
        <f t="shared" si="709"/>
        <v>17000</v>
      </c>
      <c r="BP240" s="61">
        <f t="shared" si="709"/>
        <v>17000</v>
      </c>
      <c r="BQ240" s="61">
        <f t="shared" si="709"/>
        <v>17000</v>
      </c>
      <c r="BR240" s="61">
        <f t="shared" si="704"/>
        <v>17000</v>
      </c>
      <c r="BS240" s="61">
        <f t="shared" si="706"/>
        <v>17000</v>
      </c>
      <c r="BT240" s="61">
        <f t="shared" si="706"/>
        <v>17000</v>
      </c>
      <c r="BU240" s="61">
        <f t="shared" si="706"/>
        <v>17000</v>
      </c>
      <c r="BV240" s="61">
        <f t="shared" si="706"/>
        <v>17000</v>
      </c>
      <c r="BW240" s="61">
        <f t="shared" si="701"/>
        <v>17000</v>
      </c>
      <c r="BX240" s="61">
        <f t="shared" si="699"/>
        <v>17000</v>
      </c>
      <c r="BY240" s="61">
        <f t="shared" si="695"/>
        <v>17000</v>
      </c>
      <c r="BZ240" s="61">
        <f t="shared" si="690"/>
        <v>17000</v>
      </c>
      <c r="CA240" s="61">
        <f t="shared" si="682"/>
        <v>17000</v>
      </c>
      <c r="CB240" s="61">
        <f t="shared" si="680"/>
        <v>17000</v>
      </c>
      <c r="CC240" s="61">
        <f t="shared" si="674"/>
        <v>17000</v>
      </c>
      <c r="CD240" s="61">
        <f>AP</f>
        <v>2000</v>
      </c>
      <c r="CE240" s="61">
        <f t="shared" si="667"/>
        <v>32000</v>
      </c>
      <c r="CF240" s="61">
        <f t="shared" si="660"/>
        <v>32000</v>
      </c>
      <c r="CG240" s="61">
        <f t="shared" si="644"/>
        <v>32000</v>
      </c>
      <c r="CH240" s="61">
        <f t="shared" si="648"/>
        <v>32000</v>
      </c>
      <c r="CI240" s="61">
        <f t="shared" si="641"/>
        <v>32000</v>
      </c>
      <c r="CJ240" s="61">
        <f t="shared" si="622"/>
        <v>32000</v>
      </c>
      <c r="CK240" s="61">
        <f t="shared" si="685"/>
        <v>32000</v>
      </c>
      <c r="CL240" s="61">
        <f t="shared" si="685"/>
        <v>32000</v>
      </c>
      <c r="CM240" s="61">
        <f t="shared" si="685"/>
        <v>32000</v>
      </c>
      <c r="CN240" s="61">
        <f t="shared" si="628"/>
        <v>32000</v>
      </c>
      <c r="CO240" s="61">
        <f t="shared" si="696"/>
        <v>32000</v>
      </c>
      <c r="CP240" s="61">
        <f t="shared" si="696"/>
        <v>32000</v>
      </c>
      <c r="CQ240" s="61">
        <f t="shared" si="700"/>
        <v>32000</v>
      </c>
      <c r="CR240" s="61">
        <f t="shared" si="700"/>
        <v>32000</v>
      </c>
      <c r="CS240" s="61">
        <f t="shared" si="697"/>
        <v>32000</v>
      </c>
      <c r="CT240" s="61">
        <f t="shared" si="697"/>
        <v>32000</v>
      </c>
      <c r="CU240" s="61">
        <f t="shared" si="638"/>
        <v>32000</v>
      </c>
      <c r="CV240" s="61">
        <f t="shared" si="661"/>
        <v>32000</v>
      </c>
      <c r="CW240" s="61">
        <f t="shared" si="661"/>
        <v>32000</v>
      </c>
      <c r="CX240" s="61">
        <f>TE</f>
        <v>32000</v>
      </c>
      <c r="CY240" s="61">
        <f t="shared" ref="CX240:CY249" si="717">AP</f>
        <v>2000</v>
      </c>
      <c r="CZ240" s="61">
        <f t="shared" si="710"/>
        <v>2000</v>
      </c>
      <c r="DA240" s="61">
        <f t="shared" si="711"/>
        <v>2000</v>
      </c>
      <c r="DB240" s="61">
        <f t="shared" si="712"/>
        <v>2000</v>
      </c>
      <c r="DC240" s="61">
        <f t="shared" si="713"/>
        <v>2000</v>
      </c>
      <c r="DD240" s="61">
        <f t="shared" si="713"/>
        <v>2000</v>
      </c>
      <c r="DE240" s="61">
        <f t="shared" si="713"/>
        <v>2000</v>
      </c>
      <c r="DF240" s="61">
        <f t="shared" si="713"/>
        <v>2000</v>
      </c>
      <c r="DG240" s="61">
        <f t="shared" si="713"/>
        <v>2000</v>
      </c>
      <c r="DH240" s="61">
        <f t="shared" si="713"/>
        <v>2000</v>
      </c>
      <c r="DI240" s="61">
        <f t="shared" si="686"/>
        <v>2000</v>
      </c>
      <c r="DJ240" s="61">
        <f t="shared" si="707"/>
        <v>2000</v>
      </c>
      <c r="DK240" s="61">
        <f t="shared" si="707"/>
        <v>2000</v>
      </c>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row>
    <row r="241" spans="1:233" ht="1.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f t="shared" si="715"/>
        <v>21000</v>
      </c>
      <c r="BB241" s="61">
        <f>MH</f>
        <v>21000</v>
      </c>
      <c r="BC241" s="61">
        <f t="shared" si="708"/>
        <v>21000</v>
      </c>
      <c r="BD241" s="61">
        <f t="shared" si="708"/>
        <v>21000</v>
      </c>
      <c r="BE241" s="61">
        <f t="shared" si="708"/>
        <v>21000</v>
      </c>
      <c r="BF241" s="61">
        <f t="shared" si="689"/>
        <v>21000</v>
      </c>
      <c r="BG241" s="61">
        <f t="shared" si="702"/>
        <v>21000</v>
      </c>
      <c r="BH241" s="61">
        <f t="shared" si="702"/>
        <v>21000</v>
      </c>
      <c r="BI241" s="61">
        <f>MH</f>
        <v>21000</v>
      </c>
      <c r="BJ241" s="61">
        <f>MH</f>
        <v>21000</v>
      </c>
      <c r="BK241" s="61">
        <f t="shared" ref="BH241:BK280" si="718">KA</f>
        <v>17000</v>
      </c>
      <c r="BL241" s="61">
        <f t="shared" si="716"/>
        <v>17000</v>
      </c>
      <c r="BM241" s="61">
        <f t="shared" si="714"/>
        <v>17000</v>
      </c>
      <c r="BN241" s="61">
        <f t="shared" si="714"/>
        <v>17000</v>
      </c>
      <c r="BO241" s="61">
        <f t="shared" si="709"/>
        <v>17000</v>
      </c>
      <c r="BP241" s="61">
        <f t="shared" si="709"/>
        <v>17000</v>
      </c>
      <c r="BQ241" s="61">
        <f t="shared" si="709"/>
        <v>17000</v>
      </c>
      <c r="BR241" s="61">
        <f t="shared" si="704"/>
        <v>17000</v>
      </c>
      <c r="BS241" s="61">
        <f t="shared" si="706"/>
        <v>17000</v>
      </c>
      <c r="BT241" s="61">
        <f t="shared" si="706"/>
        <v>17000</v>
      </c>
      <c r="BU241" s="61">
        <f t="shared" si="706"/>
        <v>17000</v>
      </c>
      <c r="BV241" s="61">
        <f t="shared" si="706"/>
        <v>17000</v>
      </c>
      <c r="BW241" s="61">
        <f t="shared" si="701"/>
        <v>17000</v>
      </c>
      <c r="BX241" s="61">
        <f t="shared" si="699"/>
        <v>17000</v>
      </c>
      <c r="BY241" s="61">
        <f t="shared" si="695"/>
        <v>17000</v>
      </c>
      <c r="BZ241" s="61">
        <f t="shared" si="690"/>
        <v>17000</v>
      </c>
      <c r="CA241" s="61">
        <f t="shared" si="682"/>
        <v>17000</v>
      </c>
      <c r="CB241" s="61">
        <f t="shared" si="680"/>
        <v>17000</v>
      </c>
      <c r="CC241" s="61">
        <f t="shared" si="674"/>
        <v>17000</v>
      </c>
      <c r="CD241" s="61">
        <f>AP</f>
        <v>2000</v>
      </c>
      <c r="CE241" s="61">
        <f t="shared" si="667"/>
        <v>32000</v>
      </c>
      <c r="CF241" s="61">
        <f t="shared" si="660"/>
        <v>32000</v>
      </c>
      <c r="CG241" s="61">
        <f t="shared" si="644"/>
        <v>32000</v>
      </c>
      <c r="CH241" s="61">
        <f t="shared" si="648"/>
        <v>32000</v>
      </c>
      <c r="CI241" s="61">
        <f t="shared" si="641"/>
        <v>32000</v>
      </c>
      <c r="CJ241" s="61">
        <f t="shared" si="622"/>
        <v>32000</v>
      </c>
      <c r="CK241" s="61">
        <f t="shared" si="685"/>
        <v>32000</v>
      </c>
      <c r="CL241" s="61">
        <f t="shared" si="685"/>
        <v>32000</v>
      </c>
      <c r="CM241" s="61">
        <f t="shared" si="685"/>
        <v>32000</v>
      </c>
      <c r="CN241" s="61">
        <f t="shared" si="628"/>
        <v>32000</v>
      </c>
      <c r="CO241" s="61">
        <f t="shared" si="696"/>
        <v>32000</v>
      </c>
      <c r="CP241" s="61">
        <f t="shared" si="696"/>
        <v>32000</v>
      </c>
      <c r="CQ241" s="61">
        <f t="shared" si="700"/>
        <v>32000</v>
      </c>
      <c r="CR241" s="61">
        <f t="shared" si="700"/>
        <v>32000</v>
      </c>
      <c r="CS241" s="61">
        <f t="shared" si="697"/>
        <v>32000</v>
      </c>
      <c r="CT241" s="61">
        <f t="shared" si="697"/>
        <v>32000</v>
      </c>
      <c r="CU241" s="61">
        <f t="shared" si="638"/>
        <v>32000</v>
      </c>
      <c r="CV241" s="61">
        <f>TE</f>
        <v>32000</v>
      </c>
      <c r="CW241" s="61">
        <f t="shared" ref="CW241:CW253" si="719">AP</f>
        <v>2000</v>
      </c>
      <c r="CX241" s="61">
        <f t="shared" si="717"/>
        <v>2000</v>
      </c>
      <c r="CY241" s="61">
        <f t="shared" si="717"/>
        <v>2000</v>
      </c>
      <c r="CZ241" s="61">
        <f t="shared" si="710"/>
        <v>2000</v>
      </c>
      <c r="DA241" s="61">
        <f t="shared" si="711"/>
        <v>2000</v>
      </c>
      <c r="DB241" s="61">
        <f t="shared" si="712"/>
        <v>2000</v>
      </c>
      <c r="DC241" s="61">
        <f t="shared" si="713"/>
        <v>2000</v>
      </c>
      <c r="DD241" s="61">
        <f t="shared" si="713"/>
        <v>2000</v>
      </c>
      <c r="DE241" s="61">
        <f t="shared" si="713"/>
        <v>2000</v>
      </c>
      <c r="DF241" s="61">
        <f t="shared" si="713"/>
        <v>2000</v>
      </c>
      <c r="DG241" s="61">
        <f t="shared" si="713"/>
        <v>2000</v>
      </c>
      <c r="DH241" s="61">
        <f t="shared" si="713"/>
        <v>2000</v>
      </c>
      <c r="DI241" s="61">
        <f t="shared" si="686"/>
        <v>2000</v>
      </c>
      <c r="DJ241" s="61">
        <f t="shared" si="707"/>
        <v>2000</v>
      </c>
      <c r="DK241" s="61">
        <f t="shared" si="707"/>
        <v>2000</v>
      </c>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row>
    <row r="242" spans="1:233" ht="1.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f t="shared" si="715"/>
        <v>21000</v>
      </c>
      <c r="BB242" s="61">
        <f>MH</f>
        <v>21000</v>
      </c>
      <c r="BC242" s="61">
        <f t="shared" si="708"/>
        <v>21000</v>
      </c>
      <c r="BD242" s="61">
        <f t="shared" si="708"/>
        <v>21000</v>
      </c>
      <c r="BE242" s="61">
        <f t="shared" si="708"/>
        <v>21000</v>
      </c>
      <c r="BF242" s="61">
        <f t="shared" si="689"/>
        <v>21000</v>
      </c>
      <c r="BG242" s="61">
        <f t="shared" si="702"/>
        <v>21000</v>
      </c>
      <c r="BH242" s="61">
        <f t="shared" si="702"/>
        <v>21000</v>
      </c>
      <c r="BI242" s="61">
        <f t="shared" ref="BI242:BJ244" si="720">KA</f>
        <v>17000</v>
      </c>
      <c r="BJ242" s="61">
        <f t="shared" si="720"/>
        <v>17000</v>
      </c>
      <c r="BK242" s="61">
        <f t="shared" si="718"/>
        <v>17000</v>
      </c>
      <c r="BL242" s="61">
        <f t="shared" si="716"/>
        <v>17000</v>
      </c>
      <c r="BM242" s="61">
        <f t="shared" si="714"/>
        <v>17000</v>
      </c>
      <c r="BN242" s="61">
        <f t="shared" si="714"/>
        <v>17000</v>
      </c>
      <c r="BO242" s="61">
        <f t="shared" si="709"/>
        <v>17000</v>
      </c>
      <c r="BP242" s="61">
        <f t="shared" si="709"/>
        <v>17000</v>
      </c>
      <c r="BQ242" s="61">
        <f t="shared" si="709"/>
        <v>17000</v>
      </c>
      <c r="BR242" s="61">
        <f t="shared" si="704"/>
        <v>17000</v>
      </c>
      <c r="BS242" s="61">
        <f t="shared" si="706"/>
        <v>17000</v>
      </c>
      <c r="BT242" s="61">
        <f t="shared" si="706"/>
        <v>17000</v>
      </c>
      <c r="BU242" s="61">
        <f t="shared" si="706"/>
        <v>17000</v>
      </c>
      <c r="BV242" s="61">
        <f t="shared" si="706"/>
        <v>17000</v>
      </c>
      <c r="BW242" s="61">
        <f t="shared" si="701"/>
        <v>17000</v>
      </c>
      <c r="BX242" s="61">
        <f t="shared" si="699"/>
        <v>17000</v>
      </c>
      <c r="BY242" s="61">
        <f t="shared" si="695"/>
        <v>17000</v>
      </c>
      <c r="BZ242" s="61">
        <f t="shared" si="690"/>
        <v>17000</v>
      </c>
      <c r="CA242" s="61">
        <f t="shared" si="682"/>
        <v>17000</v>
      </c>
      <c r="CB242" s="61">
        <f t="shared" si="680"/>
        <v>17000</v>
      </c>
      <c r="CC242" s="61">
        <f t="shared" si="674"/>
        <v>17000</v>
      </c>
      <c r="CD242" s="61">
        <f>TE</f>
        <v>32000</v>
      </c>
      <c r="CE242" s="61">
        <f t="shared" si="667"/>
        <v>32000</v>
      </c>
      <c r="CF242" s="61">
        <f t="shared" si="660"/>
        <v>32000</v>
      </c>
      <c r="CG242" s="61">
        <f t="shared" si="644"/>
        <v>32000</v>
      </c>
      <c r="CH242" s="61">
        <f t="shared" si="648"/>
        <v>32000</v>
      </c>
      <c r="CI242" s="61">
        <f t="shared" si="641"/>
        <v>32000</v>
      </c>
      <c r="CJ242" s="61">
        <f t="shared" si="622"/>
        <v>32000</v>
      </c>
      <c r="CK242" s="61">
        <f t="shared" si="685"/>
        <v>32000</v>
      </c>
      <c r="CL242" s="61">
        <f t="shared" si="685"/>
        <v>32000</v>
      </c>
      <c r="CM242" s="61">
        <f t="shared" si="685"/>
        <v>32000</v>
      </c>
      <c r="CN242" s="61">
        <f t="shared" si="628"/>
        <v>32000</v>
      </c>
      <c r="CO242" s="61">
        <f t="shared" si="696"/>
        <v>32000</v>
      </c>
      <c r="CP242" s="61">
        <f t="shared" si="696"/>
        <v>32000</v>
      </c>
      <c r="CQ242" s="61">
        <f t="shared" si="700"/>
        <v>32000</v>
      </c>
      <c r="CR242" s="61">
        <f t="shared" si="700"/>
        <v>32000</v>
      </c>
      <c r="CS242" s="61">
        <f t="shared" ref="CQ242:CS249" si="721">AP</f>
        <v>2000</v>
      </c>
      <c r="CT242" s="61">
        <f t="shared" ref="CT242:CT272" si="722">AP</f>
        <v>2000</v>
      </c>
      <c r="CU242" s="61">
        <f t="shared" ref="CU242:CU246" si="723">AP</f>
        <v>2000</v>
      </c>
      <c r="CV242" s="61">
        <f t="shared" ref="CV242:CV249" si="724">AP</f>
        <v>2000</v>
      </c>
      <c r="CW242" s="61">
        <f t="shared" si="719"/>
        <v>2000</v>
      </c>
      <c r="CX242" s="61">
        <f t="shared" si="717"/>
        <v>2000</v>
      </c>
      <c r="CY242" s="61">
        <f t="shared" si="717"/>
        <v>2000</v>
      </c>
      <c r="CZ242" s="61">
        <f t="shared" si="710"/>
        <v>2000</v>
      </c>
      <c r="DA242" s="61">
        <f t="shared" si="711"/>
        <v>2000</v>
      </c>
      <c r="DB242" s="61">
        <f t="shared" si="712"/>
        <v>2000</v>
      </c>
      <c r="DC242" s="61">
        <f t="shared" si="713"/>
        <v>2000</v>
      </c>
      <c r="DD242" s="61">
        <f t="shared" si="713"/>
        <v>2000</v>
      </c>
      <c r="DE242" s="61">
        <f t="shared" si="713"/>
        <v>2000</v>
      </c>
      <c r="DF242" s="61">
        <f t="shared" si="713"/>
        <v>2000</v>
      </c>
      <c r="DG242" s="61">
        <f t="shared" si="713"/>
        <v>2000</v>
      </c>
      <c r="DH242" s="61">
        <f t="shared" si="713"/>
        <v>2000</v>
      </c>
      <c r="DI242" s="61">
        <f t="shared" si="686"/>
        <v>2000</v>
      </c>
      <c r="DJ242" s="61">
        <f t="shared" si="707"/>
        <v>2000</v>
      </c>
      <c r="DK242" s="61">
        <f t="shared" si="707"/>
        <v>2000</v>
      </c>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row>
    <row r="243" spans="1:233" ht="1.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f>MH</f>
        <v>21000</v>
      </c>
      <c r="BC243" s="61">
        <f t="shared" si="708"/>
        <v>21000</v>
      </c>
      <c r="BD243" s="61">
        <f t="shared" si="708"/>
        <v>21000</v>
      </c>
      <c r="BE243" s="61">
        <f t="shared" si="708"/>
        <v>21000</v>
      </c>
      <c r="BF243" s="61">
        <f t="shared" si="689"/>
        <v>21000</v>
      </c>
      <c r="BG243" s="61">
        <f t="shared" si="702"/>
        <v>21000</v>
      </c>
      <c r="BH243" s="61">
        <f t="shared" si="702"/>
        <v>21000</v>
      </c>
      <c r="BI243" s="61">
        <f t="shared" si="720"/>
        <v>17000</v>
      </c>
      <c r="BJ243" s="61">
        <f t="shared" si="720"/>
        <v>17000</v>
      </c>
      <c r="BK243" s="61">
        <f t="shared" si="718"/>
        <v>17000</v>
      </c>
      <c r="BL243" s="61">
        <f t="shared" si="716"/>
        <v>17000</v>
      </c>
      <c r="BM243" s="61">
        <f t="shared" si="714"/>
        <v>17000</v>
      </c>
      <c r="BN243" s="61">
        <f t="shared" si="714"/>
        <v>17000</v>
      </c>
      <c r="BO243" s="61">
        <f t="shared" si="709"/>
        <v>17000</v>
      </c>
      <c r="BP243" s="61">
        <f t="shared" si="709"/>
        <v>17000</v>
      </c>
      <c r="BQ243" s="61">
        <f t="shared" si="709"/>
        <v>17000</v>
      </c>
      <c r="BR243" s="61">
        <f t="shared" si="704"/>
        <v>17000</v>
      </c>
      <c r="BS243" s="61">
        <f t="shared" si="706"/>
        <v>17000</v>
      </c>
      <c r="BT243" s="61">
        <f t="shared" si="706"/>
        <v>17000</v>
      </c>
      <c r="BU243" s="61">
        <f t="shared" si="706"/>
        <v>17000</v>
      </c>
      <c r="BV243" s="61">
        <f t="shared" si="706"/>
        <v>17000</v>
      </c>
      <c r="BW243" s="61">
        <f t="shared" si="701"/>
        <v>17000</v>
      </c>
      <c r="BX243" s="61">
        <f t="shared" si="699"/>
        <v>17000</v>
      </c>
      <c r="BY243" s="61">
        <f t="shared" si="695"/>
        <v>17000</v>
      </c>
      <c r="BZ243" s="61">
        <f t="shared" si="690"/>
        <v>17000</v>
      </c>
      <c r="CA243" s="61">
        <f t="shared" si="682"/>
        <v>17000</v>
      </c>
      <c r="CB243" s="61">
        <f t="shared" si="680"/>
        <v>17000</v>
      </c>
      <c r="CC243" s="61">
        <f>TE</f>
        <v>32000</v>
      </c>
      <c r="CD243" s="61">
        <f>TE</f>
        <v>32000</v>
      </c>
      <c r="CE243" s="61">
        <f t="shared" si="667"/>
        <v>32000</v>
      </c>
      <c r="CF243" s="61">
        <f t="shared" si="660"/>
        <v>32000</v>
      </c>
      <c r="CG243" s="61">
        <f t="shared" si="644"/>
        <v>32000</v>
      </c>
      <c r="CH243" s="61">
        <f t="shared" si="648"/>
        <v>32000</v>
      </c>
      <c r="CI243" s="61">
        <f t="shared" si="641"/>
        <v>32000</v>
      </c>
      <c r="CJ243" s="61">
        <f t="shared" si="622"/>
        <v>32000</v>
      </c>
      <c r="CK243" s="61">
        <f t="shared" si="685"/>
        <v>32000</v>
      </c>
      <c r="CL243" s="61">
        <f t="shared" si="685"/>
        <v>32000</v>
      </c>
      <c r="CM243" s="61">
        <f t="shared" si="685"/>
        <v>32000</v>
      </c>
      <c r="CN243" s="61">
        <f t="shared" si="628"/>
        <v>32000</v>
      </c>
      <c r="CO243" s="61">
        <f t="shared" si="696"/>
        <v>32000</v>
      </c>
      <c r="CP243" s="61">
        <f t="shared" si="696"/>
        <v>32000</v>
      </c>
      <c r="CQ243" s="61">
        <f>TE</f>
        <v>32000</v>
      </c>
      <c r="CR243" s="61">
        <f t="shared" si="721"/>
        <v>2000</v>
      </c>
      <c r="CS243" s="61">
        <f t="shared" si="721"/>
        <v>2000</v>
      </c>
      <c r="CT243" s="61">
        <f t="shared" si="722"/>
        <v>2000</v>
      </c>
      <c r="CU243" s="61">
        <f t="shared" si="723"/>
        <v>2000</v>
      </c>
      <c r="CV243" s="61">
        <f t="shared" si="724"/>
        <v>2000</v>
      </c>
      <c r="CW243" s="61">
        <f t="shared" si="719"/>
        <v>2000</v>
      </c>
      <c r="CX243" s="61">
        <f t="shared" si="717"/>
        <v>2000</v>
      </c>
      <c r="CY243" s="61">
        <f t="shared" si="717"/>
        <v>2000</v>
      </c>
      <c r="CZ243" s="61">
        <f t="shared" si="710"/>
        <v>2000</v>
      </c>
      <c r="DA243" s="61">
        <f t="shared" si="711"/>
        <v>2000</v>
      </c>
      <c r="DB243" s="61">
        <f t="shared" si="712"/>
        <v>2000</v>
      </c>
      <c r="DC243" s="61">
        <f t="shared" si="713"/>
        <v>2000</v>
      </c>
      <c r="DD243" s="61">
        <f t="shared" si="713"/>
        <v>2000</v>
      </c>
      <c r="DE243" s="61">
        <f t="shared" si="713"/>
        <v>2000</v>
      </c>
      <c r="DF243" s="61">
        <f t="shared" si="713"/>
        <v>2000</v>
      </c>
      <c r="DG243" s="61">
        <f t="shared" si="713"/>
        <v>2000</v>
      </c>
      <c r="DH243" s="61">
        <f t="shared" si="713"/>
        <v>2000</v>
      </c>
      <c r="DI243" s="61">
        <f t="shared" si="686"/>
        <v>2000</v>
      </c>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row>
    <row r="244" spans="1:233" ht="1.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f>MH</f>
        <v>21000</v>
      </c>
      <c r="BC244" s="61">
        <f t="shared" si="708"/>
        <v>21000</v>
      </c>
      <c r="BD244" s="61">
        <f t="shared" si="708"/>
        <v>21000</v>
      </c>
      <c r="BE244" s="61">
        <f t="shared" si="708"/>
        <v>21000</v>
      </c>
      <c r="BF244" s="61">
        <f t="shared" si="689"/>
        <v>21000</v>
      </c>
      <c r="BG244" s="61">
        <f t="shared" si="702"/>
        <v>21000</v>
      </c>
      <c r="BH244" s="61">
        <f t="shared" si="702"/>
        <v>21000</v>
      </c>
      <c r="BI244" s="61">
        <f t="shared" si="720"/>
        <v>17000</v>
      </c>
      <c r="BJ244" s="61">
        <f t="shared" si="720"/>
        <v>17000</v>
      </c>
      <c r="BK244" s="61">
        <f t="shared" si="718"/>
        <v>17000</v>
      </c>
      <c r="BL244" s="61">
        <f t="shared" si="716"/>
        <v>17000</v>
      </c>
      <c r="BM244" s="61">
        <f t="shared" si="714"/>
        <v>17000</v>
      </c>
      <c r="BN244" s="61">
        <f t="shared" si="714"/>
        <v>17000</v>
      </c>
      <c r="BO244" s="61">
        <f t="shared" si="709"/>
        <v>17000</v>
      </c>
      <c r="BP244" s="61">
        <f t="shared" si="709"/>
        <v>17000</v>
      </c>
      <c r="BQ244" s="61">
        <f t="shared" si="709"/>
        <v>17000</v>
      </c>
      <c r="BR244" s="61">
        <f t="shared" si="704"/>
        <v>17000</v>
      </c>
      <c r="BS244" s="61">
        <f t="shared" si="706"/>
        <v>17000</v>
      </c>
      <c r="BT244" s="61">
        <f t="shared" si="706"/>
        <v>17000</v>
      </c>
      <c r="BU244" s="61">
        <f t="shared" si="706"/>
        <v>17000</v>
      </c>
      <c r="BV244" s="61">
        <f t="shared" si="706"/>
        <v>17000</v>
      </c>
      <c r="BW244" s="61">
        <f t="shared" si="701"/>
        <v>17000</v>
      </c>
      <c r="BX244" s="61">
        <f t="shared" si="699"/>
        <v>17000</v>
      </c>
      <c r="BY244" s="61">
        <f t="shared" si="695"/>
        <v>17000</v>
      </c>
      <c r="BZ244" s="61">
        <f t="shared" si="690"/>
        <v>17000</v>
      </c>
      <c r="CA244" s="61">
        <f t="shared" si="682"/>
        <v>17000</v>
      </c>
      <c r="CB244" s="61">
        <f t="shared" si="680"/>
        <v>17000</v>
      </c>
      <c r="CC244" s="61">
        <f>TE</f>
        <v>32000</v>
      </c>
      <c r="CD244" s="61">
        <f>TE</f>
        <v>32000</v>
      </c>
      <c r="CE244" s="61">
        <f t="shared" si="667"/>
        <v>32000</v>
      </c>
      <c r="CF244" s="61">
        <f t="shared" si="660"/>
        <v>32000</v>
      </c>
      <c r="CG244" s="61">
        <f t="shared" si="644"/>
        <v>32000</v>
      </c>
      <c r="CH244" s="61">
        <f t="shared" si="648"/>
        <v>32000</v>
      </c>
      <c r="CI244" s="61">
        <f t="shared" si="641"/>
        <v>32000</v>
      </c>
      <c r="CJ244" s="61">
        <f t="shared" si="622"/>
        <v>32000</v>
      </c>
      <c r="CK244" s="61">
        <f t="shared" si="685"/>
        <v>32000</v>
      </c>
      <c r="CL244" s="61">
        <f t="shared" si="685"/>
        <v>32000</v>
      </c>
      <c r="CM244" s="61">
        <f t="shared" si="685"/>
        <v>32000</v>
      </c>
      <c r="CN244" s="61">
        <f t="shared" si="628"/>
        <v>32000</v>
      </c>
      <c r="CO244" s="61">
        <f t="shared" si="696"/>
        <v>32000</v>
      </c>
      <c r="CP244" s="61">
        <f t="shared" si="696"/>
        <v>32000</v>
      </c>
      <c r="CQ244" s="61">
        <f>TE</f>
        <v>32000</v>
      </c>
      <c r="CR244" s="61">
        <f t="shared" si="721"/>
        <v>2000</v>
      </c>
      <c r="CS244" s="61">
        <f t="shared" si="721"/>
        <v>2000</v>
      </c>
      <c r="CT244" s="61">
        <f t="shared" si="722"/>
        <v>2000</v>
      </c>
      <c r="CU244" s="61">
        <f t="shared" si="723"/>
        <v>2000</v>
      </c>
      <c r="CV244" s="61">
        <f t="shared" si="724"/>
        <v>2000</v>
      </c>
      <c r="CW244" s="61">
        <f t="shared" si="719"/>
        <v>2000</v>
      </c>
      <c r="CX244" s="61">
        <f t="shared" si="717"/>
        <v>2000</v>
      </c>
      <c r="CY244" s="61">
        <f t="shared" si="717"/>
        <v>2000</v>
      </c>
      <c r="CZ244" s="61">
        <f t="shared" si="710"/>
        <v>2000</v>
      </c>
      <c r="DA244" s="61">
        <f t="shared" si="711"/>
        <v>2000</v>
      </c>
      <c r="DB244" s="61">
        <f t="shared" si="712"/>
        <v>2000</v>
      </c>
      <c r="DC244" s="61">
        <f t="shared" ref="DC244:DD247" si="725">AP</f>
        <v>2000</v>
      </c>
      <c r="DD244" s="61">
        <f t="shared" si="725"/>
        <v>2000</v>
      </c>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row>
    <row r="245" spans="1:233" ht="1.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f t="shared" si="708"/>
        <v>21000</v>
      </c>
      <c r="BC245" s="61">
        <f t="shared" si="708"/>
        <v>21000</v>
      </c>
      <c r="BD245" s="61">
        <f t="shared" si="708"/>
        <v>21000</v>
      </c>
      <c r="BE245" s="61">
        <f t="shared" si="708"/>
        <v>21000</v>
      </c>
      <c r="BF245" s="61">
        <f t="shared" si="689"/>
        <v>21000</v>
      </c>
      <c r="BG245" s="61">
        <f t="shared" si="702"/>
        <v>21000</v>
      </c>
      <c r="BH245" s="61">
        <f t="shared" si="702"/>
        <v>21000</v>
      </c>
      <c r="BI245" s="61">
        <f>MH</f>
        <v>21000</v>
      </c>
      <c r="BJ245" s="61">
        <f t="shared" ref="BJ245:BJ271" si="726">KA</f>
        <v>17000</v>
      </c>
      <c r="BK245" s="61">
        <f t="shared" si="718"/>
        <v>17000</v>
      </c>
      <c r="BL245" s="61">
        <f t="shared" si="716"/>
        <v>17000</v>
      </c>
      <c r="BM245" s="61">
        <f t="shared" si="714"/>
        <v>17000</v>
      </c>
      <c r="BN245" s="61">
        <f t="shared" si="714"/>
        <v>17000</v>
      </c>
      <c r="BO245" s="61">
        <f t="shared" si="709"/>
        <v>17000</v>
      </c>
      <c r="BP245" s="61">
        <f t="shared" si="709"/>
        <v>17000</v>
      </c>
      <c r="BQ245" s="61">
        <f t="shared" si="709"/>
        <v>17000</v>
      </c>
      <c r="BR245" s="61">
        <f t="shared" si="704"/>
        <v>17000</v>
      </c>
      <c r="BS245" s="61">
        <f t="shared" si="706"/>
        <v>17000</v>
      </c>
      <c r="BT245" s="61">
        <f t="shared" si="706"/>
        <v>17000</v>
      </c>
      <c r="BU245" s="61">
        <f t="shared" si="706"/>
        <v>17000</v>
      </c>
      <c r="BV245" s="61">
        <f t="shared" si="706"/>
        <v>17000</v>
      </c>
      <c r="BW245" s="61">
        <f t="shared" si="701"/>
        <v>17000</v>
      </c>
      <c r="BX245" s="61">
        <f t="shared" si="699"/>
        <v>17000</v>
      </c>
      <c r="BY245" s="61">
        <f t="shared" si="695"/>
        <v>17000</v>
      </c>
      <c r="BZ245" s="61">
        <f t="shared" si="690"/>
        <v>17000</v>
      </c>
      <c r="CA245" s="61">
        <f t="shared" si="682"/>
        <v>17000</v>
      </c>
      <c r="CB245" s="61">
        <f t="shared" si="680"/>
        <v>17000</v>
      </c>
      <c r="CC245" s="61">
        <f t="shared" ref="CC245:CD249" si="727">KA</f>
        <v>17000</v>
      </c>
      <c r="CD245" s="61">
        <f t="shared" si="727"/>
        <v>17000</v>
      </c>
      <c r="CE245" s="61">
        <f t="shared" si="667"/>
        <v>32000</v>
      </c>
      <c r="CF245" s="61">
        <f t="shared" si="660"/>
        <v>32000</v>
      </c>
      <c r="CG245" s="61">
        <f t="shared" si="644"/>
        <v>32000</v>
      </c>
      <c r="CH245" s="61">
        <f t="shared" si="648"/>
        <v>32000</v>
      </c>
      <c r="CI245" s="61">
        <f t="shared" si="641"/>
        <v>32000</v>
      </c>
      <c r="CJ245" s="61">
        <f t="shared" si="622"/>
        <v>32000</v>
      </c>
      <c r="CK245" s="61">
        <f t="shared" si="685"/>
        <v>32000</v>
      </c>
      <c r="CL245" s="61">
        <f t="shared" si="685"/>
        <v>32000</v>
      </c>
      <c r="CM245" s="61">
        <f t="shared" si="685"/>
        <v>32000</v>
      </c>
      <c r="CN245" s="61">
        <f t="shared" si="628"/>
        <v>32000</v>
      </c>
      <c r="CO245" s="61">
        <f t="shared" si="696"/>
        <v>32000</v>
      </c>
      <c r="CP245" s="61">
        <f t="shared" si="696"/>
        <v>32000</v>
      </c>
      <c r="CQ245" s="61">
        <f t="shared" si="721"/>
        <v>2000</v>
      </c>
      <c r="CR245" s="61">
        <f t="shared" si="721"/>
        <v>2000</v>
      </c>
      <c r="CS245" s="61">
        <f t="shared" si="721"/>
        <v>2000</v>
      </c>
      <c r="CT245" s="61">
        <f t="shared" si="722"/>
        <v>2000</v>
      </c>
      <c r="CU245" s="61">
        <f t="shared" si="723"/>
        <v>2000</v>
      </c>
      <c r="CV245" s="61">
        <f t="shared" si="724"/>
        <v>2000</v>
      </c>
      <c r="CW245" s="61">
        <f t="shared" si="719"/>
        <v>2000</v>
      </c>
      <c r="CX245" s="61">
        <f t="shared" si="717"/>
        <v>2000</v>
      </c>
      <c r="CY245" s="61">
        <f t="shared" si="717"/>
        <v>2000</v>
      </c>
      <c r="CZ245" s="61">
        <f t="shared" si="710"/>
        <v>2000</v>
      </c>
      <c r="DA245" s="61">
        <f t="shared" si="711"/>
        <v>2000</v>
      </c>
      <c r="DB245" s="61">
        <f t="shared" si="712"/>
        <v>2000</v>
      </c>
      <c r="DC245" s="61">
        <f t="shared" si="725"/>
        <v>2000</v>
      </c>
      <c r="DD245" s="61">
        <f t="shared" si="725"/>
        <v>2000</v>
      </c>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row>
    <row r="246" spans="1:233" ht="1.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f t="shared" si="708"/>
        <v>21000</v>
      </c>
      <c r="BC246" s="61">
        <f t="shared" si="708"/>
        <v>21000</v>
      </c>
      <c r="BD246" s="61">
        <f t="shared" si="708"/>
        <v>21000</v>
      </c>
      <c r="BE246" s="61">
        <f t="shared" si="708"/>
        <v>21000</v>
      </c>
      <c r="BF246" s="61">
        <f t="shared" si="689"/>
        <v>21000</v>
      </c>
      <c r="BG246" s="61">
        <f t="shared" si="702"/>
        <v>21000</v>
      </c>
      <c r="BH246" s="61">
        <f t="shared" si="702"/>
        <v>21000</v>
      </c>
      <c r="BI246" s="61">
        <f>MH</f>
        <v>21000</v>
      </c>
      <c r="BJ246" s="61">
        <f t="shared" si="726"/>
        <v>17000</v>
      </c>
      <c r="BK246" s="61">
        <f t="shared" si="718"/>
        <v>17000</v>
      </c>
      <c r="BL246" s="61">
        <f t="shared" si="716"/>
        <v>17000</v>
      </c>
      <c r="BM246" s="61">
        <f t="shared" si="714"/>
        <v>17000</v>
      </c>
      <c r="BN246" s="61">
        <f t="shared" si="714"/>
        <v>17000</v>
      </c>
      <c r="BO246" s="61">
        <f t="shared" si="709"/>
        <v>17000</v>
      </c>
      <c r="BP246" s="61">
        <f t="shared" si="709"/>
        <v>17000</v>
      </c>
      <c r="BQ246" s="61">
        <f t="shared" si="709"/>
        <v>17000</v>
      </c>
      <c r="BR246" s="61">
        <f t="shared" si="704"/>
        <v>17000</v>
      </c>
      <c r="BS246" s="61">
        <f t="shared" si="706"/>
        <v>17000</v>
      </c>
      <c r="BT246" s="61">
        <f t="shared" si="706"/>
        <v>17000</v>
      </c>
      <c r="BU246" s="61">
        <f t="shared" si="706"/>
        <v>17000</v>
      </c>
      <c r="BV246" s="61">
        <f t="shared" si="706"/>
        <v>17000</v>
      </c>
      <c r="BW246" s="61">
        <f t="shared" si="701"/>
        <v>17000</v>
      </c>
      <c r="BX246" s="61">
        <f t="shared" si="699"/>
        <v>17000</v>
      </c>
      <c r="BY246" s="61">
        <f t="shared" si="695"/>
        <v>17000</v>
      </c>
      <c r="BZ246" s="61">
        <f t="shared" si="690"/>
        <v>17000</v>
      </c>
      <c r="CA246" s="61">
        <f t="shared" si="682"/>
        <v>17000</v>
      </c>
      <c r="CB246" s="61">
        <f t="shared" si="680"/>
        <v>17000</v>
      </c>
      <c r="CC246" s="61">
        <f t="shared" si="727"/>
        <v>17000</v>
      </c>
      <c r="CD246" s="61">
        <f t="shared" si="727"/>
        <v>17000</v>
      </c>
      <c r="CE246" s="61">
        <f t="shared" si="667"/>
        <v>32000</v>
      </c>
      <c r="CF246" s="61">
        <f t="shared" si="660"/>
        <v>32000</v>
      </c>
      <c r="CG246" s="61">
        <f t="shared" si="644"/>
        <v>32000</v>
      </c>
      <c r="CH246" s="61">
        <f t="shared" si="648"/>
        <v>32000</v>
      </c>
      <c r="CI246" s="61">
        <f t="shared" si="641"/>
        <v>32000</v>
      </c>
      <c r="CJ246" s="61">
        <f t="shared" si="622"/>
        <v>32000</v>
      </c>
      <c r="CK246" s="61">
        <f t="shared" si="685"/>
        <v>32000</v>
      </c>
      <c r="CL246" s="61">
        <f t="shared" si="685"/>
        <v>32000</v>
      </c>
      <c r="CM246" s="61">
        <f t="shared" si="685"/>
        <v>32000</v>
      </c>
      <c r="CN246" s="61">
        <f t="shared" si="628"/>
        <v>32000</v>
      </c>
      <c r="CO246" s="61">
        <f t="shared" si="696"/>
        <v>32000</v>
      </c>
      <c r="CP246" s="61">
        <f t="shared" si="696"/>
        <v>32000</v>
      </c>
      <c r="CQ246" s="61">
        <f t="shared" si="721"/>
        <v>2000</v>
      </c>
      <c r="CR246" s="61">
        <f t="shared" si="721"/>
        <v>2000</v>
      </c>
      <c r="CS246" s="61">
        <f t="shared" si="721"/>
        <v>2000</v>
      </c>
      <c r="CT246" s="61">
        <f t="shared" si="722"/>
        <v>2000</v>
      </c>
      <c r="CU246" s="61">
        <f t="shared" si="723"/>
        <v>2000</v>
      </c>
      <c r="CV246" s="61">
        <f t="shared" si="724"/>
        <v>2000</v>
      </c>
      <c r="CW246" s="61">
        <f t="shared" si="719"/>
        <v>2000</v>
      </c>
      <c r="CX246" s="61">
        <f t="shared" si="717"/>
        <v>2000</v>
      </c>
      <c r="CY246" s="61">
        <f t="shared" si="717"/>
        <v>2000</v>
      </c>
      <c r="CZ246" s="61">
        <f t="shared" si="710"/>
        <v>2000</v>
      </c>
      <c r="DA246" s="61">
        <f t="shared" si="711"/>
        <v>2000</v>
      </c>
      <c r="DB246" s="61">
        <f t="shared" si="712"/>
        <v>2000</v>
      </c>
      <c r="DC246" s="61">
        <f t="shared" si="725"/>
        <v>2000</v>
      </c>
      <c r="DD246" s="61">
        <f t="shared" si="725"/>
        <v>2000</v>
      </c>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row>
    <row r="247" spans="1:233" ht="1.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f t="shared" si="708"/>
        <v>21000</v>
      </c>
      <c r="BD247" s="61">
        <f t="shared" si="708"/>
        <v>21000</v>
      </c>
      <c r="BE247" s="61">
        <f t="shared" si="708"/>
        <v>21000</v>
      </c>
      <c r="BF247" s="61">
        <f t="shared" si="689"/>
        <v>21000</v>
      </c>
      <c r="BG247" s="61">
        <f t="shared" si="702"/>
        <v>21000</v>
      </c>
      <c r="BH247" s="61">
        <f t="shared" si="702"/>
        <v>21000</v>
      </c>
      <c r="BI247" s="61">
        <f>MH</f>
        <v>21000</v>
      </c>
      <c r="BJ247" s="61">
        <f t="shared" si="726"/>
        <v>17000</v>
      </c>
      <c r="BK247" s="61">
        <f t="shared" si="718"/>
        <v>17000</v>
      </c>
      <c r="BL247" s="61">
        <f t="shared" si="716"/>
        <v>17000</v>
      </c>
      <c r="BM247" s="61">
        <f t="shared" si="714"/>
        <v>17000</v>
      </c>
      <c r="BN247" s="61">
        <f t="shared" si="714"/>
        <v>17000</v>
      </c>
      <c r="BO247" s="61">
        <f t="shared" si="709"/>
        <v>17000</v>
      </c>
      <c r="BP247" s="61">
        <f t="shared" si="709"/>
        <v>17000</v>
      </c>
      <c r="BQ247" s="61">
        <f t="shared" si="709"/>
        <v>17000</v>
      </c>
      <c r="BR247" s="61">
        <f t="shared" si="704"/>
        <v>17000</v>
      </c>
      <c r="BS247" s="61">
        <f t="shared" si="706"/>
        <v>17000</v>
      </c>
      <c r="BT247" s="61">
        <f t="shared" si="706"/>
        <v>17000</v>
      </c>
      <c r="BU247" s="61">
        <f t="shared" si="706"/>
        <v>17000</v>
      </c>
      <c r="BV247" s="61">
        <f t="shared" si="706"/>
        <v>17000</v>
      </c>
      <c r="BW247" s="61">
        <f t="shared" si="701"/>
        <v>17000</v>
      </c>
      <c r="BX247" s="61">
        <f t="shared" si="699"/>
        <v>17000</v>
      </c>
      <c r="BY247" s="61">
        <f t="shared" si="695"/>
        <v>17000</v>
      </c>
      <c r="BZ247" s="61">
        <f t="shared" si="690"/>
        <v>17000</v>
      </c>
      <c r="CA247" s="61">
        <f t="shared" si="682"/>
        <v>17000</v>
      </c>
      <c r="CB247" s="61">
        <f t="shared" si="680"/>
        <v>17000</v>
      </c>
      <c r="CC247" s="61">
        <f t="shared" si="727"/>
        <v>17000</v>
      </c>
      <c r="CD247" s="61">
        <f>TE</f>
        <v>32000</v>
      </c>
      <c r="CE247" s="61">
        <f t="shared" si="667"/>
        <v>32000</v>
      </c>
      <c r="CF247" s="61">
        <f t="shared" si="660"/>
        <v>32000</v>
      </c>
      <c r="CG247" s="61">
        <f t="shared" si="644"/>
        <v>32000</v>
      </c>
      <c r="CH247" s="61">
        <f t="shared" si="648"/>
        <v>32000</v>
      </c>
      <c r="CI247" s="61">
        <f t="shared" si="641"/>
        <v>32000</v>
      </c>
      <c r="CJ247" s="61">
        <f t="shared" si="622"/>
        <v>32000</v>
      </c>
      <c r="CK247" s="61">
        <f t="shared" si="685"/>
        <v>32000</v>
      </c>
      <c r="CL247" s="61">
        <f t="shared" si="685"/>
        <v>32000</v>
      </c>
      <c r="CM247" s="61">
        <f t="shared" si="685"/>
        <v>32000</v>
      </c>
      <c r="CN247" s="61">
        <f t="shared" si="628"/>
        <v>32000</v>
      </c>
      <c r="CO247" s="61">
        <f t="shared" ref="CO247:CO273" si="728">AP</f>
        <v>2000</v>
      </c>
      <c r="CP247" s="61">
        <f t="shared" ref="CP247:CP272" si="729">AP</f>
        <v>2000</v>
      </c>
      <c r="CQ247" s="61">
        <f t="shared" si="721"/>
        <v>2000</v>
      </c>
      <c r="CR247" s="61">
        <f t="shared" si="721"/>
        <v>2000</v>
      </c>
      <c r="CS247" s="61">
        <f t="shared" si="721"/>
        <v>2000</v>
      </c>
      <c r="CT247" s="61">
        <f t="shared" si="722"/>
        <v>2000</v>
      </c>
      <c r="CU247" s="61">
        <f t="shared" ref="CU247:CU278" si="730">AP</f>
        <v>2000</v>
      </c>
      <c r="CV247" s="61">
        <f t="shared" si="724"/>
        <v>2000</v>
      </c>
      <c r="CW247" s="61">
        <f t="shared" si="719"/>
        <v>2000</v>
      </c>
      <c r="CX247" s="61">
        <f t="shared" si="717"/>
        <v>2000</v>
      </c>
      <c r="CY247" s="61">
        <f t="shared" si="717"/>
        <v>2000</v>
      </c>
      <c r="CZ247" s="61">
        <f t="shared" si="710"/>
        <v>2000</v>
      </c>
      <c r="DA247" s="61">
        <f t="shared" si="711"/>
        <v>2000</v>
      </c>
      <c r="DB247" s="61">
        <f t="shared" si="712"/>
        <v>2000</v>
      </c>
      <c r="DC247" s="61">
        <f t="shared" si="725"/>
        <v>2000</v>
      </c>
      <c r="DD247" s="61">
        <f t="shared" si="725"/>
        <v>2000</v>
      </c>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row>
    <row r="248" spans="1:233" ht="1.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f t="shared" si="708"/>
        <v>21000</v>
      </c>
      <c r="BD248" s="61">
        <f t="shared" si="708"/>
        <v>21000</v>
      </c>
      <c r="BE248" s="61">
        <f t="shared" si="708"/>
        <v>21000</v>
      </c>
      <c r="BF248" s="61">
        <f t="shared" si="689"/>
        <v>21000</v>
      </c>
      <c r="BG248" s="61">
        <f t="shared" si="702"/>
        <v>21000</v>
      </c>
      <c r="BH248" s="61">
        <f t="shared" si="702"/>
        <v>21000</v>
      </c>
      <c r="BI248" s="61">
        <f>MH</f>
        <v>21000</v>
      </c>
      <c r="BJ248" s="61">
        <f t="shared" si="726"/>
        <v>17000</v>
      </c>
      <c r="BK248" s="61">
        <f t="shared" si="718"/>
        <v>17000</v>
      </c>
      <c r="BL248" s="61">
        <f t="shared" si="716"/>
        <v>17000</v>
      </c>
      <c r="BM248" s="61">
        <f t="shared" si="714"/>
        <v>17000</v>
      </c>
      <c r="BN248" s="61">
        <f t="shared" si="714"/>
        <v>17000</v>
      </c>
      <c r="BO248" s="61">
        <f t="shared" si="709"/>
        <v>17000</v>
      </c>
      <c r="BP248" s="61">
        <f t="shared" si="709"/>
        <v>17000</v>
      </c>
      <c r="BQ248" s="61">
        <f t="shared" si="709"/>
        <v>17000</v>
      </c>
      <c r="BR248" s="61">
        <f t="shared" si="704"/>
        <v>17000</v>
      </c>
      <c r="BS248" s="61">
        <f t="shared" si="706"/>
        <v>17000</v>
      </c>
      <c r="BT248" s="61">
        <f t="shared" si="706"/>
        <v>17000</v>
      </c>
      <c r="BU248" s="61">
        <f t="shared" si="706"/>
        <v>17000</v>
      </c>
      <c r="BV248" s="61">
        <f t="shared" si="706"/>
        <v>17000</v>
      </c>
      <c r="BW248" s="61">
        <f t="shared" si="701"/>
        <v>17000</v>
      </c>
      <c r="BX248" s="61">
        <f t="shared" si="699"/>
        <v>17000</v>
      </c>
      <c r="BY248" s="61">
        <f t="shared" si="695"/>
        <v>17000</v>
      </c>
      <c r="BZ248" s="61">
        <f t="shared" si="690"/>
        <v>17000</v>
      </c>
      <c r="CA248" s="61">
        <f t="shared" si="682"/>
        <v>17000</v>
      </c>
      <c r="CB248" s="61">
        <f t="shared" si="680"/>
        <v>17000</v>
      </c>
      <c r="CC248" s="61">
        <f t="shared" si="727"/>
        <v>17000</v>
      </c>
      <c r="CD248" s="61">
        <f>TE</f>
        <v>32000</v>
      </c>
      <c r="CE248" s="61">
        <f t="shared" si="667"/>
        <v>32000</v>
      </c>
      <c r="CF248" s="61">
        <f t="shared" si="660"/>
        <v>32000</v>
      </c>
      <c r="CG248" s="61">
        <f t="shared" si="644"/>
        <v>32000</v>
      </c>
      <c r="CH248" s="61">
        <f t="shared" si="648"/>
        <v>32000</v>
      </c>
      <c r="CI248" s="61">
        <f t="shared" si="641"/>
        <v>32000</v>
      </c>
      <c r="CJ248" s="61">
        <f t="shared" si="622"/>
        <v>32000</v>
      </c>
      <c r="CK248" s="61">
        <f t="shared" ref="CK248:CM266" si="731">AP</f>
        <v>2000</v>
      </c>
      <c r="CL248" s="61">
        <f t="shared" si="731"/>
        <v>2000</v>
      </c>
      <c r="CM248" s="61">
        <f t="shared" si="731"/>
        <v>2000</v>
      </c>
      <c r="CN248" s="61">
        <f t="shared" ref="CN248:CN272" si="732">AP</f>
        <v>2000</v>
      </c>
      <c r="CO248" s="61">
        <f t="shared" si="728"/>
        <v>2000</v>
      </c>
      <c r="CP248" s="61">
        <f t="shared" si="729"/>
        <v>2000</v>
      </c>
      <c r="CQ248" s="61">
        <f t="shared" si="721"/>
        <v>2000</v>
      </c>
      <c r="CR248" s="61">
        <f t="shared" si="721"/>
        <v>2000</v>
      </c>
      <c r="CS248" s="61">
        <f t="shared" si="721"/>
        <v>2000</v>
      </c>
      <c r="CT248" s="61">
        <f t="shared" si="722"/>
        <v>2000</v>
      </c>
      <c r="CU248" s="61">
        <f t="shared" si="730"/>
        <v>2000</v>
      </c>
      <c r="CV248" s="61">
        <f t="shared" si="724"/>
        <v>2000</v>
      </c>
      <c r="CW248" s="61">
        <f t="shared" si="719"/>
        <v>2000</v>
      </c>
      <c r="CX248" s="61">
        <f t="shared" si="717"/>
        <v>2000</v>
      </c>
      <c r="CY248" s="61">
        <f t="shared" si="717"/>
        <v>2000</v>
      </c>
      <c r="CZ248" s="61">
        <f t="shared" si="710"/>
        <v>2000</v>
      </c>
      <c r="DA248" s="61">
        <f t="shared" si="711"/>
        <v>2000</v>
      </c>
      <c r="DB248" s="61">
        <f t="shared" si="712"/>
        <v>2000</v>
      </c>
      <c r="DC248" s="61">
        <f>AP</f>
        <v>2000</v>
      </c>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row>
    <row r="249" spans="1:233" ht="1.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f t="shared" si="708"/>
        <v>21000</v>
      </c>
      <c r="BD249" s="61">
        <f>MH</f>
        <v>21000</v>
      </c>
      <c r="BE249" s="61">
        <f>MH</f>
        <v>21000</v>
      </c>
      <c r="BF249" s="61">
        <f t="shared" si="689"/>
        <v>21000</v>
      </c>
      <c r="BG249" s="61">
        <f t="shared" si="702"/>
        <v>21000</v>
      </c>
      <c r="BH249" s="61">
        <f t="shared" si="702"/>
        <v>21000</v>
      </c>
      <c r="BI249" s="61">
        <f t="shared" ref="BI249:BI265" si="733">KA</f>
        <v>17000</v>
      </c>
      <c r="BJ249" s="61">
        <f t="shared" si="726"/>
        <v>17000</v>
      </c>
      <c r="BK249" s="61">
        <f t="shared" si="718"/>
        <v>17000</v>
      </c>
      <c r="BL249" s="61">
        <f t="shared" si="716"/>
        <v>17000</v>
      </c>
      <c r="BM249" s="61">
        <f t="shared" si="714"/>
        <v>17000</v>
      </c>
      <c r="BN249" s="61">
        <f t="shared" si="714"/>
        <v>17000</v>
      </c>
      <c r="BO249" s="61">
        <f t="shared" si="709"/>
        <v>17000</v>
      </c>
      <c r="BP249" s="61">
        <f t="shared" si="709"/>
        <v>17000</v>
      </c>
      <c r="BQ249" s="61">
        <f t="shared" si="709"/>
        <v>17000</v>
      </c>
      <c r="BR249" s="61">
        <f t="shared" si="704"/>
        <v>17000</v>
      </c>
      <c r="BS249" s="61">
        <f t="shared" si="706"/>
        <v>17000</v>
      </c>
      <c r="BT249" s="61">
        <f t="shared" si="706"/>
        <v>17000</v>
      </c>
      <c r="BU249" s="61">
        <f t="shared" si="706"/>
        <v>17000</v>
      </c>
      <c r="BV249" s="61">
        <f t="shared" si="706"/>
        <v>17000</v>
      </c>
      <c r="BW249" s="61">
        <f t="shared" si="701"/>
        <v>17000</v>
      </c>
      <c r="BX249" s="61">
        <f t="shared" si="699"/>
        <v>17000</v>
      </c>
      <c r="BY249" s="61">
        <f t="shared" si="695"/>
        <v>17000</v>
      </c>
      <c r="BZ249" s="61">
        <f t="shared" si="690"/>
        <v>17000</v>
      </c>
      <c r="CA249" s="61">
        <f t="shared" si="682"/>
        <v>17000</v>
      </c>
      <c r="CB249" s="61">
        <f t="shared" si="680"/>
        <v>17000</v>
      </c>
      <c r="CC249" s="61">
        <f t="shared" si="727"/>
        <v>17000</v>
      </c>
      <c r="CD249" s="61">
        <f t="shared" si="727"/>
        <v>17000</v>
      </c>
      <c r="CE249" s="61">
        <f t="shared" si="667"/>
        <v>32000</v>
      </c>
      <c r="CF249" s="61">
        <f t="shared" si="660"/>
        <v>32000</v>
      </c>
      <c r="CG249" s="61">
        <f t="shared" si="644"/>
        <v>32000</v>
      </c>
      <c r="CH249" s="61">
        <f t="shared" si="648"/>
        <v>32000</v>
      </c>
      <c r="CI249" s="61">
        <f t="shared" si="641"/>
        <v>32000</v>
      </c>
      <c r="CJ249" s="61">
        <f t="shared" ref="CJ249:CJ274" si="734">AP</f>
        <v>2000</v>
      </c>
      <c r="CK249" s="61">
        <f t="shared" si="731"/>
        <v>2000</v>
      </c>
      <c r="CL249" s="61">
        <f t="shared" si="731"/>
        <v>2000</v>
      </c>
      <c r="CM249" s="61">
        <f t="shared" si="731"/>
        <v>2000</v>
      </c>
      <c r="CN249" s="61">
        <f t="shared" si="732"/>
        <v>2000</v>
      </c>
      <c r="CO249" s="61">
        <f t="shared" si="728"/>
        <v>2000</v>
      </c>
      <c r="CP249" s="61">
        <f t="shared" si="729"/>
        <v>2000</v>
      </c>
      <c r="CQ249" s="61">
        <f t="shared" si="721"/>
        <v>2000</v>
      </c>
      <c r="CR249" s="61">
        <f t="shared" si="721"/>
        <v>2000</v>
      </c>
      <c r="CS249" s="61">
        <f t="shared" si="721"/>
        <v>2000</v>
      </c>
      <c r="CT249" s="61">
        <f t="shared" si="722"/>
        <v>2000</v>
      </c>
      <c r="CU249" s="61">
        <f t="shared" si="730"/>
        <v>2000</v>
      </c>
      <c r="CV249" s="61">
        <f t="shared" si="724"/>
        <v>2000</v>
      </c>
      <c r="CW249" s="61">
        <f t="shared" si="719"/>
        <v>2000</v>
      </c>
      <c r="CX249" s="61">
        <f t="shared" si="717"/>
        <v>2000</v>
      </c>
      <c r="CY249" s="61">
        <f t="shared" si="717"/>
        <v>2000</v>
      </c>
      <c r="CZ249" s="61">
        <f t="shared" si="710"/>
        <v>2000</v>
      </c>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row>
    <row r="250" spans="1:233" ht="1.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f>MH</f>
        <v>21000</v>
      </c>
      <c r="BE250" s="61">
        <f>MH</f>
        <v>21000</v>
      </c>
      <c r="BF250" s="61">
        <f t="shared" si="689"/>
        <v>21000</v>
      </c>
      <c r="BG250" s="61">
        <f t="shared" si="702"/>
        <v>21000</v>
      </c>
      <c r="BH250" s="61">
        <f t="shared" si="702"/>
        <v>21000</v>
      </c>
      <c r="BI250" s="61">
        <f t="shared" si="733"/>
        <v>17000</v>
      </c>
      <c r="BJ250" s="61">
        <f t="shared" si="726"/>
        <v>17000</v>
      </c>
      <c r="BK250" s="61">
        <f t="shared" si="718"/>
        <v>17000</v>
      </c>
      <c r="BL250" s="61">
        <f t="shared" si="716"/>
        <v>17000</v>
      </c>
      <c r="BM250" s="61">
        <f t="shared" si="714"/>
        <v>17000</v>
      </c>
      <c r="BN250" s="61">
        <f t="shared" si="714"/>
        <v>17000</v>
      </c>
      <c r="BO250" s="61">
        <f t="shared" si="709"/>
        <v>17000</v>
      </c>
      <c r="BP250" s="61">
        <f t="shared" si="709"/>
        <v>17000</v>
      </c>
      <c r="BQ250" s="61">
        <f t="shared" si="709"/>
        <v>17000</v>
      </c>
      <c r="BR250" s="61">
        <f t="shared" si="704"/>
        <v>17000</v>
      </c>
      <c r="BS250" s="61">
        <f t="shared" si="706"/>
        <v>17000</v>
      </c>
      <c r="BT250" s="61">
        <f t="shared" si="706"/>
        <v>17000</v>
      </c>
      <c r="BU250" s="61">
        <f t="shared" si="706"/>
        <v>17000</v>
      </c>
      <c r="BV250" s="61">
        <f t="shared" si="706"/>
        <v>17000</v>
      </c>
      <c r="BW250" s="61">
        <f t="shared" si="701"/>
        <v>17000</v>
      </c>
      <c r="BX250" s="61">
        <f t="shared" si="699"/>
        <v>17000</v>
      </c>
      <c r="BY250" s="61">
        <f t="shared" si="695"/>
        <v>17000</v>
      </c>
      <c r="BZ250" s="61">
        <f t="shared" si="690"/>
        <v>17000</v>
      </c>
      <c r="CA250" s="61">
        <f t="shared" si="682"/>
        <v>17000</v>
      </c>
      <c r="CB250" s="61">
        <f t="shared" ref="CB250:CD266" si="735">AP</f>
        <v>2000</v>
      </c>
      <c r="CC250" s="61">
        <f t="shared" si="735"/>
        <v>2000</v>
      </c>
      <c r="CD250" s="61">
        <f t="shared" si="735"/>
        <v>2000</v>
      </c>
      <c r="CE250" s="61">
        <f t="shared" ref="CE250:CE273" si="736">AP</f>
        <v>2000</v>
      </c>
      <c r="CF250" s="61">
        <f t="shared" si="660"/>
        <v>32000</v>
      </c>
      <c r="CG250" s="61">
        <f t="shared" si="644"/>
        <v>32000</v>
      </c>
      <c r="CH250" s="61">
        <f t="shared" si="648"/>
        <v>32000</v>
      </c>
      <c r="CI250" s="61">
        <f t="shared" si="641"/>
        <v>32000</v>
      </c>
      <c r="CJ250" s="61">
        <f t="shared" si="734"/>
        <v>2000</v>
      </c>
      <c r="CK250" s="61">
        <f t="shared" si="731"/>
        <v>2000</v>
      </c>
      <c r="CL250" s="61">
        <f t="shared" si="731"/>
        <v>2000</v>
      </c>
      <c r="CM250" s="61">
        <f t="shared" si="731"/>
        <v>2000</v>
      </c>
      <c r="CN250" s="61">
        <f t="shared" si="732"/>
        <v>2000</v>
      </c>
      <c r="CO250" s="61">
        <f t="shared" si="728"/>
        <v>2000</v>
      </c>
      <c r="CP250" s="61">
        <f t="shared" si="729"/>
        <v>2000</v>
      </c>
      <c r="CQ250" s="61">
        <f t="shared" ref="CQ250:CS269" si="737">AP</f>
        <v>2000</v>
      </c>
      <c r="CR250" s="61">
        <f t="shared" si="737"/>
        <v>2000</v>
      </c>
      <c r="CS250" s="61">
        <f t="shared" si="737"/>
        <v>2000</v>
      </c>
      <c r="CT250" s="61">
        <f t="shared" si="722"/>
        <v>2000</v>
      </c>
      <c r="CU250" s="61">
        <f t="shared" si="730"/>
        <v>2000</v>
      </c>
      <c r="CV250" s="61">
        <f t="shared" ref="CV250:CV277" si="738">AP</f>
        <v>2000</v>
      </c>
      <c r="CW250" s="61">
        <f t="shared" si="719"/>
        <v>2000</v>
      </c>
      <c r="CX250" s="61">
        <f>AP</f>
        <v>2000</v>
      </c>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row>
    <row r="251" spans="1:233" ht="1.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f t="shared" ref="BD251:BE256" si="739">GO</f>
        <v>11000</v>
      </c>
      <c r="BE251" s="61">
        <f t="shared" si="739"/>
        <v>11000</v>
      </c>
      <c r="BF251" s="61">
        <f t="shared" si="689"/>
        <v>21000</v>
      </c>
      <c r="BG251" s="61">
        <f>MH</f>
        <v>21000</v>
      </c>
      <c r="BH251" s="61">
        <f t="shared" ref="BH251:BH263" si="740">KA</f>
        <v>17000</v>
      </c>
      <c r="BI251" s="61">
        <f t="shared" si="733"/>
        <v>17000</v>
      </c>
      <c r="BJ251" s="61">
        <f t="shared" si="726"/>
        <v>17000</v>
      </c>
      <c r="BK251" s="61">
        <f t="shared" si="718"/>
        <v>17000</v>
      </c>
      <c r="BL251" s="61">
        <f t="shared" si="716"/>
        <v>17000</v>
      </c>
      <c r="BM251" s="61">
        <f t="shared" si="714"/>
        <v>17000</v>
      </c>
      <c r="BN251" s="61">
        <f t="shared" si="714"/>
        <v>17000</v>
      </c>
      <c r="BO251" s="61">
        <f t="shared" si="709"/>
        <v>17000</v>
      </c>
      <c r="BP251" s="61">
        <f t="shared" si="709"/>
        <v>17000</v>
      </c>
      <c r="BQ251" s="61">
        <f t="shared" si="709"/>
        <v>17000</v>
      </c>
      <c r="BR251" s="61">
        <f t="shared" si="704"/>
        <v>17000</v>
      </c>
      <c r="BS251" s="61">
        <f t="shared" si="706"/>
        <v>17000</v>
      </c>
      <c r="BT251" s="61">
        <f t="shared" si="706"/>
        <v>17000</v>
      </c>
      <c r="BU251" s="61">
        <f t="shared" si="706"/>
        <v>17000</v>
      </c>
      <c r="BV251" s="61">
        <f t="shared" si="706"/>
        <v>17000</v>
      </c>
      <c r="BW251" s="61">
        <f t="shared" si="701"/>
        <v>17000</v>
      </c>
      <c r="BX251" s="61">
        <f t="shared" si="699"/>
        <v>17000</v>
      </c>
      <c r="BY251" s="61">
        <f t="shared" si="695"/>
        <v>17000</v>
      </c>
      <c r="BZ251" s="61">
        <f t="shared" si="690"/>
        <v>17000</v>
      </c>
      <c r="CA251" s="61">
        <f t="shared" si="682"/>
        <v>17000</v>
      </c>
      <c r="CB251" s="61">
        <f t="shared" si="735"/>
        <v>2000</v>
      </c>
      <c r="CC251" s="61">
        <f t="shared" si="735"/>
        <v>2000</v>
      </c>
      <c r="CD251" s="61">
        <f t="shared" si="735"/>
        <v>2000</v>
      </c>
      <c r="CE251" s="61">
        <f t="shared" si="736"/>
        <v>2000</v>
      </c>
      <c r="CF251" s="61">
        <f t="shared" ref="CF251:CF252" si="741">AP</f>
        <v>2000</v>
      </c>
      <c r="CG251" s="61">
        <f t="shared" ref="CG251:CG271" si="742">AP</f>
        <v>2000</v>
      </c>
      <c r="CH251" s="61">
        <f t="shared" ref="CH251:CI252" si="743">AP</f>
        <v>2000</v>
      </c>
      <c r="CI251" s="61">
        <f t="shared" si="743"/>
        <v>2000</v>
      </c>
      <c r="CJ251" s="61">
        <f t="shared" si="734"/>
        <v>2000</v>
      </c>
      <c r="CK251" s="61">
        <f t="shared" si="731"/>
        <v>2000</v>
      </c>
      <c r="CL251" s="61">
        <f t="shared" si="731"/>
        <v>2000</v>
      </c>
      <c r="CM251" s="61">
        <f t="shared" si="731"/>
        <v>2000</v>
      </c>
      <c r="CN251" s="61">
        <f t="shared" si="732"/>
        <v>2000</v>
      </c>
      <c r="CO251" s="61">
        <f t="shared" si="728"/>
        <v>2000</v>
      </c>
      <c r="CP251" s="61">
        <f t="shared" si="729"/>
        <v>2000</v>
      </c>
      <c r="CQ251" s="61">
        <f t="shared" si="737"/>
        <v>2000</v>
      </c>
      <c r="CR251" s="61">
        <f t="shared" si="737"/>
        <v>2000</v>
      </c>
      <c r="CS251" s="61">
        <f t="shared" si="737"/>
        <v>2000</v>
      </c>
      <c r="CT251" s="61">
        <f t="shared" si="722"/>
        <v>2000</v>
      </c>
      <c r="CU251" s="61">
        <f t="shared" si="730"/>
        <v>2000</v>
      </c>
      <c r="CV251" s="61">
        <f t="shared" si="738"/>
        <v>2000</v>
      </c>
      <c r="CW251" s="61">
        <f t="shared" si="719"/>
        <v>2000</v>
      </c>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row>
    <row r="252" spans="1:233" ht="1.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f>GO</f>
        <v>11000</v>
      </c>
      <c r="BE252" s="61">
        <f t="shared" si="739"/>
        <v>11000</v>
      </c>
      <c r="BF252" s="61">
        <f t="shared" ref="BF252:BG259" si="744">GO</f>
        <v>11000</v>
      </c>
      <c r="BG252" s="61">
        <f t="shared" si="744"/>
        <v>11000</v>
      </c>
      <c r="BH252" s="61">
        <f t="shared" si="740"/>
        <v>17000</v>
      </c>
      <c r="BI252" s="61">
        <f t="shared" si="733"/>
        <v>17000</v>
      </c>
      <c r="BJ252" s="61">
        <f t="shared" si="726"/>
        <v>17000</v>
      </c>
      <c r="BK252" s="61">
        <f t="shared" si="718"/>
        <v>17000</v>
      </c>
      <c r="BL252" s="61">
        <f t="shared" si="716"/>
        <v>17000</v>
      </c>
      <c r="BM252" s="61">
        <f t="shared" si="714"/>
        <v>17000</v>
      </c>
      <c r="BN252" s="61">
        <f t="shared" si="714"/>
        <v>17000</v>
      </c>
      <c r="BO252" s="61">
        <f t="shared" si="709"/>
        <v>17000</v>
      </c>
      <c r="BP252" s="61">
        <f t="shared" si="709"/>
        <v>17000</v>
      </c>
      <c r="BQ252" s="61">
        <f t="shared" si="709"/>
        <v>17000</v>
      </c>
      <c r="BR252" s="61">
        <f t="shared" si="704"/>
        <v>17000</v>
      </c>
      <c r="BS252" s="61">
        <f t="shared" si="706"/>
        <v>17000</v>
      </c>
      <c r="BT252" s="61">
        <f t="shared" si="706"/>
        <v>17000</v>
      </c>
      <c r="BU252" s="61">
        <f t="shared" si="706"/>
        <v>17000</v>
      </c>
      <c r="BV252" s="61">
        <f t="shared" si="706"/>
        <v>17000</v>
      </c>
      <c r="BW252" s="61">
        <f t="shared" si="701"/>
        <v>17000</v>
      </c>
      <c r="BX252" s="61">
        <f t="shared" si="699"/>
        <v>17000</v>
      </c>
      <c r="BY252" s="61">
        <f t="shared" si="695"/>
        <v>17000</v>
      </c>
      <c r="BZ252" s="61">
        <f t="shared" si="690"/>
        <v>17000</v>
      </c>
      <c r="CA252" s="61">
        <f t="shared" si="682"/>
        <v>17000</v>
      </c>
      <c r="CB252" s="61">
        <f t="shared" si="735"/>
        <v>2000</v>
      </c>
      <c r="CC252" s="61">
        <f t="shared" si="735"/>
        <v>2000</v>
      </c>
      <c r="CD252" s="61">
        <f t="shared" si="735"/>
        <v>2000</v>
      </c>
      <c r="CE252" s="61">
        <f t="shared" si="736"/>
        <v>2000</v>
      </c>
      <c r="CF252" s="61">
        <f t="shared" si="741"/>
        <v>2000</v>
      </c>
      <c r="CG252" s="61">
        <f t="shared" si="742"/>
        <v>2000</v>
      </c>
      <c r="CH252" s="61">
        <f t="shared" si="743"/>
        <v>2000</v>
      </c>
      <c r="CI252" s="61">
        <f t="shared" si="743"/>
        <v>2000</v>
      </c>
      <c r="CJ252" s="61">
        <f t="shared" si="734"/>
        <v>2000</v>
      </c>
      <c r="CK252" s="61">
        <f t="shared" si="731"/>
        <v>2000</v>
      </c>
      <c r="CL252" s="61">
        <f t="shared" si="731"/>
        <v>2000</v>
      </c>
      <c r="CM252" s="61">
        <f t="shared" si="731"/>
        <v>2000</v>
      </c>
      <c r="CN252" s="61">
        <f t="shared" si="732"/>
        <v>2000</v>
      </c>
      <c r="CO252" s="61">
        <f t="shared" si="728"/>
        <v>2000</v>
      </c>
      <c r="CP252" s="61">
        <f t="shared" si="729"/>
        <v>2000</v>
      </c>
      <c r="CQ252" s="61">
        <f t="shared" si="737"/>
        <v>2000</v>
      </c>
      <c r="CR252" s="61">
        <f t="shared" si="737"/>
        <v>2000</v>
      </c>
      <c r="CS252" s="61">
        <f t="shared" si="737"/>
        <v>2000</v>
      </c>
      <c r="CT252" s="61">
        <f t="shared" si="722"/>
        <v>2000</v>
      </c>
      <c r="CU252" s="61">
        <f t="shared" si="730"/>
        <v>2000</v>
      </c>
      <c r="CV252" s="61">
        <f t="shared" si="738"/>
        <v>2000</v>
      </c>
      <c r="CW252" s="61">
        <f t="shared" si="719"/>
        <v>2000</v>
      </c>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row>
    <row r="253" spans="1:233" ht="1.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f t="shared" si="739"/>
        <v>11000</v>
      </c>
      <c r="BF253" s="61">
        <f t="shared" si="744"/>
        <v>11000</v>
      </c>
      <c r="BG253" s="61">
        <f t="shared" si="744"/>
        <v>11000</v>
      </c>
      <c r="BH253" s="61">
        <f t="shared" si="740"/>
        <v>17000</v>
      </c>
      <c r="BI253" s="61">
        <f t="shared" si="733"/>
        <v>17000</v>
      </c>
      <c r="BJ253" s="61">
        <f t="shared" si="726"/>
        <v>17000</v>
      </c>
      <c r="BK253" s="61">
        <f t="shared" si="718"/>
        <v>17000</v>
      </c>
      <c r="BL253" s="61">
        <f t="shared" si="716"/>
        <v>17000</v>
      </c>
      <c r="BM253" s="61">
        <f t="shared" si="714"/>
        <v>17000</v>
      </c>
      <c r="BN253" s="61">
        <f t="shared" si="714"/>
        <v>17000</v>
      </c>
      <c r="BO253" s="61">
        <f t="shared" si="709"/>
        <v>17000</v>
      </c>
      <c r="BP253" s="61">
        <f t="shared" si="709"/>
        <v>17000</v>
      </c>
      <c r="BQ253" s="61">
        <f t="shared" si="709"/>
        <v>17000</v>
      </c>
      <c r="BR253" s="61">
        <f t="shared" si="704"/>
        <v>17000</v>
      </c>
      <c r="BS253" s="61">
        <f t="shared" si="706"/>
        <v>17000</v>
      </c>
      <c r="BT253" s="61">
        <f t="shared" si="706"/>
        <v>17000</v>
      </c>
      <c r="BU253" s="61">
        <f t="shared" si="706"/>
        <v>17000</v>
      </c>
      <c r="BV253" s="61">
        <f t="shared" si="706"/>
        <v>17000</v>
      </c>
      <c r="BW253" s="61">
        <f t="shared" si="701"/>
        <v>17000</v>
      </c>
      <c r="BX253" s="61">
        <f t="shared" si="699"/>
        <v>17000</v>
      </c>
      <c r="BY253" s="61">
        <f t="shared" si="695"/>
        <v>17000</v>
      </c>
      <c r="BZ253" s="61">
        <f t="shared" si="690"/>
        <v>17000</v>
      </c>
      <c r="CA253" s="61">
        <f>AP</f>
        <v>2000</v>
      </c>
      <c r="CB253" s="61">
        <f t="shared" si="735"/>
        <v>2000</v>
      </c>
      <c r="CC253" s="61">
        <f t="shared" si="735"/>
        <v>2000</v>
      </c>
      <c r="CD253" s="61">
        <f t="shared" si="735"/>
        <v>2000</v>
      </c>
      <c r="CE253" s="61">
        <f t="shared" si="736"/>
        <v>2000</v>
      </c>
      <c r="CF253" s="61">
        <f t="shared" ref="CF253:CF272" si="745">AP</f>
        <v>2000</v>
      </c>
      <c r="CG253" s="61">
        <f t="shared" si="742"/>
        <v>2000</v>
      </c>
      <c r="CH253" s="61">
        <f t="shared" ref="CH253:CI271" si="746">AP</f>
        <v>2000</v>
      </c>
      <c r="CI253" s="61">
        <f t="shared" si="746"/>
        <v>2000</v>
      </c>
      <c r="CJ253" s="61">
        <f t="shared" si="734"/>
        <v>2000</v>
      </c>
      <c r="CK253" s="61">
        <f t="shared" si="731"/>
        <v>2000</v>
      </c>
      <c r="CL253" s="61">
        <f t="shared" si="731"/>
        <v>2000</v>
      </c>
      <c r="CM253" s="61">
        <f t="shared" si="731"/>
        <v>2000</v>
      </c>
      <c r="CN253" s="61">
        <f t="shared" si="732"/>
        <v>2000</v>
      </c>
      <c r="CO253" s="61">
        <f t="shared" si="728"/>
        <v>2000</v>
      </c>
      <c r="CP253" s="61">
        <f t="shared" si="729"/>
        <v>2000</v>
      </c>
      <c r="CQ253" s="61">
        <f t="shared" si="737"/>
        <v>2000</v>
      </c>
      <c r="CR253" s="61">
        <f t="shared" si="737"/>
        <v>2000</v>
      </c>
      <c r="CS253" s="61">
        <f t="shared" si="737"/>
        <v>2000</v>
      </c>
      <c r="CT253" s="61">
        <f t="shared" si="722"/>
        <v>2000</v>
      </c>
      <c r="CU253" s="61">
        <f t="shared" si="730"/>
        <v>2000</v>
      </c>
      <c r="CV253" s="61">
        <f t="shared" si="738"/>
        <v>2000</v>
      </c>
      <c r="CW253" s="61">
        <f t="shared" si="719"/>
        <v>2000</v>
      </c>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row>
    <row r="254" spans="1:233" ht="1.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f t="shared" si="739"/>
        <v>11000</v>
      </c>
      <c r="BF254" s="61">
        <f t="shared" si="744"/>
        <v>11000</v>
      </c>
      <c r="BG254" s="61">
        <f t="shared" si="744"/>
        <v>11000</v>
      </c>
      <c r="BH254" s="61">
        <f t="shared" si="740"/>
        <v>17000</v>
      </c>
      <c r="BI254" s="61">
        <f t="shared" si="733"/>
        <v>17000</v>
      </c>
      <c r="BJ254" s="61">
        <f t="shared" si="726"/>
        <v>17000</v>
      </c>
      <c r="BK254" s="61">
        <f t="shared" si="718"/>
        <v>17000</v>
      </c>
      <c r="BL254" s="61">
        <f t="shared" si="716"/>
        <v>17000</v>
      </c>
      <c r="BM254" s="61">
        <f t="shared" si="714"/>
        <v>17000</v>
      </c>
      <c r="BN254" s="61">
        <f t="shared" si="714"/>
        <v>17000</v>
      </c>
      <c r="BO254" s="61">
        <f t="shared" si="709"/>
        <v>17000</v>
      </c>
      <c r="BP254" s="61">
        <f t="shared" si="709"/>
        <v>17000</v>
      </c>
      <c r="BQ254" s="61">
        <f t="shared" si="709"/>
        <v>17000</v>
      </c>
      <c r="BR254" s="61">
        <f t="shared" si="704"/>
        <v>17000</v>
      </c>
      <c r="BS254" s="61">
        <f t="shared" ref="BS254:BV273" si="747">KA</f>
        <v>17000</v>
      </c>
      <c r="BT254" s="61">
        <f t="shared" si="747"/>
        <v>17000</v>
      </c>
      <c r="BU254" s="61">
        <f t="shared" si="747"/>
        <v>17000</v>
      </c>
      <c r="BV254" s="61">
        <f t="shared" si="747"/>
        <v>17000</v>
      </c>
      <c r="BW254" s="61">
        <f t="shared" si="701"/>
        <v>17000</v>
      </c>
      <c r="BX254" s="61">
        <f t="shared" si="699"/>
        <v>17000</v>
      </c>
      <c r="BY254" s="61">
        <f t="shared" si="695"/>
        <v>17000</v>
      </c>
      <c r="BZ254" s="61">
        <f t="shared" si="690"/>
        <v>17000</v>
      </c>
      <c r="CA254" s="61">
        <f>AP</f>
        <v>2000</v>
      </c>
      <c r="CB254" s="61">
        <f t="shared" si="735"/>
        <v>2000</v>
      </c>
      <c r="CC254" s="61">
        <f t="shared" si="735"/>
        <v>2000</v>
      </c>
      <c r="CD254" s="61">
        <f t="shared" si="735"/>
        <v>2000</v>
      </c>
      <c r="CE254" s="61">
        <f t="shared" si="736"/>
        <v>2000</v>
      </c>
      <c r="CF254" s="61">
        <f t="shared" si="745"/>
        <v>2000</v>
      </c>
      <c r="CG254" s="61">
        <f t="shared" si="742"/>
        <v>2000</v>
      </c>
      <c r="CH254" s="61">
        <f t="shared" si="746"/>
        <v>2000</v>
      </c>
      <c r="CI254" s="61">
        <f t="shared" si="746"/>
        <v>2000</v>
      </c>
      <c r="CJ254" s="61">
        <f t="shared" si="734"/>
        <v>2000</v>
      </c>
      <c r="CK254" s="61">
        <f t="shared" si="731"/>
        <v>2000</v>
      </c>
      <c r="CL254" s="61">
        <f t="shared" si="731"/>
        <v>2000</v>
      </c>
      <c r="CM254" s="61">
        <f t="shared" si="731"/>
        <v>2000</v>
      </c>
      <c r="CN254" s="61">
        <f t="shared" si="732"/>
        <v>2000</v>
      </c>
      <c r="CO254" s="61">
        <f t="shared" si="728"/>
        <v>2000</v>
      </c>
      <c r="CP254" s="61">
        <f t="shared" si="729"/>
        <v>2000</v>
      </c>
      <c r="CQ254" s="61">
        <f t="shared" si="737"/>
        <v>2000</v>
      </c>
      <c r="CR254" s="61">
        <f t="shared" si="737"/>
        <v>2000</v>
      </c>
      <c r="CS254" s="61">
        <f t="shared" si="737"/>
        <v>2000</v>
      </c>
      <c r="CT254" s="61">
        <f t="shared" si="722"/>
        <v>2000</v>
      </c>
      <c r="CU254" s="61">
        <f t="shared" si="730"/>
        <v>2000</v>
      </c>
      <c r="CV254" s="61">
        <f t="shared" si="738"/>
        <v>2000</v>
      </c>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row>
    <row r="255" spans="1:233" ht="1.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f t="shared" si="739"/>
        <v>11000</v>
      </c>
      <c r="BF255" s="61">
        <f t="shared" si="744"/>
        <v>11000</v>
      </c>
      <c r="BG255" s="61">
        <f t="shared" si="744"/>
        <v>11000</v>
      </c>
      <c r="BH255" s="61">
        <f t="shared" si="740"/>
        <v>17000</v>
      </c>
      <c r="BI255" s="61">
        <f t="shared" si="733"/>
        <v>17000</v>
      </c>
      <c r="BJ255" s="61">
        <f t="shared" si="726"/>
        <v>17000</v>
      </c>
      <c r="BK255" s="61">
        <f t="shared" si="718"/>
        <v>17000</v>
      </c>
      <c r="BL255" s="61">
        <f t="shared" si="716"/>
        <v>17000</v>
      </c>
      <c r="BM255" s="61">
        <f t="shared" si="714"/>
        <v>17000</v>
      </c>
      <c r="BN255" s="61">
        <f t="shared" si="714"/>
        <v>17000</v>
      </c>
      <c r="BO255" s="61">
        <f t="shared" si="709"/>
        <v>17000</v>
      </c>
      <c r="BP255" s="61">
        <f t="shared" si="709"/>
        <v>17000</v>
      </c>
      <c r="BQ255" s="61">
        <f t="shared" si="709"/>
        <v>17000</v>
      </c>
      <c r="BR255" s="61">
        <f t="shared" si="704"/>
        <v>17000</v>
      </c>
      <c r="BS255" s="61">
        <f t="shared" si="747"/>
        <v>17000</v>
      </c>
      <c r="BT255" s="61">
        <f t="shared" si="747"/>
        <v>17000</v>
      </c>
      <c r="BU255" s="61">
        <f t="shared" si="747"/>
        <v>17000</v>
      </c>
      <c r="BV255" s="61">
        <f t="shared" si="747"/>
        <v>17000</v>
      </c>
      <c r="BW255" s="61">
        <f t="shared" si="701"/>
        <v>17000</v>
      </c>
      <c r="BX255" s="61">
        <f t="shared" si="699"/>
        <v>17000</v>
      </c>
      <c r="BY255" s="61">
        <f t="shared" si="695"/>
        <v>17000</v>
      </c>
      <c r="BZ255" s="61">
        <f t="shared" si="690"/>
        <v>17000</v>
      </c>
      <c r="CA255" s="61">
        <f>AP</f>
        <v>2000</v>
      </c>
      <c r="CB255" s="61">
        <f t="shared" si="735"/>
        <v>2000</v>
      </c>
      <c r="CC255" s="61">
        <f t="shared" si="735"/>
        <v>2000</v>
      </c>
      <c r="CD255" s="61">
        <f t="shared" si="735"/>
        <v>2000</v>
      </c>
      <c r="CE255" s="61">
        <f t="shared" si="736"/>
        <v>2000</v>
      </c>
      <c r="CF255" s="61">
        <f t="shared" si="745"/>
        <v>2000</v>
      </c>
      <c r="CG255" s="61">
        <f t="shared" si="742"/>
        <v>2000</v>
      </c>
      <c r="CH255" s="61">
        <f t="shared" si="746"/>
        <v>2000</v>
      </c>
      <c r="CI255" s="61">
        <f t="shared" si="746"/>
        <v>2000</v>
      </c>
      <c r="CJ255" s="61">
        <f t="shared" si="734"/>
        <v>2000</v>
      </c>
      <c r="CK255" s="61">
        <f t="shared" si="731"/>
        <v>2000</v>
      </c>
      <c r="CL255" s="61">
        <f t="shared" si="731"/>
        <v>2000</v>
      </c>
      <c r="CM255" s="61">
        <f t="shared" si="731"/>
        <v>2000</v>
      </c>
      <c r="CN255" s="61">
        <f t="shared" si="732"/>
        <v>2000</v>
      </c>
      <c r="CO255" s="61">
        <f t="shared" si="728"/>
        <v>2000</v>
      </c>
      <c r="CP255" s="61">
        <f t="shared" si="729"/>
        <v>2000</v>
      </c>
      <c r="CQ255" s="61">
        <f t="shared" si="737"/>
        <v>2000</v>
      </c>
      <c r="CR255" s="61">
        <f t="shared" si="737"/>
        <v>2000</v>
      </c>
      <c r="CS255" s="61">
        <f t="shared" si="737"/>
        <v>2000</v>
      </c>
      <c r="CT255" s="61">
        <f t="shared" si="722"/>
        <v>2000</v>
      </c>
      <c r="CU255" s="61">
        <f t="shared" si="730"/>
        <v>2000</v>
      </c>
      <c r="CV255" s="61">
        <f t="shared" si="738"/>
        <v>2000</v>
      </c>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row>
    <row r="256" spans="1:233" ht="1.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f t="shared" si="739"/>
        <v>11000</v>
      </c>
      <c r="BF256" s="61">
        <f t="shared" si="744"/>
        <v>11000</v>
      </c>
      <c r="BG256" s="61">
        <f t="shared" si="744"/>
        <v>11000</v>
      </c>
      <c r="BH256" s="61">
        <f t="shared" si="740"/>
        <v>17000</v>
      </c>
      <c r="BI256" s="61">
        <f t="shared" si="733"/>
        <v>17000</v>
      </c>
      <c r="BJ256" s="61">
        <f t="shared" si="726"/>
        <v>17000</v>
      </c>
      <c r="BK256" s="61">
        <f t="shared" si="718"/>
        <v>17000</v>
      </c>
      <c r="BL256" s="61">
        <f t="shared" si="716"/>
        <v>17000</v>
      </c>
      <c r="BM256" s="61">
        <f t="shared" si="714"/>
        <v>17000</v>
      </c>
      <c r="BN256" s="61">
        <f t="shared" si="714"/>
        <v>17000</v>
      </c>
      <c r="BO256" s="61">
        <f t="shared" si="709"/>
        <v>17000</v>
      </c>
      <c r="BP256" s="61">
        <f t="shared" si="709"/>
        <v>17000</v>
      </c>
      <c r="BQ256" s="61">
        <f t="shared" si="709"/>
        <v>17000</v>
      </c>
      <c r="BR256" s="61">
        <f t="shared" si="704"/>
        <v>17000</v>
      </c>
      <c r="BS256" s="61">
        <f t="shared" si="747"/>
        <v>17000</v>
      </c>
      <c r="BT256" s="61">
        <f t="shared" si="747"/>
        <v>17000</v>
      </c>
      <c r="BU256" s="61">
        <f t="shared" si="747"/>
        <v>17000</v>
      </c>
      <c r="BV256" s="61">
        <f t="shared" si="747"/>
        <v>17000</v>
      </c>
      <c r="BW256" s="61">
        <f t="shared" si="701"/>
        <v>17000</v>
      </c>
      <c r="BX256" s="61">
        <f t="shared" si="699"/>
        <v>17000</v>
      </c>
      <c r="BY256" s="61">
        <f t="shared" si="695"/>
        <v>17000</v>
      </c>
      <c r="BZ256" s="61">
        <f t="shared" si="690"/>
        <v>17000</v>
      </c>
      <c r="CA256" s="61">
        <f>KA</f>
        <v>17000</v>
      </c>
      <c r="CB256" s="61">
        <f t="shared" si="735"/>
        <v>2000</v>
      </c>
      <c r="CC256" s="61">
        <f t="shared" si="735"/>
        <v>2000</v>
      </c>
      <c r="CD256" s="61">
        <f t="shared" si="735"/>
        <v>2000</v>
      </c>
      <c r="CE256" s="61">
        <f t="shared" si="736"/>
        <v>2000</v>
      </c>
      <c r="CF256" s="61">
        <f t="shared" si="745"/>
        <v>2000</v>
      </c>
      <c r="CG256" s="61">
        <f t="shared" si="742"/>
        <v>2000</v>
      </c>
      <c r="CH256" s="61">
        <f t="shared" si="746"/>
        <v>2000</v>
      </c>
      <c r="CI256" s="61">
        <f t="shared" si="746"/>
        <v>2000</v>
      </c>
      <c r="CJ256" s="61">
        <f t="shared" si="734"/>
        <v>2000</v>
      </c>
      <c r="CK256" s="61">
        <f t="shared" si="731"/>
        <v>2000</v>
      </c>
      <c r="CL256" s="61">
        <f t="shared" si="731"/>
        <v>2000</v>
      </c>
      <c r="CM256" s="61">
        <f t="shared" si="731"/>
        <v>2000</v>
      </c>
      <c r="CN256" s="61">
        <f t="shared" si="732"/>
        <v>2000</v>
      </c>
      <c r="CO256" s="61">
        <f t="shared" si="728"/>
        <v>2000</v>
      </c>
      <c r="CP256" s="61">
        <f t="shared" si="729"/>
        <v>2000</v>
      </c>
      <c r="CQ256" s="61">
        <f t="shared" si="737"/>
        <v>2000</v>
      </c>
      <c r="CR256" s="61">
        <f t="shared" si="737"/>
        <v>2000</v>
      </c>
      <c r="CS256" s="61">
        <f t="shared" si="737"/>
        <v>2000</v>
      </c>
      <c r="CT256" s="61">
        <f t="shared" si="722"/>
        <v>2000</v>
      </c>
      <c r="CU256" s="61">
        <f t="shared" si="730"/>
        <v>2000</v>
      </c>
      <c r="CV256" s="61">
        <f t="shared" si="738"/>
        <v>2000</v>
      </c>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row>
    <row r="257" spans="1:233" ht="1.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f t="shared" si="744"/>
        <v>11000</v>
      </c>
      <c r="BG257" s="61">
        <f t="shared" si="744"/>
        <v>11000</v>
      </c>
      <c r="BH257" s="61">
        <f t="shared" si="740"/>
        <v>17000</v>
      </c>
      <c r="BI257" s="61">
        <f t="shared" si="733"/>
        <v>17000</v>
      </c>
      <c r="BJ257" s="61">
        <f t="shared" si="726"/>
        <v>17000</v>
      </c>
      <c r="BK257" s="61">
        <f t="shared" si="718"/>
        <v>17000</v>
      </c>
      <c r="BL257" s="61">
        <f t="shared" si="716"/>
        <v>17000</v>
      </c>
      <c r="BM257" s="61">
        <f t="shared" si="714"/>
        <v>17000</v>
      </c>
      <c r="BN257" s="61">
        <f t="shared" si="714"/>
        <v>17000</v>
      </c>
      <c r="BO257" s="61">
        <f t="shared" si="709"/>
        <v>17000</v>
      </c>
      <c r="BP257" s="61">
        <f t="shared" si="709"/>
        <v>17000</v>
      </c>
      <c r="BQ257" s="61">
        <f t="shared" si="709"/>
        <v>17000</v>
      </c>
      <c r="BR257" s="61">
        <f t="shared" si="704"/>
        <v>17000</v>
      </c>
      <c r="BS257" s="61">
        <f t="shared" si="747"/>
        <v>17000</v>
      </c>
      <c r="BT257" s="61">
        <f t="shared" si="747"/>
        <v>17000</v>
      </c>
      <c r="BU257" s="61">
        <f t="shared" si="747"/>
        <v>17000</v>
      </c>
      <c r="BV257" s="61">
        <f t="shared" si="747"/>
        <v>17000</v>
      </c>
      <c r="BW257" s="61">
        <f t="shared" si="701"/>
        <v>17000</v>
      </c>
      <c r="BX257" s="61">
        <f t="shared" si="699"/>
        <v>17000</v>
      </c>
      <c r="BY257" s="61">
        <f t="shared" si="695"/>
        <v>17000</v>
      </c>
      <c r="BZ257" s="61">
        <f t="shared" si="690"/>
        <v>17000</v>
      </c>
      <c r="CA257" s="61">
        <f>KA</f>
        <v>17000</v>
      </c>
      <c r="CB257" s="61">
        <f t="shared" si="735"/>
        <v>2000</v>
      </c>
      <c r="CC257" s="61">
        <f t="shared" si="735"/>
        <v>2000</v>
      </c>
      <c r="CD257" s="61">
        <f t="shared" si="735"/>
        <v>2000</v>
      </c>
      <c r="CE257" s="61">
        <f t="shared" si="736"/>
        <v>2000</v>
      </c>
      <c r="CF257" s="61">
        <f t="shared" si="745"/>
        <v>2000</v>
      </c>
      <c r="CG257" s="61">
        <f t="shared" si="742"/>
        <v>2000</v>
      </c>
      <c r="CH257" s="61">
        <f t="shared" si="746"/>
        <v>2000</v>
      </c>
      <c r="CI257" s="61">
        <f t="shared" si="746"/>
        <v>2000</v>
      </c>
      <c r="CJ257" s="61">
        <f t="shared" si="734"/>
        <v>2000</v>
      </c>
      <c r="CK257" s="61">
        <f t="shared" si="731"/>
        <v>2000</v>
      </c>
      <c r="CL257" s="61">
        <f t="shared" si="731"/>
        <v>2000</v>
      </c>
      <c r="CM257" s="61">
        <f t="shared" si="731"/>
        <v>2000</v>
      </c>
      <c r="CN257" s="61">
        <f t="shared" si="732"/>
        <v>2000</v>
      </c>
      <c r="CO257" s="61">
        <f t="shared" si="728"/>
        <v>2000</v>
      </c>
      <c r="CP257" s="61">
        <f t="shared" si="729"/>
        <v>2000</v>
      </c>
      <c r="CQ257" s="61">
        <f t="shared" si="737"/>
        <v>2000</v>
      </c>
      <c r="CR257" s="61">
        <f t="shared" si="737"/>
        <v>2000</v>
      </c>
      <c r="CS257" s="61">
        <f t="shared" si="737"/>
        <v>2000</v>
      </c>
      <c r="CT257" s="61">
        <f t="shared" si="722"/>
        <v>2000</v>
      </c>
      <c r="CU257" s="61">
        <f t="shared" si="730"/>
        <v>2000</v>
      </c>
      <c r="CV257" s="61">
        <f t="shared" si="738"/>
        <v>2000</v>
      </c>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row>
    <row r="258" spans="1:233" ht="1.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f t="shared" si="744"/>
        <v>11000</v>
      </c>
      <c r="BG258" s="61">
        <f t="shared" si="744"/>
        <v>11000</v>
      </c>
      <c r="BH258" s="61">
        <f t="shared" si="740"/>
        <v>17000</v>
      </c>
      <c r="BI258" s="61">
        <f t="shared" si="733"/>
        <v>17000</v>
      </c>
      <c r="BJ258" s="61">
        <f t="shared" si="726"/>
        <v>17000</v>
      </c>
      <c r="BK258" s="61">
        <f t="shared" si="718"/>
        <v>17000</v>
      </c>
      <c r="BL258" s="61">
        <f t="shared" si="716"/>
        <v>17000</v>
      </c>
      <c r="BM258" s="61">
        <f t="shared" si="714"/>
        <v>17000</v>
      </c>
      <c r="BN258" s="61">
        <f t="shared" si="714"/>
        <v>17000</v>
      </c>
      <c r="BO258" s="61">
        <f t="shared" ref="BO258:BQ277" si="748">KA</f>
        <v>17000</v>
      </c>
      <c r="BP258" s="61">
        <f t="shared" si="748"/>
        <v>17000</v>
      </c>
      <c r="BQ258" s="61">
        <f t="shared" si="748"/>
        <v>17000</v>
      </c>
      <c r="BR258" s="61">
        <f t="shared" si="704"/>
        <v>17000</v>
      </c>
      <c r="BS258" s="61">
        <f t="shared" si="747"/>
        <v>17000</v>
      </c>
      <c r="BT258" s="61">
        <f t="shared" si="747"/>
        <v>17000</v>
      </c>
      <c r="BU258" s="61">
        <f t="shared" si="747"/>
        <v>17000</v>
      </c>
      <c r="BV258" s="61">
        <f t="shared" si="747"/>
        <v>17000</v>
      </c>
      <c r="BW258" s="61">
        <f t="shared" si="701"/>
        <v>17000</v>
      </c>
      <c r="BX258" s="61">
        <f t="shared" si="699"/>
        <v>17000</v>
      </c>
      <c r="BY258" s="61">
        <f t="shared" si="695"/>
        <v>17000</v>
      </c>
      <c r="BZ258" s="61">
        <f t="shared" si="690"/>
        <v>17000</v>
      </c>
      <c r="CA258" s="61">
        <f>KA</f>
        <v>17000</v>
      </c>
      <c r="CB258" s="61">
        <f t="shared" si="735"/>
        <v>2000</v>
      </c>
      <c r="CC258" s="61">
        <f t="shared" si="735"/>
        <v>2000</v>
      </c>
      <c r="CD258" s="61">
        <f t="shared" si="735"/>
        <v>2000</v>
      </c>
      <c r="CE258" s="61">
        <f t="shared" si="736"/>
        <v>2000</v>
      </c>
      <c r="CF258" s="61">
        <f t="shared" si="745"/>
        <v>2000</v>
      </c>
      <c r="CG258" s="61">
        <f t="shared" si="742"/>
        <v>2000</v>
      </c>
      <c r="CH258" s="61">
        <f t="shared" si="746"/>
        <v>2000</v>
      </c>
      <c r="CI258" s="61">
        <f t="shared" si="746"/>
        <v>2000</v>
      </c>
      <c r="CJ258" s="61">
        <f t="shared" si="734"/>
        <v>2000</v>
      </c>
      <c r="CK258" s="61">
        <f t="shared" si="731"/>
        <v>2000</v>
      </c>
      <c r="CL258" s="61">
        <f t="shared" si="731"/>
        <v>2000</v>
      </c>
      <c r="CM258" s="61">
        <f t="shared" si="731"/>
        <v>2000</v>
      </c>
      <c r="CN258" s="61">
        <f t="shared" si="732"/>
        <v>2000</v>
      </c>
      <c r="CO258" s="61">
        <f t="shared" si="728"/>
        <v>2000</v>
      </c>
      <c r="CP258" s="61">
        <f t="shared" si="729"/>
        <v>2000</v>
      </c>
      <c r="CQ258" s="61">
        <f t="shared" si="737"/>
        <v>2000</v>
      </c>
      <c r="CR258" s="61">
        <f t="shared" si="737"/>
        <v>2000</v>
      </c>
      <c r="CS258" s="61">
        <f t="shared" si="737"/>
        <v>2000</v>
      </c>
      <c r="CT258" s="61">
        <f t="shared" si="722"/>
        <v>2000</v>
      </c>
      <c r="CU258" s="61">
        <f t="shared" si="730"/>
        <v>2000</v>
      </c>
      <c r="CV258" s="61">
        <f t="shared" si="738"/>
        <v>2000</v>
      </c>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row>
    <row r="259" spans="1:233" ht="1.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f t="shared" si="744"/>
        <v>11000</v>
      </c>
      <c r="BG259" s="61">
        <f t="shared" si="744"/>
        <v>11000</v>
      </c>
      <c r="BH259" s="61">
        <f t="shared" si="740"/>
        <v>17000</v>
      </c>
      <c r="BI259" s="61">
        <f t="shared" si="733"/>
        <v>17000</v>
      </c>
      <c r="BJ259" s="61">
        <f t="shared" si="726"/>
        <v>17000</v>
      </c>
      <c r="BK259" s="61">
        <f t="shared" si="718"/>
        <v>17000</v>
      </c>
      <c r="BL259" s="61">
        <f t="shared" si="716"/>
        <v>17000</v>
      </c>
      <c r="BM259" s="61">
        <f t="shared" ref="BM259:BN278" si="749">KA</f>
        <v>17000</v>
      </c>
      <c r="BN259" s="61">
        <f t="shared" si="749"/>
        <v>17000</v>
      </c>
      <c r="BO259" s="61">
        <f t="shared" si="748"/>
        <v>17000</v>
      </c>
      <c r="BP259" s="61">
        <f t="shared" si="748"/>
        <v>17000</v>
      </c>
      <c r="BQ259" s="61">
        <f t="shared" si="748"/>
        <v>17000</v>
      </c>
      <c r="BR259" s="61">
        <f t="shared" si="704"/>
        <v>17000</v>
      </c>
      <c r="BS259" s="61">
        <f t="shared" si="747"/>
        <v>17000</v>
      </c>
      <c r="BT259" s="61">
        <f t="shared" si="747"/>
        <v>17000</v>
      </c>
      <c r="BU259" s="61">
        <f t="shared" si="747"/>
        <v>17000</v>
      </c>
      <c r="BV259" s="61">
        <f t="shared" si="747"/>
        <v>17000</v>
      </c>
      <c r="BW259" s="61">
        <f t="shared" si="701"/>
        <v>17000</v>
      </c>
      <c r="BX259" s="61">
        <f t="shared" si="699"/>
        <v>17000</v>
      </c>
      <c r="BY259" s="61">
        <f t="shared" si="695"/>
        <v>17000</v>
      </c>
      <c r="BZ259" s="61">
        <f t="shared" ref="BZ259:CA265" si="750">AP</f>
        <v>2000</v>
      </c>
      <c r="CA259" s="61">
        <f t="shared" si="750"/>
        <v>2000</v>
      </c>
      <c r="CB259" s="61">
        <f t="shared" si="735"/>
        <v>2000</v>
      </c>
      <c r="CC259" s="61">
        <f t="shared" si="735"/>
        <v>2000</v>
      </c>
      <c r="CD259" s="61">
        <f t="shared" si="735"/>
        <v>2000</v>
      </c>
      <c r="CE259" s="61">
        <f t="shared" si="736"/>
        <v>2000</v>
      </c>
      <c r="CF259" s="61">
        <f t="shared" si="745"/>
        <v>2000</v>
      </c>
      <c r="CG259" s="61">
        <f t="shared" si="742"/>
        <v>2000</v>
      </c>
      <c r="CH259" s="61">
        <f t="shared" si="746"/>
        <v>2000</v>
      </c>
      <c r="CI259" s="61">
        <f t="shared" si="746"/>
        <v>2000</v>
      </c>
      <c r="CJ259" s="61">
        <f t="shared" si="734"/>
        <v>2000</v>
      </c>
      <c r="CK259" s="61">
        <f t="shared" si="731"/>
        <v>2000</v>
      </c>
      <c r="CL259" s="61">
        <f t="shared" si="731"/>
        <v>2000</v>
      </c>
      <c r="CM259" s="61">
        <f t="shared" si="731"/>
        <v>2000</v>
      </c>
      <c r="CN259" s="61">
        <f t="shared" si="732"/>
        <v>2000</v>
      </c>
      <c r="CO259" s="61">
        <f t="shared" si="728"/>
        <v>2000</v>
      </c>
      <c r="CP259" s="61">
        <f t="shared" si="729"/>
        <v>2000</v>
      </c>
      <c r="CQ259" s="61">
        <f t="shared" si="737"/>
        <v>2000</v>
      </c>
      <c r="CR259" s="61">
        <f t="shared" si="737"/>
        <v>2000</v>
      </c>
      <c r="CS259" s="61">
        <f t="shared" si="737"/>
        <v>2000</v>
      </c>
      <c r="CT259" s="61">
        <f t="shared" si="722"/>
        <v>2000</v>
      </c>
      <c r="CU259" s="61">
        <f t="shared" si="730"/>
        <v>2000</v>
      </c>
      <c r="CV259" s="61">
        <f t="shared" si="738"/>
        <v>2000</v>
      </c>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row>
    <row r="260" spans="1:233" ht="1.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f t="shared" si="740"/>
        <v>17000</v>
      </c>
      <c r="BI260" s="61">
        <f t="shared" si="733"/>
        <v>17000</v>
      </c>
      <c r="BJ260" s="61">
        <f t="shared" si="726"/>
        <v>17000</v>
      </c>
      <c r="BK260" s="61">
        <f t="shared" si="718"/>
        <v>17000</v>
      </c>
      <c r="BL260" s="61">
        <f t="shared" si="716"/>
        <v>17000</v>
      </c>
      <c r="BM260" s="61">
        <f t="shared" si="749"/>
        <v>17000</v>
      </c>
      <c r="BN260" s="61">
        <f t="shared" si="749"/>
        <v>17000</v>
      </c>
      <c r="BO260" s="61">
        <f t="shared" si="748"/>
        <v>17000</v>
      </c>
      <c r="BP260" s="61">
        <f t="shared" si="748"/>
        <v>17000</v>
      </c>
      <c r="BQ260" s="61">
        <f t="shared" si="748"/>
        <v>17000</v>
      </c>
      <c r="BR260" s="61">
        <f t="shared" si="704"/>
        <v>17000</v>
      </c>
      <c r="BS260" s="61">
        <f t="shared" si="747"/>
        <v>17000</v>
      </c>
      <c r="BT260" s="61">
        <f t="shared" si="747"/>
        <v>17000</v>
      </c>
      <c r="BU260" s="61">
        <f t="shared" si="747"/>
        <v>17000</v>
      </c>
      <c r="BV260" s="61">
        <f t="shared" si="747"/>
        <v>17000</v>
      </c>
      <c r="BW260" s="61">
        <f t="shared" si="701"/>
        <v>17000</v>
      </c>
      <c r="BX260" s="61">
        <f t="shared" si="699"/>
        <v>17000</v>
      </c>
      <c r="BY260" s="61">
        <f t="shared" si="695"/>
        <v>17000</v>
      </c>
      <c r="BZ260" s="61">
        <f t="shared" si="750"/>
        <v>2000</v>
      </c>
      <c r="CA260" s="61">
        <f t="shared" si="750"/>
        <v>2000</v>
      </c>
      <c r="CB260" s="61">
        <f t="shared" si="735"/>
        <v>2000</v>
      </c>
      <c r="CC260" s="61">
        <f t="shared" si="735"/>
        <v>2000</v>
      </c>
      <c r="CD260" s="61">
        <f t="shared" si="735"/>
        <v>2000</v>
      </c>
      <c r="CE260" s="61">
        <f t="shared" si="736"/>
        <v>2000</v>
      </c>
      <c r="CF260" s="61">
        <f t="shared" si="745"/>
        <v>2000</v>
      </c>
      <c r="CG260" s="61">
        <f t="shared" si="742"/>
        <v>2000</v>
      </c>
      <c r="CH260" s="61">
        <f t="shared" si="746"/>
        <v>2000</v>
      </c>
      <c r="CI260" s="61">
        <f t="shared" si="746"/>
        <v>2000</v>
      </c>
      <c r="CJ260" s="61">
        <f t="shared" si="734"/>
        <v>2000</v>
      </c>
      <c r="CK260" s="61">
        <f t="shared" si="731"/>
        <v>2000</v>
      </c>
      <c r="CL260" s="61">
        <f t="shared" si="731"/>
        <v>2000</v>
      </c>
      <c r="CM260" s="61">
        <f t="shared" si="731"/>
        <v>2000</v>
      </c>
      <c r="CN260" s="61">
        <f t="shared" si="732"/>
        <v>2000</v>
      </c>
      <c r="CO260" s="61">
        <f t="shared" si="728"/>
        <v>2000</v>
      </c>
      <c r="CP260" s="61">
        <f t="shared" si="729"/>
        <v>2000</v>
      </c>
      <c r="CQ260" s="61">
        <f t="shared" si="737"/>
        <v>2000</v>
      </c>
      <c r="CR260" s="61">
        <f t="shared" si="737"/>
        <v>2000</v>
      </c>
      <c r="CS260" s="61">
        <f t="shared" si="737"/>
        <v>2000</v>
      </c>
      <c r="CT260" s="61">
        <f t="shared" si="722"/>
        <v>2000</v>
      </c>
      <c r="CU260" s="61">
        <f t="shared" si="730"/>
        <v>2000</v>
      </c>
      <c r="CV260" s="61">
        <f t="shared" si="738"/>
        <v>2000</v>
      </c>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row>
    <row r="261" spans="1:233" ht="1.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f>KA</f>
        <v>17000</v>
      </c>
      <c r="BH261" s="61">
        <f t="shared" si="740"/>
        <v>17000</v>
      </c>
      <c r="BI261" s="61">
        <f t="shared" si="733"/>
        <v>17000</v>
      </c>
      <c r="BJ261" s="61">
        <f t="shared" si="726"/>
        <v>17000</v>
      </c>
      <c r="BK261" s="61">
        <f t="shared" si="718"/>
        <v>17000</v>
      </c>
      <c r="BL261" s="61">
        <f t="shared" si="716"/>
        <v>17000</v>
      </c>
      <c r="BM261" s="61">
        <f t="shared" si="749"/>
        <v>17000</v>
      </c>
      <c r="BN261" s="61">
        <f t="shared" si="749"/>
        <v>17000</v>
      </c>
      <c r="BO261" s="61">
        <f t="shared" si="748"/>
        <v>17000</v>
      </c>
      <c r="BP261" s="61">
        <f t="shared" si="748"/>
        <v>17000</v>
      </c>
      <c r="BQ261" s="61">
        <f t="shared" si="748"/>
        <v>17000</v>
      </c>
      <c r="BR261" s="61">
        <f t="shared" si="704"/>
        <v>17000</v>
      </c>
      <c r="BS261" s="61">
        <f t="shared" si="747"/>
        <v>17000</v>
      </c>
      <c r="BT261" s="61">
        <f t="shared" si="747"/>
        <v>17000</v>
      </c>
      <c r="BU261" s="61">
        <f t="shared" si="747"/>
        <v>17000</v>
      </c>
      <c r="BV261" s="61">
        <f t="shared" si="747"/>
        <v>17000</v>
      </c>
      <c r="BW261" s="61">
        <f t="shared" si="701"/>
        <v>17000</v>
      </c>
      <c r="BX261" s="61">
        <f t="shared" si="699"/>
        <v>17000</v>
      </c>
      <c r="BY261" s="61">
        <f t="shared" ref="BY261:BY295" si="751">KA</f>
        <v>17000</v>
      </c>
      <c r="BZ261" s="61">
        <f t="shared" si="750"/>
        <v>2000</v>
      </c>
      <c r="CA261" s="61">
        <f t="shared" si="750"/>
        <v>2000</v>
      </c>
      <c r="CB261" s="61">
        <f t="shared" si="735"/>
        <v>2000</v>
      </c>
      <c r="CC261" s="61">
        <f t="shared" si="735"/>
        <v>2000</v>
      </c>
      <c r="CD261" s="61">
        <f t="shared" si="735"/>
        <v>2000</v>
      </c>
      <c r="CE261" s="61">
        <f t="shared" si="736"/>
        <v>2000</v>
      </c>
      <c r="CF261" s="61">
        <f t="shared" si="745"/>
        <v>2000</v>
      </c>
      <c r="CG261" s="61">
        <f t="shared" si="742"/>
        <v>2000</v>
      </c>
      <c r="CH261" s="61">
        <f t="shared" si="746"/>
        <v>2000</v>
      </c>
      <c r="CI261" s="61">
        <f t="shared" si="746"/>
        <v>2000</v>
      </c>
      <c r="CJ261" s="61">
        <f t="shared" si="734"/>
        <v>2000</v>
      </c>
      <c r="CK261" s="61">
        <f t="shared" si="731"/>
        <v>2000</v>
      </c>
      <c r="CL261" s="61">
        <f t="shared" si="731"/>
        <v>2000</v>
      </c>
      <c r="CM261" s="61">
        <f t="shared" si="731"/>
        <v>2000</v>
      </c>
      <c r="CN261" s="61">
        <f t="shared" si="732"/>
        <v>2000</v>
      </c>
      <c r="CO261" s="61">
        <f t="shared" si="728"/>
        <v>2000</v>
      </c>
      <c r="CP261" s="61">
        <f t="shared" si="729"/>
        <v>2000</v>
      </c>
      <c r="CQ261" s="61">
        <f t="shared" si="737"/>
        <v>2000</v>
      </c>
      <c r="CR261" s="61">
        <f t="shared" si="737"/>
        <v>2000</v>
      </c>
      <c r="CS261" s="61">
        <f t="shared" si="737"/>
        <v>2000</v>
      </c>
      <c r="CT261" s="61">
        <f t="shared" si="722"/>
        <v>2000</v>
      </c>
      <c r="CU261" s="61">
        <f t="shared" si="730"/>
        <v>2000</v>
      </c>
      <c r="CV261" s="61">
        <f t="shared" si="738"/>
        <v>2000</v>
      </c>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row>
    <row r="262" spans="1:233" ht="1.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f t="shared" si="740"/>
        <v>17000</v>
      </c>
      <c r="BI262" s="61">
        <f t="shared" si="733"/>
        <v>17000</v>
      </c>
      <c r="BJ262" s="61">
        <f t="shared" si="726"/>
        <v>17000</v>
      </c>
      <c r="BK262" s="61">
        <f t="shared" si="718"/>
        <v>17000</v>
      </c>
      <c r="BL262" s="61">
        <f t="shared" si="716"/>
        <v>17000</v>
      </c>
      <c r="BM262" s="61">
        <f t="shared" si="749"/>
        <v>17000</v>
      </c>
      <c r="BN262" s="61">
        <f t="shared" si="749"/>
        <v>17000</v>
      </c>
      <c r="BO262" s="61">
        <f t="shared" si="748"/>
        <v>17000</v>
      </c>
      <c r="BP262" s="61">
        <f t="shared" si="748"/>
        <v>17000</v>
      </c>
      <c r="BQ262" s="61">
        <f t="shared" si="748"/>
        <v>17000</v>
      </c>
      <c r="BR262" s="61">
        <f t="shared" si="704"/>
        <v>17000</v>
      </c>
      <c r="BS262" s="61">
        <f t="shared" si="747"/>
        <v>17000</v>
      </c>
      <c r="BT262" s="61">
        <f t="shared" si="747"/>
        <v>17000</v>
      </c>
      <c r="BU262" s="61">
        <f t="shared" si="747"/>
        <v>17000</v>
      </c>
      <c r="BV262" s="61">
        <f t="shared" si="747"/>
        <v>17000</v>
      </c>
      <c r="BW262" s="61">
        <f t="shared" si="701"/>
        <v>17000</v>
      </c>
      <c r="BX262" s="61">
        <f t="shared" ref="BX262:BX295" si="752">KA</f>
        <v>17000</v>
      </c>
      <c r="BY262" s="61">
        <f t="shared" si="751"/>
        <v>17000</v>
      </c>
      <c r="BZ262" s="61">
        <f t="shared" si="750"/>
        <v>2000</v>
      </c>
      <c r="CA262" s="61">
        <f t="shared" si="750"/>
        <v>2000</v>
      </c>
      <c r="CB262" s="61">
        <f t="shared" si="735"/>
        <v>2000</v>
      </c>
      <c r="CC262" s="61">
        <f t="shared" si="735"/>
        <v>2000</v>
      </c>
      <c r="CD262" s="61">
        <f t="shared" si="735"/>
        <v>2000</v>
      </c>
      <c r="CE262" s="61">
        <f t="shared" si="736"/>
        <v>2000</v>
      </c>
      <c r="CF262" s="61">
        <f t="shared" si="745"/>
        <v>2000</v>
      </c>
      <c r="CG262" s="61">
        <f t="shared" si="742"/>
        <v>2000</v>
      </c>
      <c r="CH262" s="61">
        <f t="shared" si="746"/>
        <v>2000</v>
      </c>
      <c r="CI262" s="61">
        <f t="shared" si="746"/>
        <v>2000</v>
      </c>
      <c r="CJ262" s="61">
        <f t="shared" si="734"/>
        <v>2000</v>
      </c>
      <c r="CK262" s="61">
        <f t="shared" si="731"/>
        <v>2000</v>
      </c>
      <c r="CL262" s="61">
        <f t="shared" si="731"/>
        <v>2000</v>
      </c>
      <c r="CM262" s="61">
        <f t="shared" si="731"/>
        <v>2000</v>
      </c>
      <c r="CN262" s="61">
        <f t="shared" si="732"/>
        <v>2000</v>
      </c>
      <c r="CO262" s="61">
        <f t="shared" si="728"/>
        <v>2000</v>
      </c>
      <c r="CP262" s="61">
        <f t="shared" si="729"/>
        <v>2000</v>
      </c>
      <c r="CQ262" s="61">
        <f t="shared" si="737"/>
        <v>2000</v>
      </c>
      <c r="CR262" s="61">
        <f t="shared" si="737"/>
        <v>2000</v>
      </c>
      <c r="CS262" s="61">
        <f t="shared" si="737"/>
        <v>2000</v>
      </c>
      <c r="CT262" s="61">
        <f t="shared" si="722"/>
        <v>2000</v>
      </c>
      <c r="CU262" s="61">
        <f t="shared" si="730"/>
        <v>2000</v>
      </c>
      <c r="CV262" s="61">
        <f t="shared" si="738"/>
        <v>2000</v>
      </c>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row>
    <row r="263" spans="1:233" ht="1.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f t="shared" si="740"/>
        <v>17000</v>
      </c>
      <c r="BI263" s="61">
        <f t="shared" si="733"/>
        <v>17000</v>
      </c>
      <c r="BJ263" s="61">
        <f t="shared" si="726"/>
        <v>17000</v>
      </c>
      <c r="BK263" s="61">
        <f t="shared" si="718"/>
        <v>17000</v>
      </c>
      <c r="BL263" s="61">
        <f t="shared" si="716"/>
        <v>17000</v>
      </c>
      <c r="BM263" s="61">
        <f t="shared" si="749"/>
        <v>17000</v>
      </c>
      <c r="BN263" s="61">
        <f t="shared" si="749"/>
        <v>17000</v>
      </c>
      <c r="BO263" s="61">
        <f t="shared" si="748"/>
        <v>17000</v>
      </c>
      <c r="BP263" s="61">
        <f t="shared" si="748"/>
        <v>17000</v>
      </c>
      <c r="BQ263" s="61">
        <f t="shared" si="748"/>
        <v>17000</v>
      </c>
      <c r="BR263" s="61">
        <f t="shared" si="704"/>
        <v>17000</v>
      </c>
      <c r="BS263" s="61">
        <f t="shared" si="747"/>
        <v>17000</v>
      </c>
      <c r="BT263" s="61">
        <f t="shared" si="747"/>
        <v>17000</v>
      </c>
      <c r="BU263" s="61">
        <f t="shared" si="747"/>
        <v>17000</v>
      </c>
      <c r="BV263" s="61">
        <f t="shared" si="747"/>
        <v>17000</v>
      </c>
      <c r="BW263" s="61">
        <f t="shared" ref="BW263:BW294" si="753">KA</f>
        <v>17000</v>
      </c>
      <c r="BX263" s="61">
        <f t="shared" si="752"/>
        <v>17000</v>
      </c>
      <c r="BY263" s="61">
        <f t="shared" si="751"/>
        <v>17000</v>
      </c>
      <c r="BZ263" s="61">
        <f t="shared" si="750"/>
        <v>2000</v>
      </c>
      <c r="CA263" s="61">
        <f t="shared" si="750"/>
        <v>2000</v>
      </c>
      <c r="CB263" s="61">
        <f t="shared" si="735"/>
        <v>2000</v>
      </c>
      <c r="CC263" s="61">
        <f t="shared" si="735"/>
        <v>2000</v>
      </c>
      <c r="CD263" s="61">
        <f t="shared" si="735"/>
        <v>2000</v>
      </c>
      <c r="CE263" s="61">
        <f t="shared" si="736"/>
        <v>2000</v>
      </c>
      <c r="CF263" s="61">
        <f t="shared" si="745"/>
        <v>2000</v>
      </c>
      <c r="CG263" s="61">
        <f t="shared" si="742"/>
        <v>2000</v>
      </c>
      <c r="CH263" s="61">
        <f t="shared" si="746"/>
        <v>2000</v>
      </c>
      <c r="CI263" s="61">
        <f t="shared" si="746"/>
        <v>2000</v>
      </c>
      <c r="CJ263" s="61">
        <f t="shared" si="734"/>
        <v>2000</v>
      </c>
      <c r="CK263" s="61">
        <f t="shared" si="731"/>
        <v>2000</v>
      </c>
      <c r="CL263" s="61">
        <f t="shared" si="731"/>
        <v>2000</v>
      </c>
      <c r="CM263" s="61">
        <f t="shared" si="731"/>
        <v>2000</v>
      </c>
      <c r="CN263" s="61">
        <f t="shared" si="732"/>
        <v>2000</v>
      </c>
      <c r="CO263" s="61">
        <f t="shared" si="728"/>
        <v>2000</v>
      </c>
      <c r="CP263" s="61">
        <f t="shared" si="729"/>
        <v>2000</v>
      </c>
      <c r="CQ263" s="61">
        <f t="shared" si="737"/>
        <v>2000</v>
      </c>
      <c r="CR263" s="61">
        <f t="shared" si="737"/>
        <v>2000</v>
      </c>
      <c r="CS263" s="61">
        <f t="shared" si="737"/>
        <v>2000</v>
      </c>
      <c r="CT263" s="61">
        <f t="shared" si="722"/>
        <v>2000</v>
      </c>
      <c r="CU263" s="61">
        <f t="shared" si="730"/>
        <v>2000</v>
      </c>
      <c r="CV263" s="61">
        <f t="shared" si="738"/>
        <v>2000</v>
      </c>
      <c r="CW263" s="61">
        <f t="shared" ref="CW263:CW275" si="754">AP</f>
        <v>2000</v>
      </c>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row>
    <row r="264" spans="1:233" ht="1.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f t="shared" si="718"/>
        <v>17000</v>
      </c>
      <c r="BI264" s="61">
        <f t="shared" si="733"/>
        <v>17000</v>
      </c>
      <c r="BJ264" s="61">
        <f t="shared" si="726"/>
        <v>17000</v>
      </c>
      <c r="BK264" s="61">
        <f t="shared" si="718"/>
        <v>17000</v>
      </c>
      <c r="BL264" s="61">
        <f t="shared" si="716"/>
        <v>17000</v>
      </c>
      <c r="BM264" s="61">
        <f t="shared" si="749"/>
        <v>17000</v>
      </c>
      <c r="BN264" s="61">
        <f t="shared" si="749"/>
        <v>17000</v>
      </c>
      <c r="BO264" s="61">
        <f t="shared" si="748"/>
        <v>17000</v>
      </c>
      <c r="BP264" s="61">
        <f t="shared" si="748"/>
        <v>17000</v>
      </c>
      <c r="BQ264" s="61">
        <f t="shared" si="748"/>
        <v>17000</v>
      </c>
      <c r="BR264" s="61">
        <f t="shared" si="704"/>
        <v>17000</v>
      </c>
      <c r="BS264" s="61">
        <f t="shared" si="747"/>
        <v>17000</v>
      </c>
      <c r="BT264" s="61">
        <f t="shared" si="747"/>
        <v>17000</v>
      </c>
      <c r="BU264" s="61">
        <f t="shared" si="747"/>
        <v>17000</v>
      </c>
      <c r="BV264" s="61">
        <f t="shared" si="747"/>
        <v>17000</v>
      </c>
      <c r="BW264" s="61">
        <f t="shared" si="753"/>
        <v>17000</v>
      </c>
      <c r="BX264" s="61">
        <f t="shared" si="752"/>
        <v>17000</v>
      </c>
      <c r="BY264" s="61">
        <f t="shared" si="751"/>
        <v>17000</v>
      </c>
      <c r="BZ264" s="61">
        <f t="shared" si="750"/>
        <v>2000</v>
      </c>
      <c r="CA264" s="61">
        <f t="shared" si="750"/>
        <v>2000</v>
      </c>
      <c r="CB264" s="61">
        <f t="shared" si="735"/>
        <v>2000</v>
      </c>
      <c r="CC264" s="61">
        <f t="shared" si="735"/>
        <v>2000</v>
      </c>
      <c r="CD264" s="61">
        <f t="shared" si="735"/>
        <v>2000</v>
      </c>
      <c r="CE264" s="61">
        <f t="shared" si="736"/>
        <v>2000</v>
      </c>
      <c r="CF264" s="61">
        <f t="shared" si="745"/>
        <v>2000</v>
      </c>
      <c r="CG264" s="61">
        <f t="shared" si="742"/>
        <v>2000</v>
      </c>
      <c r="CH264" s="61">
        <f t="shared" si="746"/>
        <v>2000</v>
      </c>
      <c r="CI264" s="61">
        <f t="shared" si="746"/>
        <v>2000</v>
      </c>
      <c r="CJ264" s="61">
        <f t="shared" si="734"/>
        <v>2000</v>
      </c>
      <c r="CK264" s="61">
        <f t="shared" si="731"/>
        <v>2000</v>
      </c>
      <c r="CL264" s="61">
        <f t="shared" si="731"/>
        <v>2000</v>
      </c>
      <c r="CM264" s="61">
        <f t="shared" si="731"/>
        <v>2000</v>
      </c>
      <c r="CN264" s="61">
        <f t="shared" si="732"/>
        <v>2000</v>
      </c>
      <c r="CO264" s="61">
        <f t="shared" si="728"/>
        <v>2000</v>
      </c>
      <c r="CP264" s="61">
        <f t="shared" si="729"/>
        <v>2000</v>
      </c>
      <c r="CQ264" s="61">
        <f t="shared" si="737"/>
        <v>2000</v>
      </c>
      <c r="CR264" s="61">
        <f t="shared" si="737"/>
        <v>2000</v>
      </c>
      <c r="CS264" s="61">
        <f t="shared" si="737"/>
        <v>2000</v>
      </c>
      <c r="CT264" s="61">
        <f t="shared" si="722"/>
        <v>2000</v>
      </c>
      <c r="CU264" s="61">
        <f t="shared" si="730"/>
        <v>2000</v>
      </c>
      <c r="CV264" s="61">
        <f t="shared" si="738"/>
        <v>2000</v>
      </c>
      <c r="CW264" s="61">
        <f t="shared" si="754"/>
        <v>2000</v>
      </c>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row>
    <row r="265" spans="1:233" ht="1.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f t="shared" si="718"/>
        <v>17000</v>
      </c>
      <c r="BI265" s="61">
        <f t="shared" si="733"/>
        <v>17000</v>
      </c>
      <c r="BJ265" s="61">
        <f t="shared" si="726"/>
        <v>17000</v>
      </c>
      <c r="BK265" s="61">
        <f t="shared" si="718"/>
        <v>17000</v>
      </c>
      <c r="BL265" s="61">
        <f t="shared" si="716"/>
        <v>17000</v>
      </c>
      <c r="BM265" s="61">
        <f t="shared" si="749"/>
        <v>17000</v>
      </c>
      <c r="BN265" s="61">
        <f t="shared" si="749"/>
        <v>17000</v>
      </c>
      <c r="BO265" s="61">
        <f t="shared" si="748"/>
        <v>17000</v>
      </c>
      <c r="BP265" s="61">
        <f t="shared" si="748"/>
        <v>17000</v>
      </c>
      <c r="BQ265" s="61">
        <f t="shared" si="748"/>
        <v>17000</v>
      </c>
      <c r="BR265" s="61">
        <f t="shared" ref="BR265:BR292" si="755">KA</f>
        <v>17000</v>
      </c>
      <c r="BS265" s="61">
        <f t="shared" si="747"/>
        <v>17000</v>
      </c>
      <c r="BT265" s="61">
        <f t="shared" si="747"/>
        <v>17000</v>
      </c>
      <c r="BU265" s="61">
        <f t="shared" si="747"/>
        <v>17000</v>
      </c>
      <c r="BV265" s="61">
        <f t="shared" si="747"/>
        <v>17000</v>
      </c>
      <c r="BW265" s="61">
        <f t="shared" si="753"/>
        <v>17000</v>
      </c>
      <c r="BX265" s="61">
        <f t="shared" si="752"/>
        <v>17000</v>
      </c>
      <c r="BY265" s="61">
        <f t="shared" si="751"/>
        <v>17000</v>
      </c>
      <c r="BZ265" s="61">
        <f t="shared" si="750"/>
        <v>2000</v>
      </c>
      <c r="CA265" s="61">
        <f t="shared" si="750"/>
        <v>2000</v>
      </c>
      <c r="CB265" s="61">
        <f t="shared" si="735"/>
        <v>2000</v>
      </c>
      <c r="CC265" s="61">
        <f t="shared" si="735"/>
        <v>2000</v>
      </c>
      <c r="CD265" s="61">
        <f t="shared" si="735"/>
        <v>2000</v>
      </c>
      <c r="CE265" s="61">
        <f t="shared" si="736"/>
        <v>2000</v>
      </c>
      <c r="CF265" s="61">
        <f t="shared" si="745"/>
        <v>2000</v>
      </c>
      <c r="CG265" s="61">
        <f t="shared" si="742"/>
        <v>2000</v>
      </c>
      <c r="CH265" s="61">
        <f t="shared" si="746"/>
        <v>2000</v>
      </c>
      <c r="CI265" s="61">
        <f t="shared" si="746"/>
        <v>2000</v>
      </c>
      <c r="CJ265" s="61">
        <f t="shared" si="734"/>
        <v>2000</v>
      </c>
      <c r="CK265" s="61">
        <f t="shared" si="731"/>
        <v>2000</v>
      </c>
      <c r="CL265" s="61">
        <f t="shared" si="731"/>
        <v>2000</v>
      </c>
      <c r="CM265" s="61">
        <f t="shared" si="731"/>
        <v>2000</v>
      </c>
      <c r="CN265" s="61">
        <f t="shared" si="732"/>
        <v>2000</v>
      </c>
      <c r="CO265" s="61">
        <f t="shared" si="728"/>
        <v>2000</v>
      </c>
      <c r="CP265" s="61">
        <f t="shared" si="729"/>
        <v>2000</v>
      </c>
      <c r="CQ265" s="61">
        <f t="shared" si="737"/>
        <v>2000</v>
      </c>
      <c r="CR265" s="61">
        <f t="shared" si="737"/>
        <v>2000</v>
      </c>
      <c r="CS265" s="61">
        <f t="shared" si="737"/>
        <v>2000</v>
      </c>
      <c r="CT265" s="61">
        <f t="shared" si="722"/>
        <v>2000</v>
      </c>
      <c r="CU265" s="61">
        <f t="shared" si="730"/>
        <v>2000</v>
      </c>
      <c r="CV265" s="61">
        <f t="shared" si="738"/>
        <v>2000</v>
      </c>
      <c r="CW265" s="61">
        <f t="shared" si="754"/>
        <v>2000</v>
      </c>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row>
    <row r="266" spans="1:233" ht="1.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f t="shared" si="718"/>
        <v>17000</v>
      </c>
      <c r="BJ266" s="61">
        <f t="shared" si="726"/>
        <v>17000</v>
      </c>
      <c r="BK266" s="61">
        <f t="shared" si="718"/>
        <v>17000</v>
      </c>
      <c r="BL266" s="61">
        <f t="shared" si="716"/>
        <v>17000</v>
      </c>
      <c r="BM266" s="61">
        <f t="shared" si="749"/>
        <v>17000</v>
      </c>
      <c r="BN266" s="61">
        <f t="shared" si="749"/>
        <v>17000</v>
      </c>
      <c r="BO266" s="61">
        <f t="shared" si="748"/>
        <v>17000</v>
      </c>
      <c r="BP266" s="61">
        <f t="shared" si="748"/>
        <v>17000</v>
      </c>
      <c r="BQ266" s="61">
        <f t="shared" si="748"/>
        <v>17000</v>
      </c>
      <c r="BR266" s="61">
        <f t="shared" si="755"/>
        <v>17000</v>
      </c>
      <c r="BS266" s="61">
        <f t="shared" si="747"/>
        <v>17000</v>
      </c>
      <c r="BT266" s="61">
        <f t="shared" si="747"/>
        <v>17000</v>
      </c>
      <c r="BU266" s="61">
        <f t="shared" si="747"/>
        <v>17000</v>
      </c>
      <c r="BV266" s="61">
        <f t="shared" si="747"/>
        <v>17000</v>
      </c>
      <c r="BW266" s="61">
        <f t="shared" si="753"/>
        <v>17000</v>
      </c>
      <c r="BX266" s="61">
        <f t="shared" si="752"/>
        <v>17000</v>
      </c>
      <c r="BY266" s="61">
        <f t="shared" si="751"/>
        <v>17000</v>
      </c>
      <c r="BZ266" s="61">
        <f t="shared" ref="BZ266:BZ294" si="756">KA</f>
        <v>17000</v>
      </c>
      <c r="CA266" s="61">
        <f>AP</f>
        <v>2000</v>
      </c>
      <c r="CB266" s="61">
        <f t="shared" si="735"/>
        <v>2000</v>
      </c>
      <c r="CC266" s="61">
        <f t="shared" si="735"/>
        <v>2000</v>
      </c>
      <c r="CD266" s="61">
        <f t="shared" si="735"/>
        <v>2000</v>
      </c>
      <c r="CE266" s="61">
        <f t="shared" si="736"/>
        <v>2000</v>
      </c>
      <c r="CF266" s="61">
        <f t="shared" si="745"/>
        <v>2000</v>
      </c>
      <c r="CG266" s="61">
        <f t="shared" si="742"/>
        <v>2000</v>
      </c>
      <c r="CH266" s="61">
        <f t="shared" si="746"/>
        <v>2000</v>
      </c>
      <c r="CI266" s="61">
        <f t="shared" si="746"/>
        <v>2000</v>
      </c>
      <c r="CJ266" s="61">
        <f t="shared" si="734"/>
        <v>2000</v>
      </c>
      <c r="CK266" s="61">
        <f t="shared" si="731"/>
        <v>2000</v>
      </c>
      <c r="CL266" s="61">
        <f t="shared" si="731"/>
        <v>2000</v>
      </c>
      <c r="CM266" s="61">
        <f t="shared" si="731"/>
        <v>2000</v>
      </c>
      <c r="CN266" s="61">
        <f t="shared" si="732"/>
        <v>2000</v>
      </c>
      <c r="CO266" s="61">
        <f t="shared" si="728"/>
        <v>2000</v>
      </c>
      <c r="CP266" s="61">
        <f t="shared" si="729"/>
        <v>2000</v>
      </c>
      <c r="CQ266" s="61">
        <f t="shared" si="737"/>
        <v>2000</v>
      </c>
      <c r="CR266" s="61">
        <f t="shared" si="737"/>
        <v>2000</v>
      </c>
      <c r="CS266" s="61">
        <f t="shared" si="737"/>
        <v>2000</v>
      </c>
      <c r="CT266" s="61">
        <f t="shared" si="722"/>
        <v>2000</v>
      </c>
      <c r="CU266" s="61">
        <f t="shared" si="730"/>
        <v>2000</v>
      </c>
      <c r="CV266" s="61">
        <f t="shared" si="738"/>
        <v>2000</v>
      </c>
      <c r="CW266" s="61">
        <f t="shared" si="754"/>
        <v>2000</v>
      </c>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row>
    <row r="267" spans="1:233" ht="1.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f t="shared" si="718"/>
        <v>17000</v>
      </c>
      <c r="BJ267" s="61">
        <f t="shared" si="726"/>
        <v>17000</v>
      </c>
      <c r="BK267" s="61">
        <f t="shared" si="718"/>
        <v>17000</v>
      </c>
      <c r="BL267" s="61">
        <f t="shared" si="716"/>
        <v>17000</v>
      </c>
      <c r="BM267" s="61">
        <f t="shared" si="749"/>
        <v>17000</v>
      </c>
      <c r="BN267" s="61">
        <f t="shared" si="749"/>
        <v>17000</v>
      </c>
      <c r="BO267" s="61">
        <f t="shared" si="748"/>
        <v>17000</v>
      </c>
      <c r="BP267" s="61">
        <f t="shared" si="748"/>
        <v>17000</v>
      </c>
      <c r="BQ267" s="61">
        <f t="shared" si="748"/>
        <v>17000</v>
      </c>
      <c r="BR267" s="61">
        <f t="shared" si="755"/>
        <v>17000</v>
      </c>
      <c r="BS267" s="61">
        <f t="shared" si="747"/>
        <v>17000</v>
      </c>
      <c r="BT267" s="61">
        <f t="shared" si="747"/>
        <v>17000</v>
      </c>
      <c r="BU267" s="61">
        <f t="shared" si="747"/>
        <v>17000</v>
      </c>
      <c r="BV267" s="61">
        <f t="shared" si="747"/>
        <v>17000</v>
      </c>
      <c r="BW267" s="61">
        <f t="shared" si="753"/>
        <v>17000</v>
      </c>
      <c r="BX267" s="61">
        <f t="shared" si="752"/>
        <v>17000</v>
      </c>
      <c r="BY267" s="61">
        <f t="shared" si="751"/>
        <v>17000</v>
      </c>
      <c r="BZ267" s="61">
        <f t="shared" si="756"/>
        <v>17000</v>
      </c>
      <c r="CA267" s="61">
        <f t="shared" ref="CA267:CC293" si="757">KA</f>
        <v>17000</v>
      </c>
      <c r="CB267" s="61">
        <f t="shared" si="757"/>
        <v>17000</v>
      </c>
      <c r="CC267" s="61">
        <f t="shared" si="757"/>
        <v>17000</v>
      </c>
      <c r="CD267" s="61">
        <f t="shared" ref="CD267:CD272" si="758">AP</f>
        <v>2000</v>
      </c>
      <c r="CE267" s="61">
        <f t="shared" si="736"/>
        <v>2000</v>
      </c>
      <c r="CF267" s="61">
        <f t="shared" si="745"/>
        <v>2000</v>
      </c>
      <c r="CG267" s="61">
        <f t="shared" si="742"/>
        <v>2000</v>
      </c>
      <c r="CH267" s="61">
        <f t="shared" si="746"/>
        <v>2000</v>
      </c>
      <c r="CI267" s="61">
        <f t="shared" si="746"/>
        <v>2000</v>
      </c>
      <c r="CJ267" s="61">
        <f t="shared" si="734"/>
        <v>2000</v>
      </c>
      <c r="CK267" s="61">
        <f t="shared" ref="CK267:CM277" si="759">AP</f>
        <v>2000</v>
      </c>
      <c r="CL267" s="61">
        <f t="shared" si="759"/>
        <v>2000</v>
      </c>
      <c r="CM267" s="61">
        <f t="shared" si="759"/>
        <v>2000</v>
      </c>
      <c r="CN267" s="61">
        <f t="shared" si="732"/>
        <v>2000</v>
      </c>
      <c r="CO267" s="61">
        <f t="shared" si="728"/>
        <v>2000</v>
      </c>
      <c r="CP267" s="61">
        <f t="shared" si="729"/>
        <v>2000</v>
      </c>
      <c r="CQ267" s="61">
        <f t="shared" si="737"/>
        <v>2000</v>
      </c>
      <c r="CR267" s="61">
        <f t="shared" si="737"/>
        <v>2000</v>
      </c>
      <c r="CS267" s="61">
        <f t="shared" si="737"/>
        <v>2000</v>
      </c>
      <c r="CT267" s="61">
        <f t="shared" si="722"/>
        <v>2000</v>
      </c>
      <c r="CU267" s="61">
        <f t="shared" si="730"/>
        <v>2000</v>
      </c>
      <c r="CV267" s="61">
        <f t="shared" si="738"/>
        <v>2000</v>
      </c>
      <c r="CW267" s="61">
        <f t="shared" si="754"/>
        <v>2000</v>
      </c>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row>
    <row r="268" spans="1:233" ht="1.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f t="shared" si="718"/>
        <v>17000</v>
      </c>
      <c r="BJ268" s="61">
        <f t="shared" si="726"/>
        <v>17000</v>
      </c>
      <c r="BK268" s="61">
        <f t="shared" si="718"/>
        <v>17000</v>
      </c>
      <c r="BL268" s="61">
        <f t="shared" si="716"/>
        <v>17000</v>
      </c>
      <c r="BM268" s="61">
        <f t="shared" si="749"/>
        <v>17000</v>
      </c>
      <c r="BN268" s="61">
        <f t="shared" si="749"/>
        <v>17000</v>
      </c>
      <c r="BO268" s="61">
        <f t="shared" si="748"/>
        <v>17000</v>
      </c>
      <c r="BP268" s="61">
        <f t="shared" si="748"/>
        <v>17000</v>
      </c>
      <c r="BQ268" s="61">
        <f t="shared" si="748"/>
        <v>17000</v>
      </c>
      <c r="BR268" s="61">
        <f t="shared" si="755"/>
        <v>17000</v>
      </c>
      <c r="BS268" s="61">
        <f t="shared" si="747"/>
        <v>17000</v>
      </c>
      <c r="BT268" s="61">
        <f t="shared" si="747"/>
        <v>17000</v>
      </c>
      <c r="BU268" s="61">
        <f t="shared" si="747"/>
        <v>17000</v>
      </c>
      <c r="BV268" s="61">
        <f t="shared" si="747"/>
        <v>17000</v>
      </c>
      <c r="BW268" s="61">
        <f t="shared" si="753"/>
        <v>17000</v>
      </c>
      <c r="BX268" s="61">
        <f t="shared" si="752"/>
        <v>17000</v>
      </c>
      <c r="BY268" s="61">
        <f t="shared" si="751"/>
        <v>17000</v>
      </c>
      <c r="BZ268" s="61">
        <f t="shared" si="756"/>
        <v>17000</v>
      </c>
      <c r="CA268" s="61">
        <f t="shared" si="757"/>
        <v>17000</v>
      </c>
      <c r="CB268" s="61">
        <f t="shared" si="757"/>
        <v>17000</v>
      </c>
      <c r="CC268" s="61">
        <f t="shared" si="757"/>
        <v>17000</v>
      </c>
      <c r="CD268" s="61">
        <f t="shared" si="758"/>
        <v>2000</v>
      </c>
      <c r="CE268" s="61">
        <f t="shared" si="736"/>
        <v>2000</v>
      </c>
      <c r="CF268" s="61">
        <f t="shared" si="745"/>
        <v>2000</v>
      </c>
      <c r="CG268" s="61">
        <f t="shared" si="742"/>
        <v>2000</v>
      </c>
      <c r="CH268" s="61">
        <f t="shared" si="746"/>
        <v>2000</v>
      </c>
      <c r="CI268" s="61">
        <f t="shared" si="746"/>
        <v>2000</v>
      </c>
      <c r="CJ268" s="61">
        <f t="shared" si="734"/>
        <v>2000</v>
      </c>
      <c r="CK268" s="61">
        <f t="shared" si="759"/>
        <v>2000</v>
      </c>
      <c r="CL268" s="61">
        <f t="shared" si="759"/>
        <v>2000</v>
      </c>
      <c r="CM268" s="61">
        <f t="shared" si="759"/>
        <v>2000</v>
      </c>
      <c r="CN268" s="61">
        <f t="shared" si="732"/>
        <v>2000</v>
      </c>
      <c r="CO268" s="61">
        <f t="shared" si="728"/>
        <v>2000</v>
      </c>
      <c r="CP268" s="61">
        <f t="shared" si="729"/>
        <v>2000</v>
      </c>
      <c r="CQ268" s="61">
        <f t="shared" si="737"/>
        <v>2000</v>
      </c>
      <c r="CR268" s="61">
        <f t="shared" si="737"/>
        <v>2000</v>
      </c>
      <c r="CS268" s="61">
        <f t="shared" si="737"/>
        <v>2000</v>
      </c>
      <c r="CT268" s="61">
        <f t="shared" si="722"/>
        <v>2000</v>
      </c>
      <c r="CU268" s="61">
        <f t="shared" si="730"/>
        <v>2000</v>
      </c>
      <c r="CV268" s="61">
        <f t="shared" si="738"/>
        <v>2000</v>
      </c>
      <c r="CW268" s="61">
        <f t="shared" si="754"/>
        <v>2000</v>
      </c>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f t="shared" ref="GK268:GK274" si="760">AN</f>
        <v>1000</v>
      </c>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row>
    <row r="269" spans="1:233" ht="1.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f t="shared" si="726"/>
        <v>17000</v>
      </c>
      <c r="BK269" s="61">
        <f t="shared" si="718"/>
        <v>17000</v>
      </c>
      <c r="BL269" s="61">
        <f t="shared" si="716"/>
        <v>17000</v>
      </c>
      <c r="BM269" s="61">
        <f t="shared" si="749"/>
        <v>17000</v>
      </c>
      <c r="BN269" s="61">
        <f t="shared" si="749"/>
        <v>17000</v>
      </c>
      <c r="BO269" s="61">
        <f t="shared" si="748"/>
        <v>17000</v>
      </c>
      <c r="BP269" s="61">
        <f t="shared" si="748"/>
        <v>17000</v>
      </c>
      <c r="BQ269" s="61">
        <f t="shared" si="748"/>
        <v>17000</v>
      </c>
      <c r="BR269" s="61">
        <f t="shared" si="755"/>
        <v>17000</v>
      </c>
      <c r="BS269" s="61">
        <f t="shared" si="747"/>
        <v>17000</v>
      </c>
      <c r="BT269" s="61">
        <f t="shared" si="747"/>
        <v>17000</v>
      </c>
      <c r="BU269" s="61">
        <f t="shared" si="747"/>
        <v>17000</v>
      </c>
      <c r="BV269" s="61">
        <f t="shared" si="747"/>
        <v>17000</v>
      </c>
      <c r="BW269" s="61">
        <f t="shared" si="753"/>
        <v>17000</v>
      </c>
      <c r="BX269" s="61">
        <f t="shared" si="752"/>
        <v>17000</v>
      </c>
      <c r="BY269" s="61">
        <f t="shared" si="751"/>
        <v>17000</v>
      </c>
      <c r="BZ269" s="61">
        <f t="shared" si="756"/>
        <v>17000</v>
      </c>
      <c r="CA269" s="61">
        <f t="shared" si="757"/>
        <v>17000</v>
      </c>
      <c r="CB269" s="61">
        <f t="shared" si="757"/>
        <v>17000</v>
      </c>
      <c r="CC269" s="61">
        <f t="shared" si="757"/>
        <v>17000</v>
      </c>
      <c r="CD269" s="61">
        <f t="shared" si="758"/>
        <v>2000</v>
      </c>
      <c r="CE269" s="61">
        <f t="shared" si="736"/>
        <v>2000</v>
      </c>
      <c r="CF269" s="61">
        <f t="shared" si="745"/>
        <v>2000</v>
      </c>
      <c r="CG269" s="61">
        <f t="shared" si="742"/>
        <v>2000</v>
      </c>
      <c r="CH269" s="61">
        <f t="shared" si="746"/>
        <v>2000</v>
      </c>
      <c r="CI269" s="61">
        <f t="shared" si="746"/>
        <v>2000</v>
      </c>
      <c r="CJ269" s="61">
        <f t="shared" si="734"/>
        <v>2000</v>
      </c>
      <c r="CK269" s="61">
        <f t="shared" si="759"/>
        <v>2000</v>
      </c>
      <c r="CL269" s="61">
        <f t="shared" si="759"/>
        <v>2000</v>
      </c>
      <c r="CM269" s="61">
        <f t="shared" si="759"/>
        <v>2000</v>
      </c>
      <c r="CN269" s="61">
        <f t="shared" si="732"/>
        <v>2000</v>
      </c>
      <c r="CO269" s="61">
        <f t="shared" si="728"/>
        <v>2000</v>
      </c>
      <c r="CP269" s="61">
        <f t="shared" si="729"/>
        <v>2000</v>
      </c>
      <c r="CQ269" s="61">
        <f t="shared" si="737"/>
        <v>2000</v>
      </c>
      <c r="CR269" s="61">
        <f t="shared" si="737"/>
        <v>2000</v>
      </c>
      <c r="CS269" s="61">
        <f t="shared" si="737"/>
        <v>2000</v>
      </c>
      <c r="CT269" s="61">
        <f t="shared" si="722"/>
        <v>2000</v>
      </c>
      <c r="CU269" s="61">
        <f t="shared" si="730"/>
        <v>2000</v>
      </c>
      <c r="CV269" s="61">
        <f t="shared" si="738"/>
        <v>2000</v>
      </c>
      <c r="CW269" s="61">
        <f t="shared" si="754"/>
        <v>2000</v>
      </c>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f t="shared" ref="GJ269:GJ292" si="761">AN</f>
        <v>1000</v>
      </c>
      <c r="GK269" s="61">
        <f t="shared" si="760"/>
        <v>1000</v>
      </c>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row>
    <row r="270" spans="1:233" ht="1.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f t="shared" si="726"/>
        <v>17000</v>
      </c>
      <c r="BK270" s="61">
        <f t="shared" si="718"/>
        <v>17000</v>
      </c>
      <c r="BL270" s="61">
        <f t="shared" si="716"/>
        <v>17000</v>
      </c>
      <c r="BM270" s="61">
        <f t="shared" si="749"/>
        <v>17000</v>
      </c>
      <c r="BN270" s="61">
        <f t="shared" si="749"/>
        <v>17000</v>
      </c>
      <c r="BO270" s="61">
        <f t="shared" si="748"/>
        <v>17000</v>
      </c>
      <c r="BP270" s="61">
        <f t="shared" si="748"/>
        <v>17000</v>
      </c>
      <c r="BQ270" s="61">
        <f t="shared" si="748"/>
        <v>17000</v>
      </c>
      <c r="BR270" s="61">
        <f t="shared" si="755"/>
        <v>17000</v>
      </c>
      <c r="BS270" s="61">
        <f t="shared" si="747"/>
        <v>17000</v>
      </c>
      <c r="BT270" s="61">
        <f t="shared" si="747"/>
        <v>17000</v>
      </c>
      <c r="BU270" s="61">
        <f t="shared" si="747"/>
        <v>17000</v>
      </c>
      <c r="BV270" s="61">
        <f t="shared" si="747"/>
        <v>17000</v>
      </c>
      <c r="BW270" s="61">
        <f t="shared" si="753"/>
        <v>17000</v>
      </c>
      <c r="BX270" s="61">
        <f t="shared" si="752"/>
        <v>17000</v>
      </c>
      <c r="BY270" s="61">
        <f t="shared" si="751"/>
        <v>17000</v>
      </c>
      <c r="BZ270" s="61">
        <f t="shared" si="756"/>
        <v>17000</v>
      </c>
      <c r="CA270" s="61">
        <f t="shared" si="757"/>
        <v>17000</v>
      </c>
      <c r="CB270" s="61">
        <f t="shared" ref="CB270:CB271" si="762">AP</f>
        <v>2000</v>
      </c>
      <c r="CC270" s="61">
        <f t="shared" si="757"/>
        <v>17000</v>
      </c>
      <c r="CD270" s="61">
        <f t="shared" si="758"/>
        <v>2000</v>
      </c>
      <c r="CE270" s="61">
        <f t="shared" si="736"/>
        <v>2000</v>
      </c>
      <c r="CF270" s="61">
        <f t="shared" si="745"/>
        <v>2000</v>
      </c>
      <c r="CG270" s="61">
        <f t="shared" si="742"/>
        <v>2000</v>
      </c>
      <c r="CH270" s="61">
        <f t="shared" si="746"/>
        <v>2000</v>
      </c>
      <c r="CI270" s="61">
        <f t="shared" si="746"/>
        <v>2000</v>
      </c>
      <c r="CJ270" s="61">
        <f t="shared" si="734"/>
        <v>2000</v>
      </c>
      <c r="CK270" s="61">
        <f t="shared" si="759"/>
        <v>2000</v>
      </c>
      <c r="CL270" s="61">
        <f t="shared" si="759"/>
        <v>2000</v>
      </c>
      <c r="CM270" s="61">
        <f t="shared" si="759"/>
        <v>2000</v>
      </c>
      <c r="CN270" s="61">
        <f t="shared" si="732"/>
        <v>2000</v>
      </c>
      <c r="CO270" s="61">
        <f t="shared" si="728"/>
        <v>2000</v>
      </c>
      <c r="CP270" s="61">
        <f t="shared" si="729"/>
        <v>2000</v>
      </c>
      <c r="CQ270" s="61">
        <f t="shared" ref="CQ270:CS278" si="763">AP</f>
        <v>2000</v>
      </c>
      <c r="CR270" s="61">
        <f t="shared" si="763"/>
        <v>2000</v>
      </c>
      <c r="CS270" s="61">
        <f t="shared" si="763"/>
        <v>2000</v>
      </c>
      <c r="CT270" s="61">
        <f t="shared" si="722"/>
        <v>2000</v>
      </c>
      <c r="CU270" s="61">
        <f t="shared" si="730"/>
        <v>2000</v>
      </c>
      <c r="CV270" s="61">
        <f t="shared" si="738"/>
        <v>2000</v>
      </c>
      <c r="CW270" s="61">
        <f t="shared" si="754"/>
        <v>2000</v>
      </c>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f t="shared" si="761"/>
        <v>1000</v>
      </c>
      <c r="GK270" s="61">
        <f t="shared" si="760"/>
        <v>1000</v>
      </c>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row>
    <row r="271" spans="1:233" ht="1.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f t="shared" si="726"/>
        <v>17000</v>
      </c>
      <c r="BK271" s="61">
        <f t="shared" si="718"/>
        <v>17000</v>
      </c>
      <c r="BL271" s="61">
        <f t="shared" si="716"/>
        <v>17000</v>
      </c>
      <c r="BM271" s="61">
        <f t="shared" si="749"/>
        <v>17000</v>
      </c>
      <c r="BN271" s="61">
        <f t="shared" si="749"/>
        <v>17000</v>
      </c>
      <c r="BO271" s="61">
        <f t="shared" si="748"/>
        <v>17000</v>
      </c>
      <c r="BP271" s="61">
        <f t="shared" si="748"/>
        <v>17000</v>
      </c>
      <c r="BQ271" s="61">
        <f t="shared" si="748"/>
        <v>17000</v>
      </c>
      <c r="BR271" s="61">
        <f t="shared" si="755"/>
        <v>17000</v>
      </c>
      <c r="BS271" s="61">
        <f t="shared" si="747"/>
        <v>17000</v>
      </c>
      <c r="BT271" s="61">
        <f t="shared" si="747"/>
        <v>17000</v>
      </c>
      <c r="BU271" s="61">
        <f t="shared" si="747"/>
        <v>17000</v>
      </c>
      <c r="BV271" s="61">
        <f t="shared" si="747"/>
        <v>17000</v>
      </c>
      <c r="BW271" s="61">
        <f t="shared" si="753"/>
        <v>17000</v>
      </c>
      <c r="BX271" s="61">
        <f t="shared" si="752"/>
        <v>17000</v>
      </c>
      <c r="BY271" s="61">
        <f t="shared" si="751"/>
        <v>17000</v>
      </c>
      <c r="BZ271" s="61">
        <f t="shared" si="756"/>
        <v>17000</v>
      </c>
      <c r="CA271" s="61">
        <f t="shared" ref="CA271:CA272" si="764">AP</f>
        <v>2000</v>
      </c>
      <c r="CB271" s="61">
        <f t="shared" si="762"/>
        <v>2000</v>
      </c>
      <c r="CC271" s="61">
        <f t="shared" si="757"/>
        <v>17000</v>
      </c>
      <c r="CD271" s="61">
        <f t="shared" si="758"/>
        <v>2000</v>
      </c>
      <c r="CE271" s="61">
        <f t="shared" si="736"/>
        <v>2000</v>
      </c>
      <c r="CF271" s="61">
        <f t="shared" si="745"/>
        <v>2000</v>
      </c>
      <c r="CG271" s="61">
        <f t="shared" si="742"/>
        <v>2000</v>
      </c>
      <c r="CH271" s="61">
        <f t="shared" si="746"/>
        <v>2000</v>
      </c>
      <c r="CI271" s="61">
        <f t="shared" si="746"/>
        <v>2000</v>
      </c>
      <c r="CJ271" s="61">
        <f t="shared" si="734"/>
        <v>2000</v>
      </c>
      <c r="CK271" s="61">
        <f t="shared" si="759"/>
        <v>2000</v>
      </c>
      <c r="CL271" s="61">
        <f t="shared" si="759"/>
        <v>2000</v>
      </c>
      <c r="CM271" s="61">
        <f t="shared" si="759"/>
        <v>2000</v>
      </c>
      <c r="CN271" s="61">
        <f t="shared" si="732"/>
        <v>2000</v>
      </c>
      <c r="CO271" s="61">
        <f t="shared" si="728"/>
        <v>2000</v>
      </c>
      <c r="CP271" s="61">
        <f t="shared" si="729"/>
        <v>2000</v>
      </c>
      <c r="CQ271" s="61">
        <f t="shared" si="763"/>
        <v>2000</v>
      </c>
      <c r="CR271" s="61">
        <f t="shared" si="763"/>
        <v>2000</v>
      </c>
      <c r="CS271" s="61">
        <f t="shared" si="763"/>
        <v>2000</v>
      </c>
      <c r="CT271" s="61">
        <f t="shared" si="722"/>
        <v>2000</v>
      </c>
      <c r="CU271" s="61">
        <f t="shared" si="730"/>
        <v>2000</v>
      </c>
      <c r="CV271" s="61">
        <f t="shared" si="738"/>
        <v>2000</v>
      </c>
      <c r="CW271" s="61">
        <f t="shared" si="754"/>
        <v>2000</v>
      </c>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f t="shared" si="761"/>
        <v>1000</v>
      </c>
      <c r="GK271" s="61">
        <f t="shared" si="760"/>
        <v>1000</v>
      </c>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row>
    <row r="272" spans="1:233" ht="1.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f t="shared" si="718"/>
        <v>17000</v>
      </c>
      <c r="BK272" s="61">
        <f t="shared" si="718"/>
        <v>17000</v>
      </c>
      <c r="BL272" s="61">
        <f t="shared" si="716"/>
        <v>17000</v>
      </c>
      <c r="BM272" s="61">
        <f t="shared" si="749"/>
        <v>17000</v>
      </c>
      <c r="BN272" s="61">
        <f t="shared" si="749"/>
        <v>17000</v>
      </c>
      <c r="BO272" s="61">
        <f t="shared" si="748"/>
        <v>17000</v>
      </c>
      <c r="BP272" s="61">
        <f t="shared" si="748"/>
        <v>17000</v>
      </c>
      <c r="BQ272" s="61">
        <f t="shared" si="748"/>
        <v>17000</v>
      </c>
      <c r="BR272" s="61">
        <f t="shared" si="755"/>
        <v>17000</v>
      </c>
      <c r="BS272" s="61">
        <f t="shared" si="747"/>
        <v>17000</v>
      </c>
      <c r="BT272" s="61">
        <f t="shared" si="747"/>
        <v>17000</v>
      </c>
      <c r="BU272" s="61">
        <f t="shared" si="747"/>
        <v>17000</v>
      </c>
      <c r="BV272" s="61">
        <f t="shared" si="747"/>
        <v>17000</v>
      </c>
      <c r="BW272" s="61">
        <f t="shared" si="753"/>
        <v>17000</v>
      </c>
      <c r="BX272" s="61">
        <f t="shared" si="752"/>
        <v>17000</v>
      </c>
      <c r="BY272" s="61">
        <f t="shared" si="751"/>
        <v>17000</v>
      </c>
      <c r="BZ272" s="61">
        <f t="shared" si="756"/>
        <v>17000</v>
      </c>
      <c r="CA272" s="61">
        <f t="shared" si="764"/>
        <v>2000</v>
      </c>
      <c r="CB272" s="61">
        <f t="shared" si="757"/>
        <v>17000</v>
      </c>
      <c r="CC272" s="61">
        <f t="shared" si="757"/>
        <v>17000</v>
      </c>
      <c r="CD272" s="61">
        <f t="shared" si="758"/>
        <v>2000</v>
      </c>
      <c r="CE272" s="61">
        <f t="shared" si="736"/>
        <v>2000</v>
      </c>
      <c r="CF272" s="61">
        <f t="shared" si="745"/>
        <v>2000</v>
      </c>
      <c r="CG272" s="61">
        <f t="shared" ref="CG272:CH282" si="765">KA</f>
        <v>17000</v>
      </c>
      <c r="CH272" s="61">
        <f t="shared" si="765"/>
        <v>17000</v>
      </c>
      <c r="CI272" s="61">
        <f>AP</f>
        <v>2000</v>
      </c>
      <c r="CJ272" s="61">
        <f t="shared" si="734"/>
        <v>2000</v>
      </c>
      <c r="CK272" s="61">
        <f t="shared" si="759"/>
        <v>2000</v>
      </c>
      <c r="CL272" s="61">
        <f t="shared" si="759"/>
        <v>2000</v>
      </c>
      <c r="CM272" s="61">
        <f t="shared" si="759"/>
        <v>2000</v>
      </c>
      <c r="CN272" s="61">
        <f t="shared" si="732"/>
        <v>2000</v>
      </c>
      <c r="CO272" s="61">
        <f t="shared" si="728"/>
        <v>2000</v>
      </c>
      <c r="CP272" s="61">
        <f t="shared" si="729"/>
        <v>2000</v>
      </c>
      <c r="CQ272" s="61">
        <f t="shared" si="763"/>
        <v>2000</v>
      </c>
      <c r="CR272" s="61">
        <f t="shared" si="763"/>
        <v>2000</v>
      </c>
      <c r="CS272" s="61">
        <f t="shared" si="763"/>
        <v>2000</v>
      </c>
      <c r="CT272" s="61">
        <f t="shared" si="722"/>
        <v>2000</v>
      </c>
      <c r="CU272" s="61">
        <f t="shared" si="730"/>
        <v>2000</v>
      </c>
      <c r="CV272" s="61">
        <f t="shared" si="738"/>
        <v>2000</v>
      </c>
      <c r="CW272" s="61">
        <f t="shared" si="754"/>
        <v>2000</v>
      </c>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f t="shared" si="761"/>
        <v>1000</v>
      </c>
      <c r="GK272" s="61">
        <f t="shared" si="760"/>
        <v>1000</v>
      </c>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row>
    <row r="273" spans="1:233" ht="1.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f t="shared" si="718"/>
        <v>17000</v>
      </c>
      <c r="BK273" s="61">
        <f t="shared" si="718"/>
        <v>17000</v>
      </c>
      <c r="BL273" s="61">
        <f t="shared" si="716"/>
        <v>17000</v>
      </c>
      <c r="BM273" s="61">
        <f t="shared" si="749"/>
        <v>17000</v>
      </c>
      <c r="BN273" s="61">
        <f t="shared" si="749"/>
        <v>17000</v>
      </c>
      <c r="BO273" s="61">
        <f t="shared" si="748"/>
        <v>17000</v>
      </c>
      <c r="BP273" s="61">
        <f t="shared" si="748"/>
        <v>17000</v>
      </c>
      <c r="BQ273" s="61">
        <f t="shared" si="748"/>
        <v>17000</v>
      </c>
      <c r="BR273" s="61">
        <f t="shared" si="755"/>
        <v>17000</v>
      </c>
      <c r="BS273" s="61">
        <f t="shared" si="747"/>
        <v>17000</v>
      </c>
      <c r="BT273" s="61">
        <f t="shared" si="747"/>
        <v>17000</v>
      </c>
      <c r="BU273" s="61">
        <f t="shared" si="747"/>
        <v>17000</v>
      </c>
      <c r="BV273" s="61">
        <f t="shared" si="747"/>
        <v>17000</v>
      </c>
      <c r="BW273" s="61">
        <f t="shared" si="753"/>
        <v>17000</v>
      </c>
      <c r="BX273" s="61">
        <f t="shared" si="752"/>
        <v>17000</v>
      </c>
      <c r="BY273" s="61">
        <f t="shared" si="751"/>
        <v>17000</v>
      </c>
      <c r="BZ273" s="61">
        <f t="shared" si="756"/>
        <v>17000</v>
      </c>
      <c r="CA273" s="61">
        <f t="shared" si="757"/>
        <v>17000</v>
      </c>
      <c r="CB273" s="61">
        <f t="shared" si="757"/>
        <v>17000</v>
      </c>
      <c r="CC273" s="61">
        <f t="shared" si="757"/>
        <v>17000</v>
      </c>
      <c r="CD273" s="61">
        <f t="shared" ref="CD273:CD293" si="766">KA</f>
        <v>17000</v>
      </c>
      <c r="CE273" s="61">
        <f t="shared" si="736"/>
        <v>2000</v>
      </c>
      <c r="CF273" s="61">
        <f t="shared" ref="CF273:CF283" si="767">KA</f>
        <v>17000</v>
      </c>
      <c r="CG273" s="61">
        <f t="shared" si="765"/>
        <v>17000</v>
      </c>
      <c r="CH273" s="61">
        <f t="shared" si="765"/>
        <v>17000</v>
      </c>
      <c r="CI273" s="61">
        <f>AP</f>
        <v>2000</v>
      </c>
      <c r="CJ273" s="61">
        <f t="shared" si="734"/>
        <v>2000</v>
      </c>
      <c r="CK273" s="61">
        <f t="shared" si="759"/>
        <v>2000</v>
      </c>
      <c r="CL273" s="61">
        <f t="shared" si="759"/>
        <v>2000</v>
      </c>
      <c r="CM273" s="61">
        <f t="shared" si="759"/>
        <v>2000</v>
      </c>
      <c r="CN273" s="61">
        <f t="shared" ref="CN273:CN280" si="768">AP</f>
        <v>2000</v>
      </c>
      <c r="CO273" s="61">
        <f t="shared" si="728"/>
        <v>2000</v>
      </c>
      <c r="CP273" s="61">
        <f t="shared" ref="CP273:CP280" si="769">AP</f>
        <v>2000</v>
      </c>
      <c r="CQ273" s="61">
        <f t="shared" si="763"/>
        <v>2000</v>
      </c>
      <c r="CR273" s="61">
        <f t="shared" si="763"/>
        <v>2000</v>
      </c>
      <c r="CS273" s="61">
        <f t="shared" si="763"/>
        <v>2000</v>
      </c>
      <c r="CT273" s="61">
        <f t="shared" ref="CT273:CT278" si="770">AP</f>
        <v>2000</v>
      </c>
      <c r="CU273" s="61">
        <f t="shared" si="730"/>
        <v>2000</v>
      </c>
      <c r="CV273" s="61">
        <f t="shared" si="738"/>
        <v>2000</v>
      </c>
      <c r="CW273" s="61">
        <f t="shared" si="754"/>
        <v>2000</v>
      </c>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f t="shared" si="761"/>
        <v>1000</v>
      </c>
      <c r="GK273" s="61">
        <f t="shared" si="760"/>
        <v>1000</v>
      </c>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row>
    <row r="274" spans="1:233" ht="1.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f t="shared" si="718"/>
        <v>17000</v>
      </c>
      <c r="BK274" s="61">
        <f t="shared" si="718"/>
        <v>17000</v>
      </c>
      <c r="BL274" s="61">
        <f t="shared" si="716"/>
        <v>17000</v>
      </c>
      <c r="BM274" s="61">
        <f t="shared" si="749"/>
        <v>17000</v>
      </c>
      <c r="BN274" s="61">
        <f t="shared" si="749"/>
        <v>17000</v>
      </c>
      <c r="BO274" s="61">
        <f t="shared" si="748"/>
        <v>17000</v>
      </c>
      <c r="BP274" s="61">
        <f t="shared" si="748"/>
        <v>17000</v>
      </c>
      <c r="BQ274" s="61">
        <f t="shared" si="748"/>
        <v>17000</v>
      </c>
      <c r="BR274" s="61">
        <f t="shared" si="755"/>
        <v>17000</v>
      </c>
      <c r="BS274" s="61">
        <f t="shared" ref="BS274:BV293" si="771">KA</f>
        <v>17000</v>
      </c>
      <c r="BT274" s="61">
        <f t="shared" si="771"/>
        <v>17000</v>
      </c>
      <c r="BU274" s="61">
        <f t="shared" si="771"/>
        <v>17000</v>
      </c>
      <c r="BV274" s="61">
        <f t="shared" si="771"/>
        <v>17000</v>
      </c>
      <c r="BW274" s="61">
        <f t="shared" si="753"/>
        <v>17000</v>
      </c>
      <c r="BX274" s="61">
        <f t="shared" si="752"/>
        <v>17000</v>
      </c>
      <c r="BY274" s="61">
        <f t="shared" si="751"/>
        <v>17000</v>
      </c>
      <c r="BZ274" s="61">
        <f t="shared" si="756"/>
        <v>17000</v>
      </c>
      <c r="CA274" s="61">
        <f t="shared" si="757"/>
        <v>17000</v>
      </c>
      <c r="CB274" s="61">
        <f t="shared" si="757"/>
        <v>17000</v>
      </c>
      <c r="CC274" s="61">
        <f t="shared" si="757"/>
        <v>17000</v>
      </c>
      <c r="CD274" s="61">
        <f t="shared" si="766"/>
        <v>17000</v>
      </c>
      <c r="CE274" s="61">
        <f t="shared" ref="CE274:CE288" si="772">KA</f>
        <v>17000</v>
      </c>
      <c r="CF274" s="61">
        <f t="shared" si="767"/>
        <v>17000</v>
      </c>
      <c r="CG274" s="61">
        <f t="shared" si="765"/>
        <v>17000</v>
      </c>
      <c r="CH274" s="61">
        <f t="shared" si="765"/>
        <v>17000</v>
      </c>
      <c r="CI274" s="61">
        <f>AP</f>
        <v>2000</v>
      </c>
      <c r="CJ274" s="61">
        <f t="shared" si="734"/>
        <v>2000</v>
      </c>
      <c r="CK274" s="61">
        <f t="shared" si="759"/>
        <v>2000</v>
      </c>
      <c r="CL274" s="61">
        <f t="shared" si="759"/>
        <v>2000</v>
      </c>
      <c r="CM274" s="61">
        <f t="shared" si="759"/>
        <v>2000</v>
      </c>
      <c r="CN274" s="61">
        <f t="shared" si="768"/>
        <v>2000</v>
      </c>
      <c r="CO274" s="61">
        <f t="shared" ref="CO274:CO280" si="773">AP</f>
        <v>2000</v>
      </c>
      <c r="CP274" s="61">
        <f t="shared" si="769"/>
        <v>2000</v>
      </c>
      <c r="CQ274" s="61">
        <f t="shared" si="763"/>
        <v>2000</v>
      </c>
      <c r="CR274" s="61">
        <f t="shared" si="763"/>
        <v>2000</v>
      </c>
      <c r="CS274" s="61">
        <f t="shared" si="763"/>
        <v>2000</v>
      </c>
      <c r="CT274" s="61">
        <f t="shared" si="770"/>
        <v>2000</v>
      </c>
      <c r="CU274" s="61">
        <f t="shared" si="730"/>
        <v>2000</v>
      </c>
      <c r="CV274" s="61">
        <f t="shared" si="738"/>
        <v>2000</v>
      </c>
      <c r="CW274" s="61">
        <f t="shared" si="754"/>
        <v>2000</v>
      </c>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f t="shared" si="761"/>
        <v>1000</v>
      </c>
      <c r="GK274" s="61">
        <f t="shared" si="760"/>
        <v>1000</v>
      </c>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row>
    <row r="275" spans="1:233" ht="1.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f t="shared" si="718"/>
        <v>17000</v>
      </c>
      <c r="BL275" s="61">
        <f t="shared" si="716"/>
        <v>17000</v>
      </c>
      <c r="BM275" s="61">
        <f t="shared" si="749"/>
        <v>17000</v>
      </c>
      <c r="BN275" s="61">
        <f t="shared" si="749"/>
        <v>17000</v>
      </c>
      <c r="BO275" s="61">
        <f t="shared" si="748"/>
        <v>17000</v>
      </c>
      <c r="BP275" s="61">
        <f t="shared" si="748"/>
        <v>17000</v>
      </c>
      <c r="BQ275" s="61">
        <f t="shared" si="748"/>
        <v>17000</v>
      </c>
      <c r="BR275" s="61">
        <f t="shared" si="755"/>
        <v>17000</v>
      </c>
      <c r="BS275" s="61">
        <f t="shared" si="771"/>
        <v>17000</v>
      </c>
      <c r="BT275" s="61">
        <f t="shared" si="771"/>
        <v>17000</v>
      </c>
      <c r="BU275" s="61">
        <f t="shared" si="771"/>
        <v>17000</v>
      </c>
      <c r="BV275" s="61">
        <f t="shared" si="771"/>
        <v>17000</v>
      </c>
      <c r="BW275" s="61">
        <f t="shared" si="753"/>
        <v>17000</v>
      </c>
      <c r="BX275" s="61">
        <f t="shared" si="752"/>
        <v>17000</v>
      </c>
      <c r="BY275" s="61">
        <f t="shared" si="751"/>
        <v>17000</v>
      </c>
      <c r="BZ275" s="61">
        <f t="shared" si="756"/>
        <v>17000</v>
      </c>
      <c r="CA275" s="61">
        <f t="shared" si="757"/>
        <v>17000</v>
      </c>
      <c r="CB275" s="61">
        <f t="shared" si="757"/>
        <v>17000</v>
      </c>
      <c r="CC275" s="61">
        <f t="shared" si="757"/>
        <v>17000</v>
      </c>
      <c r="CD275" s="61">
        <f t="shared" si="766"/>
        <v>17000</v>
      </c>
      <c r="CE275" s="61">
        <f t="shared" si="772"/>
        <v>17000</v>
      </c>
      <c r="CF275" s="61">
        <f t="shared" si="767"/>
        <v>17000</v>
      </c>
      <c r="CG275" s="61">
        <f t="shared" si="765"/>
        <v>17000</v>
      </c>
      <c r="CH275" s="61">
        <f t="shared" si="765"/>
        <v>17000</v>
      </c>
      <c r="CI275" s="61">
        <f t="shared" ref="CI275:CJ281" si="774">KA</f>
        <v>17000</v>
      </c>
      <c r="CJ275" s="61">
        <f t="shared" si="774"/>
        <v>17000</v>
      </c>
      <c r="CK275" s="61">
        <f t="shared" si="759"/>
        <v>2000</v>
      </c>
      <c r="CL275" s="61">
        <f t="shared" si="759"/>
        <v>2000</v>
      </c>
      <c r="CM275" s="61">
        <f t="shared" si="759"/>
        <v>2000</v>
      </c>
      <c r="CN275" s="61">
        <f t="shared" si="768"/>
        <v>2000</v>
      </c>
      <c r="CO275" s="61">
        <f t="shared" si="773"/>
        <v>2000</v>
      </c>
      <c r="CP275" s="61">
        <f t="shared" si="769"/>
        <v>2000</v>
      </c>
      <c r="CQ275" s="61">
        <f t="shared" si="763"/>
        <v>2000</v>
      </c>
      <c r="CR275" s="61">
        <f t="shared" si="763"/>
        <v>2000</v>
      </c>
      <c r="CS275" s="61">
        <f t="shared" si="763"/>
        <v>2000</v>
      </c>
      <c r="CT275" s="61">
        <f t="shared" si="770"/>
        <v>2000</v>
      </c>
      <c r="CU275" s="61">
        <f t="shared" si="730"/>
        <v>2000</v>
      </c>
      <c r="CV275" s="61">
        <f t="shared" si="738"/>
        <v>2000</v>
      </c>
      <c r="CW275" s="61">
        <f t="shared" si="754"/>
        <v>2000</v>
      </c>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f t="shared" si="761"/>
        <v>1000</v>
      </c>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row>
    <row r="276" spans="1:233" ht="1.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f t="shared" si="718"/>
        <v>17000</v>
      </c>
      <c r="BL276" s="61">
        <f t="shared" si="716"/>
        <v>17000</v>
      </c>
      <c r="BM276" s="61">
        <f t="shared" si="749"/>
        <v>17000</v>
      </c>
      <c r="BN276" s="61">
        <f t="shared" si="749"/>
        <v>17000</v>
      </c>
      <c r="BO276" s="61">
        <f t="shared" si="748"/>
        <v>17000</v>
      </c>
      <c r="BP276" s="61">
        <f t="shared" si="748"/>
        <v>17000</v>
      </c>
      <c r="BQ276" s="61">
        <f t="shared" si="748"/>
        <v>17000</v>
      </c>
      <c r="BR276" s="61">
        <f t="shared" si="755"/>
        <v>17000</v>
      </c>
      <c r="BS276" s="61">
        <f t="shared" si="771"/>
        <v>17000</v>
      </c>
      <c r="BT276" s="61">
        <f t="shared" si="771"/>
        <v>17000</v>
      </c>
      <c r="BU276" s="61">
        <f t="shared" si="771"/>
        <v>17000</v>
      </c>
      <c r="BV276" s="61">
        <f t="shared" si="771"/>
        <v>17000</v>
      </c>
      <c r="BW276" s="61">
        <f t="shared" si="753"/>
        <v>17000</v>
      </c>
      <c r="BX276" s="61">
        <f t="shared" si="752"/>
        <v>17000</v>
      </c>
      <c r="BY276" s="61">
        <f t="shared" si="751"/>
        <v>17000</v>
      </c>
      <c r="BZ276" s="61">
        <f t="shared" si="756"/>
        <v>17000</v>
      </c>
      <c r="CA276" s="61">
        <f t="shared" si="757"/>
        <v>17000</v>
      </c>
      <c r="CB276" s="61">
        <f t="shared" si="757"/>
        <v>17000</v>
      </c>
      <c r="CC276" s="61">
        <f t="shared" si="757"/>
        <v>17000</v>
      </c>
      <c r="CD276" s="61">
        <f t="shared" si="766"/>
        <v>17000</v>
      </c>
      <c r="CE276" s="61">
        <f t="shared" si="772"/>
        <v>17000</v>
      </c>
      <c r="CF276" s="61">
        <f t="shared" si="767"/>
        <v>17000</v>
      </c>
      <c r="CG276" s="61">
        <f t="shared" si="765"/>
        <v>17000</v>
      </c>
      <c r="CH276" s="61">
        <f t="shared" si="765"/>
        <v>17000</v>
      </c>
      <c r="CI276" s="61">
        <f t="shared" si="774"/>
        <v>17000</v>
      </c>
      <c r="CJ276" s="61">
        <f t="shared" si="774"/>
        <v>17000</v>
      </c>
      <c r="CK276" s="61">
        <f t="shared" si="759"/>
        <v>2000</v>
      </c>
      <c r="CL276" s="61">
        <f t="shared" si="759"/>
        <v>2000</v>
      </c>
      <c r="CM276" s="61">
        <f t="shared" si="759"/>
        <v>2000</v>
      </c>
      <c r="CN276" s="61">
        <f t="shared" si="768"/>
        <v>2000</v>
      </c>
      <c r="CO276" s="61">
        <f t="shared" si="773"/>
        <v>2000</v>
      </c>
      <c r="CP276" s="61">
        <f t="shared" si="769"/>
        <v>2000</v>
      </c>
      <c r="CQ276" s="61">
        <f t="shared" si="763"/>
        <v>2000</v>
      </c>
      <c r="CR276" s="61">
        <f t="shared" si="763"/>
        <v>2000</v>
      </c>
      <c r="CS276" s="61">
        <f t="shared" si="763"/>
        <v>2000</v>
      </c>
      <c r="CT276" s="61">
        <f t="shared" si="770"/>
        <v>2000</v>
      </c>
      <c r="CU276" s="61">
        <f t="shared" si="730"/>
        <v>2000</v>
      </c>
      <c r="CV276" s="61">
        <f t="shared" si="738"/>
        <v>2000</v>
      </c>
      <c r="CW276" s="61">
        <f t="shared" ref="CW276:CW286" si="775">TN</f>
        <v>31000</v>
      </c>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f t="shared" si="761"/>
        <v>1000</v>
      </c>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row>
    <row r="277" spans="1:233" ht="1.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f t="shared" si="718"/>
        <v>17000</v>
      </c>
      <c r="BL277" s="61">
        <f t="shared" si="716"/>
        <v>17000</v>
      </c>
      <c r="BM277" s="61">
        <f t="shared" si="749"/>
        <v>17000</v>
      </c>
      <c r="BN277" s="61">
        <f t="shared" si="749"/>
        <v>17000</v>
      </c>
      <c r="BO277" s="61">
        <f t="shared" si="748"/>
        <v>17000</v>
      </c>
      <c r="BP277" s="61">
        <f t="shared" si="748"/>
        <v>17000</v>
      </c>
      <c r="BQ277" s="61">
        <f t="shared" si="748"/>
        <v>17000</v>
      </c>
      <c r="BR277" s="61">
        <f t="shared" si="755"/>
        <v>17000</v>
      </c>
      <c r="BS277" s="61">
        <f t="shared" si="771"/>
        <v>17000</v>
      </c>
      <c r="BT277" s="61">
        <f t="shared" si="771"/>
        <v>17000</v>
      </c>
      <c r="BU277" s="61">
        <f t="shared" si="771"/>
        <v>17000</v>
      </c>
      <c r="BV277" s="61">
        <f t="shared" si="771"/>
        <v>17000</v>
      </c>
      <c r="BW277" s="61">
        <f t="shared" si="753"/>
        <v>17000</v>
      </c>
      <c r="BX277" s="61">
        <f t="shared" si="752"/>
        <v>17000</v>
      </c>
      <c r="BY277" s="61">
        <f t="shared" si="751"/>
        <v>17000</v>
      </c>
      <c r="BZ277" s="61">
        <f t="shared" si="756"/>
        <v>17000</v>
      </c>
      <c r="CA277" s="61">
        <f t="shared" si="757"/>
        <v>17000</v>
      </c>
      <c r="CB277" s="61">
        <f t="shared" si="757"/>
        <v>17000</v>
      </c>
      <c r="CC277" s="61">
        <f t="shared" si="757"/>
        <v>17000</v>
      </c>
      <c r="CD277" s="61">
        <f t="shared" si="766"/>
        <v>17000</v>
      </c>
      <c r="CE277" s="61">
        <f t="shared" si="772"/>
        <v>17000</v>
      </c>
      <c r="CF277" s="61">
        <f t="shared" si="767"/>
        <v>17000</v>
      </c>
      <c r="CG277" s="61">
        <f t="shared" si="765"/>
        <v>17000</v>
      </c>
      <c r="CH277" s="61">
        <f t="shared" si="765"/>
        <v>17000</v>
      </c>
      <c r="CI277" s="61">
        <f t="shared" si="774"/>
        <v>17000</v>
      </c>
      <c r="CJ277" s="61">
        <f t="shared" si="774"/>
        <v>17000</v>
      </c>
      <c r="CK277" s="61">
        <f t="shared" si="759"/>
        <v>2000</v>
      </c>
      <c r="CL277" s="61">
        <f t="shared" si="759"/>
        <v>2000</v>
      </c>
      <c r="CM277" s="61">
        <f t="shared" si="759"/>
        <v>2000</v>
      </c>
      <c r="CN277" s="61">
        <f t="shared" si="768"/>
        <v>2000</v>
      </c>
      <c r="CO277" s="61">
        <f t="shared" si="773"/>
        <v>2000</v>
      </c>
      <c r="CP277" s="61">
        <f t="shared" si="769"/>
        <v>2000</v>
      </c>
      <c r="CQ277" s="61">
        <f t="shared" si="763"/>
        <v>2000</v>
      </c>
      <c r="CR277" s="61">
        <f t="shared" si="763"/>
        <v>2000</v>
      </c>
      <c r="CS277" s="61">
        <f t="shared" si="763"/>
        <v>2000</v>
      </c>
      <c r="CT277" s="61">
        <f t="shared" si="770"/>
        <v>2000</v>
      </c>
      <c r="CU277" s="61">
        <f t="shared" si="730"/>
        <v>2000</v>
      </c>
      <c r="CV277" s="61">
        <f t="shared" si="738"/>
        <v>2000</v>
      </c>
      <c r="CW277" s="61">
        <f t="shared" si="775"/>
        <v>31000</v>
      </c>
      <c r="CX277" s="61">
        <f>TN</f>
        <v>31000</v>
      </c>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f t="shared" si="761"/>
        <v>1000</v>
      </c>
      <c r="GK277" s="61">
        <f t="shared" ref="GK277:GK282" si="776">AN</f>
        <v>1000</v>
      </c>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row>
    <row r="278" spans="1:233" ht="1.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f t="shared" si="718"/>
        <v>17000</v>
      </c>
      <c r="BL278" s="61">
        <f t="shared" si="716"/>
        <v>17000</v>
      </c>
      <c r="BM278" s="61">
        <f t="shared" si="749"/>
        <v>17000</v>
      </c>
      <c r="BN278" s="61">
        <f t="shared" si="749"/>
        <v>17000</v>
      </c>
      <c r="BO278" s="61">
        <f t="shared" ref="BO278:BQ287" si="777">KA</f>
        <v>17000</v>
      </c>
      <c r="BP278" s="61">
        <f t="shared" si="777"/>
        <v>17000</v>
      </c>
      <c r="BQ278" s="61">
        <f t="shared" si="777"/>
        <v>17000</v>
      </c>
      <c r="BR278" s="61">
        <f t="shared" si="755"/>
        <v>17000</v>
      </c>
      <c r="BS278" s="61">
        <f t="shared" si="771"/>
        <v>17000</v>
      </c>
      <c r="BT278" s="61">
        <f t="shared" si="771"/>
        <v>17000</v>
      </c>
      <c r="BU278" s="61">
        <f t="shared" si="771"/>
        <v>17000</v>
      </c>
      <c r="BV278" s="61">
        <f t="shared" si="771"/>
        <v>17000</v>
      </c>
      <c r="BW278" s="61">
        <f t="shared" si="753"/>
        <v>17000</v>
      </c>
      <c r="BX278" s="61">
        <f t="shared" si="752"/>
        <v>17000</v>
      </c>
      <c r="BY278" s="61">
        <f t="shared" si="751"/>
        <v>17000</v>
      </c>
      <c r="BZ278" s="61">
        <f t="shared" si="756"/>
        <v>17000</v>
      </c>
      <c r="CA278" s="61">
        <f t="shared" si="757"/>
        <v>17000</v>
      </c>
      <c r="CB278" s="61">
        <f t="shared" si="757"/>
        <v>17000</v>
      </c>
      <c r="CC278" s="61">
        <f t="shared" si="757"/>
        <v>17000</v>
      </c>
      <c r="CD278" s="61">
        <f t="shared" si="766"/>
        <v>17000</v>
      </c>
      <c r="CE278" s="61">
        <f t="shared" si="772"/>
        <v>17000</v>
      </c>
      <c r="CF278" s="61">
        <f t="shared" si="767"/>
        <v>17000</v>
      </c>
      <c r="CG278" s="61">
        <f t="shared" si="765"/>
        <v>17000</v>
      </c>
      <c r="CH278" s="61">
        <f t="shared" si="765"/>
        <v>17000</v>
      </c>
      <c r="CI278" s="61">
        <f t="shared" si="774"/>
        <v>17000</v>
      </c>
      <c r="CJ278" s="61">
        <f t="shared" si="774"/>
        <v>17000</v>
      </c>
      <c r="CK278" s="61">
        <f>KA</f>
        <v>17000</v>
      </c>
      <c r="CL278" s="61">
        <f t="shared" ref="CL278:CM280" si="778">AP</f>
        <v>2000</v>
      </c>
      <c r="CM278" s="61">
        <f t="shared" si="778"/>
        <v>2000</v>
      </c>
      <c r="CN278" s="61">
        <f t="shared" si="768"/>
        <v>2000</v>
      </c>
      <c r="CO278" s="61">
        <f t="shared" si="773"/>
        <v>2000</v>
      </c>
      <c r="CP278" s="61">
        <f t="shared" si="769"/>
        <v>2000</v>
      </c>
      <c r="CQ278" s="61">
        <f t="shared" si="763"/>
        <v>2000</v>
      </c>
      <c r="CR278" s="61">
        <f t="shared" si="763"/>
        <v>2000</v>
      </c>
      <c r="CS278" s="61">
        <f t="shared" si="763"/>
        <v>2000</v>
      </c>
      <c r="CT278" s="61">
        <f t="shared" si="770"/>
        <v>2000</v>
      </c>
      <c r="CU278" s="61">
        <f t="shared" si="730"/>
        <v>2000</v>
      </c>
      <c r="CV278" s="61">
        <f t="shared" ref="CV278:CV288" si="779">TN</f>
        <v>31000</v>
      </c>
      <c r="CW278" s="61">
        <f t="shared" si="775"/>
        <v>31000</v>
      </c>
      <c r="CX278" s="61">
        <f>TN</f>
        <v>31000</v>
      </c>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f t="shared" si="761"/>
        <v>1000</v>
      </c>
      <c r="GK278" s="61">
        <f t="shared" si="776"/>
        <v>1000</v>
      </c>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row>
    <row r="279" spans="1:233" ht="1.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f t="shared" si="718"/>
        <v>17000</v>
      </c>
      <c r="BL279" s="61">
        <f t="shared" si="716"/>
        <v>17000</v>
      </c>
      <c r="BM279" s="61">
        <f t="shared" ref="BM279:BN284" si="780">KA</f>
        <v>17000</v>
      </c>
      <c r="BN279" s="61">
        <f t="shared" si="780"/>
        <v>17000</v>
      </c>
      <c r="BO279" s="61">
        <f t="shared" si="777"/>
        <v>17000</v>
      </c>
      <c r="BP279" s="61">
        <f t="shared" si="777"/>
        <v>17000</v>
      </c>
      <c r="BQ279" s="61">
        <f t="shared" si="777"/>
        <v>17000</v>
      </c>
      <c r="BR279" s="61">
        <f t="shared" si="755"/>
        <v>17000</v>
      </c>
      <c r="BS279" s="61">
        <f t="shared" si="771"/>
        <v>17000</v>
      </c>
      <c r="BT279" s="61">
        <f t="shared" si="771"/>
        <v>17000</v>
      </c>
      <c r="BU279" s="61">
        <f t="shared" si="771"/>
        <v>17000</v>
      </c>
      <c r="BV279" s="61">
        <f t="shared" si="771"/>
        <v>17000</v>
      </c>
      <c r="BW279" s="61">
        <f t="shared" si="753"/>
        <v>17000</v>
      </c>
      <c r="BX279" s="61">
        <f t="shared" si="752"/>
        <v>17000</v>
      </c>
      <c r="BY279" s="61">
        <f t="shared" si="751"/>
        <v>17000</v>
      </c>
      <c r="BZ279" s="61">
        <f t="shared" si="756"/>
        <v>17000</v>
      </c>
      <c r="CA279" s="61">
        <f t="shared" si="757"/>
        <v>17000</v>
      </c>
      <c r="CB279" s="61">
        <f t="shared" si="757"/>
        <v>17000</v>
      </c>
      <c r="CC279" s="61">
        <f t="shared" si="757"/>
        <v>17000</v>
      </c>
      <c r="CD279" s="61">
        <f t="shared" si="766"/>
        <v>17000</v>
      </c>
      <c r="CE279" s="61">
        <f t="shared" si="772"/>
        <v>17000</v>
      </c>
      <c r="CF279" s="61">
        <f t="shared" si="767"/>
        <v>17000</v>
      </c>
      <c r="CG279" s="61">
        <f t="shared" si="765"/>
        <v>17000</v>
      </c>
      <c r="CH279" s="61">
        <f t="shared" si="765"/>
        <v>17000</v>
      </c>
      <c r="CI279" s="61">
        <f t="shared" si="774"/>
        <v>17000</v>
      </c>
      <c r="CJ279" s="61">
        <f t="shared" si="774"/>
        <v>17000</v>
      </c>
      <c r="CK279" s="61">
        <f>KA</f>
        <v>17000</v>
      </c>
      <c r="CL279" s="61">
        <f t="shared" si="778"/>
        <v>2000</v>
      </c>
      <c r="CM279" s="61">
        <f t="shared" si="778"/>
        <v>2000</v>
      </c>
      <c r="CN279" s="61">
        <f t="shared" si="768"/>
        <v>2000</v>
      </c>
      <c r="CO279" s="61">
        <f t="shared" si="773"/>
        <v>2000</v>
      </c>
      <c r="CP279" s="61">
        <f t="shared" si="769"/>
        <v>2000</v>
      </c>
      <c r="CQ279" s="61">
        <f>AP</f>
        <v>2000</v>
      </c>
      <c r="CR279" s="61">
        <f>AP</f>
        <v>2000</v>
      </c>
      <c r="CS279" s="61">
        <f t="shared" ref="CS279:CU291" si="781">TN</f>
        <v>31000</v>
      </c>
      <c r="CT279" s="61">
        <f t="shared" si="781"/>
        <v>31000</v>
      </c>
      <c r="CU279" s="61">
        <f t="shared" si="781"/>
        <v>31000</v>
      </c>
      <c r="CV279" s="61">
        <f t="shared" si="779"/>
        <v>31000</v>
      </c>
      <c r="CW279" s="61">
        <f t="shared" si="775"/>
        <v>31000</v>
      </c>
      <c r="CX279" s="61">
        <f>TN</f>
        <v>31000</v>
      </c>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f t="shared" si="761"/>
        <v>1000</v>
      </c>
      <c r="GK279" s="61">
        <f t="shared" si="776"/>
        <v>1000</v>
      </c>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row>
    <row r="280" spans="1:233" ht="1.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f t="shared" si="718"/>
        <v>17000</v>
      </c>
      <c r="BL280" s="61">
        <f t="shared" si="716"/>
        <v>17000</v>
      </c>
      <c r="BM280" s="61">
        <f t="shared" si="780"/>
        <v>17000</v>
      </c>
      <c r="BN280" s="61">
        <f t="shared" si="780"/>
        <v>17000</v>
      </c>
      <c r="BO280" s="61">
        <f t="shared" si="777"/>
        <v>17000</v>
      </c>
      <c r="BP280" s="61">
        <f t="shared" si="777"/>
        <v>17000</v>
      </c>
      <c r="BQ280" s="61">
        <f t="shared" si="777"/>
        <v>17000</v>
      </c>
      <c r="BR280" s="61">
        <f t="shared" si="755"/>
        <v>17000</v>
      </c>
      <c r="BS280" s="61">
        <f t="shared" si="771"/>
        <v>17000</v>
      </c>
      <c r="BT280" s="61">
        <f t="shared" si="771"/>
        <v>17000</v>
      </c>
      <c r="BU280" s="61">
        <f t="shared" si="771"/>
        <v>17000</v>
      </c>
      <c r="BV280" s="61">
        <f t="shared" si="771"/>
        <v>17000</v>
      </c>
      <c r="BW280" s="61">
        <f t="shared" si="753"/>
        <v>17000</v>
      </c>
      <c r="BX280" s="61">
        <f t="shared" si="752"/>
        <v>17000</v>
      </c>
      <c r="BY280" s="61">
        <f t="shared" si="751"/>
        <v>17000</v>
      </c>
      <c r="BZ280" s="61">
        <f t="shared" si="756"/>
        <v>17000</v>
      </c>
      <c r="CA280" s="61">
        <f t="shared" si="757"/>
        <v>17000</v>
      </c>
      <c r="CB280" s="61">
        <f t="shared" si="757"/>
        <v>17000</v>
      </c>
      <c r="CC280" s="61">
        <f t="shared" si="757"/>
        <v>17000</v>
      </c>
      <c r="CD280" s="61">
        <f t="shared" si="766"/>
        <v>17000</v>
      </c>
      <c r="CE280" s="61">
        <f t="shared" si="772"/>
        <v>17000</v>
      </c>
      <c r="CF280" s="61">
        <f t="shared" si="767"/>
        <v>17000</v>
      </c>
      <c r="CG280" s="61">
        <f t="shared" si="765"/>
        <v>17000</v>
      </c>
      <c r="CH280" s="61">
        <f t="shared" si="765"/>
        <v>17000</v>
      </c>
      <c r="CI280" s="61">
        <f t="shared" si="774"/>
        <v>17000</v>
      </c>
      <c r="CJ280" s="61">
        <f t="shared" si="774"/>
        <v>17000</v>
      </c>
      <c r="CK280" s="61">
        <f>KA</f>
        <v>17000</v>
      </c>
      <c r="CL280" s="61">
        <f t="shared" si="778"/>
        <v>2000</v>
      </c>
      <c r="CM280" s="61">
        <f t="shared" si="778"/>
        <v>2000</v>
      </c>
      <c r="CN280" s="61">
        <f t="shared" si="768"/>
        <v>2000</v>
      </c>
      <c r="CO280" s="61">
        <f t="shared" si="773"/>
        <v>2000</v>
      </c>
      <c r="CP280" s="61">
        <f t="shared" si="769"/>
        <v>2000</v>
      </c>
      <c r="CQ280" s="61">
        <f>AP</f>
        <v>2000</v>
      </c>
      <c r="CR280" s="61">
        <f t="shared" ref="CR280:CR310" si="782">TN</f>
        <v>31000</v>
      </c>
      <c r="CS280" s="61">
        <f t="shared" si="781"/>
        <v>31000</v>
      </c>
      <c r="CT280" s="61">
        <f t="shared" si="781"/>
        <v>31000</v>
      </c>
      <c r="CU280" s="61">
        <f t="shared" si="781"/>
        <v>31000</v>
      </c>
      <c r="CV280" s="61">
        <f t="shared" si="779"/>
        <v>31000</v>
      </c>
      <c r="CW280" s="61">
        <f t="shared" si="775"/>
        <v>31000</v>
      </c>
      <c r="CX280" s="61">
        <f>TN</f>
        <v>31000</v>
      </c>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f t="shared" si="761"/>
        <v>1000</v>
      </c>
      <c r="GK280" s="61">
        <f t="shared" si="776"/>
        <v>1000</v>
      </c>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row>
    <row r="281" spans="1:233" ht="1.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f t="shared" si="716"/>
        <v>17000</v>
      </c>
      <c r="BM281" s="61">
        <f t="shared" si="780"/>
        <v>17000</v>
      </c>
      <c r="BN281" s="61">
        <f t="shared" si="780"/>
        <v>17000</v>
      </c>
      <c r="BO281" s="61">
        <f t="shared" si="777"/>
        <v>17000</v>
      </c>
      <c r="BP281" s="61">
        <f t="shared" si="777"/>
        <v>17000</v>
      </c>
      <c r="BQ281" s="61">
        <f t="shared" si="777"/>
        <v>17000</v>
      </c>
      <c r="BR281" s="61">
        <f t="shared" si="755"/>
        <v>17000</v>
      </c>
      <c r="BS281" s="61">
        <f t="shared" si="771"/>
        <v>17000</v>
      </c>
      <c r="BT281" s="61">
        <f t="shared" si="771"/>
        <v>17000</v>
      </c>
      <c r="BU281" s="61">
        <f t="shared" si="771"/>
        <v>17000</v>
      </c>
      <c r="BV281" s="61">
        <f t="shared" si="771"/>
        <v>17000</v>
      </c>
      <c r="BW281" s="61">
        <f t="shared" si="753"/>
        <v>17000</v>
      </c>
      <c r="BX281" s="61">
        <f t="shared" si="752"/>
        <v>17000</v>
      </c>
      <c r="BY281" s="61">
        <f t="shared" si="751"/>
        <v>17000</v>
      </c>
      <c r="BZ281" s="61">
        <f t="shared" si="756"/>
        <v>17000</v>
      </c>
      <c r="CA281" s="61">
        <f t="shared" si="757"/>
        <v>17000</v>
      </c>
      <c r="CB281" s="61">
        <f t="shared" si="757"/>
        <v>17000</v>
      </c>
      <c r="CC281" s="61">
        <f t="shared" si="757"/>
        <v>17000</v>
      </c>
      <c r="CD281" s="61">
        <f t="shared" si="766"/>
        <v>17000</v>
      </c>
      <c r="CE281" s="61">
        <f t="shared" si="772"/>
        <v>17000</v>
      </c>
      <c r="CF281" s="61">
        <f t="shared" si="767"/>
        <v>17000</v>
      </c>
      <c r="CG281" s="61">
        <f t="shared" si="765"/>
        <v>17000</v>
      </c>
      <c r="CH281" s="61">
        <f t="shared" si="765"/>
        <v>17000</v>
      </c>
      <c r="CI281" s="61">
        <f t="shared" si="774"/>
        <v>17000</v>
      </c>
      <c r="CJ281" s="61">
        <f t="shared" si="774"/>
        <v>17000</v>
      </c>
      <c r="CK281" s="61">
        <f>KA</f>
        <v>17000</v>
      </c>
      <c r="CL281" s="61">
        <f>AP</f>
        <v>2000</v>
      </c>
      <c r="CM281" s="61">
        <f t="shared" ref="CM281:CP300" si="783">TN</f>
        <v>31000</v>
      </c>
      <c r="CN281" s="61">
        <f t="shared" si="783"/>
        <v>31000</v>
      </c>
      <c r="CO281" s="61">
        <f t="shared" si="783"/>
        <v>31000</v>
      </c>
      <c r="CP281" s="61">
        <f t="shared" si="783"/>
        <v>31000</v>
      </c>
      <c r="CQ281" s="61">
        <f>AP</f>
        <v>2000</v>
      </c>
      <c r="CR281" s="61">
        <f t="shared" si="782"/>
        <v>31000</v>
      </c>
      <c r="CS281" s="61">
        <f t="shared" si="781"/>
        <v>31000</v>
      </c>
      <c r="CT281" s="61">
        <f t="shared" si="781"/>
        <v>31000</v>
      </c>
      <c r="CU281" s="61">
        <f t="shared" si="781"/>
        <v>31000</v>
      </c>
      <c r="CV281" s="61">
        <f t="shared" si="779"/>
        <v>31000</v>
      </c>
      <c r="CW281" s="61">
        <f t="shared" si="775"/>
        <v>31000</v>
      </c>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f t="shared" si="761"/>
        <v>1000</v>
      </c>
      <c r="GK281" s="61">
        <f t="shared" si="776"/>
        <v>1000</v>
      </c>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row>
    <row r="282" spans="1:233" ht="1.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f t="shared" si="716"/>
        <v>17000</v>
      </c>
      <c r="BM282" s="61">
        <f t="shared" si="780"/>
        <v>17000</v>
      </c>
      <c r="BN282" s="61">
        <f t="shared" si="780"/>
        <v>17000</v>
      </c>
      <c r="BO282" s="61">
        <f t="shared" si="777"/>
        <v>17000</v>
      </c>
      <c r="BP282" s="61">
        <f t="shared" si="777"/>
        <v>17000</v>
      </c>
      <c r="BQ282" s="61">
        <f t="shared" si="777"/>
        <v>17000</v>
      </c>
      <c r="BR282" s="61">
        <f t="shared" si="755"/>
        <v>17000</v>
      </c>
      <c r="BS282" s="61">
        <f t="shared" si="771"/>
        <v>17000</v>
      </c>
      <c r="BT282" s="61">
        <f t="shared" si="771"/>
        <v>17000</v>
      </c>
      <c r="BU282" s="61">
        <f t="shared" si="771"/>
        <v>17000</v>
      </c>
      <c r="BV282" s="61">
        <f t="shared" si="771"/>
        <v>17000</v>
      </c>
      <c r="BW282" s="61">
        <f t="shared" si="753"/>
        <v>17000</v>
      </c>
      <c r="BX282" s="61">
        <f t="shared" si="752"/>
        <v>17000</v>
      </c>
      <c r="BY282" s="61">
        <f t="shared" si="751"/>
        <v>17000</v>
      </c>
      <c r="BZ282" s="61">
        <f t="shared" si="756"/>
        <v>17000</v>
      </c>
      <c r="CA282" s="61">
        <f t="shared" si="757"/>
        <v>17000</v>
      </c>
      <c r="CB282" s="61">
        <f t="shared" si="757"/>
        <v>17000</v>
      </c>
      <c r="CC282" s="61">
        <f t="shared" si="757"/>
        <v>17000</v>
      </c>
      <c r="CD282" s="61">
        <f t="shared" si="766"/>
        <v>17000</v>
      </c>
      <c r="CE282" s="61">
        <f t="shared" si="772"/>
        <v>17000</v>
      </c>
      <c r="CF282" s="61">
        <f t="shared" si="767"/>
        <v>17000</v>
      </c>
      <c r="CG282" s="61">
        <f t="shared" si="765"/>
        <v>17000</v>
      </c>
      <c r="CH282" s="61">
        <f t="shared" si="765"/>
        <v>17000</v>
      </c>
      <c r="CI282" s="61">
        <f>KA</f>
        <v>17000</v>
      </c>
      <c r="CJ282" s="61">
        <f t="shared" ref="CJ282:CK285" si="784">AP</f>
        <v>2000</v>
      </c>
      <c r="CK282" s="61">
        <f t="shared" si="784"/>
        <v>2000</v>
      </c>
      <c r="CL282" s="61">
        <f>AP</f>
        <v>2000</v>
      </c>
      <c r="CM282" s="61">
        <f t="shared" si="783"/>
        <v>31000</v>
      </c>
      <c r="CN282" s="61">
        <f t="shared" si="783"/>
        <v>31000</v>
      </c>
      <c r="CO282" s="61">
        <f t="shared" si="783"/>
        <v>31000</v>
      </c>
      <c r="CP282" s="61">
        <f t="shared" si="783"/>
        <v>31000</v>
      </c>
      <c r="CQ282" s="61">
        <f t="shared" ref="CQ282:CQ311" si="785">TN</f>
        <v>31000</v>
      </c>
      <c r="CR282" s="61">
        <f t="shared" si="782"/>
        <v>31000</v>
      </c>
      <c r="CS282" s="61">
        <f t="shared" si="781"/>
        <v>31000</v>
      </c>
      <c r="CT282" s="61">
        <f t="shared" si="781"/>
        <v>31000</v>
      </c>
      <c r="CU282" s="61">
        <f t="shared" si="781"/>
        <v>31000</v>
      </c>
      <c r="CV282" s="61">
        <f t="shared" si="779"/>
        <v>31000</v>
      </c>
      <c r="CW282" s="61">
        <f t="shared" si="775"/>
        <v>31000</v>
      </c>
      <c r="CX282" s="61">
        <f>TN</f>
        <v>31000</v>
      </c>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f t="shared" si="761"/>
        <v>1000</v>
      </c>
      <c r="GK282" s="61">
        <f t="shared" si="776"/>
        <v>1000</v>
      </c>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row>
    <row r="283" spans="1:233" ht="1.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f t="shared" si="716"/>
        <v>17000</v>
      </c>
      <c r="BM283" s="61">
        <f t="shared" si="780"/>
        <v>17000</v>
      </c>
      <c r="BN283" s="61">
        <f t="shared" si="780"/>
        <v>17000</v>
      </c>
      <c r="BO283" s="61">
        <f t="shared" si="777"/>
        <v>17000</v>
      </c>
      <c r="BP283" s="61">
        <f t="shared" si="777"/>
        <v>17000</v>
      </c>
      <c r="BQ283" s="61">
        <f t="shared" si="777"/>
        <v>17000</v>
      </c>
      <c r="BR283" s="61">
        <f t="shared" si="755"/>
        <v>17000</v>
      </c>
      <c r="BS283" s="61">
        <f t="shared" si="771"/>
        <v>17000</v>
      </c>
      <c r="BT283" s="61">
        <f t="shared" si="771"/>
        <v>17000</v>
      </c>
      <c r="BU283" s="61">
        <f t="shared" si="771"/>
        <v>17000</v>
      </c>
      <c r="BV283" s="61">
        <f t="shared" si="771"/>
        <v>17000</v>
      </c>
      <c r="BW283" s="61">
        <f t="shared" si="753"/>
        <v>17000</v>
      </c>
      <c r="BX283" s="61">
        <f t="shared" si="752"/>
        <v>17000</v>
      </c>
      <c r="BY283" s="61">
        <f t="shared" si="751"/>
        <v>17000</v>
      </c>
      <c r="BZ283" s="61">
        <f t="shared" si="756"/>
        <v>17000</v>
      </c>
      <c r="CA283" s="61">
        <f t="shared" si="757"/>
        <v>17000</v>
      </c>
      <c r="CB283" s="61">
        <f t="shared" si="757"/>
        <v>17000</v>
      </c>
      <c r="CC283" s="61">
        <f t="shared" si="757"/>
        <v>17000</v>
      </c>
      <c r="CD283" s="61">
        <f t="shared" si="766"/>
        <v>17000</v>
      </c>
      <c r="CE283" s="61">
        <f t="shared" si="772"/>
        <v>17000</v>
      </c>
      <c r="CF283" s="61">
        <f t="shared" si="767"/>
        <v>17000</v>
      </c>
      <c r="CG283" s="61">
        <f t="shared" ref="CG283:CH302" si="786">TN</f>
        <v>31000</v>
      </c>
      <c r="CH283" s="61">
        <f t="shared" si="786"/>
        <v>31000</v>
      </c>
      <c r="CI283" s="61">
        <f>KA</f>
        <v>17000</v>
      </c>
      <c r="CJ283" s="61">
        <f t="shared" si="784"/>
        <v>2000</v>
      </c>
      <c r="CK283" s="61">
        <f t="shared" si="784"/>
        <v>2000</v>
      </c>
      <c r="CL283" s="61">
        <f>AP</f>
        <v>2000</v>
      </c>
      <c r="CM283" s="61">
        <f t="shared" si="783"/>
        <v>31000</v>
      </c>
      <c r="CN283" s="61">
        <f t="shared" si="783"/>
        <v>31000</v>
      </c>
      <c r="CO283" s="61">
        <f t="shared" si="783"/>
        <v>31000</v>
      </c>
      <c r="CP283" s="61">
        <f t="shared" si="783"/>
        <v>31000</v>
      </c>
      <c r="CQ283" s="61">
        <f t="shared" si="785"/>
        <v>31000</v>
      </c>
      <c r="CR283" s="61">
        <f t="shared" si="782"/>
        <v>31000</v>
      </c>
      <c r="CS283" s="61">
        <f t="shared" si="781"/>
        <v>31000</v>
      </c>
      <c r="CT283" s="61">
        <f t="shared" si="781"/>
        <v>31000</v>
      </c>
      <c r="CU283" s="61">
        <f t="shared" si="781"/>
        <v>31000</v>
      </c>
      <c r="CV283" s="61">
        <f t="shared" si="779"/>
        <v>31000</v>
      </c>
      <c r="CW283" s="61">
        <f t="shared" si="775"/>
        <v>31000</v>
      </c>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f t="shared" si="761"/>
        <v>1000</v>
      </c>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row>
    <row r="284" spans="1:233" ht="1.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f t="shared" si="716"/>
        <v>17000</v>
      </c>
      <c r="BM284" s="61">
        <f t="shared" si="780"/>
        <v>17000</v>
      </c>
      <c r="BN284" s="61">
        <f t="shared" si="780"/>
        <v>17000</v>
      </c>
      <c r="BO284" s="61">
        <f t="shared" si="777"/>
        <v>17000</v>
      </c>
      <c r="BP284" s="61">
        <f t="shared" si="777"/>
        <v>17000</v>
      </c>
      <c r="BQ284" s="61">
        <f t="shared" si="777"/>
        <v>17000</v>
      </c>
      <c r="BR284" s="61">
        <f t="shared" si="755"/>
        <v>17000</v>
      </c>
      <c r="BS284" s="61">
        <f t="shared" si="771"/>
        <v>17000</v>
      </c>
      <c r="BT284" s="61">
        <f t="shared" si="771"/>
        <v>17000</v>
      </c>
      <c r="BU284" s="61">
        <f t="shared" si="771"/>
        <v>17000</v>
      </c>
      <c r="BV284" s="61">
        <f t="shared" si="771"/>
        <v>17000</v>
      </c>
      <c r="BW284" s="61">
        <f t="shared" si="753"/>
        <v>17000</v>
      </c>
      <c r="BX284" s="61">
        <f t="shared" si="752"/>
        <v>17000</v>
      </c>
      <c r="BY284" s="61">
        <f t="shared" si="751"/>
        <v>17000</v>
      </c>
      <c r="BZ284" s="61">
        <f t="shared" si="756"/>
        <v>17000</v>
      </c>
      <c r="CA284" s="61">
        <f t="shared" si="757"/>
        <v>17000</v>
      </c>
      <c r="CB284" s="61">
        <f t="shared" si="757"/>
        <v>17000</v>
      </c>
      <c r="CC284" s="61">
        <f t="shared" si="757"/>
        <v>17000</v>
      </c>
      <c r="CD284" s="61">
        <f t="shared" si="766"/>
        <v>17000</v>
      </c>
      <c r="CE284" s="61">
        <f t="shared" si="772"/>
        <v>17000</v>
      </c>
      <c r="CF284" s="61">
        <f>TN</f>
        <v>31000</v>
      </c>
      <c r="CG284" s="61">
        <f t="shared" si="786"/>
        <v>31000</v>
      </c>
      <c r="CH284" s="61">
        <f t="shared" si="786"/>
        <v>31000</v>
      </c>
      <c r="CI284" s="61">
        <f>KA</f>
        <v>17000</v>
      </c>
      <c r="CJ284" s="61">
        <f t="shared" si="784"/>
        <v>2000</v>
      </c>
      <c r="CK284" s="61">
        <f t="shared" si="784"/>
        <v>2000</v>
      </c>
      <c r="CL284" s="61">
        <f>AP</f>
        <v>2000</v>
      </c>
      <c r="CM284" s="61">
        <f t="shared" si="783"/>
        <v>31000</v>
      </c>
      <c r="CN284" s="61">
        <f t="shared" si="783"/>
        <v>31000</v>
      </c>
      <c r="CO284" s="61">
        <f t="shared" si="783"/>
        <v>31000</v>
      </c>
      <c r="CP284" s="61">
        <f t="shared" si="783"/>
        <v>31000</v>
      </c>
      <c r="CQ284" s="61">
        <f t="shared" si="785"/>
        <v>31000</v>
      </c>
      <c r="CR284" s="61">
        <f t="shared" si="782"/>
        <v>31000</v>
      </c>
      <c r="CS284" s="61">
        <f t="shared" si="781"/>
        <v>31000</v>
      </c>
      <c r="CT284" s="61">
        <f t="shared" si="781"/>
        <v>31000</v>
      </c>
      <c r="CU284" s="61">
        <f t="shared" si="781"/>
        <v>31000</v>
      </c>
      <c r="CV284" s="61">
        <f t="shared" si="779"/>
        <v>31000</v>
      </c>
      <c r="CW284" s="61">
        <f t="shared" si="775"/>
        <v>31000</v>
      </c>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f t="shared" si="761"/>
        <v>1000</v>
      </c>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row>
    <row r="285" spans="1:233" ht="1.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f>KL</f>
        <v>18000</v>
      </c>
      <c r="BM285" s="61">
        <f>KL</f>
        <v>18000</v>
      </c>
      <c r="BN285" s="61">
        <f>KA</f>
        <v>17000</v>
      </c>
      <c r="BO285" s="61">
        <f t="shared" si="777"/>
        <v>17000</v>
      </c>
      <c r="BP285" s="61">
        <f t="shared" si="777"/>
        <v>17000</v>
      </c>
      <c r="BQ285" s="61">
        <f t="shared" si="777"/>
        <v>17000</v>
      </c>
      <c r="BR285" s="61">
        <f t="shared" si="755"/>
        <v>17000</v>
      </c>
      <c r="BS285" s="61">
        <f t="shared" si="771"/>
        <v>17000</v>
      </c>
      <c r="BT285" s="61">
        <f t="shared" si="771"/>
        <v>17000</v>
      </c>
      <c r="BU285" s="61">
        <f t="shared" si="771"/>
        <v>17000</v>
      </c>
      <c r="BV285" s="61">
        <f t="shared" si="771"/>
        <v>17000</v>
      </c>
      <c r="BW285" s="61">
        <f t="shared" si="753"/>
        <v>17000</v>
      </c>
      <c r="BX285" s="61">
        <f t="shared" si="752"/>
        <v>17000</v>
      </c>
      <c r="BY285" s="61">
        <f t="shared" si="751"/>
        <v>17000</v>
      </c>
      <c r="BZ285" s="61">
        <f t="shared" si="756"/>
        <v>17000</v>
      </c>
      <c r="CA285" s="61">
        <f t="shared" si="757"/>
        <v>17000</v>
      </c>
      <c r="CB285" s="61">
        <f t="shared" si="757"/>
        <v>17000</v>
      </c>
      <c r="CC285" s="61">
        <f t="shared" si="757"/>
        <v>17000</v>
      </c>
      <c r="CD285" s="61">
        <f t="shared" si="766"/>
        <v>17000</v>
      </c>
      <c r="CE285" s="61">
        <f t="shared" si="772"/>
        <v>17000</v>
      </c>
      <c r="CF285" s="61">
        <f>KA</f>
        <v>17000</v>
      </c>
      <c r="CG285" s="61">
        <f t="shared" si="786"/>
        <v>31000</v>
      </c>
      <c r="CH285" s="61">
        <f t="shared" si="786"/>
        <v>31000</v>
      </c>
      <c r="CI285" s="61">
        <f t="shared" ref="CI285:CI327" si="787">TN</f>
        <v>31000</v>
      </c>
      <c r="CJ285" s="61">
        <f t="shared" si="784"/>
        <v>2000</v>
      </c>
      <c r="CK285" s="61">
        <f t="shared" si="784"/>
        <v>2000</v>
      </c>
      <c r="CL285" s="61">
        <f t="shared" ref="CL285:CL323" si="788">TN</f>
        <v>31000</v>
      </c>
      <c r="CM285" s="61">
        <f t="shared" si="783"/>
        <v>31000</v>
      </c>
      <c r="CN285" s="61">
        <f t="shared" si="783"/>
        <v>31000</v>
      </c>
      <c r="CO285" s="61">
        <f t="shared" si="783"/>
        <v>31000</v>
      </c>
      <c r="CP285" s="61">
        <f t="shared" si="783"/>
        <v>31000</v>
      </c>
      <c r="CQ285" s="61">
        <f t="shared" si="785"/>
        <v>31000</v>
      </c>
      <c r="CR285" s="61">
        <f t="shared" si="782"/>
        <v>31000</v>
      </c>
      <c r="CS285" s="61">
        <f t="shared" si="781"/>
        <v>31000</v>
      </c>
      <c r="CT285" s="61">
        <f t="shared" si="781"/>
        <v>31000</v>
      </c>
      <c r="CU285" s="61">
        <f t="shared" si="781"/>
        <v>31000</v>
      </c>
      <c r="CV285" s="61">
        <f t="shared" si="779"/>
        <v>31000</v>
      </c>
      <c r="CW285" s="61">
        <f t="shared" si="775"/>
        <v>31000</v>
      </c>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f>AN</f>
        <v>1000</v>
      </c>
      <c r="GJ285" s="61">
        <f t="shared" si="761"/>
        <v>1000</v>
      </c>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row>
    <row r="286" spans="1:233" ht="1.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f t="shared" ref="BL286" si="789">KL</f>
        <v>18000</v>
      </c>
      <c r="BM286" s="61">
        <f t="shared" ref="BM286:BN289" si="790">KL</f>
        <v>18000</v>
      </c>
      <c r="BN286" s="61">
        <f t="shared" si="790"/>
        <v>18000</v>
      </c>
      <c r="BO286" s="61">
        <f t="shared" si="777"/>
        <v>17000</v>
      </c>
      <c r="BP286" s="61">
        <f t="shared" si="777"/>
        <v>17000</v>
      </c>
      <c r="BQ286" s="61">
        <f t="shared" si="777"/>
        <v>17000</v>
      </c>
      <c r="BR286" s="61">
        <f t="shared" si="755"/>
        <v>17000</v>
      </c>
      <c r="BS286" s="61">
        <f t="shared" si="771"/>
        <v>17000</v>
      </c>
      <c r="BT286" s="61">
        <f t="shared" si="771"/>
        <v>17000</v>
      </c>
      <c r="BU286" s="61">
        <f t="shared" si="771"/>
        <v>17000</v>
      </c>
      <c r="BV286" s="61">
        <f t="shared" si="771"/>
        <v>17000</v>
      </c>
      <c r="BW286" s="61">
        <f t="shared" si="753"/>
        <v>17000</v>
      </c>
      <c r="BX286" s="61">
        <f t="shared" si="752"/>
        <v>17000</v>
      </c>
      <c r="BY286" s="61">
        <f t="shared" si="751"/>
        <v>17000</v>
      </c>
      <c r="BZ286" s="61">
        <f t="shared" si="756"/>
        <v>17000</v>
      </c>
      <c r="CA286" s="61">
        <f t="shared" si="757"/>
        <v>17000</v>
      </c>
      <c r="CB286" s="61">
        <f t="shared" si="757"/>
        <v>17000</v>
      </c>
      <c r="CC286" s="61">
        <f t="shared" si="757"/>
        <v>17000</v>
      </c>
      <c r="CD286" s="61">
        <f t="shared" si="766"/>
        <v>17000</v>
      </c>
      <c r="CE286" s="61">
        <f t="shared" si="772"/>
        <v>17000</v>
      </c>
      <c r="CF286" s="61">
        <f>TN</f>
        <v>31000</v>
      </c>
      <c r="CG286" s="61">
        <f t="shared" si="786"/>
        <v>31000</v>
      </c>
      <c r="CH286" s="61">
        <f t="shared" si="786"/>
        <v>31000</v>
      </c>
      <c r="CI286" s="61">
        <f t="shared" si="787"/>
        <v>31000</v>
      </c>
      <c r="CJ286" s="61">
        <f t="shared" ref="CJ286:CK305" si="791">TN</f>
        <v>31000</v>
      </c>
      <c r="CK286" s="61">
        <f t="shared" si="791"/>
        <v>31000</v>
      </c>
      <c r="CL286" s="61">
        <f t="shared" si="788"/>
        <v>31000</v>
      </c>
      <c r="CM286" s="61">
        <f t="shared" si="783"/>
        <v>31000</v>
      </c>
      <c r="CN286" s="61">
        <f t="shared" si="783"/>
        <v>31000</v>
      </c>
      <c r="CO286" s="61">
        <f t="shared" si="783"/>
        <v>31000</v>
      </c>
      <c r="CP286" s="61">
        <f t="shared" si="783"/>
        <v>31000</v>
      </c>
      <c r="CQ286" s="61">
        <f t="shared" si="785"/>
        <v>31000</v>
      </c>
      <c r="CR286" s="61">
        <f t="shared" si="782"/>
        <v>31000</v>
      </c>
      <c r="CS286" s="61">
        <f t="shared" si="781"/>
        <v>31000</v>
      </c>
      <c r="CT286" s="61">
        <f t="shared" si="781"/>
        <v>31000</v>
      </c>
      <c r="CU286" s="61">
        <f t="shared" si="781"/>
        <v>31000</v>
      </c>
      <c r="CV286" s="61">
        <f t="shared" si="779"/>
        <v>31000</v>
      </c>
      <c r="CW286" s="61">
        <f t="shared" si="775"/>
        <v>31000</v>
      </c>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f>AN</f>
        <v>1000</v>
      </c>
      <c r="GJ286" s="61">
        <f t="shared" si="761"/>
        <v>1000</v>
      </c>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row>
    <row r="287" spans="1:233" ht="1.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f t="shared" si="790"/>
        <v>18000</v>
      </c>
      <c r="BN287" s="61">
        <f t="shared" si="790"/>
        <v>18000</v>
      </c>
      <c r="BO287" s="61">
        <f t="shared" si="777"/>
        <v>17000</v>
      </c>
      <c r="BP287" s="61">
        <f t="shared" si="777"/>
        <v>17000</v>
      </c>
      <c r="BQ287" s="61">
        <f t="shared" si="777"/>
        <v>17000</v>
      </c>
      <c r="BR287" s="61">
        <f t="shared" si="755"/>
        <v>17000</v>
      </c>
      <c r="BS287" s="61">
        <f t="shared" si="771"/>
        <v>17000</v>
      </c>
      <c r="BT287" s="61">
        <f t="shared" si="771"/>
        <v>17000</v>
      </c>
      <c r="BU287" s="61">
        <f t="shared" si="771"/>
        <v>17000</v>
      </c>
      <c r="BV287" s="61">
        <f t="shared" si="771"/>
        <v>17000</v>
      </c>
      <c r="BW287" s="61">
        <f t="shared" si="753"/>
        <v>17000</v>
      </c>
      <c r="BX287" s="61">
        <f t="shared" si="752"/>
        <v>17000</v>
      </c>
      <c r="BY287" s="61">
        <f t="shared" si="751"/>
        <v>17000</v>
      </c>
      <c r="BZ287" s="61">
        <f t="shared" si="756"/>
        <v>17000</v>
      </c>
      <c r="CA287" s="61">
        <f t="shared" si="757"/>
        <v>17000</v>
      </c>
      <c r="CB287" s="61">
        <f t="shared" si="757"/>
        <v>17000</v>
      </c>
      <c r="CC287" s="61">
        <f t="shared" si="757"/>
        <v>17000</v>
      </c>
      <c r="CD287" s="61">
        <f t="shared" si="766"/>
        <v>17000</v>
      </c>
      <c r="CE287" s="61">
        <f t="shared" si="772"/>
        <v>17000</v>
      </c>
      <c r="CF287" s="61">
        <f>TN</f>
        <v>31000</v>
      </c>
      <c r="CG287" s="61">
        <f t="shared" si="786"/>
        <v>31000</v>
      </c>
      <c r="CH287" s="61">
        <f t="shared" si="786"/>
        <v>31000</v>
      </c>
      <c r="CI287" s="61">
        <f t="shared" si="787"/>
        <v>31000</v>
      </c>
      <c r="CJ287" s="61">
        <f t="shared" si="791"/>
        <v>31000</v>
      </c>
      <c r="CK287" s="61">
        <f t="shared" si="791"/>
        <v>31000</v>
      </c>
      <c r="CL287" s="61">
        <f t="shared" si="788"/>
        <v>31000</v>
      </c>
      <c r="CM287" s="61">
        <f t="shared" si="783"/>
        <v>31000</v>
      </c>
      <c r="CN287" s="61">
        <f t="shared" si="783"/>
        <v>31000</v>
      </c>
      <c r="CO287" s="61">
        <f t="shared" si="783"/>
        <v>31000</v>
      </c>
      <c r="CP287" s="61">
        <f t="shared" si="783"/>
        <v>31000</v>
      </c>
      <c r="CQ287" s="61">
        <f t="shared" si="785"/>
        <v>31000</v>
      </c>
      <c r="CR287" s="61">
        <f t="shared" si="782"/>
        <v>31000</v>
      </c>
      <c r="CS287" s="61">
        <f t="shared" si="781"/>
        <v>31000</v>
      </c>
      <c r="CT287" s="61">
        <f t="shared" si="781"/>
        <v>31000</v>
      </c>
      <c r="CU287" s="61">
        <f t="shared" si="781"/>
        <v>31000</v>
      </c>
      <c r="CV287" s="61">
        <f t="shared" si="779"/>
        <v>31000</v>
      </c>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f>AN</f>
        <v>1000</v>
      </c>
      <c r="GJ287" s="61">
        <f t="shared" si="761"/>
        <v>1000</v>
      </c>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row>
    <row r="288" spans="1:233" ht="1.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f t="shared" si="790"/>
        <v>18000</v>
      </c>
      <c r="BN288" s="61">
        <f t="shared" si="790"/>
        <v>18000</v>
      </c>
      <c r="BO288" s="61">
        <f>KL</f>
        <v>18000</v>
      </c>
      <c r="BP288" s="61">
        <f t="shared" ref="BP288:BQ290" si="792">KA</f>
        <v>17000</v>
      </c>
      <c r="BQ288" s="61">
        <f t="shared" si="792"/>
        <v>17000</v>
      </c>
      <c r="BR288" s="61">
        <f t="shared" si="755"/>
        <v>17000</v>
      </c>
      <c r="BS288" s="61">
        <f t="shared" si="771"/>
        <v>17000</v>
      </c>
      <c r="BT288" s="61">
        <f t="shared" si="771"/>
        <v>17000</v>
      </c>
      <c r="BU288" s="61">
        <f t="shared" si="771"/>
        <v>17000</v>
      </c>
      <c r="BV288" s="61">
        <f t="shared" si="771"/>
        <v>17000</v>
      </c>
      <c r="BW288" s="61">
        <f t="shared" si="753"/>
        <v>17000</v>
      </c>
      <c r="BX288" s="61">
        <f t="shared" si="752"/>
        <v>17000</v>
      </c>
      <c r="BY288" s="61">
        <f t="shared" si="751"/>
        <v>17000</v>
      </c>
      <c r="BZ288" s="61">
        <f t="shared" si="756"/>
        <v>17000</v>
      </c>
      <c r="CA288" s="61">
        <f t="shared" si="757"/>
        <v>17000</v>
      </c>
      <c r="CB288" s="61">
        <f t="shared" si="757"/>
        <v>17000</v>
      </c>
      <c r="CC288" s="61">
        <f t="shared" si="757"/>
        <v>17000</v>
      </c>
      <c r="CD288" s="61">
        <f t="shared" si="766"/>
        <v>17000</v>
      </c>
      <c r="CE288" s="61">
        <f t="shared" si="772"/>
        <v>17000</v>
      </c>
      <c r="CF288" s="61">
        <f>TN</f>
        <v>31000</v>
      </c>
      <c r="CG288" s="61">
        <f t="shared" si="786"/>
        <v>31000</v>
      </c>
      <c r="CH288" s="61">
        <f t="shared" si="786"/>
        <v>31000</v>
      </c>
      <c r="CI288" s="61">
        <f t="shared" si="787"/>
        <v>31000</v>
      </c>
      <c r="CJ288" s="61">
        <f t="shared" si="791"/>
        <v>31000</v>
      </c>
      <c r="CK288" s="61">
        <f t="shared" si="791"/>
        <v>31000</v>
      </c>
      <c r="CL288" s="61">
        <f t="shared" si="788"/>
        <v>31000</v>
      </c>
      <c r="CM288" s="61">
        <f t="shared" si="783"/>
        <v>31000</v>
      </c>
      <c r="CN288" s="61">
        <f t="shared" si="783"/>
        <v>31000</v>
      </c>
      <c r="CO288" s="61">
        <f t="shared" si="783"/>
        <v>31000</v>
      </c>
      <c r="CP288" s="61">
        <f t="shared" si="783"/>
        <v>31000</v>
      </c>
      <c r="CQ288" s="61">
        <f t="shared" si="785"/>
        <v>31000</v>
      </c>
      <c r="CR288" s="61">
        <f t="shared" si="782"/>
        <v>31000</v>
      </c>
      <c r="CS288" s="61">
        <f t="shared" si="781"/>
        <v>31000</v>
      </c>
      <c r="CT288" s="61">
        <f t="shared" si="781"/>
        <v>31000</v>
      </c>
      <c r="CU288" s="61">
        <f t="shared" si="781"/>
        <v>31000</v>
      </c>
      <c r="CV288" s="61">
        <f t="shared" si="779"/>
        <v>31000</v>
      </c>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f>AN</f>
        <v>1000</v>
      </c>
      <c r="GJ288" s="61">
        <f t="shared" si="761"/>
        <v>1000</v>
      </c>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row>
    <row r="289" spans="1:233" ht="1.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f t="shared" si="790"/>
        <v>18000</v>
      </c>
      <c r="BN289" s="61">
        <f>KL</f>
        <v>18000</v>
      </c>
      <c r="BO289" s="61">
        <f>KL</f>
        <v>18000</v>
      </c>
      <c r="BP289" s="61">
        <f t="shared" si="792"/>
        <v>17000</v>
      </c>
      <c r="BQ289" s="61">
        <f t="shared" si="792"/>
        <v>17000</v>
      </c>
      <c r="BR289" s="61">
        <f t="shared" si="755"/>
        <v>17000</v>
      </c>
      <c r="BS289" s="61">
        <f t="shared" si="771"/>
        <v>17000</v>
      </c>
      <c r="BT289" s="61">
        <f t="shared" si="771"/>
        <v>17000</v>
      </c>
      <c r="BU289" s="61">
        <f t="shared" si="771"/>
        <v>17000</v>
      </c>
      <c r="BV289" s="61">
        <f t="shared" si="771"/>
        <v>17000</v>
      </c>
      <c r="BW289" s="61">
        <f t="shared" si="753"/>
        <v>17000</v>
      </c>
      <c r="BX289" s="61">
        <f t="shared" si="752"/>
        <v>17000</v>
      </c>
      <c r="BY289" s="61">
        <f t="shared" si="751"/>
        <v>17000</v>
      </c>
      <c r="BZ289" s="61">
        <f t="shared" si="756"/>
        <v>17000</v>
      </c>
      <c r="CA289" s="61">
        <f t="shared" si="757"/>
        <v>17000</v>
      </c>
      <c r="CB289" s="61">
        <f t="shared" si="757"/>
        <v>17000</v>
      </c>
      <c r="CC289" s="61">
        <f t="shared" si="757"/>
        <v>17000</v>
      </c>
      <c r="CD289" s="61">
        <f t="shared" si="766"/>
        <v>17000</v>
      </c>
      <c r="CE289" s="61">
        <f>TN</f>
        <v>31000</v>
      </c>
      <c r="CF289" s="61">
        <f>TN</f>
        <v>31000</v>
      </c>
      <c r="CG289" s="61">
        <f t="shared" si="786"/>
        <v>31000</v>
      </c>
      <c r="CH289" s="61">
        <f t="shared" si="786"/>
        <v>31000</v>
      </c>
      <c r="CI289" s="61">
        <f t="shared" si="787"/>
        <v>31000</v>
      </c>
      <c r="CJ289" s="61">
        <f t="shared" si="791"/>
        <v>31000</v>
      </c>
      <c r="CK289" s="61">
        <f t="shared" si="791"/>
        <v>31000</v>
      </c>
      <c r="CL289" s="61">
        <f t="shared" si="788"/>
        <v>31000</v>
      </c>
      <c r="CM289" s="61">
        <f t="shared" si="783"/>
        <v>31000</v>
      </c>
      <c r="CN289" s="61">
        <f t="shared" si="783"/>
        <v>31000</v>
      </c>
      <c r="CO289" s="61">
        <f t="shared" si="783"/>
        <v>31000</v>
      </c>
      <c r="CP289" s="61">
        <f t="shared" si="783"/>
        <v>31000</v>
      </c>
      <c r="CQ289" s="61">
        <f t="shared" si="785"/>
        <v>31000</v>
      </c>
      <c r="CR289" s="61">
        <f t="shared" si="782"/>
        <v>31000</v>
      </c>
      <c r="CS289" s="61">
        <f t="shared" si="781"/>
        <v>31000</v>
      </c>
      <c r="CT289" s="61">
        <f t="shared" si="781"/>
        <v>31000</v>
      </c>
      <c r="CU289" s="61">
        <f t="shared" si="781"/>
        <v>31000</v>
      </c>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f>AN</f>
        <v>1000</v>
      </c>
      <c r="GJ289" s="61">
        <f t="shared" si="761"/>
        <v>1000</v>
      </c>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row>
    <row r="290" spans="1:233" ht="1.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f>KL</f>
        <v>18000</v>
      </c>
      <c r="BO290" s="61">
        <f>KL</f>
        <v>18000</v>
      </c>
      <c r="BP290" s="61">
        <f t="shared" si="792"/>
        <v>17000</v>
      </c>
      <c r="BQ290" s="61">
        <f t="shared" si="792"/>
        <v>17000</v>
      </c>
      <c r="BR290" s="61">
        <f t="shared" si="755"/>
        <v>17000</v>
      </c>
      <c r="BS290" s="61">
        <f t="shared" si="771"/>
        <v>17000</v>
      </c>
      <c r="BT290" s="61">
        <f t="shared" si="771"/>
        <v>17000</v>
      </c>
      <c r="BU290" s="61">
        <f t="shared" si="771"/>
        <v>17000</v>
      </c>
      <c r="BV290" s="61">
        <f t="shared" si="771"/>
        <v>17000</v>
      </c>
      <c r="BW290" s="61">
        <f t="shared" si="753"/>
        <v>17000</v>
      </c>
      <c r="BX290" s="61">
        <f t="shared" si="752"/>
        <v>17000</v>
      </c>
      <c r="BY290" s="61">
        <f t="shared" si="751"/>
        <v>17000</v>
      </c>
      <c r="BZ290" s="61">
        <f t="shared" si="756"/>
        <v>17000</v>
      </c>
      <c r="CA290" s="61">
        <f t="shared" si="757"/>
        <v>17000</v>
      </c>
      <c r="CB290" s="61">
        <f t="shared" si="757"/>
        <v>17000</v>
      </c>
      <c r="CC290" s="61">
        <f t="shared" si="757"/>
        <v>17000</v>
      </c>
      <c r="CD290" s="61">
        <f t="shared" si="766"/>
        <v>17000</v>
      </c>
      <c r="CE290" s="61">
        <f>TN</f>
        <v>31000</v>
      </c>
      <c r="CF290" s="61">
        <f>TN</f>
        <v>31000</v>
      </c>
      <c r="CG290" s="61">
        <f t="shared" si="786"/>
        <v>31000</v>
      </c>
      <c r="CH290" s="61">
        <f t="shared" si="786"/>
        <v>31000</v>
      </c>
      <c r="CI290" s="61">
        <f t="shared" si="787"/>
        <v>31000</v>
      </c>
      <c r="CJ290" s="61">
        <f t="shared" si="791"/>
        <v>31000</v>
      </c>
      <c r="CK290" s="61">
        <f t="shared" si="791"/>
        <v>31000</v>
      </c>
      <c r="CL290" s="61">
        <f t="shared" si="788"/>
        <v>31000</v>
      </c>
      <c r="CM290" s="61">
        <f t="shared" si="783"/>
        <v>31000</v>
      </c>
      <c r="CN290" s="61">
        <f t="shared" si="783"/>
        <v>31000</v>
      </c>
      <c r="CO290" s="61">
        <f t="shared" si="783"/>
        <v>31000</v>
      </c>
      <c r="CP290" s="61">
        <f t="shared" si="783"/>
        <v>31000</v>
      </c>
      <c r="CQ290" s="61">
        <f t="shared" si="785"/>
        <v>31000</v>
      </c>
      <c r="CR290" s="61">
        <f t="shared" si="782"/>
        <v>31000</v>
      </c>
      <c r="CS290" s="61">
        <f t="shared" si="781"/>
        <v>31000</v>
      </c>
      <c r="CT290" s="61">
        <f t="shared" si="781"/>
        <v>31000</v>
      </c>
      <c r="CU290" s="61">
        <f t="shared" si="781"/>
        <v>31000</v>
      </c>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f t="shared" si="761"/>
        <v>1000</v>
      </c>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row>
    <row r="291" spans="1:233" ht="1.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f>KL</f>
        <v>18000</v>
      </c>
      <c r="BO291" s="61">
        <f>KL</f>
        <v>18000</v>
      </c>
      <c r="BP291" s="61">
        <f>KL</f>
        <v>18000</v>
      </c>
      <c r="BQ291" s="61">
        <f>KA</f>
        <v>17000</v>
      </c>
      <c r="BR291" s="61">
        <f t="shared" si="755"/>
        <v>17000</v>
      </c>
      <c r="BS291" s="61">
        <f t="shared" si="771"/>
        <v>17000</v>
      </c>
      <c r="BT291" s="61">
        <f t="shared" si="771"/>
        <v>17000</v>
      </c>
      <c r="BU291" s="61">
        <f t="shared" si="771"/>
        <v>17000</v>
      </c>
      <c r="BV291" s="61">
        <f t="shared" si="771"/>
        <v>17000</v>
      </c>
      <c r="BW291" s="61">
        <f t="shared" si="753"/>
        <v>17000</v>
      </c>
      <c r="BX291" s="61">
        <f t="shared" si="752"/>
        <v>17000</v>
      </c>
      <c r="BY291" s="61">
        <f t="shared" si="751"/>
        <v>17000</v>
      </c>
      <c r="BZ291" s="61">
        <f t="shared" si="756"/>
        <v>17000</v>
      </c>
      <c r="CA291" s="61">
        <f t="shared" si="757"/>
        <v>17000</v>
      </c>
      <c r="CB291" s="61">
        <f t="shared" si="757"/>
        <v>17000</v>
      </c>
      <c r="CC291" s="61">
        <f t="shared" si="757"/>
        <v>17000</v>
      </c>
      <c r="CD291" s="61">
        <f t="shared" si="766"/>
        <v>17000</v>
      </c>
      <c r="CE291" s="61">
        <f>KA</f>
        <v>17000</v>
      </c>
      <c r="CF291" s="61">
        <f>KA</f>
        <v>17000</v>
      </c>
      <c r="CG291" s="61">
        <f t="shared" si="786"/>
        <v>31000</v>
      </c>
      <c r="CH291" s="61">
        <f t="shared" si="786"/>
        <v>31000</v>
      </c>
      <c r="CI291" s="61">
        <f t="shared" si="787"/>
        <v>31000</v>
      </c>
      <c r="CJ291" s="61">
        <f t="shared" si="791"/>
        <v>31000</v>
      </c>
      <c r="CK291" s="61">
        <f t="shared" si="791"/>
        <v>31000</v>
      </c>
      <c r="CL291" s="61">
        <f t="shared" si="788"/>
        <v>31000</v>
      </c>
      <c r="CM291" s="61">
        <f t="shared" si="783"/>
        <v>31000</v>
      </c>
      <c r="CN291" s="61">
        <f t="shared" si="783"/>
        <v>31000</v>
      </c>
      <c r="CO291" s="61">
        <f t="shared" si="783"/>
        <v>31000</v>
      </c>
      <c r="CP291" s="61">
        <f t="shared" si="783"/>
        <v>31000</v>
      </c>
      <c r="CQ291" s="61">
        <f t="shared" si="785"/>
        <v>31000</v>
      </c>
      <c r="CR291" s="61">
        <f t="shared" si="782"/>
        <v>31000</v>
      </c>
      <c r="CS291" s="61">
        <f t="shared" si="781"/>
        <v>31000</v>
      </c>
      <c r="CT291" s="61">
        <f t="shared" si="781"/>
        <v>31000</v>
      </c>
      <c r="CU291" s="61">
        <f t="shared" si="781"/>
        <v>31000</v>
      </c>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f t="shared" si="761"/>
        <v>1000</v>
      </c>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row>
    <row r="292" spans="1:233" ht="1.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f>KL</f>
        <v>18000</v>
      </c>
      <c r="BP292" s="61">
        <f>KL</f>
        <v>18000</v>
      </c>
      <c r="BQ292" s="61">
        <f t="shared" ref="BQ292:BQ297" si="793">KL</f>
        <v>18000</v>
      </c>
      <c r="BR292" s="61">
        <f t="shared" si="755"/>
        <v>17000</v>
      </c>
      <c r="BS292" s="61">
        <f t="shared" si="771"/>
        <v>17000</v>
      </c>
      <c r="BT292" s="61">
        <f t="shared" si="771"/>
        <v>17000</v>
      </c>
      <c r="BU292" s="61">
        <f t="shared" si="771"/>
        <v>17000</v>
      </c>
      <c r="BV292" s="61">
        <f t="shared" si="771"/>
        <v>17000</v>
      </c>
      <c r="BW292" s="61">
        <f t="shared" si="753"/>
        <v>17000</v>
      </c>
      <c r="BX292" s="61">
        <f t="shared" si="752"/>
        <v>17000</v>
      </c>
      <c r="BY292" s="61">
        <f t="shared" si="751"/>
        <v>17000</v>
      </c>
      <c r="BZ292" s="61">
        <f t="shared" si="756"/>
        <v>17000</v>
      </c>
      <c r="CA292" s="61">
        <f t="shared" si="757"/>
        <v>17000</v>
      </c>
      <c r="CB292" s="61">
        <f t="shared" si="757"/>
        <v>17000</v>
      </c>
      <c r="CC292" s="61">
        <f t="shared" si="757"/>
        <v>17000</v>
      </c>
      <c r="CD292" s="61">
        <f t="shared" si="766"/>
        <v>17000</v>
      </c>
      <c r="CE292" s="61">
        <f>KA</f>
        <v>17000</v>
      </c>
      <c r="CF292" s="61">
        <f t="shared" ref="CF292:CF334" si="794">TN</f>
        <v>31000</v>
      </c>
      <c r="CG292" s="61">
        <f t="shared" si="786"/>
        <v>31000</v>
      </c>
      <c r="CH292" s="61">
        <f t="shared" si="786"/>
        <v>31000</v>
      </c>
      <c r="CI292" s="61">
        <f t="shared" si="787"/>
        <v>31000</v>
      </c>
      <c r="CJ292" s="61">
        <f t="shared" si="791"/>
        <v>31000</v>
      </c>
      <c r="CK292" s="61">
        <f t="shared" si="791"/>
        <v>31000</v>
      </c>
      <c r="CL292" s="61">
        <f t="shared" si="788"/>
        <v>31000</v>
      </c>
      <c r="CM292" s="61">
        <f t="shared" si="783"/>
        <v>31000</v>
      </c>
      <c r="CN292" s="61">
        <f t="shared" si="783"/>
        <v>31000</v>
      </c>
      <c r="CO292" s="61">
        <f t="shared" si="783"/>
        <v>31000</v>
      </c>
      <c r="CP292" s="61">
        <f t="shared" si="783"/>
        <v>31000</v>
      </c>
      <c r="CQ292" s="61">
        <f t="shared" si="785"/>
        <v>31000</v>
      </c>
      <c r="CR292" s="61">
        <f t="shared" si="782"/>
        <v>31000</v>
      </c>
      <c r="CS292" s="61">
        <f t="shared" ref="CS292:CS310" si="795">TN</f>
        <v>31000</v>
      </c>
      <c r="CT292" s="61">
        <f t="shared" ref="CT292:CU294" si="796">PD</f>
        <v>27000</v>
      </c>
      <c r="CU292" s="61">
        <f t="shared" si="796"/>
        <v>27000</v>
      </c>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f t="shared" si="761"/>
        <v>1000</v>
      </c>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row>
    <row r="293" spans="1:233" ht="1.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f t="shared" ref="BO293" si="797">KL</f>
        <v>18000</v>
      </c>
      <c r="BP293" s="61">
        <f>KL</f>
        <v>18000</v>
      </c>
      <c r="BQ293" s="61">
        <f t="shared" si="793"/>
        <v>18000</v>
      </c>
      <c r="BR293" s="61">
        <f t="shared" ref="BR293:BR302" si="798">KL</f>
        <v>18000</v>
      </c>
      <c r="BS293" s="61">
        <f t="shared" si="771"/>
        <v>17000</v>
      </c>
      <c r="BT293" s="61">
        <f t="shared" si="771"/>
        <v>17000</v>
      </c>
      <c r="BU293" s="61">
        <f t="shared" si="771"/>
        <v>17000</v>
      </c>
      <c r="BV293" s="61">
        <f t="shared" si="771"/>
        <v>17000</v>
      </c>
      <c r="BW293" s="61">
        <f t="shared" si="753"/>
        <v>17000</v>
      </c>
      <c r="BX293" s="61">
        <f t="shared" si="752"/>
        <v>17000</v>
      </c>
      <c r="BY293" s="61">
        <f t="shared" si="751"/>
        <v>17000</v>
      </c>
      <c r="BZ293" s="61">
        <f t="shared" si="756"/>
        <v>17000</v>
      </c>
      <c r="CA293" s="61">
        <f t="shared" si="757"/>
        <v>17000</v>
      </c>
      <c r="CB293" s="61">
        <f t="shared" si="757"/>
        <v>17000</v>
      </c>
      <c r="CC293" s="61">
        <f t="shared" si="757"/>
        <v>17000</v>
      </c>
      <c r="CD293" s="61">
        <f t="shared" si="766"/>
        <v>17000</v>
      </c>
      <c r="CE293" s="61">
        <f t="shared" ref="CE293:CE334" si="799">TN</f>
        <v>31000</v>
      </c>
      <c r="CF293" s="61">
        <f t="shared" si="794"/>
        <v>31000</v>
      </c>
      <c r="CG293" s="61">
        <f t="shared" si="786"/>
        <v>31000</v>
      </c>
      <c r="CH293" s="61">
        <f t="shared" si="786"/>
        <v>31000</v>
      </c>
      <c r="CI293" s="61">
        <f t="shared" si="787"/>
        <v>31000</v>
      </c>
      <c r="CJ293" s="61">
        <f t="shared" si="791"/>
        <v>31000</v>
      </c>
      <c r="CK293" s="61">
        <f t="shared" si="791"/>
        <v>31000</v>
      </c>
      <c r="CL293" s="61">
        <f t="shared" si="788"/>
        <v>31000</v>
      </c>
      <c r="CM293" s="61">
        <f t="shared" si="783"/>
        <v>31000</v>
      </c>
      <c r="CN293" s="61">
        <f t="shared" si="783"/>
        <v>31000</v>
      </c>
      <c r="CO293" s="61">
        <f t="shared" si="783"/>
        <v>31000</v>
      </c>
      <c r="CP293" s="61">
        <f t="shared" si="783"/>
        <v>31000</v>
      </c>
      <c r="CQ293" s="61">
        <f t="shared" si="785"/>
        <v>31000</v>
      </c>
      <c r="CR293" s="61">
        <f t="shared" si="782"/>
        <v>31000</v>
      </c>
      <c r="CS293" s="61">
        <f t="shared" si="795"/>
        <v>31000</v>
      </c>
      <c r="CT293" s="61">
        <f t="shared" si="796"/>
        <v>27000</v>
      </c>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row>
    <row r="294" spans="1:233" ht="1.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f>KL</f>
        <v>18000</v>
      </c>
      <c r="BQ294" s="61">
        <f t="shared" si="793"/>
        <v>18000</v>
      </c>
      <c r="BR294" s="61">
        <f t="shared" si="798"/>
        <v>18000</v>
      </c>
      <c r="BS294" s="61">
        <f t="shared" ref="BS294:BT306" si="800">KL</f>
        <v>18000</v>
      </c>
      <c r="BT294" s="61">
        <f t="shared" si="800"/>
        <v>18000</v>
      </c>
      <c r="BU294" s="61">
        <f>KA</f>
        <v>17000</v>
      </c>
      <c r="BV294" s="61">
        <f>KA</f>
        <v>17000</v>
      </c>
      <c r="BW294" s="61">
        <f t="shared" si="753"/>
        <v>17000</v>
      </c>
      <c r="BX294" s="61">
        <f t="shared" si="752"/>
        <v>17000</v>
      </c>
      <c r="BY294" s="61">
        <f t="shared" si="751"/>
        <v>17000</v>
      </c>
      <c r="BZ294" s="61">
        <f t="shared" si="756"/>
        <v>17000</v>
      </c>
      <c r="CA294" s="61">
        <f>KA</f>
        <v>17000</v>
      </c>
      <c r="CB294" s="61">
        <f>KA</f>
        <v>17000</v>
      </c>
      <c r="CC294" s="61">
        <f t="shared" ref="CC294:CD319" si="801">TN</f>
        <v>31000</v>
      </c>
      <c r="CD294" s="61">
        <f t="shared" si="801"/>
        <v>31000</v>
      </c>
      <c r="CE294" s="61">
        <f t="shared" si="799"/>
        <v>31000</v>
      </c>
      <c r="CF294" s="61">
        <f t="shared" si="794"/>
        <v>31000</v>
      </c>
      <c r="CG294" s="61">
        <f t="shared" si="786"/>
        <v>31000</v>
      </c>
      <c r="CH294" s="61">
        <f t="shared" si="786"/>
        <v>31000</v>
      </c>
      <c r="CI294" s="61">
        <f t="shared" si="787"/>
        <v>31000</v>
      </c>
      <c r="CJ294" s="61">
        <f t="shared" si="791"/>
        <v>31000</v>
      </c>
      <c r="CK294" s="61">
        <f t="shared" si="791"/>
        <v>31000</v>
      </c>
      <c r="CL294" s="61">
        <f t="shared" si="788"/>
        <v>31000</v>
      </c>
      <c r="CM294" s="61">
        <f t="shared" si="783"/>
        <v>31000</v>
      </c>
      <c r="CN294" s="61">
        <f t="shared" si="783"/>
        <v>31000</v>
      </c>
      <c r="CO294" s="61">
        <f t="shared" si="783"/>
        <v>31000</v>
      </c>
      <c r="CP294" s="61">
        <f t="shared" si="783"/>
        <v>31000</v>
      </c>
      <c r="CQ294" s="61">
        <f t="shared" si="785"/>
        <v>31000</v>
      </c>
      <c r="CR294" s="61">
        <f t="shared" si="782"/>
        <v>31000</v>
      </c>
      <c r="CS294" s="61">
        <f t="shared" si="795"/>
        <v>31000</v>
      </c>
      <c r="CT294" s="61">
        <f t="shared" si="796"/>
        <v>27000</v>
      </c>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row>
    <row r="295" spans="1:233" ht="1.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f>KL</f>
        <v>18000</v>
      </c>
      <c r="BQ295" s="61">
        <f t="shared" si="793"/>
        <v>18000</v>
      </c>
      <c r="BR295" s="61">
        <f t="shared" si="798"/>
        <v>18000</v>
      </c>
      <c r="BS295" s="61">
        <f t="shared" si="800"/>
        <v>18000</v>
      </c>
      <c r="BT295" s="61">
        <f t="shared" si="800"/>
        <v>18000</v>
      </c>
      <c r="BU295" s="61">
        <f t="shared" ref="BU295:BU313" si="802">KL</f>
        <v>18000</v>
      </c>
      <c r="BV295" s="61">
        <f>KA</f>
        <v>17000</v>
      </c>
      <c r="BW295" s="61">
        <f t="shared" ref="BW295:BW301" si="803">TN</f>
        <v>31000</v>
      </c>
      <c r="BX295" s="61">
        <f t="shared" si="752"/>
        <v>17000</v>
      </c>
      <c r="BY295" s="61">
        <f t="shared" si="751"/>
        <v>17000</v>
      </c>
      <c r="BZ295" s="61">
        <f t="shared" ref="BZ295:CB310" si="804">TN</f>
        <v>31000</v>
      </c>
      <c r="CA295" s="61">
        <f t="shared" si="804"/>
        <v>31000</v>
      </c>
      <c r="CB295" s="61">
        <f t="shared" si="804"/>
        <v>31000</v>
      </c>
      <c r="CC295" s="61">
        <f t="shared" si="801"/>
        <v>31000</v>
      </c>
      <c r="CD295" s="61">
        <f t="shared" si="801"/>
        <v>31000</v>
      </c>
      <c r="CE295" s="61">
        <f t="shared" si="799"/>
        <v>31000</v>
      </c>
      <c r="CF295" s="61">
        <f t="shared" si="794"/>
        <v>31000</v>
      </c>
      <c r="CG295" s="61">
        <f t="shared" si="786"/>
        <v>31000</v>
      </c>
      <c r="CH295" s="61">
        <f t="shared" si="786"/>
        <v>31000</v>
      </c>
      <c r="CI295" s="61">
        <f t="shared" si="787"/>
        <v>31000</v>
      </c>
      <c r="CJ295" s="61">
        <f t="shared" si="791"/>
        <v>31000</v>
      </c>
      <c r="CK295" s="61">
        <f t="shared" si="791"/>
        <v>31000</v>
      </c>
      <c r="CL295" s="61">
        <f t="shared" si="788"/>
        <v>31000</v>
      </c>
      <c r="CM295" s="61">
        <f t="shared" si="783"/>
        <v>31000</v>
      </c>
      <c r="CN295" s="61">
        <f t="shared" si="783"/>
        <v>31000</v>
      </c>
      <c r="CO295" s="61">
        <f t="shared" si="783"/>
        <v>31000</v>
      </c>
      <c r="CP295" s="61">
        <f t="shared" si="783"/>
        <v>31000</v>
      </c>
      <c r="CQ295" s="61">
        <f t="shared" si="785"/>
        <v>31000</v>
      </c>
      <c r="CR295" s="61">
        <f t="shared" si="782"/>
        <v>31000</v>
      </c>
      <c r="CS295" s="61">
        <f t="shared" si="795"/>
        <v>31000</v>
      </c>
      <c r="CT295" s="61">
        <f t="shared" ref="CT295:CT310" si="805">TN</f>
        <v>31000</v>
      </c>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row>
    <row r="296" spans="1:233" ht="1.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f t="shared" si="793"/>
        <v>18000</v>
      </c>
      <c r="BR296" s="61">
        <f t="shared" si="798"/>
        <v>18000</v>
      </c>
      <c r="BS296" s="61">
        <f t="shared" si="800"/>
        <v>18000</v>
      </c>
      <c r="BT296" s="61">
        <f t="shared" si="800"/>
        <v>18000</v>
      </c>
      <c r="BU296" s="61">
        <f t="shared" si="802"/>
        <v>18000</v>
      </c>
      <c r="BV296" s="61">
        <f>KA</f>
        <v>17000</v>
      </c>
      <c r="BW296" s="61">
        <f t="shared" si="803"/>
        <v>31000</v>
      </c>
      <c r="BX296" s="61">
        <f t="shared" ref="BX296:BY301" si="806">TN</f>
        <v>31000</v>
      </c>
      <c r="BY296" s="61">
        <f t="shared" si="806"/>
        <v>31000</v>
      </c>
      <c r="BZ296" s="61">
        <f t="shared" si="804"/>
        <v>31000</v>
      </c>
      <c r="CA296" s="61">
        <f t="shared" si="804"/>
        <v>31000</v>
      </c>
      <c r="CB296" s="61">
        <f t="shared" si="804"/>
        <v>31000</v>
      </c>
      <c r="CC296" s="61">
        <f t="shared" si="801"/>
        <v>31000</v>
      </c>
      <c r="CD296" s="61">
        <f t="shared" si="801"/>
        <v>31000</v>
      </c>
      <c r="CE296" s="61">
        <f t="shared" si="799"/>
        <v>31000</v>
      </c>
      <c r="CF296" s="61">
        <f t="shared" si="794"/>
        <v>31000</v>
      </c>
      <c r="CG296" s="61">
        <f t="shared" si="786"/>
        <v>31000</v>
      </c>
      <c r="CH296" s="61">
        <f t="shared" si="786"/>
        <v>31000</v>
      </c>
      <c r="CI296" s="61">
        <f t="shared" si="787"/>
        <v>31000</v>
      </c>
      <c r="CJ296" s="61">
        <f t="shared" si="791"/>
        <v>31000</v>
      </c>
      <c r="CK296" s="61">
        <f t="shared" si="791"/>
        <v>31000</v>
      </c>
      <c r="CL296" s="61">
        <f t="shared" si="788"/>
        <v>31000</v>
      </c>
      <c r="CM296" s="61">
        <f t="shared" si="783"/>
        <v>31000</v>
      </c>
      <c r="CN296" s="61">
        <f t="shared" si="783"/>
        <v>31000</v>
      </c>
      <c r="CO296" s="61">
        <f t="shared" si="783"/>
        <v>31000</v>
      </c>
      <c r="CP296" s="61">
        <f t="shared" si="783"/>
        <v>31000</v>
      </c>
      <c r="CQ296" s="61">
        <f t="shared" si="785"/>
        <v>31000</v>
      </c>
      <c r="CR296" s="61">
        <f t="shared" si="782"/>
        <v>31000</v>
      </c>
      <c r="CS296" s="61">
        <f t="shared" si="795"/>
        <v>31000</v>
      </c>
      <c r="CT296" s="61">
        <f t="shared" si="805"/>
        <v>31000</v>
      </c>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row>
    <row r="297" spans="1:233" ht="1.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f t="shared" si="793"/>
        <v>18000</v>
      </c>
      <c r="BR297" s="61">
        <f t="shared" si="798"/>
        <v>18000</v>
      </c>
      <c r="BS297" s="61">
        <f t="shared" si="800"/>
        <v>18000</v>
      </c>
      <c r="BT297" s="61">
        <f t="shared" si="800"/>
        <v>18000</v>
      </c>
      <c r="BU297" s="61">
        <f t="shared" si="802"/>
        <v>18000</v>
      </c>
      <c r="BV297" s="61">
        <f>TN</f>
        <v>31000</v>
      </c>
      <c r="BW297" s="61">
        <f t="shared" si="803"/>
        <v>31000</v>
      </c>
      <c r="BX297" s="61">
        <f t="shared" si="806"/>
        <v>31000</v>
      </c>
      <c r="BY297" s="61">
        <f t="shared" si="806"/>
        <v>31000</v>
      </c>
      <c r="BZ297" s="61">
        <f t="shared" si="804"/>
        <v>31000</v>
      </c>
      <c r="CA297" s="61">
        <f t="shared" si="804"/>
        <v>31000</v>
      </c>
      <c r="CB297" s="61">
        <f t="shared" si="804"/>
        <v>31000</v>
      </c>
      <c r="CC297" s="61">
        <f t="shared" si="801"/>
        <v>31000</v>
      </c>
      <c r="CD297" s="61">
        <f t="shared" si="801"/>
        <v>31000</v>
      </c>
      <c r="CE297" s="61">
        <f t="shared" si="799"/>
        <v>31000</v>
      </c>
      <c r="CF297" s="61">
        <f t="shared" si="794"/>
        <v>31000</v>
      </c>
      <c r="CG297" s="61">
        <f t="shared" si="786"/>
        <v>31000</v>
      </c>
      <c r="CH297" s="61">
        <f t="shared" si="786"/>
        <v>31000</v>
      </c>
      <c r="CI297" s="61">
        <f t="shared" si="787"/>
        <v>31000</v>
      </c>
      <c r="CJ297" s="61">
        <f t="shared" si="791"/>
        <v>31000</v>
      </c>
      <c r="CK297" s="61">
        <f t="shared" si="791"/>
        <v>31000</v>
      </c>
      <c r="CL297" s="61">
        <f t="shared" si="788"/>
        <v>31000</v>
      </c>
      <c r="CM297" s="61">
        <f t="shared" si="783"/>
        <v>31000</v>
      </c>
      <c r="CN297" s="61">
        <f t="shared" si="783"/>
        <v>31000</v>
      </c>
      <c r="CO297" s="61">
        <f t="shared" si="783"/>
        <v>31000</v>
      </c>
      <c r="CP297" s="61">
        <f t="shared" si="783"/>
        <v>31000</v>
      </c>
      <c r="CQ297" s="61">
        <f t="shared" si="785"/>
        <v>31000</v>
      </c>
      <c r="CR297" s="61">
        <f t="shared" si="782"/>
        <v>31000</v>
      </c>
      <c r="CS297" s="61">
        <f t="shared" si="795"/>
        <v>31000</v>
      </c>
      <c r="CT297" s="61">
        <f t="shared" si="805"/>
        <v>31000</v>
      </c>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row>
    <row r="298" spans="1:233" ht="1.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f>KL</f>
        <v>18000</v>
      </c>
      <c r="BR298" s="61">
        <f t="shared" si="798"/>
        <v>18000</v>
      </c>
      <c r="BS298" s="61">
        <f t="shared" si="800"/>
        <v>18000</v>
      </c>
      <c r="BT298" s="61">
        <f t="shared" si="800"/>
        <v>18000</v>
      </c>
      <c r="BU298" s="61">
        <f t="shared" si="802"/>
        <v>18000</v>
      </c>
      <c r="BV298" s="61">
        <f>TN</f>
        <v>31000</v>
      </c>
      <c r="BW298" s="61">
        <f t="shared" si="803"/>
        <v>31000</v>
      </c>
      <c r="BX298" s="61">
        <f t="shared" si="806"/>
        <v>31000</v>
      </c>
      <c r="BY298" s="61">
        <f t="shared" si="806"/>
        <v>31000</v>
      </c>
      <c r="BZ298" s="61">
        <f t="shared" si="804"/>
        <v>31000</v>
      </c>
      <c r="CA298" s="61">
        <f t="shared" si="804"/>
        <v>31000</v>
      </c>
      <c r="CB298" s="61">
        <f t="shared" si="804"/>
        <v>31000</v>
      </c>
      <c r="CC298" s="61">
        <f t="shared" si="801"/>
        <v>31000</v>
      </c>
      <c r="CD298" s="61">
        <f t="shared" si="801"/>
        <v>31000</v>
      </c>
      <c r="CE298" s="61">
        <f t="shared" si="799"/>
        <v>31000</v>
      </c>
      <c r="CF298" s="61">
        <f t="shared" si="794"/>
        <v>31000</v>
      </c>
      <c r="CG298" s="61">
        <f t="shared" si="786"/>
        <v>31000</v>
      </c>
      <c r="CH298" s="61">
        <f t="shared" si="786"/>
        <v>31000</v>
      </c>
      <c r="CI298" s="61">
        <f t="shared" si="787"/>
        <v>31000</v>
      </c>
      <c r="CJ298" s="61">
        <f t="shared" si="791"/>
        <v>31000</v>
      </c>
      <c r="CK298" s="61">
        <f t="shared" si="791"/>
        <v>31000</v>
      </c>
      <c r="CL298" s="61">
        <f t="shared" si="788"/>
        <v>31000</v>
      </c>
      <c r="CM298" s="61">
        <f t="shared" si="783"/>
        <v>31000</v>
      </c>
      <c r="CN298" s="61">
        <f t="shared" si="783"/>
        <v>31000</v>
      </c>
      <c r="CO298" s="61">
        <f t="shared" si="783"/>
        <v>31000</v>
      </c>
      <c r="CP298" s="61">
        <f t="shared" si="783"/>
        <v>31000</v>
      </c>
      <c r="CQ298" s="61">
        <f t="shared" si="785"/>
        <v>31000</v>
      </c>
      <c r="CR298" s="61">
        <f t="shared" si="782"/>
        <v>31000</v>
      </c>
      <c r="CS298" s="61">
        <f t="shared" si="795"/>
        <v>31000</v>
      </c>
      <c r="CT298" s="61">
        <f t="shared" si="805"/>
        <v>31000</v>
      </c>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f t="shared" ref="GH298:GI301" si="807">AN</f>
        <v>1000</v>
      </c>
      <c r="GI298" s="61">
        <f t="shared" si="807"/>
        <v>1000</v>
      </c>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row>
    <row r="299" spans="1:233" ht="1.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f t="shared" si="798"/>
        <v>18000</v>
      </c>
      <c r="BS299" s="61">
        <f t="shared" si="800"/>
        <v>18000</v>
      </c>
      <c r="BT299" s="61">
        <f t="shared" si="800"/>
        <v>18000</v>
      </c>
      <c r="BU299" s="61">
        <f t="shared" si="802"/>
        <v>18000</v>
      </c>
      <c r="BV299" s="61">
        <f t="shared" ref="BV299:BV323" si="808">KL</f>
        <v>18000</v>
      </c>
      <c r="BW299" s="61">
        <f t="shared" si="803"/>
        <v>31000</v>
      </c>
      <c r="BX299" s="61">
        <f t="shared" si="806"/>
        <v>31000</v>
      </c>
      <c r="BY299" s="61">
        <f t="shared" si="806"/>
        <v>31000</v>
      </c>
      <c r="BZ299" s="61">
        <f t="shared" si="804"/>
        <v>31000</v>
      </c>
      <c r="CA299" s="61">
        <f t="shared" si="804"/>
        <v>31000</v>
      </c>
      <c r="CB299" s="61">
        <f t="shared" si="804"/>
        <v>31000</v>
      </c>
      <c r="CC299" s="61">
        <f t="shared" si="801"/>
        <v>31000</v>
      </c>
      <c r="CD299" s="61">
        <f t="shared" si="801"/>
        <v>31000</v>
      </c>
      <c r="CE299" s="61">
        <f t="shared" si="799"/>
        <v>31000</v>
      </c>
      <c r="CF299" s="61">
        <f t="shared" si="794"/>
        <v>31000</v>
      </c>
      <c r="CG299" s="61">
        <f t="shared" si="786"/>
        <v>31000</v>
      </c>
      <c r="CH299" s="61">
        <f t="shared" si="786"/>
        <v>31000</v>
      </c>
      <c r="CI299" s="61">
        <f t="shared" si="787"/>
        <v>31000</v>
      </c>
      <c r="CJ299" s="61">
        <f t="shared" si="791"/>
        <v>31000</v>
      </c>
      <c r="CK299" s="61">
        <f t="shared" si="791"/>
        <v>31000</v>
      </c>
      <c r="CL299" s="61">
        <f t="shared" si="788"/>
        <v>31000</v>
      </c>
      <c r="CM299" s="61">
        <f t="shared" si="783"/>
        <v>31000</v>
      </c>
      <c r="CN299" s="61">
        <f t="shared" si="783"/>
        <v>31000</v>
      </c>
      <c r="CO299" s="61">
        <f t="shared" si="783"/>
        <v>31000</v>
      </c>
      <c r="CP299" s="61">
        <f t="shared" si="783"/>
        <v>31000</v>
      </c>
      <c r="CQ299" s="61">
        <f t="shared" si="785"/>
        <v>31000</v>
      </c>
      <c r="CR299" s="61">
        <f t="shared" si="782"/>
        <v>31000</v>
      </c>
      <c r="CS299" s="61">
        <f t="shared" si="795"/>
        <v>31000</v>
      </c>
      <c r="CT299" s="61">
        <f t="shared" si="805"/>
        <v>31000</v>
      </c>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f t="shared" si="807"/>
        <v>1000</v>
      </c>
      <c r="GI299" s="61">
        <f t="shared" si="807"/>
        <v>1000</v>
      </c>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row>
    <row r="300" spans="1:233" ht="1.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f t="shared" si="798"/>
        <v>18000</v>
      </c>
      <c r="BS300" s="61">
        <f t="shared" si="800"/>
        <v>18000</v>
      </c>
      <c r="BT300" s="61">
        <f t="shared" si="800"/>
        <v>18000</v>
      </c>
      <c r="BU300" s="61">
        <f t="shared" si="802"/>
        <v>18000</v>
      </c>
      <c r="BV300" s="61">
        <f t="shared" si="808"/>
        <v>18000</v>
      </c>
      <c r="BW300" s="61">
        <f t="shared" si="803"/>
        <v>31000</v>
      </c>
      <c r="BX300" s="61">
        <f t="shared" si="806"/>
        <v>31000</v>
      </c>
      <c r="BY300" s="61">
        <f t="shared" si="806"/>
        <v>31000</v>
      </c>
      <c r="BZ300" s="61">
        <f t="shared" si="804"/>
        <v>31000</v>
      </c>
      <c r="CA300" s="61">
        <f t="shared" si="804"/>
        <v>31000</v>
      </c>
      <c r="CB300" s="61">
        <f t="shared" si="804"/>
        <v>31000</v>
      </c>
      <c r="CC300" s="61">
        <f t="shared" si="801"/>
        <v>31000</v>
      </c>
      <c r="CD300" s="61">
        <f t="shared" si="801"/>
        <v>31000</v>
      </c>
      <c r="CE300" s="61">
        <f t="shared" si="799"/>
        <v>31000</v>
      </c>
      <c r="CF300" s="61">
        <f t="shared" si="794"/>
        <v>31000</v>
      </c>
      <c r="CG300" s="61">
        <f t="shared" si="786"/>
        <v>31000</v>
      </c>
      <c r="CH300" s="61">
        <f t="shared" si="786"/>
        <v>31000</v>
      </c>
      <c r="CI300" s="61">
        <f t="shared" si="787"/>
        <v>31000</v>
      </c>
      <c r="CJ300" s="61">
        <f t="shared" si="791"/>
        <v>31000</v>
      </c>
      <c r="CK300" s="61">
        <f t="shared" si="791"/>
        <v>31000</v>
      </c>
      <c r="CL300" s="61">
        <f t="shared" si="788"/>
        <v>31000</v>
      </c>
      <c r="CM300" s="61">
        <f t="shared" si="783"/>
        <v>31000</v>
      </c>
      <c r="CN300" s="61">
        <f t="shared" si="783"/>
        <v>31000</v>
      </c>
      <c r="CO300" s="61">
        <f t="shared" si="783"/>
        <v>31000</v>
      </c>
      <c r="CP300" s="61">
        <f t="shared" si="783"/>
        <v>31000</v>
      </c>
      <c r="CQ300" s="61">
        <f t="shared" si="785"/>
        <v>31000</v>
      </c>
      <c r="CR300" s="61">
        <f t="shared" si="782"/>
        <v>31000</v>
      </c>
      <c r="CS300" s="61">
        <f t="shared" si="795"/>
        <v>31000</v>
      </c>
      <c r="CT300" s="61">
        <f t="shared" si="805"/>
        <v>31000</v>
      </c>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f t="shared" si="807"/>
        <v>1000</v>
      </c>
      <c r="GI300" s="61">
        <f t="shared" si="807"/>
        <v>1000</v>
      </c>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row>
    <row r="301" spans="1:233" ht="1.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f t="shared" si="798"/>
        <v>18000</v>
      </c>
      <c r="BS301" s="61">
        <f t="shared" si="800"/>
        <v>18000</v>
      </c>
      <c r="BT301" s="61">
        <f t="shared" si="800"/>
        <v>18000</v>
      </c>
      <c r="BU301" s="61">
        <f t="shared" si="802"/>
        <v>18000</v>
      </c>
      <c r="BV301" s="61">
        <f t="shared" si="808"/>
        <v>18000</v>
      </c>
      <c r="BW301" s="61">
        <f t="shared" si="803"/>
        <v>31000</v>
      </c>
      <c r="BX301" s="61">
        <f t="shared" si="806"/>
        <v>31000</v>
      </c>
      <c r="BY301" s="61">
        <f t="shared" si="806"/>
        <v>31000</v>
      </c>
      <c r="BZ301" s="61">
        <f t="shared" si="804"/>
        <v>31000</v>
      </c>
      <c r="CA301" s="61">
        <f t="shared" si="804"/>
        <v>31000</v>
      </c>
      <c r="CB301" s="61">
        <f t="shared" si="804"/>
        <v>31000</v>
      </c>
      <c r="CC301" s="61">
        <f t="shared" si="801"/>
        <v>31000</v>
      </c>
      <c r="CD301" s="61">
        <f t="shared" si="801"/>
        <v>31000</v>
      </c>
      <c r="CE301" s="61">
        <f t="shared" si="799"/>
        <v>31000</v>
      </c>
      <c r="CF301" s="61">
        <f t="shared" si="794"/>
        <v>31000</v>
      </c>
      <c r="CG301" s="61">
        <f t="shared" si="786"/>
        <v>31000</v>
      </c>
      <c r="CH301" s="61">
        <f t="shared" si="786"/>
        <v>31000</v>
      </c>
      <c r="CI301" s="61">
        <f t="shared" si="787"/>
        <v>31000</v>
      </c>
      <c r="CJ301" s="61">
        <f t="shared" si="791"/>
        <v>31000</v>
      </c>
      <c r="CK301" s="61">
        <f t="shared" si="791"/>
        <v>31000</v>
      </c>
      <c r="CL301" s="61">
        <f t="shared" si="788"/>
        <v>31000</v>
      </c>
      <c r="CM301" s="61">
        <f t="shared" ref="CM301:CP315" si="809">TN</f>
        <v>31000</v>
      </c>
      <c r="CN301" s="61">
        <f t="shared" si="809"/>
        <v>31000</v>
      </c>
      <c r="CO301" s="61">
        <f t="shared" si="809"/>
        <v>31000</v>
      </c>
      <c r="CP301" s="61">
        <f t="shared" si="809"/>
        <v>31000</v>
      </c>
      <c r="CQ301" s="61">
        <f t="shared" si="785"/>
        <v>31000</v>
      </c>
      <c r="CR301" s="61">
        <f t="shared" si="782"/>
        <v>31000</v>
      </c>
      <c r="CS301" s="61">
        <f t="shared" si="795"/>
        <v>31000</v>
      </c>
      <c r="CT301" s="61">
        <f t="shared" si="805"/>
        <v>31000</v>
      </c>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f t="shared" si="807"/>
        <v>1000</v>
      </c>
      <c r="GI301" s="61">
        <f t="shared" si="807"/>
        <v>1000</v>
      </c>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row>
    <row r="302" spans="1:233" ht="1.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f t="shared" si="798"/>
        <v>18000</v>
      </c>
      <c r="BS302" s="61">
        <f t="shared" si="800"/>
        <v>18000</v>
      </c>
      <c r="BT302" s="61">
        <f t="shared" si="800"/>
        <v>18000</v>
      </c>
      <c r="BU302" s="61">
        <f t="shared" si="802"/>
        <v>18000</v>
      </c>
      <c r="BV302" s="61">
        <f t="shared" si="808"/>
        <v>18000</v>
      </c>
      <c r="BW302" s="61">
        <f t="shared" ref="BW302:BX324" si="810">KL</f>
        <v>18000</v>
      </c>
      <c r="BX302" s="61">
        <f t="shared" si="810"/>
        <v>18000</v>
      </c>
      <c r="BY302" s="61">
        <f>TN</f>
        <v>31000</v>
      </c>
      <c r="BZ302" s="61">
        <f t="shared" si="804"/>
        <v>31000</v>
      </c>
      <c r="CA302" s="61">
        <f t="shared" si="804"/>
        <v>31000</v>
      </c>
      <c r="CB302" s="61">
        <f t="shared" si="804"/>
        <v>31000</v>
      </c>
      <c r="CC302" s="61">
        <f t="shared" si="801"/>
        <v>31000</v>
      </c>
      <c r="CD302" s="61">
        <f t="shared" si="801"/>
        <v>31000</v>
      </c>
      <c r="CE302" s="61">
        <f t="shared" si="799"/>
        <v>31000</v>
      </c>
      <c r="CF302" s="61">
        <f t="shared" si="794"/>
        <v>31000</v>
      </c>
      <c r="CG302" s="61">
        <f t="shared" si="786"/>
        <v>31000</v>
      </c>
      <c r="CH302" s="61">
        <f t="shared" si="786"/>
        <v>31000</v>
      </c>
      <c r="CI302" s="61">
        <f t="shared" si="787"/>
        <v>31000</v>
      </c>
      <c r="CJ302" s="61">
        <f t="shared" si="791"/>
        <v>31000</v>
      </c>
      <c r="CK302" s="61">
        <f t="shared" si="791"/>
        <v>31000</v>
      </c>
      <c r="CL302" s="61">
        <f t="shared" si="788"/>
        <v>31000</v>
      </c>
      <c r="CM302" s="61">
        <f t="shared" si="809"/>
        <v>31000</v>
      </c>
      <c r="CN302" s="61">
        <f t="shared" si="809"/>
        <v>31000</v>
      </c>
      <c r="CO302" s="61">
        <f t="shared" si="809"/>
        <v>31000</v>
      </c>
      <c r="CP302" s="61">
        <f t="shared" si="809"/>
        <v>31000</v>
      </c>
      <c r="CQ302" s="61">
        <f t="shared" si="785"/>
        <v>31000</v>
      </c>
      <c r="CR302" s="61">
        <f t="shared" si="782"/>
        <v>31000</v>
      </c>
      <c r="CS302" s="61">
        <f t="shared" si="795"/>
        <v>31000</v>
      </c>
      <c r="CT302" s="61">
        <f t="shared" si="805"/>
        <v>31000</v>
      </c>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row>
    <row r="303" spans="1:233" ht="1.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f>LD</f>
        <v>19000</v>
      </c>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f t="shared" si="800"/>
        <v>18000</v>
      </c>
      <c r="BT303" s="61">
        <f t="shared" si="800"/>
        <v>18000</v>
      </c>
      <c r="BU303" s="61">
        <f t="shared" si="802"/>
        <v>18000</v>
      </c>
      <c r="BV303" s="61">
        <f t="shared" si="808"/>
        <v>18000</v>
      </c>
      <c r="BW303" s="61">
        <f t="shared" si="810"/>
        <v>18000</v>
      </c>
      <c r="BX303" s="61">
        <f t="shared" si="810"/>
        <v>18000</v>
      </c>
      <c r="BY303" s="61">
        <f>TN</f>
        <v>31000</v>
      </c>
      <c r="BZ303" s="61">
        <f t="shared" si="804"/>
        <v>31000</v>
      </c>
      <c r="CA303" s="61">
        <f t="shared" si="804"/>
        <v>31000</v>
      </c>
      <c r="CB303" s="61">
        <f t="shared" si="804"/>
        <v>31000</v>
      </c>
      <c r="CC303" s="61">
        <f t="shared" si="801"/>
        <v>31000</v>
      </c>
      <c r="CD303" s="61">
        <f t="shared" si="801"/>
        <v>31000</v>
      </c>
      <c r="CE303" s="61">
        <f t="shared" si="799"/>
        <v>31000</v>
      </c>
      <c r="CF303" s="61">
        <f t="shared" si="794"/>
        <v>31000</v>
      </c>
      <c r="CG303" s="61">
        <f t="shared" ref="CG303:CH322" si="811">TN</f>
        <v>31000</v>
      </c>
      <c r="CH303" s="61">
        <f t="shared" si="811"/>
        <v>31000</v>
      </c>
      <c r="CI303" s="61">
        <f t="shared" si="787"/>
        <v>31000</v>
      </c>
      <c r="CJ303" s="61">
        <f t="shared" si="791"/>
        <v>31000</v>
      </c>
      <c r="CK303" s="61">
        <f t="shared" si="791"/>
        <v>31000</v>
      </c>
      <c r="CL303" s="61">
        <f t="shared" si="788"/>
        <v>31000</v>
      </c>
      <c r="CM303" s="61">
        <f t="shared" si="809"/>
        <v>31000</v>
      </c>
      <c r="CN303" s="61">
        <f t="shared" si="809"/>
        <v>31000</v>
      </c>
      <c r="CO303" s="61">
        <f t="shared" si="809"/>
        <v>31000</v>
      </c>
      <c r="CP303" s="61">
        <f t="shared" si="809"/>
        <v>31000</v>
      </c>
      <c r="CQ303" s="61">
        <f t="shared" si="785"/>
        <v>31000</v>
      </c>
      <c r="CR303" s="61">
        <f t="shared" si="782"/>
        <v>31000</v>
      </c>
      <c r="CS303" s="61">
        <f t="shared" si="795"/>
        <v>31000</v>
      </c>
      <c r="CT303" s="61">
        <f t="shared" si="805"/>
        <v>31000</v>
      </c>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row>
    <row r="304" spans="1:233" ht="1.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f t="shared" si="800"/>
        <v>18000</v>
      </c>
      <c r="BT304" s="61">
        <f t="shared" si="800"/>
        <v>18000</v>
      </c>
      <c r="BU304" s="61">
        <f t="shared" si="802"/>
        <v>18000</v>
      </c>
      <c r="BV304" s="61">
        <f t="shared" si="808"/>
        <v>18000</v>
      </c>
      <c r="BW304" s="61">
        <f t="shared" si="810"/>
        <v>18000</v>
      </c>
      <c r="BX304" s="61">
        <f t="shared" si="810"/>
        <v>18000</v>
      </c>
      <c r="BY304" s="61">
        <f>TN</f>
        <v>31000</v>
      </c>
      <c r="BZ304" s="61">
        <f t="shared" si="804"/>
        <v>31000</v>
      </c>
      <c r="CA304" s="61">
        <f t="shared" si="804"/>
        <v>31000</v>
      </c>
      <c r="CB304" s="61">
        <f t="shared" si="804"/>
        <v>31000</v>
      </c>
      <c r="CC304" s="61">
        <f t="shared" si="801"/>
        <v>31000</v>
      </c>
      <c r="CD304" s="61">
        <f t="shared" si="801"/>
        <v>31000</v>
      </c>
      <c r="CE304" s="61">
        <f t="shared" si="799"/>
        <v>31000</v>
      </c>
      <c r="CF304" s="61">
        <f t="shared" si="794"/>
        <v>31000</v>
      </c>
      <c r="CG304" s="61">
        <f t="shared" si="811"/>
        <v>31000</v>
      </c>
      <c r="CH304" s="61">
        <f t="shared" si="811"/>
        <v>31000</v>
      </c>
      <c r="CI304" s="61">
        <f t="shared" si="787"/>
        <v>31000</v>
      </c>
      <c r="CJ304" s="61">
        <f t="shared" si="791"/>
        <v>31000</v>
      </c>
      <c r="CK304" s="61">
        <f t="shared" si="791"/>
        <v>31000</v>
      </c>
      <c r="CL304" s="61">
        <f t="shared" si="788"/>
        <v>31000</v>
      </c>
      <c r="CM304" s="61">
        <f t="shared" si="809"/>
        <v>31000</v>
      </c>
      <c r="CN304" s="61">
        <f t="shared" si="809"/>
        <v>31000</v>
      </c>
      <c r="CO304" s="61">
        <f t="shared" si="809"/>
        <v>31000</v>
      </c>
      <c r="CP304" s="61">
        <f t="shared" si="809"/>
        <v>31000</v>
      </c>
      <c r="CQ304" s="61">
        <f t="shared" si="785"/>
        <v>31000</v>
      </c>
      <c r="CR304" s="61">
        <f t="shared" si="782"/>
        <v>31000</v>
      </c>
      <c r="CS304" s="61">
        <f t="shared" si="795"/>
        <v>31000</v>
      </c>
      <c r="CT304" s="61">
        <f t="shared" si="805"/>
        <v>31000</v>
      </c>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row>
    <row r="305" spans="1:233" ht="1.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f t="shared" si="800"/>
        <v>18000</v>
      </c>
      <c r="BT305" s="61">
        <f>KL</f>
        <v>18000</v>
      </c>
      <c r="BU305" s="61">
        <f t="shared" si="802"/>
        <v>18000</v>
      </c>
      <c r="BV305" s="61">
        <f t="shared" si="808"/>
        <v>18000</v>
      </c>
      <c r="BW305" s="61">
        <f t="shared" si="810"/>
        <v>18000</v>
      </c>
      <c r="BX305" s="61">
        <f t="shared" si="810"/>
        <v>18000</v>
      </c>
      <c r="BY305" s="61">
        <f t="shared" ref="BY305:BY328" si="812">KL</f>
        <v>18000</v>
      </c>
      <c r="BZ305" s="61">
        <f t="shared" si="804"/>
        <v>31000</v>
      </c>
      <c r="CA305" s="61">
        <f t="shared" si="804"/>
        <v>31000</v>
      </c>
      <c r="CB305" s="61">
        <f t="shared" si="804"/>
        <v>31000</v>
      </c>
      <c r="CC305" s="61">
        <f t="shared" si="801"/>
        <v>31000</v>
      </c>
      <c r="CD305" s="61">
        <f t="shared" si="801"/>
        <v>31000</v>
      </c>
      <c r="CE305" s="61">
        <f t="shared" si="799"/>
        <v>31000</v>
      </c>
      <c r="CF305" s="61">
        <f t="shared" si="794"/>
        <v>31000</v>
      </c>
      <c r="CG305" s="61">
        <f t="shared" si="811"/>
        <v>31000</v>
      </c>
      <c r="CH305" s="61">
        <f t="shared" si="811"/>
        <v>31000</v>
      </c>
      <c r="CI305" s="61">
        <f t="shared" si="787"/>
        <v>31000</v>
      </c>
      <c r="CJ305" s="61">
        <f t="shared" si="791"/>
        <v>31000</v>
      </c>
      <c r="CK305" s="61">
        <f t="shared" si="791"/>
        <v>31000</v>
      </c>
      <c r="CL305" s="61">
        <f t="shared" si="788"/>
        <v>31000</v>
      </c>
      <c r="CM305" s="61">
        <f t="shared" si="809"/>
        <v>31000</v>
      </c>
      <c r="CN305" s="61">
        <f t="shared" si="809"/>
        <v>31000</v>
      </c>
      <c r="CO305" s="61">
        <f t="shared" si="809"/>
        <v>31000</v>
      </c>
      <c r="CP305" s="61">
        <f t="shared" si="809"/>
        <v>31000</v>
      </c>
      <c r="CQ305" s="61">
        <f t="shared" si="785"/>
        <v>31000</v>
      </c>
      <c r="CR305" s="61">
        <f t="shared" si="782"/>
        <v>31000</v>
      </c>
      <c r="CS305" s="61">
        <f t="shared" si="795"/>
        <v>31000</v>
      </c>
      <c r="CT305" s="61">
        <f t="shared" si="805"/>
        <v>31000</v>
      </c>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row>
    <row r="306" spans="1:233" ht="1.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f>LD</f>
        <v>19000</v>
      </c>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f t="shared" si="800"/>
        <v>18000</v>
      </c>
      <c r="BT306" s="61">
        <f>KL</f>
        <v>18000</v>
      </c>
      <c r="BU306" s="61">
        <f t="shared" si="802"/>
        <v>18000</v>
      </c>
      <c r="BV306" s="61">
        <f t="shared" si="808"/>
        <v>18000</v>
      </c>
      <c r="BW306" s="61">
        <f t="shared" si="810"/>
        <v>18000</v>
      </c>
      <c r="BX306" s="61">
        <f t="shared" si="810"/>
        <v>18000</v>
      </c>
      <c r="BY306" s="61">
        <f t="shared" si="812"/>
        <v>18000</v>
      </c>
      <c r="BZ306" s="61">
        <f t="shared" si="804"/>
        <v>31000</v>
      </c>
      <c r="CA306" s="61">
        <f t="shared" si="804"/>
        <v>31000</v>
      </c>
      <c r="CB306" s="61">
        <f t="shared" si="804"/>
        <v>31000</v>
      </c>
      <c r="CC306" s="61">
        <f t="shared" si="801"/>
        <v>31000</v>
      </c>
      <c r="CD306" s="61">
        <f t="shared" si="801"/>
        <v>31000</v>
      </c>
      <c r="CE306" s="61">
        <f t="shared" si="799"/>
        <v>31000</v>
      </c>
      <c r="CF306" s="61">
        <f t="shared" si="794"/>
        <v>31000</v>
      </c>
      <c r="CG306" s="61">
        <f t="shared" si="811"/>
        <v>31000</v>
      </c>
      <c r="CH306" s="61">
        <f t="shared" si="811"/>
        <v>31000</v>
      </c>
      <c r="CI306" s="61">
        <f t="shared" si="787"/>
        <v>31000</v>
      </c>
      <c r="CJ306" s="61">
        <f t="shared" ref="CJ306:CK324" si="813">TN</f>
        <v>31000</v>
      </c>
      <c r="CK306" s="61">
        <f t="shared" si="813"/>
        <v>31000</v>
      </c>
      <c r="CL306" s="61">
        <f t="shared" si="788"/>
        <v>31000</v>
      </c>
      <c r="CM306" s="61">
        <f t="shared" si="809"/>
        <v>31000</v>
      </c>
      <c r="CN306" s="61">
        <f t="shared" si="809"/>
        <v>31000</v>
      </c>
      <c r="CO306" s="61">
        <f t="shared" si="809"/>
        <v>31000</v>
      </c>
      <c r="CP306" s="61">
        <f t="shared" si="809"/>
        <v>31000</v>
      </c>
      <c r="CQ306" s="61">
        <f t="shared" si="785"/>
        <v>31000</v>
      </c>
      <c r="CR306" s="61">
        <f t="shared" si="782"/>
        <v>31000</v>
      </c>
      <c r="CS306" s="61">
        <f t="shared" si="795"/>
        <v>31000</v>
      </c>
      <c r="CT306" s="61">
        <f t="shared" si="805"/>
        <v>31000</v>
      </c>
      <c r="CU306" s="61">
        <f t="shared" ref="CU306:CU310" si="814">TN</f>
        <v>31000</v>
      </c>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row>
    <row r="307" spans="1:233" ht="1.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f>LD</f>
        <v>19000</v>
      </c>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f t="shared" ref="BT307:BT311" si="815">KL</f>
        <v>18000</v>
      </c>
      <c r="BU307" s="61">
        <f t="shared" si="802"/>
        <v>18000</v>
      </c>
      <c r="BV307" s="61">
        <f t="shared" si="808"/>
        <v>18000</v>
      </c>
      <c r="BW307" s="61">
        <f t="shared" si="810"/>
        <v>18000</v>
      </c>
      <c r="BX307" s="61">
        <f t="shared" si="810"/>
        <v>18000</v>
      </c>
      <c r="BY307" s="61">
        <f t="shared" si="812"/>
        <v>18000</v>
      </c>
      <c r="BZ307" s="61">
        <f t="shared" si="804"/>
        <v>31000</v>
      </c>
      <c r="CA307" s="61">
        <f t="shared" si="804"/>
        <v>31000</v>
      </c>
      <c r="CB307" s="61">
        <f t="shared" si="804"/>
        <v>31000</v>
      </c>
      <c r="CC307" s="61">
        <f t="shared" si="801"/>
        <v>31000</v>
      </c>
      <c r="CD307" s="61">
        <f t="shared" si="801"/>
        <v>31000</v>
      </c>
      <c r="CE307" s="61">
        <f t="shared" si="799"/>
        <v>31000</v>
      </c>
      <c r="CF307" s="61">
        <f t="shared" si="794"/>
        <v>31000</v>
      </c>
      <c r="CG307" s="61">
        <f t="shared" si="811"/>
        <v>31000</v>
      </c>
      <c r="CH307" s="61">
        <f t="shared" si="811"/>
        <v>31000</v>
      </c>
      <c r="CI307" s="61">
        <f t="shared" si="787"/>
        <v>31000</v>
      </c>
      <c r="CJ307" s="61">
        <f t="shared" si="813"/>
        <v>31000</v>
      </c>
      <c r="CK307" s="61">
        <f t="shared" si="813"/>
        <v>31000</v>
      </c>
      <c r="CL307" s="61">
        <f t="shared" si="788"/>
        <v>31000</v>
      </c>
      <c r="CM307" s="61">
        <f t="shared" si="809"/>
        <v>31000</v>
      </c>
      <c r="CN307" s="61">
        <f t="shared" si="809"/>
        <v>31000</v>
      </c>
      <c r="CO307" s="61">
        <f t="shared" si="809"/>
        <v>31000</v>
      </c>
      <c r="CP307" s="61">
        <f t="shared" si="809"/>
        <v>31000</v>
      </c>
      <c r="CQ307" s="61">
        <f t="shared" si="785"/>
        <v>31000</v>
      </c>
      <c r="CR307" s="61">
        <f t="shared" si="782"/>
        <v>31000</v>
      </c>
      <c r="CS307" s="61">
        <f t="shared" si="795"/>
        <v>31000</v>
      </c>
      <c r="CT307" s="61">
        <f t="shared" si="805"/>
        <v>31000</v>
      </c>
      <c r="CU307" s="61">
        <f t="shared" si="814"/>
        <v>31000</v>
      </c>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row>
    <row r="308" spans="1:233" ht="1.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f>LD</f>
        <v>19000</v>
      </c>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f t="shared" si="815"/>
        <v>18000</v>
      </c>
      <c r="BU308" s="61">
        <f t="shared" si="802"/>
        <v>18000</v>
      </c>
      <c r="BV308" s="61">
        <f t="shared" si="808"/>
        <v>18000</v>
      </c>
      <c r="BW308" s="61">
        <f t="shared" si="810"/>
        <v>18000</v>
      </c>
      <c r="BX308" s="61">
        <f t="shared" si="810"/>
        <v>18000</v>
      </c>
      <c r="BY308" s="61">
        <f t="shared" si="812"/>
        <v>18000</v>
      </c>
      <c r="BZ308" s="61">
        <f t="shared" si="804"/>
        <v>31000</v>
      </c>
      <c r="CA308" s="61">
        <f t="shared" si="804"/>
        <v>31000</v>
      </c>
      <c r="CB308" s="61">
        <f t="shared" si="804"/>
        <v>31000</v>
      </c>
      <c r="CC308" s="61">
        <f t="shared" si="801"/>
        <v>31000</v>
      </c>
      <c r="CD308" s="61">
        <f t="shared" si="801"/>
        <v>31000</v>
      </c>
      <c r="CE308" s="61">
        <f t="shared" si="799"/>
        <v>31000</v>
      </c>
      <c r="CF308" s="61">
        <f t="shared" si="794"/>
        <v>31000</v>
      </c>
      <c r="CG308" s="61">
        <f t="shared" si="811"/>
        <v>31000</v>
      </c>
      <c r="CH308" s="61">
        <f t="shared" si="811"/>
        <v>31000</v>
      </c>
      <c r="CI308" s="61">
        <f t="shared" si="787"/>
        <v>31000</v>
      </c>
      <c r="CJ308" s="61">
        <f t="shared" si="813"/>
        <v>31000</v>
      </c>
      <c r="CK308" s="61">
        <f t="shared" si="813"/>
        <v>31000</v>
      </c>
      <c r="CL308" s="61">
        <f t="shared" si="788"/>
        <v>31000</v>
      </c>
      <c r="CM308" s="61">
        <f t="shared" si="809"/>
        <v>31000</v>
      </c>
      <c r="CN308" s="61">
        <f t="shared" si="809"/>
        <v>31000</v>
      </c>
      <c r="CO308" s="61">
        <f t="shared" si="809"/>
        <v>31000</v>
      </c>
      <c r="CP308" s="61">
        <f t="shared" si="809"/>
        <v>31000</v>
      </c>
      <c r="CQ308" s="61">
        <f t="shared" si="785"/>
        <v>31000</v>
      </c>
      <c r="CR308" s="61">
        <f t="shared" si="782"/>
        <v>31000</v>
      </c>
      <c r="CS308" s="61">
        <f t="shared" si="795"/>
        <v>31000</v>
      </c>
      <c r="CT308" s="61">
        <f t="shared" si="805"/>
        <v>31000</v>
      </c>
      <c r="CU308" s="61">
        <f t="shared" si="814"/>
        <v>31000</v>
      </c>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row>
    <row r="309" spans="1:233" ht="1.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f>LD</f>
        <v>19000</v>
      </c>
      <c r="AZ309" s="61"/>
      <c r="BA309" s="61"/>
      <c r="BB309" s="61"/>
      <c r="BC309" s="61"/>
      <c r="BD309" s="61"/>
      <c r="BE309" s="61"/>
      <c r="BF309" s="61"/>
      <c r="BG309" s="61"/>
      <c r="BH309" s="61"/>
      <c r="BI309" s="61"/>
      <c r="BJ309" s="61"/>
      <c r="BK309" s="61"/>
      <c r="BL309" s="61"/>
      <c r="BM309" s="61"/>
      <c r="BN309" s="61"/>
      <c r="BO309" s="61"/>
      <c r="BP309" s="61"/>
      <c r="BQ309" s="61"/>
      <c r="BR309" s="61"/>
      <c r="BS309" s="61"/>
      <c r="BT309" s="61">
        <f t="shared" si="815"/>
        <v>18000</v>
      </c>
      <c r="BU309" s="61">
        <f t="shared" ref="BU309:BV310" si="816">KL</f>
        <v>18000</v>
      </c>
      <c r="BV309" s="61">
        <f t="shared" si="816"/>
        <v>18000</v>
      </c>
      <c r="BW309" s="61">
        <f t="shared" si="810"/>
        <v>18000</v>
      </c>
      <c r="BX309" s="61">
        <f t="shared" si="810"/>
        <v>18000</v>
      </c>
      <c r="BY309" s="61">
        <f t="shared" si="812"/>
        <v>18000</v>
      </c>
      <c r="BZ309" s="61">
        <f t="shared" si="804"/>
        <v>31000</v>
      </c>
      <c r="CA309" s="61">
        <f t="shared" si="804"/>
        <v>31000</v>
      </c>
      <c r="CB309" s="61">
        <f t="shared" si="804"/>
        <v>31000</v>
      </c>
      <c r="CC309" s="61">
        <f t="shared" si="801"/>
        <v>31000</v>
      </c>
      <c r="CD309" s="61">
        <f t="shared" si="801"/>
        <v>31000</v>
      </c>
      <c r="CE309" s="61">
        <f t="shared" si="799"/>
        <v>31000</v>
      </c>
      <c r="CF309" s="61">
        <f t="shared" si="794"/>
        <v>31000</v>
      </c>
      <c r="CG309" s="61">
        <f t="shared" si="811"/>
        <v>31000</v>
      </c>
      <c r="CH309" s="61">
        <f t="shared" si="811"/>
        <v>31000</v>
      </c>
      <c r="CI309" s="61">
        <f t="shared" si="787"/>
        <v>31000</v>
      </c>
      <c r="CJ309" s="61">
        <f t="shared" si="813"/>
        <v>31000</v>
      </c>
      <c r="CK309" s="61">
        <f t="shared" si="813"/>
        <v>31000</v>
      </c>
      <c r="CL309" s="61">
        <f t="shared" si="788"/>
        <v>31000</v>
      </c>
      <c r="CM309" s="61">
        <f t="shared" si="809"/>
        <v>31000</v>
      </c>
      <c r="CN309" s="61">
        <f t="shared" si="809"/>
        <v>31000</v>
      </c>
      <c r="CO309" s="61">
        <f t="shared" si="809"/>
        <v>31000</v>
      </c>
      <c r="CP309" s="61">
        <f t="shared" si="809"/>
        <v>31000</v>
      </c>
      <c r="CQ309" s="61">
        <f t="shared" si="785"/>
        <v>31000</v>
      </c>
      <c r="CR309" s="61">
        <f t="shared" si="782"/>
        <v>31000</v>
      </c>
      <c r="CS309" s="61">
        <f t="shared" si="795"/>
        <v>31000</v>
      </c>
      <c r="CT309" s="61">
        <f t="shared" si="805"/>
        <v>31000</v>
      </c>
      <c r="CU309" s="61">
        <f t="shared" si="814"/>
        <v>31000</v>
      </c>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row>
    <row r="310" spans="1:233" ht="1.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f t="shared" si="815"/>
        <v>18000</v>
      </c>
      <c r="BU310" s="61">
        <f t="shared" si="816"/>
        <v>18000</v>
      </c>
      <c r="BV310" s="61">
        <f t="shared" si="816"/>
        <v>18000</v>
      </c>
      <c r="BW310" s="61">
        <f t="shared" si="810"/>
        <v>18000</v>
      </c>
      <c r="BX310" s="61">
        <f t="shared" si="810"/>
        <v>18000</v>
      </c>
      <c r="BY310" s="61">
        <f t="shared" si="812"/>
        <v>18000</v>
      </c>
      <c r="BZ310" s="61">
        <f t="shared" si="804"/>
        <v>31000</v>
      </c>
      <c r="CA310" s="61">
        <f t="shared" si="804"/>
        <v>31000</v>
      </c>
      <c r="CB310" s="61">
        <f t="shared" si="804"/>
        <v>31000</v>
      </c>
      <c r="CC310" s="61">
        <f t="shared" si="801"/>
        <v>31000</v>
      </c>
      <c r="CD310" s="61">
        <f t="shared" si="801"/>
        <v>31000</v>
      </c>
      <c r="CE310" s="61">
        <f t="shared" si="799"/>
        <v>31000</v>
      </c>
      <c r="CF310" s="61">
        <f t="shared" si="794"/>
        <v>31000</v>
      </c>
      <c r="CG310" s="61">
        <f t="shared" si="811"/>
        <v>31000</v>
      </c>
      <c r="CH310" s="61">
        <f t="shared" si="811"/>
        <v>31000</v>
      </c>
      <c r="CI310" s="61">
        <f t="shared" si="787"/>
        <v>31000</v>
      </c>
      <c r="CJ310" s="61">
        <f t="shared" si="813"/>
        <v>31000</v>
      </c>
      <c r="CK310" s="61">
        <f t="shared" si="813"/>
        <v>31000</v>
      </c>
      <c r="CL310" s="61">
        <f t="shared" si="788"/>
        <v>31000</v>
      </c>
      <c r="CM310" s="61">
        <f t="shared" si="809"/>
        <v>31000</v>
      </c>
      <c r="CN310" s="61">
        <f t="shared" si="809"/>
        <v>31000</v>
      </c>
      <c r="CO310" s="61">
        <f t="shared" si="809"/>
        <v>31000</v>
      </c>
      <c r="CP310" s="61">
        <f t="shared" si="809"/>
        <v>31000</v>
      </c>
      <c r="CQ310" s="61">
        <f t="shared" si="785"/>
        <v>31000</v>
      </c>
      <c r="CR310" s="61">
        <f t="shared" si="782"/>
        <v>31000</v>
      </c>
      <c r="CS310" s="61">
        <f t="shared" si="795"/>
        <v>31000</v>
      </c>
      <c r="CT310" s="61">
        <f t="shared" si="805"/>
        <v>31000</v>
      </c>
      <c r="CU310" s="61">
        <f t="shared" si="814"/>
        <v>31000</v>
      </c>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row>
    <row r="311" spans="1:233" ht="1.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f>LD</f>
        <v>19000</v>
      </c>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f t="shared" si="815"/>
        <v>18000</v>
      </c>
      <c r="BU311" s="61">
        <f t="shared" si="802"/>
        <v>18000</v>
      </c>
      <c r="BV311" s="61">
        <f t="shared" si="808"/>
        <v>18000</v>
      </c>
      <c r="BW311" s="61">
        <f t="shared" si="810"/>
        <v>18000</v>
      </c>
      <c r="BX311" s="61">
        <f t="shared" si="810"/>
        <v>18000</v>
      </c>
      <c r="BY311" s="61">
        <f t="shared" si="812"/>
        <v>18000</v>
      </c>
      <c r="BZ311" s="61">
        <f t="shared" ref="BZ311:CB330" si="817">KL</f>
        <v>18000</v>
      </c>
      <c r="CA311" s="61">
        <f t="shared" si="817"/>
        <v>18000</v>
      </c>
      <c r="CB311" s="61">
        <f t="shared" si="817"/>
        <v>18000</v>
      </c>
      <c r="CC311" s="61">
        <f t="shared" si="801"/>
        <v>31000</v>
      </c>
      <c r="CD311" s="61">
        <f t="shared" si="801"/>
        <v>31000</v>
      </c>
      <c r="CE311" s="61">
        <f t="shared" si="799"/>
        <v>31000</v>
      </c>
      <c r="CF311" s="61">
        <f t="shared" si="794"/>
        <v>31000</v>
      </c>
      <c r="CG311" s="61">
        <f t="shared" si="811"/>
        <v>31000</v>
      </c>
      <c r="CH311" s="61">
        <f t="shared" si="811"/>
        <v>31000</v>
      </c>
      <c r="CI311" s="61">
        <f t="shared" si="787"/>
        <v>31000</v>
      </c>
      <c r="CJ311" s="61">
        <f t="shared" si="813"/>
        <v>31000</v>
      </c>
      <c r="CK311" s="61">
        <f t="shared" si="813"/>
        <v>31000</v>
      </c>
      <c r="CL311" s="61">
        <f t="shared" si="788"/>
        <v>31000</v>
      </c>
      <c r="CM311" s="61">
        <f t="shared" si="809"/>
        <v>31000</v>
      </c>
      <c r="CN311" s="61">
        <f t="shared" si="809"/>
        <v>31000</v>
      </c>
      <c r="CO311" s="61">
        <f t="shared" si="809"/>
        <v>31000</v>
      </c>
      <c r="CP311" s="61">
        <f t="shared" si="809"/>
        <v>31000</v>
      </c>
      <c r="CQ311" s="61">
        <f t="shared" si="785"/>
        <v>31000</v>
      </c>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row>
    <row r="312" spans="1:233" ht="1.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f>LD</f>
        <v>19000</v>
      </c>
      <c r="BC312" s="61"/>
      <c r="BD312" s="61"/>
      <c r="BE312" s="61"/>
      <c r="BF312" s="61"/>
      <c r="BG312" s="61"/>
      <c r="BH312" s="61"/>
      <c r="BI312" s="61"/>
      <c r="BJ312" s="61"/>
      <c r="BK312" s="61"/>
      <c r="BL312" s="61"/>
      <c r="BM312" s="61"/>
      <c r="BN312" s="61"/>
      <c r="BO312" s="61"/>
      <c r="BP312" s="61"/>
      <c r="BQ312" s="61"/>
      <c r="BR312" s="61"/>
      <c r="BS312" s="61"/>
      <c r="BT312" s="61"/>
      <c r="BU312" s="61">
        <f t="shared" si="802"/>
        <v>18000</v>
      </c>
      <c r="BV312" s="61">
        <f t="shared" si="808"/>
        <v>18000</v>
      </c>
      <c r="BW312" s="61">
        <f t="shared" si="810"/>
        <v>18000</v>
      </c>
      <c r="BX312" s="61">
        <f t="shared" si="810"/>
        <v>18000</v>
      </c>
      <c r="BY312" s="61">
        <f t="shared" si="812"/>
        <v>18000</v>
      </c>
      <c r="BZ312" s="61">
        <f t="shared" si="817"/>
        <v>18000</v>
      </c>
      <c r="CA312" s="61">
        <f t="shared" si="817"/>
        <v>18000</v>
      </c>
      <c r="CB312" s="61">
        <f t="shared" si="817"/>
        <v>18000</v>
      </c>
      <c r="CC312" s="61">
        <f t="shared" si="801"/>
        <v>31000</v>
      </c>
      <c r="CD312" s="61">
        <f t="shared" si="801"/>
        <v>31000</v>
      </c>
      <c r="CE312" s="61">
        <f t="shared" si="799"/>
        <v>31000</v>
      </c>
      <c r="CF312" s="61">
        <f t="shared" si="794"/>
        <v>31000</v>
      </c>
      <c r="CG312" s="61">
        <f t="shared" si="811"/>
        <v>31000</v>
      </c>
      <c r="CH312" s="61">
        <f t="shared" si="811"/>
        <v>31000</v>
      </c>
      <c r="CI312" s="61">
        <f t="shared" si="787"/>
        <v>31000</v>
      </c>
      <c r="CJ312" s="61">
        <f t="shared" si="813"/>
        <v>31000</v>
      </c>
      <c r="CK312" s="61">
        <f t="shared" si="813"/>
        <v>31000</v>
      </c>
      <c r="CL312" s="61">
        <f t="shared" si="788"/>
        <v>31000</v>
      </c>
      <c r="CM312" s="61">
        <f t="shared" si="809"/>
        <v>31000</v>
      </c>
      <c r="CN312" s="61">
        <f t="shared" si="809"/>
        <v>31000</v>
      </c>
      <c r="CO312" s="61">
        <f t="shared" si="809"/>
        <v>31000</v>
      </c>
      <c r="CP312" s="61">
        <f t="shared" si="809"/>
        <v>31000</v>
      </c>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row>
    <row r="313" spans="1:233" ht="1.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f>LD</f>
        <v>19000</v>
      </c>
      <c r="BC313" s="61"/>
      <c r="BD313" s="61"/>
      <c r="BE313" s="61"/>
      <c r="BF313" s="61"/>
      <c r="BG313" s="61"/>
      <c r="BH313" s="61"/>
      <c r="BI313" s="61"/>
      <c r="BJ313" s="61"/>
      <c r="BK313" s="61"/>
      <c r="BL313" s="61"/>
      <c r="BM313" s="61"/>
      <c r="BN313" s="61"/>
      <c r="BO313" s="61"/>
      <c r="BP313" s="61"/>
      <c r="BQ313" s="61"/>
      <c r="BR313" s="61"/>
      <c r="BS313" s="61"/>
      <c r="BT313" s="61"/>
      <c r="BU313" s="61">
        <f t="shared" si="802"/>
        <v>18000</v>
      </c>
      <c r="BV313" s="61">
        <f t="shared" si="808"/>
        <v>18000</v>
      </c>
      <c r="BW313" s="61">
        <f t="shared" si="810"/>
        <v>18000</v>
      </c>
      <c r="BX313" s="61">
        <f t="shared" si="810"/>
        <v>18000</v>
      </c>
      <c r="BY313" s="61">
        <f t="shared" si="812"/>
        <v>18000</v>
      </c>
      <c r="BZ313" s="61">
        <f t="shared" si="817"/>
        <v>18000</v>
      </c>
      <c r="CA313" s="61">
        <f t="shared" si="817"/>
        <v>18000</v>
      </c>
      <c r="CB313" s="61">
        <f t="shared" si="817"/>
        <v>18000</v>
      </c>
      <c r="CC313" s="61">
        <f t="shared" si="801"/>
        <v>31000</v>
      </c>
      <c r="CD313" s="61">
        <f t="shared" si="801"/>
        <v>31000</v>
      </c>
      <c r="CE313" s="61">
        <f t="shared" si="799"/>
        <v>31000</v>
      </c>
      <c r="CF313" s="61">
        <f t="shared" si="794"/>
        <v>31000</v>
      </c>
      <c r="CG313" s="61">
        <f t="shared" si="811"/>
        <v>31000</v>
      </c>
      <c r="CH313" s="61">
        <f t="shared" si="811"/>
        <v>31000</v>
      </c>
      <c r="CI313" s="61">
        <f t="shared" si="787"/>
        <v>31000</v>
      </c>
      <c r="CJ313" s="61">
        <f t="shared" si="813"/>
        <v>31000</v>
      </c>
      <c r="CK313" s="61">
        <f t="shared" si="813"/>
        <v>31000</v>
      </c>
      <c r="CL313" s="61">
        <f t="shared" si="788"/>
        <v>31000</v>
      </c>
      <c r="CM313" s="61">
        <f t="shared" si="809"/>
        <v>31000</v>
      </c>
      <c r="CN313" s="61">
        <f t="shared" si="809"/>
        <v>31000</v>
      </c>
      <c r="CO313" s="61">
        <f t="shared" si="809"/>
        <v>31000</v>
      </c>
      <c r="CP313" s="61">
        <f t="shared" si="809"/>
        <v>31000</v>
      </c>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row>
    <row r="314" spans="1:233" ht="1.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f>LD</f>
        <v>19000</v>
      </c>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f t="shared" si="808"/>
        <v>18000</v>
      </c>
      <c r="BW314" s="61">
        <f t="shared" si="810"/>
        <v>18000</v>
      </c>
      <c r="BX314" s="61">
        <f t="shared" si="810"/>
        <v>18000</v>
      </c>
      <c r="BY314" s="61">
        <f t="shared" si="812"/>
        <v>18000</v>
      </c>
      <c r="BZ314" s="61">
        <f t="shared" si="817"/>
        <v>18000</v>
      </c>
      <c r="CA314" s="61">
        <f t="shared" si="817"/>
        <v>18000</v>
      </c>
      <c r="CB314" s="61">
        <f t="shared" si="817"/>
        <v>18000</v>
      </c>
      <c r="CC314" s="61">
        <f t="shared" si="801"/>
        <v>31000</v>
      </c>
      <c r="CD314" s="61">
        <f t="shared" si="801"/>
        <v>31000</v>
      </c>
      <c r="CE314" s="61">
        <f t="shared" si="799"/>
        <v>31000</v>
      </c>
      <c r="CF314" s="61">
        <f t="shared" si="794"/>
        <v>31000</v>
      </c>
      <c r="CG314" s="61">
        <f t="shared" si="811"/>
        <v>31000</v>
      </c>
      <c r="CH314" s="61">
        <f t="shared" si="811"/>
        <v>31000</v>
      </c>
      <c r="CI314" s="61">
        <f t="shared" si="787"/>
        <v>31000</v>
      </c>
      <c r="CJ314" s="61">
        <f t="shared" si="813"/>
        <v>31000</v>
      </c>
      <c r="CK314" s="61">
        <f t="shared" si="813"/>
        <v>31000</v>
      </c>
      <c r="CL314" s="61">
        <f t="shared" si="788"/>
        <v>31000</v>
      </c>
      <c r="CM314" s="61">
        <f t="shared" si="809"/>
        <v>31000</v>
      </c>
      <c r="CN314" s="61">
        <f t="shared" si="809"/>
        <v>31000</v>
      </c>
      <c r="CO314" s="61">
        <f t="shared" si="809"/>
        <v>31000</v>
      </c>
      <c r="CP314" s="61">
        <f t="shared" si="809"/>
        <v>31000</v>
      </c>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row>
    <row r="315" spans="1:233" ht="1.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f t="shared" si="808"/>
        <v>18000</v>
      </c>
      <c r="BW315" s="61">
        <f t="shared" si="810"/>
        <v>18000</v>
      </c>
      <c r="BX315" s="61">
        <f t="shared" si="810"/>
        <v>18000</v>
      </c>
      <c r="BY315" s="61">
        <f t="shared" si="812"/>
        <v>18000</v>
      </c>
      <c r="BZ315" s="61">
        <f t="shared" si="817"/>
        <v>18000</v>
      </c>
      <c r="CA315" s="61">
        <f t="shared" si="817"/>
        <v>18000</v>
      </c>
      <c r="CB315" s="61">
        <f t="shared" si="817"/>
        <v>18000</v>
      </c>
      <c r="CC315" s="61">
        <f t="shared" si="801"/>
        <v>31000</v>
      </c>
      <c r="CD315" s="61">
        <f t="shared" si="801"/>
        <v>31000</v>
      </c>
      <c r="CE315" s="61">
        <f t="shared" si="799"/>
        <v>31000</v>
      </c>
      <c r="CF315" s="61">
        <f t="shared" si="794"/>
        <v>31000</v>
      </c>
      <c r="CG315" s="61">
        <f t="shared" si="811"/>
        <v>31000</v>
      </c>
      <c r="CH315" s="61">
        <f t="shared" si="811"/>
        <v>31000</v>
      </c>
      <c r="CI315" s="61">
        <f t="shared" si="787"/>
        <v>31000</v>
      </c>
      <c r="CJ315" s="61">
        <f t="shared" si="813"/>
        <v>31000</v>
      </c>
      <c r="CK315" s="61">
        <f t="shared" si="813"/>
        <v>31000</v>
      </c>
      <c r="CL315" s="61">
        <f t="shared" si="788"/>
        <v>31000</v>
      </c>
      <c r="CM315" s="61">
        <f t="shared" si="809"/>
        <v>31000</v>
      </c>
      <c r="CN315" s="61">
        <f t="shared" si="809"/>
        <v>31000</v>
      </c>
      <c r="CO315" s="61">
        <f t="shared" si="809"/>
        <v>31000</v>
      </c>
      <c r="CP315" s="61">
        <f t="shared" si="809"/>
        <v>31000</v>
      </c>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row>
    <row r="316" spans="1:233" ht="1.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f>LD</f>
        <v>19000</v>
      </c>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f t="shared" si="808"/>
        <v>18000</v>
      </c>
      <c r="BW316" s="61">
        <f t="shared" si="810"/>
        <v>18000</v>
      </c>
      <c r="BX316" s="61">
        <f t="shared" si="810"/>
        <v>18000</v>
      </c>
      <c r="BY316" s="61">
        <f t="shared" si="812"/>
        <v>18000</v>
      </c>
      <c r="BZ316" s="61">
        <f t="shared" si="817"/>
        <v>18000</v>
      </c>
      <c r="CA316" s="61">
        <f t="shared" si="817"/>
        <v>18000</v>
      </c>
      <c r="CB316" s="61">
        <f t="shared" si="817"/>
        <v>18000</v>
      </c>
      <c r="CC316" s="61">
        <f t="shared" si="801"/>
        <v>31000</v>
      </c>
      <c r="CD316" s="61">
        <f t="shared" si="801"/>
        <v>31000</v>
      </c>
      <c r="CE316" s="61">
        <f t="shared" si="799"/>
        <v>31000</v>
      </c>
      <c r="CF316" s="61">
        <f t="shared" si="794"/>
        <v>31000</v>
      </c>
      <c r="CG316" s="61">
        <f t="shared" si="811"/>
        <v>31000</v>
      </c>
      <c r="CH316" s="61">
        <f t="shared" si="811"/>
        <v>31000</v>
      </c>
      <c r="CI316" s="61">
        <f t="shared" si="787"/>
        <v>31000</v>
      </c>
      <c r="CJ316" s="61">
        <f t="shared" si="813"/>
        <v>31000</v>
      </c>
      <c r="CK316" s="61">
        <f t="shared" si="813"/>
        <v>31000</v>
      </c>
      <c r="CL316" s="61">
        <f t="shared" si="788"/>
        <v>31000</v>
      </c>
      <c r="CM316" s="61">
        <f t="shared" ref="CM316:CO318" si="818">TN</f>
        <v>31000</v>
      </c>
      <c r="CN316" s="61">
        <f t="shared" si="818"/>
        <v>31000</v>
      </c>
      <c r="CO316" s="61">
        <f t="shared" si="818"/>
        <v>31000</v>
      </c>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row>
    <row r="317" spans="1:233" ht="1.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f t="shared" si="808"/>
        <v>18000</v>
      </c>
      <c r="BW317" s="61">
        <f t="shared" si="810"/>
        <v>18000</v>
      </c>
      <c r="BX317" s="61">
        <f t="shared" si="810"/>
        <v>18000</v>
      </c>
      <c r="BY317" s="61">
        <f t="shared" si="812"/>
        <v>18000</v>
      </c>
      <c r="BZ317" s="61">
        <f t="shared" si="817"/>
        <v>18000</v>
      </c>
      <c r="CA317" s="61">
        <f t="shared" si="817"/>
        <v>18000</v>
      </c>
      <c r="CB317" s="61">
        <f t="shared" si="817"/>
        <v>18000</v>
      </c>
      <c r="CC317" s="61">
        <f t="shared" si="801"/>
        <v>31000</v>
      </c>
      <c r="CD317" s="61">
        <f t="shared" si="801"/>
        <v>31000</v>
      </c>
      <c r="CE317" s="61">
        <f t="shared" si="799"/>
        <v>31000</v>
      </c>
      <c r="CF317" s="61">
        <f t="shared" si="794"/>
        <v>31000</v>
      </c>
      <c r="CG317" s="61">
        <f t="shared" si="811"/>
        <v>31000</v>
      </c>
      <c r="CH317" s="61">
        <f t="shared" si="811"/>
        <v>31000</v>
      </c>
      <c r="CI317" s="61">
        <f t="shared" si="787"/>
        <v>31000</v>
      </c>
      <c r="CJ317" s="61">
        <f t="shared" si="813"/>
        <v>31000</v>
      </c>
      <c r="CK317" s="61">
        <f t="shared" si="813"/>
        <v>31000</v>
      </c>
      <c r="CL317" s="61">
        <f t="shared" si="788"/>
        <v>31000</v>
      </c>
      <c r="CM317" s="61">
        <f t="shared" si="818"/>
        <v>31000</v>
      </c>
      <c r="CN317" s="61">
        <f t="shared" si="818"/>
        <v>31000</v>
      </c>
      <c r="CO317" s="61">
        <f t="shared" si="818"/>
        <v>31000</v>
      </c>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row>
    <row r="318" spans="1:233" ht="1.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f t="shared" si="808"/>
        <v>18000</v>
      </c>
      <c r="BW318" s="61">
        <f t="shared" si="810"/>
        <v>18000</v>
      </c>
      <c r="BX318" s="61">
        <f t="shared" si="810"/>
        <v>18000</v>
      </c>
      <c r="BY318" s="61">
        <f t="shared" si="812"/>
        <v>18000</v>
      </c>
      <c r="BZ318" s="61">
        <f t="shared" si="817"/>
        <v>18000</v>
      </c>
      <c r="CA318" s="61">
        <f t="shared" si="817"/>
        <v>18000</v>
      </c>
      <c r="CB318" s="61">
        <f t="shared" si="817"/>
        <v>18000</v>
      </c>
      <c r="CC318" s="61">
        <f t="shared" si="801"/>
        <v>31000</v>
      </c>
      <c r="CD318" s="61">
        <f t="shared" si="801"/>
        <v>31000</v>
      </c>
      <c r="CE318" s="61">
        <f t="shared" si="799"/>
        <v>31000</v>
      </c>
      <c r="CF318" s="61">
        <f t="shared" si="794"/>
        <v>31000</v>
      </c>
      <c r="CG318" s="61">
        <f t="shared" si="811"/>
        <v>31000</v>
      </c>
      <c r="CH318" s="61">
        <f t="shared" si="811"/>
        <v>31000</v>
      </c>
      <c r="CI318" s="61">
        <f t="shared" si="787"/>
        <v>31000</v>
      </c>
      <c r="CJ318" s="61">
        <f t="shared" si="813"/>
        <v>31000</v>
      </c>
      <c r="CK318" s="61">
        <f t="shared" si="813"/>
        <v>31000</v>
      </c>
      <c r="CL318" s="61">
        <f t="shared" si="788"/>
        <v>31000</v>
      </c>
      <c r="CM318" s="61">
        <f t="shared" si="818"/>
        <v>31000</v>
      </c>
      <c r="CN318" s="61">
        <f t="shared" si="818"/>
        <v>31000</v>
      </c>
      <c r="CO318" s="61">
        <f t="shared" si="818"/>
        <v>31000</v>
      </c>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row>
    <row r="319" spans="1:233" ht="1.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f t="shared" si="808"/>
        <v>18000</v>
      </c>
      <c r="BW319" s="61">
        <f t="shared" si="810"/>
        <v>18000</v>
      </c>
      <c r="BX319" s="61">
        <f t="shared" si="810"/>
        <v>18000</v>
      </c>
      <c r="BY319" s="61">
        <f t="shared" si="812"/>
        <v>18000</v>
      </c>
      <c r="BZ319" s="61">
        <f t="shared" si="817"/>
        <v>18000</v>
      </c>
      <c r="CA319" s="61">
        <f t="shared" si="817"/>
        <v>18000</v>
      </c>
      <c r="CB319" s="61">
        <f t="shared" si="817"/>
        <v>18000</v>
      </c>
      <c r="CC319" s="61">
        <f t="shared" si="801"/>
        <v>31000</v>
      </c>
      <c r="CD319" s="61">
        <f t="shared" si="801"/>
        <v>31000</v>
      </c>
      <c r="CE319" s="61">
        <f t="shared" si="799"/>
        <v>31000</v>
      </c>
      <c r="CF319" s="61">
        <f t="shared" si="794"/>
        <v>31000</v>
      </c>
      <c r="CG319" s="61">
        <f t="shared" si="811"/>
        <v>31000</v>
      </c>
      <c r="CH319" s="61">
        <f t="shared" si="811"/>
        <v>31000</v>
      </c>
      <c r="CI319" s="61">
        <f t="shared" si="787"/>
        <v>31000</v>
      </c>
      <c r="CJ319" s="61">
        <f t="shared" si="813"/>
        <v>31000</v>
      </c>
      <c r="CK319" s="61">
        <f t="shared" si="813"/>
        <v>31000</v>
      </c>
      <c r="CL319" s="61">
        <f t="shared" si="788"/>
        <v>31000</v>
      </c>
      <c r="CM319" s="61">
        <f t="shared" ref="CM319:CO322" si="819">TN</f>
        <v>31000</v>
      </c>
      <c r="CN319" s="61">
        <f t="shared" si="819"/>
        <v>31000</v>
      </c>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row>
    <row r="320" spans="1:233" ht="1.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f t="shared" si="808"/>
        <v>18000</v>
      </c>
      <c r="BW320" s="61">
        <f t="shared" si="810"/>
        <v>18000</v>
      </c>
      <c r="BX320" s="61">
        <f t="shared" si="810"/>
        <v>18000</v>
      </c>
      <c r="BY320" s="61">
        <f t="shared" si="812"/>
        <v>18000</v>
      </c>
      <c r="BZ320" s="61">
        <f t="shared" si="817"/>
        <v>18000</v>
      </c>
      <c r="CA320" s="61">
        <f t="shared" si="817"/>
        <v>18000</v>
      </c>
      <c r="CB320" s="61">
        <f t="shared" si="817"/>
        <v>18000</v>
      </c>
      <c r="CC320" s="61">
        <f>KL</f>
        <v>18000</v>
      </c>
      <c r="CD320" s="61">
        <f t="shared" ref="CD320:CD335" si="820">TN</f>
        <v>31000</v>
      </c>
      <c r="CE320" s="61">
        <f t="shared" si="799"/>
        <v>31000</v>
      </c>
      <c r="CF320" s="61">
        <f t="shared" si="794"/>
        <v>31000</v>
      </c>
      <c r="CG320" s="61">
        <f t="shared" si="811"/>
        <v>31000</v>
      </c>
      <c r="CH320" s="61">
        <f t="shared" si="811"/>
        <v>31000</v>
      </c>
      <c r="CI320" s="61">
        <f t="shared" si="787"/>
        <v>31000</v>
      </c>
      <c r="CJ320" s="61">
        <f t="shared" si="813"/>
        <v>31000</v>
      </c>
      <c r="CK320" s="61">
        <f t="shared" si="813"/>
        <v>31000</v>
      </c>
      <c r="CL320" s="61">
        <f t="shared" si="788"/>
        <v>31000</v>
      </c>
      <c r="CM320" s="61">
        <f t="shared" si="819"/>
        <v>31000</v>
      </c>
      <c r="CN320" s="61">
        <f t="shared" si="819"/>
        <v>31000</v>
      </c>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row>
    <row r="321" spans="1:233" ht="1.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f t="shared" si="808"/>
        <v>18000</v>
      </c>
      <c r="BW321" s="61">
        <f t="shared" si="810"/>
        <v>18000</v>
      </c>
      <c r="BX321" s="61">
        <f t="shared" si="810"/>
        <v>18000</v>
      </c>
      <c r="BY321" s="61">
        <f t="shared" si="812"/>
        <v>18000</v>
      </c>
      <c r="BZ321" s="61">
        <f t="shared" si="817"/>
        <v>18000</v>
      </c>
      <c r="CA321" s="61">
        <f t="shared" si="817"/>
        <v>18000</v>
      </c>
      <c r="CB321" s="61">
        <f t="shared" si="817"/>
        <v>18000</v>
      </c>
      <c r="CC321" s="61">
        <f>KL</f>
        <v>18000</v>
      </c>
      <c r="CD321" s="61">
        <f t="shared" si="820"/>
        <v>31000</v>
      </c>
      <c r="CE321" s="61">
        <f t="shared" si="799"/>
        <v>31000</v>
      </c>
      <c r="CF321" s="61">
        <f t="shared" si="794"/>
        <v>31000</v>
      </c>
      <c r="CG321" s="61">
        <f t="shared" si="811"/>
        <v>31000</v>
      </c>
      <c r="CH321" s="61">
        <f t="shared" si="811"/>
        <v>31000</v>
      </c>
      <c r="CI321" s="61">
        <f t="shared" si="787"/>
        <v>31000</v>
      </c>
      <c r="CJ321" s="61">
        <f t="shared" si="813"/>
        <v>31000</v>
      </c>
      <c r="CK321" s="61">
        <f t="shared" si="813"/>
        <v>31000</v>
      </c>
      <c r="CL321" s="61">
        <f t="shared" si="788"/>
        <v>31000</v>
      </c>
      <c r="CM321" s="61">
        <f t="shared" si="819"/>
        <v>31000</v>
      </c>
      <c r="CN321" s="61">
        <f t="shared" si="819"/>
        <v>31000</v>
      </c>
      <c r="CO321" s="61">
        <f t="shared" si="819"/>
        <v>31000</v>
      </c>
      <c r="CP321" s="61">
        <f t="shared" ref="CP321" si="821">TN</f>
        <v>31000</v>
      </c>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row>
    <row r="322" spans="1:233" ht="1.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f t="shared" si="808"/>
        <v>18000</v>
      </c>
      <c r="BW322" s="61">
        <f t="shared" si="810"/>
        <v>18000</v>
      </c>
      <c r="BX322" s="61">
        <f t="shared" si="810"/>
        <v>18000</v>
      </c>
      <c r="BY322" s="61">
        <f t="shared" si="812"/>
        <v>18000</v>
      </c>
      <c r="BZ322" s="61">
        <f t="shared" si="817"/>
        <v>18000</v>
      </c>
      <c r="CA322" s="61">
        <f t="shared" si="817"/>
        <v>18000</v>
      </c>
      <c r="CB322" s="61">
        <f t="shared" si="817"/>
        <v>18000</v>
      </c>
      <c r="CC322" s="61">
        <f t="shared" ref="CC322:CC334" si="822">TN</f>
        <v>31000</v>
      </c>
      <c r="CD322" s="61">
        <f t="shared" si="820"/>
        <v>31000</v>
      </c>
      <c r="CE322" s="61">
        <f t="shared" si="799"/>
        <v>31000</v>
      </c>
      <c r="CF322" s="61">
        <f t="shared" si="794"/>
        <v>31000</v>
      </c>
      <c r="CG322" s="61">
        <f t="shared" si="811"/>
        <v>31000</v>
      </c>
      <c r="CH322" s="61">
        <f t="shared" si="811"/>
        <v>31000</v>
      </c>
      <c r="CI322" s="61">
        <f t="shared" si="787"/>
        <v>31000</v>
      </c>
      <c r="CJ322" s="61">
        <f t="shared" si="813"/>
        <v>31000</v>
      </c>
      <c r="CK322" s="61">
        <f t="shared" si="813"/>
        <v>31000</v>
      </c>
      <c r="CL322" s="61">
        <f t="shared" si="788"/>
        <v>31000</v>
      </c>
      <c r="CM322" s="61">
        <f t="shared" si="819"/>
        <v>31000</v>
      </c>
      <c r="CN322" s="61">
        <f t="shared" si="819"/>
        <v>31000</v>
      </c>
      <c r="CO322" s="61"/>
      <c r="CP322" s="61"/>
      <c r="CQ322" s="61">
        <f t="shared" ref="CQ322" si="823">TN</f>
        <v>31000</v>
      </c>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row>
    <row r="323" spans="1:233" ht="1.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f t="shared" si="808"/>
        <v>18000</v>
      </c>
      <c r="BW323" s="61">
        <f t="shared" si="810"/>
        <v>18000</v>
      </c>
      <c r="BX323" s="61">
        <f t="shared" si="810"/>
        <v>18000</v>
      </c>
      <c r="BY323" s="61">
        <f t="shared" si="812"/>
        <v>18000</v>
      </c>
      <c r="BZ323" s="61">
        <f t="shared" si="817"/>
        <v>18000</v>
      </c>
      <c r="CA323" s="61">
        <f t="shared" si="817"/>
        <v>18000</v>
      </c>
      <c r="CB323" s="61">
        <f t="shared" si="817"/>
        <v>18000</v>
      </c>
      <c r="CC323" s="61">
        <f t="shared" si="822"/>
        <v>31000</v>
      </c>
      <c r="CD323" s="61">
        <f t="shared" si="820"/>
        <v>31000</v>
      </c>
      <c r="CE323" s="61">
        <f t="shared" si="799"/>
        <v>31000</v>
      </c>
      <c r="CF323" s="61">
        <f t="shared" si="794"/>
        <v>31000</v>
      </c>
      <c r="CG323" s="61">
        <f t="shared" ref="CG323:CH332" si="824">TN</f>
        <v>31000</v>
      </c>
      <c r="CH323" s="61">
        <f t="shared" si="824"/>
        <v>31000</v>
      </c>
      <c r="CI323" s="61">
        <f t="shared" si="787"/>
        <v>31000</v>
      </c>
      <c r="CJ323" s="61">
        <f t="shared" si="813"/>
        <v>31000</v>
      </c>
      <c r="CK323" s="61">
        <f t="shared" si="813"/>
        <v>31000</v>
      </c>
      <c r="CL323" s="61">
        <f t="shared" si="788"/>
        <v>31000</v>
      </c>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row>
    <row r="324" spans="1:233" ht="1.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f t="shared" si="810"/>
        <v>18000</v>
      </c>
      <c r="BX324" s="61">
        <f t="shared" si="810"/>
        <v>18000</v>
      </c>
      <c r="BY324" s="61">
        <f t="shared" si="812"/>
        <v>18000</v>
      </c>
      <c r="BZ324" s="61">
        <f t="shared" si="817"/>
        <v>18000</v>
      </c>
      <c r="CA324" s="61">
        <f t="shared" si="817"/>
        <v>18000</v>
      </c>
      <c r="CB324" s="61">
        <f t="shared" si="817"/>
        <v>18000</v>
      </c>
      <c r="CC324" s="61">
        <f t="shared" si="822"/>
        <v>31000</v>
      </c>
      <c r="CD324" s="61">
        <f t="shared" si="820"/>
        <v>31000</v>
      </c>
      <c r="CE324" s="61">
        <f t="shared" si="799"/>
        <v>31000</v>
      </c>
      <c r="CF324" s="61">
        <f t="shared" si="794"/>
        <v>31000</v>
      </c>
      <c r="CG324" s="61">
        <f t="shared" si="824"/>
        <v>31000</v>
      </c>
      <c r="CH324" s="61">
        <f t="shared" si="824"/>
        <v>31000</v>
      </c>
      <c r="CI324" s="61">
        <f t="shared" si="787"/>
        <v>31000</v>
      </c>
      <c r="CJ324" s="61">
        <f t="shared" si="813"/>
        <v>31000</v>
      </c>
      <c r="CK324" s="61">
        <f t="shared" si="813"/>
        <v>31000</v>
      </c>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row>
    <row r="325" spans="1:233" ht="1.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f>KL</f>
        <v>18000</v>
      </c>
      <c r="BY325" s="61">
        <f t="shared" si="812"/>
        <v>18000</v>
      </c>
      <c r="BZ325" s="61">
        <f t="shared" si="817"/>
        <v>18000</v>
      </c>
      <c r="CA325" s="61">
        <f t="shared" si="817"/>
        <v>18000</v>
      </c>
      <c r="CB325" s="61">
        <f t="shared" si="817"/>
        <v>18000</v>
      </c>
      <c r="CC325" s="61">
        <f t="shared" si="822"/>
        <v>31000</v>
      </c>
      <c r="CD325" s="61">
        <f t="shared" si="820"/>
        <v>31000</v>
      </c>
      <c r="CE325" s="61">
        <f t="shared" si="799"/>
        <v>31000</v>
      </c>
      <c r="CF325" s="61">
        <f t="shared" si="794"/>
        <v>31000</v>
      </c>
      <c r="CG325" s="61">
        <f t="shared" si="824"/>
        <v>31000</v>
      </c>
      <c r="CH325" s="61">
        <f t="shared" si="824"/>
        <v>31000</v>
      </c>
      <c r="CI325" s="61">
        <f t="shared" si="787"/>
        <v>31000</v>
      </c>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row>
    <row r="326" spans="1:233" ht="1.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f>KL</f>
        <v>18000</v>
      </c>
      <c r="BY326" s="61">
        <f t="shared" si="812"/>
        <v>18000</v>
      </c>
      <c r="BZ326" s="61">
        <f t="shared" si="817"/>
        <v>18000</v>
      </c>
      <c r="CA326" s="61">
        <f t="shared" si="817"/>
        <v>18000</v>
      </c>
      <c r="CB326" s="61">
        <f t="shared" si="817"/>
        <v>18000</v>
      </c>
      <c r="CC326" s="61">
        <f t="shared" si="822"/>
        <v>31000</v>
      </c>
      <c r="CD326" s="61">
        <f t="shared" si="820"/>
        <v>31000</v>
      </c>
      <c r="CE326" s="61">
        <f t="shared" si="799"/>
        <v>31000</v>
      </c>
      <c r="CF326" s="61">
        <f t="shared" si="794"/>
        <v>31000</v>
      </c>
      <c r="CG326" s="61">
        <f t="shared" si="824"/>
        <v>31000</v>
      </c>
      <c r="CH326" s="61">
        <f t="shared" si="824"/>
        <v>31000</v>
      </c>
      <c r="CI326" s="61">
        <f t="shared" si="787"/>
        <v>31000</v>
      </c>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row>
    <row r="327" spans="1:233" ht="1.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f>KL</f>
        <v>18000</v>
      </c>
      <c r="BY327" s="61">
        <f t="shared" si="812"/>
        <v>18000</v>
      </c>
      <c r="BZ327" s="61">
        <f t="shared" si="817"/>
        <v>18000</v>
      </c>
      <c r="CA327" s="61">
        <f t="shared" si="817"/>
        <v>18000</v>
      </c>
      <c r="CB327" s="61">
        <f t="shared" si="817"/>
        <v>18000</v>
      </c>
      <c r="CC327" s="61">
        <f t="shared" si="822"/>
        <v>31000</v>
      </c>
      <c r="CD327" s="61">
        <f t="shared" si="820"/>
        <v>31000</v>
      </c>
      <c r="CE327" s="61">
        <f t="shared" si="799"/>
        <v>31000</v>
      </c>
      <c r="CF327" s="61">
        <f t="shared" si="794"/>
        <v>31000</v>
      </c>
      <c r="CG327" s="61">
        <f t="shared" si="824"/>
        <v>31000</v>
      </c>
      <c r="CH327" s="61">
        <f t="shared" si="824"/>
        <v>31000</v>
      </c>
      <c r="CI327" s="61">
        <f t="shared" si="787"/>
        <v>31000</v>
      </c>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row>
    <row r="328" spans="1:233" ht="1.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f t="shared" si="812"/>
        <v>18000</v>
      </c>
      <c r="BZ328" s="61">
        <f t="shared" si="817"/>
        <v>18000</v>
      </c>
      <c r="CA328" s="61">
        <f t="shared" si="817"/>
        <v>18000</v>
      </c>
      <c r="CB328" s="61">
        <f t="shared" si="817"/>
        <v>18000</v>
      </c>
      <c r="CC328" s="61">
        <f t="shared" si="822"/>
        <v>31000</v>
      </c>
      <c r="CD328" s="61">
        <f t="shared" si="820"/>
        <v>31000</v>
      </c>
      <c r="CE328" s="61">
        <f t="shared" si="799"/>
        <v>31000</v>
      </c>
      <c r="CF328" s="61">
        <f t="shared" si="794"/>
        <v>31000</v>
      </c>
      <c r="CG328" s="61">
        <f t="shared" si="824"/>
        <v>31000</v>
      </c>
      <c r="CH328" s="61">
        <f t="shared" si="824"/>
        <v>31000</v>
      </c>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row>
    <row r="329" spans="1:233" ht="1.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f t="shared" si="817"/>
        <v>18000</v>
      </c>
      <c r="CA329" s="61">
        <f t="shared" si="817"/>
        <v>18000</v>
      </c>
      <c r="CB329" s="61">
        <f t="shared" si="817"/>
        <v>18000</v>
      </c>
      <c r="CC329" s="61">
        <f t="shared" si="822"/>
        <v>31000</v>
      </c>
      <c r="CD329" s="61">
        <f t="shared" si="820"/>
        <v>31000</v>
      </c>
      <c r="CE329" s="61">
        <f t="shared" si="799"/>
        <v>31000</v>
      </c>
      <c r="CF329" s="61">
        <f t="shared" si="794"/>
        <v>31000</v>
      </c>
      <c r="CG329" s="61">
        <f t="shared" si="824"/>
        <v>31000</v>
      </c>
      <c r="CH329" s="61">
        <f t="shared" si="824"/>
        <v>31000</v>
      </c>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row>
    <row r="330" spans="1:233" ht="1.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f t="shared" si="817"/>
        <v>18000</v>
      </c>
      <c r="CA330" s="61">
        <f t="shared" si="817"/>
        <v>18000</v>
      </c>
      <c r="CB330" s="61">
        <f t="shared" si="817"/>
        <v>18000</v>
      </c>
      <c r="CC330" s="61">
        <f t="shared" si="822"/>
        <v>31000</v>
      </c>
      <c r="CD330" s="61">
        <f t="shared" si="820"/>
        <v>31000</v>
      </c>
      <c r="CE330" s="61">
        <f t="shared" si="799"/>
        <v>31000</v>
      </c>
      <c r="CF330" s="61">
        <f t="shared" si="794"/>
        <v>31000</v>
      </c>
      <c r="CG330" s="61">
        <f t="shared" si="824"/>
        <v>31000</v>
      </c>
      <c r="CH330" s="61">
        <f t="shared" si="824"/>
        <v>31000</v>
      </c>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row>
    <row r="331" spans="1:233" ht="1.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f>KL</f>
        <v>18000</v>
      </c>
      <c r="CB331" s="61">
        <f>KL</f>
        <v>18000</v>
      </c>
      <c r="CC331" s="61">
        <f t="shared" si="822"/>
        <v>31000</v>
      </c>
      <c r="CD331" s="61">
        <f t="shared" si="820"/>
        <v>31000</v>
      </c>
      <c r="CE331" s="61">
        <f t="shared" si="799"/>
        <v>31000</v>
      </c>
      <c r="CF331" s="61">
        <f t="shared" si="794"/>
        <v>31000</v>
      </c>
      <c r="CG331" s="61">
        <f t="shared" si="824"/>
        <v>31000</v>
      </c>
      <c r="CH331" s="61">
        <f t="shared" si="824"/>
        <v>31000</v>
      </c>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row>
    <row r="332" spans="1:233" ht="1.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f>KL</f>
        <v>18000</v>
      </c>
      <c r="CB332" s="61">
        <f>KL</f>
        <v>18000</v>
      </c>
      <c r="CC332" s="61">
        <f t="shared" si="822"/>
        <v>31000</v>
      </c>
      <c r="CD332" s="61">
        <f t="shared" si="820"/>
        <v>31000</v>
      </c>
      <c r="CE332" s="61">
        <f t="shared" si="799"/>
        <v>31000</v>
      </c>
      <c r="CF332" s="61">
        <f t="shared" si="794"/>
        <v>31000</v>
      </c>
      <c r="CG332" s="61">
        <f t="shared" si="824"/>
        <v>31000</v>
      </c>
      <c r="CH332" s="61">
        <f t="shared" si="824"/>
        <v>31000</v>
      </c>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row>
    <row r="333" spans="1:233" ht="1.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f>TN</f>
        <v>31000</v>
      </c>
      <c r="CC333" s="61">
        <f t="shared" si="822"/>
        <v>31000</v>
      </c>
      <c r="CD333" s="61">
        <f t="shared" si="820"/>
        <v>31000</v>
      </c>
      <c r="CE333" s="61">
        <f t="shared" si="799"/>
        <v>31000</v>
      </c>
      <c r="CF333" s="61">
        <f t="shared" si="794"/>
        <v>31000</v>
      </c>
      <c r="CG333" s="61">
        <f>TN</f>
        <v>31000</v>
      </c>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row>
    <row r="334" spans="1:233" ht="1.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f t="shared" si="822"/>
        <v>31000</v>
      </c>
      <c r="CD334" s="61">
        <f t="shared" si="820"/>
        <v>31000</v>
      </c>
      <c r="CE334" s="61">
        <f t="shared" si="799"/>
        <v>31000</v>
      </c>
      <c r="CF334" s="61">
        <f t="shared" si="794"/>
        <v>31000</v>
      </c>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row>
    <row r="335" spans="1:233" ht="1.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f t="shared" si="820"/>
        <v>31000</v>
      </c>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row>
    <row r="336" spans="1:233" ht="1.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row>
    <row r="337" spans="1:233" ht="1.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row>
    <row r="338" spans="1:233" ht="1.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row>
    <row r="339" spans="1:233" ht="1.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row>
    <row r="340" spans="1:233" ht="1.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row>
    <row r="341" spans="1:233" ht="1.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row>
    <row r="342" spans="1:233" ht="1.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row>
    <row r="343" spans="1:233" ht="1.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row>
    <row r="344" spans="1:233" ht="1.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row>
    <row r="345" spans="1:233" ht="1.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row>
    <row r="346" spans="1:233" ht="1.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row>
    <row r="347" spans="1:233" ht="1.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row>
    <row r="348" spans="1:233" ht="1.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row>
    <row r="349" spans="1:233" ht="1.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row>
    <row r="350" spans="1:233" ht="1.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row>
    <row r="351" spans="1:233" ht="1.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row>
    <row r="352" spans="1:233" ht="1.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row>
    <row r="353" spans="1:233" ht="1.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row>
    <row r="354" spans="1:233" ht="1.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row>
    <row r="355" spans="1:233" ht="1.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row>
    <row r="356" spans="1:233" ht="1.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c r="GU356" s="61"/>
      <c r="GV356" s="61"/>
      <c r="GW356" s="61"/>
      <c r="GX356" s="61"/>
      <c r="GY356" s="61"/>
      <c r="GZ356" s="61"/>
      <c r="HA356" s="61"/>
      <c r="HB356" s="61"/>
      <c r="HC356" s="61"/>
      <c r="HD356" s="61"/>
      <c r="HE356" s="61"/>
      <c r="HF356" s="61"/>
      <c r="HG356" s="61"/>
      <c r="HH356" s="61"/>
      <c r="HI356" s="61"/>
      <c r="HJ356" s="61"/>
      <c r="HK356" s="61"/>
      <c r="HL356" s="61"/>
      <c r="HM356" s="61"/>
      <c r="HN356" s="61"/>
      <c r="HO356" s="61"/>
      <c r="HP356" s="61"/>
      <c r="HQ356" s="61"/>
      <c r="HR356" s="61"/>
      <c r="HS356" s="61"/>
      <c r="HT356" s="61"/>
      <c r="HU356" s="61"/>
      <c r="HV356" s="61"/>
      <c r="HW356" s="61"/>
      <c r="HX356" s="61"/>
      <c r="HY356" s="61"/>
    </row>
    <row r="357" spans="1:233" ht="1.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row>
    <row r="358" spans="1:233" ht="1.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row>
    <row r="359" spans="1:233" ht="1.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61"/>
      <c r="HA359" s="61"/>
      <c r="HB359" s="61"/>
      <c r="HC359" s="61"/>
      <c r="HD359" s="61"/>
      <c r="HE359" s="61"/>
      <c r="HF359" s="61"/>
      <c r="HG359" s="61"/>
      <c r="HH359" s="61"/>
      <c r="HI359" s="61"/>
      <c r="HJ359" s="61"/>
      <c r="HK359" s="61"/>
      <c r="HL359" s="61"/>
      <c r="HM359" s="61"/>
      <c r="HN359" s="61"/>
      <c r="HO359" s="61"/>
      <c r="HP359" s="61"/>
      <c r="HQ359" s="61"/>
      <c r="HR359" s="61"/>
      <c r="HS359" s="61"/>
      <c r="HT359" s="61"/>
      <c r="HU359" s="61"/>
      <c r="HV359" s="61"/>
      <c r="HW359" s="61"/>
      <c r="HX359" s="61"/>
      <c r="HY359" s="61"/>
    </row>
    <row r="360" spans="1:233" ht="1.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row>
    <row r="361" spans="1:233" ht="1.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61"/>
      <c r="HA361" s="61"/>
      <c r="HB361" s="61"/>
      <c r="HC361" s="61"/>
      <c r="HD361" s="61"/>
      <c r="HE361" s="61"/>
      <c r="HF361" s="61"/>
      <c r="HG361" s="61"/>
      <c r="HH361" s="61"/>
      <c r="HI361" s="61"/>
      <c r="HJ361" s="61"/>
      <c r="HK361" s="61"/>
      <c r="HL361" s="61"/>
      <c r="HM361" s="61"/>
      <c r="HN361" s="61"/>
      <c r="HO361" s="61"/>
      <c r="HP361" s="61"/>
      <c r="HQ361" s="61"/>
      <c r="HR361" s="61"/>
      <c r="HS361" s="61"/>
      <c r="HT361" s="61"/>
      <c r="HU361" s="61"/>
      <c r="HV361" s="61"/>
      <c r="HW361" s="61"/>
      <c r="HX361" s="61"/>
      <c r="HY361" s="61"/>
    </row>
    <row r="362" spans="1:233" ht="1.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61"/>
      <c r="HA362" s="61"/>
      <c r="HB362" s="61"/>
      <c r="HC362" s="61"/>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row>
    <row r="363" spans="1:233" ht="1.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row>
    <row r="364" spans="1:233" ht="1.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c r="GS364" s="61"/>
      <c r="GT364" s="61"/>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row>
    <row r="365" spans="1:233" ht="1.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61"/>
      <c r="GZ365" s="61"/>
      <c r="HA365" s="61"/>
      <c r="HB365" s="61"/>
      <c r="HC365" s="61"/>
      <c r="HD365" s="61"/>
      <c r="HE365" s="61"/>
      <c r="HF365" s="61"/>
      <c r="HG365" s="61"/>
      <c r="HH365" s="61"/>
      <c r="HI365" s="61"/>
      <c r="HJ365" s="61"/>
      <c r="HK365" s="61"/>
      <c r="HL365" s="61"/>
      <c r="HM365" s="61"/>
      <c r="HN365" s="61"/>
      <c r="HO365" s="61"/>
      <c r="HP365" s="61"/>
      <c r="HQ365" s="61"/>
      <c r="HR365" s="61"/>
      <c r="HS365" s="61"/>
      <c r="HT365" s="61"/>
      <c r="HU365" s="61"/>
      <c r="HV365" s="61"/>
      <c r="HW365" s="61"/>
      <c r="HX365" s="61"/>
      <c r="HY365" s="61"/>
    </row>
    <row r="366" spans="1:233" ht="1.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row>
    <row r="367" spans="1:233" ht="1.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row>
    <row r="368" spans="1:233" ht="1.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61"/>
      <c r="HA368" s="61"/>
      <c r="HB368" s="61"/>
      <c r="HC368" s="61"/>
      <c r="HD368" s="61"/>
      <c r="HE368" s="61"/>
      <c r="HF368" s="61"/>
      <c r="HG368" s="61"/>
      <c r="HH368" s="61"/>
      <c r="HI368" s="61"/>
      <c r="HJ368" s="61"/>
      <c r="HK368" s="61"/>
      <c r="HL368" s="61"/>
      <c r="HM368" s="61"/>
      <c r="HN368" s="61"/>
      <c r="HO368" s="61"/>
      <c r="HP368" s="61"/>
      <c r="HQ368" s="61"/>
      <c r="HR368" s="61"/>
      <c r="HS368" s="61"/>
      <c r="HT368" s="61"/>
      <c r="HU368" s="61"/>
      <c r="HV368" s="61"/>
      <c r="HW368" s="61"/>
      <c r="HX368" s="61"/>
      <c r="HY368" s="61"/>
    </row>
    <row r="369" spans="1:236" ht="1.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row>
    <row r="370" spans="1:236" ht="1.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row>
    <row r="371" spans="1:236" ht="1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row>
    <row r="372" spans="1:236" ht="15" hidden="1" customHeight="1">
      <c r="IA372" s="18" t="s">
        <v>1832</v>
      </c>
      <c r="IB372" s="18" t="s">
        <v>1827</v>
      </c>
    </row>
    <row r="373" spans="1:236" ht="15" hidden="1" customHeight="1">
      <c r="IA373" s="72" t="s">
        <v>1442</v>
      </c>
      <c r="IB373" s="73">
        <f>INDEX(Geographic_Heat_Map!$B$4:$B$39,MATCH($IA373,Geographic_Heat_Map!$A$4:$A$39,0),1)</f>
        <v>72147030</v>
      </c>
    </row>
    <row r="374" spans="1:236" ht="15" hidden="1" customHeight="1">
      <c r="IA374" s="72" t="s">
        <v>1455</v>
      </c>
      <c r="IB374" s="73">
        <f>INDEX(Geographic_Heat_Map!$B$4:$B$39,MATCH($IA374,Geographic_Heat_Map!$A$4:$A$39,0),1)</f>
        <v>33406061</v>
      </c>
    </row>
    <row r="375" spans="1:236" ht="15" hidden="1" customHeight="1">
      <c r="IA375" s="72" t="s">
        <v>1446</v>
      </c>
      <c r="IB375" s="73">
        <f>INDEX(Geographic_Heat_Map!$B$4:$B$39,MATCH($IA375,Geographic_Heat_Map!$A$4:$A$39,0),1)</f>
        <v>61095297</v>
      </c>
    </row>
    <row r="376" spans="1:236" ht="15" hidden="1" customHeight="1">
      <c r="IA376" s="72" t="s">
        <v>1450</v>
      </c>
      <c r="IB376" s="73">
        <f>INDEX(Geographic_Heat_Map!$B$4:$B$39,MATCH($IA376,Geographic_Heat_Map!$A$4:$A$39,0),1)</f>
        <v>49577103</v>
      </c>
    </row>
    <row r="377" spans="1:236" ht="15" hidden="1" customHeight="1">
      <c r="IA377" s="72" t="s">
        <v>1486</v>
      </c>
      <c r="IB377" s="73">
        <f>INDEX(Geographic_Heat_Map!$B$4:$B$39,MATCH($IA377,Geographic_Heat_Map!$A$4:$A$39,0),1)</f>
        <v>1247953</v>
      </c>
    </row>
    <row r="378" spans="1:236" ht="15" hidden="1" customHeight="1">
      <c r="IA378" s="72" t="s">
        <v>1482</v>
      </c>
      <c r="IB378" s="73">
        <f>INDEX(Geographic_Heat_Map!$B$4:$B$39,MATCH($IA378,Geographic_Heat_Map!$A$4:$A$39,0),1)</f>
        <v>1458545</v>
      </c>
    </row>
    <row r="379" spans="1:236" ht="15" hidden="1" customHeight="1">
      <c r="IA379" s="72" t="s">
        <v>1452</v>
      </c>
      <c r="IB379" s="73">
        <f>INDEX(Geographic_Heat_Map!$B$4:$B$39,MATCH($IA379,Geographic_Heat_Map!$A$4:$A$39,0),1)</f>
        <v>41974219</v>
      </c>
    </row>
    <row r="380" spans="1:236" ht="15" hidden="1" customHeight="1">
      <c r="IA380" s="72" t="s">
        <v>1434</v>
      </c>
      <c r="IB380" s="73">
        <f>INDEX(Geographic_Heat_Map!$B$4:$B$39,MATCH($IA380,Geographic_Heat_Map!$A$4:$A$39,0),1)</f>
        <v>112374333</v>
      </c>
    </row>
    <row r="381" spans="1:236" ht="15" hidden="1" customHeight="1">
      <c r="IA381" s="72" t="s">
        <v>1448</v>
      </c>
      <c r="IB381" s="73">
        <f>INDEX(Geographic_Heat_Map!$B$4:$B$39,MATCH($IA381,Geographic_Heat_Map!$A$4:$A$39,0),1)</f>
        <v>60439692</v>
      </c>
    </row>
    <row r="382" spans="1:236" ht="15" hidden="1" customHeight="1">
      <c r="IA382" s="72" t="s">
        <v>1440</v>
      </c>
      <c r="IB382" s="73">
        <f>INDEX(Geographic_Heat_Map!$B$4:$B$39,MATCH($IA382,Geographic_Heat_Map!$A$4:$A$39,0),1)</f>
        <v>72626809</v>
      </c>
    </row>
    <row r="383" spans="1:236" ht="15" hidden="1" customHeight="1">
      <c r="IA383" s="72" t="s">
        <v>1463</v>
      </c>
      <c r="IB383" s="73">
        <f>INDEX(Geographic_Heat_Map!$B$4:$B$39,MATCH($IA383,Geographic_Heat_Map!$A$4:$A$39,0),1)</f>
        <v>25545198</v>
      </c>
    </row>
    <row r="384" spans="1:236" ht="15" hidden="1" customHeight="1">
      <c r="IA384" s="72" t="s">
        <v>1436</v>
      </c>
      <c r="IB384" s="73">
        <f>INDEX(Geographic_Heat_Map!$B$4:$B$39,MATCH($IA384,Geographic_Heat_Map!$A$4:$A$39,0),1)</f>
        <v>104099452</v>
      </c>
    </row>
    <row r="385" spans="235:236" ht="15" hidden="1" customHeight="1">
      <c r="IA385" s="72" t="s">
        <v>1457</v>
      </c>
      <c r="IB385" s="73">
        <f>INDEX(Geographic_Heat_Map!$B$4:$B$39,MATCH($IA385,Geographic_Heat_Map!$A$4:$A$39,0),1)</f>
        <v>32988134</v>
      </c>
    </row>
    <row r="386" spans="235:236" ht="15" hidden="1" customHeight="1">
      <c r="IA386" s="72" t="s">
        <v>1444</v>
      </c>
      <c r="IB386" s="73">
        <f>INDEX(Geographic_Heat_Map!$B$4:$B$39,MATCH($IA386,Geographic_Heat_Map!$A$4:$A$39,0),1)</f>
        <v>68548437</v>
      </c>
    </row>
    <row r="387" spans="235:236" ht="15" hidden="1" customHeight="1">
      <c r="IA387" s="72" t="s">
        <v>1465</v>
      </c>
      <c r="IB387" s="73">
        <f>INDEX(Geographic_Heat_Map!$B$4:$B$39,MATCH($IA387,Geographic_Heat_Map!$A$4:$A$39,0),1)</f>
        <v>25351462</v>
      </c>
    </row>
    <row r="388" spans="235:236" ht="15" hidden="1" customHeight="1">
      <c r="IA388" s="72" t="s">
        <v>1473</v>
      </c>
      <c r="IB388" s="73">
        <f>INDEX(Geographic_Heat_Map!$B$4:$B$39,MATCH($IA388,Geographic_Heat_Map!$A$4:$A$39,0),1)</f>
        <v>6864602</v>
      </c>
    </row>
    <row r="389" spans="235:236" ht="15" hidden="1" customHeight="1">
      <c r="IA389" s="72" t="s">
        <v>1469</v>
      </c>
      <c r="IB389" s="73">
        <f>INDEX(Geographic_Heat_Map!$B$4:$B$39,MATCH($IA389,Geographic_Heat_Map!$A$4:$A$39,0),1)</f>
        <v>12267032</v>
      </c>
    </row>
    <row r="390" spans="235:236" ht="15" hidden="1" customHeight="1">
      <c r="IA390" s="72" t="s">
        <v>1479</v>
      </c>
      <c r="IB390" s="73">
        <f>INDEX(Geographic_Heat_Map!$B$4:$B$39,MATCH($IA390,Geographic_Heat_Map!$A$4:$A$39,0),1)</f>
        <v>2570390</v>
      </c>
    </row>
    <row r="391" spans="235:236" ht="15" hidden="1" customHeight="1">
      <c r="IA391" s="72" t="s">
        <v>1477</v>
      </c>
      <c r="IB391" s="73">
        <f>INDEX(Geographic_Heat_Map!$B$4:$B$39,MATCH($IA391,Geographic_Heat_Map!$A$4:$A$39,0),1)</f>
        <v>2966889</v>
      </c>
    </row>
    <row r="392" spans="235:236" ht="15" hidden="1" customHeight="1">
      <c r="IA392" s="72" t="s">
        <v>1488</v>
      </c>
      <c r="IB392" s="73">
        <f>INDEX(Geographic_Heat_Map!$B$4:$B$39,MATCH($IA392,Geographic_Heat_Map!$A$4:$A$39,0),1)</f>
        <v>1097206</v>
      </c>
    </row>
    <row r="393" spans="235:236" ht="15" hidden="1" customHeight="1">
      <c r="IA393" s="72" t="s">
        <v>1481</v>
      </c>
      <c r="IB393" s="73">
        <f>INDEX(Geographic_Heat_Map!$B$4:$B$39,MATCH($IA393,Geographic_Heat_Map!$A$4:$A$39,0),1)</f>
        <v>1978502</v>
      </c>
    </row>
    <row r="394" spans="235:236" ht="15" hidden="1" customHeight="1">
      <c r="IA394" s="72" t="s">
        <v>1461</v>
      </c>
      <c r="IB394" s="73">
        <f>INDEX(Geographic_Heat_Map!$B$4:$B$39,MATCH($IA394,Geographic_Heat_Map!$A$4:$A$39,0),1)</f>
        <v>27743338</v>
      </c>
    </row>
    <row r="395" spans="235:236" ht="15" hidden="1" customHeight="1">
      <c r="IA395" s="72" t="s">
        <v>1492</v>
      </c>
      <c r="IB395" s="73">
        <f>INDEX(Geographic_Heat_Map!$B$4:$B$39,MATCH($IA395,Geographic_Heat_Map!$A$4:$A$39,0),1)</f>
        <v>610577</v>
      </c>
    </row>
    <row r="396" spans="235:236" ht="15" hidden="1" customHeight="1">
      <c r="IA396" s="72" t="s">
        <v>1475</v>
      </c>
      <c r="IB396" s="73">
        <f>INDEX(Geographic_Heat_Map!$B$4:$B$39,MATCH($IA396,Geographic_Heat_Map!$A$4:$A$39,0),1)</f>
        <v>3673917</v>
      </c>
    </row>
    <row r="397" spans="235:236" ht="15" hidden="1" customHeight="1">
      <c r="IA397" s="72" t="s">
        <v>1432</v>
      </c>
      <c r="IB397" s="73">
        <f>INDEX(Geographic_Heat_Map!$B$4:$B$39,MATCH($IA397,Geographic_Heat_Map!$A$4:$A$39,0),1)</f>
        <v>199812341</v>
      </c>
    </row>
    <row r="398" spans="235:236" ht="15" hidden="1" customHeight="1">
      <c r="IA398" s="72" t="s">
        <v>1438</v>
      </c>
      <c r="IB398" s="73">
        <f>INDEX(Geographic_Heat_Map!$B$4:$B$39,MATCH($IA398,Geographic_Heat_Map!$A$4:$A$39,0),1)</f>
        <v>91276115</v>
      </c>
    </row>
    <row r="399" spans="235:236" ht="15" hidden="1" customHeight="1">
      <c r="IA399" s="72" t="s">
        <v>1490</v>
      </c>
      <c r="IB399" s="73">
        <f>INDEX(Geographic_Heat_Map!$B$4:$B$39,MATCH($IA399,Geographic_Heat_Map!$A$4:$A$39,0),1)</f>
        <v>1055450</v>
      </c>
    </row>
    <row r="400" spans="235:236" ht="15" hidden="1" customHeight="1">
      <c r="IA400" s="72" t="s">
        <v>1495</v>
      </c>
      <c r="IB400" s="73">
        <f>INDEX(Geographic_Heat_Map!$B$4:$B$39,MATCH($IA400,Geographic_Heat_Map!$A$4:$A$39,0),1)</f>
        <v>380581</v>
      </c>
    </row>
    <row r="401" spans="235:236" ht="15" hidden="1" customHeight="1">
      <c r="IA401" s="72" t="s">
        <v>1829</v>
      </c>
      <c r="IB401" s="73" t="e">
        <f>INDEX(Geographic_Heat_Map!$B$4:$B$39,MATCH($IA401,Geographic_Heat_Map!$A$4:$A$39,0),1)</f>
        <v>#N/A</v>
      </c>
    </row>
    <row r="402" spans="235:236" ht="15" hidden="1" customHeight="1">
      <c r="IA402" s="72" t="s">
        <v>1830</v>
      </c>
      <c r="IB402" s="73" t="e">
        <f>INDEX(Geographic_Heat_Map!$B$4:$B$39,MATCH($IA402,Geographic_Heat_Map!$A$4:$A$39,0),1)</f>
        <v>#N/A</v>
      </c>
    </row>
    <row r="403" spans="235:236" ht="15" hidden="1" customHeight="1">
      <c r="IA403" s="72" t="s">
        <v>1499</v>
      </c>
      <c r="IB403" s="73">
        <f>INDEX(Geographic_Heat_Map!$B$4:$B$39,MATCH($IA403,Geographic_Heat_Map!$A$4:$A$39,0),1)</f>
        <v>64473</v>
      </c>
    </row>
    <row r="404" spans="235:236" ht="15" hidden="1" customHeight="1">
      <c r="IA404" s="72" t="s">
        <v>1484</v>
      </c>
      <c r="IB404" s="73">
        <f>INDEX(Geographic_Heat_Map!$B$4:$B$39,MATCH($IA404,Geographic_Heat_Map!$A$4:$A$39,0),1)</f>
        <v>1383727</v>
      </c>
    </row>
    <row r="405" spans="235:236" ht="15" hidden="1" customHeight="1">
      <c r="IA405" s="72" t="s">
        <v>1471</v>
      </c>
      <c r="IB405" s="73">
        <f>INDEX(Geographic_Heat_Map!$B$4:$B$39,MATCH($IA405,Geographic_Heat_Map!$A$4:$A$39,0),1)</f>
        <v>10086292</v>
      </c>
    </row>
    <row r="406" spans="235:236" ht="15" hidden="1" customHeight="1">
      <c r="IA406" s="72" t="s">
        <v>1459</v>
      </c>
      <c r="IB406" s="73">
        <f>INDEX(Geographic_Heat_Map!$B$4:$B$39,MATCH($IA406,Geographic_Heat_Map!$A$4:$A$39,0),1)</f>
        <v>31205576</v>
      </c>
    </row>
    <row r="407" spans="235:236" ht="15" hidden="1" customHeight="1">
      <c r="IA407" s="74" t="s">
        <v>1828</v>
      </c>
      <c r="IB407" s="73" t="e">
        <f>INDEX(Geographic_Heat_Map!$B$4:$B$39,MATCH($IA407,Geographic_Heat_Map!$A$4:$A$39,0),1)</f>
        <v>#N/A</v>
      </c>
    </row>
    <row r="408" spans="235:236" ht="15" hidden="1" customHeight="1">
      <c r="IA408" s="74" t="s">
        <v>1453</v>
      </c>
      <c r="IB408" s="73">
        <f>INDEX(Geographic_Heat_Map!$B$4:$B$39,MATCH($IA408,Geographic_Heat_Map!$A$4:$A$39,0),1)</f>
        <v>35003674</v>
      </c>
    </row>
    <row r="409" spans="235:236" ht="15" hidden="1" customHeight="1"/>
    <row r="410" spans="235:236" ht="15" hidden="1" customHeight="1"/>
    <row r="411" spans="235:236" ht="15" hidden="1" customHeight="1"/>
    <row r="412" spans="235:236" ht="15" hidden="1" customHeight="1"/>
    <row r="413" spans="235:236" ht="15" hidden="1" customHeight="1"/>
    <row r="414" spans="235:236" ht="15" hidden="1" customHeight="1"/>
    <row r="415" spans="235:236" ht="15" hidden="1" customHeight="1"/>
    <row r="416" spans="235:23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row r="11848" ht="15" hidden="1" customHeight="1"/>
    <row r="11849" ht="15" hidden="1" customHeight="1"/>
    <row r="11850" ht="15" hidden="1" customHeight="1"/>
    <row r="11851" ht="15" hidden="1" customHeight="1"/>
    <row r="11852" ht="15" hidden="1" customHeight="1"/>
    <row r="11853" ht="15" hidden="1" customHeight="1"/>
    <row r="11854" ht="15" hidden="1" customHeight="1"/>
    <row r="11855" ht="15" hidden="1" customHeight="1"/>
    <row r="11856" ht="15" hidden="1" customHeight="1"/>
    <row r="11857" ht="15" hidden="1" customHeight="1"/>
    <row r="11858" ht="15" hidden="1" customHeight="1"/>
    <row r="11859" ht="15" hidden="1" customHeight="1"/>
    <row r="11860" ht="15" hidden="1" customHeight="1"/>
    <row r="11861" ht="15" hidden="1" customHeight="1"/>
    <row r="11862" ht="15" hidden="1" customHeight="1"/>
    <row r="11863" ht="15" hidden="1" customHeight="1"/>
    <row r="11864" ht="15" hidden="1" customHeight="1"/>
    <row r="11865" ht="15" hidden="1" customHeight="1"/>
    <row r="11866" ht="15" hidden="1" customHeight="1"/>
    <row r="11867" ht="15" hidden="1" customHeight="1"/>
    <row r="11868" ht="15" hidden="1" customHeight="1"/>
    <row r="11869" ht="15" hidden="1" customHeight="1"/>
    <row r="11870" ht="15" hidden="1" customHeight="1"/>
    <row r="11871" ht="15" hidden="1" customHeight="1"/>
    <row r="11872" ht="15" hidden="1" customHeight="1"/>
    <row r="11873" ht="15" hidden="1" customHeight="1"/>
    <row r="11874" ht="15" hidden="1" customHeight="1"/>
    <row r="11875" ht="15" hidden="1" customHeight="1"/>
    <row r="11876" ht="15" hidden="1" customHeight="1"/>
    <row r="11877" ht="15" hidden="1" customHeight="1"/>
    <row r="11878" ht="15" hidden="1" customHeight="1"/>
    <row r="11879" ht="15" hidden="1" customHeight="1"/>
    <row r="11880" ht="15" hidden="1" customHeight="1"/>
    <row r="11881" ht="15" hidden="1" customHeight="1"/>
    <row r="11882" ht="15" hidden="1" customHeight="1"/>
    <row r="11883" ht="15" hidden="1" customHeight="1"/>
    <row r="11884" ht="15" hidden="1" customHeight="1"/>
    <row r="11885" ht="15" hidden="1" customHeight="1"/>
    <row r="11886" ht="15" hidden="1" customHeight="1"/>
    <row r="11887" ht="15" hidden="1" customHeight="1"/>
    <row r="11888" ht="15" hidden="1" customHeight="1"/>
    <row r="11889" ht="15" hidden="1" customHeight="1"/>
    <row r="11890" ht="15" hidden="1" customHeight="1"/>
    <row r="11891" ht="15" hidden="1" customHeight="1"/>
    <row r="11892" ht="15" hidden="1" customHeight="1"/>
    <row r="11893" ht="15" hidden="1" customHeight="1"/>
    <row r="11894" ht="15" hidden="1" customHeight="1"/>
    <row r="11895" ht="15" hidden="1" customHeight="1"/>
    <row r="11896" ht="15" hidden="1" customHeight="1"/>
    <row r="11897" ht="15" hidden="1" customHeight="1"/>
    <row r="11898" ht="15" hidden="1" customHeight="1"/>
    <row r="11899" ht="15" hidden="1" customHeight="1"/>
    <row r="11900" ht="15" hidden="1" customHeight="1"/>
    <row r="11901" ht="15" hidden="1" customHeight="1"/>
    <row r="11902" ht="15" hidden="1" customHeight="1"/>
    <row r="11903" ht="15" hidden="1" customHeight="1"/>
    <row r="11904" ht="15" hidden="1" customHeight="1"/>
    <row r="11905" ht="15" hidden="1" customHeight="1"/>
    <row r="11906" ht="15" hidden="1" customHeight="1"/>
    <row r="11907" ht="15" hidden="1" customHeight="1"/>
    <row r="11908" ht="15" hidden="1" customHeight="1"/>
    <row r="11909" ht="15" hidden="1" customHeight="1"/>
    <row r="11910" ht="15" hidden="1" customHeight="1"/>
    <row r="11911" ht="15" hidden="1" customHeight="1"/>
    <row r="11912" ht="15" hidden="1" customHeight="1"/>
    <row r="11913" ht="15" hidden="1" customHeight="1"/>
    <row r="11914" ht="15" hidden="1" customHeight="1"/>
    <row r="11915" ht="15" hidden="1" customHeight="1"/>
    <row r="11916" ht="15" hidden="1" customHeight="1"/>
    <row r="11917" ht="15" hidden="1" customHeight="1"/>
    <row r="11918" ht="15" hidden="1" customHeight="1"/>
    <row r="11919" ht="15" hidden="1" customHeight="1"/>
    <row r="11920" ht="15" hidden="1" customHeight="1"/>
    <row r="11921" ht="15" hidden="1" customHeight="1"/>
    <row r="11922" ht="15" hidden="1" customHeight="1"/>
    <row r="11923" ht="15" hidden="1" customHeight="1"/>
    <row r="11924" ht="15" hidden="1" customHeight="1"/>
    <row r="11925" ht="15" hidden="1" customHeight="1"/>
    <row r="11926" ht="15" hidden="1" customHeight="1"/>
  </sheetData>
  <conditionalFormatting sqref="N4:HM365">
    <cfRule type="colorScale" priority="1">
      <colorScale>
        <cfvo type="min"/>
        <cfvo type="percentile" val="50"/>
        <cfvo type="max"/>
        <color rgb="FFFF0000"/>
        <color rgb="FFFFEB84"/>
        <color rgb="FF00B050"/>
      </colorScale>
    </cfRule>
  </conditionalFormatting>
  <pageMargins left="0.7" right="0.7" top="0.75" bottom="0.75" header="0.3" footer="0.3"/>
  <pageSetup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81F3-AD5E-49D2-B29A-498909CEC6AB}">
  <dimension ref="A1:G1001"/>
  <sheetViews>
    <sheetView workbookViewId="0">
      <selection activeCell="D22" sqref="D22"/>
    </sheetView>
  </sheetViews>
  <sheetFormatPr defaultColWidth="10.109375" defaultRowHeight="11.4"/>
  <cols>
    <col min="1" max="1" width="6.109375" style="7" bestFit="1" customWidth="1"/>
    <col min="2" max="2" width="9" style="7" bestFit="1" customWidth="1"/>
    <col min="3" max="3" width="7.33203125" style="8" bestFit="1" customWidth="1"/>
    <col min="4" max="4" width="29.21875" style="8" customWidth="1"/>
    <col min="5" max="5" width="6" style="8" bestFit="1" customWidth="1"/>
    <col min="6" max="6" width="7.88671875" style="8" bestFit="1" customWidth="1"/>
    <col min="7" max="7" width="6.88671875" style="8" bestFit="1" customWidth="1"/>
    <col min="8" max="16384" width="10.109375" style="7"/>
  </cols>
  <sheetData>
    <row r="1" spans="1:7">
      <c r="A1" s="7" t="s">
        <v>60</v>
      </c>
      <c r="B1" s="7" t="s">
        <v>61</v>
      </c>
      <c r="C1" s="8" t="s">
        <v>62</v>
      </c>
      <c r="D1" s="8" t="s">
        <v>63</v>
      </c>
      <c r="E1" s="8" t="s">
        <v>64</v>
      </c>
      <c r="F1" s="8" t="s">
        <v>65</v>
      </c>
      <c r="G1" s="8" t="s">
        <v>66</v>
      </c>
    </row>
    <row r="2" spans="1:7">
      <c r="A2" s="7">
        <v>1</v>
      </c>
      <c r="B2" s="9">
        <v>36128</v>
      </c>
      <c r="C2" s="8" t="s">
        <v>67</v>
      </c>
      <c r="D2" s="8" t="s">
        <v>68</v>
      </c>
      <c r="E2" s="8" t="s">
        <v>69</v>
      </c>
      <c r="F2" s="8">
        <v>4</v>
      </c>
      <c r="G2" s="8">
        <v>80</v>
      </c>
    </row>
    <row r="3" spans="1:7">
      <c r="A3" s="7">
        <v>2</v>
      </c>
      <c r="B3" s="9">
        <v>36087</v>
      </c>
      <c r="C3" s="8" t="s">
        <v>70</v>
      </c>
      <c r="D3" s="8" t="s">
        <v>71</v>
      </c>
      <c r="E3" s="8" t="s">
        <v>72</v>
      </c>
      <c r="F3" s="8">
        <v>3</v>
      </c>
      <c r="G3" s="8">
        <v>1794</v>
      </c>
    </row>
    <row r="4" spans="1:7">
      <c r="A4" s="7">
        <v>3</v>
      </c>
      <c r="B4" s="9">
        <v>36105</v>
      </c>
      <c r="C4" s="8" t="s">
        <v>67</v>
      </c>
      <c r="D4" s="8" t="s">
        <v>73</v>
      </c>
      <c r="E4" s="8" t="s">
        <v>69</v>
      </c>
      <c r="F4" s="8">
        <v>2</v>
      </c>
      <c r="G4" s="8">
        <v>16</v>
      </c>
    </row>
    <row r="5" spans="1:7">
      <c r="A5" s="7">
        <v>4</v>
      </c>
      <c r="B5" s="9">
        <v>36003</v>
      </c>
      <c r="C5" s="8" t="s">
        <v>70</v>
      </c>
      <c r="D5" s="8" t="s">
        <v>74</v>
      </c>
      <c r="E5" s="8" t="s">
        <v>69</v>
      </c>
      <c r="F5" s="8">
        <v>3</v>
      </c>
      <c r="G5" s="8">
        <v>885</v>
      </c>
    </row>
    <row r="6" spans="1:7">
      <c r="A6" s="7">
        <v>5</v>
      </c>
      <c r="B6" s="9">
        <v>36011</v>
      </c>
      <c r="C6" s="8" t="s">
        <v>67</v>
      </c>
      <c r="D6" s="8" t="s">
        <v>75</v>
      </c>
      <c r="E6" s="8" t="s">
        <v>69</v>
      </c>
      <c r="F6" s="8">
        <v>3</v>
      </c>
      <c r="G6" s="8">
        <v>165</v>
      </c>
    </row>
    <row r="7" spans="1:7">
      <c r="A7" s="7">
        <v>6</v>
      </c>
      <c r="B7" s="9">
        <v>36013</v>
      </c>
      <c r="C7" s="8" t="s">
        <v>67</v>
      </c>
      <c r="D7" s="8" t="s">
        <v>71</v>
      </c>
      <c r="E7" s="8" t="s">
        <v>69</v>
      </c>
      <c r="F7" s="8">
        <v>2</v>
      </c>
      <c r="G7" s="8">
        <v>1196</v>
      </c>
    </row>
    <row r="8" spans="1:7">
      <c r="A8" s="7">
        <v>7</v>
      </c>
      <c r="B8" s="9">
        <v>35972</v>
      </c>
      <c r="C8" s="8" t="s">
        <v>67</v>
      </c>
      <c r="D8" s="8" t="s">
        <v>74</v>
      </c>
      <c r="E8" s="8" t="s">
        <v>69</v>
      </c>
      <c r="F8" s="8">
        <v>2</v>
      </c>
      <c r="G8" s="8">
        <v>590</v>
      </c>
    </row>
    <row r="9" spans="1:7">
      <c r="A9" s="7">
        <v>8</v>
      </c>
      <c r="B9" s="9">
        <v>35925</v>
      </c>
      <c r="C9" s="8" t="s">
        <v>70</v>
      </c>
      <c r="D9" s="8" t="s">
        <v>74</v>
      </c>
      <c r="E9" s="8" t="s">
        <v>69</v>
      </c>
      <c r="F9" s="8">
        <v>5</v>
      </c>
      <c r="G9" s="8">
        <v>1475</v>
      </c>
    </row>
    <row r="10" spans="1:7">
      <c r="A10" s="7">
        <v>9</v>
      </c>
      <c r="B10" s="9">
        <v>36101</v>
      </c>
      <c r="C10" s="8" t="s">
        <v>67</v>
      </c>
      <c r="D10" s="8" t="s">
        <v>75</v>
      </c>
      <c r="E10" s="8" t="s">
        <v>69</v>
      </c>
      <c r="F10" s="8">
        <v>3</v>
      </c>
      <c r="G10" s="8">
        <v>165</v>
      </c>
    </row>
    <row r="11" spans="1:7">
      <c r="A11" s="7">
        <v>10</v>
      </c>
      <c r="B11" s="9">
        <v>36086</v>
      </c>
      <c r="C11" s="8" t="s">
        <v>70</v>
      </c>
      <c r="D11" s="8" t="s">
        <v>71</v>
      </c>
      <c r="E11" s="8" t="s">
        <v>72</v>
      </c>
      <c r="F11" s="8">
        <v>4</v>
      </c>
      <c r="G11" s="8">
        <v>2392</v>
      </c>
    </row>
    <row r="12" spans="1:7">
      <c r="A12" s="7">
        <v>11</v>
      </c>
      <c r="B12" s="9">
        <v>35991</v>
      </c>
      <c r="C12" s="8" t="s">
        <v>70</v>
      </c>
      <c r="D12" s="8" t="s">
        <v>76</v>
      </c>
      <c r="E12" s="8" t="s">
        <v>69</v>
      </c>
      <c r="F12" s="8">
        <v>2</v>
      </c>
      <c r="G12" s="8">
        <v>190</v>
      </c>
    </row>
    <row r="13" spans="1:7">
      <c r="A13" s="7">
        <v>12</v>
      </c>
      <c r="B13" s="9">
        <v>36051</v>
      </c>
      <c r="C13" s="8" t="s">
        <v>67</v>
      </c>
      <c r="D13" s="8" t="s">
        <v>74</v>
      </c>
      <c r="E13" s="8" t="s">
        <v>69</v>
      </c>
      <c r="F13" s="8">
        <v>2</v>
      </c>
      <c r="G13" s="8">
        <v>590</v>
      </c>
    </row>
    <row r="14" spans="1:7">
      <c r="A14" s="7">
        <v>13</v>
      </c>
      <c r="B14" s="9">
        <v>36148</v>
      </c>
      <c r="C14" s="8" t="s">
        <v>70</v>
      </c>
      <c r="D14" s="8" t="s">
        <v>77</v>
      </c>
      <c r="E14" s="8" t="s">
        <v>69</v>
      </c>
      <c r="F14" s="8">
        <v>5</v>
      </c>
      <c r="G14" s="8">
        <v>130</v>
      </c>
    </row>
    <row r="15" spans="1:7">
      <c r="A15" s="7">
        <v>14</v>
      </c>
      <c r="B15" s="9">
        <v>36092</v>
      </c>
      <c r="C15" s="8" t="s">
        <v>70</v>
      </c>
      <c r="D15" s="8" t="s">
        <v>73</v>
      </c>
      <c r="E15" s="8" t="s">
        <v>72</v>
      </c>
      <c r="F15" s="8">
        <v>5</v>
      </c>
      <c r="G15" s="8">
        <v>40</v>
      </c>
    </row>
    <row r="16" spans="1:7">
      <c r="A16" s="7">
        <v>15</v>
      </c>
      <c r="B16" s="9">
        <v>35883</v>
      </c>
      <c r="C16" s="8" t="s">
        <v>78</v>
      </c>
      <c r="D16" s="8" t="s">
        <v>79</v>
      </c>
      <c r="E16" s="8" t="s">
        <v>69</v>
      </c>
      <c r="F16" s="8">
        <v>5</v>
      </c>
      <c r="G16" s="8">
        <v>75</v>
      </c>
    </row>
    <row r="17" spans="1:7">
      <c r="A17" s="7">
        <v>16</v>
      </c>
      <c r="B17" s="9">
        <v>36044</v>
      </c>
      <c r="C17" s="8" t="s">
        <v>67</v>
      </c>
      <c r="D17" s="8" t="s">
        <v>74</v>
      </c>
      <c r="E17" s="8" t="s">
        <v>72</v>
      </c>
      <c r="F17" s="8">
        <v>2</v>
      </c>
      <c r="G17" s="8">
        <v>590</v>
      </c>
    </row>
    <row r="18" spans="1:7">
      <c r="A18" s="7">
        <v>17</v>
      </c>
      <c r="B18" s="9">
        <v>36005</v>
      </c>
      <c r="C18" s="8" t="s">
        <v>70</v>
      </c>
      <c r="D18" s="8" t="s">
        <v>75</v>
      </c>
      <c r="E18" s="8" t="s">
        <v>69</v>
      </c>
      <c r="F18" s="8">
        <v>4</v>
      </c>
      <c r="G18" s="8">
        <v>220</v>
      </c>
    </row>
    <row r="19" spans="1:7">
      <c r="A19" s="7">
        <v>18</v>
      </c>
      <c r="B19" s="9">
        <v>36141</v>
      </c>
      <c r="C19" s="8" t="s">
        <v>78</v>
      </c>
      <c r="D19" s="8" t="s">
        <v>80</v>
      </c>
      <c r="E19" s="8" t="s">
        <v>69</v>
      </c>
      <c r="F19" s="8">
        <v>3</v>
      </c>
      <c r="G19" s="8">
        <v>1056</v>
      </c>
    </row>
    <row r="20" spans="1:7">
      <c r="A20" s="7">
        <v>19</v>
      </c>
      <c r="B20" s="9">
        <v>35913</v>
      </c>
      <c r="C20" s="8" t="s">
        <v>81</v>
      </c>
      <c r="D20" s="8" t="s">
        <v>71</v>
      </c>
      <c r="E20" s="8" t="s">
        <v>72</v>
      </c>
      <c r="F20" s="8">
        <v>2</v>
      </c>
      <c r="G20" s="8">
        <v>1196</v>
      </c>
    </row>
    <row r="21" spans="1:7">
      <c r="A21" s="7">
        <v>20</v>
      </c>
      <c r="B21" s="9">
        <v>35985</v>
      </c>
      <c r="C21" s="8" t="s">
        <v>70</v>
      </c>
      <c r="D21" s="8" t="s">
        <v>75</v>
      </c>
      <c r="E21" s="8" t="s">
        <v>82</v>
      </c>
      <c r="F21" s="8">
        <v>5</v>
      </c>
      <c r="G21" s="8">
        <v>275</v>
      </c>
    </row>
    <row r="22" spans="1:7">
      <c r="A22" s="7">
        <v>21</v>
      </c>
      <c r="B22" s="9">
        <v>35832</v>
      </c>
      <c r="C22" s="8" t="s">
        <v>67</v>
      </c>
      <c r="D22" s="8" t="s">
        <v>80</v>
      </c>
      <c r="E22" s="8" t="s">
        <v>72</v>
      </c>
      <c r="F22" s="8">
        <v>5</v>
      </c>
      <c r="G22" s="8">
        <v>1760</v>
      </c>
    </row>
    <row r="23" spans="1:7">
      <c r="A23" s="7">
        <v>22</v>
      </c>
      <c r="B23" s="9">
        <v>35819</v>
      </c>
      <c r="C23" s="8" t="s">
        <v>67</v>
      </c>
      <c r="D23" s="8" t="s">
        <v>83</v>
      </c>
      <c r="E23" s="8" t="s">
        <v>69</v>
      </c>
      <c r="F23" s="8">
        <v>3</v>
      </c>
      <c r="G23" s="8">
        <v>102</v>
      </c>
    </row>
    <row r="24" spans="1:7">
      <c r="A24" s="7">
        <v>23</v>
      </c>
      <c r="B24" s="9">
        <v>36052</v>
      </c>
      <c r="C24" s="8" t="s">
        <v>70</v>
      </c>
      <c r="D24" s="8" t="s">
        <v>77</v>
      </c>
      <c r="E24" s="8" t="s">
        <v>72</v>
      </c>
      <c r="F24" s="8">
        <v>4</v>
      </c>
      <c r="G24" s="8">
        <v>104</v>
      </c>
    </row>
    <row r="25" spans="1:7">
      <c r="A25" s="7">
        <v>24</v>
      </c>
      <c r="B25" s="9">
        <v>35865</v>
      </c>
      <c r="C25" s="8" t="s">
        <v>67</v>
      </c>
      <c r="D25" s="8" t="s">
        <v>75</v>
      </c>
      <c r="E25" s="8" t="s">
        <v>72</v>
      </c>
      <c r="F25" s="8">
        <v>5</v>
      </c>
      <c r="G25" s="8">
        <v>275</v>
      </c>
    </row>
    <row r="26" spans="1:7">
      <c r="A26" s="7">
        <v>25</v>
      </c>
      <c r="B26" s="9">
        <v>35975</v>
      </c>
      <c r="C26" s="8" t="s">
        <v>84</v>
      </c>
      <c r="D26" s="8" t="s">
        <v>73</v>
      </c>
      <c r="E26" s="8" t="s">
        <v>69</v>
      </c>
      <c r="F26" s="8">
        <v>4</v>
      </c>
      <c r="G26" s="8">
        <v>32</v>
      </c>
    </row>
    <row r="27" spans="1:7">
      <c r="A27" s="7">
        <v>26</v>
      </c>
      <c r="B27" s="9">
        <v>35911</v>
      </c>
      <c r="C27" s="8" t="s">
        <v>67</v>
      </c>
      <c r="D27" s="8" t="s">
        <v>74</v>
      </c>
      <c r="E27" s="8" t="s">
        <v>69</v>
      </c>
      <c r="F27" s="8">
        <v>4</v>
      </c>
      <c r="G27" s="8">
        <v>1180</v>
      </c>
    </row>
    <row r="28" spans="1:7">
      <c r="A28" s="7">
        <v>27</v>
      </c>
      <c r="B28" s="9">
        <v>36024</v>
      </c>
      <c r="C28" s="8" t="s">
        <v>67</v>
      </c>
      <c r="D28" s="8" t="s">
        <v>71</v>
      </c>
      <c r="E28" s="8" t="s">
        <v>69</v>
      </c>
      <c r="F28" s="8">
        <v>2</v>
      </c>
      <c r="G28" s="8">
        <v>1196</v>
      </c>
    </row>
    <row r="29" spans="1:7">
      <c r="A29" s="7">
        <v>28</v>
      </c>
      <c r="B29" s="9">
        <v>36045</v>
      </c>
      <c r="C29" s="8" t="s">
        <v>70</v>
      </c>
      <c r="D29" s="8" t="s">
        <v>73</v>
      </c>
      <c r="E29" s="8" t="s">
        <v>82</v>
      </c>
      <c r="F29" s="8">
        <v>2</v>
      </c>
      <c r="G29" s="8">
        <v>16</v>
      </c>
    </row>
    <row r="30" spans="1:7">
      <c r="A30" s="7">
        <v>29</v>
      </c>
      <c r="B30" s="9">
        <v>36071</v>
      </c>
      <c r="C30" s="8" t="s">
        <v>78</v>
      </c>
      <c r="D30" s="8" t="s">
        <v>73</v>
      </c>
      <c r="E30" s="8" t="s">
        <v>69</v>
      </c>
      <c r="F30" s="8">
        <v>3</v>
      </c>
      <c r="G30" s="8">
        <v>24</v>
      </c>
    </row>
    <row r="31" spans="1:7">
      <c r="A31" s="7">
        <v>30</v>
      </c>
      <c r="B31" s="9">
        <v>36126</v>
      </c>
      <c r="C31" s="8" t="s">
        <v>70</v>
      </c>
      <c r="D31" s="8" t="s">
        <v>75</v>
      </c>
      <c r="E31" s="8" t="s">
        <v>69</v>
      </c>
      <c r="F31" s="8">
        <v>3</v>
      </c>
      <c r="G31" s="8">
        <v>165</v>
      </c>
    </row>
    <row r="32" spans="1:7">
      <c r="A32" s="7">
        <v>31</v>
      </c>
      <c r="B32" s="9">
        <v>35811</v>
      </c>
      <c r="C32" s="8" t="s">
        <v>70</v>
      </c>
      <c r="D32" s="8" t="s">
        <v>68</v>
      </c>
      <c r="E32" s="8" t="s">
        <v>69</v>
      </c>
      <c r="F32" s="8">
        <v>2</v>
      </c>
      <c r="G32" s="8">
        <v>40</v>
      </c>
    </row>
    <row r="33" spans="1:7">
      <c r="A33" s="7">
        <v>32</v>
      </c>
      <c r="B33" s="9">
        <v>35989</v>
      </c>
      <c r="C33" s="8" t="s">
        <v>70</v>
      </c>
      <c r="D33" s="8" t="s">
        <v>74</v>
      </c>
      <c r="E33" s="8" t="s">
        <v>69</v>
      </c>
      <c r="F33" s="8">
        <v>1</v>
      </c>
      <c r="G33" s="8">
        <v>295</v>
      </c>
    </row>
    <row r="34" spans="1:7">
      <c r="A34" s="7">
        <v>33</v>
      </c>
      <c r="B34" s="9">
        <v>36104</v>
      </c>
      <c r="C34" s="8" t="s">
        <v>70</v>
      </c>
      <c r="D34" s="8" t="s">
        <v>71</v>
      </c>
      <c r="E34" s="8" t="s">
        <v>72</v>
      </c>
      <c r="F34" s="8">
        <v>4</v>
      </c>
      <c r="G34" s="8">
        <v>2392</v>
      </c>
    </row>
    <row r="35" spans="1:7">
      <c r="A35" s="7">
        <v>34</v>
      </c>
      <c r="B35" s="9">
        <v>36132</v>
      </c>
      <c r="C35" s="8" t="s">
        <v>70</v>
      </c>
      <c r="D35" s="8" t="s">
        <v>80</v>
      </c>
      <c r="E35" s="8" t="s">
        <v>69</v>
      </c>
      <c r="F35" s="8">
        <v>3</v>
      </c>
      <c r="G35" s="8">
        <v>1056</v>
      </c>
    </row>
    <row r="36" spans="1:7">
      <c r="A36" s="7">
        <v>35</v>
      </c>
      <c r="B36" s="9">
        <v>36102</v>
      </c>
      <c r="C36" s="8" t="s">
        <v>84</v>
      </c>
      <c r="D36" s="8" t="s">
        <v>73</v>
      </c>
      <c r="E36" s="8" t="s">
        <v>69</v>
      </c>
      <c r="F36" s="8">
        <v>2</v>
      </c>
      <c r="G36" s="8">
        <v>16</v>
      </c>
    </row>
    <row r="37" spans="1:7">
      <c r="A37" s="7">
        <v>36</v>
      </c>
      <c r="B37" s="9">
        <v>35912</v>
      </c>
      <c r="C37" s="8" t="s">
        <v>67</v>
      </c>
      <c r="D37" s="8" t="s">
        <v>68</v>
      </c>
      <c r="E37" s="8" t="s">
        <v>69</v>
      </c>
      <c r="F37" s="8">
        <v>3</v>
      </c>
      <c r="G37" s="8">
        <v>60</v>
      </c>
    </row>
    <row r="38" spans="1:7">
      <c r="A38" s="7">
        <v>37</v>
      </c>
      <c r="B38" s="9">
        <v>36062</v>
      </c>
      <c r="C38" s="8" t="s">
        <v>67</v>
      </c>
      <c r="D38" s="8" t="s">
        <v>68</v>
      </c>
      <c r="E38" s="8" t="s">
        <v>72</v>
      </c>
      <c r="F38" s="8">
        <v>2</v>
      </c>
      <c r="G38" s="8">
        <v>40</v>
      </c>
    </row>
    <row r="39" spans="1:7">
      <c r="A39" s="7">
        <v>38</v>
      </c>
      <c r="B39" s="9">
        <v>36131</v>
      </c>
      <c r="C39" s="8" t="s">
        <v>78</v>
      </c>
      <c r="D39" s="8" t="s">
        <v>75</v>
      </c>
      <c r="E39" s="8" t="s">
        <v>82</v>
      </c>
      <c r="F39" s="8">
        <v>4</v>
      </c>
      <c r="G39" s="8">
        <v>220</v>
      </c>
    </row>
    <row r="40" spans="1:7">
      <c r="A40" s="7">
        <v>39</v>
      </c>
      <c r="B40" s="9">
        <v>35935</v>
      </c>
      <c r="C40" s="8" t="s">
        <v>70</v>
      </c>
      <c r="D40" s="8" t="s">
        <v>83</v>
      </c>
      <c r="E40" s="8" t="s">
        <v>69</v>
      </c>
      <c r="F40" s="8">
        <v>1</v>
      </c>
      <c r="G40" s="8">
        <v>34</v>
      </c>
    </row>
    <row r="41" spans="1:7">
      <c r="A41" s="7">
        <v>40</v>
      </c>
      <c r="B41" s="9">
        <v>35822</v>
      </c>
      <c r="C41" s="8" t="s">
        <v>67</v>
      </c>
      <c r="D41" s="8" t="s">
        <v>73</v>
      </c>
      <c r="E41" s="8" t="s">
        <v>69</v>
      </c>
      <c r="F41" s="8">
        <v>5</v>
      </c>
      <c r="G41" s="8">
        <v>40</v>
      </c>
    </row>
    <row r="42" spans="1:7">
      <c r="A42" s="7">
        <v>41</v>
      </c>
      <c r="B42" s="9">
        <v>35803</v>
      </c>
      <c r="C42" s="8" t="s">
        <v>67</v>
      </c>
      <c r="D42" s="8" t="s">
        <v>75</v>
      </c>
      <c r="E42" s="8" t="s">
        <v>69</v>
      </c>
      <c r="F42" s="8">
        <v>4</v>
      </c>
      <c r="G42" s="8">
        <v>220</v>
      </c>
    </row>
    <row r="43" spans="1:7">
      <c r="A43" s="7">
        <v>42</v>
      </c>
      <c r="B43" s="9">
        <v>35852</v>
      </c>
      <c r="C43" s="8" t="s">
        <v>67</v>
      </c>
      <c r="D43" s="8" t="s">
        <v>79</v>
      </c>
      <c r="E43" s="8" t="s">
        <v>69</v>
      </c>
      <c r="F43" s="8">
        <v>2</v>
      </c>
      <c r="G43" s="8">
        <v>30</v>
      </c>
    </row>
    <row r="44" spans="1:7">
      <c r="A44" s="7">
        <v>43</v>
      </c>
      <c r="B44" s="9">
        <v>35812</v>
      </c>
      <c r="C44" s="8" t="s">
        <v>78</v>
      </c>
      <c r="D44" s="8" t="s">
        <v>68</v>
      </c>
      <c r="E44" s="8" t="s">
        <v>69</v>
      </c>
      <c r="F44" s="8">
        <v>1</v>
      </c>
      <c r="G44" s="8">
        <v>20</v>
      </c>
    </row>
    <row r="45" spans="1:7">
      <c r="A45" s="7">
        <v>44</v>
      </c>
      <c r="B45" s="9">
        <v>35925</v>
      </c>
      <c r="C45" s="8" t="s">
        <v>67</v>
      </c>
      <c r="D45" s="8" t="s">
        <v>83</v>
      </c>
      <c r="E45" s="8" t="s">
        <v>82</v>
      </c>
      <c r="F45" s="8">
        <v>1</v>
      </c>
      <c r="G45" s="8">
        <v>34</v>
      </c>
    </row>
    <row r="46" spans="1:7">
      <c r="A46" s="7">
        <v>45</v>
      </c>
      <c r="B46" s="9">
        <v>35888</v>
      </c>
      <c r="C46" s="8" t="s">
        <v>81</v>
      </c>
      <c r="D46" s="8" t="s">
        <v>77</v>
      </c>
      <c r="E46" s="8" t="s">
        <v>69</v>
      </c>
      <c r="F46" s="8">
        <v>2</v>
      </c>
      <c r="G46" s="8">
        <v>52</v>
      </c>
    </row>
    <row r="47" spans="1:7">
      <c r="A47" s="7">
        <v>46</v>
      </c>
      <c r="B47" s="9">
        <v>35953</v>
      </c>
      <c r="C47" s="8" t="s">
        <v>70</v>
      </c>
      <c r="D47" s="8" t="s">
        <v>75</v>
      </c>
      <c r="E47" s="8" t="s">
        <v>69</v>
      </c>
      <c r="F47" s="8">
        <v>2</v>
      </c>
      <c r="G47" s="8">
        <v>110</v>
      </c>
    </row>
    <row r="48" spans="1:7">
      <c r="A48" s="7">
        <v>47</v>
      </c>
      <c r="B48" s="9">
        <v>36018</v>
      </c>
      <c r="C48" s="8" t="s">
        <v>70</v>
      </c>
      <c r="D48" s="8" t="s">
        <v>83</v>
      </c>
      <c r="E48" s="8" t="s">
        <v>69</v>
      </c>
      <c r="F48" s="8">
        <v>1</v>
      </c>
      <c r="G48" s="8">
        <v>34</v>
      </c>
    </row>
    <row r="49" spans="1:7">
      <c r="A49" s="7">
        <v>48</v>
      </c>
      <c r="B49" s="9">
        <v>35830</v>
      </c>
      <c r="C49" s="8" t="s">
        <v>81</v>
      </c>
      <c r="D49" s="8" t="s">
        <v>71</v>
      </c>
      <c r="E49" s="8" t="s">
        <v>69</v>
      </c>
      <c r="F49" s="8">
        <v>2</v>
      </c>
      <c r="G49" s="8">
        <v>1196</v>
      </c>
    </row>
    <row r="50" spans="1:7">
      <c r="A50" s="7">
        <v>49</v>
      </c>
      <c r="B50" s="9">
        <v>36037</v>
      </c>
      <c r="C50" s="8" t="s">
        <v>70</v>
      </c>
      <c r="D50" s="8" t="s">
        <v>71</v>
      </c>
      <c r="E50" s="8" t="s">
        <v>69</v>
      </c>
      <c r="F50" s="8">
        <v>2</v>
      </c>
      <c r="G50" s="8">
        <v>1196</v>
      </c>
    </row>
    <row r="51" spans="1:7">
      <c r="A51" s="7">
        <v>50</v>
      </c>
      <c r="B51" s="9">
        <v>35936</v>
      </c>
      <c r="C51" s="8" t="s">
        <v>67</v>
      </c>
      <c r="D51" s="8" t="s">
        <v>83</v>
      </c>
      <c r="E51" s="8" t="s">
        <v>72</v>
      </c>
      <c r="F51" s="8">
        <v>5</v>
      </c>
      <c r="G51" s="8">
        <v>170</v>
      </c>
    </row>
    <row r="52" spans="1:7">
      <c r="A52" s="7">
        <v>51</v>
      </c>
      <c r="B52" s="9">
        <v>35905</v>
      </c>
      <c r="C52" s="8" t="s">
        <v>70</v>
      </c>
      <c r="D52" s="8" t="s">
        <v>80</v>
      </c>
      <c r="E52" s="8" t="s">
        <v>72</v>
      </c>
      <c r="F52" s="8">
        <v>2</v>
      </c>
      <c r="G52" s="8">
        <v>704</v>
      </c>
    </row>
    <row r="53" spans="1:7">
      <c r="A53" s="7">
        <v>52</v>
      </c>
      <c r="B53" s="9">
        <v>35950</v>
      </c>
      <c r="C53" s="8" t="s">
        <v>81</v>
      </c>
      <c r="D53" s="8" t="s">
        <v>77</v>
      </c>
      <c r="E53" s="8" t="s">
        <v>69</v>
      </c>
      <c r="F53" s="8">
        <v>5</v>
      </c>
      <c r="G53" s="8">
        <v>130</v>
      </c>
    </row>
    <row r="54" spans="1:7">
      <c r="A54" s="7">
        <v>53</v>
      </c>
      <c r="B54" s="9">
        <v>35835</v>
      </c>
      <c r="C54" s="8" t="s">
        <v>67</v>
      </c>
      <c r="D54" s="8" t="s">
        <v>76</v>
      </c>
      <c r="E54" s="8" t="s">
        <v>69</v>
      </c>
      <c r="F54" s="8">
        <v>5</v>
      </c>
      <c r="G54" s="8">
        <v>475</v>
      </c>
    </row>
    <row r="55" spans="1:7">
      <c r="A55" s="7">
        <v>54</v>
      </c>
      <c r="B55" s="9">
        <v>36138</v>
      </c>
      <c r="C55" s="8" t="s">
        <v>67</v>
      </c>
      <c r="D55" s="8" t="s">
        <v>73</v>
      </c>
      <c r="E55" s="8" t="s">
        <v>69</v>
      </c>
      <c r="F55" s="8">
        <v>4</v>
      </c>
      <c r="G55" s="8">
        <v>32</v>
      </c>
    </row>
    <row r="56" spans="1:7">
      <c r="A56" s="7">
        <v>55</v>
      </c>
      <c r="B56" s="9">
        <v>35917</v>
      </c>
      <c r="C56" s="8" t="s">
        <v>67</v>
      </c>
      <c r="D56" s="8" t="s">
        <v>73</v>
      </c>
      <c r="E56" s="8" t="s">
        <v>82</v>
      </c>
      <c r="F56" s="8">
        <v>3</v>
      </c>
      <c r="G56" s="8">
        <v>24</v>
      </c>
    </row>
    <row r="57" spans="1:7">
      <c r="A57" s="7">
        <v>56</v>
      </c>
      <c r="B57" s="9">
        <v>36082</v>
      </c>
      <c r="C57" s="8" t="s">
        <v>78</v>
      </c>
      <c r="D57" s="8" t="s">
        <v>83</v>
      </c>
      <c r="E57" s="8" t="s">
        <v>69</v>
      </c>
      <c r="F57" s="8">
        <v>4</v>
      </c>
      <c r="G57" s="8">
        <v>136</v>
      </c>
    </row>
    <row r="58" spans="1:7">
      <c r="A58" s="7">
        <v>57</v>
      </c>
      <c r="B58" s="9">
        <v>35901</v>
      </c>
      <c r="C58" s="8" t="s">
        <v>84</v>
      </c>
      <c r="D58" s="8" t="s">
        <v>74</v>
      </c>
      <c r="E58" s="8" t="s">
        <v>82</v>
      </c>
      <c r="F58" s="8">
        <v>1</v>
      </c>
      <c r="G58" s="8">
        <v>295</v>
      </c>
    </row>
    <row r="59" spans="1:7">
      <c r="A59" s="7">
        <v>58</v>
      </c>
      <c r="B59" s="9">
        <v>35944</v>
      </c>
      <c r="C59" s="8" t="s">
        <v>70</v>
      </c>
      <c r="D59" s="8" t="s">
        <v>83</v>
      </c>
      <c r="E59" s="8" t="s">
        <v>72</v>
      </c>
      <c r="F59" s="8">
        <v>3</v>
      </c>
      <c r="G59" s="8">
        <v>102</v>
      </c>
    </row>
    <row r="60" spans="1:7">
      <c r="A60" s="7">
        <v>59</v>
      </c>
      <c r="B60" s="9">
        <v>35902</v>
      </c>
      <c r="C60" s="8" t="s">
        <v>78</v>
      </c>
      <c r="D60" s="8" t="s">
        <v>74</v>
      </c>
      <c r="E60" s="8" t="s">
        <v>72</v>
      </c>
      <c r="F60" s="8">
        <v>5</v>
      </c>
      <c r="G60" s="8">
        <v>1475</v>
      </c>
    </row>
    <row r="61" spans="1:7">
      <c r="A61" s="7">
        <v>60</v>
      </c>
      <c r="B61" s="9">
        <v>36129</v>
      </c>
      <c r="C61" s="8" t="s">
        <v>70</v>
      </c>
      <c r="D61" s="8" t="s">
        <v>80</v>
      </c>
      <c r="E61" s="8" t="s">
        <v>69</v>
      </c>
      <c r="F61" s="8">
        <v>2</v>
      </c>
      <c r="G61" s="8">
        <v>704</v>
      </c>
    </row>
    <row r="62" spans="1:7">
      <c r="A62" s="7">
        <v>61</v>
      </c>
      <c r="B62" s="9">
        <v>36132</v>
      </c>
      <c r="C62" s="8" t="s">
        <v>67</v>
      </c>
      <c r="D62" s="8" t="s">
        <v>73</v>
      </c>
      <c r="E62" s="8" t="s">
        <v>69</v>
      </c>
      <c r="F62" s="8">
        <v>3</v>
      </c>
      <c r="G62" s="8">
        <v>24</v>
      </c>
    </row>
    <row r="63" spans="1:7">
      <c r="A63" s="7">
        <v>62</v>
      </c>
      <c r="B63" s="9">
        <v>36085</v>
      </c>
      <c r="C63" s="8" t="s">
        <v>67</v>
      </c>
      <c r="D63" s="8" t="s">
        <v>77</v>
      </c>
      <c r="E63" s="8" t="s">
        <v>72</v>
      </c>
      <c r="F63" s="8">
        <v>3</v>
      </c>
      <c r="G63" s="8">
        <v>78</v>
      </c>
    </row>
    <row r="64" spans="1:7">
      <c r="A64" s="7">
        <v>63</v>
      </c>
      <c r="B64" s="9">
        <v>35843</v>
      </c>
      <c r="C64" s="8" t="s">
        <v>67</v>
      </c>
      <c r="D64" s="8" t="s">
        <v>74</v>
      </c>
      <c r="E64" s="8" t="s">
        <v>69</v>
      </c>
      <c r="F64" s="8">
        <v>1</v>
      </c>
      <c r="G64" s="8">
        <v>295</v>
      </c>
    </row>
    <row r="65" spans="1:7">
      <c r="A65" s="7">
        <v>64</v>
      </c>
      <c r="B65" s="9">
        <v>35933</v>
      </c>
      <c r="C65" s="8" t="s">
        <v>70</v>
      </c>
      <c r="D65" s="8" t="s">
        <v>75</v>
      </c>
      <c r="E65" s="8" t="s">
        <v>69</v>
      </c>
      <c r="F65" s="8">
        <v>4</v>
      </c>
      <c r="G65" s="8">
        <v>220</v>
      </c>
    </row>
    <row r="66" spans="1:7">
      <c r="A66" s="7">
        <v>65</v>
      </c>
      <c r="B66" s="9">
        <v>35978</v>
      </c>
      <c r="C66" s="8" t="s">
        <v>67</v>
      </c>
      <c r="D66" s="8" t="s">
        <v>77</v>
      </c>
      <c r="E66" s="8" t="s">
        <v>69</v>
      </c>
      <c r="F66" s="8">
        <v>1</v>
      </c>
      <c r="G66" s="8">
        <v>26</v>
      </c>
    </row>
    <row r="67" spans="1:7">
      <c r="A67" s="7">
        <v>66</v>
      </c>
      <c r="B67" s="9">
        <v>36118</v>
      </c>
      <c r="C67" s="8" t="s">
        <v>70</v>
      </c>
      <c r="D67" s="8" t="s">
        <v>79</v>
      </c>
      <c r="E67" s="8" t="s">
        <v>69</v>
      </c>
      <c r="F67" s="8">
        <v>3</v>
      </c>
      <c r="G67" s="8">
        <v>45</v>
      </c>
    </row>
    <row r="68" spans="1:7">
      <c r="A68" s="7">
        <v>67</v>
      </c>
      <c r="B68" s="9">
        <v>36129</v>
      </c>
      <c r="C68" s="8" t="s">
        <v>67</v>
      </c>
      <c r="D68" s="8" t="s">
        <v>77</v>
      </c>
      <c r="E68" s="8" t="s">
        <v>69</v>
      </c>
      <c r="F68" s="8">
        <v>3</v>
      </c>
      <c r="G68" s="8">
        <v>78</v>
      </c>
    </row>
    <row r="69" spans="1:7">
      <c r="A69" s="7">
        <v>68</v>
      </c>
      <c r="B69" s="9">
        <v>35877</v>
      </c>
      <c r="C69" s="8" t="s">
        <v>81</v>
      </c>
      <c r="D69" s="8" t="s">
        <v>75</v>
      </c>
      <c r="E69" s="8" t="s">
        <v>69</v>
      </c>
      <c r="F69" s="8">
        <v>3</v>
      </c>
      <c r="G69" s="8">
        <v>165</v>
      </c>
    </row>
    <row r="70" spans="1:7">
      <c r="A70" s="7">
        <v>69</v>
      </c>
      <c r="B70" s="9">
        <v>35849</v>
      </c>
      <c r="C70" s="8" t="s">
        <v>70</v>
      </c>
      <c r="D70" s="8" t="s">
        <v>83</v>
      </c>
      <c r="E70" s="8" t="s">
        <v>69</v>
      </c>
      <c r="F70" s="8">
        <v>4</v>
      </c>
      <c r="G70" s="8">
        <v>136</v>
      </c>
    </row>
    <row r="71" spans="1:7">
      <c r="A71" s="7">
        <v>70</v>
      </c>
      <c r="B71" s="9">
        <v>36151</v>
      </c>
      <c r="C71" s="8" t="s">
        <v>78</v>
      </c>
      <c r="D71" s="8" t="s">
        <v>75</v>
      </c>
      <c r="E71" s="8" t="s">
        <v>69</v>
      </c>
      <c r="F71" s="8">
        <v>2</v>
      </c>
      <c r="G71" s="8">
        <v>110</v>
      </c>
    </row>
    <row r="72" spans="1:7">
      <c r="A72" s="7">
        <v>71</v>
      </c>
      <c r="B72" s="9">
        <v>35978</v>
      </c>
      <c r="C72" s="8" t="s">
        <v>67</v>
      </c>
      <c r="D72" s="8" t="s">
        <v>77</v>
      </c>
      <c r="E72" s="8" t="s">
        <v>69</v>
      </c>
      <c r="F72" s="8">
        <v>4</v>
      </c>
      <c r="G72" s="8">
        <v>104</v>
      </c>
    </row>
    <row r="73" spans="1:7">
      <c r="A73" s="7">
        <v>72</v>
      </c>
      <c r="B73" s="9">
        <v>36034</v>
      </c>
      <c r="C73" s="8" t="s">
        <v>70</v>
      </c>
      <c r="D73" s="8" t="s">
        <v>68</v>
      </c>
      <c r="E73" s="8" t="s">
        <v>69</v>
      </c>
      <c r="F73" s="8">
        <v>3</v>
      </c>
      <c r="G73" s="8">
        <v>60</v>
      </c>
    </row>
    <row r="74" spans="1:7">
      <c r="A74" s="7">
        <v>73</v>
      </c>
      <c r="B74" s="9">
        <v>36116</v>
      </c>
      <c r="C74" s="8" t="s">
        <v>81</v>
      </c>
      <c r="D74" s="8" t="s">
        <v>73</v>
      </c>
      <c r="E74" s="8" t="s">
        <v>69</v>
      </c>
      <c r="F74" s="8">
        <v>1</v>
      </c>
      <c r="G74" s="8">
        <v>8</v>
      </c>
    </row>
    <row r="75" spans="1:7">
      <c r="A75" s="7">
        <v>74</v>
      </c>
      <c r="B75" s="9">
        <v>36081</v>
      </c>
      <c r="C75" s="8" t="s">
        <v>67</v>
      </c>
      <c r="D75" s="8" t="s">
        <v>83</v>
      </c>
      <c r="E75" s="8" t="s">
        <v>82</v>
      </c>
      <c r="F75" s="8">
        <v>3</v>
      </c>
      <c r="G75" s="8">
        <v>102</v>
      </c>
    </row>
    <row r="76" spans="1:7">
      <c r="A76" s="7">
        <v>75</v>
      </c>
      <c r="B76" s="9">
        <v>36062</v>
      </c>
      <c r="C76" s="8" t="s">
        <v>67</v>
      </c>
      <c r="D76" s="8" t="s">
        <v>77</v>
      </c>
      <c r="E76" s="8" t="s">
        <v>69</v>
      </c>
      <c r="F76" s="8">
        <v>4</v>
      </c>
      <c r="G76" s="8">
        <v>104</v>
      </c>
    </row>
    <row r="77" spans="1:7">
      <c r="A77" s="7">
        <v>76</v>
      </c>
      <c r="B77" s="9">
        <v>35919</v>
      </c>
      <c r="C77" s="8" t="s">
        <v>67</v>
      </c>
      <c r="D77" s="8" t="s">
        <v>75</v>
      </c>
      <c r="E77" s="8" t="s">
        <v>72</v>
      </c>
      <c r="F77" s="8">
        <v>4</v>
      </c>
      <c r="G77" s="8">
        <v>220</v>
      </c>
    </row>
    <row r="78" spans="1:7">
      <c r="A78" s="7">
        <v>77</v>
      </c>
      <c r="B78" s="9">
        <v>35928</v>
      </c>
      <c r="C78" s="8" t="s">
        <v>67</v>
      </c>
      <c r="D78" s="8" t="s">
        <v>79</v>
      </c>
      <c r="E78" s="8" t="s">
        <v>69</v>
      </c>
      <c r="F78" s="8">
        <v>5</v>
      </c>
      <c r="G78" s="8">
        <v>75</v>
      </c>
    </row>
    <row r="79" spans="1:7">
      <c r="A79" s="7">
        <v>78</v>
      </c>
      <c r="B79" s="9">
        <v>36042</v>
      </c>
      <c r="C79" s="8" t="s">
        <v>70</v>
      </c>
      <c r="D79" s="8" t="s">
        <v>68</v>
      </c>
      <c r="E79" s="8" t="s">
        <v>69</v>
      </c>
      <c r="F79" s="8">
        <v>2</v>
      </c>
      <c r="G79" s="8">
        <v>40</v>
      </c>
    </row>
    <row r="80" spans="1:7">
      <c r="A80" s="7">
        <v>79</v>
      </c>
      <c r="B80" s="9">
        <v>36006</v>
      </c>
      <c r="C80" s="8" t="s">
        <v>67</v>
      </c>
      <c r="D80" s="8" t="s">
        <v>80</v>
      </c>
      <c r="E80" s="8" t="s">
        <v>69</v>
      </c>
      <c r="F80" s="8">
        <v>3</v>
      </c>
      <c r="G80" s="8">
        <v>1056</v>
      </c>
    </row>
    <row r="81" spans="1:7">
      <c r="A81" s="7">
        <v>80</v>
      </c>
      <c r="B81" s="9">
        <v>36144</v>
      </c>
      <c r="C81" s="8" t="s">
        <v>70</v>
      </c>
      <c r="D81" s="8" t="s">
        <v>73</v>
      </c>
      <c r="E81" s="8" t="s">
        <v>69</v>
      </c>
      <c r="F81" s="8">
        <v>2</v>
      </c>
      <c r="G81" s="8">
        <v>16</v>
      </c>
    </row>
    <row r="82" spans="1:7">
      <c r="A82" s="7">
        <v>81</v>
      </c>
      <c r="B82" s="9">
        <v>35902</v>
      </c>
      <c r="C82" s="8" t="s">
        <v>70</v>
      </c>
      <c r="D82" s="8" t="s">
        <v>79</v>
      </c>
      <c r="E82" s="8" t="s">
        <v>69</v>
      </c>
      <c r="F82" s="8">
        <v>5</v>
      </c>
      <c r="G82" s="8">
        <v>75</v>
      </c>
    </row>
    <row r="83" spans="1:7">
      <c r="A83" s="7">
        <v>82</v>
      </c>
      <c r="B83" s="9">
        <v>36099</v>
      </c>
      <c r="C83" s="8" t="s">
        <v>84</v>
      </c>
      <c r="D83" s="8" t="s">
        <v>73</v>
      </c>
      <c r="E83" s="8" t="s">
        <v>69</v>
      </c>
      <c r="F83" s="8">
        <v>3</v>
      </c>
      <c r="G83" s="8">
        <v>24</v>
      </c>
    </row>
    <row r="84" spans="1:7">
      <c r="A84" s="7">
        <v>83</v>
      </c>
      <c r="B84" s="9">
        <v>35912</v>
      </c>
      <c r="C84" s="8" t="s">
        <v>70</v>
      </c>
      <c r="D84" s="8" t="s">
        <v>71</v>
      </c>
      <c r="E84" s="8" t="s">
        <v>69</v>
      </c>
      <c r="F84" s="8">
        <v>2</v>
      </c>
      <c r="G84" s="8">
        <v>1196</v>
      </c>
    </row>
    <row r="85" spans="1:7">
      <c r="A85" s="7">
        <v>84</v>
      </c>
      <c r="B85" s="9">
        <v>35857</v>
      </c>
      <c r="C85" s="8" t="s">
        <v>70</v>
      </c>
      <c r="D85" s="8" t="s">
        <v>75</v>
      </c>
      <c r="E85" s="8" t="s">
        <v>69</v>
      </c>
      <c r="F85" s="8">
        <v>4</v>
      </c>
      <c r="G85" s="8">
        <v>220</v>
      </c>
    </row>
    <row r="86" spans="1:7">
      <c r="A86" s="7">
        <v>85</v>
      </c>
      <c r="B86" s="9">
        <v>36083</v>
      </c>
      <c r="C86" s="8" t="s">
        <v>67</v>
      </c>
      <c r="D86" s="8" t="s">
        <v>73</v>
      </c>
      <c r="E86" s="8" t="s">
        <v>82</v>
      </c>
      <c r="F86" s="8">
        <v>4</v>
      </c>
      <c r="G86" s="8">
        <v>32</v>
      </c>
    </row>
    <row r="87" spans="1:7">
      <c r="A87" s="7">
        <v>86</v>
      </c>
      <c r="B87" s="9">
        <v>35947</v>
      </c>
      <c r="C87" s="8" t="s">
        <v>67</v>
      </c>
      <c r="D87" s="8" t="s">
        <v>79</v>
      </c>
      <c r="E87" s="8" t="s">
        <v>69</v>
      </c>
      <c r="F87" s="8">
        <v>3</v>
      </c>
      <c r="G87" s="8">
        <v>45</v>
      </c>
    </row>
    <row r="88" spans="1:7">
      <c r="A88" s="7">
        <v>87</v>
      </c>
      <c r="B88" s="9">
        <v>35899</v>
      </c>
      <c r="C88" s="8" t="s">
        <v>67</v>
      </c>
      <c r="D88" s="8" t="s">
        <v>75</v>
      </c>
      <c r="E88" s="8" t="s">
        <v>69</v>
      </c>
      <c r="F88" s="8">
        <v>5</v>
      </c>
      <c r="G88" s="8">
        <v>275</v>
      </c>
    </row>
    <row r="89" spans="1:7">
      <c r="A89" s="7">
        <v>88</v>
      </c>
      <c r="B89" s="9">
        <v>35929</v>
      </c>
      <c r="C89" s="8" t="s">
        <v>70</v>
      </c>
      <c r="D89" s="8" t="s">
        <v>79</v>
      </c>
      <c r="E89" s="8" t="s">
        <v>72</v>
      </c>
      <c r="F89" s="8">
        <v>3</v>
      </c>
      <c r="G89" s="8">
        <v>45</v>
      </c>
    </row>
    <row r="90" spans="1:7">
      <c r="A90" s="7">
        <v>89</v>
      </c>
      <c r="B90" s="9">
        <v>35941</v>
      </c>
      <c r="C90" s="8" t="s">
        <v>67</v>
      </c>
      <c r="D90" s="8" t="s">
        <v>83</v>
      </c>
      <c r="E90" s="8" t="s">
        <v>69</v>
      </c>
      <c r="F90" s="8">
        <v>2</v>
      </c>
      <c r="G90" s="8">
        <v>68</v>
      </c>
    </row>
    <row r="91" spans="1:7">
      <c r="A91" s="7">
        <v>90</v>
      </c>
      <c r="B91" s="9">
        <v>36032</v>
      </c>
      <c r="C91" s="8" t="s">
        <v>70</v>
      </c>
      <c r="D91" s="8" t="s">
        <v>75</v>
      </c>
      <c r="E91" s="8" t="s">
        <v>69</v>
      </c>
      <c r="F91" s="8">
        <v>4</v>
      </c>
      <c r="G91" s="8">
        <v>220</v>
      </c>
    </row>
    <row r="92" spans="1:7">
      <c r="A92" s="7">
        <v>91</v>
      </c>
      <c r="B92" s="9">
        <v>36063</v>
      </c>
      <c r="C92" s="8" t="s">
        <v>70</v>
      </c>
      <c r="D92" s="8" t="s">
        <v>83</v>
      </c>
      <c r="E92" s="8" t="s">
        <v>72</v>
      </c>
      <c r="F92" s="8">
        <v>4</v>
      </c>
      <c r="G92" s="8">
        <v>136</v>
      </c>
    </row>
    <row r="93" spans="1:7">
      <c r="A93" s="7">
        <v>92</v>
      </c>
      <c r="B93" s="9">
        <v>35833</v>
      </c>
      <c r="C93" s="8" t="s">
        <v>67</v>
      </c>
      <c r="D93" s="8" t="s">
        <v>74</v>
      </c>
      <c r="E93" s="8" t="s">
        <v>69</v>
      </c>
      <c r="F93" s="8">
        <v>3</v>
      </c>
      <c r="G93" s="8">
        <v>885</v>
      </c>
    </row>
    <row r="94" spans="1:7">
      <c r="A94" s="7">
        <v>93</v>
      </c>
      <c r="B94" s="9">
        <v>35971</v>
      </c>
      <c r="C94" s="8" t="s">
        <v>67</v>
      </c>
      <c r="D94" s="8" t="s">
        <v>83</v>
      </c>
      <c r="E94" s="8" t="s">
        <v>69</v>
      </c>
      <c r="F94" s="8">
        <v>2</v>
      </c>
      <c r="G94" s="8">
        <v>68</v>
      </c>
    </row>
    <row r="95" spans="1:7">
      <c r="A95" s="7">
        <v>94</v>
      </c>
      <c r="B95" s="9">
        <v>35801</v>
      </c>
      <c r="C95" s="8" t="s">
        <v>67</v>
      </c>
      <c r="D95" s="8" t="s">
        <v>77</v>
      </c>
      <c r="E95" s="8" t="s">
        <v>69</v>
      </c>
      <c r="F95" s="8">
        <v>2</v>
      </c>
      <c r="G95" s="8">
        <v>52</v>
      </c>
    </row>
    <row r="96" spans="1:7">
      <c r="A96" s="7">
        <v>95</v>
      </c>
      <c r="B96" s="9">
        <v>35816</v>
      </c>
      <c r="C96" s="8" t="s">
        <v>67</v>
      </c>
      <c r="D96" s="8" t="s">
        <v>71</v>
      </c>
      <c r="E96" s="8" t="s">
        <v>72</v>
      </c>
      <c r="F96" s="8">
        <v>4</v>
      </c>
      <c r="G96" s="8">
        <v>2392</v>
      </c>
    </row>
    <row r="97" spans="1:7">
      <c r="A97" s="7">
        <v>96</v>
      </c>
      <c r="B97" s="9">
        <v>35929</v>
      </c>
      <c r="C97" s="8" t="s">
        <v>70</v>
      </c>
      <c r="D97" s="8" t="s">
        <v>80</v>
      </c>
      <c r="E97" s="8" t="s">
        <v>72</v>
      </c>
      <c r="F97" s="8">
        <v>5</v>
      </c>
      <c r="G97" s="8">
        <v>1760</v>
      </c>
    </row>
    <row r="98" spans="1:7">
      <c r="A98" s="7">
        <v>97</v>
      </c>
      <c r="B98" s="9">
        <v>36057</v>
      </c>
      <c r="C98" s="8" t="s">
        <v>81</v>
      </c>
      <c r="D98" s="8" t="s">
        <v>75</v>
      </c>
      <c r="E98" s="8" t="s">
        <v>69</v>
      </c>
      <c r="F98" s="8">
        <v>2</v>
      </c>
      <c r="G98" s="8">
        <v>110</v>
      </c>
    </row>
    <row r="99" spans="1:7">
      <c r="A99" s="7">
        <v>98</v>
      </c>
      <c r="B99" s="9">
        <v>35856</v>
      </c>
      <c r="C99" s="8" t="s">
        <v>70</v>
      </c>
      <c r="D99" s="8" t="s">
        <v>75</v>
      </c>
      <c r="E99" s="8" t="s">
        <v>69</v>
      </c>
      <c r="F99" s="8">
        <v>4</v>
      </c>
      <c r="G99" s="8">
        <v>220</v>
      </c>
    </row>
    <row r="100" spans="1:7">
      <c r="A100" s="7">
        <v>99</v>
      </c>
      <c r="B100" s="9">
        <v>35818</v>
      </c>
      <c r="C100" s="8" t="s">
        <v>70</v>
      </c>
      <c r="D100" s="8" t="s">
        <v>74</v>
      </c>
      <c r="E100" s="8" t="s">
        <v>69</v>
      </c>
      <c r="F100" s="8">
        <v>1</v>
      </c>
      <c r="G100" s="8">
        <v>295</v>
      </c>
    </row>
    <row r="101" spans="1:7">
      <c r="A101" s="7">
        <v>100</v>
      </c>
      <c r="B101" s="9">
        <v>35932</v>
      </c>
      <c r="C101" s="8" t="s">
        <v>81</v>
      </c>
      <c r="D101" s="8" t="s">
        <v>68</v>
      </c>
      <c r="E101" s="8" t="s">
        <v>72</v>
      </c>
      <c r="F101" s="8">
        <v>2</v>
      </c>
      <c r="G101" s="8">
        <v>40</v>
      </c>
    </row>
    <row r="102" spans="1:7">
      <c r="A102" s="7">
        <v>101</v>
      </c>
      <c r="B102" s="9">
        <v>36126</v>
      </c>
      <c r="C102" s="8" t="s">
        <v>70</v>
      </c>
      <c r="D102" s="8" t="s">
        <v>76</v>
      </c>
      <c r="E102" s="8" t="s">
        <v>82</v>
      </c>
      <c r="F102" s="8">
        <v>4</v>
      </c>
      <c r="G102" s="8">
        <v>380</v>
      </c>
    </row>
    <row r="103" spans="1:7">
      <c r="A103" s="7">
        <v>102</v>
      </c>
      <c r="B103" s="9">
        <v>36147</v>
      </c>
      <c r="C103" s="8" t="s">
        <v>67</v>
      </c>
      <c r="D103" s="8" t="s">
        <v>75</v>
      </c>
      <c r="E103" s="8" t="s">
        <v>69</v>
      </c>
      <c r="F103" s="8">
        <v>3</v>
      </c>
      <c r="G103" s="8">
        <v>165</v>
      </c>
    </row>
    <row r="104" spans="1:7">
      <c r="A104" s="7">
        <v>103</v>
      </c>
      <c r="B104" s="9">
        <v>36007</v>
      </c>
      <c r="C104" s="8" t="s">
        <v>67</v>
      </c>
      <c r="D104" s="8" t="s">
        <v>74</v>
      </c>
      <c r="E104" s="8" t="s">
        <v>72</v>
      </c>
      <c r="F104" s="8">
        <v>3</v>
      </c>
      <c r="G104" s="8">
        <v>885</v>
      </c>
    </row>
    <row r="105" spans="1:7">
      <c r="A105" s="7">
        <v>104</v>
      </c>
      <c r="B105" s="9">
        <v>36107</v>
      </c>
      <c r="C105" s="8" t="s">
        <v>67</v>
      </c>
      <c r="D105" s="8" t="s">
        <v>74</v>
      </c>
      <c r="E105" s="8" t="s">
        <v>69</v>
      </c>
      <c r="F105" s="8">
        <v>1</v>
      </c>
      <c r="G105" s="8">
        <v>295</v>
      </c>
    </row>
    <row r="106" spans="1:7">
      <c r="A106" s="7">
        <v>105</v>
      </c>
      <c r="B106" s="9">
        <v>35952</v>
      </c>
      <c r="C106" s="8" t="s">
        <v>67</v>
      </c>
      <c r="D106" s="8" t="s">
        <v>74</v>
      </c>
      <c r="E106" s="8" t="s">
        <v>72</v>
      </c>
      <c r="F106" s="8">
        <v>2</v>
      </c>
      <c r="G106" s="8">
        <v>590</v>
      </c>
    </row>
    <row r="107" spans="1:7">
      <c r="A107" s="7">
        <v>106</v>
      </c>
      <c r="B107" s="9">
        <v>35992</v>
      </c>
      <c r="C107" s="8" t="s">
        <v>67</v>
      </c>
      <c r="D107" s="8" t="s">
        <v>73</v>
      </c>
      <c r="E107" s="8" t="s">
        <v>72</v>
      </c>
      <c r="F107" s="8">
        <v>2</v>
      </c>
      <c r="G107" s="8">
        <v>16</v>
      </c>
    </row>
    <row r="108" spans="1:7">
      <c r="A108" s="7">
        <v>107</v>
      </c>
      <c r="B108" s="9">
        <v>36135</v>
      </c>
      <c r="C108" s="8" t="s">
        <v>67</v>
      </c>
      <c r="D108" s="8" t="s">
        <v>73</v>
      </c>
      <c r="E108" s="8" t="s">
        <v>69</v>
      </c>
      <c r="F108" s="8">
        <v>2</v>
      </c>
      <c r="G108" s="8">
        <v>16</v>
      </c>
    </row>
    <row r="109" spans="1:7">
      <c r="A109" s="7">
        <v>108</v>
      </c>
      <c r="B109" s="9">
        <v>35840</v>
      </c>
      <c r="C109" s="8" t="s">
        <v>81</v>
      </c>
      <c r="D109" s="8" t="s">
        <v>71</v>
      </c>
      <c r="E109" s="8" t="s">
        <v>69</v>
      </c>
      <c r="F109" s="8">
        <v>3</v>
      </c>
      <c r="G109" s="8">
        <v>1794</v>
      </c>
    </row>
    <row r="110" spans="1:7">
      <c r="A110" s="7">
        <v>109</v>
      </c>
      <c r="B110" s="9">
        <v>36051</v>
      </c>
      <c r="C110" s="8" t="s">
        <v>70</v>
      </c>
      <c r="D110" s="8" t="s">
        <v>74</v>
      </c>
      <c r="E110" s="8" t="s">
        <v>69</v>
      </c>
      <c r="F110" s="8">
        <v>1</v>
      </c>
      <c r="G110" s="8">
        <v>295</v>
      </c>
    </row>
    <row r="111" spans="1:7">
      <c r="A111" s="7">
        <v>110</v>
      </c>
      <c r="B111" s="9">
        <v>36129</v>
      </c>
      <c r="C111" s="8" t="s">
        <v>81</v>
      </c>
      <c r="D111" s="8" t="s">
        <v>74</v>
      </c>
      <c r="E111" s="8" t="s">
        <v>69</v>
      </c>
      <c r="F111" s="8">
        <v>4</v>
      </c>
      <c r="G111" s="8">
        <v>1180</v>
      </c>
    </row>
    <row r="112" spans="1:7">
      <c r="A112" s="7">
        <v>111</v>
      </c>
      <c r="B112" s="9">
        <v>35903</v>
      </c>
      <c r="C112" s="8" t="s">
        <v>67</v>
      </c>
      <c r="D112" s="8" t="s">
        <v>77</v>
      </c>
      <c r="E112" s="8" t="s">
        <v>69</v>
      </c>
      <c r="F112" s="8">
        <v>2</v>
      </c>
      <c r="G112" s="8">
        <v>52</v>
      </c>
    </row>
    <row r="113" spans="1:7">
      <c r="A113" s="7">
        <v>112</v>
      </c>
      <c r="B113" s="9">
        <v>35982</v>
      </c>
      <c r="C113" s="8" t="s">
        <v>67</v>
      </c>
      <c r="D113" s="8" t="s">
        <v>71</v>
      </c>
      <c r="E113" s="8" t="s">
        <v>69</v>
      </c>
      <c r="F113" s="8">
        <v>5</v>
      </c>
      <c r="G113" s="8">
        <v>2990</v>
      </c>
    </row>
    <row r="114" spans="1:7">
      <c r="A114" s="7">
        <v>113</v>
      </c>
      <c r="B114" s="9">
        <v>35940</v>
      </c>
      <c r="C114" s="8" t="s">
        <v>70</v>
      </c>
      <c r="D114" s="8" t="s">
        <v>73</v>
      </c>
      <c r="E114" s="8" t="s">
        <v>69</v>
      </c>
      <c r="F114" s="8">
        <v>3</v>
      </c>
      <c r="G114" s="8">
        <v>24</v>
      </c>
    </row>
    <row r="115" spans="1:7">
      <c r="A115" s="7">
        <v>114</v>
      </c>
      <c r="B115" s="9">
        <v>35803</v>
      </c>
      <c r="C115" s="8" t="s">
        <v>70</v>
      </c>
      <c r="D115" s="8" t="s">
        <v>83</v>
      </c>
      <c r="E115" s="8" t="s">
        <v>72</v>
      </c>
      <c r="F115" s="8">
        <v>4</v>
      </c>
      <c r="G115" s="8">
        <v>136</v>
      </c>
    </row>
    <row r="116" spans="1:7">
      <c r="A116" s="7">
        <v>115</v>
      </c>
      <c r="B116" s="9">
        <v>35797</v>
      </c>
      <c r="C116" s="8" t="s">
        <v>70</v>
      </c>
      <c r="D116" s="8" t="s">
        <v>68</v>
      </c>
      <c r="E116" s="8" t="s">
        <v>69</v>
      </c>
      <c r="F116" s="8">
        <v>1</v>
      </c>
      <c r="G116" s="8">
        <v>20</v>
      </c>
    </row>
    <row r="117" spans="1:7">
      <c r="A117" s="7">
        <v>116</v>
      </c>
      <c r="B117" s="9">
        <v>35970</v>
      </c>
      <c r="C117" s="8" t="s">
        <v>70</v>
      </c>
      <c r="D117" s="8" t="s">
        <v>80</v>
      </c>
      <c r="E117" s="8" t="s">
        <v>72</v>
      </c>
      <c r="F117" s="8">
        <v>3</v>
      </c>
      <c r="G117" s="8">
        <v>1056</v>
      </c>
    </row>
    <row r="118" spans="1:7">
      <c r="A118" s="7">
        <v>117</v>
      </c>
      <c r="B118" s="9">
        <v>35804</v>
      </c>
      <c r="C118" s="8" t="s">
        <v>70</v>
      </c>
      <c r="D118" s="8" t="s">
        <v>83</v>
      </c>
      <c r="E118" s="8" t="s">
        <v>69</v>
      </c>
      <c r="F118" s="8">
        <v>4</v>
      </c>
      <c r="G118" s="8">
        <v>136</v>
      </c>
    </row>
    <row r="119" spans="1:7">
      <c r="A119" s="7">
        <v>118</v>
      </c>
      <c r="B119" s="9">
        <v>36082</v>
      </c>
      <c r="C119" s="8" t="s">
        <v>67</v>
      </c>
      <c r="D119" s="8" t="s">
        <v>77</v>
      </c>
      <c r="E119" s="8" t="s">
        <v>69</v>
      </c>
      <c r="F119" s="8">
        <v>4</v>
      </c>
      <c r="G119" s="8">
        <v>104</v>
      </c>
    </row>
    <row r="120" spans="1:7">
      <c r="A120" s="7">
        <v>119</v>
      </c>
      <c r="B120" s="9">
        <v>35946</v>
      </c>
      <c r="C120" s="8" t="s">
        <v>70</v>
      </c>
      <c r="D120" s="8" t="s">
        <v>74</v>
      </c>
      <c r="E120" s="8" t="s">
        <v>69</v>
      </c>
      <c r="F120" s="8">
        <v>4</v>
      </c>
      <c r="G120" s="8">
        <v>1180</v>
      </c>
    </row>
    <row r="121" spans="1:7">
      <c r="A121" s="7">
        <v>120</v>
      </c>
      <c r="B121" s="9">
        <v>36108</v>
      </c>
      <c r="C121" s="8" t="s">
        <v>84</v>
      </c>
      <c r="D121" s="8" t="s">
        <v>73</v>
      </c>
      <c r="E121" s="8" t="s">
        <v>69</v>
      </c>
      <c r="F121" s="8">
        <v>2</v>
      </c>
      <c r="G121" s="8">
        <v>16</v>
      </c>
    </row>
    <row r="122" spans="1:7">
      <c r="A122" s="7">
        <v>121</v>
      </c>
      <c r="B122" s="9">
        <v>35929</v>
      </c>
      <c r="C122" s="8" t="s">
        <v>78</v>
      </c>
      <c r="D122" s="8" t="s">
        <v>75</v>
      </c>
      <c r="E122" s="8" t="s">
        <v>69</v>
      </c>
      <c r="F122" s="8">
        <v>1</v>
      </c>
      <c r="G122" s="8">
        <v>55</v>
      </c>
    </row>
    <row r="123" spans="1:7">
      <c r="A123" s="7">
        <v>122</v>
      </c>
      <c r="B123" s="9">
        <v>36065</v>
      </c>
      <c r="C123" s="8" t="s">
        <v>70</v>
      </c>
      <c r="D123" s="8" t="s">
        <v>77</v>
      </c>
      <c r="E123" s="8" t="s">
        <v>69</v>
      </c>
      <c r="F123" s="8">
        <v>3</v>
      </c>
      <c r="G123" s="8">
        <v>78</v>
      </c>
    </row>
    <row r="124" spans="1:7">
      <c r="A124" s="7">
        <v>123</v>
      </c>
      <c r="B124" s="9">
        <v>35973</v>
      </c>
      <c r="C124" s="8" t="s">
        <v>78</v>
      </c>
      <c r="D124" s="8" t="s">
        <v>68</v>
      </c>
      <c r="E124" s="8" t="s">
        <v>72</v>
      </c>
      <c r="F124" s="8">
        <v>5</v>
      </c>
      <c r="G124" s="8">
        <v>100</v>
      </c>
    </row>
    <row r="125" spans="1:7">
      <c r="A125" s="7">
        <v>124</v>
      </c>
      <c r="B125" s="9">
        <v>36006</v>
      </c>
      <c r="C125" s="8" t="s">
        <v>70</v>
      </c>
      <c r="D125" s="8" t="s">
        <v>77</v>
      </c>
      <c r="E125" s="8" t="s">
        <v>69</v>
      </c>
      <c r="F125" s="8">
        <v>3</v>
      </c>
      <c r="G125" s="8">
        <v>78</v>
      </c>
    </row>
    <row r="126" spans="1:7">
      <c r="A126" s="7">
        <v>125</v>
      </c>
      <c r="B126" s="9">
        <v>35825</v>
      </c>
      <c r="C126" s="8" t="s">
        <v>70</v>
      </c>
      <c r="D126" s="8" t="s">
        <v>80</v>
      </c>
      <c r="E126" s="8" t="s">
        <v>69</v>
      </c>
      <c r="F126" s="8">
        <v>2</v>
      </c>
      <c r="G126" s="8">
        <v>704</v>
      </c>
    </row>
    <row r="127" spans="1:7">
      <c r="A127" s="7">
        <v>126</v>
      </c>
      <c r="B127" s="9">
        <v>35891</v>
      </c>
      <c r="C127" s="8" t="s">
        <v>70</v>
      </c>
      <c r="D127" s="8" t="s">
        <v>77</v>
      </c>
      <c r="E127" s="8" t="s">
        <v>82</v>
      </c>
      <c r="F127" s="8">
        <v>4</v>
      </c>
      <c r="G127" s="8">
        <v>104</v>
      </c>
    </row>
    <row r="128" spans="1:7">
      <c r="A128" s="7">
        <v>127</v>
      </c>
      <c r="B128" s="9">
        <v>36111</v>
      </c>
      <c r="C128" s="8" t="s">
        <v>70</v>
      </c>
      <c r="D128" s="8" t="s">
        <v>71</v>
      </c>
      <c r="E128" s="8" t="s">
        <v>69</v>
      </c>
      <c r="F128" s="8">
        <v>1</v>
      </c>
      <c r="G128" s="8">
        <v>598</v>
      </c>
    </row>
    <row r="129" spans="1:7">
      <c r="A129" s="7">
        <v>128</v>
      </c>
      <c r="B129" s="9">
        <v>35961</v>
      </c>
      <c r="C129" s="8" t="s">
        <v>70</v>
      </c>
      <c r="D129" s="8" t="s">
        <v>74</v>
      </c>
      <c r="E129" s="8" t="s">
        <v>72</v>
      </c>
      <c r="F129" s="8">
        <v>3</v>
      </c>
      <c r="G129" s="8">
        <v>885</v>
      </c>
    </row>
    <row r="130" spans="1:7">
      <c r="A130" s="7">
        <v>129</v>
      </c>
      <c r="B130" s="9">
        <v>35988</v>
      </c>
      <c r="C130" s="8" t="s">
        <v>67</v>
      </c>
      <c r="D130" s="8" t="s">
        <v>68</v>
      </c>
      <c r="E130" s="8" t="s">
        <v>72</v>
      </c>
      <c r="F130" s="8">
        <v>2</v>
      </c>
      <c r="G130" s="8">
        <v>40</v>
      </c>
    </row>
    <row r="131" spans="1:7">
      <c r="A131" s="7">
        <v>130</v>
      </c>
      <c r="B131" s="9">
        <v>36141</v>
      </c>
      <c r="C131" s="8" t="s">
        <v>81</v>
      </c>
      <c r="D131" s="8" t="s">
        <v>68</v>
      </c>
      <c r="E131" s="8" t="s">
        <v>69</v>
      </c>
      <c r="F131" s="8">
        <v>3</v>
      </c>
      <c r="G131" s="8">
        <v>60</v>
      </c>
    </row>
    <row r="132" spans="1:7">
      <c r="A132" s="7">
        <v>131</v>
      </c>
      <c r="B132" s="9">
        <v>35872</v>
      </c>
      <c r="C132" s="8" t="s">
        <v>67</v>
      </c>
      <c r="D132" s="8" t="s">
        <v>75</v>
      </c>
      <c r="E132" s="8" t="s">
        <v>72</v>
      </c>
      <c r="F132" s="8">
        <v>3</v>
      </c>
      <c r="G132" s="8">
        <v>165</v>
      </c>
    </row>
    <row r="133" spans="1:7">
      <c r="A133" s="7">
        <v>132</v>
      </c>
      <c r="B133" s="9">
        <v>36014</v>
      </c>
      <c r="C133" s="8" t="s">
        <v>70</v>
      </c>
      <c r="D133" s="8" t="s">
        <v>68</v>
      </c>
      <c r="E133" s="8" t="s">
        <v>69</v>
      </c>
      <c r="F133" s="8">
        <v>4</v>
      </c>
      <c r="G133" s="8">
        <v>80</v>
      </c>
    </row>
    <row r="134" spans="1:7">
      <c r="A134" s="7">
        <v>133</v>
      </c>
      <c r="B134" s="9">
        <v>35800</v>
      </c>
      <c r="C134" s="8" t="s">
        <v>67</v>
      </c>
      <c r="D134" s="8" t="s">
        <v>75</v>
      </c>
      <c r="E134" s="8" t="s">
        <v>69</v>
      </c>
      <c r="F134" s="8">
        <v>1</v>
      </c>
      <c r="G134" s="8">
        <v>55</v>
      </c>
    </row>
    <row r="135" spans="1:7">
      <c r="A135" s="7">
        <v>134</v>
      </c>
      <c r="B135" s="9">
        <v>35858</v>
      </c>
      <c r="C135" s="8" t="s">
        <v>70</v>
      </c>
      <c r="D135" s="8" t="s">
        <v>74</v>
      </c>
      <c r="E135" s="8" t="s">
        <v>69</v>
      </c>
      <c r="F135" s="8">
        <v>3</v>
      </c>
      <c r="G135" s="8">
        <v>885</v>
      </c>
    </row>
    <row r="136" spans="1:7">
      <c r="A136" s="7">
        <v>135</v>
      </c>
      <c r="B136" s="9">
        <v>35856</v>
      </c>
      <c r="C136" s="8" t="s">
        <v>67</v>
      </c>
      <c r="D136" s="8" t="s">
        <v>71</v>
      </c>
      <c r="E136" s="8" t="s">
        <v>82</v>
      </c>
      <c r="F136" s="8">
        <v>3</v>
      </c>
      <c r="G136" s="8">
        <v>1794</v>
      </c>
    </row>
    <row r="137" spans="1:7">
      <c r="A137" s="7">
        <v>136</v>
      </c>
      <c r="B137" s="9">
        <v>36123</v>
      </c>
      <c r="C137" s="8" t="s">
        <v>67</v>
      </c>
      <c r="D137" s="8" t="s">
        <v>77</v>
      </c>
      <c r="E137" s="8" t="s">
        <v>69</v>
      </c>
      <c r="F137" s="8">
        <v>2</v>
      </c>
      <c r="G137" s="8">
        <v>52</v>
      </c>
    </row>
    <row r="138" spans="1:7">
      <c r="A138" s="7">
        <v>137</v>
      </c>
      <c r="B138" s="9">
        <v>36036</v>
      </c>
      <c r="C138" s="8" t="s">
        <v>70</v>
      </c>
      <c r="D138" s="8" t="s">
        <v>74</v>
      </c>
      <c r="E138" s="8" t="s">
        <v>69</v>
      </c>
      <c r="F138" s="8">
        <v>4</v>
      </c>
      <c r="G138" s="8">
        <v>1180</v>
      </c>
    </row>
    <row r="139" spans="1:7">
      <c r="A139" s="7">
        <v>138</v>
      </c>
      <c r="B139" s="9">
        <v>36108</v>
      </c>
      <c r="C139" s="8" t="s">
        <v>70</v>
      </c>
      <c r="D139" s="8" t="s">
        <v>73</v>
      </c>
      <c r="E139" s="8" t="s">
        <v>69</v>
      </c>
      <c r="F139" s="8">
        <v>1</v>
      </c>
      <c r="G139" s="8">
        <v>8</v>
      </c>
    </row>
    <row r="140" spans="1:7">
      <c r="A140" s="7">
        <v>139</v>
      </c>
      <c r="B140" s="9">
        <v>36042</v>
      </c>
      <c r="C140" s="8" t="s">
        <v>78</v>
      </c>
      <c r="D140" s="8" t="s">
        <v>68</v>
      </c>
      <c r="E140" s="8" t="s">
        <v>69</v>
      </c>
      <c r="F140" s="8">
        <v>4</v>
      </c>
      <c r="G140" s="8">
        <v>80</v>
      </c>
    </row>
    <row r="141" spans="1:7">
      <c r="A141" s="7">
        <v>140</v>
      </c>
      <c r="B141" s="9">
        <v>36052</v>
      </c>
      <c r="C141" s="8" t="s">
        <v>67</v>
      </c>
      <c r="D141" s="8" t="s">
        <v>75</v>
      </c>
      <c r="E141" s="8" t="s">
        <v>69</v>
      </c>
      <c r="F141" s="8">
        <v>2</v>
      </c>
      <c r="G141" s="8">
        <v>110</v>
      </c>
    </row>
    <row r="142" spans="1:7">
      <c r="A142" s="7">
        <v>141</v>
      </c>
      <c r="B142" s="9">
        <v>35944</v>
      </c>
      <c r="C142" s="8" t="s">
        <v>67</v>
      </c>
      <c r="D142" s="8" t="s">
        <v>77</v>
      </c>
      <c r="E142" s="8" t="s">
        <v>72</v>
      </c>
      <c r="F142" s="8">
        <v>3</v>
      </c>
      <c r="G142" s="8">
        <v>78</v>
      </c>
    </row>
    <row r="143" spans="1:7">
      <c r="A143" s="7">
        <v>142</v>
      </c>
      <c r="B143" s="9">
        <v>36013</v>
      </c>
      <c r="C143" s="8" t="s">
        <v>67</v>
      </c>
      <c r="D143" s="8" t="s">
        <v>68</v>
      </c>
      <c r="E143" s="8" t="s">
        <v>69</v>
      </c>
      <c r="F143" s="8">
        <v>4</v>
      </c>
      <c r="G143" s="8">
        <v>80</v>
      </c>
    </row>
    <row r="144" spans="1:7">
      <c r="A144" s="7">
        <v>143</v>
      </c>
      <c r="B144" s="9">
        <v>35842</v>
      </c>
      <c r="C144" s="8" t="s">
        <v>84</v>
      </c>
      <c r="D144" s="8" t="s">
        <v>77</v>
      </c>
      <c r="E144" s="8" t="s">
        <v>69</v>
      </c>
      <c r="F144" s="8">
        <v>1</v>
      </c>
      <c r="G144" s="8">
        <v>26</v>
      </c>
    </row>
    <row r="145" spans="1:7">
      <c r="A145" s="7">
        <v>144</v>
      </c>
      <c r="B145" s="9">
        <v>35931</v>
      </c>
      <c r="C145" s="8" t="s">
        <v>70</v>
      </c>
      <c r="D145" s="8" t="s">
        <v>80</v>
      </c>
      <c r="E145" s="8" t="s">
        <v>82</v>
      </c>
      <c r="F145" s="8">
        <v>3</v>
      </c>
      <c r="G145" s="8">
        <v>1056</v>
      </c>
    </row>
    <row r="146" spans="1:7">
      <c r="A146" s="7">
        <v>145</v>
      </c>
      <c r="B146" s="9">
        <v>35957</v>
      </c>
      <c r="C146" s="8" t="s">
        <v>67</v>
      </c>
      <c r="D146" s="8" t="s">
        <v>73</v>
      </c>
      <c r="E146" s="8" t="s">
        <v>69</v>
      </c>
      <c r="F146" s="8">
        <v>2</v>
      </c>
      <c r="G146" s="8">
        <v>16</v>
      </c>
    </row>
    <row r="147" spans="1:7">
      <c r="A147" s="7">
        <v>146</v>
      </c>
      <c r="B147" s="9">
        <v>35870</v>
      </c>
      <c r="C147" s="8" t="s">
        <v>81</v>
      </c>
      <c r="D147" s="8" t="s">
        <v>75</v>
      </c>
      <c r="E147" s="8" t="s">
        <v>72</v>
      </c>
      <c r="F147" s="8">
        <v>5</v>
      </c>
      <c r="G147" s="8">
        <v>275</v>
      </c>
    </row>
    <row r="148" spans="1:7">
      <c r="A148" s="7">
        <v>147</v>
      </c>
      <c r="B148" s="9">
        <v>35837</v>
      </c>
      <c r="C148" s="8" t="s">
        <v>70</v>
      </c>
      <c r="D148" s="8" t="s">
        <v>83</v>
      </c>
      <c r="E148" s="8" t="s">
        <v>69</v>
      </c>
      <c r="F148" s="8">
        <v>2</v>
      </c>
      <c r="G148" s="8">
        <v>68</v>
      </c>
    </row>
    <row r="149" spans="1:7">
      <c r="A149" s="7">
        <v>148</v>
      </c>
      <c r="B149" s="9">
        <v>36036</v>
      </c>
      <c r="C149" s="8" t="s">
        <v>81</v>
      </c>
      <c r="D149" s="8" t="s">
        <v>80</v>
      </c>
      <c r="E149" s="8" t="s">
        <v>69</v>
      </c>
      <c r="F149" s="8">
        <v>1</v>
      </c>
      <c r="G149" s="8">
        <v>352</v>
      </c>
    </row>
    <row r="150" spans="1:7">
      <c r="A150" s="7">
        <v>149</v>
      </c>
      <c r="B150" s="9">
        <v>35929</v>
      </c>
      <c r="C150" s="8" t="s">
        <v>84</v>
      </c>
      <c r="D150" s="8" t="s">
        <v>68</v>
      </c>
      <c r="E150" s="8" t="s">
        <v>69</v>
      </c>
      <c r="F150" s="8">
        <v>3</v>
      </c>
      <c r="G150" s="8">
        <v>60</v>
      </c>
    </row>
    <row r="151" spans="1:7">
      <c r="A151" s="7">
        <v>150</v>
      </c>
      <c r="B151" s="9">
        <v>35862</v>
      </c>
      <c r="C151" s="8" t="s">
        <v>67</v>
      </c>
      <c r="D151" s="8" t="s">
        <v>75</v>
      </c>
      <c r="E151" s="8" t="s">
        <v>69</v>
      </c>
      <c r="F151" s="8">
        <v>2</v>
      </c>
      <c r="G151" s="8">
        <v>110</v>
      </c>
    </row>
    <row r="152" spans="1:7">
      <c r="A152" s="7">
        <v>151</v>
      </c>
      <c r="B152" s="9">
        <v>35809</v>
      </c>
      <c r="C152" s="8" t="s">
        <v>70</v>
      </c>
      <c r="D152" s="8" t="s">
        <v>74</v>
      </c>
      <c r="E152" s="8" t="s">
        <v>69</v>
      </c>
      <c r="F152" s="8">
        <v>1</v>
      </c>
      <c r="G152" s="8">
        <v>295</v>
      </c>
    </row>
    <row r="153" spans="1:7">
      <c r="A153" s="7">
        <v>152</v>
      </c>
      <c r="B153" s="9">
        <v>36123</v>
      </c>
      <c r="C153" s="8" t="s">
        <v>67</v>
      </c>
      <c r="D153" s="8" t="s">
        <v>74</v>
      </c>
      <c r="E153" s="8" t="s">
        <v>69</v>
      </c>
      <c r="F153" s="8">
        <v>4</v>
      </c>
      <c r="G153" s="8">
        <v>1180</v>
      </c>
    </row>
    <row r="154" spans="1:7">
      <c r="A154" s="7">
        <v>153</v>
      </c>
      <c r="B154" s="9">
        <v>36120</v>
      </c>
      <c r="C154" s="8" t="s">
        <v>81</v>
      </c>
      <c r="D154" s="8" t="s">
        <v>71</v>
      </c>
      <c r="E154" s="8" t="s">
        <v>69</v>
      </c>
      <c r="F154" s="8">
        <v>1</v>
      </c>
      <c r="G154" s="8">
        <v>598</v>
      </c>
    </row>
    <row r="155" spans="1:7">
      <c r="A155" s="7">
        <v>154</v>
      </c>
      <c r="B155" s="9">
        <v>35961</v>
      </c>
      <c r="C155" s="8" t="s">
        <v>70</v>
      </c>
      <c r="D155" s="8" t="s">
        <v>73</v>
      </c>
      <c r="E155" s="8" t="s">
        <v>69</v>
      </c>
      <c r="F155" s="8">
        <v>3</v>
      </c>
      <c r="G155" s="8">
        <v>24</v>
      </c>
    </row>
    <row r="156" spans="1:7">
      <c r="A156" s="7">
        <v>155</v>
      </c>
      <c r="B156" s="9">
        <v>36107</v>
      </c>
      <c r="C156" s="8" t="s">
        <v>81</v>
      </c>
      <c r="D156" s="8" t="s">
        <v>73</v>
      </c>
      <c r="E156" s="8" t="s">
        <v>69</v>
      </c>
      <c r="F156" s="8">
        <v>3</v>
      </c>
      <c r="G156" s="8">
        <v>24</v>
      </c>
    </row>
    <row r="157" spans="1:7">
      <c r="A157" s="7">
        <v>156</v>
      </c>
      <c r="B157" s="9">
        <v>36094</v>
      </c>
      <c r="C157" s="8" t="s">
        <v>70</v>
      </c>
      <c r="D157" s="8" t="s">
        <v>71</v>
      </c>
      <c r="E157" s="8" t="s">
        <v>69</v>
      </c>
      <c r="F157" s="8">
        <v>1</v>
      </c>
      <c r="G157" s="8">
        <v>598</v>
      </c>
    </row>
    <row r="158" spans="1:7">
      <c r="A158" s="7">
        <v>157</v>
      </c>
      <c r="B158" s="9">
        <v>35918</v>
      </c>
      <c r="C158" s="8" t="s">
        <v>81</v>
      </c>
      <c r="D158" s="8" t="s">
        <v>73</v>
      </c>
      <c r="E158" s="8" t="s">
        <v>69</v>
      </c>
      <c r="F158" s="8">
        <v>5</v>
      </c>
      <c r="G158" s="8">
        <v>40</v>
      </c>
    </row>
    <row r="159" spans="1:7">
      <c r="A159" s="7">
        <v>158</v>
      </c>
      <c r="B159" s="9">
        <v>35893</v>
      </c>
      <c r="C159" s="8" t="s">
        <v>70</v>
      </c>
      <c r="D159" s="8" t="s">
        <v>76</v>
      </c>
      <c r="E159" s="8" t="s">
        <v>69</v>
      </c>
      <c r="F159" s="8">
        <v>4</v>
      </c>
      <c r="G159" s="8">
        <v>380</v>
      </c>
    </row>
    <row r="160" spans="1:7">
      <c r="A160" s="7">
        <v>159</v>
      </c>
      <c r="B160" s="9">
        <v>36110</v>
      </c>
      <c r="C160" s="8" t="s">
        <v>67</v>
      </c>
      <c r="D160" s="8" t="s">
        <v>76</v>
      </c>
      <c r="E160" s="8" t="s">
        <v>69</v>
      </c>
      <c r="F160" s="8">
        <v>2</v>
      </c>
      <c r="G160" s="8">
        <v>190</v>
      </c>
    </row>
    <row r="161" spans="1:7">
      <c r="A161" s="7">
        <v>160</v>
      </c>
      <c r="B161" s="9">
        <v>36119</v>
      </c>
      <c r="C161" s="8" t="s">
        <v>81</v>
      </c>
      <c r="D161" s="8" t="s">
        <v>80</v>
      </c>
      <c r="E161" s="8" t="s">
        <v>69</v>
      </c>
      <c r="F161" s="8">
        <v>5</v>
      </c>
      <c r="G161" s="8">
        <v>1760</v>
      </c>
    </row>
    <row r="162" spans="1:7">
      <c r="A162" s="7">
        <v>161</v>
      </c>
      <c r="B162" s="9">
        <v>35890</v>
      </c>
      <c r="C162" s="8" t="s">
        <v>81</v>
      </c>
      <c r="D162" s="8" t="s">
        <v>74</v>
      </c>
      <c r="E162" s="8" t="s">
        <v>69</v>
      </c>
      <c r="F162" s="8">
        <v>3</v>
      </c>
      <c r="G162" s="8">
        <v>885</v>
      </c>
    </row>
    <row r="163" spans="1:7">
      <c r="A163" s="7">
        <v>162</v>
      </c>
      <c r="B163" s="9">
        <v>36010</v>
      </c>
      <c r="C163" s="8" t="s">
        <v>78</v>
      </c>
      <c r="D163" s="8" t="s">
        <v>77</v>
      </c>
      <c r="E163" s="8" t="s">
        <v>69</v>
      </c>
      <c r="F163" s="8">
        <v>3</v>
      </c>
      <c r="G163" s="8">
        <v>78</v>
      </c>
    </row>
    <row r="164" spans="1:7">
      <c r="A164" s="7">
        <v>163</v>
      </c>
      <c r="B164" s="9">
        <v>36089</v>
      </c>
      <c r="C164" s="8" t="s">
        <v>70</v>
      </c>
      <c r="D164" s="8" t="s">
        <v>77</v>
      </c>
      <c r="E164" s="8" t="s">
        <v>69</v>
      </c>
      <c r="F164" s="8">
        <v>2</v>
      </c>
      <c r="G164" s="8">
        <v>52</v>
      </c>
    </row>
    <row r="165" spans="1:7">
      <c r="A165" s="7">
        <v>164</v>
      </c>
      <c r="B165" s="9">
        <v>35981</v>
      </c>
      <c r="C165" s="8" t="s">
        <v>84</v>
      </c>
      <c r="D165" s="8" t="s">
        <v>68</v>
      </c>
      <c r="E165" s="8" t="s">
        <v>69</v>
      </c>
      <c r="F165" s="8">
        <v>4</v>
      </c>
      <c r="G165" s="8">
        <v>80</v>
      </c>
    </row>
    <row r="166" spans="1:7">
      <c r="A166" s="7">
        <v>165</v>
      </c>
      <c r="B166" s="9">
        <v>36026</v>
      </c>
      <c r="C166" s="8" t="s">
        <v>67</v>
      </c>
      <c r="D166" s="8" t="s">
        <v>83</v>
      </c>
      <c r="E166" s="8" t="s">
        <v>69</v>
      </c>
      <c r="F166" s="8">
        <v>5</v>
      </c>
      <c r="G166" s="8">
        <v>170</v>
      </c>
    </row>
    <row r="167" spans="1:7">
      <c r="A167" s="7">
        <v>166</v>
      </c>
      <c r="B167" s="9">
        <v>35940</v>
      </c>
      <c r="C167" s="8" t="s">
        <v>81</v>
      </c>
      <c r="D167" s="8" t="s">
        <v>74</v>
      </c>
      <c r="E167" s="8" t="s">
        <v>69</v>
      </c>
      <c r="F167" s="8">
        <v>4</v>
      </c>
      <c r="G167" s="8">
        <v>1180</v>
      </c>
    </row>
    <row r="168" spans="1:7">
      <c r="A168" s="7">
        <v>167</v>
      </c>
      <c r="B168" s="9">
        <v>35916</v>
      </c>
      <c r="C168" s="8" t="s">
        <v>84</v>
      </c>
      <c r="D168" s="8" t="s">
        <v>76</v>
      </c>
      <c r="E168" s="8" t="s">
        <v>69</v>
      </c>
      <c r="F168" s="8">
        <v>2</v>
      </c>
      <c r="G168" s="8">
        <v>190</v>
      </c>
    </row>
    <row r="169" spans="1:7">
      <c r="A169" s="7">
        <v>168</v>
      </c>
      <c r="B169" s="9">
        <v>35882</v>
      </c>
      <c r="C169" s="8" t="s">
        <v>67</v>
      </c>
      <c r="D169" s="8" t="s">
        <v>73</v>
      </c>
      <c r="E169" s="8" t="s">
        <v>69</v>
      </c>
      <c r="F169" s="8">
        <v>4</v>
      </c>
      <c r="G169" s="8">
        <v>32</v>
      </c>
    </row>
    <row r="170" spans="1:7">
      <c r="A170" s="7">
        <v>169</v>
      </c>
      <c r="B170" s="9">
        <v>36032</v>
      </c>
      <c r="C170" s="8" t="s">
        <v>70</v>
      </c>
      <c r="D170" s="8" t="s">
        <v>73</v>
      </c>
      <c r="E170" s="8" t="s">
        <v>72</v>
      </c>
      <c r="F170" s="8">
        <v>1</v>
      </c>
      <c r="G170" s="8">
        <v>8</v>
      </c>
    </row>
    <row r="171" spans="1:7">
      <c r="A171" s="7">
        <v>170</v>
      </c>
      <c r="B171" s="9">
        <v>36146</v>
      </c>
      <c r="C171" s="8" t="s">
        <v>70</v>
      </c>
      <c r="D171" s="8" t="s">
        <v>68</v>
      </c>
      <c r="E171" s="8" t="s">
        <v>72</v>
      </c>
      <c r="F171" s="8">
        <v>2</v>
      </c>
      <c r="G171" s="8">
        <v>40</v>
      </c>
    </row>
    <row r="172" spans="1:7">
      <c r="A172" s="7">
        <v>171</v>
      </c>
      <c r="B172" s="9">
        <v>35980</v>
      </c>
      <c r="C172" s="8" t="s">
        <v>67</v>
      </c>
      <c r="D172" s="8" t="s">
        <v>77</v>
      </c>
      <c r="E172" s="8" t="s">
        <v>69</v>
      </c>
      <c r="F172" s="8">
        <v>5</v>
      </c>
      <c r="G172" s="8">
        <v>130</v>
      </c>
    </row>
    <row r="173" spans="1:7">
      <c r="A173" s="7">
        <v>172</v>
      </c>
      <c r="B173" s="9">
        <v>35977</v>
      </c>
      <c r="C173" s="8" t="s">
        <v>67</v>
      </c>
      <c r="D173" s="8" t="s">
        <v>79</v>
      </c>
      <c r="E173" s="8" t="s">
        <v>69</v>
      </c>
      <c r="F173" s="8">
        <v>2</v>
      </c>
      <c r="G173" s="8">
        <v>30</v>
      </c>
    </row>
    <row r="174" spans="1:7">
      <c r="A174" s="7">
        <v>173</v>
      </c>
      <c r="B174" s="9">
        <v>35991</v>
      </c>
      <c r="C174" s="8" t="s">
        <v>67</v>
      </c>
      <c r="D174" s="8" t="s">
        <v>77</v>
      </c>
      <c r="E174" s="8" t="s">
        <v>69</v>
      </c>
      <c r="F174" s="8">
        <v>4</v>
      </c>
      <c r="G174" s="8">
        <v>104</v>
      </c>
    </row>
    <row r="175" spans="1:7">
      <c r="A175" s="7">
        <v>174</v>
      </c>
      <c r="B175" s="9">
        <v>36042</v>
      </c>
      <c r="C175" s="8" t="s">
        <v>70</v>
      </c>
      <c r="D175" s="8" t="s">
        <v>76</v>
      </c>
      <c r="E175" s="8" t="s">
        <v>72</v>
      </c>
      <c r="F175" s="8">
        <v>2</v>
      </c>
      <c r="G175" s="8">
        <v>190</v>
      </c>
    </row>
    <row r="176" spans="1:7">
      <c r="A176" s="7">
        <v>175</v>
      </c>
      <c r="B176" s="9">
        <v>35965</v>
      </c>
      <c r="C176" s="8" t="s">
        <v>81</v>
      </c>
      <c r="D176" s="8" t="s">
        <v>83</v>
      </c>
      <c r="E176" s="8" t="s">
        <v>69</v>
      </c>
      <c r="F176" s="8">
        <v>5</v>
      </c>
      <c r="G176" s="8">
        <v>170</v>
      </c>
    </row>
    <row r="177" spans="1:7">
      <c r="A177" s="7">
        <v>176</v>
      </c>
      <c r="B177" s="9">
        <v>35863</v>
      </c>
      <c r="C177" s="8" t="s">
        <v>70</v>
      </c>
      <c r="D177" s="8" t="s">
        <v>68</v>
      </c>
      <c r="E177" s="8" t="s">
        <v>69</v>
      </c>
      <c r="F177" s="8">
        <v>5</v>
      </c>
      <c r="G177" s="8">
        <v>100</v>
      </c>
    </row>
    <row r="178" spans="1:7">
      <c r="A178" s="7">
        <v>177</v>
      </c>
      <c r="B178" s="9">
        <v>35945</v>
      </c>
      <c r="C178" s="8" t="s">
        <v>81</v>
      </c>
      <c r="D178" s="8" t="s">
        <v>77</v>
      </c>
      <c r="E178" s="8" t="s">
        <v>72</v>
      </c>
      <c r="F178" s="8">
        <v>3</v>
      </c>
      <c r="G178" s="8">
        <v>78</v>
      </c>
    </row>
    <row r="179" spans="1:7">
      <c r="A179" s="7">
        <v>178</v>
      </c>
      <c r="B179" s="9">
        <v>35955</v>
      </c>
      <c r="C179" s="8" t="s">
        <v>78</v>
      </c>
      <c r="D179" s="8" t="s">
        <v>77</v>
      </c>
      <c r="E179" s="8" t="s">
        <v>72</v>
      </c>
      <c r="F179" s="8">
        <v>2</v>
      </c>
      <c r="G179" s="8">
        <v>52</v>
      </c>
    </row>
    <row r="180" spans="1:7">
      <c r="A180" s="7">
        <v>179</v>
      </c>
      <c r="B180" s="9">
        <v>36015</v>
      </c>
      <c r="C180" s="8" t="s">
        <v>81</v>
      </c>
      <c r="D180" s="8" t="s">
        <v>71</v>
      </c>
      <c r="E180" s="8" t="s">
        <v>72</v>
      </c>
      <c r="F180" s="8">
        <v>5</v>
      </c>
      <c r="G180" s="8">
        <v>2990</v>
      </c>
    </row>
    <row r="181" spans="1:7">
      <c r="A181" s="7">
        <v>180</v>
      </c>
      <c r="B181" s="9">
        <v>35989</v>
      </c>
      <c r="C181" s="8" t="s">
        <v>67</v>
      </c>
      <c r="D181" s="8" t="s">
        <v>71</v>
      </c>
      <c r="E181" s="8" t="s">
        <v>69</v>
      </c>
      <c r="F181" s="8">
        <v>3</v>
      </c>
      <c r="G181" s="8">
        <v>1794</v>
      </c>
    </row>
    <row r="182" spans="1:7">
      <c r="A182" s="7">
        <v>181</v>
      </c>
      <c r="B182" s="9">
        <v>36061</v>
      </c>
      <c r="C182" s="8" t="s">
        <v>70</v>
      </c>
      <c r="D182" s="8" t="s">
        <v>80</v>
      </c>
      <c r="E182" s="8" t="s">
        <v>82</v>
      </c>
      <c r="F182" s="8">
        <v>4</v>
      </c>
      <c r="G182" s="8">
        <v>1408</v>
      </c>
    </row>
    <row r="183" spans="1:7">
      <c r="A183" s="7">
        <v>182</v>
      </c>
      <c r="B183" s="9">
        <v>35824</v>
      </c>
      <c r="C183" s="8" t="s">
        <v>70</v>
      </c>
      <c r="D183" s="8" t="s">
        <v>73</v>
      </c>
      <c r="E183" s="8" t="s">
        <v>69</v>
      </c>
      <c r="F183" s="8">
        <v>4</v>
      </c>
      <c r="G183" s="8">
        <v>32</v>
      </c>
    </row>
    <row r="184" spans="1:7">
      <c r="A184" s="7">
        <v>183</v>
      </c>
      <c r="B184" s="9">
        <v>36018</v>
      </c>
      <c r="C184" s="8" t="s">
        <v>84</v>
      </c>
      <c r="D184" s="8" t="s">
        <v>73</v>
      </c>
      <c r="E184" s="8" t="s">
        <v>69</v>
      </c>
      <c r="F184" s="8">
        <v>1</v>
      </c>
      <c r="G184" s="8">
        <v>8</v>
      </c>
    </row>
    <row r="185" spans="1:7">
      <c r="A185" s="7">
        <v>184</v>
      </c>
      <c r="B185" s="9">
        <v>36054</v>
      </c>
      <c r="C185" s="8" t="s">
        <v>81</v>
      </c>
      <c r="D185" s="8" t="s">
        <v>73</v>
      </c>
      <c r="E185" s="8" t="s">
        <v>69</v>
      </c>
      <c r="F185" s="8">
        <v>4</v>
      </c>
      <c r="G185" s="8">
        <v>32</v>
      </c>
    </row>
    <row r="186" spans="1:7">
      <c r="A186" s="7">
        <v>185</v>
      </c>
      <c r="B186" s="9">
        <v>35890</v>
      </c>
      <c r="C186" s="8" t="s">
        <v>67</v>
      </c>
      <c r="D186" s="8" t="s">
        <v>77</v>
      </c>
      <c r="E186" s="8" t="s">
        <v>82</v>
      </c>
      <c r="F186" s="8">
        <v>5</v>
      </c>
      <c r="G186" s="8">
        <v>130</v>
      </c>
    </row>
    <row r="187" spans="1:7">
      <c r="A187" s="7">
        <v>186</v>
      </c>
      <c r="B187" s="9">
        <v>36111</v>
      </c>
      <c r="C187" s="8" t="s">
        <v>67</v>
      </c>
      <c r="D187" s="8" t="s">
        <v>68</v>
      </c>
      <c r="E187" s="8" t="s">
        <v>69</v>
      </c>
      <c r="F187" s="8">
        <v>2</v>
      </c>
      <c r="G187" s="8">
        <v>40</v>
      </c>
    </row>
    <row r="188" spans="1:7">
      <c r="A188" s="7">
        <v>187</v>
      </c>
      <c r="B188" s="9">
        <v>36123</v>
      </c>
      <c r="C188" s="8" t="s">
        <v>70</v>
      </c>
      <c r="D188" s="8" t="s">
        <v>71</v>
      </c>
      <c r="E188" s="8" t="s">
        <v>69</v>
      </c>
      <c r="F188" s="8">
        <v>4</v>
      </c>
      <c r="G188" s="8">
        <v>2392</v>
      </c>
    </row>
    <row r="189" spans="1:7">
      <c r="A189" s="7">
        <v>188</v>
      </c>
      <c r="B189" s="9">
        <v>36016</v>
      </c>
      <c r="C189" s="8" t="s">
        <v>81</v>
      </c>
      <c r="D189" s="8" t="s">
        <v>83</v>
      </c>
      <c r="E189" s="8" t="s">
        <v>69</v>
      </c>
      <c r="F189" s="8">
        <v>2</v>
      </c>
      <c r="G189" s="8">
        <v>68</v>
      </c>
    </row>
    <row r="190" spans="1:7">
      <c r="A190" s="7">
        <v>189</v>
      </c>
      <c r="B190" s="9">
        <v>36116</v>
      </c>
      <c r="C190" s="8" t="s">
        <v>70</v>
      </c>
      <c r="D190" s="8" t="s">
        <v>77</v>
      </c>
      <c r="E190" s="8" t="s">
        <v>69</v>
      </c>
      <c r="F190" s="8">
        <v>4</v>
      </c>
      <c r="G190" s="8">
        <v>104</v>
      </c>
    </row>
    <row r="191" spans="1:7">
      <c r="A191" s="7">
        <v>190</v>
      </c>
      <c r="B191" s="9">
        <v>36029</v>
      </c>
      <c r="C191" s="8" t="s">
        <v>70</v>
      </c>
      <c r="D191" s="8" t="s">
        <v>73</v>
      </c>
      <c r="E191" s="8" t="s">
        <v>82</v>
      </c>
      <c r="F191" s="8">
        <v>3</v>
      </c>
      <c r="G191" s="8">
        <v>24</v>
      </c>
    </row>
    <row r="192" spans="1:7">
      <c r="A192" s="7">
        <v>191</v>
      </c>
      <c r="B192" s="9">
        <v>35811</v>
      </c>
      <c r="C192" s="8" t="s">
        <v>67</v>
      </c>
      <c r="D192" s="8" t="s">
        <v>77</v>
      </c>
      <c r="E192" s="8" t="s">
        <v>69</v>
      </c>
      <c r="F192" s="8">
        <v>5</v>
      </c>
      <c r="G192" s="8">
        <v>130</v>
      </c>
    </row>
    <row r="193" spans="1:7">
      <c r="A193" s="7">
        <v>192</v>
      </c>
      <c r="B193" s="9">
        <v>35932</v>
      </c>
      <c r="C193" s="8" t="s">
        <v>70</v>
      </c>
      <c r="D193" s="8" t="s">
        <v>73</v>
      </c>
      <c r="E193" s="8" t="s">
        <v>69</v>
      </c>
      <c r="F193" s="8">
        <v>1</v>
      </c>
      <c r="G193" s="8">
        <v>8</v>
      </c>
    </row>
    <row r="194" spans="1:7">
      <c r="A194" s="7">
        <v>193</v>
      </c>
      <c r="B194" s="9">
        <v>35841</v>
      </c>
      <c r="C194" s="8" t="s">
        <v>67</v>
      </c>
      <c r="D194" s="8" t="s">
        <v>77</v>
      </c>
      <c r="E194" s="8" t="s">
        <v>69</v>
      </c>
      <c r="F194" s="8">
        <v>3</v>
      </c>
      <c r="G194" s="8">
        <v>78</v>
      </c>
    </row>
    <row r="195" spans="1:7">
      <c r="A195" s="7">
        <v>194</v>
      </c>
      <c r="B195" s="9">
        <v>35931</v>
      </c>
      <c r="C195" s="8" t="s">
        <v>67</v>
      </c>
      <c r="D195" s="8" t="s">
        <v>75</v>
      </c>
      <c r="E195" s="8" t="s">
        <v>69</v>
      </c>
      <c r="F195" s="8">
        <v>5</v>
      </c>
      <c r="G195" s="8">
        <v>275</v>
      </c>
    </row>
    <row r="196" spans="1:7">
      <c r="A196" s="7">
        <v>195</v>
      </c>
      <c r="B196" s="9">
        <v>35836</v>
      </c>
      <c r="C196" s="8" t="s">
        <v>70</v>
      </c>
      <c r="D196" s="8" t="s">
        <v>68</v>
      </c>
      <c r="E196" s="8" t="s">
        <v>69</v>
      </c>
      <c r="F196" s="8">
        <v>5</v>
      </c>
      <c r="G196" s="8">
        <v>100</v>
      </c>
    </row>
    <row r="197" spans="1:7">
      <c r="A197" s="7">
        <v>196</v>
      </c>
      <c r="B197" s="9">
        <v>35948</v>
      </c>
      <c r="C197" s="8" t="s">
        <v>84</v>
      </c>
      <c r="D197" s="8" t="s">
        <v>80</v>
      </c>
      <c r="E197" s="8" t="s">
        <v>82</v>
      </c>
      <c r="F197" s="8">
        <v>5</v>
      </c>
      <c r="G197" s="8">
        <v>1760</v>
      </c>
    </row>
    <row r="198" spans="1:7">
      <c r="A198" s="7">
        <v>197</v>
      </c>
      <c r="B198" s="9">
        <v>35812</v>
      </c>
      <c r="C198" s="8" t="s">
        <v>81</v>
      </c>
      <c r="D198" s="8" t="s">
        <v>75</v>
      </c>
      <c r="E198" s="8" t="s">
        <v>69</v>
      </c>
      <c r="F198" s="8">
        <v>2</v>
      </c>
      <c r="G198" s="8">
        <v>110</v>
      </c>
    </row>
    <row r="199" spans="1:7">
      <c r="A199" s="7">
        <v>198</v>
      </c>
      <c r="B199" s="9">
        <v>35899</v>
      </c>
      <c r="C199" s="8" t="s">
        <v>81</v>
      </c>
      <c r="D199" s="8" t="s">
        <v>73</v>
      </c>
      <c r="E199" s="8" t="s">
        <v>69</v>
      </c>
      <c r="F199" s="8">
        <v>2</v>
      </c>
      <c r="G199" s="8">
        <v>16</v>
      </c>
    </row>
    <row r="200" spans="1:7">
      <c r="A200" s="7">
        <v>199</v>
      </c>
      <c r="B200" s="9">
        <v>35957</v>
      </c>
      <c r="C200" s="8" t="s">
        <v>67</v>
      </c>
      <c r="D200" s="8" t="s">
        <v>80</v>
      </c>
      <c r="E200" s="8" t="s">
        <v>69</v>
      </c>
      <c r="F200" s="8">
        <v>4</v>
      </c>
      <c r="G200" s="8">
        <v>1408</v>
      </c>
    </row>
    <row r="201" spans="1:7">
      <c r="A201" s="7">
        <v>200</v>
      </c>
      <c r="B201" s="9">
        <v>35939</v>
      </c>
      <c r="C201" s="8" t="s">
        <v>70</v>
      </c>
      <c r="D201" s="8" t="s">
        <v>80</v>
      </c>
      <c r="E201" s="8" t="s">
        <v>82</v>
      </c>
      <c r="F201" s="8">
        <v>1</v>
      </c>
      <c r="G201" s="8">
        <v>352</v>
      </c>
    </row>
    <row r="202" spans="1:7">
      <c r="A202" s="7">
        <v>201</v>
      </c>
      <c r="B202" s="9">
        <v>36101</v>
      </c>
      <c r="C202" s="8" t="s">
        <v>78</v>
      </c>
      <c r="D202" s="8" t="s">
        <v>83</v>
      </c>
      <c r="E202" s="8" t="s">
        <v>69</v>
      </c>
      <c r="F202" s="8">
        <v>2</v>
      </c>
      <c r="G202" s="8">
        <v>68</v>
      </c>
    </row>
    <row r="203" spans="1:7">
      <c r="A203" s="7">
        <v>202</v>
      </c>
      <c r="B203" s="9">
        <v>35964</v>
      </c>
      <c r="C203" s="8" t="s">
        <v>84</v>
      </c>
      <c r="D203" s="8" t="s">
        <v>75</v>
      </c>
      <c r="E203" s="8" t="s">
        <v>69</v>
      </c>
      <c r="F203" s="8">
        <v>1</v>
      </c>
      <c r="G203" s="8">
        <v>55</v>
      </c>
    </row>
    <row r="204" spans="1:7">
      <c r="A204" s="7">
        <v>203</v>
      </c>
      <c r="B204" s="9">
        <v>36086</v>
      </c>
      <c r="C204" s="8" t="s">
        <v>84</v>
      </c>
      <c r="D204" s="8" t="s">
        <v>76</v>
      </c>
      <c r="E204" s="8" t="s">
        <v>69</v>
      </c>
      <c r="F204" s="8">
        <v>3</v>
      </c>
      <c r="G204" s="8">
        <v>285</v>
      </c>
    </row>
    <row r="205" spans="1:7">
      <c r="A205" s="7">
        <v>204</v>
      </c>
      <c r="B205" s="9">
        <v>35807</v>
      </c>
      <c r="C205" s="8" t="s">
        <v>67</v>
      </c>
      <c r="D205" s="8" t="s">
        <v>77</v>
      </c>
      <c r="E205" s="8" t="s">
        <v>69</v>
      </c>
      <c r="F205" s="8">
        <v>4</v>
      </c>
      <c r="G205" s="8">
        <v>104</v>
      </c>
    </row>
    <row r="206" spans="1:7">
      <c r="A206" s="7">
        <v>205</v>
      </c>
      <c r="B206" s="9">
        <v>35959</v>
      </c>
      <c r="C206" s="8" t="s">
        <v>84</v>
      </c>
      <c r="D206" s="8" t="s">
        <v>83</v>
      </c>
      <c r="E206" s="8" t="s">
        <v>69</v>
      </c>
      <c r="F206" s="8">
        <v>1</v>
      </c>
      <c r="G206" s="8">
        <v>34</v>
      </c>
    </row>
    <row r="207" spans="1:7">
      <c r="A207" s="7">
        <v>206</v>
      </c>
      <c r="B207" s="9">
        <v>36004</v>
      </c>
      <c r="C207" s="8" t="s">
        <v>84</v>
      </c>
      <c r="D207" s="8" t="s">
        <v>74</v>
      </c>
      <c r="E207" s="8" t="s">
        <v>72</v>
      </c>
      <c r="F207" s="8">
        <v>2</v>
      </c>
      <c r="G207" s="8">
        <v>590</v>
      </c>
    </row>
    <row r="208" spans="1:7">
      <c r="A208" s="7">
        <v>207</v>
      </c>
      <c r="B208" s="9">
        <v>36157</v>
      </c>
      <c r="C208" s="8" t="s">
        <v>78</v>
      </c>
      <c r="D208" s="8" t="s">
        <v>71</v>
      </c>
      <c r="E208" s="8" t="s">
        <v>69</v>
      </c>
      <c r="F208" s="8">
        <v>1</v>
      </c>
      <c r="G208" s="8">
        <v>598</v>
      </c>
    </row>
    <row r="209" spans="1:7">
      <c r="A209" s="7">
        <v>208</v>
      </c>
      <c r="B209" s="9">
        <v>36020</v>
      </c>
      <c r="C209" s="8" t="s">
        <v>84</v>
      </c>
      <c r="D209" s="8" t="s">
        <v>77</v>
      </c>
      <c r="E209" s="8" t="s">
        <v>72</v>
      </c>
      <c r="F209" s="8">
        <v>1</v>
      </c>
      <c r="G209" s="8">
        <v>26</v>
      </c>
    </row>
    <row r="210" spans="1:7">
      <c r="A210" s="7">
        <v>209</v>
      </c>
      <c r="B210" s="9">
        <v>35939</v>
      </c>
      <c r="C210" s="8" t="s">
        <v>70</v>
      </c>
      <c r="D210" s="8" t="s">
        <v>80</v>
      </c>
      <c r="E210" s="8" t="s">
        <v>72</v>
      </c>
      <c r="F210" s="8">
        <v>3</v>
      </c>
      <c r="G210" s="8">
        <v>1056</v>
      </c>
    </row>
    <row r="211" spans="1:7">
      <c r="A211" s="7">
        <v>210</v>
      </c>
      <c r="B211" s="9">
        <v>35808</v>
      </c>
      <c r="C211" s="8" t="s">
        <v>81</v>
      </c>
      <c r="D211" s="8" t="s">
        <v>71</v>
      </c>
      <c r="E211" s="8" t="s">
        <v>72</v>
      </c>
      <c r="F211" s="8">
        <v>3</v>
      </c>
      <c r="G211" s="8">
        <v>1794</v>
      </c>
    </row>
    <row r="212" spans="1:7">
      <c r="A212" s="7">
        <v>211</v>
      </c>
      <c r="B212" s="9">
        <v>36099</v>
      </c>
      <c r="C212" s="8" t="s">
        <v>84</v>
      </c>
      <c r="D212" s="8" t="s">
        <v>76</v>
      </c>
      <c r="E212" s="8" t="s">
        <v>69</v>
      </c>
      <c r="F212" s="8">
        <v>5</v>
      </c>
      <c r="G212" s="8">
        <v>475</v>
      </c>
    </row>
    <row r="213" spans="1:7">
      <c r="A213" s="7">
        <v>212</v>
      </c>
      <c r="B213" s="9">
        <v>35892</v>
      </c>
      <c r="C213" s="8" t="s">
        <v>67</v>
      </c>
      <c r="D213" s="8" t="s">
        <v>74</v>
      </c>
      <c r="E213" s="8" t="s">
        <v>69</v>
      </c>
      <c r="F213" s="8">
        <v>4</v>
      </c>
      <c r="G213" s="8">
        <v>1180</v>
      </c>
    </row>
    <row r="214" spans="1:7">
      <c r="A214" s="7">
        <v>213</v>
      </c>
      <c r="B214" s="9">
        <v>35805</v>
      </c>
      <c r="C214" s="8" t="s">
        <v>70</v>
      </c>
      <c r="D214" s="8" t="s">
        <v>79</v>
      </c>
      <c r="E214" s="8" t="s">
        <v>69</v>
      </c>
      <c r="F214" s="8">
        <v>4</v>
      </c>
      <c r="G214" s="8">
        <v>60</v>
      </c>
    </row>
    <row r="215" spans="1:7">
      <c r="A215" s="7">
        <v>214</v>
      </c>
      <c r="B215" s="9">
        <v>35962</v>
      </c>
      <c r="C215" s="8" t="s">
        <v>70</v>
      </c>
      <c r="D215" s="8" t="s">
        <v>71</v>
      </c>
      <c r="E215" s="8" t="s">
        <v>69</v>
      </c>
      <c r="F215" s="8">
        <v>2</v>
      </c>
      <c r="G215" s="8">
        <v>1196</v>
      </c>
    </row>
    <row r="216" spans="1:7">
      <c r="A216" s="7">
        <v>215</v>
      </c>
      <c r="B216" s="9">
        <v>36158</v>
      </c>
      <c r="C216" s="8" t="s">
        <v>70</v>
      </c>
      <c r="D216" s="8" t="s">
        <v>75</v>
      </c>
      <c r="E216" s="8" t="s">
        <v>69</v>
      </c>
      <c r="F216" s="8">
        <v>2</v>
      </c>
      <c r="G216" s="8">
        <v>110</v>
      </c>
    </row>
    <row r="217" spans="1:7">
      <c r="A217" s="7">
        <v>216</v>
      </c>
      <c r="B217" s="9">
        <v>35840</v>
      </c>
      <c r="C217" s="8" t="s">
        <v>70</v>
      </c>
      <c r="D217" s="8" t="s">
        <v>71</v>
      </c>
      <c r="E217" s="8" t="s">
        <v>69</v>
      </c>
      <c r="F217" s="8">
        <v>1</v>
      </c>
      <c r="G217" s="8">
        <v>598</v>
      </c>
    </row>
    <row r="218" spans="1:7">
      <c r="A218" s="7">
        <v>217</v>
      </c>
      <c r="B218" s="9">
        <v>35883</v>
      </c>
      <c r="C218" s="8" t="s">
        <v>67</v>
      </c>
      <c r="D218" s="8" t="s">
        <v>74</v>
      </c>
      <c r="E218" s="8" t="s">
        <v>69</v>
      </c>
      <c r="F218" s="8">
        <v>3</v>
      </c>
      <c r="G218" s="8">
        <v>885</v>
      </c>
    </row>
    <row r="219" spans="1:7">
      <c r="A219" s="7">
        <v>218</v>
      </c>
      <c r="B219" s="9">
        <v>35847</v>
      </c>
      <c r="C219" s="8" t="s">
        <v>67</v>
      </c>
      <c r="D219" s="8" t="s">
        <v>75</v>
      </c>
      <c r="E219" s="8" t="s">
        <v>69</v>
      </c>
      <c r="F219" s="8">
        <v>4</v>
      </c>
      <c r="G219" s="8">
        <v>220</v>
      </c>
    </row>
    <row r="220" spans="1:7">
      <c r="A220" s="7">
        <v>219</v>
      </c>
      <c r="B220" s="9">
        <v>36066</v>
      </c>
      <c r="C220" s="8" t="s">
        <v>70</v>
      </c>
      <c r="D220" s="8" t="s">
        <v>68</v>
      </c>
      <c r="E220" s="8" t="s">
        <v>82</v>
      </c>
      <c r="F220" s="8">
        <v>3</v>
      </c>
      <c r="G220" s="8">
        <v>60</v>
      </c>
    </row>
    <row r="221" spans="1:7">
      <c r="A221" s="7">
        <v>220</v>
      </c>
      <c r="B221" s="9">
        <v>35993</v>
      </c>
      <c r="C221" s="8" t="s">
        <v>67</v>
      </c>
      <c r="D221" s="8" t="s">
        <v>75</v>
      </c>
      <c r="E221" s="8" t="s">
        <v>72</v>
      </c>
      <c r="F221" s="8">
        <v>2</v>
      </c>
      <c r="G221" s="8">
        <v>110</v>
      </c>
    </row>
    <row r="222" spans="1:7">
      <c r="A222" s="7">
        <v>221</v>
      </c>
      <c r="B222" s="9">
        <v>36159</v>
      </c>
      <c r="C222" s="8" t="s">
        <v>70</v>
      </c>
      <c r="D222" s="8" t="s">
        <v>75</v>
      </c>
      <c r="E222" s="8" t="s">
        <v>72</v>
      </c>
      <c r="F222" s="8">
        <v>4</v>
      </c>
      <c r="G222" s="8">
        <v>220</v>
      </c>
    </row>
    <row r="223" spans="1:7">
      <c r="A223" s="7">
        <v>222</v>
      </c>
      <c r="B223" s="9">
        <v>35808</v>
      </c>
      <c r="C223" s="8" t="s">
        <v>81</v>
      </c>
      <c r="D223" s="8" t="s">
        <v>74</v>
      </c>
      <c r="E223" s="8" t="s">
        <v>69</v>
      </c>
      <c r="F223" s="8">
        <v>4</v>
      </c>
      <c r="G223" s="8">
        <v>1180</v>
      </c>
    </row>
    <row r="224" spans="1:7">
      <c r="A224" s="7">
        <v>223</v>
      </c>
      <c r="B224" s="9">
        <v>35842</v>
      </c>
      <c r="C224" s="8" t="s">
        <v>70</v>
      </c>
      <c r="D224" s="8" t="s">
        <v>80</v>
      </c>
      <c r="E224" s="8" t="s">
        <v>72</v>
      </c>
      <c r="F224" s="8">
        <v>4</v>
      </c>
      <c r="G224" s="8">
        <v>1408</v>
      </c>
    </row>
    <row r="225" spans="1:7">
      <c r="A225" s="7">
        <v>224</v>
      </c>
      <c r="B225" s="9">
        <v>36072</v>
      </c>
      <c r="C225" s="8" t="s">
        <v>70</v>
      </c>
      <c r="D225" s="8" t="s">
        <v>73</v>
      </c>
      <c r="E225" s="8" t="s">
        <v>69</v>
      </c>
      <c r="F225" s="8">
        <v>4</v>
      </c>
      <c r="G225" s="8">
        <v>32</v>
      </c>
    </row>
    <row r="226" spans="1:7">
      <c r="A226" s="7">
        <v>225</v>
      </c>
      <c r="B226" s="9">
        <v>36135</v>
      </c>
      <c r="C226" s="8" t="s">
        <v>84</v>
      </c>
      <c r="D226" s="8" t="s">
        <v>77</v>
      </c>
      <c r="E226" s="8" t="s">
        <v>69</v>
      </c>
      <c r="F226" s="8">
        <v>3</v>
      </c>
      <c r="G226" s="8">
        <v>78</v>
      </c>
    </row>
    <row r="227" spans="1:7">
      <c r="A227" s="7">
        <v>226</v>
      </c>
      <c r="B227" s="9">
        <v>35937</v>
      </c>
      <c r="C227" s="8" t="s">
        <v>67</v>
      </c>
      <c r="D227" s="8" t="s">
        <v>75</v>
      </c>
      <c r="E227" s="8" t="s">
        <v>69</v>
      </c>
      <c r="F227" s="8">
        <v>3</v>
      </c>
      <c r="G227" s="8">
        <v>165</v>
      </c>
    </row>
    <row r="228" spans="1:7">
      <c r="A228" s="7">
        <v>227</v>
      </c>
      <c r="B228" s="9">
        <v>35892</v>
      </c>
      <c r="C228" s="8" t="s">
        <v>70</v>
      </c>
      <c r="D228" s="8" t="s">
        <v>83</v>
      </c>
      <c r="E228" s="8" t="s">
        <v>69</v>
      </c>
      <c r="F228" s="8">
        <v>1</v>
      </c>
      <c r="G228" s="8">
        <v>34</v>
      </c>
    </row>
    <row r="229" spans="1:7">
      <c r="A229" s="7">
        <v>228</v>
      </c>
      <c r="B229" s="9">
        <v>36117</v>
      </c>
      <c r="C229" s="8" t="s">
        <v>70</v>
      </c>
      <c r="D229" s="8" t="s">
        <v>76</v>
      </c>
      <c r="E229" s="8" t="s">
        <v>69</v>
      </c>
      <c r="F229" s="8">
        <v>2</v>
      </c>
      <c r="G229" s="8">
        <v>190</v>
      </c>
    </row>
    <row r="230" spans="1:7">
      <c r="A230" s="7">
        <v>229</v>
      </c>
      <c r="B230" s="9">
        <v>35936</v>
      </c>
      <c r="C230" s="8" t="s">
        <v>70</v>
      </c>
      <c r="D230" s="8" t="s">
        <v>79</v>
      </c>
      <c r="E230" s="8" t="s">
        <v>69</v>
      </c>
      <c r="F230" s="8">
        <v>2</v>
      </c>
      <c r="G230" s="8">
        <v>30</v>
      </c>
    </row>
    <row r="231" spans="1:7">
      <c r="A231" s="7">
        <v>230</v>
      </c>
      <c r="B231" s="9">
        <v>35907</v>
      </c>
      <c r="C231" s="8" t="s">
        <v>78</v>
      </c>
      <c r="D231" s="8" t="s">
        <v>74</v>
      </c>
      <c r="E231" s="8" t="s">
        <v>69</v>
      </c>
      <c r="F231" s="8">
        <v>2</v>
      </c>
      <c r="G231" s="8">
        <v>590</v>
      </c>
    </row>
    <row r="232" spans="1:7">
      <c r="A232" s="7">
        <v>231</v>
      </c>
      <c r="B232" s="9">
        <v>35968</v>
      </c>
      <c r="C232" s="8" t="s">
        <v>67</v>
      </c>
      <c r="D232" s="8" t="s">
        <v>73</v>
      </c>
      <c r="E232" s="8" t="s">
        <v>69</v>
      </c>
      <c r="F232" s="8">
        <v>2</v>
      </c>
      <c r="G232" s="8">
        <v>16</v>
      </c>
    </row>
    <row r="233" spans="1:7">
      <c r="A233" s="7">
        <v>232</v>
      </c>
      <c r="B233" s="9">
        <v>36148</v>
      </c>
      <c r="C233" s="8" t="s">
        <v>70</v>
      </c>
      <c r="D233" s="8" t="s">
        <v>75</v>
      </c>
      <c r="E233" s="8" t="s">
        <v>69</v>
      </c>
      <c r="F233" s="8">
        <v>2</v>
      </c>
      <c r="G233" s="8">
        <v>110</v>
      </c>
    </row>
    <row r="234" spans="1:7">
      <c r="A234" s="7">
        <v>233</v>
      </c>
      <c r="B234" s="9">
        <v>35985</v>
      </c>
      <c r="C234" s="8" t="s">
        <v>67</v>
      </c>
      <c r="D234" s="8" t="s">
        <v>73</v>
      </c>
      <c r="E234" s="8" t="s">
        <v>69</v>
      </c>
      <c r="F234" s="8">
        <v>3</v>
      </c>
      <c r="G234" s="8">
        <v>24</v>
      </c>
    </row>
    <row r="235" spans="1:7">
      <c r="A235" s="7">
        <v>234</v>
      </c>
      <c r="B235" s="9">
        <v>35840</v>
      </c>
      <c r="C235" s="8" t="s">
        <v>70</v>
      </c>
      <c r="D235" s="8" t="s">
        <v>74</v>
      </c>
      <c r="E235" s="8" t="s">
        <v>72</v>
      </c>
      <c r="F235" s="8">
        <v>2</v>
      </c>
      <c r="G235" s="8">
        <v>590</v>
      </c>
    </row>
    <row r="236" spans="1:7">
      <c r="A236" s="7">
        <v>235</v>
      </c>
      <c r="B236" s="9">
        <v>35868</v>
      </c>
      <c r="C236" s="8" t="s">
        <v>67</v>
      </c>
      <c r="D236" s="8" t="s">
        <v>71</v>
      </c>
      <c r="E236" s="8" t="s">
        <v>72</v>
      </c>
      <c r="F236" s="8">
        <v>3</v>
      </c>
      <c r="G236" s="8">
        <v>1794</v>
      </c>
    </row>
    <row r="237" spans="1:7">
      <c r="A237" s="7">
        <v>236</v>
      </c>
      <c r="B237" s="9">
        <v>36151</v>
      </c>
      <c r="C237" s="8" t="s">
        <v>70</v>
      </c>
      <c r="D237" s="8" t="s">
        <v>76</v>
      </c>
      <c r="E237" s="8" t="s">
        <v>69</v>
      </c>
      <c r="F237" s="8">
        <v>2</v>
      </c>
      <c r="G237" s="8">
        <v>190</v>
      </c>
    </row>
    <row r="238" spans="1:7">
      <c r="A238" s="7">
        <v>237</v>
      </c>
      <c r="B238" s="9">
        <v>35801</v>
      </c>
      <c r="C238" s="8" t="s">
        <v>70</v>
      </c>
      <c r="D238" s="8" t="s">
        <v>79</v>
      </c>
      <c r="E238" s="8" t="s">
        <v>69</v>
      </c>
      <c r="F238" s="8">
        <v>2</v>
      </c>
      <c r="G238" s="8">
        <v>30</v>
      </c>
    </row>
    <row r="239" spans="1:7">
      <c r="A239" s="7">
        <v>238</v>
      </c>
      <c r="B239" s="9">
        <v>35807</v>
      </c>
      <c r="C239" s="8" t="s">
        <v>78</v>
      </c>
      <c r="D239" s="8" t="s">
        <v>83</v>
      </c>
      <c r="E239" s="8" t="s">
        <v>82</v>
      </c>
      <c r="F239" s="8">
        <v>4</v>
      </c>
      <c r="G239" s="8">
        <v>136</v>
      </c>
    </row>
    <row r="240" spans="1:7">
      <c r="A240" s="7">
        <v>239</v>
      </c>
      <c r="B240" s="9">
        <v>35930</v>
      </c>
      <c r="C240" s="8" t="s">
        <v>81</v>
      </c>
      <c r="D240" s="8" t="s">
        <v>75</v>
      </c>
      <c r="E240" s="8" t="s">
        <v>69</v>
      </c>
      <c r="F240" s="8">
        <v>5</v>
      </c>
      <c r="G240" s="8">
        <v>275</v>
      </c>
    </row>
    <row r="241" spans="1:7">
      <c r="A241" s="7">
        <v>240</v>
      </c>
      <c r="B241" s="9">
        <v>35922</v>
      </c>
      <c r="C241" s="8" t="s">
        <v>84</v>
      </c>
      <c r="D241" s="8" t="s">
        <v>68</v>
      </c>
      <c r="E241" s="8" t="s">
        <v>69</v>
      </c>
      <c r="F241" s="8">
        <v>4</v>
      </c>
      <c r="G241" s="8">
        <v>80</v>
      </c>
    </row>
    <row r="242" spans="1:7">
      <c r="A242" s="7">
        <v>241</v>
      </c>
      <c r="B242" s="9">
        <v>35940</v>
      </c>
      <c r="C242" s="8" t="s">
        <v>67</v>
      </c>
      <c r="D242" s="8" t="s">
        <v>75</v>
      </c>
      <c r="E242" s="8" t="s">
        <v>72</v>
      </c>
      <c r="F242" s="8">
        <v>1</v>
      </c>
      <c r="G242" s="8">
        <v>55</v>
      </c>
    </row>
    <row r="243" spans="1:7">
      <c r="A243" s="7">
        <v>242</v>
      </c>
      <c r="B243" s="9">
        <v>36059</v>
      </c>
      <c r="C243" s="8" t="s">
        <v>78</v>
      </c>
      <c r="D243" s="8" t="s">
        <v>74</v>
      </c>
      <c r="E243" s="8" t="s">
        <v>69</v>
      </c>
      <c r="F243" s="8">
        <v>3</v>
      </c>
      <c r="G243" s="8">
        <v>885</v>
      </c>
    </row>
    <row r="244" spans="1:7">
      <c r="A244" s="7">
        <v>243</v>
      </c>
      <c r="B244" s="9">
        <v>35942</v>
      </c>
      <c r="C244" s="8" t="s">
        <v>81</v>
      </c>
      <c r="D244" s="8" t="s">
        <v>71</v>
      </c>
      <c r="E244" s="8" t="s">
        <v>69</v>
      </c>
      <c r="F244" s="8">
        <v>3</v>
      </c>
      <c r="G244" s="8">
        <v>1794</v>
      </c>
    </row>
    <row r="245" spans="1:7">
      <c r="A245" s="7">
        <v>244</v>
      </c>
      <c r="B245" s="9">
        <v>36129</v>
      </c>
      <c r="C245" s="8" t="s">
        <v>70</v>
      </c>
      <c r="D245" s="8" t="s">
        <v>68</v>
      </c>
      <c r="E245" s="8" t="s">
        <v>69</v>
      </c>
      <c r="F245" s="8">
        <v>2</v>
      </c>
      <c r="G245" s="8">
        <v>40</v>
      </c>
    </row>
    <row r="246" spans="1:7">
      <c r="A246" s="7">
        <v>245</v>
      </c>
      <c r="B246" s="9">
        <v>35828</v>
      </c>
      <c r="C246" s="8" t="s">
        <v>70</v>
      </c>
      <c r="D246" s="8" t="s">
        <v>74</v>
      </c>
      <c r="E246" s="8" t="s">
        <v>69</v>
      </c>
      <c r="F246" s="8">
        <v>2</v>
      </c>
      <c r="G246" s="8">
        <v>590</v>
      </c>
    </row>
    <row r="247" spans="1:7">
      <c r="A247" s="7">
        <v>246</v>
      </c>
      <c r="B247" s="9">
        <v>35886</v>
      </c>
      <c r="C247" s="8" t="s">
        <v>81</v>
      </c>
      <c r="D247" s="8" t="s">
        <v>76</v>
      </c>
      <c r="E247" s="8" t="s">
        <v>69</v>
      </c>
      <c r="F247" s="8">
        <v>3</v>
      </c>
      <c r="G247" s="8">
        <v>285</v>
      </c>
    </row>
    <row r="248" spans="1:7">
      <c r="A248" s="7">
        <v>247</v>
      </c>
      <c r="B248" s="9">
        <v>35820</v>
      </c>
      <c r="C248" s="8" t="s">
        <v>67</v>
      </c>
      <c r="D248" s="8" t="s">
        <v>73</v>
      </c>
      <c r="E248" s="8" t="s">
        <v>72</v>
      </c>
      <c r="F248" s="8">
        <v>3</v>
      </c>
      <c r="G248" s="8">
        <v>24</v>
      </c>
    </row>
    <row r="249" spans="1:7">
      <c r="A249" s="7">
        <v>248</v>
      </c>
      <c r="B249" s="9">
        <v>35890</v>
      </c>
      <c r="C249" s="8" t="s">
        <v>67</v>
      </c>
      <c r="D249" s="8" t="s">
        <v>74</v>
      </c>
      <c r="E249" s="8" t="s">
        <v>82</v>
      </c>
      <c r="F249" s="8">
        <v>2</v>
      </c>
      <c r="G249" s="8">
        <v>590</v>
      </c>
    </row>
    <row r="250" spans="1:7">
      <c r="A250" s="7">
        <v>249</v>
      </c>
      <c r="B250" s="9">
        <v>36022</v>
      </c>
      <c r="C250" s="8" t="s">
        <v>78</v>
      </c>
      <c r="D250" s="8" t="s">
        <v>77</v>
      </c>
      <c r="E250" s="8" t="s">
        <v>69</v>
      </c>
      <c r="F250" s="8">
        <v>4</v>
      </c>
      <c r="G250" s="8">
        <v>104</v>
      </c>
    </row>
    <row r="251" spans="1:7">
      <c r="A251" s="7">
        <v>250</v>
      </c>
      <c r="B251" s="9">
        <v>35912</v>
      </c>
      <c r="C251" s="8" t="s">
        <v>78</v>
      </c>
      <c r="D251" s="8" t="s">
        <v>80</v>
      </c>
      <c r="E251" s="8" t="s">
        <v>69</v>
      </c>
      <c r="F251" s="8">
        <v>5</v>
      </c>
      <c r="G251" s="8">
        <v>1760</v>
      </c>
    </row>
    <row r="252" spans="1:7">
      <c r="A252" s="7">
        <v>251</v>
      </c>
      <c r="B252" s="9">
        <v>35851</v>
      </c>
      <c r="C252" s="8" t="s">
        <v>70</v>
      </c>
      <c r="D252" s="8" t="s">
        <v>76</v>
      </c>
      <c r="E252" s="8" t="s">
        <v>72</v>
      </c>
      <c r="F252" s="8">
        <v>2</v>
      </c>
      <c r="G252" s="8">
        <v>190</v>
      </c>
    </row>
    <row r="253" spans="1:7">
      <c r="A253" s="7">
        <v>252</v>
      </c>
      <c r="B253" s="9">
        <v>35961</v>
      </c>
      <c r="C253" s="8" t="s">
        <v>70</v>
      </c>
      <c r="D253" s="8" t="s">
        <v>76</v>
      </c>
      <c r="E253" s="8" t="s">
        <v>72</v>
      </c>
      <c r="F253" s="8">
        <v>5</v>
      </c>
      <c r="G253" s="8">
        <v>475</v>
      </c>
    </row>
    <row r="254" spans="1:7">
      <c r="A254" s="7">
        <v>253</v>
      </c>
      <c r="B254" s="9">
        <v>35842</v>
      </c>
      <c r="C254" s="8" t="s">
        <v>70</v>
      </c>
      <c r="D254" s="8" t="s">
        <v>80</v>
      </c>
      <c r="E254" s="8" t="s">
        <v>69</v>
      </c>
      <c r="F254" s="8">
        <v>5</v>
      </c>
      <c r="G254" s="8">
        <v>1760</v>
      </c>
    </row>
    <row r="255" spans="1:7">
      <c r="A255" s="7">
        <v>254</v>
      </c>
      <c r="B255" s="9">
        <v>35954</v>
      </c>
      <c r="C255" s="8" t="s">
        <v>78</v>
      </c>
      <c r="D255" s="8" t="s">
        <v>77</v>
      </c>
      <c r="E255" s="8" t="s">
        <v>82</v>
      </c>
      <c r="F255" s="8">
        <v>2</v>
      </c>
      <c r="G255" s="8">
        <v>52</v>
      </c>
    </row>
    <row r="256" spans="1:7">
      <c r="A256" s="7">
        <v>255</v>
      </c>
      <c r="B256" s="9">
        <v>35943</v>
      </c>
      <c r="C256" s="8" t="s">
        <v>70</v>
      </c>
      <c r="D256" s="8" t="s">
        <v>79</v>
      </c>
      <c r="E256" s="8" t="s">
        <v>69</v>
      </c>
      <c r="F256" s="8">
        <v>4</v>
      </c>
      <c r="G256" s="8">
        <v>60</v>
      </c>
    </row>
    <row r="257" spans="1:7">
      <c r="A257" s="7">
        <v>256</v>
      </c>
      <c r="B257" s="9">
        <v>35883</v>
      </c>
      <c r="C257" s="8" t="s">
        <v>67</v>
      </c>
      <c r="D257" s="8" t="s">
        <v>68</v>
      </c>
      <c r="E257" s="8" t="s">
        <v>72</v>
      </c>
      <c r="F257" s="8">
        <v>5</v>
      </c>
      <c r="G257" s="8">
        <v>100</v>
      </c>
    </row>
    <row r="258" spans="1:7">
      <c r="A258" s="7">
        <v>257</v>
      </c>
      <c r="B258" s="9">
        <v>36027</v>
      </c>
      <c r="C258" s="8" t="s">
        <v>70</v>
      </c>
      <c r="D258" s="8" t="s">
        <v>68</v>
      </c>
      <c r="E258" s="8" t="s">
        <v>69</v>
      </c>
      <c r="F258" s="8">
        <v>3</v>
      </c>
      <c r="G258" s="8">
        <v>60</v>
      </c>
    </row>
    <row r="259" spans="1:7">
      <c r="A259" s="7">
        <v>258</v>
      </c>
      <c r="B259" s="9">
        <v>35817</v>
      </c>
      <c r="C259" s="8" t="s">
        <v>70</v>
      </c>
      <c r="D259" s="8" t="s">
        <v>80</v>
      </c>
      <c r="E259" s="8" t="s">
        <v>69</v>
      </c>
      <c r="F259" s="8">
        <v>3</v>
      </c>
      <c r="G259" s="8">
        <v>1056</v>
      </c>
    </row>
    <row r="260" spans="1:7">
      <c r="A260" s="7">
        <v>259</v>
      </c>
      <c r="B260" s="9">
        <v>35895</v>
      </c>
      <c r="C260" s="8" t="s">
        <v>67</v>
      </c>
      <c r="D260" s="8" t="s">
        <v>80</v>
      </c>
      <c r="E260" s="8" t="s">
        <v>69</v>
      </c>
      <c r="F260" s="8">
        <v>3</v>
      </c>
      <c r="G260" s="8">
        <v>1056</v>
      </c>
    </row>
    <row r="261" spans="1:7">
      <c r="A261" s="7">
        <v>260</v>
      </c>
      <c r="B261" s="9">
        <v>35835</v>
      </c>
      <c r="C261" s="8" t="s">
        <v>67</v>
      </c>
      <c r="D261" s="8" t="s">
        <v>74</v>
      </c>
      <c r="E261" s="8" t="s">
        <v>69</v>
      </c>
      <c r="F261" s="8">
        <v>4</v>
      </c>
      <c r="G261" s="8">
        <v>1180</v>
      </c>
    </row>
    <row r="262" spans="1:7">
      <c r="A262" s="7">
        <v>261</v>
      </c>
      <c r="B262" s="9">
        <v>36156</v>
      </c>
      <c r="C262" s="8" t="s">
        <v>67</v>
      </c>
      <c r="D262" s="8" t="s">
        <v>73</v>
      </c>
      <c r="E262" s="8" t="s">
        <v>69</v>
      </c>
      <c r="F262" s="8">
        <v>3</v>
      </c>
      <c r="G262" s="8">
        <v>24</v>
      </c>
    </row>
    <row r="263" spans="1:7">
      <c r="A263" s="7">
        <v>262</v>
      </c>
      <c r="B263" s="9">
        <v>35953</v>
      </c>
      <c r="C263" s="8" t="s">
        <v>70</v>
      </c>
      <c r="D263" s="8" t="s">
        <v>75</v>
      </c>
      <c r="E263" s="8" t="s">
        <v>69</v>
      </c>
      <c r="F263" s="8">
        <v>3</v>
      </c>
      <c r="G263" s="8">
        <v>165</v>
      </c>
    </row>
    <row r="264" spans="1:7">
      <c r="A264" s="7">
        <v>263</v>
      </c>
      <c r="B264" s="9">
        <v>35902</v>
      </c>
      <c r="C264" s="8" t="s">
        <v>70</v>
      </c>
      <c r="D264" s="8" t="s">
        <v>76</v>
      </c>
      <c r="E264" s="8" t="s">
        <v>69</v>
      </c>
      <c r="F264" s="8">
        <v>2</v>
      </c>
      <c r="G264" s="8">
        <v>190</v>
      </c>
    </row>
    <row r="265" spans="1:7">
      <c r="A265" s="7">
        <v>264</v>
      </c>
      <c r="B265" s="9">
        <v>35981</v>
      </c>
      <c r="C265" s="8" t="s">
        <v>67</v>
      </c>
      <c r="D265" s="8" t="s">
        <v>68</v>
      </c>
      <c r="E265" s="8" t="s">
        <v>69</v>
      </c>
      <c r="F265" s="8">
        <v>2</v>
      </c>
      <c r="G265" s="8">
        <v>40</v>
      </c>
    </row>
    <row r="266" spans="1:7">
      <c r="A266" s="7">
        <v>265</v>
      </c>
      <c r="B266" s="9">
        <v>35984</v>
      </c>
      <c r="C266" s="8" t="s">
        <v>84</v>
      </c>
      <c r="D266" s="8" t="s">
        <v>83</v>
      </c>
      <c r="E266" s="8" t="s">
        <v>69</v>
      </c>
      <c r="F266" s="8">
        <v>3</v>
      </c>
      <c r="G266" s="8">
        <v>102</v>
      </c>
    </row>
    <row r="267" spans="1:7">
      <c r="A267" s="7">
        <v>266</v>
      </c>
      <c r="B267" s="9">
        <v>35969</v>
      </c>
      <c r="C267" s="8" t="s">
        <v>81</v>
      </c>
      <c r="D267" s="8" t="s">
        <v>75</v>
      </c>
      <c r="E267" s="8" t="s">
        <v>69</v>
      </c>
      <c r="F267" s="8">
        <v>2</v>
      </c>
      <c r="G267" s="8">
        <v>110</v>
      </c>
    </row>
    <row r="268" spans="1:7">
      <c r="A268" s="7">
        <v>267</v>
      </c>
      <c r="B268" s="9">
        <v>36157</v>
      </c>
      <c r="C268" s="8" t="s">
        <v>78</v>
      </c>
      <c r="D268" s="8" t="s">
        <v>80</v>
      </c>
      <c r="E268" s="8" t="s">
        <v>69</v>
      </c>
      <c r="F268" s="8">
        <v>2</v>
      </c>
      <c r="G268" s="8">
        <v>704</v>
      </c>
    </row>
    <row r="269" spans="1:7">
      <c r="A269" s="7">
        <v>268</v>
      </c>
      <c r="B269" s="9">
        <v>35883</v>
      </c>
      <c r="C269" s="8" t="s">
        <v>70</v>
      </c>
      <c r="D269" s="8" t="s">
        <v>71</v>
      </c>
      <c r="E269" s="8" t="s">
        <v>69</v>
      </c>
      <c r="F269" s="8">
        <v>3</v>
      </c>
      <c r="G269" s="8">
        <v>1794</v>
      </c>
    </row>
    <row r="270" spans="1:7">
      <c r="A270" s="7">
        <v>269</v>
      </c>
      <c r="B270" s="9">
        <v>36077</v>
      </c>
      <c r="C270" s="8" t="s">
        <v>67</v>
      </c>
      <c r="D270" s="8" t="s">
        <v>74</v>
      </c>
      <c r="E270" s="8" t="s">
        <v>69</v>
      </c>
      <c r="F270" s="8">
        <v>3</v>
      </c>
      <c r="G270" s="8">
        <v>885</v>
      </c>
    </row>
    <row r="271" spans="1:7">
      <c r="A271" s="7">
        <v>270</v>
      </c>
      <c r="B271" s="9">
        <v>35970</v>
      </c>
      <c r="C271" s="8" t="s">
        <v>67</v>
      </c>
      <c r="D271" s="8" t="s">
        <v>79</v>
      </c>
      <c r="E271" s="8" t="s">
        <v>69</v>
      </c>
      <c r="F271" s="8">
        <v>2</v>
      </c>
      <c r="G271" s="8">
        <v>30</v>
      </c>
    </row>
    <row r="272" spans="1:7">
      <c r="A272" s="7">
        <v>271</v>
      </c>
      <c r="B272" s="9">
        <v>36064</v>
      </c>
      <c r="C272" s="8" t="s">
        <v>84</v>
      </c>
      <c r="D272" s="8" t="s">
        <v>71</v>
      </c>
      <c r="E272" s="8" t="s">
        <v>69</v>
      </c>
      <c r="F272" s="8">
        <v>4</v>
      </c>
      <c r="G272" s="8">
        <v>2392</v>
      </c>
    </row>
    <row r="273" spans="1:7">
      <c r="A273" s="7">
        <v>272</v>
      </c>
      <c r="B273" s="9">
        <v>35841</v>
      </c>
      <c r="C273" s="8" t="s">
        <v>70</v>
      </c>
      <c r="D273" s="8" t="s">
        <v>75</v>
      </c>
      <c r="E273" s="8" t="s">
        <v>72</v>
      </c>
      <c r="F273" s="8">
        <v>2</v>
      </c>
      <c r="G273" s="8">
        <v>110</v>
      </c>
    </row>
    <row r="274" spans="1:7">
      <c r="A274" s="7">
        <v>273</v>
      </c>
      <c r="B274" s="9">
        <v>35879</v>
      </c>
      <c r="C274" s="8" t="s">
        <v>67</v>
      </c>
      <c r="D274" s="8" t="s">
        <v>79</v>
      </c>
      <c r="E274" s="8" t="s">
        <v>69</v>
      </c>
      <c r="F274" s="8">
        <v>4</v>
      </c>
      <c r="G274" s="8">
        <v>60</v>
      </c>
    </row>
    <row r="275" spans="1:7">
      <c r="A275" s="7">
        <v>274</v>
      </c>
      <c r="B275" s="9">
        <v>35834</v>
      </c>
      <c r="C275" s="8" t="s">
        <v>70</v>
      </c>
      <c r="D275" s="8" t="s">
        <v>75</v>
      </c>
      <c r="E275" s="8" t="s">
        <v>69</v>
      </c>
      <c r="F275" s="8">
        <v>5</v>
      </c>
      <c r="G275" s="8">
        <v>275</v>
      </c>
    </row>
    <row r="276" spans="1:7">
      <c r="A276" s="7">
        <v>275</v>
      </c>
      <c r="B276" s="9">
        <v>35998</v>
      </c>
      <c r="C276" s="8" t="s">
        <v>70</v>
      </c>
      <c r="D276" s="8" t="s">
        <v>68</v>
      </c>
      <c r="E276" s="8" t="s">
        <v>69</v>
      </c>
      <c r="F276" s="8">
        <v>3</v>
      </c>
      <c r="G276" s="8">
        <v>60</v>
      </c>
    </row>
    <row r="277" spans="1:7">
      <c r="A277" s="7">
        <v>276</v>
      </c>
      <c r="B277" s="9">
        <v>36021</v>
      </c>
      <c r="C277" s="8" t="s">
        <v>78</v>
      </c>
      <c r="D277" s="8" t="s">
        <v>80</v>
      </c>
      <c r="E277" s="8" t="s">
        <v>69</v>
      </c>
      <c r="F277" s="8">
        <v>3</v>
      </c>
      <c r="G277" s="8">
        <v>1056</v>
      </c>
    </row>
    <row r="278" spans="1:7">
      <c r="A278" s="7">
        <v>277</v>
      </c>
      <c r="B278" s="9">
        <v>35803</v>
      </c>
      <c r="C278" s="8" t="s">
        <v>70</v>
      </c>
      <c r="D278" s="8" t="s">
        <v>75</v>
      </c>
      <c r="E278" s="8" t="s">
        <v>72</v>
      </c>
      <c r="F278" s="8">
        <v>5</v>
      </c>
      <c r="G278" s="8">
        <v>275</v>
      </c>
    </row>
    <row r="279" spans="1:7">
      <c r="A279" s="7">
        <v>278</v>
      </c>
      <c r="B279" s="9">
        <v>35818</v>
      </c>
      <c r="C279" s="8" t="s">
        <v>67</v>
      </c>
      <c r="D279" s="8" t="s">
        <v>83</v>
      </c>
      <c r="E279" s="8" t="s">
        <v>82</v>
      </c>
      <c r="F279" s="8">
        <v>1</v>
      </c>
      <c r="G279" s="8">
        <v>34</v>
      </c>
    </row>
    <row r="280" spans="1:7">
      <c r="A280" s="7">
        <v>279</v>
      </c>
      <c r="B280" s="9">
        <v>35836</v>
      </c>
      <c r="C280" s="8" t="s">
        <v>81</v>
      </c>
      <c r="D280" s="8" t="s">
        <v>77</v>
      </c>
      <c r="E280" s="8" t="s">
        <v>69</v>
      </c>
      <c r="F280" s="8">
        <v>1</v>
      </c>
      <c r="G280" s="8">
        <v>26</v>
      </c>
    </row>
    <row r="281" spans="1:7">
      <c r="A281" s="7">
        <v>280</v>
      </c>
      <c r="B281" s="9">
        <v>36116</v>
      </c>
      <c r="C281" s="8" t="s">
        <v>70</v>
      </c>
      <c r="D281" s="8" t="s">
        <v>71</v>
      </c>
      <c r="E281" s="8" t="s">
        <v>69</v>
      </c>
      <c r="F281" s="8">
        <v>5</v>
      </c>
      <c r="G281" s="8">
        <v>2990</v>
      </c>
    </row>
    <row r="282" spans="1:7">
      <c r="A282" s="7">
        <v>281</v>
      </c>
      <c r="B282" s="9">
        <v>35838</v>
      </c>
      <c r="C282" s="8" t="s">
        <v>70</v>
      </c>
      <c r="D282" s="8" t="s">
        <v>74</v>
      </c>
      <c r="E282" s="8" t="s">
        <v>69</v>
      </c>
      <c r="F282" s="8">
        <v>4</v>
      </c>
      <c r="G282" s="8">
        <v>1180</v>
      </c>
    </row>
    <row r="283" spans="1:7">
      <c r="A283" s="7">
        <v>282</v>
      </c>
      <c r="B283" s="9">
        <v>35819</v>
      </c>
      <c r="C283" s="8" t="s">
        <v>67</v>
      </c>
      <c r="D283" s="8" t="s">
        <v>76</v>
      </c>
      <c r="E283" s="8" t="s">
        <v>72</v>
      </c>
      <c r="F283" s="8">
        <v>4</v>
      </c>
      <c r="G283" s="8">
        <v>380</v>
      </c>
    </row>
    <row r="284" spans="1:7">
      <c r="A284" s="7">
        <v>283</v>
      </c>
      <c r="B284" s="9">
        <v>36068</v>
      </c>
      <c r="C284" s="8" t="s">
        <v>78</v>
      </c>
      <c r="D284" s="8" t="s">
        <v>74</v>
      </c>
      <c r="E284" s="8" t="s">
        <v>69</v>
      </c>
      <c r="F284" s="8">
        <v>1</v>
      </c>
      <c r="G284" s="8">
        <v>295</v>
      </c>
    </row>
    <row r="285" spans="1:7">
      <c r="A285" s="7">
        <v>284</v>
      </c>
      <c r="B285" s="9">
        <v>36131</v>
      </c>
      <c r="C285" s="8" t="s">
        <v>70</v>
      </c>
      <c r="D285" s="8" t="s">
        <v>73</v>
      </c>
      <c r="E285" s="8" t="s">
        <v>69</v>
      </c>
      <c r="F285" s="8">
        <v>2</v>
      </c>
      <c r="G285" s="8">
        <v>16</v>
      </c>
    </row>
    <row r="286" spans="1:7">
      <c r="A286" s="7">
        <v>285</v>
      </c>
      <c r="B286" s="9">
        <v>35935</v>
      </c>
      <c r="C286" s="8" t="s">
        <v>70</v>
      </c>
      <c r="D286" s="8" t="s">
        <v>71</v>
      </c>
      <c r="E286" s="8" t="s">
        <v>72</v>
      </c>
      <c r="F286" s="8">
        <v>5</v>
      </c>
      <c r="G286" s="8">
        <v>2990</v>
      </c>
    </row>
    <row r="287" spans="1:7">
      <c r="A287" s="7">
        <v>286</v>
      </c>
      <c r="B287" s="9">
        <v>35996</v>
      </c>
      <c r="C287" s="8" t="s">
        <v>67</v>
      </c>
      <c r="D287" s="8" t="s">
        <v>71</v>
      </c>
      <c r="E287" s="8" t="s">
        <v>69</v>
      </c>
      <c r="F287" s="8">
        <v>3</v>
      </c>
      <c r="G287" s="8">
        <v>1794</v>
      </c>
    </row>
    <row r="288" spans="1:7">
      <c r="A288" s="7">
        <v>287</v>
      </c>
      <c r="B288" s="9">
        <v>35906</v>
      </c>
      <c r="C288" s="8" t="s">
        <v>67</v>
      </c>
      <c r="D288" s="8" t="s">
        <v>71</v>
      </c>
      <c r="E288" s="8" t="s">
        <v>69</v>
      </c>
      <c r="F288" s="8">
        <v>2</v>
      </c>
      <c r="G288" s="8">
        <v>1196</v>
      </c>
    </row>
    <row r="289" spans="1:7">
      <c r="A289" s="7">
        <v>288</v>
      </c>
      <c r="B289" s="9">
        <v>36023</v>
      </c>
      <c r="C289" s="8" t="s">
        <v>81</v>
      </c>
      <c r="D289" s="8" t="s">
        <v>83</v>
      </c>
      <c r="E289" s="8" t="s">
        <v>72</v>
      </c>
      <c r="F289" s="8">
        <v>2</v>
      </c>
      <c r="G289" s="8">
        <v>68</v>
      </c>
    </row>
    <row r="290" spans="1:7">
      <c r="A290" s="7">
        <v>289</v>
      </c>
      <c r="B290" s="9">
        <v>35846</v>
      </c>
      <c r="C290" s="8" t="s">
        <v>67</v>
      </c>
      <c r="D290" s="8" t="s">
        <v>73</v>
      </c>
      <c r="E290" s="8" t="s">
        <v>69</v>
      </c>
      <c r="F290" s="8">
        <v>2</v>
      </c>
      <c r="G290" s="8">
        <v>16</v>
      </c>
    </row>
    <row r="291" spans="1:7">
      <c r="A291" s="7">
        <v>290</v>
      </c>
      <c r="B291" s="9">
        <v>35973</v>
      </c>
      <c r="C291" s="8" t="s">
        <v>78</v>
      </c>
      <c r="D291" s="8" t="s">
        <v>68</v>
      </c>
      <c r="E291" s="8" t="s">
        <v>82</v>
      </c>
      <c r="F291" s="8">
        <v>2</v>
      </c>
      <c r="G291" s="8">
        <v>40</v>
      </c>
    </row>
    <row r="292" spans="1:7">
      <c r="A292" s="7">
        <v>291</v>
      </c>
      <c r="B292" s="9">
        <v>36111</v>
      </c>
      <c r="C292" s="8" t="s">
        <v>70</v>
      </c>
      <c r="D292" s="8" t="s">
        <v>73</v>
      </c>
      <c r="E292" s="8" t="s">
        <v>69</v>
      </c>
      <c r="F292" s="8">
        <v>1</v>
      </c>
      <c r="G292" s="8">
        <v>8</v>
      </c>
    </row>
    <row r="293" spans="1:7">
      <c r="A293" s="7">
        <v>292</v>
      </c>
      <c r="B293" s="9">
        <v>36062</v>
      </c>
      <c r="C293" s="8" t="s">
        <v>78</v>
      </c>
      <c r="D293" s="8" t="s">
        <v>79</v>
      </c>
      <c r="E293" s="8" t="s">
        <v>72</v>
      </c>
      <c r="F293" s="8">
        <v>2</v>
      </c>
      <c r="G293" s="8">
        <v>30</v>
      </c>
    </row>
    <row r="294" spans="1:7">
      <c r="A294" s="7">
        <v>293</v>
      </c>
      <c r="B294" s="9">
        <v>36064</v>
      </c>
      <c r="C294" s="8" t="s">
        <v>78</v>
      </c>
      <c r="D294" s="8" t="s">
        <v>83</v>
      </c>
      <c r="E294" s="8" t="s">
        <v>69</v>
      </c>
      <c r="F294" s="8">
        <v>3</v>
      </c>
      <c r="G294" s="8">
        <v>102</v>
      </c>
    </row>
    <row r="295" spans="1:7">
      <c r="A295" s="7">
        <v>294</v>
      </c>
      <c r="B295" s="9">
        <v>36109</v>
      </c>
      <c r="C295" s="8" t="s">
        <v>67</v>
      </c>
      <c r="D295" s="8" t="s">
        <v>73</v>
      </c>
      <c r="E295" s="8" t="s">
        <v>72</v>
      </c>
      <c r="F295" s="8">
        <v>1</v>
      </c>
      <c r="G295" s="8">
        <v>8</v>
      </c>
    </row>
    <row r="296" spans="1:7">
      <c r="A296" s="7">
        <v>295</v>
      </c>
      <c r="B296" s="9">
        <v>35955</v>
      </c>
      <c r="C296" s="8" t="s">
        <v>67</v>
      </c>
      <c r="D296" s="8" t="s">
        <v>80</v>
      </c>
      <c r="E296" s="8" t="s">
        <v>72</v>
      </c>
      <c r="F296" s="8">
        <v>2</v>
      </c>
      <c r="G296" s="8">
        <v>704</v>
      </c>
    </row>
    <row r="297" spans="1:7">
      <c r="A297" s="7">
        <v>296</v>
      </c>
      <c r="B297" s="9">
        <v>36010</v>
      </c>
      <c r="C297" s="8" t="s">
        <v>70</v>
      </c>
      <c r="D297" s="8" t="s">
        <v>74</v>
      </c>
      <c r="E297" s="8" t="s">
        <v>82</v>
      </c>
      <c r="F297" s="8">
        <v>4</v>
      </c>
      <c r="G297" s="8">
        <v>1180</v>
      </c>
    </row>
    <row r="298" spans="1:7">
      <c r="A298" s="7">
        <v>297</v>
      </c>
      <c r="B298" s="9">
        <v>35898</v>
      </c>
      <c r="C298" s="8" t="s">
        <v>84</v>
      </c>
      <c r="D298" s="8" t="s">
        <v>76</v>
      </c>
      <c r="E298" s="8" t="s">
        <v>72</v>
      </c>
      <c r="F298" s="8">
        <v>1</v>
      </c>
      <c r="G298" s="8">
        <v>95</v>
      </c>
    </row>
    <row r="299" spans="1:7">
      <c r="A299" s="7">
        <v>298</v>
      </c>
      <c r="B299" s="9">
        <v>36156</v>
      </c>
      <c r="C299" s="8" t="s">
        <v>81</v>
      </c>
      <c r="D299" s="8" t="s">
        <v>74</v>
      </c>
      <c r="E299" s="8" t="s">
        <v>72</v>
      </c>
      <c r="F299" s="8">
        <v>4</v>
      </c>
      <c r="G299" s="8">
        <v>1180</v>
      </c>
    </row>
    <row r="300" spans="1:7">
      <c r="A300" s="7">
        <v>299</v>
      </c>
      <c r="B300" s="9">
        <v>36056</v>
      </c>
      <c r="C300" s="8" t="s">
        <v>70</v>
      </c>
      <c r="D300" s="8" t="s">
        <v>71</v>
      </c>
      <c r="E300" s="8" t="s">
        <v>69</v>
      </c>
      <c r="F300" s="8">
        <v>4</v>
      </c>
      <c r="G300" s="8">
        <v>2392</v>
      </c>
    </row>
    <row r="301" spans="1:7">
      <c r="A301" s="7">
        <v>300</v>
      </c>
      <c r="B301" s="9">
        <v>36081</v>
      </c>
      <c r="C301" s="8" t="s">
        <v>84</v>
      </c>
      <c r="D301" s="8" t="s">
        <v>80</v>
      </c>
      <c r="E301" s="8" t="s">
        <v>72</v>
      </c>
      <c r="F301" s="8">
        <v>3</v>
      </c>
      <c r="G301" s="8">
        <v>1056</v>
      </c>
    </row>
    <row r="302" spans="1:7">
      <c r="A302" s="7">
        <v>301</v>
      </c>
      <c r="B302" s="9">
        <v>35943</v>
      </c>
      <c r="C302" s="8" t="s">
        <v>78</v>
      </c>
      <c r="D302" s="8" t="s">
        <v>75</v>
      </c>
      <c r="E302" s="8" t="s">
        <v>69</v>
      </c>
      <c r="F302" s="8">
        <v>3</v>
      </c>
      <c r="G302" s="8">
        <v>165</v>
      </c>
    </row>
    <row r="303" spans="1:7">
      <c r="A303" s="7">
        <v>302</v>
      </c>
      <c r="B303" s="9">
        <v>35996</v>
      </c>
      <c r="C303" s="8" t="s">
        <v>70</v>
      </c>
      <c r="D303" s="8" t="s">
        <v>80</v>
      </c>
      <c r="E303" s="8" t="s">
        <v>72</v>
      </c>
      <c r="F303" s="8">
        <v>4</v>
      </c>
      <c r="G303" s="8">
        <v>1408</v>
      </c>
    </row>
    <row r="304" spans="1:7">
      <c r="A304" s="7">
        <v>303</v>
      </c>
      <c r="B304" s="9">
        <v>36065</v>
      </c>
      <c r="C304" s="8" t="s">
        <v>70</v>
      </c>
      <c r="D304" s="8" t="s">
        <v>77</v>
      </c>
      <c r="E304" s="8" t="s">
        <v>69</v>
      </c>
      <c r="F304" s="8">
        <v>1</v>
      </c>
      <c r="G304" s="8">
        <v>26</v>
      </c>
    </row>
    <row r="305" spans="1:7">
      <c r="A305" s="7">
        <v>304</v>
      </c>
      <c r="B305" s="9">
        <v>35875</v>
      </c>
      <c r="C305" s="8" t="s">
        <v>70</v>
      </c>
      <c r="D305" s="8" t="s">
        <v>74</v>
      </c>
      <c r="E305" s="8" t="s">
        <v>69</v>
      </c>
      <c r="F305" s="8">
        <v>2</v>
      </c>
      <c r="G305" s="8">
        <v>590</v>
      </c>
    </row>
    <row r="306" spans="1:7">
      <c r="A306" s="7">
        <v>305</v>
      </c>
      <c r="B306" s="9">
        <v>36129</v>
      </c>
      <c r="C306" s="8" t="s">
        <v>84</v>
      </c>
      <c r="D306" s="8" t="s">
        <v>71</v>
      </c>
      <c r="E306" s="8" t="s">
        <v>69</v>
      </c>
      <c r="F306" s="8">
        <v>3</v>
      </c>
      <c r="G306" s="8">
        <v>1794</v>
      </c>
    </row>
    <row r="307" spans="1:7">
      <c r="A307" s="7">
        <v>306</v>
      </c>
      <c r="B307" s="9">
        <v>36130</v>
      </c>
      <c r="C307" s="8" t="s">
        <v>78</v>
      </c>
      <c r="D307" s="8" t="s">
        <v>73</v>
      </c>
      <c r="E307" s="8" t="s">
        <v>69</v>
      </c>
      <c r="F307" s="8">
        <v>1</v>
      </c>
      <c r="G307" s="8">
        <v>8</v>
      </c>
    </row>
    <row r="308" spans="1:7">
      <c r="A308" s="7">
        <v>307</v>
      </c>
      <c r="B308" s="9">
        <v>35861</v>
      </c>
      <c r="C308" s="8" t="s">
        <v>70</v>
      </c>
      <c r="D308" s="8" t="s">
        <v>77</v>
      </c>
      <c r="E308" s="8" t="s">
        <v>69</v>
      </c>
      <c r="F308" s="8">
        <v>1</v>
      </c>
      <c r="G308" s="8">
        <v>26</v>
      </c>
    </row>
    <row r="309" spans="1:7">
      <c r="A309" s="7">
        <v>308</v>
      </c>
      <c r="B309" s="9">
        <v>35834</v>
      </c>
      <c r="C309" s="8" t="s">
        <v>70</v>
      </c>
      <c r="D309" s="8" t="s">
        <v>83</v>
      </c>
      <c r="E309" s="8" t="s">
        <v>69</v>
      </c>
      <c r="F309" s="8">
        <v>1</v>
      </c>
      <c r="G309" s="8">
        <v>34</v>
      </c>
    </row>
    <row r="310" spans="1:7">
      <c r="A310" s="7">
        <v>309</v>
      </c>
      <c r="B310" s="9">
        <v>36068</v>
      </c>
      <c r="C310" s="8" t="s">
        <v>67</v>
      </c>
      <c r="D310" s="8" t="s">
        <v>74</v>
      </c>
      <c r="E310" s="8" t="s">
        <v>72</v>
      </c>
      <c r="F310" s="8">
        <v>4</v>
      </c>
      <c r="G310" s="8">
        <v>1180</v>
      </c>
    </row>
    <row r="311" spans="1:7">
      <c r="A311" s="7">
        <v>310</v>
      </c>
      <c r="B311" s="9">
        <v>36108</v>
      </c>
      <c r="C311" s="8" t="s">
        <v>70</v>
      </c>
      <c r="D311" s="8" t="s">
        <v>75</v>
      </c>
      <c r="E311" s="8" t="s">
        <v>69</v>
      </c>
      <c r="F311" s="8">
        <v>4</v>
      </c>
      <c r="G311" s="8">
        <v>220</v>
      </c>
    </row>
    <row r="312" spans="1:7">
      <c r="A312" s="7">
        <v>311</v>
      </c>
      <c r="B312" s="9">
        <v>35937</v>
      </c>
      <c r="C312" s="8" t="s">
        <v>78</v>
      </c>
      <c r="D312" s="8" t="s">
        <v>75</v>
      </c>
      <c r="E312" s="8" t="s">
        <v>69</v>
      </c>
      <c r="F312" s="8">
        <v>4</v>
      </c>
      <c r="G312" s="8">
        <v>220</v>
      </c>
    </row>
    <row r="313" spans="1:7">
      <c r="A313" s="7">
        <v>312</v>
      </c>
      <c r="B313" s="9">
        <v>36006</v>
      </c>
      <c r="C313" s="8" t="s">
        <v>81</v>
      </c>
      <c r="D313" s="8" t="s">
        <v>71</v>
      </c>
      <c r="E313" s="8" t="s">
        <v>69</v>
      </c>
      <c r="F313" s="8">
        <v>1</v>
      </c>
      <c r="G313" s="8">
        <v>598</v>
      </c>
    </row>
    <row r="314" spans="1:7">
      <c r="A314" s="7">
        <v>313</v>
      </c>
      <c r="B314" s="9">
        <v>35977</v>
      </c>
      <c r="C314" s="8" t="s">
        <v>67</v>
      </c>
      <c r="D314" s="8" t="s">
        <v>74</v>
      </c>
      <c r="E314" s="8" t="s">
        <v>69</v>
      </c>
      <c r="F314" s="8">
        <v>2</v>
      </c>
      <c r="G314" s="8">
        <v>590</v>
      </c>
    </row>
    <row r="315" spans="1:7">
      <c r="A315" s="7">
        <v>314</v>
      </c>
      <c r="B315" s="9">
        <v>35852</v>
      </c>
      <c r="C315" s="8" t="s">
        <v>67</v>
      </c>
      <c r="D315" s="8" t="s">
        <v>77</v>
      </c>
      <c r="E315" s="8" t="s">
        <v>69</v>
      </c>
      <c r="F315" s="8">
        <v>4</v>
      </c>
      <c r="G315" s="8">
        <v>104</v>
      </c>
    </row>
    <row r="316" spans="1:7">
      <c r="A316" s="7">
        <v>315</v>
      </c>
      <c r="B316" s="9">
        <v>35850</v>
      </c>
      <c r="C316" s="8" t="s">
        <v>67</v>
      </c>
      <c r="D316" s="8" t="s">
        <v>75</v>
      </c>
      <c r="E316" s="8" t="s">
        <v>69</v>
      </c>
      <c r="F316" s="8">
        <v>4</v>
      </c>
      <c r="G316" s="8">
        <v>220</v>
      </c>
    </row>
    <row r="317" spans="1:7">
      <c r="A317" s="7">
        <v>316</v>
      </c>
      <c r="B317" s="9">
        <v>36016</v>
      </c>
      <c r="C317" s="8" t="s">
        <v>70</v>
      </c>
      <c r="D317" s="8" t="s">
        <v>83</v>
      </c>
      <c r="E317" s="8" t="s">
        <v>82</v>
      </c>
      <c r="F317" s="8">
        <v>1</v>
      </c>
      <c r="G317" s="8">
        <v>34</v>
      </c>
    </row>
    <row r="318" spans="1:7">
      <c r="A318" s="7">
        <v>317</v>
      </c>
      <c r="B318" s="9">
        <v>35879</v>
      </c>
      <c r="C318" s="8" t="s">
        <v>70</v>
      </c>
      <c r="D318" s="8" t="s">
        <v>80</v>
      </c>
      <c r="E318" s="8" t="s">
        <v>69</v>
      </c>
      <c r="F318" s="8">
        <v>4</v>
      </c>
      <c r="G318" s="8">
        <v>1408</v>
      </c>
    </row>
    <row r="319" spans="1:7">
      <c r="A319" s="7">
        <v>318</v>
      </c>
      <c r="B319" s="9">
        <v>36106</v>
      </c>
      <c r="C319" s="8" t="s">
        <v>67</v>
      </c>
      <c r="D319" s="8" t="s">
        <v>77</v>
      </c>
      <c r="E319" s="8" t="s">
        <v>69</v>
      </c>
      <c r="F319" s="8">
        <v>4</v>
      </c>
      <c r="G319" s="8">
        <v>104</v>
      </c>
    </row>
    <row r="320" spans="1:7">
      <c r="A320" s="7">
        <v>319</v>
      </c>
      <c r="B320" s="9">
        <v>35929</v>
      </c>
      <c r="C320" s="8" t="s">
        <v>70</v>
      </c>
      <c r="D320" s="8" t="s">
        <v>83</v>
      </c>
      <c r="E320" s="8" t="s">
        <v>69</v>
      </c>
      <c r="F320" s="8">
        <v>4</v>
      </c>
      <c r="G320" s="8">
        <v>136</v>
      </c>
    </row>
    <row r="321" spans="1:7">
      <c r="A321" s="7">
        <v>320</v>
      </c>
      <c r="B321" s="9">
        <v>36063</v>
      </c>
      <c r="C321" s="8" t="s">
        <v>67</v>
      </c>
      <c r="D321" s="8" t="s">
        <v>77</v>
      </c>
      <c r="E321" s="8" t="s">
        <v>69</v>
      </c>
      <c r="F321" s="8">
        <v>2</v>
      </c>
      <c r="G321" s="8">
        <v>52</v>
      </c>
    </row>
    <row r="322" spans="1:7">
      <c r="A322" s="7">
        <v>321</v>
      </c>
      <c r="B322" s="9">
        <v>36089</v>
      </c>
      <c r="C322" s="8" t="s">
        <v>81</v>
      </c>
      <c r="D322" s="8" t="s">
        <v>77</v>
      </c>
      <c r="E322" s="8" t="s">
        <v>72</v>
      </c>
      <c r="F322" s="8">
        <v>2</v>
      </c>
      <c r="G322" s="8">
        <v>52</v>
      </c>
    </row>
    <row r="323" spans="1:7">
      <c r="A323" s="7">
        <v>322</v>
      </c>
      <c r="B323" s="9">
        <v>35800</v>
      </c>
      <c r="C323" s="8" t="s">
        <v>70</v>
      </c>
      <c r="D323" s="8" t="s">
        <v>80</v>
      </c>
      <c r="E323" s="8" t="s">
        <v>69</v>
      </c>
      <c r="F323" s="8">
        <v>1</v>
      </c>
      <c r="G323" s="8">
        <v>352</v>
      </c>
    </row>
    <row r="324" spans="1:7">
      <c r="A324" s="7">
        <v>323</v>
      </c>
      <c r="B324" s="9">
        <v>36132</v>
      </c>
      <c r="C324" s="8" t="s">
        <v>70</v>
      </c>
      <c r="D324" s="8" t="s">
        <v>83</v>
      </c>
      <c r="E324" s="8" t="s">
        <v>69</v>
      </c>
      <c r="F324" s="8">
        <v>1</v>
      </c>
      <c r="G324" s="8">
        <v>34</v>
      </c>
    </row>
    <row r="325" spans="1:7">
      <c r="A325" s="7">
        <v>324</v>
      </c>
      <c r="B325" s="9">
        <v>36008</v>
      </c>
      <c r="C325" s="8" t="s">
        <v>70</v>
      </c>
      <c r="D325" s="8" t="s">
        <v>71</v>
      </c>
      <c r="E325" s="8" t="s">
        <v>69</v>
      </c>
      <c r="F325" s="8">
        <v>1</v>
      </c>
      <c r="G325" s="8">
        <v>598</v>
      </c>
    </row>
    <row r="326" spans="1:7">
      <c r="A326" s="7">
        <v>325</v>
      </c>
      <c r="B326" s="9">
        <v>35996</v>
      </c>
      <c r="C326" s="8" t="s">
        <v>70</v>
      </c>
      <c r="D326" s="8" t="s">
        <v>71</v>
      </c>
      <c r="E326" s="8" t="s">
        <v>69</v>
      </c>
      <c r="F326" s="8">
        <v>5</v>
      </c>
      <c r="G326" s="8">
        <v>2990</v>
      </c>
    </row>
    <row r="327" spans="1:7">
      <c r="A327" s="7">
        <v>326</v>
      </c>
      <c r="B327" s="9">
        <v>36047</v>
      </c>
      <c r="C327" s="8" t="s">
        <v>67</v>
      </c>
      <c r="D327" s="8" t="s">
        <v>80</v>
      </c>
      <c r="E327" s="8" t="s">
        <v>69</v>
      </c>
      <c r="F327" s="8">
        <v>4</v>
      </c>
      <c r="G327" s="8">
        <v>1408</v>
      </c>
    </row>
    <row r="328" spans="1:7">
      <c r="A328" s="7">
        <v>327</v>
      </c>
      <c r="B328" s="9">
        <v>35956</v>
      </c>
      <c r="C328" s="8" t="s">
        <v>70</v>
      </c>
      <c r="D328" s="8" t="s">
        <v>76</v>
      </c>
      <c r="E328" s="8" t="s">
        <v>69</v>
      </c>
      <c r="F328" s="8">
        <v>2</v>
      </c>
      <c r="G328" s="8">
        <v>190</v>
      </c>
    </row>
    <row r="329" spans="1:7">
      <c r="A329" s="7">
        <v>328</v>
      </c>
      <c r="B329" s="9">
        <v>36065</v>
      </c>
      <c r="C329" s="8" t="s">
        <v>70</v>
      </c>
      <c r="D329" s="8" t="s">
        <v>68</v>
      </c>
      <c r="E329" s="8" t="s">
        <v>69</v>
      </c>
      <c r="F329" s="8">
        <v>4</v>
      </c>
      <c r="G329" s="8">
        <v>80</v>
      </c>
    </row>
    <row r="330" spans="1:7">
      <c r="A330" s="7">
        <v>329</v>
      </c>
      <c r="B330" s="9">
        <v>35874</v>
      </c>
      <c r="C330" s="8" t="s">
        <v>70</v>
      </c>
      <c r="D330" s="8" t="s">
        <v>75</v>
      </c>
      <c r="E330" s="8" t="s">
        <v>69</v>
      </c>
      <c r="F330" s="8">
        <v>4</v>
      </c>
      <c r="G330" s="8">
        <v>220</v>
      </c>
    </row>
    <row r="331" spans="1:7">
      <c r="A331" s="7">
        <v>330</v>
      </c>
      <c r="B331" s="9">
        <v>35953</v>
      </c>
      <c r="C331" s="8" t="s">
        <v>70</v>
      </c>
      <c r="D331" s="8" t="s">
        <v>71</v>
      </c>
      <c r="E331" s="8" t="s">
        <v>69</v>
      </c>
      <c r="F331" s="8">
        <v>2</v>
      </c>
      <c r="G331" s="8">
        <v>1196</v>
      </c>
    </row>
    <row r="332" spans="1:7">
      <c r="A332" s="7">
        <v>331</v>
      </c>
      <c r="B332" s="9">
        <v>35856</v>
      </c>
      <c r="C332" s="8" t="s">
        <v>78</v>
      </c>
      <c r="D332" s="8" t="s">
        <v>83</v>
      </c>
      <c r="E332" s="8" t="s">
        <v>69</v>
      </c>
      <c r="F332" s="8">
        <v>3</v>
      </c>
      <c r="G332" s="8">
        <v>102</v>
      </c>
    </row>
    <row r="333" spans="1:7">
      <c r="A333" s="7">
        <v>332</v>
      </c>
      <c r="B333" s="9">
        <v>35837</v>
      </c>
      <c r="C333" s="8" t="s">
        <v>70</v>
      </c>
      <c r="D333" s="8" t="s">
        <v>68</v>
      </c>
      <c r="E333" s="8" t="s">
        <v>69</v>
      </c>
      <c r="F333" s="8">
        <v>2</v>
      </c>
      <c r="G333" s="8">
        <v>40</v>
      </c>
    </row>
    <row r="334" spans="1:7">
      <c r="A334" s="7">
        <v>333</v>
      </c>
      <c r="B334" s="9">
        <v>35908</v>
      </c>
      <c r="C334" s="8" t="s">
        <v>70</v>
      </c>
      <c r="D334" s="8" t="s">
        <v>77</v>
      </c>
      <c r="E334" s="8" t="s">
        <v>69</v>
      </c>
      <c r="F334" s="8">
        <v>4</v>
      </c>
      <c r="G334" s="8">
        <v>104</v>
      </c>
    </row>
    <row r="335" spans="1:7">
      <c r="A335" s="7">
        <v>334</v>
      </c>
      <c r="B335" s="9">
        <v>36120</v>
      </c>
      <c r="C335" s="8" t="s">
        <v>67</v>
      </c>
      <c r="D335" s="8" t="s">
        <v>83</v>
      </c>
      <c r="E335" s="8" t="s">
        <v>69</v>
      </c>
      <c r="F335" s="8">
        <v>4</v>
      </c>
      <c r="G335" s="8">
        <v>136</v>
      </c>
    </row>
    <row r="336" spans="1:7">
      <c r="A336" s="7">
        <v>335</v>
      </c>
      <c r="B336" s="9">
        <v>36145</v>
      </c>
      <c r="C336" s="8" t="s">
        <v>78</v>
      </c>
      <c r="D336" s="8" t="s">
        <v>77</v>
      </c>
      <c r="E336" s="8" t="s">
        <v>69</v>
      </c>
      <c r="F336" s="8">
        <v>2</v>
      </c>
      <c r="G336" s="8">
        <v>52</v>
      </c>
    </row>
    <row r="337" spans="1:7">
      <c r="A337" s="7">
        <v>336</v>
      </c>
      <c r="B337" s="9">
        <v>35949</v>
      </c>
      <c r="C337" s="8" t="s">
        <v>70</v>
      </c>
      <c r="D337" s="8" t="s">
        <v>77</v>
      </c>
      <c r="E337" s="8" t="s">
        <v>69</v>
      </c>
      <c r="F337" s="8">
        <v>2</v>
      </c>
      <c r="G337" s="8">
        <v>52</v>
      </c>
    </row>
    <row r="338" spans="1:7">
      <c r="A338" s="7">
        <v>337</v>
      </c>
      <c r="B338" s="9">
        <v>35853</v>
      </c>
      <c r="C338" s="8" t="s">
        <v>70</v>
      </c>
      <c r="D338" s="8" t="s">
        <v>80</v>
      </c>
      <c r="E338" s="8" t="s">
        <v>69</v>
      </c>
      <c r="F338" s="8">
        <v>3</v>
      </c>
      <c r="G338" s="8">
        <v>1056</v>
      </c>
    </row>
    <row r="339" spans="1:7">
      <c r="A339" s="7">
        <v>338</v>
      </c>
      <c r="B339" s="9">
        <v>35802</v>
      </c>
      <c r="C339" s="8" t="s">
        <v>70</v>
      </c>
      <c r="D339" s="8" t="s">
        <v>75</v>
      </c>
      <c r="E339" s="8" t="s">
        <v>69</v>
      </c>
      <c r="F339" s="8">
        <v>2</v>
      </c>
      <c r="G339" s="8">
        <v>110</v>
      </c>
    </row>
    <row r="340" spans="1:7">
      <c r="A340" s="7">
        <v>339</v>
      </c>
      <c r="B340" s="9">
        <v>36082</v>
      </c>
      <c r="C340" s="8" t="s">
        <v>70</v>
      </c>
      <c r="D340" s="8" t="s">
        <v>80</v>
      </c>
      <c r="E340" s="8" t="s">
        <v>72</v>
      </c>
      <c r="F340" s="8">
        <v>3</v>
      </c>
      <c r="G340" s="8">
        <v>1056</v>
      </c>
    </row>
    <row r="341" spans="1:7">
      <c r="A341" s="7">
        <v>340</v>
      </c>
      <c r="B341" s="9">
        <v>36101</v>
      </c>
      <c r="C341" s="8" t="s">
        <v>70</v>
      </c>
      <c r="D341" s="8" t="s">
        <v>71</v>
      </c>
      <c r="E341" s="8" t="s">
        <v>82</v>
      </c>
      <c r="F341" s="8">
        <v>2</v>
      </c>
      <c r="G341" s="8">
        <v>1196</v>
      </c>
    </row>
    <row r="342" spans="1:7">
      <c r="A342" s="7">
        <v>341</v>
      </c>
      <c r="B342" s="9">
        <v>35986</v>
      </c>
      <c r="C342" s="8" t="s">
        <v>67</v>
      </c>
      <c r="D342" s="8" t="s">
        <v>75</v>
      </c>
      <c r="E342" s="8" t="s">
        <v>69</v>
      </c>
      <c r="F342" s="8">
        <v>5</v>
      </c>
      <c r="G342" s="8">
        <v>275</v>
      </c>
    </row>
    <row r="343" spans="1:7">
      <c r="A343" s="7">
        <v>342</v>
      </c>
      <c r="B343" s="9">
        <v>35944</v>
      </c>
      <c r="C343" s="8" t="s">
        <v>67</v>
      </c>
      <c r="D343" s="8" t="s">
        <v>73</v>
      </c>
      <c r="E343" s="8" t="s">
        <v>82</v>
      </c>
      <c r="F343" s="8">
        <v>2</v>
      </c>
      <c r="G343" s="8">
        <v>16</v>
      </c>
    </row>
    <row r="344" spans="1:7">
      <c r="A344" s="7">
        <v>343</v>
      </c>
      <c r="B344" s="9">
        <v>36131</v>
      </c>
      <c r="C344" s="8" t="s">
        <v>84</v>
      </c>
      <c r="D344" s="8" t="s">
        <v>75</v>
      </c>
      <c r="E344" s="8" t="s">
        <v>69</v>
      </c>
      <c r="F344" s="8">
        <v>1</v>
      </c>
      <c r="G344" s="8">
        <v>55</v>
      </c>
    </row>
    <row r="345" spans="1:7">
      <c r="A345" s="7">
        <v>344</v>
      </c>
      <c r="B345" s="9">
        <v>35809</v>
      </c>
      <c r="C345" s="8" t="s">
        <v>78</v>
      </c>
      <c r="D345" s="8" t="s">
        <v>73</v>
      </c>
      <c r="E345" s="8" t="s">
        <v>72</v>
      </c>
      <c r="F345" s="8">
        <v>3</v>
      </c>
      <c r="G345" s="8">
        <v>24</v>
      </c>
    </row>
    <row r="346" spans="1:7">
      <c r="A346" s="7">
        <v>345</v>
      </c>
      <c r="B346" s="9">
        <v>36005</v>
      </c>
      <c r="C346" s="8" t="s">
        <v>81</v>
      </c>
      <c r="D346" s="8" t="s">
        <v>71</v>
      </c>
      <c r="E346" s="8" t="s">
        <v>69</v>
      </c>
      <c r="F346" s="8">
        <v>1</v>
      </c>
      <c r="G346" s="8">
        <v>598</v>
      </c>
    </row>
    <row r="347" spans="1:7">
      <c r="A347" s="7">
        <v>346</v>
      </c>
      <c r="B347" s="9">
        <v>36113</v>
      </c>
      <c r="C347" s="8" t="s">
        <v>67</v>
      </c>
      <c r="D347" s="8" t="s">
        <v>80</v>
      </c>
      <c r="E347" s="8" t="s">
        <v>69</v>
      </c>
      <c r="F347" s="8">
        <v>3</v>
      </c>
      <c r="G347" s="8">
        <v>1056</v>
      </c>
    </row>
    <row r="348" spans="1:7">
      <c r="A348" s="7">
        <v>347</v>
      </c>
      <c r="B348" s="9">
        <v>35902</v>
      </c>
      <c r="C348" s="8" t="s">
        <v>81</v>
      </c>
      <c r="D348" s="8" t="s">
        <v>74</v>
      </c>
      <c r="E348" s="8" t="s">
        <v>69</v>
      </c>
      <c r="F348" s="8">
        <v>4</v>
      </c>
      <c r="G348" s="8">
        <v>1180</v>
      </c>
    </row>
    <row r="349" spans="1:7">
      <c r="A349" s="7">
        <v>348</v>
      </c>
      <c r="B349" s="9">
        <v>35844</v>
      </c>
      <c r="C349" s="8" t="s">
        <v>70</v>
      </c>
      <c r="D349" s="8" t="s">
        <v>71</v>
      </c>
      <c r="E349" s="8" t="s">
        <v>69</v>
      </c>
      <c r="F349" s="8">
        <v>2</v>
      </c>
      <c r="G349" s="8">
        <v>1196</v>
      </c>
    </row>
    <row r="350" spans="1:7">
      <c r="A350" s="7">
        <v>349</v>
      </c>
      <c r="B350" s="9">
        <v>36083</v>
      </c>
      <c r="C350" s="8" t="s">
        <v>84</v>
      </c>
      <c r="D350" s="8" t="s">
        <v>77</v>
      </c>
      <c r="E350" s="8" t="s">
        <v>69</v>
      </c>
      <c r="F350" s="8">
        <v>2</v>
      </c>
      <c r="G350" s="8">
        <v>52</v>
      </c>
    </row>
    <row r="351" spans="1:7">
      <c r="A351" s="7">
        <v>350</v>
      </c>
      <c r="B351" s="9">
        <v>35892</v>
      </c>
      <c r="C351" s="8" t="s">
        <v>70</v>
      </c>
      <c r="D351" s="8" t="s">
        <v>79</v>
      </c>
      <c r="E351" s="8" t="s">
        <v>72</v>
      </c>
      <c r="F351" s="8">
        <v>4</v>
      </c>
      <c r="G351" s="8">
        <v>60</v>
      </c>
    </row>
    <row r="352" spans="1:7">
      <c r="A352" s="7">
        <v>351</v>
      </c>
      <c r="B352" s="9">
        <v>36082</v>
      </c>
      <c r="C352" s="8" t="s">
        <v>70</v>
      </c>
      <c r="D352" s="8" t="s">
        <v>68</v>
      </c>
      <c r="E352" s="8" t="s">
        <v>69</v>
      </c>
      <c r="F352" s="8">
        <v>1</v>
      </c>
      <c r="G352" s="8">
        <v>20</v>
      </c>
    </row>
    <row r="353" spans="1:7">
      <c r="A353" s="7">
        <v>352</v>
      </c>
      <c r="B353" s="9">
        <v>36027</v>
      </c>
      <c r="C353" s="8" t="s">
        <v>67</v>
      </c>
      <c r="D353" s="8" t="s">
        <v>83</v>
      </c>
      <c r="E353" s="8" t="s">
        <v>72</v>
      </c>
      <c r="F353" s="8">
        <v>3</v>
      </c>
      <c r="G353" s="8">
        <v>102</v>
      </c>
    </row>
    <row r="354" spans="1:7">
      <c r="A354" s="7">
        <v>353</v>
      </c>
      <c r="B354" s="9">
        <v>35840</v>
      </c>
      <c r="C354" s="8" t="s">
        <v>84</v>
      </c>
      <c r="D354" s="8" t="s">
        <v>83</v>
      </c>
      <c r="E354" s="8" t="s">
        <v>69</v>
      </c>
      <c r="F354" s="8">
        <v>3</v>
      </c>
      <c r="G354" s="8">
        <v>102</v>
      </c>
    </row>
    <row r="355" spans="1:7">
      <c r="A355" s="7">
        <v>354</v>
      </c>
      <c r="B355" s="9">
        <v>35867</v>
      </c>
      <c r="C355" s="8" t="s">
        <v>70</v>
      </c>
      <c r="D355" s="8" t="s">
        <v>76</v>
      </c>
      <c r="E355" s="8" t="s">
        <v>72</v>
      </c>
      <c r="F355" s="8">
        <v>5</v>
      </c>
      <c r="G355" s="8">
        <v>475</v>
      </c>
    </row>
    <row r="356" spans="1:7">
      <c r="A356" s="7">
        <v>355</v>
      </c>
      <c r="B356" s="9">
        <v>36015</v>
      </c>
      <c r="C356" s="8" t="s">
        <v>78</v>
      </c>
      <c r="D356" s="8" t="s">
        <v>80</v>
      </c>
      <c r="E356" s="8" t="s">
        <v>69</v>
      </c>
      <c r="F356" s="8">
        <v>2</v>
      </c>
      <c r="G356" s="8">
        <v>704</v>
      </c>
    </row>
    <row r="357" spans="1:7">
      <c r="A357" s="7">
        <v>356</v>
      </c>
      <c r="B357" s="9">
        <v>35937</v>
      </c>
      <c r="C357" s="8" t="s">
        <v>70</v>
      </c>
      <c r="D357" s="8" t="s">
        <v>83</v>
      </c>
      <c r="E357" s="8" t="s">
        <v>72</v>
      </c>
      <c r="F357" s="8">
        <v>1</v>
      </c>
      <c r="G357" s="8">
        <v>34</v>
      </c>
    </row>
    <row r="358" spans="1:7">
      <c r="A358" s="7">
        <v>357</v>
      </c>
      <c r="B358" s="9">
        <v>35927</v>
      </c>
      <c r="C358" s="8" t="s">
        <v>78</v>
      </c>
      <c r="D358" s="8" t="s">
        <v>71</v>
      </c>
      <c r="E358" s="8" t="s">
        <v>72</v>
      </c>
      <c r="F358" s="8">
        <v>2</v>
      </c>
      <c r="G358" s="8">
        <v>1196</v>
      </c>
    </row>
    <row r="359" spans="1:7">
      <c r="A359" s="7">
        <v>358</v>
      </c>
      <c r="B359" s="9">
        <v>36091</v>
      </c>
      <c r="C359" s="8" t="s">
        <v>81</v>
      </c>
      <c r="D359" s="8" t="s">
        <v>79</v>
      </c>
      <c r="E359" s="8" t="s">
        <v>69</v>
      </c>
      <c r="F359" s="8">
        <v>3</v>
      </c>
      <c r="G359" s="8">
        <v>45</v>
      </c>
    </row>
    <row r="360" spans="1:7">
      <c r="A360" s="7">
        <v>359</v>
      </c>
      <c r="B360" s="9">
        <v>36020</v>
      </c>
      <c r="C360" s="8" t="s">
        <v>70</v>
      </c>
      <c r="D360" s="8" t="s">
        <v>68</v>
      </c>
      <c r="E360" s="8" t="s">
        <v>69</v>
      </c>
      <c r="F360" s="8">
        <v>3</v>
      </c>
      <c r="G360" s="8">
        <v>60</v>
      </c>
    </row>
    <row r="361" spans="1:7">
      <c r="A361" s="7">
        <v>360</v>
      </c>
      <c r="B361" s="9">
        <v>36113</v>
      </c>
      <c r="C361" s="8" t="s">
        <v>70</v>
      </c>
      <c r="D361" s="8" t="s">
        <v>77</v>
      </c>
      <c r="E361" s="8" t="s">
        <v>69</v>
      </c>
      <c r="F361" s="8">
        <v>3</v>
      </c>
      <c r="G361" s="8">
        <v>78</v>
      </c>
    </row>
    <row r="362" spans="1:7">
      <c r="A362" s="7">
        <v>361</v>
      </c>
      <c r="B362" s="9">
        <v>35886</v>
      </c>
      <c r="C362" s="8" t="s">
        <v>67</v>
      </c>
      <c r="D362" s="8" t="s">
        <v>68</v>
      </c>
      <c r="E362" s="8" t="s">
        <v>69</v>
      </c>
      <c r="F362" s="8">
        <v>5</v>
      </c>
      <c r="G362" s="8">
        <v>100</v>
      </c>
    </row>
    <row r="363" spans="1:7">
      <c r="A363" s="7">
        <v>362</v>
      </c>
      <c r="B363" s="9">
        <v>35930</v>
      </c>
      <c r="C363" s="8" t="s">
        <v>70</v>
      </c>
      <c r="D363" s="8" t="s">
        <v>73</v>
      </c>
      <c r="E363" s="8" t="s">
        <v>69</v>
      </c>
      <c r="F363" s="8">
        <v>2</v>
      </c>
      <c r="G363" s="8">
        <v>16</v>
      </c>
    </row>
    <row r="364" spans="1:7">
      <c r="A364" s="7">
        <v>363</v>
      </c>
      <c r="B364" s="9">
        <v>35947</v>
      </c>
      <c r="C364" s="8" t="s">
        <v>70</v>
      </c>
      <c r="D364" s="8" t="s">
        <v>76</v>
      </c>
      <c r="E364" s="8" t="s">
        <v>69</v>
      </c>
      <c r="F364" s="8">
        <v>4</v>
      </c>
      <c r="G364" s="8">
        <v>380</v>
      </c>
    </row>
    <row r="365" spans="1:7">
      <c r="A365" s="7">
        <v>364</v>
      </c>
      <c r="B365" s="9">
        <v>36156</v>
      </c>
      <c r="C365" s="8" t="s">
        <v>70</v>
      </c>
      <c r="D365" s="8" t="s">
        <v>75</v>
      </c>
      <c r="E365" s="8" t="s">
        <v>72</v>
      </c>
      <c r="F365" s="8">
        <v>2</v>
      </c>
      <c r="G365" s="8">
        <v>110</v>
      </c>
    </row>
    <row r="366" spans="1:7">
      <c r="A366" s="7">
        <v>365</v>
      </c>
      <c r="B366" s="9">
        <v>35995</v>
      </c>
      <c r="C366" s="8" t="s">
        <v>81</v>
      </c>
      <c r="D366" s="8" t="s">
        <v>80</v>
      </c>
      <c r="E366" s="8" t="s">
        <v>82</v>
      </c>
      <c r="F366" s="8">
        <v>2</v>
      </c>
      <c r="G366" s="8">
        <v>704</v>
      </c>
    </row>
    <row r="367" spans="1:7">
      <c r="A367" s="7">
        <v>366</v>
      </c>
      <c r="B367" s="9">
        <v>36035</v>
      </c>
      <c r="C367" s="8" t="s">
        <v>67</v>
      </c>
      <c r="D367" s="8" t="s">
        <v>73</v>
      </c>
      <c r="E367" s="8" t="s">
        <v>69</v>
      </c>
      <c r="F367" s="8">
        <v>4</v>
      </c>
      <c r="G367" s="8">
        <v>32</v>
      </c>
    </row>
    <row r="368" spans="1:7">
      <c r="A368" s="7">
        <v>367</v>
      </c>
      <c r="B368" s="9">
        <v>35907</v>
      </c>
      <c r="C368" s="8" t="s">
        <v>67</v>
      </c>
      <c r="D368" s="8" t="s">
        <v>71</v>
      </c>
      <c r="E368" s="8" t="s">
        <v>69</v>
      </c>
      <c r="F368" s="8">
        <v>4</v>
      </c>
      <c r="G368" s="8">
        <v>2392</v>
      </c>
    </row>
    <row r="369" spans="1:7">
      <c r="A369" s="7">
        <v>368</v>
      </c>
      <c r="B369" s="9">
        <v>35885</v>
      </c>
      <c r="C369" s="8" t="s">
        <v>70</v>
      </c>
      <c r="D369" s="8" t="s">
        <v>74</v>
      </c>
      <c r="E369" s="8" t="s">
        <v>69</v>
      </c>
      <c r="F369" s="8">
        <v>1</v>
      </c>
      <c r="G369" s="8">
        <v>295</v>
      </c>
    </row>
    <row r="370" spans="1:7">
      <c r="A370" s="7">
        <v>369</v>
      </c>
      <c r="B370" s="9">
        <v>35851</v>
      </c>
      <c r="C370" s="8" t="s">
        <v>67</v>
      </c>
      <c r="D370" s="8" t="s">
        <v>74</v>
      </c>
      <c r="E370" s="8" t="s">
        <v>69</v>
      </c>
      <c r="F370" s="8">
        <v>4</v>
      </c>
      <c r="G370" s="8">
        <v>1180</v>
      </c>
    </row>
    <row r="371" spans="1:7">
      <c r="A371" s="7">
        <v>370</v>
      </c>
      <c r="B371" s="9">
        <v>35861</v>
      </c>
      <c r="C371" s="8" t="s">
        <v>84</v>
      </c>
      <c r="D371" s="8" t="s">
        <v>80</v>
      </c>
      <c r="E371" s="8" t="s">
        <v>69</v>
      </c>
      <c r="F371" s="8">
        <v>3</v>
      </c>
      <c r="G371" s="8">
        <v>1056</v>
      </c>
    </row>
    <row r="372" spans="1:7">
      <c r="A372" s="7">
        <v>371</v>
      </c>
      <c r="B372" s="9">
        <v>35864</v>
      </c>
      <c r="C372" s="8" t="s">
        <v>70</v>
      </c>
      <c r="D372" s="8" t="s">
        <v>74</v>
      </c>
      <c r="E372" s="8" t="s">
        <v>72</v>
      </c>
      <c r="F372" s="8">
        <v>3</v>
      </c>
      <c r="G372" s="8">
        <v>885</v>
      </c>
    </row>
    <row r="373" spans="1:7">
      <c r="A373" s="7">
        <v>372</v>
      </c>
      <c r="B373" s="9">
        <v>36122</v>
      </c>
      <c r="C373" s="8" t="s">
        <v>67</v>
      </c>
      <c r="D373" s="8" t="s">
        <v>77</v>
      </c>
      <c r="E373" s="8" t="s">
        <v>72</v>
      </c>
      <c r="F373" s="8">
        <v>3</v>
      </c>
      <c r="G373" s="8">
        <v>78</v>
      </c>
    </row>
    <row r="374" spans="1:7">
      <c r="A374" s="7">
        <v>373</v>
      </c>
      <c r="B374" s="9">
        <v>36026</v>
      </c>
      <c r="C374" s="8" t="s">
        <v>70</v>
      </c>
      <c r="D374" s="8" t="s">
        <v>83</v>
      </c>
      <c r="E374" s="8" t="s">
        <v>69</v>
      </c>
      <c r="F374" s="8">
        <v>3</v>
      </c>
      <c r="G374" s="8">
        <v>102</v>
      </c>
    </row>
    <row r="375" spans="1:7">
      <c r="A375" s="7">
        <v>374</v>
      </c>
      <c r="B375" s="9">
        <v>35874</v>
      </c>
      <c r="C375" s="8" t="s">
        <v>81</v>
      </c>
      <c r="D375" s="8" t="s">
        <v>74</v>
      </c>
      <c r="E375" s="8" t="s">
        <v>69</v>
      </c>
      <c r="F375" s="8">
        <v>5</v>
      </c>
      <c r="G375" s="8">
        <v>1475</v>
      </c>
    </row>
    <row r="376" spans="1:7">
      <c r="A376" s="7">
        <v>375</v>
      </c>
      <c r="B376" s="9">
        <v>36124</v>
      </c>
      <c r="C376" s="8" t="s">
        <v>67</v>
      </c>
      <c r="D376" s="8" t="s">
        <v>68</v>
      </c>
      <c r="E376" s="8" t="s">
        <v>69</v>
      </c>
      <c r="F376" s="8">
        <v>1</v>
      </c>
      <c r="G376" s="8">
        <v>20</v>
      </c>
    </row>
    <row r="377" spans="1:7">
      <c r="A377" s="7">
        <v>376</v>
      </c>
      <c r="B377" s="9">
        <v>35832</v>
      </c>
      <c r="C377" s="8" t="s">
        <v>84</v>
      </c>
      <c r="D377" s="8" t="s">
        <v>74</v>
      </c>
      <c r="E377" s="8" t="s">
        <v>72</v>
      </c>
      <c r="F377" s="8">
        <v>2</v>
      </c>
      <c r="G377" s="8">
        <v>590</v>
      </c>
    </row>
    <row r="378" spans="1:7">
      <c r="A378" s="7">
        <v>377</v>
      </c>
      <c r="B378" s="9">
        <v>35871</v>
      </c>
      <c r="C378" s="8" t="s">
        <v>67</v>
      </c>
      <c r="D378" s="8" t="s">
        <v>83</v>
      </c>
      <c r="E378" s="8" t="s">
        <v>69</v>
      </c>
      <c r="F378" s="8">
        <v>2</v>
      </c>
      <c r="G378" s="8">
        <v>68</v>
      </c>
    </row>
    <row r="379" spans="1:7">
      <c r="A379" s="7">
        <v>378</v>
      </c>
      <c r="B379" s="9">
        <v>35814</v>
      </c>
      <c r="C379" s="8" t="s">
        <v>78</v>
      </c>
      <c r="D379" s="8" t="s">
        <v>68</v>
      </c>
      <c r="E379" s="8" t="s">
        <v>72</v>
      </c>
      <c r="F379" s="8">
        <v>5</v>
      </c>
      <c r="G379" s="8">
        <v>100</v>
      </c>
    </row>
    <row r="380" spans="1:7">
      <c r="A380" s="7">
        <v>379</v>
      </c>
      <c r="B380" s="9">
        <v>36050</v>
      </c>
      <c r="C380" s="8" t="s">
        <v>70</v>
      </c>
      <c r="D380" s="8" t="s">
        <v>77</v>
      </c>
      <c r="E380" s="8" t="s">
        <v>69</v>
      </c>
      <c r="F380" s="8">
        <v>3</v>
      </c>
      <c r="G380" s="8">
        <v>78</v>
      </c>
    </row>
    <row r="381" spans="1:7">
      <c r="A381" s="7">
        <v>380</v>
      </c>
      <c r="B381" s="9">
        <v>35861</v>
      </c>
      <c r="C381" s="8" t="s">
        <v>81</v>
      </c>
      <c r="D381" s="8" t="s">
        <v>68</v>
      </c>
      <c r="E381" s="8" t="s">
        <v>69</v>
      </c>
      <c r="F381" s="8">
        <v>5</v>
      </c>
      <c r="G381" s="8">
        <v>100</v>
      </c>
    </row>
    <row r="382" spans="1:7">
      <c r="A382" s="7">
        <v>381</v>
      </c>
      <c r="B382" s="9">
        <v>36042</v>
      </c>
      <c r="C382" s="8" t="s">
        <v>70</v>
      </c>
      <c r="D382" s="8" t="s">
        <v>83</v>
      </c>
      <c r="E382" s="8" t="s">
        <v>69</v>
      </c>
      <c r="F382" s="8">
        <v>1</v>
      </c>
      <c r="G382" s="8">
        <v>34</v>
      </c>
    </row>
    <row r="383" spans="1:7">
      <c r="A383" s="7">
        <v>382</v>
      </c>
      <c r="B383" s="9">
        <v>35938</v>
      </c>
      <c r="C383" s="8" t="s">
        <v>78</v>
      </c>
      <c r="D383" s="8" t="s">
        <v>75</v>
      </c>
      <c r="E383" s="8" t="s">
        <v>82</v>
      </c>
      <c r="F383" s="8">
        <v>3</v>
      </c>
      <c r="G383" s="8">
        <v>165</v>
      </c>
    </row>
    <row r="384" spans="1:7">
      <c r="A384" s="7">
        <v>383</v>
      </c>
      <c r="B384" s="9">
        <v>35981</v>
      </c>
      <c r="C384" s="8" t="s">
        <v>67</v>
      </c>
      <c r="D384" s="8" t="s">
        <v>73</v>
      </c>
      <c r="E384" s="8" t="s">
        <v>69</v>
      </c>
      <c r="F384" s="8">
        <v>4</v>
      </c>
      <c r="G384" s="8">
        <v>32</v>
      </c>
    </row>
    <row r="385" spans="1:7">
      <c r="A385" s="7">
        <v>384</v>
      </c>
      <c r="B385" s="9">
        <v>35883</v>
      </c>
      <c r="C385" s="8" t="s">
        <v>67</v>
      </c>
      <c r="D385" s="8" t="s">
        <v>71</v>
      </c>
      <c r="E385" s="8" t="s">
        <v>69</v>
      </c>
      <c r="F385" s="8">
        <v>2</v>
      </c>
      <c r="G385" s="8">
        <v>1196</v>
      </c>
    </row>
    <row r="386" spans="1:7">
      <c r="A386" s="7">
        <v>385</v>
      </c>
      <c r="B386" s="9">
        <v>35844</v>
      </c>
      <c r="C386" s="8" t="s">
        <v>70</v>
      </c>
      <c r="D386" s="8" t="s">
        <v>71</v>
      </c>
      <c r="E386" s="8" t="s">
        <v>69</v>
      </c>
      <c r="F386" s="8">
        <v>4</v>
      </c>
      <c r="G386" s="8">
        <v>2392</v>
      </c>
    </row>
    <row r="387" spans="1:7">
      <c r="A387" s="7">
        <v>386</v>
      </c>
      <c r="B387" s="9">
        <v>35926</v>
      </c>
      <c r="C387" s="8" t="s">
        <v>70</v>
      </c>
      <c r="D387" s="8" t="s">
        <v>77</v>
      </c>
      <c r="E387" s="8" t="s">
        <v>69</v>
      </c>
      <c r="F387" s="8">
        <v>3</v>
      </c>
      <c r="G387" s="8">
        <v>78</v>
      </c>
    </row>
    <row r="388" spans="1:7">
      <c r="A388" s="7">
        <v>387</v>
      </c>
      <c r="B388" s="9">
        <v>36125</v>
      </c>
      <c r="C388" s="8" t="s">
        <v>70</v>
      </c>
      <c r="D388" s="8" t="s">
        <v>83</v>
      </c>
      <c r="E388" s="8" t="s">
        <v>69</v>
      </c>
      <c r="F388" s="8">
        <v>2</v>
      </c>
      <c r="G388" s="8">
        <v>68</v>
      </c>
    </row>
    <row r="389" spans="1:7">
      <c r="A389" s="7">
        <v>388</v>
      </c>
      <c r="B389" s="9">
        <v>36099</v>
      </c>
      <c r="C389" s="8" t="s">
        <v>81</v>
      </c>
      <c r="D389" s="8" t="s">
        <v>73</v>
      </c>
      <c r="E389" s="8" t="s">
        <v>69</v>
      </c>
      <c r="F389" s="8">
        <v>4</v>
      </c>
      <c r="G389" s="8">
        <v>32</v>
      </c>
    </row>
    <row r="390" spans="1:7">
      <c r="A390" s="7">
        <v>389</v>
      </c>
      <c r="B390" s="9">
        <v>35885</v>
      </c>
      <c r="C390" s="8" t="s">
        <v>67</v>
      </c>
      <c r="D390" s="8" t="s">
        <v>74</v>
      </c>
      <c r="E390" s="8" t="s">
        <v>69</v>
      </c>
      <c r="F390" s="8">
        <v>2</v>
      </c>
      <c r="G390" s="8">
        <v>590</v>
      </c>
    </row>
    <row r="391" spans="1:7">
      <c r="A391" s="7">
        <v>390</v>
      </c>
      <c r="B391" s="9">
        <v>35915</v>
      </c>
      <c r="C391" s="8" t="s">
        <v>67</v>
      </c>
      <c r="D391" s="8" t="s">
        <v>75</v>
      </c>
      <c r="E391" s="8" t="s">
        <v>69</v>
      </c>
      <c r="F391" s="8">
        <v>5</v>
      </c>
      <c r="G391" s="8">
        <v>275</v>
      </c>
    </row>
    <row r="392" spans="1:7">
      <c r="A392" s="7">
        <v>391</v>
      </c>
      <c r="B392" s="9">
        <v>36016</v>
      </c>
      <c r="C392" s="8" t="s">
        <v>70</v>
      </c>
      <c r="D392" s="8" t="s">
        <v>68</v>
      </c>
      <c r="E392" s="8" t="s">
        <v>69</v>
      </c>
      <c r="F392" s="8">
        <v>3</v>
      </c>
      <c r="G392" s="8">
        <v>60</v>
      </c>
    </row>
    <row r="393" spans="1:7">
      <c r="A393" s="7">
        <v>392</v>
      </c>
      <c r="B393" s="9">
        <v>36135</v>
      </c>
      <c r="C393" s="8" t="s">
        <v>78</v>
      </c>
      <c r="D393" s="8" t="s">
        <v>73</v>
      </c>
      <c r="E393" s="8" t="s">
        <v>69</v>
      </c>
      <c r="F393" s="8">
        <v>1</v>
      </c>
      <c r="G393" s="8">
        <v>8</v>
      </c>
    </row>
    <row r="394" spans="1:7">
      <c r="A394" s="7">
        <v>393</v>
      </c>
      <c r="B394" s="9">
        <v>35877</v>
      </c>
      <c r="C394" s="8" t="s">
        <v>78</v>
      </c>
      <c r="D394" s="8" t="s">
        <v>71</v>
      </c>
      <c r="E394" s="8" t="s">
        <v>69</v>
      </c>
      <c r="F394" s="8">
        <v>2</v>
      </c>
      <c r="G394" s="8">
        <v>1196</v>
      </c>
    </row>
    <row r="395" spans="1:7">
      <c r="A395" s="7">
        <v>394</v>
      </c>
      <c r="B395" s="9">
        <v>35953</v>
      </c>
      <c r="C395" s="8" t="s">
        <v>84</v>
      </c>
      <c r="D395" s="8" t="s">
        <v>68</v>
      </c>
      <c r="E395" s="8" t="s">
        <v>69</v>
      </c>
      <c r="F395" s="8">
        <v>3</v>
      </c>
      <c r="G395" s="8">
        <v>60</v>
      </c>
    </row>
    <row r="396" spans="1:7">
      <c r="A396" s="7">
        <v>395</v>
      </c>
      <c r="B396" s="9">
        <v>36148</v>
      </c>
      <c r="C396" s="8" t="s">
        <v>84</v>
      </c>
      <c r="D396" s="8" t="s">
        <v>75</v>
      </c>
      <c r="E396" s="8" t="s">
        <v>69</v>
      </c>
      <c r="F396" s="8">
        <v>2</v>
      </c>
      <c r="G396" s="8">
        <v>110</v>
      </c>
    </row>
    <row r="397" spans="1:7">
      <c r="A397" s="7">
        <v>396</v>
      </c>
      <c r="B397" s="9">
        <v>35928</v>
      </c>
      <c r="C397" s="8" t="s">
        <v>78</v>
      </c>
      <c r="D397" s="8" t="s">
        <v>79</v>
      </c>
      <c r="E397" s="8" t="s">
        <v>72</v>
      </c>
      <c r="F397" s="8">
        <v>2</v>
      </c>
      <c r="G397" s="8">
        <v>30</v>
      </c>
    </row>
    <row r="398" spans="1:7">
      <c r="A398" s="7">
        <v>397</v>
      </c>
      <c r="B398" s="9">
        <v>35852</v>
      </c>
      <c r="C398" s="8" t="s">
        <v>70</v>
      </c>
      <c r="D398" s="8" t="s">
        <v>68</v>
      </c>
      <c r="E398" s="8" t="s">
        <v>69</v>
      </c>
      <c r="F398" s="8">
        <v>5</v>
      </c>
      <c r="G398" s="8">
        <v>100</v>
      </c>
    </row>
    <row r="399" spans="1:7">
      <c r="A399" s="7">
        <v>398</v>
      </c>
      <c r="B399" s="9">
        <v>35967</v>
      </c>
      <c r="C399" s="8" t="s">
        <v>78</v>
      </c>
      <c r="D399" s="8" t="s">
        <v>68</v>
      </c>
      <c r="E399" s="8" t="s">
        <v>69</v>
      </c>
      <c r="F399" s="8">
        <v>2</v>
      </c>
      <c r="G399" s="8">
        <v>40</v>
      </c>
    </row>
    <row r="400" spans="1:7">
      <c r="A400" s="7">
        <v>399</v>
      </c>
      <c r="B400" s="9">
        <v>35970</v>
      </c>
      <c r="C400" s="8" t="s">
        <v>67</v>
      </c>
      <c r="D400" s="8" t="s">
        <v>83</v>
      </c>
      <c r="E400" s="8" t="s">
        <v>69</v>
      </c>
      <c r="F400" s="8">
        <v>1</v>
      </c>
      <c r="G400" s="8">
        <v>34</v>
      </c>
    </row>
    <row r="401" spans="1:7">
      <c r="A401" s="7">
        <v>400</v>
      </c>
      <c r="B401" s="9">
        <v>35989</v>
      </c>
      <c r="C401" s="8" t="s">
        <v>81</v>
      </c>
      <c r="D401" s="8" t="s">
        <v>75</v>
      </c>
      <c r="E401" s="8" t="s">
        <v>72</v>
      </c>
      <c r="F401" s="8">
        <v>2</v>
      </c>
      <c r="G401" s="8">
        <v>110</v>
      </c>
    </row>
    <row r="402" spans="1:7">
      <c r="A402" s="7">
        <v>401</v>
      </c>
      <c r="B402" s="9">
        <v>35828</v>
      </c>
      <c r="C402" s="8" t="s">
        <v>70</v>
      </c>
      <c r="D402" s="8" t="s">
        <v>80</v>
      </c>
      <c r="E402" s="8" t="s">
        <v>69</v>
      </c>
      <c r="F402" s="8">
        <v>2</v>
      </c>
      <c r="G402" s="8">
        <v>704</v>
      </c>
    </row>
    <row r="403" spans="1:7">
      <c r="A403" s="7">
        <v>402</v>
      </c>
      <c r="B403" s="9">
        <v>35873</v>
      </c>
      <c r="C403" s="8" t="s">
        <v>67</v>
      </c>
      <c r="D403" s="8" t="s">
        <v>68</v>
      </c>
      <c r="E403" s="8" t="s">
        <v>69</v>
      </c>
      <c r="F403" s="8">
        <v>5</v>
      </c>
      <c r="G403" s="8">
        <v>100</v>
      </c>
    </row>
    <row r="404" spans="1:7">
      <c r="A404" s="7">
        <v>403</v>
      </c>
      <c r="B404" s="9">
        <v>35980</v>
      </c>
      <c r="C404" s="8" t="s">
        <v>70</v>
      </c>
      <c r="D404" s="8" t="s">
        <v>71</v>
      </c>
      <c r="E404" s="8" t="s">
        <v>69</v>
      </c>
      <c r="F404" s="8">
        <v>2</v>
      </c>
      <c r="G404" s="8">
        <v>1196</v>
      </c>
    </row>
    <row r="405" spans="1:7">
      <c r="A405" s="7">
        <v>404</v>
      </c>
      <c r="B405" s="9">
        <v>35889</v>
      </c>
      <c r="C405" s="8" t="s">
        <v>70</v>
      </c>
      <c r="D405" s="8" t="s">
        <v>83</v>
      </c>
      <c r="E405" s="8" t="s">
        <v>69</v>
      </c>
      <c r="F405" s="8">
        <v>5</v>
      </c>
      <c r="G405" s="8">
        <v>170</v>
      </c>
    </row>
    <row r="406" spans="1:7">
      <c r="A406" s="7">
        <v>405</v>
      </c>
      <c r="B406" s="9">
        <v>35902</v>
      </c>
      <c r="C406" s="8" t="s">
        <v>70</v>
      </c>
      <c r="D406" s="8" t="s">
        <v>68</v>
      </c>
      <c r="E406" s="8" t="s">
        <v>69</v>
      </c>
      <c r="F406" s="8">
        <v>3</v>
      </c>
      <c r="G406" s="8">
        <v>60</v>
      </c>
    </row>
    <row r="407" spans="1:7">
      <c r="A407" s="7">
        <v>406</v>
      </c>
      <c r="B407" s="9">
        <v>36122</v>
      </c>
      <c r="C407" s="8" t="s">
        <v>67</v>
      </c>
      <c r="D407" s="8" t="s">
        <v>71</v>
      </c>
      <c r="E407" s="8" t="s">
        <v>69</v>
      </c>
      <c r="F407" s="8">
        <v>4</v>
      </c>
      <c r="G407" s="8">
        <v>2392</v>
      </c>
    </row>
    <row r="408" spans="1:7">
      <c r="A408" s="7">
        <v>407</v>
      </c>
      <c r="B408" s="9">
        <v>36009</v>
      </c>
      <c r="C408" s="8" t="s">
        <v>67</v>
      </c>
      <c r="D408" s="8" t="s">
        <v>71</v>
      </c>
      <c r="E408" s="8" t="s">
        <v>69</v>
      </c>
      <c r="F408" s="8">
        <v>4</v>
      </c>
      <c r="G408" s="8">
        <v>2392</v>
      </c>
    </row>
    <row r="409" spans="1:7">
      <c r="A409" s="7">
        <v>408</v>
      </c>
      <c r="B409" s="9">
        <v>36132</v>
      </c>
      <c r="C409" s="8" t="s">
        <v>67</v>
      </c>
      <c r="D409" s="8" t="s">
        <v>80</v>
      </c>
      <c r="E409" s="8" t="s">
        <v>69</v>
      </c>
      <c r="F409" s="8">
        <v>4</v>
      </c>
      <c r="G409" s="8">
        <v>1408</v>
      </c>
    </row>
    <row r="410" spans="1:7">
      <c r="A410" s="7">
        <v>409</v>
      </c>
      <c r="B410" s="9">
        <v>35947</v>
      </c>
      <c r="C410" s="8" t="s">
        <v>81</v>
      </c>
      <c r="D410" s="8" t="s">
        <v>77</v>
      </c>
      <c r="E410" s="8" t="s">
        <v>69</v>
      </c>
      <c r="F410" s="8">
        <v>2</v>
      </c>
      <c r="G410" s="8">
        <v>52</v>
      </c>
    </row>
    <row r="411" spans="1:7">
      <c r="A411" s="7">
        <v>410</v>
      </c>
      <c r="B411" s="9">
        <v>35821</v>
      </c>
      <c r="C411" s="8" t="s">
        <v>70</v>
      </c>
      <c r="D411" s="8" t="s">
        <v>80</v>
      </c>
      <c r="E411" s="8" t="s">
        <v>69</v>
      </c>
      <c r="F411" s="8">
        <v>4</v>
      </c>
      <c r="G411" s="8">
        <v>1408</v>
      </c>
    </row>
    <row r="412" spans="1:7">
      <c r="A412" s="7">
        <v>411</v>
      </c>
      <c r="B412" s="9">
        <v>36056</v>
      </c>
      <c r="C412" s="8" t="s">
        <v>70</v>
      </c>
      <c r="D412" s="8" t="s">
        <v>76</v>
      </c>
      <c r="E412" s="8" t="s">
        <v>69</v>
      </c>
      <c r="F412" s="8">
        <v>4</v>
      </c>
      <c r="G412" s="8">
        <v>380</v>
      </c>
    </row>
    <row r="413" spans="1:7">
      <c r="A413" s="7">
        <v>412</v>
      </c>
      <c r="B413" s="9">
        <v>36015</v>
      </c>
      <c r="C413" s="8" t="s">
        <v>70</v>
      </c>
      <c r="D413" s="8" t="s">
        <v>71</v>
      </c>
      <c r="E413" s="8" t="s">
        <v>72</v>
      </c>
      <c r="F413" s="8">
        <v>4</v>
      </c>
      <c r="G413" s="8">
        <v>2392</v>
      </c>
    </row>
    <row r="414" spans="1:7">
      <c r="A414" s="7">
        <v>413</v>
      </c>
      <c r="B414" s="9">
        <v>35904</v>
      </c>
      <c r="C414" s="8" t="s">
        <v>78</v>
      </c>
      <c r="D414" s="8" t="s">
        <v>76</v>
      </c>
      <c r="E414" s="8" t="s">
        <v>72</v>
      </c>
      <c r="F414" s="8">
        <v>4</v>
      </c>
      <c r="G414" s="8">
        <v>380</v>
      </c>
    </row>
    <row r="415" spans="1:7">
      <c r="A415" s="7">
        <v>414</v>
      </c>
      <c r="B415" s="9">
        <v>35951</v>
      </c>
      <c r="C415" s="8" t="s">
        <v>70</v>
      </c>
      <c r="D415" s="8" t="s">
        <v>79</v>
      </c>
      <c r="E415" s="8" t="s">
        <v>72</v>
      </c>
      <c r="F415" s="8">
        <v>5</v>
      </c>
      <c r="G415" s="8">
        <v>75</v>
      </c>
    </row>
    <row r="416" spans="1:7">
      <c r="A416" s="7">
        <v>415</v>
      </c>
      <c r="B416" s="9">
        <v>36149</v>
      </c>
      <c r="C416" s="8" t="s">
        <v>70</v>
      </c>
      <c r="D416" s="8" t="s">
        <v>68</v>
      </c>
      <c r="E416" s="8" t="s">
        <v>69</v>
      </c>
      <c r="F416" s="8">
        <v>3</v>
      </c>
      <c r="G416" s="8">
        <v>60</v>
      </c>
    </row>
    <row r="417" spans="1:7">
      <c r="A417" s="7">
        <v>416</v>
      </c>
      <c r="B417" s="9">
        <v>36148</v>
      </c>
      <c r="C417" s="8" t="s">
        <v>67</v>
      </c>
      <c r="D417" s="8" t="s">
        <v>77</v>
      </c>
      <c r="E417" s="8" t="s">
        <v>69</v>
      </c>
      <c r="F417" s="8">
        <v>4</v>
      </c>
      <c r="G417" s="8">
        <v>104</v>
      </c>
    </row>
    <row r="418" spans="1:7">
      <c r="A418" s="7">
        <v>417</v>
      </c>
      <c r="B418" s="9">
        <v>36002</v>
      </c>
      <c r="C418" s="8" t="s">
        <v>78</v>
      </c>
      <c r="D418" s="8" t="s">
        <v>71</v>
      </c>
      <c r="E418" s="8" t="s">
        <v>72</v>
      </c>
      <c r="F418" s="8">
        <v>4</v>
      </c>
      <c r="G418" s="8">
        <v>2392</v>
      </c>
    </row>
    <row r="419" spans="1:7">
      <c r="A419" s="7">
        <v>418</v>
      </c>
      <c r="B419" s="9">
        <v>36130</v>
      </c>
      <c r="C419" s="8" t="s">
        <v>70</v>
      </c>
      <c r="D419" s="8" t="s">
        <v>75</v>
      </c>
      <c r="E419" s="8" t="s">
        <v>72</v>
      </c>
      <c r="F419" s="8">
        <v>4</v>
      </c>
      <c r="G419" s="8">
        <v>220</v>
      </c>
    </row>
    <row r="420" spans="1:7">
      <c r="A420" s="7">
        <v>419</v>
      </c>
      <c r="B420" s="9">
        <v>36058</v>
      </c>
      <c r="C420" s="8" t="s">
        <v>70</v>
      </c>
      <c r="D420" s="8" t="s">
        <v>80</v>
      </c>
      <c r="E420" s="8" t="s">
        <v>69</v>
      </c>
      <c r="F420" s="8">
        <v>2</v>
      </c>
      <c r="G420" s="8">
        <v>704</v>
      </c>
    </row>
    <row r="421" spans="1:7">
      <c r="A421" s="7">
        <v>420</v>
      </c>
      <c r="B421" s="9">
        <v>35923</v>
      </c>
      <c r="C421" s="8" t="s">
        <v>70</v>
      </c>
      <c r="D421" s="8" t="s">
        <v>73</v>
      </c>
      <c r="E421" s="8" t="s">
        <v>69</v>
      </c>
      <c r="F421" s="8">
        <v>1</v>
      </c>
      <c r="G421" s="8">
        <v>8</v>
      </c>
    </row>
    <row r="422" spans="1:7">
      <c r="A422" s="7">
        <v>421</v>
      </c>
      <c r="B422" s="9">
        <v>36035</v>
      </c>
      <c r="C422" s="8" t="s">
        <v>70</v>
      </c>
      <c r="D422" s="8" t="s">
        <v>73</v>
      </c>
      <c r="E422" s="8" t="s">
        <v>69</v>
      </c>
      <c r="F422" s="8">
        <v>2</v>
      </c>
      <c r="G422" s="8">
        <v>16</v>
      </c>
    </row>
    <row r="423" spans="1:7">
      <c r="A423" s="7">
        <v>422</v>
      </c>
      <c r="B423" s="9">
        <v>35892</v>
      </c>
      <c r="C423" s="8" t="s">
        <v>70</v>
      </c>
      <c r="D423" s="8" t="s">
        <v>73</v>
      </c>
      <c r="E423" s="8" t="s">
        <v>69</v>
      </c>
      <c r="F423" s="8">
        <v>3</v>
      </c>
      <c r="G423" s="8">
        <v>24</v>
      </c>
    </row>
    <row r="424" spans="1:7">
      <c r="A424" s="7">
        <v>423</v>
      </c>
      <c r="B424" s="9">
        <v>35884</v>
      </c>
      <c r="C424" s="8" t="s">
        <v>70</v>
      </c>
      <c r="D424" s="8" t="s">
        <v>74</v>
      </c>
      <c r="E424" s="8" t="s">
        <v>69</v>
      </c>
      <c r="F424" s="8">
        <v>5</v>
      </c>
      <c r="G424" s="8">
        <v>1475</v>
      </c>
    </row>
    <row r="425" spans="1:7">
      <c r="A425" s="7">
        <v>424</v>
      </c>
      <c r="B425" s="9">
        <v>36098</v>
      </c>
      <c r="C425" s="8" t="s">
        <v>78</v>
      </c>
      <c r="D425" s="8" t="s">
        <v>73</v>
      </c>
      <c r="E425" s="8" t="s">
        <v>69</v>
      </c>
      <c r="F425" s="8">
        <v>2</v>
      </c>
      <c r="G425" s="8">
        <v>16</v>
      </c>
    </row>
    <row r="426" spans="1:7">
      <c r="A426" s="7">
        <v>425</v>
      </c>
      <c r="B426" s="9">
        <v>36083</v>
      </c>
      <c r="C426" s="8" t="s">
        <v>70</v>
      </c>
      <c r="D426" s="8" t="s">
        <v>68</v>
      </c>
      <c r="E426" s="8" t="s">
        <v>72</v>
      </c>
      <c r="F426" s="8">
        <v>5</v>
      </c>
      <c r="G426" s="8">
        <v>100</v>
      </c>
    </row>
    <row r="427" spans="1:7">
      <c r="A427" s="7">
        <v>426</v>
      </c>
      <c r="B427" s="9">
        <v>35822</v>
      </c>
      <c r="C427" s="8" t="s">
        <v>70</v>
      </c>
      <c r="D427" s="8" t="s">
        <v>77</v>
      </c>
      <c r="E427" s="8" t="s">
        <v>69</v>
      </c>
      <c r="F427" s="8">
        <v>2</v>
      </c>
      <c r="G427" s="8">
        <v>52</v>
      </c>
    </row>
    <row r="428" spans="1:7">
      <c r="A428" s="7">
        <v>427</v>
      </c>
      <c r="B428" s="9">
        <v>35837</v>
      </c>
      <c r="C428" s="8" t="s">
        <v>70</v>
      </c>
      <c r="D428" s="8" t="s">
        <v>79</v>
      </c>
      <c r="E428" s="8" t="s">
        <v>69</v>
      </c>
      <c r="F428" s="8">
        <v>3</v>
      </c>
      <c r="G428" s="8">
        <v>45</v>
      </c>
    </row>
    <row r="429" spans="1:7">
      <c r="A429" s="7">
        <v>428</v>
      </c>
      <c r="B429" s="9">
        <v>35862</v>
      </c>
      <c r="C429" s="8" t="s">
        <v>67</v>
      </c>
      <c r="D429" s="8" t="s">
        <v>68</v>
      </c>
      <c r="E429" s="8" t="s">
        <v>69</v>
      </c>
      <c r="F429" s="8">
        <v>4</v>
      </c>
      <c r="G429" s="8">
        <v>80</v>
      </c>
    </row>
    <row r="430" spans="1:7">
      <c r="A430" s="7">
        <v>429</v>
      </c>
      <c r="B430" s="9">
        <v>35883</v>
      </c>
      <c r="C430" s="8" t="s">
        <v>81</v>
      </c>
      <c r="D430" s="8" t="s">
        <v>71</v>
      </c>
      <c r="E430" s="8" t="s">
        <v>69</v>
      </c>
      <c r="F430" s="8">
        <v>5</v>
      </c>
      <c r="G430" s="8">
        <v>2990</v>
      </c>
    </row>
    <row r="431" spans="1:7">
      <c r="A431" s="7">
        <v>430</v>
      </c>
      <c r="B431" s="9">
        <v>35907</v>
      </c>
      <c r="C431" s="8" t="s">
        <v>67</v>
      </c>
      <c r="D431" s="8" t="s">
        <v>75</v>
      </c>
      <c r="E431" s="8" t="s">
        <v>72</v>
      </c>
      <c r="F431" s="8">
        <v>2</v>
      </c>
      <c r="G431" s="8">
        <v>110</v>
      </c>
    </row>
    <row r="432" spans="1:7">
      <c r="A432" s="7">
        <v>431</v>
      </c>
      <c r="B432" s="9">
        <v>35946</v>
      </c>
      <c r="C432" s="8" t="s">
        <v>70</v>
      </c>
      <c r="D432" s="8" t="s">
        <v>80</v>
      </c>
      <c r="E432" s="8" t="s">
        <v>69</v>
      </c>
      <c r="F432" s="8">
        <v>4</v>
      </c>
      <c r="G432" s="8">
        <v>1408</v>
      </c>
    </row>
    <row r="433" spans="1:7">
      <c r="A433" s="7">
        <v>432</v>
      </c>
      <c r="B433" s="9">
        <v>35992</v>
      </c>
      <c r="C433" s="8" t="s">
        <v>81</v>
      </c>
      <c r="D433" s="8" t="s">
        <v>71</v>
      </c>
      <c r="E433" s="8" t="s">
        <v>69</v>
      </c>
      <c r="F433" s="8">
        <v>2</v>
      </c>
      <c r="G433" s="8">
        <v>1196</v>
      </c>
    </row>
    <row r="434" spans="1:7">
      <c r="A434" s="7">
        <v>433</v>
      </c>
      <c r="B434" s="9">
        <v>35891</v>
      </c>
      <c r="C434" s="8" t="s">
        <v>67</v>
      </c>
      <c r="D434" s="8" t="s">
        <v>75</v>
      </c>
      <c r="E434" s="8" t="s">
        <v>82</v>
      </c>
      <c r="F434" s="8">
        <v>3</v>
      </c>
      <c r="G434" s="8">
        <v>165</v>
      </c>
    </row>
    <row r="435" spans="1:7">
      <c r="A435" s="7">
        <v>434</v>
      </c>
      <c r="B435" s="9">
        <v>35890</v>
      </c>
      <c r="C435" s="8" t="s">
        <v>70</v>
      </c>
      <c r="D435" s="8" t="s">
        <v>74</v>
      </c>
      <c r="E435" s="8" t="s">
        <v>69</v>
      </c>
      <c r="F435" s="8">
        <v>1</v>
      </c>
      <c r="G435" s="8">
        <v>295</v>
      </c>
    </row>
    <row r="436" spans="1:7">
      <c r="A436" s="7">
        <v>435</v>
      </c>
      <c r="B436" s="9">
        <v>36067</v>
      </c>
      <c r="C436" s="8" t="s">
        <v>78</v>
      </c>
      <c r="D436" s="8" t="s">
        <v>75</v>
      </c>
      <c r="E436" s="8" t="s">
        <v>69</v>
      </c>
      <c r="F436" s="8">
        <v>3</v>
      </c>
      <c r="G436" s="8">
        <v>165</v>
      </c>
    </row>
    <row r="437" spans="1:7">
      <c r="A437" s="7">
        <v>436</v>
      </c>
      <c r="B437" s="9">
        <v>35998</v>
      </c>
      <c r="C437" s="8" t="s">
        <v>70</v>
      </c>
      <c r="D437" s="8" t="s">
        <v>71</v>
      </c>
      <c r="E437" s="8" t="s">
        <v>69</v>
      </c>
      <c r="F437" s="8">
        <v>2</v>
      </c>
      <c r="G437" s="8">
        <v>1196</v>
      </c>
    </row>
    <row r="438" spans="1:7">
      <c r="A438" s="7">
        <v>437</v>
      </c>
      <c r="B438" s="9">
        <v>36010</v>
      </c>
      <c r="C438" s="8" t="s">
        <v>70</v>
      </c>
      <c r="D438" s="8" t="s">
        <v>83</v>
      </c>
      <c r="E438" s="8" t="s">
        <v>69</v>
      </c>
      <c r="F438" s="8">
        <v>1</v>
      </c>
      <c r="G438" s="8">
        <v>34</v>
      </c>
    </row>
    <row r="439" spans="1:7">
      <c r="A439" s="7">
        <v>438</v>
      </c>
      <c r="B439" s="9">
        <v>35860</v>
      </c>
      <c r="C439" s="8" t="s">
        <v>70</v>
      </c>
      <c r="D439" s="8" t="s">
        <v>68</v>
      </c>
      <c r="E439" s="8" t="s">
        <v>69</v>
      </c>
      <c r="F439" s="8">
        <v>3</v>
      </c>
      <c r="G439" s="8">
        <v>60</v>
      </c>
    </row>
    <row r="440" spans="1:7">
      <c r="A440" s="7">
        <v>439</v>
      </c>
      <c r="B440" s="9">
        <v>36034</v>
      </c>
      <c r="C440" s="8" t="s">
        <v>70</v>
      </c>
      <c r="D440" s="8" t="s">
        <v>71</v>
      </c>
      <c r="E440" s="8" t="s">
        <v>69</v>
      </c>
      <c r="F440" s="8">
        <v>5</v>
      </c>
      <c r="G440" s="8">
        <v>2990</v>
      </c>
    </row>
    <row r="441" spans="1:7">
      <c r="A441" s="7">
        <v>440</v>
      </c>
      <c r="B441" s="9">
        <v>35930</v>
      </c>
      <c r="C441" s="8" t="s">
        <v>78</v>
      </c>
      <c r="D441" s="8" t="s">
        <v>77</v>
      </c>
      <c r="E441" s="8" t="s">
        <v>69</v>
      </c>
      <c r="F441" s="8">
        <v>3</v>
      </c>
      <c r="G441" s="8">
        <v>78</v>
      </c>
    </row>
    <row r="442" spans="1:7">
      <c r="A442" s="7">
        <v>441</v>
      </c>
      <c r="B442" s="9">
        <v>35916</v>
      </c>
      <c r="C442" s="8" t="s">
        <v>70</v>
      </c>
      <c r="D442" s="8" t="s">
        <v>77</v>
      </c>
      <c r="E442" s="8" t="s">
        <v>69</v>
      </c>
      <c r="F442" s="8">
        <v>5</v>
      </c>
      <c r="G442" s="8">
        <v>130</v>
      </c>
    </row>
    <row r="443" spans="1:7">
      <c r="A443" s="7">
        <v>442</v>
      </c>
      <c r="B443" s="9">
        <v>36152</v>
      </c>
      <c r="C443" s="8" t="s">
        <v>70</v>
      </c>
      <c r="D443" s="8" t="s">
        <v>77</v>
      </c>
      <c r="E443" s="8" t="s">
        <v>72</v>
      </c>
      <c r="F443" s="8">
        <v>4</v>
      </c>
      <c r="G443" s="8">
        <v>104</v>
      </c>
    </row>
    <row r="444" spans="1:7">
      <c r="A444" s="7">
        <v>443</v>
      </c>
      <c r="B444" s="9">
        <v>35806</v>
      </c>
      <c r="C444" s="8" t="s">
        <v>78</v>
      </c>
      <c r="D444" s="8" t="s">
        <v>68</v>
      </c>
      <c r="E444" s="8" t="s">
        <v>69</v>
      </c>
      <c r="F444" s="8">
        <v>1</v>
      </c>
      <c r="G444" s="8">
        <v>20</v>
      </c>
    </row>
    <row r="445" spans="1:7">
      <c r="A445" s="7">
        <v>444</v>
      </c>
      <c r="B445" s="9">
        <v>36131</v>
      </c>
      <c r="C445" s="8" t="s">
        <v>70</v>
      </c>
      <c r="D445" s="8" t="s">
        <v>80</v>
      </c>
      <c r="E445" s="8" t="s">
        <v>69</v>
      </c>
      <c r="F445" s="8">
        <v>4</v>
      </c>
      <c r="G445" s="8">
        <v>1408</v>
      </c>
    </row>
    <row r="446" spans="1:7">
      <c r="A446" s="7">
        <v>445</v>
      </c>
      <c r="B446" s="9">
        <v>36040</v>
      </c>
      <c r="C446" s="8" t="s">
        <v>81</v>
      </c>
      <c r="D446" s="8" t="s">
        <v>77</v>
      </c>
      <c r="E446" s="8" t="s">
        <v>72</v>
      </c>
      <c r="F446" s="8">
        <v>3</v>
      </c>
      <c r="G446" s="8">
        <v>78</v>
      </c>
    </row>
    <row r="447" spans="1:7">
      <c r="A447" s="7">
        <v>446</v>
      </c>
      <c r="B447" s="9">
        <v>36033</v>
      </c>
      <c r="C447" s="8" t="s">
        <v>70</v>
      </c>
      <c r="D447" s="8" t="s">
        <v>77</v>
      </c>
      <c r="E447" s="8" t="s">
        <v>69</v>
      </c>
      <c r="F447" s="8">
        <v>5</v>
      </c>
      <c r="G447" s="8">
        <v>130</v>
      </c>
    </row>
    <row r="448" spans="1:7">
      <c r="A448" s="7">
        <v>447</v>
      </c>
      <c r="B448" s="9">
        <v>35846</v>
      </c>
      <c r="C448" s="8" t="s">
        <v>70</v>
      </c>
      <c r="D448" s="8" t="s">
        <v>75</v>
      </c>
      <c r="E448" s="8" t="s">
        <v>69</v>
      </c>
      <c r="F448" s="8">
        <v>5</v>
      </c>
      <c r="G448" s="8">
        <v>275</v>
      </c>
    </row>
    <row r="449" spans="1:7">
      <c r="A449" s="7">
        <v>448</v>
      </c>
      <c r="B449" s="9">
        <v>35823</v>
      </c>
      <c r="C449" s="8" t="s">
        <v>70</v>
      </c>
      <c r="D449" s="8" t="s">
        <v>68</v>
      </c>
      <c r="E449" s="8" t="s">
        <v>69</v>
      </c>
      <c r="F449" s="8">
        <v>1</v>
      </c>
      <c r="G449" s="8">
        <v>20</v>
      </c>
    </row>
    <row r="450" spans="1:7">
      <c r="A450" s="7">
        <v>449</v>
      </c>
      <c r="B450" s="9">
        <v>36069</v>
      </c>
      <c r="C450" s="8" t="s">
        <v>70</v>
      </c>
      <c r="D450" s="8" t="s">
        <v>71</v>
      </c>
      <c r="E450" s="8" t="s">
        <v>69</v>
      </c>
      <c r="F450" s="8">
        <v>3</v>
      </c>
      <c r="G450" s="8">
        <v>1794</v>
      </c>
    </row>
    <row r="451" spans="1:7">
      <c r="A451" s="7">
        <v>450</v>
      </c>
      <c r="B451" s="9">
        <v>36114</v>
      </c>
      <c r="C451" s="8" t="s">
        <v>84</v>
      </c>
      <c r="D451" s="8" t="s">
        <v>83</v>
      </c>
      <c r="E451" s="8" t="s">
        <v>69</v>
      </c>
      <c r="F451" s="8">
        <v>2</v>
      </c>
      <c r="G451" s="8">
        <v>68</v>
      </c>
    </row>
    <row r="452" spans="1:7">
      <c r="A452" s="7">
        <v>451</v>
      </c>
      <c r="B452" s="9">
        <v>35982</v>
      </c>
      <c r="C452" s="8" t="s">
        <v>78</v>
      </c>
      <c r="D452" s="8" t="s">
        <v>77</v>
      </c>
      <c r="E452" s="8" t="s">
        <v>82</v>
      </c>
      <c r="F452" s="8">
        <v>3</v>
      </c>
      <c r="G452" s="8">
        <v>78</v>
      </c>
    </row>
    <row r="453" spans="1:7">
      <c r="A453" s="7">
        <v>452</v>
      </c>
      <c r="B453" s="9">
        <v>35980</v>
      </c>
      <c r="C453" s="8" t="s">
        <v>78</v>
      </c>
      <c r="D453" s="8" t="s">
        <v>80</v>
      </c>
      <c r="E453" s="8" t="s">
        <v>69</v>
      </c>
      <c r="F453" s="8">
        <v>1</v>
      </c>
      <c r="G453" s="8">
        <v>352</v>
      </c>
    </row>
    <row r="454" spans="1:7">
      <c r="A454" s="7">
        <v>453</v>
      </c>
      <c r="B454" s="9">
        <v>35992</v>
      </c>
      <c r="C454" s="8" t="s">
        <v>70</v>
      </c>
      <c r="D454" s="8" t="s">
        <v>73</v>
      </c>
      <c r="E454" s="8" t="s">
        <v>82</v>
      </c>
      <c r="F454" s="8">
        <v>4</v>
      </c>
      <c r="G454" s="8">
        <v>32</v>
      </c>
    </row>
    <row r="455" spans="1:7">
      <c r="A455" s="7">
        <v>454</v>
      </c>
      <c r="B455" s="9">
        <v>35860</v>
      </c>
      <c r="C455" s="8" t="s">
        <v>70</v>
      </c>
      <c r="D455" s="8" t="s">
        <v>71</v>
      </c>
      <c r="E455" s="8" t="s">
        <v>69</v>
      </c>
      <c r="F455" s="8">
        <v>3</v>
      </c>
      <c r="G455" s="8">
        <v>1794</v>
      </c>
    </row>
    <row r="456" spans="1:7">
      <c r="A456" s="7">
        <v>455</v>
      </c>
      <c r="B456" s="9">
        <v>36108</v>
      </c>
      <c r="C456" s="8" t="s">
        <v>70</v>
      </c>
      <c r="D456" s="8" t="s">
        <v>73</v>
      </c>
      <c r="E456" s="8" t="s">
        <v>69</v>
      </c>
      <c r="F456" s="8">
        <v>3</v>
      </c>
      <c r="G456" s="8">
        <v>24</v>
      </c>
    </row>
    <row r="457" spans="1:7">
      <c r="A457" s="7">
        <v>456</v>
      </c>
      <c r="B457" s="9">
        <v>36089</v>
      </c>
      <c r="C457" s="8" t="s">
        <v>67</v>
      </c>
      <c r="D457" s="8" t="s">
        <v>75</v>
      </c>
      <c r="E457" s="8" t="s">
        <v>69</v>
      </c>
      <c r="F457" s="8">
        <v>3</v>
      </c>
      <c r="G457" s="8">
        <v>165</v>
      </c>
    </row>
    <row r="458" spans="1:7">
      <c r="A458" s="7">
        <v>457</v>
      </c>
      <c r="B458" s="9">
        <v>36013</v>
      </c>
      <c r="C458" s="8" t="s">
        <v>84</v>
      </c>
      <c r="D458" s="8" t="s">
        <v>77</v>
      </c>
      <c r="E458" s="8" t="s">
        <v>69</v>
      </c>
      <c r="F458" s="8">
        <v>4</v>
      </c>
      <c r="G458" s="8">
        <v>104</v>
      </c>
    </row>
    <row r="459" spans="1:7">
      <c r="A459" s="7">
        <v>458</v>
      </c>
      <c r="B459" s="9">
        <v>35976</v>
      </c>
      <c r="C459" s="8" t="s">
        <v>70</v>
      </c>
      <c r="D459" s="8" t="s">
        <v>71</v>
      </c>
      <c r="E459" s="8" t="s">
        <v>69</v>
      </c>
      <c r="F459" s="8">
        <v>3</v>
      </c>
      <c r="G459" s="8">
        <v>1794</v>
      </c>
    </row>
    <row r="460" spans="1:7">
      <c r="A460" s="7">
        <v>459</v>
      </c>
      <c r="B460" s="9">
        <v>36115</v>
      </c>
      <c r="C460" s="8" t="s">
        <v>67</v>
      </c>
      <c r="D460" s="8" t="s">
        <v>83</v>
      </c>
      <c r="E460" s="8" t="s">
        <v>69</v>
      </c>
      <c r="F460" s="8">
        <v>2</v>
      </c>
      <c r="G460" s="8">
        <v>68</v>
      </c>
    </row>
    <row r="461" spans="1:7">
      <c r="A461" s="7">
        <v>460</v>
      </c>
      <c r="B461" s="9">
        <v>36028</v>
      </c>
      <c r="C461" s="8" t="s">
        <v>81</v>
      </c>
      <c r="D461" s="8" t="s">
        <v>71</v>
      </c>
      <c r="E461" s="8" t="s">
        <v>69</v>
      </c>
      <c r="F461" s="8">
        <v>3</v>
      </c>
      <c r="G461" s="8">
        <v>1794</v>
      </c>
    </row>
    <row r="462" spans="1:7">
      <c r="A462" s="7">
        <v>461</v>
      </c>
      <c r="B462" s="9">
        <v>35957</v>
      </c>
      <c r="C462" s="8" t="s">
        <v>67</v>
      </c>
      <c r="D462" s="8" t="s">
        <v>71</v>
      </c>
      <c r="E462" s="8" t="s">
        <v>69</v>
      </c>
      <c r="F462" s="8">
        <v>1</v>
      </c>
      <c r="G462" s="8">
        <v>598</v>
      </c>
    </row>
    <row r="463" spans="1:7">
      <c r="A463" s="7">
        <v>462</v>
      </c>
      <c r="B463" s="9">
        <v>35870</v>
      </c>
      <c r="C463" s="8" t="s">
        <v>81</v>
      </c>
      <c r="D463" s="8" t="s">
        <v>75</v>
      </c>
      <c r="E463" s="8" t="s">
        <v>69</v>
      </c>
      <c r="F463" s="8">
        <v>2</v>
      </c>
      <c r="G463" s="8">
        <v>110</v>
      </c>
    </row>
    <row r="464" spans="1:7">
      <c r="A464" s="7">
        <v>463</v>
      </c>
      <c r="B464" s="9">
        <v>36156</v>
      </c>
      <c r="C464" s="8" t="s">
        <v>78</v>
      </c>
      <c r="D464" s="8" t="s">
        <v>68</v>
      </c>
      <c r="E464" s="8" t="s">
        <v>82</v>
      </c>
      <c r="F464" s="8">
        <v>5</v>
      </c>
      <c r="G464" s="8">
        <v>100</v>
      </c>
    </row>
    <row r="465" spans="1:7">
      <c r="A465" s="7">
        <v>464</v>
      </c>
      <c r="B465" s="9">
        <v>35891</v>
      </c>
      <c r="C465" s="8" t="s">
        <v>67</v>
      </c>
      <c r="D465" s="8" t="s">
        <v>83</v>
      </c>
      <c r="E465" s="8" t="s">
        <v>69</v>
      </c>
      <c r="F465" s="8">
        <v>3</v>
      </c>
      <c r="G465" s="8">
        <v>102</v>
      </c>
    </row>
    <row r="466" spans="1:7">
      <c r="A466" s="7">
        <v>465</v>
      </c>
      <c r="B466" s="9">
        <v>35895</v>
      </c>
      <c r="C466" s="8" t="s">
        <v>81</v>
      </c>
      <c r="D466" s="8" t="s">
        <v>68</v>
      </c>
      <c r="E466" s="8" t="s">
        <v>72</v>
      </c>
      <c r="F466" s="8">
        <v>3</v>
      </c>
      <c r="G466" s="8">
        <v>60</v>
      </c>
    </row>
    <row r="467" spans="1:7">
      <c r="A467" s="7">
        <v>466</v>
      </c>
      <c r="B467" s="9">
        <v>36020</v>
      </c>
      <c r="C467" s="8" t="s">
        <v>67</v>
      </c>
      <c r="D467" s="8" t="s">
        <v>76</v>
      </c>
      <c r="E467" s="8" t="s">
        <v>69</v>
      </c>
      <c r="F467" s="8">
        <v>2</v>
      </c>
      <c r="G467" s="8">
        <v>190</v>
      </c>
    </row>
    <row r="468" spans="1:7">
      <c r="A468" s="7">
        <v>467</v>
      </c>
      <c r="B468" s="9">
        <v>36046</v>
      </c>
      <c r="C468" s="8" t="s">
        <v>70</v>
      </c>
      <c r="D468" s="8" t="s">
        <v>83</v>
      </c>
      <c r="E468" s="8" t="s">
        <v>69</v>
      </c>
      <c r="F468" s="8">
        <v>3</v>
      </c>
      <c r="G468" s="8">
        <v>102</v>
      </c>
    </row>
    <row r="469" spans="1:7">
      <c r="A469" s="7">
        <v>468</v>
      </c>
      <c r="B469" s="9">
        <v>36061</v>
      </c>
      <c r="C469" s="8" t="s">
        <v>70</v>
      </c>
      <c r="D469" s="8" t="s">
        <v>71</v>
      </c>
      <c r="E469" s="8" t="s">
        <v>69</v>
      </c>
      <c r="F469" s="8">
        <v>2</v>
      </c>
      <c r="G469" s="8">
        <v>1196</v>
      </c>
    </row>
    <row r="470" spans="1:7">
      <c r="A470" s="7">
        <v>469</v>
      </c>
      <c r="B470" s="9">
        <v>35885</v>
      </c>
      <c r="C470" s="8" t="s">
        <v>81</v>
      </c>
      <c r="D470" s="8" t="s">
        <v>71</v>
      </c>
      <c r="E470" s="8" t="s">
        <v>72</v>
      </c>
      <c r="F470" s="8">
        <v>3</v>
      </c>
      <c r="G470" s="8">
        <v>1794</v>
      </c>
    </row>
    <row r="471" spans="1:7">
      <c r="A471" s="7">
        <v>470</v>
      </c>
      <c r="B471" s="9">
        <v>35837</v>
      </c>
      <c r="C471" s="8" t="s">
        <v>70</v>
      </c>
      <c r="D471" s="8" t="s">
        <v>68</v>
      </c>
      <c r="E471" s="8" t="s">
        <v>82</v>
      </c>
      <c r="F471" s="8">
        <v>3</v>
      </c>
      <c r="G471" s="8">
        <v>60</v>
      </c>
    </row>
    <row r="472" spans="1:7">
      <c r="A472" s="7">
        <v>471</v>
      </c>
      <c r="B472" s="9">
        <v>36067</v>
      </c>
      <c r="C472" s="8" t="s">
        <v>78</v>
      </c>
      <c r="D472" s="8" t="s">
        <v>68</v>
      </c>
      <c r="E472" s="8" t="s">
        <v>69</v>
      </c>
      <c r="F472" s="8">
        <v>5</v>
      </c>
      <c r="G472" s="8">
        <v>100</v>
      </c>
    </row>
    <row r="473" spans="1:7">
      <c r="A473" s="7">
        <v>472</v>
      </c>
      <c r="B473" s="9">
        <v>36025</v>
      </c>
      <c r="C473" s="8" t="s">
        <v>70</v>
      </c>
      <c r="D473" s="8" t="s">
        <v>83</v>
      </c>
      <c r="E473" s="8" t="s">
        <v>69</v>
      </c>
      <c r="F473" s="8">
        <v>4</v>
      </c>
      <c r="G473" s="8">
        <v>136</v>
      </c>
    </row>
    <row r="474" spans="1:7">
      <c r="A474" s="7">
        <v>473</v>
      </c>
      <c r="B474" s="9">
        <v>35821</v>
      </c>
      <c r="C474" s="8" t="s">
        <v>67</v>
      </c>
      <c r="D474" s="8" t="s">
        <v>75</v>
      </c>
      <c r="E474" s="8" t="s">
        <v>69</v>
      </c>
      <c r="F474" s="8">
        <v>2</v>
      </c>
      <c r="G474" s="8">
        <v>110</v>
      </c>
    </row>
    <row r="475" spans="1:7">
      <c r="A475" s="7">
        <v>474</v>
      </c>
      <c r="B475" s="9">
        <v>36061</v>
      </c>
      <c r="C475" s="8" t="s">
        <v>67</v>
      </c>
      <c r="D475" s="8" t="s">
        <v>74</v>
      </c>
      <c r="E475" s="8" t="s">
        <v>69</v>
      </c>
      <c r="F475" s="8">
        <v>4</v>
      </c>
      <c r="G475" s="8">
        <v>1180</v>
      </c>
    </row>
    <row r="476" spans="1:7">
      <c r="A476" s="7">
        <v>475</v>
      </c>
      <c r="B476" s="9">
        <v>35852</v>
      </c>
      <c r="C476" s="8" t="s">
        <v>70</v>
      </c>
      <c r="D476" s="8" t="s">
        <v>74</v>
      </c>
      <c r="E476" s="8" t="s">
        <v>69</v>
      </c>
      <c r="F476" s="8">
        <v>2</v>
      </c>
      <c r="G476" s="8">
        <v>590</v>
      </c>
    </row>
    <row r="477" spans="1:7">
      <c r="A477" s="7">
        <v>476</v>
      </c>
      <c r="B477" s="9">
        <v>36031</v>
      </c>
      <c r="C477" s="8" t="s">
        <v>67</v>
      </c>
      <c r="D477" s="8" t="s">
        <v>75</v>
      </c>
      <c r="E477" s="8" t="s">
        <v>69</v>
      </c>
      <c r="F477" s="8">
        <v>2</v>
      </c>
      <c r="G477" s="8">
        <v>110</v>
      </c>
    </row>
    <row r="478" spans="1:7">
      <c r="A478" s="7">
        <v>477</v>
      </c>
      <c r="B478" s="9">
        <v>35878</v>
      </c>
      <c r="C478" s="8" t="s">
        <v>67</v>
      </c>
      <c r="D478" s="8" t="s">
        <v>68</v>
      </c>
      <c r="E478" s="8" t="s">
        <v>69</v>
      </c>
      <c r="F478" s="8">
        <v>4</v>
      </c>
      <c r="G478" s="8">
        <v>80</v>
      </c>
    </row>
    <row r="479" spans="1:7">
      <c r="A479" s="7">
        <v>478</v>
      </c>
      <c r="B479" s="9">
        <v>36092</v>
      </c>
      <c r="C479" s="8" t="s">
        <v>81</v>
      </c>
      <c r="D479" s="8" t="s">
        <v>80</v>
      </c>
      <c r="E479" s="8" t="s">
        <v>72</v>
      </c>
      <c r="F479" s="8">
        <v>4</v>
      </c>
      <c r="G479" s="8">
        <v>1408</v>
      </c>
    </row>
    <row r="480" spans="1:7">
      <c r="A480" s="7">
        <v>479</v>
      </c>
      <c r="B480" s="9">
        <v>36036</v>
      </c>
      <c r="C480" s="8" t="s">
        <v>70</v>
      </c>
      <c r="D480" s="8" t="s">
        <v>73</v>
      </c>
      <c r="E480" s="8" t="s">
        <v>69</v>
      </c>
      <c r="F480" s="8">
        <v>4</v>
      </c>
      <c r="G480" s="8">
        <v>32</v>
      </c>
    </row>
    <row r="481" spans="1:7">
      <c r="A481" s="7">
        <v>480</v>
      </c>
      <c r="B481" s="9">
        <v>35925</v>
      </c>
      <c r="C481" s="8" t="s">
        <v>84</v>
      </c>
      <c r="D481" s="8" t="s">
        <v>76</v>
      </c>
      <c r="E481" s="8" t="s">
        <v>69</v>
      </c>
      <c r="F481" s="8">
        <v>5</v>
      </c>
      <c r="G481" s="8">
        <v>475</v>
      </c>
    </row>
    <row r="482" spans="1:7">
      <c r="A482" s="7">
        <v>481</v>
      </c>
      <c r="B482" s="9">
        <v>35922</v>
      </c>
      <c r="C482" s="8" t="s">
        <v>84</v>
      </c>
      <c r="D482" s="8" t="s">
        <v>79</v>
      </c>
      <c r="E482" s="8" t="s">
        <v>69</v>
      </c>
      <c r="F482" s="8">
        <v>1</v>
      </c>
      <c r="G482" s="8">
        <v>15</v>
      </c>
    </row>
    <row r="483" spans="1:7">
      <c r="A483" s="7">
        <v>482</v>
      </c>
      <c r="B483" s="9">
        <v>36035</v>
      </c>
      <c r="C483" s="8" t="s">
        <v>67</v>
      </c>
      <c r="D483" s="8" t="s">
        <v>74</v>
      </c>
      <c r="E483" s="8" t="s">
        <v>69</v>
      </c>
      <c r="F483" s="8">
        <v>4</v>
      </c>
      <c r="G483" s="8">
        <v>1180</v>
      </c>
    </row>
    <row r="484" spans="1:7">
      <c r="A484" s="7">
        <v>483</v>
      </c>
      <c r="B484" s="9">
        <v>35912</v>
      </c>
      <c r="C484" s="8" t="s">
        <v>70</v>
      </c>
      <c r="D484" s="8" t="s">
        <v>73</v>
      </c>
      <c r="E484" s="8" t="s">
        <v>69</v>
      </c>
      <c r="F484" s="8">
        <v>1</v>
      </c>
      <c r="G484" s="8">
        <v>8</v>
      </c>
    </row>
    <row r="485" spans="1:7">
      <c r="A485" s="7">
        <v>484</v>
      </c>
      <c r="B485" s="9">
        <v>36133</v>
      </c>
      <c r="C485" s="8" t="s">
        <v>70</v>
      </c>
      <c r="D485" s="8" t="s">
        <v>74</v>
      </c>
      <c r="E485" s="8" t="s">
        <v>69</v>
      </c>
      <c r="F485" s="8">
        <v>3</v>
      </c>
      <c r="G485" s="8">
        <v>885</v>
      </c>
    </row>
    <row r="486" spans="1:7">
      <c r="A486" s="7">
        <v>485</v>
      </c>
      <c r="B486" s="9">
        <v>35804</v>
      </c>
      <c r="C486" s="8" t="s">
        <v>67</v>
      </c>
      <c r="D486" s="8" t="s">
        <v>80</v>
      </c>
      <c r="E486" s="8" t="s">
        <v>69</v>
      </c>
      <c r="F486" s="8">
        <v>4</v>
      </c>
      <c r="G486" s="8">
        <v>1408</v>
      </c>
    </row>
    <row r="487" spans="1:7">
      <c r="A487" s="7">
        <v>486</v>
      </c>
      <c r="B487" s="9">
        <v>36126</v>
      </c>
      <c r="C487" s="8" t="s">
        <v>70</v>
      </c>
      <c r="D487" s="8" t="s">
        <v>71</v>
      </c>
      <c r="E487" s="8" t="s">
        <v>69</v>
      </c>
      <c r="F487" s="8">
        <v>1</v>
      </c>
      <c r="G487" s="8">
        <v>598</v>
      </c>
    </row>
    <row r="488" spans="1:7">
      <c r="A488" s="7">
        <v>487</v>
      </c>
      <c r="B488" s="9">
        <v>35930</v>
      </c>
      <c r="C488" s="8" t="s">
        <v>78</v>
      </c>
      <c r="D488" s="8" t="s">
        <v>74</v>
      </c>
      <c r="E488" s="8" t="s">
        <v>69</v>
      </c>
      <c r="F488" s="8">
        <v>1</v>
      </c>
      <c r="G488" s="8">
        <v>295</v>
      </c>
    </row>
    <row r="489" spans="1:7">
      <c r="A489" s="7">
        <v>488</v>
      </c>
      <c r="B489" s="9">
        <v>36138</v>
      </c>
      <c r="C489" s="8" t="s">
        <v>81</v>
      </c>
      <c r="D489" s="8" t="s">
        <v>79</v>
      </c>
      <c r="E489" s="8" t="s">
        <v>69</v>
      </c>
      <c r="F489" s="8">
        <v>4</v>
      </c>
      <c r="G489" s="8">
        <v>60</v>
      </c>
    </row>
    <row r="490" spans="1:7">
      <c r="A490" s="7">
        <v>489</v>
      </c>
      <c r="B490" s="9">
        <v>36108</v>
      </c>
      <c r="C490" s="8" t="s">
        <v>67</v>
      </c>
      <c r="D490" s="8" t="s">
        <v>73</v>
      </c>
      <c r="E490" s="8" t="s">
        <v>69</v>
      </c>
      <c r="F490" s="8">
        <v>1</v>
      </c>
      <c r="G490" s="8">
        <v>8</v>
      </c>
    </row>
    <row r="491" spans="1:7">
      <c r="A491" s="7">
        <v>490</v>
      </c>
      <c r="B491" s="9">
        <v>36125</v>
      </c>
      <c r="C491" s="8" t="s">
        <v>78</v>
      </c>
      <c r="D491" s="8" t="s">
        <v>75</v>
      </c>
      <c r="E491" s="8" t="s">
        <v>72</v>
      </c>
      <c r="F491" s="8">
        <v>4</v>
      </c>
      <c r="G491" s="8">
        <v>220</v>
      </c>
    </row>
    <row r="492" spans="1:7">
      <c r="A492" s="7">
        <v>491</v>
      </c>
      <c r="B492" s="9">
        <v>36040</v>
      </c>
      <c r="C492" s="8" t="s">
        <v>70</v>
      </c>
      <c r="D492" s="8" t="s">
        <v>75</v>
      </c>
      <c r="E492" s="8" t="s">
        <v>69</v>
      </c>
      <c r="F492" s="8">
        <v>2</v>
      </c>
      <c r="G492" s="8">
        <v>110</v>
      </c>
    </row>
    <row r="493" spans="1:7">
      <c r="A493" s="7">
        <v>492</v>
      </c>
      <c r="B493" s="9">
        <v>35984</v>
      </c>
      <c r="C493" s="8" t="s">
        <v>67</v>
      </c>
      <c r="D493" s="8" t="s">
        <v>77</v>
      </c>
      <c r="E493" s="8" t="s">
        <v>72</v>
      </c>
      <c r="F493" s="8">
        <v>4</v>
      </c>
      <c r="G493" s="8">
        <v>104</v>
      </c>
    </row>
    <row r="494" spans="1:7">
      <c r="A494" s="7">
        <v>493</v>
      </c>
      <c r="B494" s="9">
        <v>35845</v>
      </c>
      <c r="C494" s="8" t="s">
        <v>67</v>
      </c>
      <c r="D494" s="8" t="s">
        <v>75</v>
      </c>
      <c r="E494" s="8" t="s">
        <v>72</v>
      </c>
      <c r="F494" s="8">
        <v>4</v>
      </c>
      <c r="G494" s="8">
        <v>220</v>
      </c>
    </row>
    <row r="495" spans="1:7">
      <c r="A495" s="7">
        <v>494</v>
      </c>
      <c r="B495" s="9">
        <v>36037</v>
      </c>
      <c r="C495" s="8" t="s">
        <v>84</v>
      </c>
      <c r="D495" s="8" t="s">
        <v>77</v>
      </c>
      <c r="E495" s="8" t="s">
        <v>69</v>
      </c>
      <c r="F495" s="8">
        <v>4</v>
      </c>
      <c r="G495" s="8">
        <v>104</v>
      </c>
    </row>
    <row r="496" spans="1:7">
      <c r="A496" s="7">
        <v>495</v>
      </c>
      <c r="B496" s="9">
        <v>35933</v>
      </c>
      <c r="C496" s="8" t="s">
        <v>78</v>
      </c>
      <c r="D496" s="8" t="s">
        <v>68</v>
      </c>
      <c r="E496" s="8" t="s">
        <v>69</v>
      </c>
      <c r="F496" s="8">
        <v>1</v>
      </c>
      <c r="G496" s="8">
        <v>20</v>
      </c>
    </row>
    <row r="497" spans="1:7">
      <c r="A497" s="7">
        <v>496</v>
      </c>
      <c r="B497" s="9">
        <v>36096</v>
      </c>
      <c r="C497" s="8" t="s">
        <v>67</v>
      </c>
      <c r="D497" s="8" t="s">
        <v>76</v>
      </c>
      <c r="E497" s="8" t="s">
        <v>69</v>
      </c>
      <c r="F497" s="8">
        <v>2</v>
      </c>
      <c r="G497" s="8">
        <v>190</v>
      </c>
    </row>
    <row r="498" spans="1:7">
      <c r="A498" s="7">
        <v>497</v>
      </c>
      <c r="B498" s="9">
        <v>35939</v>
      </c>
      <c r="C498" s="8" t="s">
        <v>78</v>
      </c>
      <c r="D498" s="8" t="s">
        <v>77</v>
      </c>
      <c r="E498" s="8" t="s">
        <v>69</v>
      </c>
      <c r="F498" s="8">
        <v>1</v>
      </c>
      <c r="G498" s="8">
        <v>26</v>
      </c>
    </row>
    <row r="499" spans="1:7">
      <c r="A499" s="7">
        <v>498</v>
      </c>
      <c r="B499" s="9">
        <v>36126</v>
      </c>
      <c r="C499" s="8" t="s">
        <v>70</v>
      </c>
      <c r="D499" s="8" t="s">
        <v>68</v>
      </c>
      <c r="E499" s="8" t="s">
        <v>72</v>
      </c>
      <c r="F499" s="8">
        <v>4</v>
      </c>
      <c r="G499" s="8">
        <v>80</v>
      </c>
    </row>
    <row r="500" spans="1:7">
      <c r="A500" s="7">
        <v>499</v>
      </c>
      <c r="B500" s="9">
        <v>35843</v>
      </c>
      <c r="C500" s="8" t="s">
        <v>67</v>
      </c>
      <c r="D500" s="8" t="s">
        <v>83</v>
      </c>
      <c r="E500" s="8" t="s">
        <v>69</v>
      </c>
      <c r="F500" s="8">
        <v>4</v>
      </c>
      <c r="G500" s="8">
        <v>136</v>
      </c>
    </row>
    <row r="501" spans="1:7">
      <c r="A501" s="7">
        <v>500</v>
      </c>
      <c r="B501" s="9">
        <v>35864</v>
      </c>
      <c r="C501" s="8" t="s">
        <v>84</v>
      </c>
      <c r="D501" s="8" t="s">
        <v>77</v>
      </c>
      <c r="E501" s="8" t="s">
        <v>72</v>
      </c>
      <c r="F501" s="8">
        <v>1</v>
      </c>
      <c r="G501" s="8">
        <v>26</v>
      </c>
    </row>
    <row r="502" spans="1:7">
      <c r="A502" s="7">
        <v>501</v>
      </c>
      <c r="B502" s="9">
        <v>35924</v>
      </c>
      <c r="C502" s="8" t="s">
        <v>70</v>
      </c>
      <c r="D502" s="8" t="s">
        <v>71</v>
      </c>
      <c r="E502" s="8" t="s">
        <v>82</v>
      </c>
      <c r="F502" s="8">
        <v>2</v>
      </c>
      <c r="G502" s="8">
        <v>1196</v>
      </c>
    </row>
    <row r="503" spans="1:7">
      <c r="A503" s="7">
        <v>502</v>
      </c>
      <c r="B503" s="9">
        <v>35878</v>
      </c>
      <c r="C503" s="8" t="s">
        <v>70</v>
      </c>
      <c r="D503" s="8" t="s">
        <v>80</v>
      </c>
      <c r="E503" s="8" t="s">
        <v>69</v>
      </c>
      <c r="F503" s="8">
        <v>2</v>
      </c>
      <c r="G503" s="8">
        <v>704</v>
      </c>
    </row>
    <row r="504" spans="1:7">
      <c r="A504" s="7">
        <v>503</v>
      </c>
      <c r="B504" s="9">
        <v>36098</v>
      </c>
      <c r="C504" s="8" t="s">
        <v>70</v>
      </c>
      <c r="D504" s="8" t="s">
        <v>80</v>
      </c>
      <c r="E504" s="8" t="s">
        <v>69</v>
      </c>
      <c r="F504" s="8">
        <v>5</v>
      </c>
      <c r="G504" s="8">
        <v>1760</v>
      </c>
    </row>
    <row r="505" spans="1:7">
      <c r="A505" s="7">
        <v>504</v>
      </c>
      <c r="B505" s="9">
        <v>35970</v>
      </c>
      <c r="C505" s="8" t="s">
        <v>67</v>
      </c>
      <c r="D505" s="8" t="s">
        <v>77</v>
      </c>
      <c r="E505" s="8" t="s">
        <v>72</v>
      </c>
      <c r="F505" s="8">
        <v>2</v>
      </c>
      <c r="G505" s="8">
        <v>52</v>
      </c>
    </row>
    <row r="506" spans="1:7">
      <c r="A506" s="7">
        <v>505</v>
      </c>
      <c r="B506" s="9">
        <v>36114</v>
      </c>
      <c r="C506" s="8" t="s">
        <v>70</v>
      </c>
      <c r="D506" s="8" t="s">
        <v>74</v>
      </c>
      <c r="E506" s="8" t="s">
        <v>69</v>
      </c>
      <c r="F506" s="8">
        <v>5</v>
      </c>
      <c r="G506" s="8">
        <v>1475</v>
      </c>
    </row>
    <row r="507" spans="1:7">
      <c r="A507" s="7">
        <v>506</v>
      </c>
      <c r="B507" s="9">
        <v>35976</v>
      </c>
      <c r="C507" s="8" t="s">
        <v>67</v>
      </c>
      <c r="D507" s="8" t="s">
        <v>75</v>
      </c>
      <c r="E507" s="8" t="s">
        <v>72</v>
      </c>
      <c r="F507" s="8">
        <v>2</v>
      </c>
      <c r="G507" s="8">
        <v>110</v>
      </c>
    </row>
    <row r="508" spans="1:7">
      <c r="A508" s="7">
        <v>507</v>
      </c>
      <c r="B508" s="9">
        <v>36071</v>
      </c>
      <c r="C508" s="8" t="s">
        <v>67</v>
      </c>
      <c r="D508" s="8" t="s">
        <v>73</v>
      </c>
      <c r="E508" s="8" t="s">
        <v>72</v>
      </c>
      <c r="F508" s="8">
        <v>4</v>
      </c>
      <c r="G508" s="8">
        <v>32</v>
      </c>
    </row>
    <row r="509" spans="1:7">
      <c r="A509" s="7">
        <v>508</v>
      </c>
      <c r="B509" s="9">
        <v>36038</v>
      </c>
      <c r="C509" s="8" t="s">
        <v>67</v>
      </c>
      <c r="D509" s="8" t="s">
        <v>68</v>
      </c>
      <c r="E509" s="8" t="s">
        <v>72</v>
      </c>
      <c r="F509" s="8">
        <v>2</v>
      </c>
      <c r="G509" s="8">
        <v>40</v>
      </c>
    </row>
    <row r="510" spans="1:7">
      <c r="A510" s="7">
        <v>509</v>
      </c>
      <c r="B510" s="9">
        <v>35934</v>
      </c>
      <c r="C510" s="8" t="s">
        <v>67</v>
      </c>
      <c r="D510" s="8" t="s">
        <v>83</v>
      </c>
      <c r="E510" s="8" t="s">
        <v>82</v>
      </c>
      <c r="F510" s="8">
        <v>3</v>
      </c>
      <c r="G510" s="8">
        <v>102</v>
      </c>
    </row>
    <row r="511" spans="1:7">
      <c r="A511" s="7">
        <v>510</v>
      </c>
      <c r="B511" s="9">
        <v>36060</v>
      </c>
      <c r="C511" s="8" t="s">
        <v>67</v>
      </c>
      <c r="D511" s="8" t="s">
        <v>71</v>
      </c>
      <c r="E511" s="8" t="s">
        <v>72</v>
      </c>
      <c r="F511" s="8">
        <v>5</v>
      </c>
      <c r="G511" s="8">
        <v>2990</v>
      </c>
    </row>
    <row r="512" spans="1:7">
      <c r="A512" s="7">
        <v>511</v>
      </c>
      <c r="B512" s="9">
        <v>36066</v>
      </c>
      <c r="C512" s="8" t="s">
        <v>70</v>
      </c>
      <c r="D512" s="8" t="s">
        <v>77</v>
      </c>
      <c r="E512" s="8" t="s">
        <v>82</v>
      </c>
      <c r="F512" s="8">
        <v>4</v>
      </c>
      <c r="G512" s="8">
        <v>104</v>
      </c>
    </row>
    <row r="513" spans="1:7">
      <c r="A513" s="7">
        <v>512</v>
      </c>
      <c r="B513" s="9">
        <v>36077</v>
      </c>
      <c r="C513" s="8" t="s">
        <v>78</v>
      </c>
      <c r="D513" s="8" t="s">
        <v>68</v>
      </c>
      <c r="E513" s="8" t="s">
        <v>69</v>
      </c>
      <c r="F513" s="8">
        <v>2</v>
      </c>
      <c r="G513" s="8">
        <v>40</v>
      </c>
    </row>
    <row r="514" spans="1:7">
      <c r="A514" s="7">
        <v>513</v>
      </c>
      <c r="B514" s="9">
        <v>35835</v>
      </c>
      <c r="C514" s="8" t="s">
        <v>67</v>
      </c>
      <c r="D514" s="8" t="s">
        <v>77</v>
      </c>
      <c r="E514" s="8" t="s">
        <v>72</v>
      </c>
      <c r="F514" s="8">
        <v>4</v>
      </c>
      <c r="G514" s="8">
        <v>104</v>
      </c>
    </row>
    <row r="515" spans="1:7">
      <c r="A515" s="7">
        <v>514</v>
      </c>
      <c r="B515" s="9">
        <v>36066</v>
      </c>
      <c r="C515" s="8" t="s">
        <v>70</v>
      </c>
      <c r="D515" s="8" t="s">
        <v>71</v>
      </c>
      <c r="E515" s="8" t="s">
        <v>72</v>
      </c>
      <c r="F515" s="8">
        <v>4</v>
      </c>
      <c r="G515" s="8">
        <v>2392</v>
      </c>
    </row>
    <row r="516" spans="1:7">
      <c r="A516" s="7">
        <v>515</v>
      </c>
      <c r="B516" s="9">
        <v>36129</v>
      </c>
      <c r="C516" s="8" t="s">
        <v>70</v>
      </c>
      <c r="D516" s="8" t="s">
        <v>77</v>
      </c>
      <c r="E516" s="8" t="s">
        <v>69</v>
      </c>
      <c r="F516" s="8">
        <v>2</v>
      </c>
      <c r="G516" s="8">
        <v>52</v>
      </c>
    </row>
    <row r="517" spans="1:7">
      <c r="A517" s="7">
        <v>516</v>
      </c>
      <c r="B517" s="9">
        <v>35926</v>
      </c>
      <c r="C517" s="8" t="s">
        <v>84</v>
      </c>
      <c r="D517" s="8" t="s">
        <v>73</v>
      </c>
      <c r="E517" s="8" t="s">
        <v>72</v>
      </c>
      <c r="F517" s="8">
        <v>4</v>
      </c>
      <c r="G517" s="8">
        <v>32</v>
      </c>
    </row>
    <row r="518" spans="1:7">
      <c r="A518" s="7">
        <v>517</v>
      </c>
      <c r="B518" s="9">
        <v>35929</v>
      </c>
      <c r="C518" s="8" t="s">
        <v>84</v>
      </c>
      <c r="D518" s="8" t="s">
        <v>79</v>
      </c>
      <c r="E518" s="8" t="s">
        <v>69</v>
      </c>
      <c r="F518" s="8">
        <v>3</v>
      </c>
      <c r="G518" s="8">
        <v>45</v>
      </c>
    </row>
    <row r="519" spans="1:7">
      <c r="A519" s="7">
        <v>518</v>
      </c>
      <c r="B519" s="9">
        <v>35859</v>
      </c>
      <c r="C519" s="8" t="s">
        <v>84</v>
      </c>
      <c r="D519" s="8" t="s">
        <v>73</v>
      </c>
      <c r="E519" s="8" t="s">
        <v>72</v>
      </c>
      <c r="F519" s="8">
        <v>3</v>
      </c>
      <c r="G519" s="8">
        <v>24</v>
      </c>
    </row>
    <row r="520" spans="1:7">
      <c r="A520" s="7">
        <v>519</v>
      </c>
      <c r="B520" s="9">
        <v>36010</v>
      </c>
      <c r="C520" s="8" t="s">
        <v>67</v>
      </c>
      <c r="D520" s="8" t="s">
        <v>75</v>
      </c>
      <c r="E520" s="8" t="s">
        <v>72</v>
      </c>
      <c r="F520" s="8">
        <v>1</v>
      </c>
      <c r="G520" s="8">
        <v>55</v>
      </c>
    </row>
    <row r="521" spans="1:7">
      <c r="A521" s="7">
        <v>520</v>
      </c>
      <c r="B521" s="9">
        <v>36113</v>
      </c>
      <c r="C521" s="8" t="s">
        <v>70</v>
      </c>
      <c r="D521" s="8" t="s">
        <v>77</v>
      </c>
      <c r="E521" s="8" t="s">
        <v>69</v>
      </c>
      <c r="F521" s="8">
        <v>3</v>
      </c>
      <c r="G521" s="8">
        <v>78</v>
      </c>
    </row>
    <row r="522" spans="1:7">
      <c r="A522" s="7">
        <v>521</v>
      </c>
      <c r="B522" s="9">
        <v>35827</v>
      </c>
      <c r="C522" s="8" t="s">
        <v>67</v>
      </c>
      <c r="D522" s="8" t="s">
        <v>74</v>
      </c>
      <c r="E522" s="8" t="s">
        <v>69</v>
      </c>
      <c r="F522" s="8">
        <v>2</v>
      </c>
      <c r="G522" s="8">
        <v>590</v>
      </c>
    </row>
    <row r="523" spans="1:7">
      <c r="A523" s="7">
        <v>522</v>
      </c>
      <c r="B523" s="9">
        <v>36086</v>
      </c>
      <c r="C523" s="8" t="s">
        <v>78</v>
      </c>
      <c r="D523" s="8" t="s">
        <v>68</v>
      </c>
      <c r="E523" s="8" t="s">
        <v>69</v>
      </c>
      <c r="F523" s="8">
        <v>2</v>
      </c>
      <c r="G523" s="8">
        <v>40</v>
      </c>
    </row>
    <row r="524" spans="1:7">
      <c r="A524" s="7">
        <v>523</v>
      </c>
      <c r="B524" s="9">
        <v>35865</v>
      </c>
      <c r="C524" s="8" t="s">
        <v>67</v>
      </c>
      <c r="D524" s="8" t="s">
        <v>74</v>
      </c>
      <c r="E524" s="8" t="s">
        <v>82</v>
      </c>
      <c r="F524" s="8">
        <v>1</v>
      </c>
      <c r="G524" s="8">
        <v>295</v>
      </c>
    </row>
    <row r="525" spans="1:7">
      <c r="A525" s="7">
        <v>524</v>
      </c>
      <c r="B525" s="9">
        <v>35866</v>
      </c>
      <c r="C525" s="8" t="s">
        <v>67</v>
      </c>
      <c r="D525" s="8" t="s">
        <v>68</v>
      </c>
      <c r="E525" s="8" t="s">
        <v>82</v>
      </c>
      <c r="F525" s="8">
        <v>2</v>
      </c>
      <c r="G525" s="8">
        <v>40</v>
      </c>
    </row>
    <row r="526" spans="1:7">
      <c r="A526" s="7">
        <v>525</v>
      </c>
      <c r="B526" s="9">
        <v>35815</v>
      </c>
      <c r="C526" s="8" t="s">
        <v>84</v>
      </c>
      <c r="D526" s="8" t="s">
        <v>73</v>
      </c>
      <c r="E526" s="8" t="s">
        <v>69</v>
      </c>
      <c r="F526" s="8">
        <v>2</v>
      </c>
      <c r="G526" s="8">
        <v>16</v>
      </c>
    </row>
    <row r="527" spans="1:7">
      <c r="A527" s="7">
        <v>526</v>
      </c>
      <c r="B527" s="9">
        <v>35873</v>
      </c>
      <c r="C527" s="8" t="s">
        <v>70</v>
      </c>
      <c r="D527" s="8" t="s">
        <v>80</v>
      </c>
      <c r="E527" s="8" t="s">
        <v>69</v>
      </c>
      <c r="F527" s="8">
        <v>1</v>
      </c>
      <c r="G527" s="8">
        <v>352</v>
      </c>
    </row>
    <row r="528" spans="1:7">
      <c r="A528" s="7">
        <v>527</v>
      </c>
      <c r="B528" s="9">
        <v>36010</v>
      </c>
      <c r="C528" s="8" t="s">
        <v>70</v>
      </c>
      <c r="D528" s="8" t="s">
        <v>83</v>
      </c>
      <c r="E528" s="8" t="s">
        <v>72</v>
      </c>
      <c r="F528" s="8">
        <v>3</v>
      </c>
      <c r="G528" s="8">
        <v>102</v>
      </c>
    </row>
    <row r="529" spans="1:7">
      <c r="A529" s="7">
        <v>528</v>
      </c>
      <c r="B529" s="9">
        <v>36114</v>
      </c>
      <c r="C529" s="8" t="s">
        <v>70</v>
      </c>
      <c r="D529" s="8" t="s">
        <v>74</v>
      </c>
      <c r="E529" s="8" t="s">
        <v>69</v>
      </c>
      <c r="F529" s="8">
        <v>3</v>
      </c>
      <c r="G529" s="8">
        <v>885</v>
      </c>
    </row>
    <row r="530" spans="1:7">
      <c r="A530" s="7">
        <v>529</v>
      </c>
      <c r="B530" s="9">
        <v>35911</v>
      </c>
      <c r="C530" s="8" t="s">
        <v>84</v>
      </c>
      <c r="D530" s="8" t="s">
        <v>83</v>
      </c>
      <c r="E530" s="8" t="s">
        <v>72</v>
      </c>
      <c r="F530" s="8">
        <v>4</v>
      </c>
      <c r="G530" s="8">
        <v>136</v>
      </c>
    </row>
    <row r="531" spans="1:7">
      <c r="A531" s="7">
        <v>530</v>
      </c>
      <c r="B531" s="9">
        <v>35834</v>
      </c>
      <c r="C531" s="8" t="s">
        <v>67</v>
      </c>
      <c r="D531" s="8" t="s">
        <v>74</v>
      </c>
      <c r="E531" s="8" t="s">
        <v>69</v>
      </c>
      <c r="F531" s="8">
        <v>3</v>
      </c>
      <c r="G531" s="8">
        <v>885</v>
      </c>
    </row>
    <row r="532" spans="1:7">
      <c r="A532" s="7">
        <v>531</v>
      </c>
      <c r="B532" s="9">
        <v>36063</v>
      </c>
      <c r="C532" s="8" t="s">
        <v>81</v>
      </c>
      <c r="D532" s="8" t="s">
        <v>73</v>
      </c>
      <c r="E532" s="8" t="s">
        <v>69</v>
      </c>
      <c r="F532" s="8">
        <v>4</v>
      </c>
      <c r="G532" s="8">
        <v>32</v>
      </c>
    </row>
    <row r="533" spans="1:7">
      <c r="A533" s="7">
        <v>532</v>
      </c>
      <c r="B533" s="9">
        <v>36059</v>
      </c>
      <c r="C533" s="8" t="s">
        <v>70</v>
      </c>
      <c r="D533" s="8" t="s">
        <v>77</v>
      </c>
      <c r="E533" s="8" t="s">
        <v>69</v>
      </c>
      <c r="F533" s="8">
        <v>5</v>
      </c>
      <c r="G533" s="8">
        <v>130</v>
      </c>
    </row>
    <row r="534" spans="1:7">
      <c r="A534" s="7">
        <v>533</v>
      </c>
      <c r="B534" s="9">
        <v>35814</v>
      </c>
      <c r="C534" s="8" t="s">
        <v>67</v>
      </c>
      <c r="D534" s="8" t="s">
        <v>71</v>
      </c>
      <c r="E534" s="8" t="s">
        <v>69</v>
      </c>
      <c r="F534" s="8">
        <v>1</v>
      </c>
      <c r="G534" s="8">
        <v>598</v>
      </c>
    </row>
    <row r="535" spans="1:7">
      <c r="A535" s="7">
        <v>534</v>
      </c>
      <c r="B535" s="9">
        <v>35871</v>
      </c>
      <c r="C535" s="8" t="s">
        <v>84</v>
      </c>
      <c r="D535" s="8" t="s">
        <v>71</v>
      </c>
      <c r="E535" s="8" t="s">
        <v>69</v>
      </c>
      <c r="F535" s="8">
        <v>3</v>
      </c>
      <c r="G535" s="8">
        <v>1794</v>
      </c>
    </row>
    <row r="536" spans="1:7">
      <c r="A536" s="7">
        <v>535</v>
      </c>
      <c r="B536" s="9">
        <v>35871</v>
      </c>
      <c r="C536" s="8" t="s">
        <v>67</v>
      </c>
      <c r="D536" s="8" t="s">
        <v>73</v>
      </c>
      <c r="E536" s="8" t="s">
        <v>69</v>
      </c>
      <c r="F536" s="8">
        <v>2</v>
      </c>
      <c r="G536" s="8">
        <v>16</v>
      </c>
    </row>
    <row r="537" spans="1:7">
      <c r="A537" s="7">
        <v>536</v>
      </c>
      <c r="B537" s="9">
        <v>35827</v>
      </c>
      <c r="C537" s="8" t="s">
        <v>67</v>
      </c>
      <c r="D537" s="8" t="s">
        <v>79</v>
      </c>
      <c r="E537" s="8" t="s">
        <v>69</v>
      </c>
      <c r="F537" s="8">
        <v>4</v>
      </c>
      <c r="G537" s="8">
        <v>60</v>
      </c>
    </row>
    <row r="538" spans="1:7">
      <c r="A538" s="7">
        <v>537</v>
      </c>
      <c r="B538" s="9">
        <v>35925</v>
      </c>
      <c r="C538" s="8" t="s">
        <v>67</v>
      </c>
      <c r="D538" s="8" t="s">
        <v>77</v>
      </c>
      <c r="E538" s="8" t="s">
        <v>69</v>
      </c>
      <c r="F538" s="8">
        <v>3</v>
      </c>
      <c r="G538" s="8">
        <v>78</v>
      </c>
    </row>
    <row r="539" spans="1:7">
      <c r="A539" s="7">
        <v>538</v>
      </c>
      <c r="B539" s="9">
        <v>35815</v>
      </c>
      <c r="C539" s="8" t="s">
        <v>67</v>
      </c>
      <c r="D539" s="8" t="s">
        <v>74</v>
      </c>
      <c r="E539" s="8" t="s">
        <v>69</v>
      </c>
      <c r="F539" s="8">
        <v>1</v>
      </c>
      <c r="G539" s="8">
        <v>295</v>
      </c>
    </row>
    <row r="540" spans="1:7">
      <c r="A540" s="7">
        <v>539</v>
      </c>
      <c r="B540" s="9">
        <v>36071</v>
      </c>
      <c r="C540" s="8" t="s">
        <v>81</v>
      </c>
      <c r="D540" s="8" t="s">
        <v>80</v>
      </c>
      <c r="E540" s="8" t="s">
        <v>69</v>
      </c>
      <c r="F540" s="8">
        <v>2</v>
      </c>
      <c r="G540" s="8">
        <v>704</v>
      </c>
    </row>
    <row r="541" spans="1:7">
      <c r="A541" s="7">
        <v>540</v>
      </c>
      <c r="B541" s="9">
        <v>35905</v>
      </c>
      <c r="C541" s="8" t="s">
        <v>70</v>
      </c>
      <c r="D541" s="8" t="s">
        <v>73</v>
      </c>
      <c r="E541" s="8" t="s">
        <v>69</v>
      </c>
      <c r="F541" s="8">
        <v>3</v>
      </c>
      <c r="G541" s="8">
        <v>24</v>
      </c>
    </row>
    <row r="542" spans="1:7">
      <c r="A542" s="7">
        <v>541</v>
      </c>
      <c r="B542" s="9">
        <v>35897</v>
      </c>
      <c r="C542" s="8" t="s">
        <v>84</v>
      </c>
      <c r="D542" s="8" t="s">
        <v>80</v>
      </c>
      <c r="E542" s="8" t="s">
        <v>72</v>
      </c>
      <c r="F542" s="8">
        <v>4</v>
      </c>
      <c r="G542" s="8">
        <v>1408</v>
      </c>
    </row>
    <row r="543" spans="1:7">
      <c r="A543" s="7">
        <v>542</v>
      </c>
      <c r="B543" s="9">
        <v>35907</v>
      </c>
      <c r="C543" s="8" t="s">
        <v>81</v>
      </c>
      <c r="D543" s="8" t="s">
        <v>79</v>
      </c>
      <c r="E543" s="8" t="s">
        <v>82</v>
      </c>
      <c r="F543" s="8">
        <v>3</v>
      </c>
      <c r="G543" s="8">
        <v>45</v>
      </c>
    </row>
    <row r="544" spans="1:7">
      <c r="A544" s="7">
        <v>543</v>
      </c>
      <c r="B544" s="9">
        <v>36149</v>
      </c>
      <c r="C544" s="8" t="s">
        <v>70</v>
      </c>
      <c r="D544" s="8" t="s">
        <v>83</v>
      </c>
      <c r="E544" s="8" t="s">
        <v>69</v>
      </c>
      <c r="F544" s="8">
        <v>3</v>
      </c>
      <c r="G544" s="8">
        <v>102</v>
      </c>
    </row>
    <row r="545" spans="1:7">
      <c r="A545" s="7">
        <v>544</v>
      </c>
      <c r="B545" s="9">
        <v>36007</v>
      </c>
      <c r="C545" s="8" t="s">
        <v>81</v>
      </c>
      <c r="D545" s="8" t="s">
        <v>83</v>
      </c>
      <c r="E545" s="8" t="s">
        <v>69</v>
      </c>
      <c r="F545" s="8">
        <v>2</v>
      </c>
      <c r="G545" s="8">
        <v>68</v>
      </c>
    </row>
    <row r="546" spans="1:7">
      <c r="A546" s="7">
        <v>545</v>
      </c>
      <c r="B546" s="9">
        <v>36096</v>
      </c>
      <c r="C546" s="8" t="s">
        <v>67</v>
      </c>
      <c r="D546" s="8" t="s">
        <v>68</v>
      </c>
      <c r="E546" s="8" t="s">
        <v>69</v>
      </c>
      <c r="F546" s="8">
        <v>4</v>
      </c>
      <c r="G546" s="8">
        <v>80</v>
      </c>
    </row>
    <row r="547" spans="1:7">
      <c r="A547" s="7">
        <v>546</v>
      </c>
      <c r="B547" s="9">
        <v>36023</v>
      </c>
      <c r="C547" s="8" t="s">
        <v>78</v>
      </c>
      <c r="D547" s="8" t="s">
        <v>68</v>
      </c>
      <c r="E547" s="8" t="s">
        <v>69</v>
      </c>
      <c r="F547" s="8">
        <v>2</v>
      </c>
      <c r="G547" s="8">
        <v>40</v>
      </c>
    </row>
    <row r="548" spans="1:7">
      <c r="A548" s="7">
        <v>547</v>
      </c>
      <c r="B548" s="9">
        <v>36152</v>
      </c>
      <c r="C548" s="8" t="s">
        <v>70</v>
      </c>
      <c r="D548" s="8" t="s">
        <v>80</v>
      </c>
      <c r="E548" s="8" t="s">
        <v>69</v>
      </c>
      <c r="F548" s="8">
        <v>1</v>
      </c>
      <c r="G548" s="8">
        <v>352</v>
      </c>
    </row>
    <row r="549" spans="1:7">
      <c r="A549" s="7">
        <v>548</v>
      </c>
      <c r="B549" s="9">
        <v>36012</v>
      </c>
      <c r="C549" s="8" t="s">
        <v>67</v>
      </c>
      <c r="D549" s="8" t="s">
        <v>75</v>
      </c>
      <c r="E549" s="8" t="s">
        <v>69</v>
      </c>
      <c r="F549" s="8">
        <v>2</v>
      </c>
      <c r="G549" s="8">
        <v>110</v>
      </c>
    </row>
    <row r="550" spans="1:7">
      <c r="A550" s="7">
        <v>549</v>
      </c>
      <c r="B550" s="9">
        <v>35965</v>
      </c>
      <c r="C550" s="8" t="s">
        <v>70</v>
      </c>
      <c r="D550" s="8" t="s">
        <v>73</v>
      </c>
      <c r="E550" s="8" t="s">
        <v>69</v>
      </c>
      <c r="F550" s="8">
        <v>5</v>
      </c>
      <c r="G550" s="8">
        <v>40</v>
      </c>
    </row>
    <row r="551" spans="1:7">
      <c r="A551" s="7">
        <v>550</v>
      </c>
      <c r="B551" s="9">
        <v>35896</v>
      </c>
      <c r="C551" s="8" t="s">
        <v>67</v>
      </c>
      <c r="D551" s="8" t="s">
        <v>73</v>
      </c>
      <c r="E551" s="8" t="s">
        <v>69</v>
      </c>
      <c r="F551" s="8">
        <v>5</v>
      </c>
      <c r="G551" s="8">
        <v>40</v>
      </c>
    </row>
    <row r="552" spans="1:7">
      <c r="A552" s="7">
        <v>551</v>
      </c>
      <c r="B552" s="9">
        <v>35958</v>
      </c>
      <c r="C552" s="8" t="s">
        <v>84</v>
      </c>
      <c r="D552" s="8" t="s">
        <v>75</v>
      </c>
      <c r="E552" s="8" t="s">
        <v>69</v>
      </c>
      <c r="F552" s="8">
        <v>4</v>
      </c>
      <c r="G552" s="8">
        <v>220</v>
      </c>
    </row>
    <row r="553" spans="1:7">
      <c r="A553" s="7">
        <v>552</v>
      </c>
      <c r="B553" s="9">
        <v>35897</v>
      </c>
      <c r="C553" s="8" t="s">
        <v>70</v>
      </c>
      <c r="D553" s="8" t="s">
        <v>79</v>
      </c>
      <c r="E553" s="8" t="s">
        <v>69</v>
      </c>
      <c r="F553" s="8">
        <v>2</v>
      </c>
      <c r="G553" s="8">
        <v>30</v>
      </c>
    </row>
    <row r="554" spans="1:7">
      <c r="A554" s="7">
        <v>553</v>
      </c>
      <c r="B554" s="9">
        <v>35947</v>
      </c>
      <c r="C554" s="8" t="s">
        <v>67</v>
      </c>
      <c r="D554" s="8" t="s">
        <v>68</v>
      </c>
      <c r="E554" s="8" t="s">
        <v>69</v>
      </c>
      <c r="F554" s="8">
        <v>1</v>
      </c>
      <c r="G554" s="8">
        <v>20</v>
      </c>
    </row>
    <row r="555" spans="1:7">
      <c r="A555" s="7">
        <v>554</v>
      </c>
      <c r="B555" s="9">
        <v>35827</v>
      </c>
      <c r="C555" s="8" t="s">
        <v>70</v>
      </c>
      <c r="D555" s="8" t="s">
        <v>74</v>
      </c>
      <c r="E555" s="8" t="s">
        <v>69</v>
      </c>
      <c r="F555" s="8">
        <v>2</v>
      </c>
      <c r="G555" s="8">
        <v>590</v>
      </c>
    </row>
    <row r="556" spans="1:7">
      <c r="A556" s="7">
        <v>555</v>
      </c>
      <c r="B556" s="9">
        <v>36093</v>
      </c>
      <c r="C556" s="8" t="s">
        <v>67</v>
      </c>
      <c r="D556" s="8" t="s">
        <v>83</v>
      </c>
      <c r="E556" s="8" t="s">
        <v>69</v>
      </c>
      <c r="F556" s="8">
        <v>4</v>
      </c>
      <c r="G556" s="8">
        <v>136</v>
      </c>
    </row>
    <row r="557" spans="1:7">
      <c r="A557" s="7">
        <v>556</v>
      </c>
      <c r="B557" s="9">
        <v>36075</v>
      </c>
      <c r="C557" s="8" t="s">
        <v>70</v>
      </c>
      <c r="D557" s="8" t="s">
        <v>74</v>
      </c>
      <c r="E557" s="8" t="s">
        <v>69</v>
      </c>
      <c r="F557" s="8">
        <v>5</v>
      </c>
      <c r="G557" s="8">
        <v>1475</v>
      </c>
    </row>
    <row r="558" spans="1:7">
      <c r="A558" s="7">
        <v>557</v>
      </c>
      <c r="B558" s="9">
        <v>35874</v>
      </c>
      <c r="C558" s="8" t="s">
        <v>70</v>
      </c>
      <c r="D558" s="8" t="s">
        <v>71</v>
      </c>
      <c r="E558" s="8" t="s">
        <v>82</v>
      </c>
      <c r="F558" s="8">
        <v>1</v>
      </c>
      <c r="G558" s="8">
        <v>598</v>
      </c>
    </row>
    <row r="559" spans="1:7">
      <c r="A559" s="7">
        <v>558</v>
      </c>
      <c r="B559" s="9">
        <v>36007</v>
      </c>
      <c r="C559" s="8" t="s">
        <v>81</v>
      </c>
      <c r="D559" s="8" t="s">
        <v>76</v>
      </c>
      <c r="E559" s="8" t="s">
        <v>69</v>
      </c>
      <c r="F559" s="8">
        <v>5</v>
      </c>
      <c r="G559" s="8">
        <v>475</v>
      </c>
    </row>
    <row r="560" spans="1:7">
      <c r="A560" s="7">
        <v>559</v>
      </c>
      <c r="B560" s="9">
        <v>35920</v>
      </c>
      <c r="C560" s="8" t="s">
        <v>67</v>
      </c>
      <c r="D560" s="8" t="s">
        <v>71</v>
      </c>
      <c r="E560" s="8" t="s">
        <v>69</v>
      </c>
      <c r="F560" s="8">
        <v>5</v>
      </c>
      <c r="G560" s="8">
        <v>2990</v>
      </c>
    </row>
    <row r="561" spans="1:7">
      <c r="A561" s="7">
        <v>560</v>
      </c>
      <c r="B561" s="9">
        <v>35964</v>
      </c>
      <c r="C561" s="8" t="s">
        <v>81</v>
      </c>
      <c r="D561" s="8" t="s">
        <v>71</v>
      </c>
      <c r="E561" s="8" t="s">
        <v>69</v>
      </c>
      <c r="F561" s="8">
        <v>4</v>
      </c>
      <c r="G561" s="8">
        <v>2392</v>
      </c>
    </row>
    <row r="562" spans="1:7">
      <c r="A562" s="7">
        <v>561</v>
      </c>
      <c r="B562" s="9">
        <v>36153</v>
      </c>
      <c r="C562" s="8" t="s">
        <v>67</v>
      </c>
      <c r="D562" s="8" t="s">
        <v>80</v>
      </c>
      <c r="E562" s="8" t="s">
        <v>69</v>
      </c>
      <c r="F562" s="8">
        <v>4</v>
      </c>
      <c r="G562" s="8">
        <v>1408</v>
      </c>
    </row>
    <row r="563" spans="1:7">
      <c r="A563" s="7">
        <v>562</v>
      </c>
      <c r="B563" s="9">
        <v>36072</v>
      </c>
      <c r="C563" s="8" t="s">
        <v>78</v>
      </c>
      <c r="D563" s="8" t="s">
        <v>73</v>
      </c>
      <c r="E563" s="8" t="s">
        <v>69</v>
      </c>
      <c r="F563" s="8">
        <v>3</v>
      </c>
      <c r="G563" s="8">
        <v>24</v>
      </c>
    </row>
    <row r="564" spans="1:7">
      <c r="A564" s="7">
        <v>563</v>
      </c>
      <c r="B564" s="9">
        <v>36114</v>
      </c>
      <c r="C564" s="8" t="s">
        <v>67</v>
      </c>
      <c r="D564" s="8" t="s">
        <v>73</v>
      </c>
      <c r="E564" s="8" t="s">
        <v>69</v>
      </c>
      <c r="F564" s="8">
        <v>5</v>
      </c>
      <c r="G564" s="8">
        <v>40</v>
      </c>
    </row>
    <row r="565" spans="1:7">
      <c r="A565" s="7">
        <v>564</v>
      </c>
      <c r="B565" s="9">
        <v>36056</v>
      </c>
      <c r="C565" s="8" t="s">
        <v>78</v>
      </c>
      <c r="D565" s="8" t="s">
        <v>68</v>
      </c>
      <c r="E565" s="8" t="s">
        <v>69</v>
      </c>
      <c r="F565" s="8">
        <v>4</v>
      </c>
      <c r="G565" s="8">
        <v>80</v>
      </c>
    </row>
    <row r="566" spans="1:7">
      <c r="A566" s="7">
        <v>565</v>
      </c>
      <c r="B566" s="9">
        <v>36132</v>
      </c>
      <c r="C566" s="8" t="s">
        <v>70</v>
      </c>
      <c r="D566" s="8" t="s">
        <v>83</v>
      </c>
      <c r="E566" s="8" t="s">
        <v>69</v>
      </c>
      <c r="F566" s="8">
        <v>4</v>
      </c>
      <c r="G566" s="8">
        <v>136</v>
      </c>
    </row>
    <row r="567" spans="1:7">
      <c r="A567" s="7">
        <v>566</v>
      </c>
      <c r="B567" s="9">
        <v>36151</v>
      </c>
      <c r="C567" s="8" t="s">
        <v>81</v>
      </c>
      <c r="D567" s="8" t="s">
        <v>80</v>
      </c>
      <c r="E567" s="8" t="s">
        <v>69</v>
      </c>
      <c r="F567" s="8">
        <v>4</v>
      </c>
      <c r="G567" s="8">
        <v>1408</v>
      </c>
    </row>
    <row r="568" spans="1:7">
      <c r="A568" s="7">
        <v>567</v>
      </c>
      <c r="B568" s="9">
        <v>36156</v>
      </c>
      <c r="C568" s="8" t="s">
        <v>70</v>
      </c>
      <c r="D568" s="8" t="s">
        <v>73</v>
      </c>
      <c r="E568" s="8" t="s">
        <v>69</v>
      </c>
      <c r="F568" s="8">
        <v>2</v>
      </c>
      <c r="G568" s="8">
        <v>16</v>
      </c>
    </row>
    <row r="569" spans="1:7">
      <c r="A569" s="7">
        <v>568</v>
      </c>
      <c r="B569" s="9">
        <v>36156</v>
      </c>
      <c r="C569" s="8" t="s">
        <v>78</v>
      </c>
      <c r="D569" s="8" t="s">
        <v>73</v>
      </c>
      <c r="E569" s="8" t="s">
        <v>69</v>
      </c>
      <c r="F569" s="8">
        <v>3</v>
      </c>
      <c r="G569" s="8">
        <v>24</v>
      </c>
    </row>
    <row r="570" spans="1:7">
      <c r="A570" s="7">
        <v>569</v>
      </c>
      <c r="B570" s="9">
        <v>36013</v>
      </c>
      <c r="C570" s="8" t="s">
        <v>70</v>
      </c>
      <c r="D570" s="8" t="s">
        <v>77</v>
      </c>
      <c r="E570" s="8" t="s">
        <v>69</v>
      </c>
      <c r="F570" s="8">
        <v>5</v>
      </c>
      <c r="G570" s="8">
        <v>130</v>
      </c>
    </row>
    <row r="571" spans="1:7">
      <c r="A571" s="7">
        <v>570</v>
      </c>
      <c r="B571" s="9">
        <v>35976</v>
      </c>
      <c r="C571" s="8" t="s">
        <v>70</v>
      </c>
      <c r="D571" s="8" t="s">
        <v>77</v>
      </c>
      <c r="E571" s="8" t="s">
        <v>69</v>
      </c>
      <c r="F571" s="8">
        <v>2</v>
      </c>
      <c r="G571" s="8">
        <v>52</v>
      </c>
    </row>
    <row r="572" spans="1:7">
      <c r="A572" s="7">
        <v>571</v>
      </c>
      <c r="B572" s="9">
        <v>36107</v>
      </c>
      <c r="C572" s="8" t="s">
        <v>70</v>
      </c>
      <c r="D572" s="8" t="s">
        <v>80</v>
      </c>
      <c r="E572" s="8" t="s">
        <v>72</v>
      </c>
      <c r="F572" s="8">
        <v>1</v>
      </c>
      <c r="G572" s="8">
        <v>352</v>
      </c>
    </row>
    <row r="573" spans="1:7">
      <c r="A573" s="7">
        <v>572</v>
      </c>
      <c r="B573" s="9">
        <v>35954</v>
      </c>
      <c r="C573" s="8" t="s">
        <v>67</v>
      </c>
      <c r="D573" s="8" t="s">
        <v>68</v>
      </c>
      <c r="E573" s="8" t="s">
        <v>69</v>
      </c>
      <c r="F573" s="8">
        <v>3</v>
      </c>
      <c r="G573" s="8">
        <v>60</v>
      </c>
    </row>
    <row r="574" spans="1:7">
      <c r="A574" s="7">
        <v>573</v>
      </c>
      <c r="B574" s="9">
        <v>36138</v>
      </c>
      <c r="C574" s="8" t="s">
        <v>67</v>
      </c>
      <c r="D574" s="8" t="s">
        <v>79</v>
      </c>
      <c r="E574" s="8" t="s">
        <v>69</v>
      </c>
      <c r="F574" s="8">
        <v>2</v>
      </c>
      <c r="G574" s="8">
        <v>30</v>
      </c>
    </row>
    <row r="575" spans="1:7">
      <c r="A575" s="7">
        <v>574</v>
      </c>
      <c r="B575" s="9">
        <v>35806</v>
      </c>
      <c r="C575" s="8" t="s">
        <v>78</v>
      </c>
      <c r="D575" s="8" t="s">
        <v>71</v>
      </c>
      <c r="E575" s="8" t="s">
        <v>69</v>
      </c>
      <c r="F575" s="8">
        <v>4</v>
      </c>
      <c r="G575" s="8">
        <v>2392</v>
      </c>
    </row>
    <row r="576" spans="1:7">
      <c r="A576" s="7">
        <v>575</v>
      </c>
      <c r="B576" s="9">
        <v>36157</v>
      </c>
      <c r="C576" s="8" t="s">
        <v>67</v>
      </c>
      <c r="D576" s="8" t="s">
        <v>83</v>
      </c>
      <c r="E576" s="8" t="s">
        <v>69</v>
      </c>
      <c r="F576" s="8">
        <v>4</v>
      </c>
      <c r="G576" s="8">
        <v>136</v>
      </c>
    </row>
    <row r="577" spans="1:7">
      <c r="A577" s="7">
        <v>576</v>
      </c>
      <c r="B577" s="9">
        <v>35927</v>
      </c>
      <c r="C577" s="8" t="s">
        <v>70</v>
      </c>
      <c r="D577" s="8" t="s">
        <v>73</v>
      </c>
      <c r="E577" s="8" t="s">
        <v>69</v>
      </c>
      <c r="F577" s="8">
        <v>2</v>
      </c>
      <c r="G577" s="8">
        <v>16</v>
      </c>
    </row>
    <row r="578" spans="1:7">
      <c r="A578" s="7">
        <v>577</v>
      </c>
      <c r="B578" s="9">
        <v>36007</v>
      </c>
      <c r="C578" s="8" t="s">
        <v>67</v>
      </c>
      <c r="D578" s="8" t="s">
        <v>76</v>
      </c>
      <c r="E578" s="8" t="s">
        <v>69</v>
      </c>
      <c r="F578" s="8">
        <v>3</v>
      </c>
      <c r="G578" s="8">
        <v>285</v>
      </c>
    </row>
    <row r="579" spans="1:7">
      <c r="A579" s="7">
        <v>578</v>
      </c>
      <c r="B579" s="9">
        <v>35950</v>
      </c>
      <c r="C579" s="8" t="s">
        <v>70</v>
      </c>
      <c r="D579" s="8" t="s">
        <v>75</v>
      </c>
      <c r="E579" s="8" t="s">
        <v>69</v>
      </c>
      <c r="F579" s="8">
        <v>4</v>
      </c>
      <c r="G579" s="8">
        <v>220</v>
      </c>
    </row>
    <row r="580" spans="1:7">
      <c r="A580" s="7">
        <v>579</v>
      </c>
      <c r="B580" s="9">
        <v>36144</v>
      </c>
      <c r="C580" s="8" t="s">
        <v>70</v>
      </c>
      <c r="D580" s="8" t="s">
        <v>71</v>
      </c>
      <c r="E580" s="8" t="s">
        <v>69</v>
      </c>
      <c r="F580" s="8">
        <v>3</v>
      </c>
      <c r="G580" s="8">
        <v>1794</v>
      </c>
    </row>
    <row r="581" spans="1:7">
      <c r="A581" s="7">
        <v>580</v>
      </c>
      <c r="B581" s="9">
        <v>35822</v>
      </c>
      <c r="C581" s="8" t="s">
        <v>67</v>
      </c>
      <c r="D581" s="8" t="s">
        <v>71</v>
      </c>
      <c r="E581" s="8" t="s">
        <v>69</v>
      </c>
      <c r="F581" s="8">
        <v>5</v>
      </c>
      <c r="G581" s="8">
        <v>2990</v>
      </c>
    </row>
    <row r="582" spans="1:7">
      <c r="A582" s="7">
        <v>581</v>
      </c>
      <c r="B582" s="9">
        <v>35955</v>
      </c>
      <c r="C582" s="8" t="s">
        <v>67</v>
      </c>
      <c r="D582" s="8" t="s">
        <v>75</v>
      </c>
      <c r="E582" s="8" t="s">
        <v>69</v>
      </c>
      <c r="F582" s="8">
        <v>5</v>
      </c>
      <c r="G582" s="8">
        <v>275</v>
      </c>
    </row>
    <row r="583" spans="1:7">
      <c r="A583" s="7">
        <v>582</v>
      </c>
      <c r="B583" s="9">
        <v>36025</v>
      </c>
      <c r="C583" s="8" t="s">
        <v>78</v>
      </c>
      <c r="D583" s="8" t="s">
        <v>73</v>
      </c>
      <c r="E583" s="8" t="s">
        <v>69</v>
      </c>
      <c r="F583" s="8">
        <v>4</v>
      </c>
      <c r="G583" s="8">
        <v>32</v>
      </c>
    </row>
    <row r="584" spans="1:7">
      <c r="A584" s="7">
        <v>583</v>
      </c>
      <c r="B584" s="9">
        <v>36122</v>
      </c>
      <c r="C584" s="8" t="s">
        <v>70</v>
      </c>
      <c r="D584" s="8" t="s">
        <v>68</v>
      </c>
      <c r="E584" s="8" t="s">
        <v>72</v>
      </c>
      <c r="F584" s="8">
        <v>2</v>
      </c>
      <c r="G584" s="8">
        <v>40</v>
      </c>
    </row>
    <row r="585" spans="1:7">
      <c r="A585" s="7">
        <v>584</v>
      </c>
      <c r="B585" s="9">
        <v>35913</v>
      </c>
      <c r="C585" s="8" t="s">
        <v>78</v>
      </c>
      <c r="D585" s="8" t="s">
        <v>75</v>
      </c>
      <c r="E585" s="8" t="s">
        <v>69</v>
      </c>
      <c r="F585" s="8">
        <v>5</v>
      </c>
      <c r="G585" s="8">
        <v>275</v>
      </c>
    </row>
    <row r="586" spans="1:7">
      <c r="A586" s="7">
        <v>585</v>
      </c>
      <c r="B586" s="9">
        <v>36086</v>
      </c>
      <c r="C586" s="8" t="s">
        <v>67</v>
      </c>
      <c r="D586" s="8" t="s">
        <v>74</v>
      </c>
      <c r="E586" s="8" t="s">
        <v>72</v>
      </c>
      <c r="F586" s="8">
        <v>4</v>
      </c>
      <c r="G586" s="8">
        <v>1180</v>
      </c>
    </row>
    <row r="587" spans="1:7">
      <c r="A587" s="7">
        <v>586</v>
      </c>
      <c r="B587" s="9">
        <v>36118</v>
      </c>
      <c r="C587" s="8" t="s">
        <v>70</v>
      </c>
      <c r="D587" s="8" t="s">
        <v>79</v>
      </c>
      <c r="E587" s="8" t="s">
        <v>69</v>
      </c>
      <c r="F587" s="8">
        <v>4</v>
      </c>
      <c r="G587" s="8">
        <v>60</v>
      </c>
    </row>
    <row r="588" spans="1:7">
      <c r="A588" s="7">
        <v>587</v>
      </c>
      <c r="B588" s="9">
        <v>35912</v>
      </c>
      <c r="C588" s="8" t="s">
        <v>78</v>
      </c>
      <c r="D588" s="8" t="s">
        <v>74</v>
      </c>
      <c r="E588" s="8" t="s">
        <v>72</v>
      </c>
      <c r="F588" s="8">
        <v>1</v>
      </c>
      <c r="G588" s="8">
        <v>295</v>
      </c>
    </row>
    <row r="589" spans="1:7">
      <c r="A589" s="7">
        <v>588</v>
      </c>
      <c r="B589" s="9">
        <v>35823</v>
      </c>
      <c r="C589" s="8" t="s">
        <v>67</v>
      </c>
      <c r="D589" s="8" t="s">
        <v>76</v>
      </c>
      <c r="E589" s="8" t="s">
        <v>69</v>
      </c>
      <c r="F589" s="8">
        <v>4</v>
      </c>
      <c r="G589" s="8">
        <v>380</v>
      </c>
    </row>
    <row r="590" spans="1:7">
      <c r="A590" s="7">
        <v>589</v>
      </c>
      <c r="B590" s="9">
        <v>35877</v>
      </c>
      <c r="C590" s="8" t="s">
        <v>67</v>
      </c>
      <c r="D590" s="8" t="s">
        <v>77</v>
      </c>
      <c r="E590" s="8" t="s">
        <v>72</v>
      </c>
      <c r="F590" s="8">
        <v>5</v>
      </c>
      <c r="G590" s="8">
        <v>130</v>
      </c>
    </row>
    <row r="591" spans="1:7">
      <c r="A591" s="7">
        <v>590</v>
      </c>
      <c r="B591" s="9">
        <v>36009</v>
      </c>
      <c r="C591" s="8" t="s">
        <v>67</v>
      </c>
      <c r="D591" s="8" t="s">
        <v>83</v>
      </c>
      <c r="E591" s="8" t="s">
        <v>69</v>
      </c>
      <c r="F591" s="8">
        <v>3</v>
      </c>
      <c r="G591" s="8">
        <v>102</v>
      </c>
    </row>
    <row r="592" spans="1:7">
      <c r="A592" s="7">
        <v>591</v>
      </c>
      <c r="B592" s="9">
        <v>35971</v>
      </c>
      <c r="C592" s="8" t="s">
        <v>70</v>
      </c>
      <c r="D592" s="8" t="s">
        <v>76</v>
      </c>
      <c r="E592" s="8" t="s">
        <v>69</v>
      </c>
      <c r="F592" s="8">
        <v>2</v>
      </c>
      <c r="G592" s="8">
        <v>190</v>
      </c>
    </row>
    <row r="593" spans="1:7">
      <c r="A593" s="7">
        <v>592</v>
      </c>
      <c r="B593" s="9">
        <v>35849</v>
      </c>
      <c r="C593" s="8" t="s">
        <v>67</v>
      </c>
      <c r="D593" s="8" t="s">
        <v>77</v>
      </c>
      <c r="E593" s="8" t="s">
        <v>69</v>
      </c>
      <c r="F593" s="8">
        <v>4</v>
      </c>
      <c r="G593" s="8">
        <v>104</v>
      </c>
    </row>
    <row r="594" spans="1:7">
      <c r="A594" s="7">
        <v>593</v>
      </c>
      <c r="B594" s="9">
        <v>36079</v>
      </c>
      <c r="C594" s="8" t="s">
        <v>70</v>
      </c>
      <c r="D594" s="8" t="s">
        <v>80</v>
      </c>
      <c r="E594" s="8" t="s">
        <v>69</v>
      </c>
      <c r="F594" s="8">
        <v>4</v>
      </c>
      <c r="G594" s="8">
        <v>1408</v>
      </c>
    </row>
    <row r="595" spans="1:7">
      <c r="A595" s="7">
        <v>594</v>
      </c>
      <c r="B595" s="9">
        <v>36088</v>
      </c>
      <c r="C595" s="8" t="s">
        <v>67</v>
      </c>
      <c r="D595" s="8" t="s">
        <v>73</v>
      </c>
      <c r="E595" s="8" t="s">
        <v>69</v>
      </c>
      <c r="F595" s="8">
        <v>1</v>
      </c>
      <c r="G595" s="8">
        <v>8</v>
      </c>
    </row>
    <row r="596" spans="1:7">
      <c r="A596" s="7">
        <v>595</v>
      </c>
      <c r="B596" s="9">
        <v>36133</v>
      </c>
      <c r="C596" s="8" t="s">
        <v>84</v>
      </c>
      <c r="D596" s="8" t="s">
        <v>77</v>
      </c>
      <c r="E596" s="8" t="s">
        <v>69</v>
      </c>
      <c r="F596" s="8">
        <v>2</v>
      </c>
      <c r="G596" s="8">
        <v>52</v>
      </c>
    </row>
    <row r="597" spans="1:7">
      <c r="A597" s="7">
        <v>596</v>
      </c>
      <c r="B597" s="9">
        <v>35833</v>
      </c>
      <c r="C597" s="8" t="s">
        <v>70</v>
      </c>
      <c r="D597" s="8" t="s">
        <v>79</v>
      </c>
      <c r="E597" s="8" t="s">
        <v>69</v>
      </c>
      <c r="F597" s="8">
        <v>3</v>
      </c>
      <c r="G597" s="8">
        <v>45</v>
      </c>
    </row>
    <row r="598" spans="1:7">
      <c r="A598" s="7">
        <v>597</v>
      </c>
      <c r="B598" s="9">
        <v>35844</v>
      </c>
      <c r="C598" s="8" t="s">
        <v>67</v>
      </c>
      <c r="D598" s="8" t="s">
        <v>83</v>
      </c>
      <c r="E598" s="8" t="s">
        <v>69</v>
      </c>
      <c r="F598" s="8">
        <v>1</v>
      </c>
      <c r="G598" s="8">
        <v>34</v>
      </c>
    </row>
    <row r="599" spans="1:7">
      <c r="A599" s="7">
        <v>598</v>
      </c>
      <c r="B599" s="9">
        <v>35851</v>
      </c>
      <c r="C599" s="8" t="s">
        <v>81</v>
      </c>
      <c r="D599" s="8" t="s">
        <v>79</v>
      </c>
      <c r="E599" s="8" t="s">
        <v>72</v>
      </c>
      <c r="F599" s="8">
        <v>2</v>
      </c>
      <c r="G599" s="8">
        <v>30</v>
      </c>
    </row>
    <row r="600" spans="1:7">
      <c r="A600" s="7">
        <v>599</v>
      </c>
      <c r="B600" s="9">
        <v>35884</v>
      </c>
      <c r="C600" s="8" t="s">
        <v>84</v>
      </c>
      <c r="D600" s="8" t="s">
        <v>75</v>
      </c>
      <c r="E600" s="8" t="s">
        <v>72</v>
      </c>
      <c r="F600" s="8">
        <v>2</v>
      </c>
      <c r="G600" s="8">
        <v>110</v>
      </c>
    </row>
    <row r="601" spans="1:7">
      <c r="A601" s="7">
        <v>600</v>
      </c>
      <c r="B601" s="9">
        <v>36081</v>
      </c>
      <c r="C601" s="8" t="s">
        <v>81</v>
      </c>
      <c r="D601" s="8" t="s">
        <v>77</v>
      </c>
      <c r="E601" s="8" t="s">
        <v>69</v>
      </c>
      <c r="F601" s="8">
        <v>2</v>
      </c>
      <c r="G601" s="8">
        <v>52</v>
      </c>
    </row>
    <row r="602" spans="1:7">
      <c r="A602" s="7">
        <v>601</v>
      </c>
      <c r="B602" s="9">
        <v>35943</v>
      </c>
      <c r="C602" s="8" t="s">
        <v>78</v>
      </c>
      <c r="D602" s="8" t="s">
        <v>80</v>
      </c>
      <c r="E602" s="8" t="s">
        <v>69</v>
      </c>
      <c r="F602" s="8">
        <v>2</v>
      </c>
      <c r="G602" s="8">
        <v>704</v>
      </c>
    </row>
    <row r="603" spans="1:7">
      <c r="A603" s="7">
        <v>602</v>
      </c>
      <c r="B603" s="9">
        <v>36039</v>
      </c>
      <c r="C603" s="8" t="s">
        <v>70</v>
      </c>
      <c r="D603" s="8" t="s">
        <v>68</v>
      </c>
      <c r="E603" s="8" t="s">
        <v>69</v>
      </c>
      <c r="F603" s="8">
        <v>2</v>
      </c>
      <c r="G603" s="8">
        <v>40</v>
      </c>
    </row>
    <row r="604" spans="1:7">
      <c r="A604" s="7">
        <v>603</v>
      </c>
      <c r="B604" s="9">
        <v>36052</v>
      </c>
      <c r="C604" s="8" t="s">
        <v>70</v>
      </c>
      <c r="D604" s="8" t="s">
        <v>71</v>
      </c>
      <c r="E604" s="8" t="s">
        <v>72</v>
      </c>
      <c r="F604" s="8">
        <v>2</v>
      </c>
      <c r="G604" s="8">
        <v>1196</v>
      </c>
    </row>
    <row r="605" spans="1:7">
      <c r="A605" s="7">
        <v>604</v>
      </c>
      <c r="B605" s="9">
        <v>35976</v>
      </c>
      <c r="C605" s="8" t="s">
        <v>70</v>
      </c>
      <c r="D605" s="8" t="s">
        <v>71</v>
      </c>
      <c r="E605" s="8" t="s">
        <v>69</v>
      </c>
      <c r="F605" s="8">
        <v>3</v>
      </c>
      <c r="G605" s="8">
        <v>1794</v>
      </c>
    </row>
    <row r="606" spans="1:7">
      <c r="A606" s="7">
        <v>605</v>
      </c>
      <c r="B606" s="9">
        <v>35942</v>
      </c>
      <c r="C606" s="8" t="s">
        <v>78</v>
      </c>
      <c r="D606" s="8" t="s">
        <v>77</v>
      </c>
      <c r="E606" s="8" t="s">
        <v>69</v>
      </c>
      <c r="F606" s="8">
        <v>2</v>
      </c>
      <c r="G606" s="8">
        <v>52</v>
      </c>
    </row>
    <row r="607" spans="1:7">
      <c r="A607" s="7">
        <v>606</v>
      </c>
      <c r="B607" s="9">
        <v>35876</v>
      </c>
      <c r="C607" s="8" t="s">
        <v>70</v>
      </c>
      <c r="D607" s="8" t="s">
        <v>68</v>
      </c>
      <c r="E607" s="8" t="s">
        <v>69</v>
      </c>
      <c r="F607" s="8">
        <v>4</v>
      </c>
      <c r="G607" s="8">
        <v>80</v>
      </c>
    </row>
    <row r="608" spans="1:7">
      <c r="A608" s="7">
        <v>607</v>
      </c>
      <c r="B608" s="9">
        <v>35871</v>
      </c>
      <c r="C608" s="8" t="s">
        <v>81</v>
      </c>
      <c r="D608" s="8" t="s">
        <v>79</v>
      </c>
      <c r="E608" s="8" t="s">
        <v>69</v>
      </c>
      <c r="F608" s="8">
        <v>2</v>
      </c>
      <c r="G608" s="8">
        <v>30</v>
      </c>
    </row>
    <row r="609" spans="1:7">
      <c r="A609" s="7">
        <v>608</v>
      </c>
      <c r="B609" s="9">
        <v>35902</v>
      </c>
      <c r="C609" s="8" t="s">
        <v>70</v>
      </c>
      <c r="D609" s="8" t="s">
        <v>83</v>
      </c>
      <c r="E609" s="8" t="s">
        <v>69</v>
      </c>
      <c r="F609" s="8">
        <v>2</v>
      </c>
      <c r="G609" s="8">
        <v>68</v>
      </c>
    </row>
    <row r="610" spans="1:7">
      <c r="A610" s="7">
        <v>609</v>
      </c>
      <c r="B610" s="9">
        <v>35815</v>
      </c>
      <c r="C610" s="8" t="s">
        <v>70</v>
      </c>
      <c r="D610" s="8" t="s">
        <v>74</v>
      </c>
      <c r="E610" s="8" t="s">
        <v>69</v>
      </c>
      <c r="F610" s="8">
        <v>2</v>
      </c>
      <c r="G610" s="8">
        <v>590</v>
      </c>
    </row>
    <row r="611" spans="1:7">
      <c r="A611" s="7">
        <v>610</v>
      </c>
      <c r="B611" s="9">
        <v>36077</v>
      </c>
      <c r="C611" s="8" t="s">
        <v>67</v>
      </c>
      <c r="D611" s="8" t="s">
        <v>73</v>
      </c>
      <c r="E611" s="8" t="s">
        <v>69</v>
      </c>
      <c r="F611" s="8">
        <v>5</v>
      </c>
      <c r="G611" s="8">
        <v>40</v>
      </c>
    </row>
    <row r="612" spans="1:7">
      <c r="A612" s="7">
        <v>611</v>
      </c>
      <c r="B612" s="9">
        <v>35986</v>
      </c>
      <c r="C612" s="8" t="s">
        <v>67</v>
      </c>
      <c r="D612" s="8" t="s">
        <v>74</v>
      </c>
      <c r="E612" s="8" t="s">
        <v>69</v>
      </c>
      <c r="F612" s="8">
        <v>2</v>
      </c>
      <c r="G612" s="8">
        <v>590</v>
      </c>
    </row>
    <row r="613" spans="1:7">
      <c r="A613" s="7">
        <v>612</v>
      </c>
      <c r="B613" s="9">
        <v>36029</v>
      </c>
      <c r="C613" s="8" t="s">
        <v>78</v>
      </c>
      <c r="D613" s="8" t="s">
        <v>74</v>
      </c>
      <c r="E613" s="8" t="s">
        <v>69</v>
      </c>
      <c r="F613" s="8">
        <v>1</v>
      </c>
      <c r="G613" s="8">
        <v>295</v>
      </c>
    </row>
    <row r="614" spans="1:7">
      <c r="A614" s="7">
        <v>613</v>
      </c>
      <c r="B614" s="9">
        <v>35986</v>
      </c>
      <c r="C614" s="8" t="s">
        <v>67</v>
      </c>
      <c r="D614" s="8" t="s">
        <v>77</v>
      </c>
      <c r="E614" s="8" t="s">
        <v>69</v>
      </c>
      <c r="F614" s="8">
        <v>2</v>
      </c>
      <c r="G614" s="8">
        <v>52</v>
      </c>
    </row>
    <row r="615" spans="1:7">
      <c r="A615" s="7">
        <v>614</v>
      </c>
      <c r="B615" s="9">
        <v>36019</v>
      </c>
      <c r="C615" s="8" t="s">
        <v>70</v>
      </c>
      <c r="D615" s="8" t="s">
        <v>71</v>
      </c>
      <c r="E615" s="8" t="s">
        <v>69</v>
      </c>
      <c r="F615" s="8">
        <v>2</v>
      </c>
      <c r="G615" s="8">
        <v>1196</v>
      </c>
    </row>
    <row r="616" spans="1:7">
      <c r="A616" s="7">
        <v>615</v>
      </c>
      <c r="B616" s="9">
        <v>35937</v>
      </c>
      <c r="C616" s="8" t="s">
        <v>81</v>
      </c>
      <c r="D616" s="8" t="s">
        <v>74</v>
      </c>
      <c r="E616" s="8" t="s">
        <v>69</v>
      </c>
      <c r="F616" s="8">
        <v>4</v>
      </c>
      <c r="G616" s="8">
        <v>1180</v>
      </c>
    </row>
    <row r="617" spans="1:7">
      <c r="A617" s="7">
        <v>616</v>
      </c>
      <c r="B617" s="9">
        <v>35933</v>
      </c>
      <c r="C617" s="8" t="s">
        <v>67</v>
      </c>
      <c r="D617" s="8" t="s">
        <v>83</v>
      </c>
      <c r="E617" s="8" t="s">
        <v>72</v>
      </c>
      <c r="F617" s="8">
        <v>5</v>
      </c>
      <c r="G617" s="8">
        <v>170</v>
      </c>
    </row>
    <row r="618" spans="1:7">
      <c r="A618" s="7">
        <v>617</v>
      </c>
      <c r="B618" s="9">
        <v>35961</v>
      </c>
      <c r="C618" s="8" t="s">
        <v>67</v>
      </c>
      <c r="D618" s="8" t="s">
        <v>79</v>
      </c>
      <c r="E618" s="8" t="s">
        <v>69</v>
      </c>
      <c r="F618" s="8">
        <v>5</v>
      </c>
      <c r="G618" s="8">
        <v>75</v>
      </c>
    </row>
    <row r="619" spans="1:7">
      <c r="A619" s="7">
        <v>618</v>
      </c>
      <c r="B619" s="9">
        <v>35936</v>
      </c>
      <c r="C619" s="8" t="s">
        <v>70</v>
      </c>
      <c r="D619" s="8" t="s">
        <v>68</v>
      </c>
      <c r="E619" s="8" t="s">
        <v>69</v>
      </c>
      <c r="F619" s="8">
        <v>1</v>
      </c>
      <c r="G619" s="8">
        <v>20</v>
      </c>
    </row>
    <row r="620" spans="1:7">
      <c r="A620" s="7">
        <v>619</v>
      </c>
      <c r="B620" s="9">
        <v>35950</v>
      </c>
      <c r="C620" s="8" t="s">
        <v>70</v>
      </c>
      <c r="D620" s="8" t="s">
        <v>79</v>
      </c>
      <c r="E620" s="8" t="s">
        <v>69</v>
      </c>
      <c r="F620" s="8">
        <v>3</v>
      </c>
      <c r="G620" s="8">
        <v>45</v>
      </c>
    </row>
    <row r="621" spans="1:7">
      <c r="A621" s="7">
        <v>620</v>
      </c>
      <c r="B621" s="9">
        <v>36029</v>
      </c>
      <c r="C621" s="8" t="s">
        <v>70</v>
      </c>
      <c r="D621" s="8" t="s">
        <v>83</v>
      </c>
      <c r="E621" s="8" t="s">
        <v>69</v>
      </c>
      <c r="F621" s="8">
        <v>5</v>
      </c>
      <c r="G621" s="8">
        <v>170</v>
      </c>
    </row>
    <row r="622" spans="1:7">
      <c r="A622" s="7">
        <v>621</v>
      </c>
      <c r="B622" s="9">
        <v>36080</v>
      </c>
      <c r="C622" s="8" t="s">
        <v>81</v>
      </c>
      <c r="D622" s="8" t="s">
        <v>79</v>
      </c>
      <c r="E622" s="8" t="s">
        <v>69</v>
      </c>
      <c r="F622" s="8">
        <v>1</v>
      </c>
      <c r="G622" s="8">
        <v>15</v>
      </c>
    </row>
    <row r="623" spans="1:7">
      <c r="A623" s="7">
        <v>622</v>
      </c>
      <c r="B623" s="9">
        <v>35896</v>
      </c>
      <c r="C623" s="8" t="s">
        <v>67</v>
      </c>
      <c r="D623" s="8" t="s">
        <v>80</v>
      </c>
      <c r="E623" s="8" t="s">
        <v>69</v>
      </c>
      <c r="F623" s="8">
        <v>2</v>
      </c>
      <c r="G623" s="8">
        <v>704</v>
      </c>
    </row>
    <row r="624" spans="1:7">
      <c r="A624" s="7">
        <v>623</v>
      </c>
      <c r="B624" s="9">
        <v>36032</v>
      </c>
      <c r="C624" s="8" t="s">
        <v>70</v>
      </c>
      <c r="D624" s="8" t="s">
        <v>83</v>
      </c>
      <c r="E624" s="8" t="s">
        <v>72</v>
      </c>
      <c r="F624" s="8">
        <v>2</v>
      </c>
      <c r="G624" s="8">
        <v>68</v>
      </c>
    </row>
    <row r="625" spans="1:7">
      <c r="A625" s="7">
        <v>624</v>
      </c>
      <c r="B625" s="9">
        <v>36156</v>
      </c>
      <c r="C625" s="8" t="s">
        <v>70</v>
      </c>
      <c r="D625" s="8" t="s">
        <v>76</v>
      </c>
      <c r="E625" s="8" t="s">
        <v>82</v>
      </c>
      <c r="F625" s="8">
        <v>1</v>
      </c>
      <c r="G625" s="8">
        <v>95</v>
      </c>
    </row>
    <row r="626" spans="1:7">
      <c r="A626" s="7">
        <v>625</v>
      </c>
      <c r="B626" s="9">
        <v>35951</v>
      </c>
      <c r="C626" s="8" t="s">
        <v>67</v>
      </c>
      <c r="D626" s="8" t="s">
        <v>80</v>
      </c>
      <c r="E626" s="8" t="s">
        <v>69</v>
      </c>
      <c r="F626" s="8">
        <v>4</v>
      </c>
      <c r="G626" s="8">
        <v>1408</v>
      </c>
    </row>
    <row r="627" spans="1:7">
      <c r="A627" s="7">
        <v>626</v>
      </c>
      <c r="B627" s="9">
        <v>36068</v>
      </c>
      <c r="C627" s="8" t="s">
        <v>67</v>
      </c>
      <c r="D627" s="8" t="s">
        <v>83</v>
      </c>
      <c r="E627" s="8" t="s">
        <v>69</v>
      </c>
      <c r="F627" s="8">
        <v>1</v>
      </c>
      <c r="G627" s="8">
        <v>34</v>
      </c>
    </row>
    <row r="628" spans="1:7">
      <c r="A628" s="7">
        <v>627</v>
      </c>
      <c r="B628" s="9">
        <v>36016</v>
      </c>
      <c r="C628" s="8" t="s">
        <v>67</v>
      </c>
      <c r="D628" s="8" t="s">
        <v>75</v>
      </c>
      <c r="E628" s="8" t="s">
        <v>69</v>
      </c>
      <c r="F628" s="8">
        <v>2</v>
      </c>
      <c r="G628" s="8">
        <v>110</v>
      </c>
    </row>
    <row r="629" spans="1:7">
      <c r="A629" s="7">
        <v>628</v>
      </c>
      <c r="B629" s="9">
        <v>35930</v>
      </c>
      <c r="C629" s="8" t="s">
        <v>84</v>
      </c>
      <c r="D629" s="8" t="s">
        <v>83</v>
      </c>
      <c r="E629" s="8" t="s">
        <v>69</v>
      </c>
      <c r="F629" s="8">
        <v>4</v>
      </c>
      <c r="G629" s="8">
        <v>136</v>
      </c>
    </row>
    <row r="630" spans="1:7">
      <c r="A630" s="7">
        <v>629</v>
      </c>
      <c r="B630" s="9">
        <v>35997</v>
      </c>
      <c r="C630" s="8" t="s">
        <v>70</v>
      </c>
      <c r="D630" s="8" t="s">
        <v>77</v>
      </c>
      <c r="E630" s="8" t="s">
        <v>69</v>
      </c>
      <c r="F630" s="8">
        <v>1</v>
      </c>
      <c r="G630" s="8">
        <v>26</v>
      </c>
    </row>
    <row r="631" spans="1:7">
      <c r="A631" s="7">
        <v>630</v>
      </c>
      <c r="B631" s="9">
        <v>36096</v>
      </c>
      <c r="C631" s="8" t="s">
        <v>67</v>
      </c>
      <c r="D631" s="8" t="s">
        <v>79</v>
      </c>
      <c r="E631" s="8" t="s">
        <v>69</v>
      </c>
      <c r="F631" s="8">
        <v>2</v>
      </c>
      <c r="G631" s="8">
        <v>30</v>
      </c>
    </row>
    <row r="632" spans="1:7">
      <c r="A632" s="7">
        <v>631</v>
      </c>
      <c r="B632" s="9">
        <v>35802</v>
      </c>
      <c r="C632" s="8" t="s">
        <v>70</v>
      </c>
      <c r="D632" s="8" t="s">
        <v>80</v>
      </c>
      <c r="E632" s="8" t="s">
        <v>69</v>
      </c>
      <c r="F632" s="8">
        <v>4</v>
      </c>
      <c r="G632" s="8">
        <v>1408</v>
      </c>
    </row>
    <row r="633" spans="1:7">
      <c r="A633" s="7">
        <v>632</v>
      </c>
      <c r="B633" s="9">
        <v>35849</v>
      </c>
      <c r="C633" s="8" t="s">
        <v>70</v>
      </c>
      <c r="D633" s="8" t="s">
        <v>73</v>
      </c>
      <c r="E633" s="8" t="s">
        <v>69</v>
      </c>
      <c r="F633" s="8">
        <v>4</v>
      </c>
      <c r="G633" s="8">
        <v>32</v>
      </c>
    </row>
    <row r="634" spans="1:7">
      <c r="A634" s="7">
        <v>633</v>
      </c>
      <c r="B634" s="9">
        <v>35952</v>
      </c>
      <c r="C634" s="8" t="s">
        <v>67</v>
      </c>
      <c r="D634" s="8" t="s">
        <v>71</v>
      </c>
      <c r="E634" s="8" t="s">
        <v>72</v>
      </c>
      <c r="F634" s="8">
        <v>3</v>
      </c>
      <c r="G634" s="8">
        <v>1794</v>
      </c>
    </row>
    <row r="635" spans="1:7">
      <c r="A635" s="7">
        <v>634</v>
      </c>
      <c r="B635" s="9">
        <v>36157</v>
      </c>
      <c r="C635" s="8" t="s">
        <v>70</v>
      </c>
      <c r="D635" s="8" t="s">
        <v>77</v>
      </c>
      <c r="E635" s="8" t="s">
        <v>69</v>
      </c>
      <c r="F635" s="8">
        <v>3</v>
      </c>
      <c r="G635" s="8">
        <v>78</v>
      </c>
    </row>
    <row r="636" spans="1:7">
      <c r="A636" s="7">
        <v>635</v>
      </c>
      <c r="B636" s="9">
        <v>36068</v>
      </c>
      <c r="C636" s="8" t="s">
        <v>70</v>
      </c>
      <c r="D636" s="8" t="s">
        <v>71</v>
      </c>
      <c r="E636" s="8" t="s">
        <v>72</v>
      </c>
      <c r="F636" s="8">
        <v>2</v>
      </c>
      <c r="G636" s="8">
        <v>1196</v>
      </c>
    </row>
    <row r="637" spans="1:7">
      <c r="A637" s="7">
        <v>636</v>
      </c>
      <c r="B637" s="9">
        <v>35857</v>
      </c>
      <c r="C637" s="8" t="s">
        <v>70</v>
      </c>
      <c r="D637" s="8" t="s">
        <v>74</v>
      </c>
      <c r="E637" s="8" t="s">
        <v>72</v>
      </c>
      <c r="F637" s="8">
        <v>2</v>
      </c>
      <c r="G637" s="8">
        <v>590</v>
      </c>
    </row>
    <row r="638" spans="1:7">
      <c r="A638" s="7">
        <v>637</v>
      </c>
      <c r="B638" s="9">
        <v>35984</v>
      </c>
      <c r="C638" s="8" t="s">
        <v>67</v>
      </c>
      <c r="D638" s="8" t="s">
        <v>75</v>
      </c>
      <c r="E638" s="8" t="s">
        <v>69</v>
      </c>
      <c r="F638" s="8">
        <v>5</v>
      </c>
      <c r="G638" s="8">
        <v>275</v>
      </c>
    </row>
    <row r="639" spans="1:7">
      <c r="A639" s="7">
        <v>638</v>
      </c>
      <c r="B639" s="9">
        <v>35917</v>
      </c>
      <c r="C639" s="8" t="s">
        <v>67</v>
      </c>
      <c r="D639" s="8" t="s">
        <v>83</v>
      </c>
      <c r="E639" s="8" t="s">
        <v>69</v>
      </c>
      <c r="F639" s="8">
        <v>5</v>
      </c>
      <c r="G639" s="8">
        <v>170</v>
      </c>
    </row>
    <row r="640" spans="1:7">
      <c r="A640" s="7">
        <v>639</v>
      </c>
      <c r="B640" s="9">
        <v>35822</v>
      </c>
      <c r="C640" s="8" t="s">
        <v>84</v>
      </c>
      <c r="D640" s="8" t="s">
        <v>68</v>
      </c>
      <c r="E640" s="8" t="s">
        <v>72</v>
      </c>
      <c r="F640" s="8">
        <v>3</v>
      </c>
      <c r="G640" s="8">
        <v>60</v>
      </c>
    </row>
    <row r="641" spans="1:7">
      <c r="A641" s="7">
        <v>640</v>
      </c>
      <c r="B641" s="9">
        <v>35911</v>
      </c>
      <c r="C641" s="8" t="s">
        <v>70</v>
      </c>
      <c r="D641" s="8" t="s">
        <v>79</v>
      </c>
      <c r="E641" s="8" t="s">
        <v>69</v>
      </c>
      <c r="F641" s="8">
        <v>3</v>
      </c>
      <c r="G641" s="8">
        <v>45</v>
      </c>
    </row>
    <row r="642" spans="1:7">
      <c r="A642" s="7">
        <v>641</v>
      </c>
      <c r="B642" s="9">
        <v>36006</v>
      </c>
      <c r="C642" s="8" t="s">
        <v>70</v>
      </c>
      <c r="D642" s="8" t="s">
        <v>68</v>
      </c>
      <c r="E642" s="8" t="s">
        <v>69</v>
      </c>
      <c r="F642" s="8">
        <v>2</v>
      </c>
      <c r="G642" s="8">
        <v>40</v>
      </c>
    </row>
    <row r="643" spans="1:7">
      <c r="A643" s="7">
        <v>642</v>
      </c>
      <c r="B643" s="9">
        <v>35821</v>
      </c>
      <c r="C643" s="8" t="s">
        <v>70</v>
      </c>
      <c r="D643" s="8" t="s">
        <v>68</v>
      </c>
      <c r="E643" s="8" t="s">
        <v>69</v>
      </c>
      <c r="F643" s="8">
        <v>4</v>
      </c>
      <c r="G643" s="8">
        <v>80</v>
      </c>
    </row>
    <row r="644" spans="1:7">
      <c r="A644" s="7">
        <v>643</v>
      </c>
      <c r="B644" s="9">
        <v>35888</v>
      </c>
      <c r="C644" s="8" t="s">
        <v>70</v>
      </c>
      <c r="D644" s="8" t="s">
        <v>74</v>
      </c>
      <c r="E644" s="8" t="s">
        <v>72</v>
      </c>
      <c r="F644" s="8">
        <v>1</v>
      </c>
      <c r="G644" s="8">
        <v>295</v>
      </c>
    </row>
    <row r="645" spans="1:7">
      <c r="A645" s="7">
        <v>644</v>
      </c>
      <c r="B645" s="9">
        <v>36087</v>
      </c>
      <c r="C645" s="8" t="s">
        <v>67</v>
      </c>
      <c r="D645" s="8" t="s">
        <v>74</v>
      </c>
      <c r="E645" s="8" t="s">
        <v>69</v>
      </c>
      <c r="F645" s="8">
        <v>1</v>
      </c>
      <c r="G645" s="8">
        <v>295</v>
      </c>
    </row>
    <row r="646" spans="1:7">
      <c r="A646" s="7">
        <v>645</v>
      </c>
      <c r="B646" s="9">
        <v>35942</v>
      </c>
      <c r="C646" s="8" t="s">
        <v>78</v>
      </c>
      <c r="D646" s="8" t="s">
        <v>83</v>
      </c>
      <c r="E646" s="8" t="s">
        <v>69</v>
      </c>
      <c r="F646" s="8">
        <v>2</v>
      </c>
      <c r="G646" s="8">
        <v>68</v>
      </c>
    </row>
    <row r="647" spans="1:7">
      <c r="A647" s="7">
        <v>646</v>
      </c>
      <c r="B647" s="9">
        <v>36003</v>
      </c>
      <c r="C647" s="8" t="s">
        <v>70</v>
      </c>
      <c r="D647" s="8" t="s">
        <v>71</v>
      </c>
      <c r="E647" s="8" t="s">
        <v>69</v>
      </c>
      <c r="F647" s="8">
        <v>1</v>
      </c>
      <c r="G647" s="8">
        <v>598</v>
      </c>
    </row>
    <row r="648" spans="1:7">
      <c r="A648" s="7">
        <v>647</v>
      </c>
      <c r="B648" s="9">
        <v>35999</v>
      </c>
      <c r="C648" s="8" t="s">
        <v>70</v>
      </c>
      <c r="D648" s="8" t="s">
        <v>74</v>
      </c>
      <c r="E648" s="8" t="s">
        <v>82</v>
      </c>
      <c r="F648" s="8">
        <v>1</v>
      </c>
      <c r="G648" s="8">
        <v>295</v>
      </c>
    </row>
    <row r="649" spans="1:7">
      <c r="A649" s="7">
        <v>648</v>
      </c>
      <c r="B649" s="9">
        <v>35937</v>
      </c>
      <c r="C649" s="8" t="s">
        <v>70</v>
      </c>
      <c r="D649" s="8" t="s">
        <v>74</v>
      </c>
      <c r="E649" s="8" t="s">
        <v>69</v>
      </c>
      <c r="F649" s="8">
        <v>2</v>
      </c>
      <c r="G649" s="8">
        <v>590</v>
      </c>
    </row>
    <row r="650" spans="1:7">
      <c r="A650" s="7">
        <v>649</v>
      </c>
      <c r="B650" s="9">
        <v>35816</v>
      </c>
      <c r="C650" s="8" t="s">
        <v>70</v>
      </c>
      <c r="D650" s="8" t="s">
        <v>75</v>
      </c>
      <c r="E650" s="8" t="s">
        <v>69</v>
      </c>
      <c r="F650" s="8">
        <v>1</v>
      </c>
      <c r="G650" s="8">
        <v>55</v>
      </c>
    </row>
    <row r="651" spans="1:7">
      <c r="A651" s="7">
        <v>650</v>
      </c>
      <c r="B651" s="9">
        <v>36090</v>
      </c>
      <c r="C651" s="8" t="s">
        <v>70</v>
      </c>
      <c r="D651" s="8" t="s">
        <v>74</v>
      </c>
      <c r="E651" s="8" t="s">
        <v>69</v>
      </c>
      <c r="F651" s="8">
        <v>2</v>
      </c>
      <c r="G651" s="8">
        <v>590</v>
      </c>
    </row>
    <row r="652" spans="1:7">
      <c r="A652" s="7">
        <v>651</v>
      </c>
      <c r="B652" s="9">
        <v>35894</v>
      </c>
      <c r="C652" s="8" t="s">
        <v>67</v>
      </c>
      <c r="D652" s="8" t="s">
        <v>71</v>
      </c>
      <c r="E652" s="8" t="s">
        <v>69</v>
      </c>
      <c r="F652" s="8">
        <v>3</v>
      </c>
      <c r="G652" s="8">
        <v>1794</v>
      </c>
    </row>
    <row r="653" spans="1:7">
      <c r="A653" s="7">
        <v>652</v>
      </c>
      <c r="B653" s="9">
        <v>36021</v>
      </c>
      <c r="C653" s="8" t="s">
        <v>67</v>
      </c>
      <c r="D653" s="8" t="s">
        <v>73</v>
      </c>
      <c r="E653" s="8" t="s">
        <v>69</v>
      </c>
      <c r="F653" s="8">
        <v>5</v>
      </c>
      <c r="G653" s="8">
        <v>40</v>
      </c>
    </row>
    <row r="654" spans="1:7">
      <c r="A654" s="7">
        <v>653</v>
      </c>
      <c r="B654" s="9">
        <v>35960</v>
      </c>
      <c r="C654" s="8" t="s">
        <v>70</v>
      </c>
      <c r="D654" s="8" t="s">
        <v>75</v>
      </c>
      <c r="E654" s="8" t="s">
        <v>69</v>
      </c>
      <c r="F654" s="8">
        <v>3</v>
      </c>
      <c r="G654" s="8">
        <v>165</v>
      </c>
    </row>
    <row r="655" spans="1:7">
      <c r="A655" s="7">
        <v>654</v>
      </c>
      <c r="B655" s="9">
        <v>35969</v>
      </c>
      <c r="C655" s="8" t="s">
        <v>70</v>
      </c>
      <c r="D655" s="8" t="s">
        <v>79</v>
      </c>
      <c r="E655" s="8" t="s">
        <v>69</v>
      </c>
      <c r="F655" s="8">
        <v>3</v>
      </c>
      <c r="G655" s="8">
        <v>45</v>
      </c>
    </row>
    <row r="656" spans="1:7">
      <c r="A656" s="7">
        <v>655</v>
      </c>
      <c r="B656" s="9">
        <v>35951</v>
      </c>
      <c r="C656" s="8" t="s">
        <v>67</v>
      </c>
      <c r="D656" s="8" t="s">
        <v>75</v>
      </c>
      <c r="E656" s="8" t="s">
        <v>72</v>
      </c>
      <c r="F656" s="8">
        <v>2</v>
      </c>
      <c r="G656" s="8">
        <v>110</v>
      </c>
    </row>
    <row r="657" spans="1:7">
      <c r="A657" s="7">
        <v>656</v>
      </c>
      <c r="B657" s="9">
        <v>35978</v>
      </c>
      <c r="C657" s="8" t="s">
        <v>70</v>
      </c>
      <c r="D657" s="8" t="s">
        <v>77</v>
      </c>
      <c r="E657" s="8" t="s">
        <v>69</v>
      </c>
      <c r="F657" s="8">
        <v>3</v>
      </c>
      <c r="G657" s="8">
        <v>78</v>
      </c>
    </row>
    <row r="658" spans="1:7">
      <c r="A658" s="7">
        <v>657</v>
      </c>
      <c r="B658" s="9">
        <v>36118</v>
      </c>
      <c r="C658" s="8" t="s">
        <v>70</v>
      </c>
      <c r="D658" s="8" t="s">
        <v>83</v>
      </c>
      <c r="E658" s="8" t="s">
        <v>69</v>
      </c>
      <c r="F658" s="8">
        <v>3</v>
      </c>
      <c r="G658" s="8">
        <v>102</v>
      </c>
    </row>
    <row r="659" spans="1:7">
      <c r="A659" s="7">
        <v>658</v>
      </c>
      <c r="B659" s="9">
        <v>35886</v>
      </c>
      <c r="C659" s="8" t="s">
        <v>70</v>
      </c>
      <c r="D659" s="8" t="s">
        <v>79</v>
      </c>
      <c r="E659" s="8" t="s">
        <v>72</v>
      </c>
      <c r="F659" s="8">
        <v>1</v>
      </c>
      <c r="G659" s="8">
        <v>15</v>
      </c>
    </row>
    <row r="660" spans="1:7">
      <c r="A660" s="7">
        <v>659</v>
      </c>
      <c r="B660" s="9">
        <v>36078</v>
      </c>
      <c r="C660" s="8" t="s">
        <v>81</v>
      </c>
      <c r="D660" s="8" t="s">
        <v>79</v>
      </c>
      <c r="E660" s="8" t="s">
        <v>82</v>
      </c>
      <c r="F660" s="8">
        <v>4</v>
      </c>
      <c r="G660" s="8">
        <v>60</v>
      </c>
    </row>
    <row r="661" spans="1:7">
      <c r="A661" s="7">
        <v>660</v>
      </c>
      <c r="B661" s="9">
        <v>36144</v>
      </c>
      <c r="C661" s="8" t="s">
        <v>70</v>
      </c>
      <c r="D661" s="8" t="s">
        <v>80</v>
      </c>
      <c r="E661" s="8" t="s">
        <v>72</v>
      </c>
      <c r="F661" s="8">
        <v>1</v>
      </c>
      <c r="G661" s="8">
        <v>352</v>
      </c>
    </row>
    <row r="662" spans="1:7">
      <c r="A662" s="7">
        <v>661</v>
      </c>
      <c r="B662" s="9">
        <v>36012</v>
      </c>
      <c r="C662" s="8" t="s">
        <v>70</v>
      </c>
      <c r="D662" s="8" t="s">
        <v>74</v>
      </c>
      <c r="E662" s="8" t="s">
        <v>69</v>
      </c>
      <c r="F662" s="8">
        <v>1</v>
      </c>
      <c r="G662" s="8">
        <v>295</v>
      </c>
    </row>
    <row r="663" spans="1:7">
      <c r="A663" s="7">
        <v>662</v>
      </c>
      <c r="B663" s="9">
        <v>36137</v>
      </c>
      <c r="C663" s="8" t="s">
        <v>70</v>
      </c>
      <c r="D663" s="8" t="s">
        <v>74</v>
      </c>
      <c r="E663" s="8" t="s">
        <v>69</v>
      </c>
      <c r="F663" s="8">
        <v>4</v>
      </c>
      <c r="G663" s="8">
        <v>1180</v>
      </c>
    </row>
    <row r="664" spans="1:7">
      <c r="A664" s="7">
        <v>663</v>
      </c>
      <c r="B664" s="9">
        <v>35800</v>
      </c>
      <c r="C664" s="8" t="s">
        <v>81</v>
      </c>
      <c r="D664" s="8" t="s">
        <v>77</v>
      </c>
      <c r="E664" s="8" t="s">
        <v>69</v>
      </c>
      <c r="F664" s="8">
        <v>4</v>
      </c>
      <c r="G664" s="8">
        <v>104</v>
      </c>
    </row>
    <row r="665" spans="1:7">
      <c r="A665" s="7">
        <v>664</v>
      </c>
      <c r="B665" s="9">
        <v>35883</v>
      </c>
      <c r="C665" s="8" t="s">
        <v>70</v>
      </c>
      <c r="D665" s="8" t="s">
        <v>74</v>
      </c>
      <c r="E665" s="8" t="s">
        <v>69</v>
      </c>
      <c r="F665" s="8">
        <v>2</v>
      </c>
      <c r="G665" s="8">
        <v>590</v>
      </c>
    </row>
    <row r="666" spans="1:7">
      <c r="A666" s="7">
        <v>665</v>
      </c>
      <c r="B666" s="9">
        <v>36150</v>
      </c>
      <c r="C666" s="8" t="s">
        <v>81</v>
      </c>
      <c r="D666" s="8" t="s">
        <v>74</v>
      </c>
      <c r="E666" s="8" t="s">
        <v>69</v>
      </c>
      <c r="F666" s="8">
        <v>5</v>
      </c>
      <c r="G666" s="8">
        <v>1475</v>
      </c>
    </row>
    <row r="667" spans="1:7">
      <c r="A667" s="7">
        <v>666</v>
      </c>
      <c r="B667" s="9">
        <v>35810</v>
      </c>
      <c r="C667" s="8" t="s">
        <v>70</v>
      </c>
      <c r="D667" s="8" t="s">
        <v>76</v>
      </c>
      <c r="E667" s="8" t="s">
        <v>69</v>
      </c>
      <c r="F667" s="8">
        <v>5</v>
      </c>
      <c r="G667" s="8">
        <v>475</v>
      </c>
    </row>
    <row r="668" spans="1:7">
      <c r="A668" s="7">
        <v>667</v>
      </c>
      <c r="B668" s="9">
        <v>36135</v>
      </c>
      <c r="C668" s="8" t="s">
        <v>81</v>
      </c>
      <c r="D668" s="8" t="s">
        <v>83</v>
      </c>
      <c r="E668" s="8" t="s">
        <v>72</v>
      </c>
      <c r="F668" s="8">
        <v>1</v>
      </c>
      <c r="G668" s="8">
        <v>34</v>
      </c>
    </row>
    <row r="669" spans="1:7">
      <c r="A669" s="7">
        <v>668</v>
      </c>
      <c r="B669" s="9">
        <v>36085</v>
      </c>
      <c r="C669" s="8" t="s">
        <v>67</v>
      </c>
      <c r="D669" s="8" t="s">
        <v>75</v>
      </c>
      <c r="E669" s="8" t="s">
        <v>69</v>
      </c>
      <c r="F669" s="8">
        <v>4</v>
      </c>
      <c r="G669" s="8">
        <v>220</v>
      </c>
    </row>
    <row r="670" spans="1:7">
      <c r="A670" s="7">
        <v>669</v>
      </c>
      <c r="B670" s="9">
        <v>36029</v>
      </c>
      <c r="C670" s="8" t="s">
        <v>84</v>
      </c>
      <c r="D670" s="8" t="s">
        <v>68</v>
      </c>
      <c r="E670" s="8" t="s">
        <v>72</v>
      </c>
      <c r="F670" s="8">
        <v>5</v>
      </c>
      <c r="G670" s="8">
        <v>100</v>
      </c>
    </row>
    <row r="671" spans="1:7">
      <c r="A671" s="7">
        <v>670</v>
      </c>
      <c r="B671" s="9">
        <v>35875</v>
      </c>
      <c r="C671" s="8" t="s">
        <v>81</v>
      </c>
      <c r="D671" s="8" t="s">
        <v>83</v>
      </c>
      <c r="E671" s="8" t="s">
        <v>82</v>
      </c>
      <c r="F671" s="8">
        <v>1</v>
      </c>
      <c r="G671" s="8">
        <v>34</v>
      </c>
    </row>
    <row r="672" spans="1:7">
      <c r="A672" s="7">
        <v>671</v>
      </c>
      <c r="B672" s="9">
        <v>35941</v>
      </c>
      <c r="C672" s="8" t="s">
        <v>70</v>
      </c>
      <c r="D672" s="8" t="s">
        <v>77</v>
      </c>
      <c r="E672" s="8" t="s">
        <v>69</v>
      </c>
      <c r="F672" s="8">
        <v>2</v>
      </c>
      <c r="G672" s="8">
        <v>52</v>
      </c>
    </row>
    <row r="673" spans="1:7">
      <c r="A673" s="7">
        <v>672</v>
      </c>
      <c r="B673" s="9">
        <v>36136</v>
      </c>
      <c r="C673" s="8" t="s">
        <v>67</v>
      </c>
      <c r="D673" s="8" t="s">
        <v>75</v>
      </c>
      <c r="E673" s="8" t="s">
        <v>69</v>
      </c>
      <c r="F673" s="8">
        <v>5</v>
      </c>
      <c r="G673" s="8">
        <v>275</v>
      </c>
    </row>
    <row r="674" spans="1:7">
      <c r="A674" s="7">
        <v>673</v>
      </c>
      <c r="B674" s="9">
        <v>35876</v>
      </c>
      <c r="C674" s="8" t="s">
        <v>78</v>
      </c>
      <c r="D674" s="8" t="s">
        <v>74</v>
      </c>
      <c r="E674" s="8" t="s">
        <v>72</v>
      </c>
      <c r="F674" s="8">
        <v>1</v>
      </c>
      <c r="G674" s="8">
        <v>295</v>
      </c>
    </row>
    <row r="675" spans="1:7">
      <c r="A675" s="7">
        <v>674</v>
      </c>
      <c r="B675" s="9">
        <v>36086</v>
      </c>
      <c r="C675" s="8" t="s">
        <v>67</v>
      </c>
      <c r="D675" s="8" t="s">
        <v>71</v>
      </c>
      <c r="E675" s="8" t="s">
        <v>69</v>
      </c>
      <c r="F675" s="8">
        <v>4</v>
      </c>
      <c r="G675" s="8">
        <v>2392</v>
      </c>
    </row>
    <row r="676" spans="1:7">
      <c r="A676" s="7">
        <v>675</v>
      </c>
      <c r="B676" s="9">
        <v>35969</v>
      </c>
      <c r="C676" s="8" t="s">
        <v>70</v>
      </c>
      <c r="D676" s="8" t="s">
        <v>83</v>
      </c>
      <c r="E676" s="8" t="s">
        <v>69</v>
      </c>
      <c r="F676" s="8">
        <v>3</v>
      </c>
      <c r="G676" s="8">
        <v>102</v>
      </c>
    </row>
    <row r="677" spans="1:7">
      <c r="A677" s="7">
        <v>676</v>
      </c>
      <c r="B677" s="9">
        <v>36065</v>
      </c>
      <c r="C677" s="8" t="s">
        <v>67</v>
      </c>
      <c r="D677" s="8" t="s">
        <v>74</v>
      </c>
      <c r="E677" s="8" t="s">
        <v>69</v>
      </c>
      <c r="F677" s="8">
        <v>5</v>
      </c>
      <c r="G677" s="8">
        <v>1475</v>
      </c>
    </row>
    <row r="678" spans="1:7">
      <c r="A678" s="7">
        <v>677</v>
      </c>
      <c r="B678" s="9">
        <v>35891</v>
      </c>
      <c r="C678" s="8" t="s">
        <v>84</v>
      </c>
      <c r="D678" s="8" t="s">
        <v>80</v>
      </c>
      <c r="E678" s="8" t="s">
        <v>69</v>
      </c>
      <c r="F678" s="8">
        <v>4</v>
      </c>
      <c r="G678" s="8">
        <v>1408</v>
      </c>
    </row>
    <row r="679" spans="1:7">
      <c r="A679" s="7">
        <v>678</v>
      </c>
      <c r="B679" s="9">
        <v>35859</v>
      </c>
      <c r="C679" s="8" t="s">
        <v>67</v>
      </c>
      <c r="D679" s="8" t="s">
        <v>73</v>
      </c>
      <c r="E679" s="8" t="s">
        <v>72</v>
      </c>
      <c r="F679" s="8">
        <v>2</v>
      </c>
      <c r="G679" s="8">
        <v>16</v>
      </c>
    </row>
    <row r="680" spans="1:7">
      <c r="A680" s="7">
        <v>679</v>
      </c>
      <c r="B680" s="9">
        <v>35968</v>
      </c>
      <c r="C680" s="8" t="s">
        <v>67</v>
      </c>
      <c r="D680" s="8" t="s">
        <v>75</v>
      </c>
      <c r="E680" s="8" t="s">
        <v>72</v>
      </c>
      <c r="F680" s="8">
        <v>2</v>
      </c>
      <c r="G680" s="8">
        <v>110</v>
      </c>
    </row>
    <row r="681" spans="1:7">
      <c r="A681" s="7">
        <v>680</v>
      </c>
      <c r="B681" s="9">
        <v>36038</v>
      </c>
      <c r="C681" s="8" t="s">
        <v>70</v>
      </c>
      <c r="D681" s="8" t="s">
        <v>68</v>
      </c>
      <c r="E681" s="8" t="s">
        <v>69</v>
      </c>
      <c r="F681" s="8">
        <v>5</v>
      </c>
      <c r="G681" s="8">
        <v>100</v>
      </c>
    </row>
    <row r="682" spans="1:7">
      <c r="A682" s="7">
        <v>681</v>
      </c>
      <c r="B682" s="9">
        <v>36073</v>
      </c>
      <c r="C682" s="8" t="s">
        <v>70</v>
      </c>
      <c r="D682" s="8" t="s">
        <v>71</v>
      </c>
      <c r="E682" s="8" t="s">
        <v>72</v>
      </c>
      <c r="F682" s="8">
        <v>3</v>
      </c>
      <c r="G682" s="8">
        <v>1794</v>
      </c>
    </row>
    <row r="683" spans="1:7">
      <c r="A683" s="7">
        <v>682</v>
      </c>
      <c r="B683" s="9">
        <v>36047</v>
      </c>
      <c r="C683" s="8" t="s">
        <v>84</v>
      </c>
      <c r="D683" s="8" t="s">
        <v>68</v>
      </c>
      <c r="E683" s="8" t="s">
        <v>72</v>
      </c>
      <c r="F683" s="8">
        <v>2</v>
      </c>
      <c r="G683" s="8">
        <v>40</v>
      </c>
    </row>
    <row r="684" spans="1:7">
      <c r="A684" s="7">
        <v>683</v>
      </c>
      <c r="B684" s="9">
        <v>35909</v>
      </c>
      <c r="C684" s="8" t="s">
        <v>70</v>
      </c>
      <c r="D684" s="8" t="s">
        <v>76</v>
      </c>
      <c r="E684" s="8" t="s">
        <v>69</v>
      </c>
      <c r="F684" s="8">
        <v>1</v>
      </c>
      <c r="G684" s="8">
        <v>95</v>
      </c>
    </row>
    <row r="685" spans="1:7">
      <c r="A685" s="7">
        <v>684</v>
      </c>
      <c r="B685" s="9">
        <v>35921</v>
      </c>
      <c r="C685" s="8" t="s">
        <v>67</v>
      </c>
      <c r="D685" s="8" t="s">
        <v>83</v>
      </c>
      <c r="E685" s="8" t="s">
        <v>69</v>
      </c>
      <c r="F685" s="8">
        <v>2</v>
      </c>
      <c r="G685" s="8">
        <v>68</v>
      </c>
    </row>
    <row r="686" spans="1:7">
      <c r="A686" s="7">
        <v>685</v>
      </c>
      <c r="B686" s="9">
        <v>35834</v>
      </c>
      <c r="C686" s="8" t="s">
        <v>70</v>
      </c>
      <c r="D686" s="8" t="s">
        <v>83</v>
      </c>
      <c r="E686" s="8" t="s">
        <v>69</v>
      </c>
      <c r="F686" s="8">
        <v>2</v>
      </c>
      <c r="G686" s="8">
        <v>68</v>
      </c>
    </row>
    <row r="687" spans="1:7">
      <c r="A687" s="7">
        <v>686</v>
      </c>
      <c r="B687" s="9">
        <v>35837</v>
      </c>
      <c r="C687" s="8" t="s">
        <v>67</v>
      </c>
      <c r="D687" s="8" t="s">
        <v>80</v>
      </c>
      <c r="E687" s="8" t="s">
        <v>69</v>
      </c>
      <c r="F687" s="8">
        <v>1</v>
      </c>
      <c r="G687" s="8">
        <v>352</v>
      </c>
    </row>
    <row r="688" spans="1:7">
      <c r="A688" s="7">
        <v>687</v>
      </c>
      <c r="B688" s="9">
        <v>36067</v>
      </c>
      <c r="C688" s="8" t="s">
        <v>67</v>
      </c>
      <c r="D688" s="8" t="s">
        <v>74</v>
      </c>
      <c r="E688" s="8" t="s">
        <v>69</v>
      </c>
      <c r="F688" s="8">
        <v>2</v>
      </c>
      <c r="G688" s="8">
        <v>590</v>
      </c>
    </row>
    <row r="689" spans="1:7">
      <c r="A689" s="7">
        <v>688</v>
      </c>
      <c r="B689" s="9">
        <v>36111</v>
      </c>
      <c r="C689" s="8" t="s">
        <v>78</v>
      </c>
      <c r="D689" s="8" t="s">
        <v>73</v>
      </c>
      <c r="E689" s="8" t="s">
        <v>69</v>
      </c>
      <c r="F689" s="8">
        <v>2</v>
      </c>
      <c r="G689" s="8">
        <v>16</v>
      </c>
    </row>
    <row r="690" spans="1:7">
      <c r="A690" s="7">
        <v>689</v>
      </c>
      <c r="B690" s="9">
        <v>35983</v>
      </c>
      <c r="C690" s="8" t="s">
        <v>70</v>
      </c>
      <c r="D690" s="8" t="s">
        <v>75</v>
      </c>
      <c r="E690" s="8" t="s">
        <v>72</v>
      </c>
      <c r="F690" s="8">
        <v>2</v>
      </c>
      <c r="G690" s="8">
        <v>110</v>
      </c>
    </row>
    <row r="691" spans="1:7">
      <c r="A691" s="7">
        <v>690</v>
      </c>
      <c r="B691" s="9">
        <v>35989</v>
      </c>
      <c r="C691" s="8" t="s">
        <v>67</v>
      </c>
      <c r="D691" s="8" t="s">
        <v>77</v>
      </c>
      <c r="E691" s="8" t="s">
        <v>69</v>
      </c>
      <c r="F691" s="8">
        <v>2</v>
      </c>
      <c r="G691" s="8">
        <v>52</v>
      </c>
    </row>
    <row r="692" spans="1:7">
      <c r="A692" s="7">
        <v>691</v>
      </c>
      <c r="B692" s="9">
        <v>36146</v>
      </c>
      <c r="C692" s="8" t="s">
        <v>78</v>
      </c>
      <c r="D692" s="8" t="s">
        <v>71</v>
      </c>
      <c r="E692" s="8" t="s">
        <v>72</v>
      </c>
      <c r="F692" s="8">
        <v>2</v>
      </c>
      <c r="G692" s="8">
        <v>1196</v>
      </c>
    </row>
    <row r="693" spans="1:7">
      <c r="A693" s="7">
        <v>692</v>
      </c>
      <c r="B693" s="9">
        <v>36092</v>
      </c>
      <c r="C693" s="8" t="s">
        <v>70</v>
      </c>
      <c r="D693" s="8" t="s">
        <v>75</v>
      </c>
      <c r="E693" s="8" t="s">
        <v>69</v>
      </c>
      <c r="F693" s="8">
        <v>2</v>
      </c>
      <c r="G693" s="8">
        <v>110</v>
      </c>
    </row>
    <row r="694" spans="1:7">
      <c r="A694" s="7">
        <v>693</v>
      </c>
      <c r="B694" s="9">
        <v>36143</v>
      </c>
      <c r="C694" s="8" t="s">
        <v>67</v>
      </c>
      <c r="D694" s="8" t="s">
        <v>83</v>
      </c>
      <c r="E694" s="8" t="s">
        <v>69</v>
      </c>
      <c r="F694" s="8">
        <v>2</v>
      </c>
      <c r="G694" s="8">
        <v>68</v>
      </c>
    </row>
    <row r="695" spans="1:7">
      <c r="A695" s="7">
        <v>694</v>
      </c>
      <c r="B695" s="9">
        <v>35934</v>
      </c>
      <c r="C695" s="8" t="s">
        <v>67</v>
      </c>
      <c r="D695" s="8" t="s">
        <v>83</v>
      </c>
      <c r="E695" s="8" t="s">
        <v>72</v>
      </c>
      <c r="F695" s="8">
        <v>1</v>
      </c>
      <c r="G695" s="8">
        <v>34</v>
      </c>
    </row>
    <row r="696" spans="1:7">
      <c r="A696" s="7">
        <v>695</v>
      </c>
      <c r="B696" s="9">
        <v>36102</v>
      </c>
      <c r="C696" s="8" t="s">
        <v>70</v>
      </c>
      <c r="D696" s="8" t="s">
        <v>80</v>
      </c>
      <c r="E696" s="8" t="s">
        <v>69</v>
      </c>
      <c r="F696" s="8">
        <v>4</v>
      </c>
      <c r="G696" s="8">
        <v>1408</v>
      </c>
    </row>
    <row r="697" spans="1:7">
      <c r="A697" s="7">
        <v>696</v>
      </c>
      <c r="B697" s="9">
        <v>36018</v>
      </c>
      <c r="C697" s="8" t="s">
        <v>67</v>
      </c>
      <c r="D697" s="8" t="s">
        <v>80</v>
      </c>
      <c r="E697" s="8" t="s">
        <v>69</v>
      </c>
      <c r="F697" s="8">
        <v>3</v>
      </c>
      <c r="G697" s="8">
        <v>1056</v>
      </c>
    </row>
    <row r="698" spans="1:7">
      <c r="A698" s="7">
        <v>697</v>
      </c>
      <c r="B698" s="9">
        <v>35906</v>
      </c>
      <c r="C698" s="8" t="s">
        <v>67</v>
      </c>
      <c r="D698" s="8" t="s">
        <v>79</v>
      </c>
      <c r="E698" s="8" t="s">
        <v>69</v>
      </c>
      <c r="F698" s="8">
        <v>1</v>
      </c>
      <c r="G698" s="8">
        <v>15</v>
      </c>
    </row>
    <row r="699" spans="1:7">
      <c r="A699" s="7">
        <v>698</v>
      </c>
      <c r="B699" s="9">
        <v>36069</v>
      </c>
      <c r="C699" s="8" t="s">
        <v>67</v>
      </c>
      <c r="D699" s="8" t="s">
        <v>75</v>
      </c>
      <c r="E699" s="8" t="s">
        <v>69</v>
      </c>
      <c r="F699" s="8">
        <v>2</v>
      </c>
      <c r="G699" s="8">
        <v>110</v>
      </c>
    </row>
    <row r="700" spans="1:7">
      <c r="A700" s="7">
        <v>699</v>
      </c>
      <c r="B700" s="9">
        <v>36092</v>
      </c>
      <c r="C700" s="8" t="s">
        <v>70</v>
      </c>
      <c r="D700" s="8" t="s">
        <v>77</v>
      </c>
      <c r="E700" s="8" t="s">
        <v>69</v>
      </c>
      <c r="F700" s="8">
        <v>5</v>
      </c>
      <c r="G700" s="8">
        <v>130</v>
      </c>
    </row>
    <row r="701" spans="1:7">
      <c r="A701" s="7">
        <v>700</v>
      </c>
      <c r="B701" s="9">
        <v>36046</v>
      </c>
      <c r="C701" s="8" t="s">
        <v>67</v>
      </c>
      <c r="D701" s="8" t="s">
        <v>71</v>
      </c>
      <c r="E701" s="8" t="s">
        <v>72</v>
      </c>
      <c r="F701" s="8">
        <v>4</v>
      </c>
      <c r="G701" s="8">
        <v>2392</v>
      </c>
    </row>
    <row r="702" spans="1:7">
      <c r="A702" s="7">
        <v>701</v>
      </c>
      <c r="B702" s="9">
        <v>35883</v>
      </c>
      <c r="C702" s="8" t="s">
        <v>70</v>
      </c>
      <c r="D702" s="8" t="s">
        <v>68</v>
      </c>
      <c r="E702" s="8" t="s">
        <v>72</v>
      </c>
      <c r="F702" s="8">
        <v>5</v>
      </c>
      <c r="G702" s="8">
        <v>100</v>
      </c>
    </row>
    <row r="703" spans="1:7">
      <c r="A703" s="7">
        <v>702</v>
      </c>
      <c r="B703" s="9">
        <v>35805</v>
      </c>
      <c r="C703" s="8" t="s">
        <v>70</v>
      </c>
      <c r="D703" s="8" t="s">
        <v>79</v>
      </c>
      <c r="E703" s="8" t="s">
        <v>82</v>
      </c>
      <c r="F703" s="8">
        <v>1</v>
      </c>
      <c r="G703" s="8">
        <v>15</v>
      </c>
    </row>
    <row r="704" spans="1:7">
      <c r="A704" s="7">
        <v>703</v>
      </c>
      <c r="B704" s="9">
        <v>35965</v>
      </c>
      <c r="C704" s="8" t="s">
        <v>67</v>
      </c>
      <c r="D704" s="8" t="s">
        <v>83</v>
      </c>
      <c r="E704" s="8" t="s">
        <v>69</v>
      </c>
      <c r="F704" s="8">
        <v>2</v>
      </c>
      <c r="G704" s="8">
        <v>68</v>
      </c>
    </row>
    <row r="705" spans="1:7">
      <c r="A705" s="7">
        <v>704</v>
      </c>
      <c r="B705" s="9">
        <v>35868</v>
      </c>
      <c r="C705" s="8" t="s">
        <v>81</v>
      </c>
      <c r="D705" s="8" t="s">
        <v>74</v>
      </c>
      <c r="E705" s="8" t="s">
        <v>69</v>
      </c>
      <c r="F705" s="8">
        <v>2</v>
      </c>
      <c r="G705" s="8">
        <v>590</v>
      </c>
    </row>
    <row r="706" spans="1:7">
      <c r="A706" s="7">
        <v>705</v>
      </c>
      <c r="B706" s="9">
        <v>36130</v>
      </c>
      <c r="C706" s="8" t="s">
        <v>81</v>
      </c>
      <c r="D706" s="8" t="s">
        <v>83</v>
      </c>
      <c r="E706" s="8" t="s">
        <v>72</v>
      </c>
      <c r="F706" s="8">
        <v>4</v>
      </c>
      <c r="G706" s="8">
        <v>136</v>
      </c>
    </row>
    <row r="707" spans="1:7">
      <c r="A707" s="7">
        <v>706</v>
      </c>
      <c r="B707" s="9">
        <v>36042</v>
      </c>
      <c r="C707" s="8" t="s">
        <v>67</v>
      </c>
      <c r="D707" s="8" t="s">
        <v>77</v>
      </c>
      <c r="E707" s="8" t="s">
        <v>69</v>
      </c>
      <c r="F707" s="8">
        <v>4</v>
      </c>
      <c r="G707" s="8">
        <v>104</v>
      </c>
    </row>
    <row r="708" spans="1:7">
      <c r="A708" s="7">
        <v>707</v>
      </c>
      <c r="B708" s="9">
        <v>36106</v>
      </c>
      <c r="C708" s="8" t="s">
        <v>67</v>
      </c>
      <c r="D708" s="8" t="s">
        <v>68</v>
      </c>
      <c r="E708" s="8" t="s">
        <v>72</v>
      </c>
      <c r="F708" s="8">
        <v>1</v>
      </c>
      <c r="G708" s="8">
        <v>20</v>
      </c>
    </row>
    <row r="709" spans="1:7">
      <c r="A709" s="7">
        <v>708</v>
      </c>
      <c r="B709" s="9">
        <v>36061</v>
      </c>
      <c r="C709" s="8" t="s">
        <v>70</v>
      </c>
      <c r="D709" s="8" t="s">
        <v>74</v>
      </c>
      <c r="E709" s="8" t="s">
        <v>69</v>
      </c>
      <c r="F709" s="8">
        <v>3</v>
      </c>
      <c r="G709" s="8">
        <v>885</v>
      </c>
    </row>
    <row r="710" spans="1:7">
      <c r="A710" s="7">
        <v>709</v>
      </c>
      <c r="B710" s="9">
        <v>35889</v>
      </c>
      <c r="C710" s="8" t="s">
        <v>84</v>
      </c>
      <c r="D710" s="8" t="s">
        <v>74</v>
      </c>
      <c r="E710" s="8" t="s">
        <v>82</v>
      </c>
      <c r="F710" s="8">
        <v>2</v>
      </c>
      <c r="G710" s="8">
        <v>590</v>
      </c>
    </row>
    <row r="711" spans="1:7">
      <c r="A711" s="7">
        <v>710</v>
      </c>
      <c r="B711" s="9">
        <v>35827</v>
      </c>
      <c r="C711" s="8" t="s">
        <v>70</v>
      </c>
      <c r="D711" s="8" t="s">
        <v>68</v>
      </c>
      <c r="E711" s="8" t="s">
        <v>69</v>
      </c>
      <c r="F711" s="8">
        <v>3</v>
      </c>
      <c r="G711" s="8">
        <v>60</v>
      </c>
    </row>
    <row r="712" spans="1:7">
      <c r="A712" s="7">
        <v>711</v>
      </c>
      <c r="B712" s="9">
        <v>35895</v>
      </c>
      <c r="C712" s="8" t="s">
        <v>67</v>
      </c>
      <c r="D712" s="8" t="s">
        <v>80</v>
      </c>
      <c r="E712" s="8" t="s">
        <v>69</v>
      </c>
      <c r="F712" s="8">
        <v>5</v>
      </c>
      <c r="G712" s="8">
        <v>1760</v>
      </c>
    </row>
    <row r="713" spans="1:7">
      <c r="A713" s="7">
        <v>712</v>
      </c>
      <c r="B713" s="9">
        <v>36062</v>
      </c>
      <c r="C713" s="8" t="s">
        <v>84</v>
      </c>
      <c r="D713" s="8" t="s">
        <v>68</v>
      </c>
      <c r="E713" s="8" t="s">
        <v>69</v>
      </c>
      <c r="F713" s="8">
        <v>5</v>
      </c>
      <c r="G713" s="8">
        <v>100</v>
      </c>
    </row>
    <row r="714" spans="1:7">
      <c r="A714" s="7">
        <v>713</v>
      </c>
      <c r="B714" s="9">
        <v>35995</v>
      </c>
      <c r="C714" s="8" t="s">
        <v>70</v>
      </c>
      <c r="D714" s="8" t="s">
        <v>83</v>
      </c>
      <c r="E714" s="8" t="s">
        <v>69</v>
      </c>
      <c r="F714" s="8">
        <v>3</v>
      </c>
      <c r="G714" s="8">
        <v>102</v>
      </c>
    </row>
    <row r="715" spans="1:7">
      <c r="A715" s="7">
        <v>714</v>
      </c>
      <c r="B715" s="9">
        <v>35968</v>
      </c>
      <c r="C715" s="8" t="s">
        <v>70</v>
      </c>
      <c r="D715" s="8" t="s">
        <v>73</v>
      </c>
      <c r="E715" s="8" t="s">
        <v>69</v>
      </c>
      <c r="F715" s="8">
        <v>3</v>
      </c>
      <c r="G715" s="8">
        <v>24</v>
      </c>
    </row>
    <row r="716" spans="1:7">
      <c r="A716" s="7">
        <v>715</v>
      </c>
      <c r="B716" s="9">
        <v>35953</v>
      </c>
      <c r="C716" s="8" t="s">
        <v>67</v>
      </c>
      <c r="D716" s="8" t="s">
        <v>80</v>
      </c>
      <c r="E716" s="8" t="s">
        <v>72</v>
      </c>
      <c r="F716" s="8">
        <v>5</v>
      </c>
      <c r="G716" s="8">
        <v>1760</v>
      </c>
    </row>
    <row r="717" spans="1:7">
      <c r="A717" s="7">
        <v>716</v>
      </c>
      <c r="B717" s="9">
        <v>36097</v>
      </c>
      <c r="C717" s="8" t="s">
        <v>78</v>
      </c>
      <c r="D717" s="8" t="s">
        <v>79</v>
      </c>
      <c r="E717" s="8" t="s">
        <v>72</v>
      </c>
      <c r="F717" s="8">
        <v>5</v>
      </c>
      <c r="G717" s="8">
        <v>75</v>
      </c>
    </row>
    <row r="718" spans="1:7">
      <c r="A718" s="7">
        <v>717</v>
      </c>
      <c r="B718" s="9">
        <v>35813</v>
      </c>
      <c r="C718" s="8" t="s">
        <v>67</v>
      </c>
      <c r="D718" s="8" t="s">
        <v>71</v>
      </c>
      <c r="E718" s="8" t="s">
        <v>69</v>
      </c>
      <c r="F718" s="8">
        <v>4</v>
      </c>
      <c r="G718" s="8">
        <v>2392</v>
      </c>
    </row>
    <row r="719" spans="1:7">
      <c r="A719" s="7">
        <v>718</v>
      </c>
      <c r="B719" s="9">
        <v>35992</v>
      </c>
      <c r="C719" s="8" t="s">
        <v>84</v>
      </c>
      <c r="D719" s="8" t="s">
        <v>75</v>
      </c>
      <c r="E719" s="8" t="s">
        <v>72</v>
      </c>
      <c r="F719" s="8">
        <v>5</v>
      </c>
      <c r="G719" s="8">
        <v>275</v>
      </c>
    </row>
    <row r="720" spans="1:7">
      <c r="A720" s="7">
        <v>719</v>
      </c>
      <c r="B720" s="9">
        <v>35898</v>
      </c>
      <c r="C720" s="8" t="s">
        <v>67</v>
      </c>
      <c r="D720" s="8" t="s">
        <v>83</v>
      </c>
      <c r="E720" s="8" t="s">
        <v>72</v>
      </c>
      <c r="F720" s="8">
        <v>3</v>
      </c>
      <c r="G720" s="8">
        <v>102</v>
      </c>
    </row>
    <row r="721" spans="1:7">
      <c r="A721" s="7">
        <v>720</v>
      </c>
      <c r="B721" s="9">
        <v>35975</v>
      </c>
      <c r="C721" s="8" t="s">
        <v>84</v>
      </c>
      <c r="D721" s="8" t="s">
        <v>75</v>
      </c>
      <c r="E721" s="8" t="s">
        <v>69</v>
      </c>
      <c r="F721" s="8">
        <v>5</v>
      </c>
      <c r="G721" s="8">
        <v>275</v>
      </c>
    </row>
    <row r="722" spans="1:7">
      <c r="A722" s="7">
        <v>721</v>
      </c>
      <c r="B722" s="9">
        <v>35953</v>
      </c>
      <c r="C722" s="8" t="s">
        <v>67</v>
      </c>
      <c r="D722" s="8" t="s">
        <v>83</v>
      </c>
      <c r="E722" s="8" t="s">
        <v>69</v>
      </c>
      <c r="F722" s="8">
        <v>4</v>
      </c>
      <c r="G722" s="8">
        <v>136</v>
      </c>
    </row>
    <row r="723" spans="1:7">
      <c r="A723" s="7">
        <v>722</v>
      </c>
      <c r="B723" s="9">
        <v>36058</v>
      </c>
      <c r="C723" s="8" t="s">
        <v>70</v>
      </c>
      <c r="D723" s="8" t="s">
        <v>77</v>
      </c>
      <c r="E723" s="8" t="s">
        <v>72</v>
      </c>
      <c r="F723" s="8">
        <v>2</v>
      </c>
      <c r="G723" s="8">
        <v>52</v>
      </c>
    </row>
    <row r="724" spans="1:7">
      <c r="A724" s="7">
        <v>723</v>
      </c>
      <c r="B724" s="9">
        <v>36066</v>
      </c>
      <c r="C724" s="8" t="s">
        <v>70</v>
      </c>
      <c r="D724" s="8" t="s">
        <v>77</v>
      </c>
      <c r="E724" s="8" t="s">
        <v>69</v>
      </c>
      <c r="F724" s="8">
        <v>1</v>
      </c>
      <c r="G724" s="8">
        <v>26</v>
      </c>
    </row>
    <row r="725" spans="1:7">
      <c r="A725" s="7">
        <v>724</v>
      </c>
      <c r="B725" s="9">
        <v>36098</v>
      </c>
      <c r="C725" s="8" t="s">
        <v>70</v>
      </c>
      <c r="D725" s="8" t="s">
        <v>77</v>
      </c>
      <c r="E725" s="8" t="s">
        <v>69</v>
      </c>
      <c r="F725" s="8">
        <v>5</v>
      </c>
      <c r="G725" s="8">
        <v>130</v>
      </c>
    </row>
    <row r="726" spans="1:7">
      <c r="A726" s="7">
        <v>725</v>
      </c>
      <c r="B726" s="9">
        <v>36069</v>
      </c>
      <c r="C726" s="8" t="s">
        <v>67</v>
      </c>
      <c r="D726" s="8" t="s">
        <v>68</v>
      </c>
      <c r="E726" s="8" t="s">
        <v>69</v>
      </c>
      <c r="F726" s="8">
        <v>2</v>
      </c>
      <c r="G726" s="8">
        <v>40</v>
      </c>
    </row>
    <row r="727" spans="1:7">
      <c r="A727" s="7">
        <v>726</v>
      </c>
      <c r="B727" s="9">
        <v>35962</v>
      </c>
      <c r="C727" s="8" t="s">
        <v>67</v>
      </c>
      <c r="D727" s="8" t="s">
        <v>79</v>
      </c>
      <c r="E727" s="8" t="s">
        <v>69</v>
      </c>
      <c r="F727" s="8">
        <v>3</v>
      </c>
      <c r="G727" s="8">
        <v>45</v>
      </c>
    </row>
    <row r="728" spans="1:7">
      <c r="A728" s="7">
        <v>727</v>
      </c>
      <c r="B728" s="9">
        <v>36153</v>
      </c>
      <c r="C728" s="8" t="s">
        <v>70</v>
      </c>
      <c r="D728" s="8" t="s">
        <v>75</v>
      </c>
      <c r="E728" s="8" t="s">
        <v>72</v>
      </c>
      <c r="F728" s="8">
        <v>3</v>
      </c>
      <c r="G728" s="8">
        <v>165</v>
      </c>
    </row>
    <row r="729" spans="1:7">
      <c r="A729" s="7">
        <v>728</v>
      </c>
      <c r="B729" s="9">
        <v>35944</v>
      </c>
      <c r="C729" s="8" t="s">
        <v>70</v>
      </c>
      <c r="D729" s="8" t="s">
        <v>83</v>
      </c>
      <c r="E729" s="8" t="s">
        <v>69</v>
      </c>
      <c r="F729" s="8">
        <v>3</v>
      </c>
      <c r="G729" s="8">
        <v>102</v>
      </c>
    </row>
    <row r="730" spans="1:7">
      <c r="A730" s="7">
        <v>729</v>
      </c>
      <c r="B730" s="9">
        <v>36117</v>
      </c>
      <c r="C730" s="8" t="s">
        <v>70</v>
      </c>
      <c r="D730" s="8" t="s">
        <v>76</v>
      </c>
      <c r="E730" s="8" t="s">
        <v>69</v>
      </c>
      <c r="F730" s="8">
        <v>2</v>
      </c>
      <c r="G730" s="8">
        <v>190</v>
      </c>
    </row>
    <row r="731" spans="1:7">
      <c r="A731" s="7">
        <v>730</v>
      </c>
      <c r="B731" s="9">
        <v>35999</v>
      </c>
      <c r="C731" s="8" t="s">
        <v>81</v>
      </c>
      <c r="D731" s="8" t="s">
        <v>80</v>
      </c>
      <c r="E731" s="8" t="s">
        <v>82</v>
      </c>
      <c r="F731" s="8">
        <v>3</v>
      </c>
      <c r="G731" s="8">
        <v>1056</v>
      </c>
    </row>
    <row r="732" spans="1:7">
      <c r="A732" s="7">
        <v>731</v>
      </c>
      <c r="B732" s="9">
        <v>35941</v>
      </c>
      <c r="C732" s="8" t="s">
        <v>70</v>
      </c>
      <c r="D732" s="8" t="s">
        <v>80</v>
      </c>
      <c r="E732" s="8" t="s">
        <v>69</v>
      </c>
      <c r="F732" s="8">
        <v>5</v>
      </c>
      <c r="G732" s="8">
        <v>1760</v>
      </c>
    </row>
    <row r="733" spans="1:7">
      <c r="A733" s="7">
        <v>732</v>
      </c>
      <c r="B733" s="9">
        <v>35858</v>
      </c>
      <c r="C733" s="8" t="s">
        <v>70</v>
      </c>
      <c r="D733" s="8" t="s">
        <v>74</v>
      </c>
      <c r="E733" s="8" t="s">
        <v>69</v>
      </c>
      <c r="F733" s="8">
        <v>1</v>
      </c>
      <c r="G733" s="8">
        <v>295</v>
      </c>
    </row>
    <row r="734" spans="1:7">
      <c r="A734" s="7">
        <v>733</v>
      </c>
      <c r="B734" s="9">
        <v>35802</v>
      </c>
      <c r="C734" s="8" t="s">
        <v>67</v>
      </c>
      <c r="D734" s="8" t="s">
        <v>83</v>
      </c>
      <c r="E734" s="8" t="s">
        <v>82</v>
      </c>
      <c r="F734" s="8">
        <v>1</v>
      </c>
      <c r="G734" s="8">
        <v>34</v>
      </c>
    </row>
    <row r="735" spans="1:7">
      <c r="A735" s="7">
        <v>734</v>
      </c>
      <c r="B735" s="9">
        <v>36007</v>
      </c>
      <c r="C735" s="8" t="s">
        <v>70</v>
      </c>
      <c r="D735" s="8" t="s">
        <v>80</v>
      </c>
      <c r="E735" s="8" t="s">
        <v>72</v>
      </c>
      <c r="F735" s="8">
        <v>5</v>
      </c>
      <c r="G735" s="8">
        <v>1760</v>
      </c>
    </row>
    <row r="736" spans="1:7">
      <c r="A736" s="7">
        <v>735</v>
      </c>
      <c r="B736" s="9">
        <v>36080</v>
      </c>
      <c r="C736" s="8" t="s">
        <v>81</v>
      </c>
      <c r="D736" s="8" t="s">
        <v>79</v>
      </c>
      <c r="E736" s="8" t="s">
        <v>69</v>
      </c>
      <c r="F736" s="8">
        <v>2</v>
      </c>
      <c r="G736" s="8">
        <v>30</v>
      </c>
    </row>
    <row r="737" spans="1:7">
      <c r="A737" s="7">
        <v>736</v>
      </c>
      <c r="B737" s="9">
        <v>35838</v>
      </c>
      <c r="C737" s="8" t="s">
        <v>67</v>
      </c>
      <c r="D737" s="8" t="s">
        <v>76</v>
      </c>
      <c r="E737" s="8" t="s">
        <v>69</v>
      </c>
      <c r="F737" s="8">
        <v>4</v>
      </c>
      <c r="G737" s="8">
        <v>380</v>
      </c>
    </row>
    <row r="738" spans="1:7">
      <c r="A738" s="7">
        <v>737</v>
      </c>
      <c r="B738" s="9">
        <v>36114</v>
      </c>
      <c r="C738" s="8" t="s">
        <v>84</v>
      </c>
      <c r="D738" s="8" t="s">
        <v>74</v>
      </c>
      <c r="E738" s="8" t="s">
        <v>69</v>
      </c>
      <c r="F738" s="8">
        <v>2</v>
      </c>
      <c r="G738" s="8">
        <v>590</v>
      </c>
    </row>
    <row r="739" spans="1:7">
      <c r="A739" s="7">
        <v>738</v>
      </c>
      <c r="B739" s="9">
        <v>36082</v>
      </c>
      <c r="C739" s="8" t="s">
        <v>70</v>
      </c>
      <c r="D739" s="8" t="s">
        <v>76</v>
      </c>
      <c r="E739" s="8" t="s">
        <v>69</v>
      </c>
      <c r="F739" s="8">
        <v>3</v>
      </c>
      <c r="G739" s="8">
        <v>285</v>
      </c>
    </row>
    <row r="740" spans="1:7">
      <c r="A740" s="7">
        <v>739</v>
      </c>
      <c r="B740" s="9">
        <v>36133</v>
      </c>
      <c r="C740" s="8" t="s">
        <v>78</v>
      </c>
      <c r="D740" s="8" t="s">
        <v>75</v>
      </c>
      <c r="E740" s="8" t="s">
        <v>69</v>
      </c>
      <c r="F740" s="8">
        <v>3</v>
      </c>
      <c r="G740" s="8">
        <v>165</v>
      </c>
    </row>
    <row r="741" spans="1:7">
      <c r="A741" s="7">
        <v>740</v>
      </c>
      <c r="B741" s="9">
        <v>35930</v>
      </c>
      <c r="C741" s="8" t="s">
        <v>84</v>
      </c>
      <c r="D741" s="8" t="s">
        <v>83</v>
      </c>
      <c r="E741" s="8" t="s">
        <v>72</v>
      </c>
      <c r="F741" s="8">
        <v>3</v>
      </c>
      <c r="G741" s="8">
        <v>102</v>
      </c>
    </row>
    <row r="742" spans="1:7">
      <c r="A742" s="7">
        <v>741</v>
      </c>
      <c r="B742" s="9">
        <v>35897</v>
      </c>
      <c r="C742" s="8" t="s">
        <v>70</v>
      </c>
      <c r="D742" s="8" t="s">
        <v>74</v>
      </c>
      <c r="E742" s="8" t="s">
        <v>72</v>
      </c>
      <c r="F742" s="8">
        <v>4</v>
      </c>
      <c r="G742" s="8">
        <v>1180</v>
      </c>
    </row>
    <row r="743" spans="1:7">
      <c r="A743" s="7">
        <v>742</v>
      </c>
      <c r="B743" s="9">
        <v>36038</v>
      </c>
      <c r="C743" s="8" t="s">
        <v>78</v>
      </c>
      <c r="D743" s="8" t="s">
        <v>80</v>
      </c>
      <c r="E743" s="8" t="s">
        <v>72</v>
      </c>
      <c r="F743" s="8">
        <v>2</v>
      </c>
      <c r="G743" s="8">
        <v>704</v>
      </c>
    </row>
    <row r="744" spans="1:7">
      <c r="A744" s="7">
        <v>743</v>
      </c>
      <c r="B744" s="9">
        <v>35998</v>
      </c>
      <c r="C744" s="8" t="s">
        <v>70</v>
      </c>
      <c r="D744" s="8" t="s">
        <v>80</v>
      </c>
      <c r="E744" s="8" t="s">
        <v>69</v>
      </c>
      <c r="F744" s="8">
        <v>2</v>
      </c>
      <c r="G744" s="8">
        <v>704</v>
      </c>
    </row>
    <row r="745" spans="1:7">
      <c r="A745" s="7">
        <v>744</v>
      </c>
      <c r="B745" s="9">
        <v>36126</v>
      </c>
      <c r="C745" s="8" t="s">
        <v>70</v>
      </c>
      <c r="D745" s="8" t="s">
        <v>83</v>
      </c>
      <c r="E745" s="8" t="s">
        <v>72</v>
      </c>
      <c r="F745" s="8">
        <v>2</v>
      </c>
      <c r="G745" s="8">
        <v>68</v>
      </c>
    </row>
    <row r="746" spans="1:7">
      <c r="A746" s="7">
        <v>745</v>
      </c>
      <c r="B746" s="9">
        <v>35993</v>
      </c>
      <c r="C746" s="8" t="s">
        <v>67</v>
      </c>
      <c r="D746" s="8" t="s">
        <v>71</v>
      </c>
      <c r="E746" s="8" t="s">
        <v>69</v>
      </c>
      <c r="F746" s="8">
        <v>3</v>
      </c>
      <c r="G746" s="8">
        <v>1794</v>
      </c>
    </row>
    <row r="747" spans="1:7">
      <c r="A747" s="7">
        <v>746</v>
      </c>
      <c r="B747" s="9">
        <v>35966</v>
      </c>
      <c r="C747" s="8" t="s">
        <v>70</v>
      </c>
      <c r="D747" s="8" t="s">
        <v>75</v>
      </c>
      <c r="E747" s="8" t="s">
        <v>72</v>
      </c>
      <c r="F747" s="8">
        <v>2</v>
      </c>
      <c r="G747" s="8">
        <v>110</v>
      </c>
    </row>
    <row r="748" spans="1:7">
      <c r="A748" s="7">
        <v>747</v>
      </c>
      <c r="B748" s="9">
        <v>36078</v>
      </c>
      <c r="C748" s="8" t="s">
        <v>67</v>
      </c>
      <c r="D748" s="8" t="s">
        <v>77</v>
      </c>
      <c r="E748" s="8" t="s">
        <v>69</v>
      </c>
      <c r="F748" s="8">
        <v>2</v>
      </c>
      <c r="G748" s="8">
        <v>52</v>
      </c>
    </row>
    <row r="749" spans="1:7">
      <c r="A749" s="7">
        <v>748</v>
      </c>
      <c r="B749" s="9">
        <v>35799</v>
      </c>
      <c r="C749" s="8" t="s">
        <v>67</v>
      </c>
      <c r="D749" s="8" t="s">
        <v>79</v>
      </c>
      <c r="E749" s="8" t="s">
        <v>69</v>
      </c>
      <c r="F749" s="8">
        <v>2</v>
      </c>
      <c r="G749" s="8">
        <v>30</v>
      </c>
    </row>
    <row r="750" spans="1:7">
      <c r="A750" s="7">
        <v>749</v>
      </c>
      <c r="B750" s="9">
        <v>36135</v>
      </c>
      <c r="C750" s="8" t="s">
        <v>70</v>
      </c>
      <c r="D750" s="8" t="s">
        <v>80</v>
      </c>
      <c r="E750" s="8" t="s">
        <v>69</v>
      </c>
      <c r="F750" s="8">
        <v>2</v>
      </c>
      <c r="G750" s="8">
        <v>704</v>
      </c>
    </row>
    <row r="751" spans="1:7">
      <c r="A751" s="7">
        <v>750</v>
      </c>
      <c r="B751" s="9">
        <v>35992</v>
      </c>
      <c r="C751" s="8" t="s">
        <v>70</v>
      </c>
      <c r="D751" s="8" t="s">
        <v>71</v>
      </c>
      <c r="E751" s="8" t="s">
        <v>69</v>
      </c>
      <c r="F751" s="8">
        <v>5</v>
      </c>
      <c r="G751" s="8">
        <v>2990</v>
      </c>
    </row>
    <row r="752" spans="1:7">
      <c r="A752" s="7">
        <v>751</v>
      </c>
      <c r="B752" s="9">
        <v>36124</v>
      </c>
      <c r="C752" s="8" t="s">
        <v>70</v>
      </c>
      <c r="D752" s="8" t="s">
        <v>77</v>
      </c>
      <c r="E752" s="8" t="s">
        <v>72</v>
      </c>
      <c r="F752" s="8">
        <v>4</v>
      </c>
      <c r="G752" s="8">
        <v>104</v>
      </c>
    </row>
    <row r="753" spans="1:7">
      <c r="A753" s="7">
        <v>752</v>
      </c>
      <c r="B753" s="9">
        <v>35876</v>
      </c>
      <c r="C753" s="8" t="s">
        <v>81</v>
      </c>
      <c r="D753" s="8" t="s">
        <v>73</v>
      </c>
      <c r="E753" s="8" t="s">
        <v>69</v>
      </c>
      <c r="F753" s="8">
        <v>1</v>
      </c>
      <c r="G753" s="8">
        <v>8</v>
      </c>
    </row>
    <row r="754" spans="1:7">
      <c r="A754" s="7">
        <v>753</v>
      </c>
      <c r="B754" s="9">
        <v>35818</v>
      </c>
      <c r="C754" s="8" t="s">
        <v>70</v>
      </c>
      <c r="D754" s="8" t="s">
        <v>80</v>
      </c>
      <c r="E754" s="8" t="s">
        <v>69</v>
      </c>
      <c r="F754" s="8">
        <v>3</v>
      </c>
      <c r="G754" s="8">
        <v>1056</v>
      </c>
    </row>
    <row r="755" spans="1:7">
      <c r="A755" s="7">
        <v>754</v>
      </c>
      <c r="B755" s="9">
        <v>35849</v>
      </c>
      <c r="C755" s="8" t="s">
        <v>78</v>
      </c>
      <c r="D755" s="8" t="s">
        <v>83</v>
      </c>
      <c r="E755" s="8" t="s">
        <v>69</v>
      </c>
      <c r="F755" s="8">
        <v>3</v>
      </c>
      <c r="G755" s="8">
        <v>102</v>
      </c>
    </row>
    <row r="756" spans="1:7">
      <c r="A756" s="7">
        <v>755</v>
      </c>
      <c r="B756" s="9">
        <v>36141</v>
      </c>
      <c r="C756" s="8" t="s">
        <v>70</v>
      </c>
      <c r="D756" s="8" t="s">
        <v>73</v>
      </c>
      <c r="E756" s="8" t="s">
        <v>72</v>
      </c>
      <c r="F756" s="8">
        <v>4</v>
      </c>
      <c r="G756" s="8">
        <v>32</v>
      </c>
    </row>
    <row r="757" spans="1:7">
      <c r="A757" s="7">
        <v>756</v>
      </c>
      <c r="B757" s="9">
        <v>36021</v>
      </c>
      <c r="C757" s="8" t="s">
        <v>67</v>
      </c>
      <c r="D757" s="8" t="s">
        <v>79</v>
      </c>
      <c r="E757" s="8" t="s">
        <v>72</v>
      </c>
      <c r="F757" s="8">
        <v>3</v>
      </c>
      <c r="G757" s="8">
        <v>45</v>
      </c>
    </row>
    <row r="758" spans="1:7">
      <c r="A758" s="7">
        <v>757</v>
      </c>
      <c r="B758" s="9">
        <v>36046</v>
      </c>
      <c r="C758" s="8" t="s">
        <v>67</v>
      </c>
      <c r="D758" s="8" t="s">
        <v>68</v>
      </c>
      <c r="E758" s="8" t="s">
        <v>72</v>
      </c>
      <c r="F758" s="8">
        <v>4</v>
      </c>
      <c r="G758" s="8">
        <v>80</v>
      </c>
    </row>
    <row r="759" spans="1:7">
      <c r="A759" s="7">
        <v>758</v>
      </c>
      <c r="B759" s="9">
        <v>36044</v>
      </c>
      <c r="C759" s="8" t="s">
        <v>70</v>
      </c>
      <c r="D759" s="8" t="s">
        <v>77</v>
      </c>
      <c r="E759" s="8" t="s">
        <v>72</v>
      </c>
      <c r="F759" s="8">
        <v>4</v>
      </c>
      <c r="G759" s="8">
        <v>104</v>
      </c>
    </row>
    <row r="760" spans="1:7">
      <c r="A760" s="7">
        <v>759</v>
      </c>
      <c r="B760" s="9">
        <v>35948</v>
      </c>
      <c r="C760" s="8" t="s">
        <v>70</v>
      </c>
      <c r="D760" s="8" t="s">
        <v>76</v>
      </c>
      <c r="E760" s="8" t="s">
        <v>69</v>
      </c>
      <c r="F760" s="8">
        <v>2</v>
      </c>
      <c r="G760" s="8">
        <v>190</v>
      </c>
    </row>
    <row r="761" spans="1:7">
      <c r="A761" s="7">
        <v>760</v>
      </c>
      <c r="B761" s="9">
        <v>35942</v>
      </c>
      <c r="C761" s="8" t="s">
        <v>84</v>
      </c>
      <c r="D761" s="8" t="s">
        <v>68</v>
      </c>
      <c r="E761" s="8" t="s">
        <v>69</v>
      </c>
      <c r="F761" s="8">
        <v>4</v>
      </c>
      <c r="G761" s="8">
        <v>80</v>
      </c>
    </row>
    <row r="762" spans="1:7">
      <c r="A762" s="7">
        <v>761</v>
      </c>
      <c r="B762" s="9">
        <v>35995</v>
      </c>
      <c r="C762" s="8" t="s">
        <v>84</v>
      </c>
      <c r="D762" s="8" t="s">
        <v>77</v>
      </c>
      <c r="E762" s="8" t="s">
        <v>82</v>
      </c>
      <c r="F762" s="8">
        <v>4</v>
      </c>
      <c r="G762" s="8">
        <v>104</v>
      </c>
    </row>
    <row r="763" spans="1:7">
      <c r="A763" s="7">
        <v>762</v>
      </c>
      <c r="B763" s="9">
        <v>35925</v>
      </c>
      <c r="C763" s="8" t="s">
        <v>70</v>
      </c>
      <c r="D763" s="8" t="s">
        <v>80</v>
      </c>
      <c r="E763" s="8" t="s">
        <v>69</v>
      </c>
      <c r="F763" s="8">
        <v>3</v>
      </c>
      <c r="G763" s="8">
        <v>1056</v>
      </c>
    </row>
    <row r="764" spans="1:7">
      <c r="A764" s="7">
        <v>763</v>
      </c>
      <c r="B764" s="9">
        <v>36052</v>
      </c>
      <c r="C764" s="8" t="s">
        <v>67</v>
      </c>
      <c r="D764" s="8" t="s">
        <v>83</v>
      </c>
      <c r="E764" s="8" t="s">
        <v>69</v>
      </c>
      <c r="F764" s="8">
        <v>5</v>
      </c>
      <c r="G764" s="8">
        <v>170</v>
      </c>
    </row>
    <row r="765" spans="1:7">
      <c r="A765" s="7">
        <v>764</v>
      </c>
      <c r="B765" s="9">
        <v>35951</v>
      </c>
      <c r="C765" s="8" t="s">
        <v>67</v>
      </c>
      <c r="D765" s="8" t="s">
        <v>73</v>
      </c>
      <c r="E765" s="8" t="s">
        <v>69</v>
      </c>
      <c r="F765" s="8">
        <v>5</v>
      </c>
      <c r="G765" s="8">
        <v>40</v>
      </c>
    </row>
    <row r="766" spans="1:7">
      <c r="A766" s="7">
        <v>765</v>
      </c>
      <c r="B766" s="9">
        <v>36126</v>
      </c>
      <c r="C766" s="8" t="s">
        <v>70</v>
      </c>
      <c r="D766" s="8" t="s">
        <v>74</v>
      </c>
      <c r="E766" s="8" t="s">
        <v>69</v>
      </c>
      <c r="F766" s="8">
        <v>4</v>
      </c>
      <c r="G766" s="8">
        <v>1180</v>
      </c>
    </row>
    <row r="767" spans="1:7">
      <c r="A767" s="7">
        <v>766</v>
      </c>
      <c r="B767" s="9">
        <v>35888</v>
      </c>
      <c r="C767" s="8" t="s">
        <v>67</v>
      </c>
      <c r="D767" s="8" t="s">
        <v>75</v>
      </c>
      <c r="E767" s="8" t="s">
        <v>82</v>
      </c>
      <c r="F767" s="8">
        <v>2</v>
      </c>
      <c r="G767" s="8">
        <v>110</v>
      </c>
    </row>
    <row r="768" spans="1:7">
      <c r="A768" s="7">
        <v>767</v>
      </c>
      <c r="B768" s="9">
        <v>36127</v>
      </c>
      <c r="C768" s="8" t="s">
        <v>81</v>
      </c>
      <c r="D768" s="8" t="s">
        <v>71</v>
      </c>
      <c r="E768" s="8" t="s">
        <v>69</v>
      </c>
      <c r="F768" s="8">
        <v>1</v>
      </c>
      <c r="G768" s="8">
        <v>598</v>
      </c>
    </row>
    <row r="769" spans="1:7">
      <c r="A769" s="7">
        <v>768</v>
      </c>
      <c r="B769" s="9">
        <v>36040</v>
      </c>
      <c r="C769" s="8" t="s">
        <v>81</v>
      </c>
      <c r="D769" s="8" t="s">
        <v>83</v>
      </c>
      <c r="E769" s="8" t="s">
        <v>69</v>
      </c>
      <c r="F769" s="8">
        <v>2</v>
      </c>
      <c r="G769" s="8">
        <v>68</v>
      </c>
    </row>
    <row r="770" spans="1:7">
      <c r="A770" s="7">
        <v>769</v>
      </c>
      <c r="B770" s="9">
        <v>36126</v>
      </c>
      <c r="C770" s="8" t="s">
        <v>70</v>
      </c>
      <c r="D770" s="8" t="s">
        <v>73</v>
      </c>
      <c r="E770" s="8" t="s">
        <v>69</v>
      </c>
      <c r="F770" s="8">
        <v>3</v>
      </c>
      <c r="G770" s="8">
        <v>24</v>
      </c>
    </row>
    <row r="771" spans="1:7">
      <c r="A771" s="7">
        <v>770</v>
      </c>
      <c r="B771" s="9">
        <v>35917</v>
      </c>
      <c r="C771" s="8" t="s">
        <v>70</v>
      </c>
      <c r="D771" s="8" t="s">
        <v>71</v>
      </c>
      <c r="E771" s="8" t="s">
        <v>69</v>
      </c>
      <c r="F771" s="8">
        <v>1</v>
      </c>
      <c r="G771" s="8">
        <v>598</v>
      </c>
    </row>
    <row r="772" spans="1:7">
      <c r="A772" s="7">
        <v>771</v>
      </c>
      <c r="B772" s="9">
        <v>36142</v>
      </c>
      <c r="C772" s="8" t="s">
        <v>70</v>
      </c>
      <c r="D772" s="8" t="s">
        <v>80</v>
      </c>
      <c r="E772" s="8" t="s">
        <v>69</v>
      </c>
      <c r="F772" s="8">
        <v>2</v>
      </c>
      <c r="G772" s="8">
        <v>704</v>
      </c>
    </row>
    <row r="773" spans="1:7">
      <c r="A773" s="7">
        <v>772</v>
      </c>
      <c r="B773" s="9">
        <v>36054</v>
      </c>
      <c r="C773" s="8" t="s">
        <v>70</v>
      </c>
      <c r="D773" s="8" t="s">
        <v>68</v>
      </c>
      <c r="E773" s="8" t="s">
        <v>69</v>
      </c>
      <c r="F773" s="8">
        <v>2</v>
      </c>
      <c r="G773" s="8">
        <v>40</v>
      </c>
    </row>
    <row r="774" spans="1:7">
      <c r="A774" s="7">
        <v>773</v>
      </c>
      <c r="B774" s="9">
        <v>36064</v>
      </c>
      <c r="C774" s="8" t="s">
        <v>70</v>
      </c>
      <c r="D774" s="8" t="s">
        <v>73</v>
      </c>
      <c r="E774" s="8" t="s">
        <v>72</v>
      </c>
      <c r="F774" s="8">
        <v>2</v>
      </c>
      <c r="G774" s="8">
        <v>16</v>
      </c>
    </row>
    <row r="775" spans="1:7">
      <c r="A775" s="7">
        <v>774</v>
      </c>
      <c r="B775" s="9">
        <v>35877</v>
      </c>
      <c r="C775" s="8" t="s">
        <v>70</v>
      </c>
      <c r="D775" s="8" t="s">
        <v>77</v>
      </c>
      <c r="E775" s="8" t="s">
        <v>69</v>
      </c>
      <c r="F775" s="8">
        <v>3</v>
      </c>
      <c r="G775" s="8">
        <v>78</v>
      </c>
    </row>
    <row r="776" spans="1:7">
      <c r="A776" s="7">
        <v>775</v>
      </c>
      <c r="B776" s="9">
        <v>36076</v>
      </c>
      <c r="C776" s="8" t="s">
        <v>70</v>
      </c>
      <c r="D776" s="8" t="s">
        <v>73</v>
      </c>
      <c r="E776" s="8" t="s">
        <v>69</v>
      </c>
      <c r="F776" s="8">
        <v>3</v>
      </c>
      <c r="G776" s="8">
        <v>24</v>
      </c>
    </row>
    <row r="777" spans="1:7">
      <c r="A777" s="7">
        <v>776</v>
      </c>
      <c r="B777" s="9">
        <v>35835</v>
      </c>
      <c r="C777" s="8" t="s">
        <v>67</v>
      </c>
      <c r="D777" s="8" t="s">
        <v>83</v>
      </c>
      <c r="E777" s="8" t="s">
        <v>69</v>
      </c>
      <c r="F777" s="8">
        <v>5</v>
      </c>
      <c r="G777" s="8">
        <v>170</v>
      </c>
    </row>
    <row r="778" spans="1:7">
      <c r="A778" s="7">
        <v>777</v>
      </c>
      <c r="B778" s="9">
        <v>36141</v>
      </c>
      <c r="C778" s="8" t="s">
        <v>81</v>
      </c>
      <c r="D778" s="8" t="s">
        <v>74</v>
      </c>
      <c r="E778" s="8" t="s">
        <v>69</v>
      </c>
      <c r="F778" s="8">
        <v>5</v>
      </c>
      <c r="G778" s="8">
        <v>1475</v>
      </c>
    </row>
    <row r="779" spans="1:7">
      <c r="A779" s="7">
        <v>778</v>
      </c>
      <c r="B779" s="9">
        <v>35810</v>
      </c>
      <c r="C779" s="8" t="s">
        <v>81</v>
      </c>
      <c r="D779" s="8" t="s">
        <v>77</v>
      </c>
      <c r="E779" s="8" t="s">
        <v>72</v>
      </c>
      <c r="F779" s="8">
        <v>3</v>
      </c>
      <c r="G779" s="8">
        <v>78</v>
      </c>
    </row>
    <row r="780" spans="1:7">
      <c r="A780" s="7">
        <v>779</v>
      </c>
      <c r="B780" s="9">
        <v>36059</v>
      </c>
      <c r="C780" s="8" t="s">
        <v>84</v>
      </c>
      <c r="D780" s="8" t="s">
        <v>80</v>
      </c>
      <c r="E780" s="8" t="s">
        <v>69</v>
      </c>
      <c r="F780" s="8">
        <v>2</v>
      </c>
      <c r="G780" s="8">
        <v>704</v>
      </c>
    </row>
    <row r="781" spans="1:7">
      <c r="A781" s="7">
        <v>780</v>
      </c>
      <c r="B781" s="9">
        <v>36134</v>
      </c>
      <c r="C781" s="8" t="s">
        <v>81</v>
      </c>
      <c r="D781" s="8" t="s">
        <v>83</v>
      </c>
      <c r="E781" s="8" t="s">
        <v>69</v>
      </c>
      <c r="F781" s="8">
        <v>3</v>
      </c>
      <c r="G781" s="8">
        <v>102</v>
      </c>
    </row>
    <row r="782" spans="1:7">
      <c r="A782" s="7">
        <v>781</v>
      </c>
      <c r="B782" s="9">
        <v>36140</v>
      </c>
      <c r="C782" s="8" t="s">
        <v>78</v>
      </c>
      <c r="D782" s="8" t="s">
        <v>74</v>
      </c>
      <c r="E782" s="8" t="s">
        <v>69</v>
      </c>
      <c r="F782" s="8">
        <v>4</v>
      </c>
      <c r="G782" s="8">
        <v>1180</v>
      </c>
    </row>
    <row r="783" spans="1:7">
      <c r="A783" s="7">
        <v>782</v>
      </c>
      <c r="B783" s="9">
        <v>36033</v>
      </c>
      <c r="C783" s="8" t="s">
        <v>70</v>
      </c>
      <c r="D783" s="8" t="s">
        <v>75</v>
      </c>
      <c r="E783" s="8" t="s">
        <v>69</v>
      </c>
      <c r="F783" s="8">
        <v>4</v>
      </c>
      <c r="G783" s="8">
        <v>220</v>
      </c>
    </row>
    <row r="784" spans="1:7">
      <c r="A784" s="7">
        <v>783</v>
      </c>
      <c r="B784" s="9">
        <v>35929</v>
      </c>
      <c r="C784" s="8" t="s">
        <v>84</v>
      </c>
      <c r="D784" s="8" t="s">
        <v>76</v>
      </c>
      <c r="E784" s="8" t="s">
        <v>69</v>
      </c>
      <c r="F784" s="8">
        <v>2</v>
      </c>
      <c r="G784" s="8">
        <v>190</v>
      </c>
    </row>
    <row r="785" spans="1:7">
      <c r="A785" s="7">
        <v>784</v>
      </c>
      <c r="B785" s="9">
        <v>35974</v>
      </c>
      <c r="C785" s="8" t="s">
        <v>84</v>
      </c>
      <c r="D785" s="8" t="s">
        <v>74</v>
      </c>
      <c r="E785" s="8" t="s">
        <v>69</v>
      </c>
      <c r="F785" s="8">
        <v>3</v>
      </c>
      <c r="G785" s="8">
        <v>885</v>
      </c>
    </row>
    <row r="786" spans="1:7">
      <c r="A786" s="7">
        <v>785</v>
      </c>
      <c r="B786" s="9">
        <v>36099</v>
      </c>
      <c r="C786" s="8" t="s">
        <v>67</v>
      </c>
      <c r="D786" s="8" t="s">
        <v>71</v>
      </c>
      <c r="E786" s="8" t="s">
        <v>72</v>
      </c>
      <c r="F786" s="8">
        <v>3</v>
      </c>
      <c r="G786" s="8">
        <v>1794</v>
      </c>
    </row>
    <row r="787" spans="1:7">
      <c r="A787" s="7">
        <v>786</v>
      </c>
      <c r="B787" s="9">
        <v>36145</v>
      </c>
      <c r="C787" s="8" t="s">
        <v>78</v>
      </c>
      <c r="D787" s="8" t="s">
        <v>80</v>
      </c>
      <c r="E787" s="8" t="s">
        <v>69</v>
      </c>
      <c r="F787" s="8">
        <v>2</v>
      </c>
      <c r="G787" s="8">
        <v>704</v>
      </c>
    </row>
    <row r="788" spans="1:7">
      <c r="A788" s="7">
        <v>787</v>
      </c>
      <c r="B788" s="9">
        <v>36150</v>
      </c>
      <c r="C788" s="8" t="s">
        <v>84</v>
      </c>
      <c r="D788" s="8" t="s">
        <v>68</v>
      </c>
      <c r="E788" s="8" t="s">
        <v>69</v>
      </c>
      <c r="F788" s="8">
        <v>4</v>
      </c>
      <c r="G788" s="8">
        <v>80</v>
      </c>
    </row>
    <row r="789" spans="1:7">
      <c r="A789" s="7">
        <v>788</v>
      </c>
      <c r="B789" s="9">
        <v>35949</v>
      </c>
      <c r="C789" s="8" t="s">
        <v>67</v>
      </c>
      <c r="D789" s="8" t="s">
        <v>77</v>
      </c>
      <c r="E789" s="8" t="s">
        <v>69</v>
      </c>
      <c r="F789" s="8">
        <v>3</v>
      </c>
      <c r="G789" s="8">
        <v>78</v>
      </c>
    </row>
    <row r="790" spans="1:7">
      <c r="A790" s="7">
        <v>789</v>
      </c>
      <c r="B790" s="9">
        <v>35950</v>
      </c>
      <c r="C790" s="8" t="s">
        <v>67</v>
      </c>
      <c r="D790" s="8" t="s">
        <v>80</v>
      </c>
      <c r="E790" s="8" t="s">
        <v>72</v>
      </c>
      <c r="F790" s="8">
        <v>2</v>
      </c>
      <c r="G790" s="8">
        <v>704</v>
      </c>
    </row>
    <row r="791" spans="1:7">
      <c r="A791" s="7">
        <v>790</v>
      </c>
      <c r="B791" s="9">
        <v>35821</v>
      </c>
      <c r="C791" s="8" t="s">
        <v>78</v>
      </c>
      <c r="D791" s="8" t="s">
        <v>74</v>
      </c>
      <c r="E791" s="8" t="s">
        <v>69</v>
      </c>
      <c r="F791" s="8">
        <v>2</v>
      </c>
      <c r="G791" s="8">
        <v>590</v>
      </c>
    </row>
    <row r="792" spans="1:7">
      <c r="A792" s="7">
        <v>791</v>
      </c>
      <c r="B792" s="9">
        <v>36075</v>
      </c>
      <c r="C792" s="8" t="s">
        <v>67</v>
      </c>
      <c r="D792" s="8" t="s">
        <v>74</v>
      </c>
      <c r="E792" s="8" t="s">
        <v>69</v>
      </c>
      <c r="F792" s="8">
        <v>2</v>
      </c>
      <c r="G792" s="8">
        <v>590</v>
      </c>
    </row>
    <row r="793" spans="1:7">
      <c r="A793" s="7">
        <v>792</v>
      </c>
      <c r="B793" s="9">
        <v>36085</v>
      </c>
      <c r="C793" s="8" t="s">
        <v>81</v>
      </c>
      <c r="D793" s="8" t="s">
        <v>74</v>
      </c>
      <c r="E793" s="8" t="s">
        <v>69</v>
      </c>
      <c r="F793" s="8">
        <v>3</v>
      </c>
      <c r="G793" s="8">
        <v>885</v>
      </c>
    </row>
    <row r="794" spans="1:7">
      <c r="A794" s="7">
        <v>793</v>
      </c>
      <c r="B794" s="9">
        <v>35990</v>
      </c>
      <c r="C794" s="8" t="s">
        <v>70</v>
      </c>
      <c r="D794" s="8" t="s">
        <v>79</v>
      </c>
      <c r="E794" s="8" t="s">
        <v>69</v>
      </c>
      <c r="F794" s="8">
        <v>2</v>
      </c>
      <c r="G794" s="8">
        <v>30</v>
      </c>
    </row>
    <row r="795" spans="1:7">
      <c r="A795" s="7">
        <v>794</v>
      </c>
      <c r="B795" s="9">
        <v>35978</v>
      </c>
      <c r="C795" s="8" t="s">
        <v>70</v>
      </c>
      <c r="D795" s="8" t="s">
        <v>83</v>
      </c>
      <c r="E795" s="8" t="s">
        <v>69</v>
      </c>
      <c r="F795" s="8">
        <v>5</v>
      </c>
      <c r="G795" s="8">
        <v>170</v>
      </c>
    </row>
    <row r="796" spans="1:7">
      <c r="A796" s="7">
        <v>795</v>
      </c>
      <c r="B796" s="9">
        <v>35969</v>
      </c>
      <c r="C796" s="8" t="s">
        <v>67</v>
      </c>
      <c r="D796" s="8" t="s">
        <v>77</v>
      </c>
      <c r="E796" s="8" t="s">
        <v>69</v>
      </c>
      <c r="F796" s="8">
        <v>2</v>
      </c>
      <c r="G796" s="8">
        <v>52</v>
      </c>
    </row>
    <row r="797" spans="1:7">
      <c r="A797" s="7">
        <v>796</v>
      </c>
      <c r="B797" s="9">
        <v>35878</v>
      </c>
      <c r="C797" s="8" t="s">
        <v>70</v>
      </c>
      <c r="D797" s="8" t="s">
        <v>79</v>
      </c>
      <c r="E797" s="8" t="s">
        <v>72</v>
      </c>
      <c r="F797" s="8">
        <v>3</v>
      </c>
      <c r="G797" s="8">
        <v>45</v>
      </c>
    </row>
    <row r="798" spans="1:7">
      <c r="A798" s="7">
        <v>797</v>
      </c>
      <c r="B798" s="9">
        <v>36008</v>
      </c>
      <c r="C798" s="8" t="s">
        <v>84</v>
      </c>
      <c r="D798" s="8" t="s">
        <v>79</v>
      </c>
      <c r="E798" s="8" t="s">
        <v>69</v>
      </c>
      <c r="F798" s="8">
        <v>2</v>
      </c>
      <c r="G798" s="8">
        <v>30</v>
      </c>
    </row>
    <row r="799" spans="1:7">
      <c r="A799" s="7">
        <v>798</v>
      </c>
      <c r="B799" s="9">
        <v>36038</v>
      </c>
      <c r="C799" s="8" t="s">
        <v>67</v>
      </c>
      <c r="D799" s="8" t="s">
        <v>79</v>
      </c>
      <c r="E799" s="8" t="s">
        <v>72</v>
      </c>
      <c r="F799" s="8">
        <v>4</v>
      </c>
      <c r="G799" s="8">
        <v>60</v>
      </c>
    </row>
    <row r="800" spans="1:7">
      <c r="A800" s="7">
        <v>799</v>
      </c>
      <c r="B800" s="9">
        <v>35922</v>
      </c>
      <c r="C800" s="8" t="s">
        <v>70</v>
      </c>
      <c r="D800" s="8" t="s">
        <v>77</v>
      </c>
      <c r="E800" s="8" t="s">
        <v>69</v>
      </c>
      <c r="F800" s="8">
        <v>2</v>
      </c>
      <c r="G800" s="8">
        <v>52</v>
      </c>
    </row>
    <row r="801" spans="1:7">
      <c r="A801" s="7">
        <v>800</v>
      </c>
      <c r="B801" s="9">
        <v>36128</v>
      </c>
      <c r="C801" s="8" t="s">
        <v>67</v>
      </c>
      <c r="D801" s="8" t="s">
        <v>83</v>
      </c>
      <c r="E801" s="8" t="s">
        <v>72</v>
      </c>
      <c r="F801" s="8">
        <v>2</v>
      </c>
      <c r="G801" s="8">
        <v>68</v>
      </c>
    </row>
    <row r="802" spans="1:7">
      <c r="A802" s="7">
        <v>801</v>
      </c>
      <c r="B802" s="9">
        <v>36108</v>
      </c>
      <c r="C802" s="8" t="s">
        <v>67</v>
      </c>
      <c r="D802" s="8" t="s">
        <v>83</v>
      </c>
      <c r="E802" s="8" t="s">
        <v>69</v>
      </c>
      <c r="F802" s="8">
        <v>2</v>
      </c>
      <c r="G802" s="8">
        <v>68</v>
      </c>
    </row>
    <row r="803" spans="1:7">
      <c r="A803" s="7">
        <v>802</v>
      </c>
      <c r="B803" s="9">
        <v>35907</v>
      </c>
      <c r="C803" s="8" t="s">
        <v>70</v>
      </c>
      <c r="D803" s="8" t="s">
        <v>71</v>
      </c>
      <c r="E803" s="8" t="s">
        <v>69</v>
      </c>
      <c r="F803" s="8">
        <v>3</v>
      </c>
      <c r="G803" s="8">
        <v>1794</v>
      </c>
    </row>
    <row r="804" spans="1:7">
      <c r="A804" s="7">
        <v>803</v>
      </c>
      <c r="B804" s="9">
        <v>36092</v>
      </c>
      <c r="C804" s="8" t="s">
        <v>78</v>
      </c>
      <c r="D804" s="8" t="s">
        <v>74</v>
      </c>
      <c r="E804" s="8" t="s">
        <v>69</v>
      </c>
      <c r="F804" s="8">
        <v>5</v>
      </c>
      <c r="G804" s="8">
        <v>1475</v>
      </c>
    </row>
    <row r="805" spans="1:7">
      <c r="A805" s="7">
        <v>804</v>
      </c>
      <c r="B805" s="9">
        <v>36078</v>
      </c>
      <c r="C805" s="8" t="s">
        <v>84</v>
      </c>
      <c r="D805" s="8" t="s">
        <v>74</v>
      </c>
      <c r="E805" s="8" t="s">
        <v>69</v>
      </c>
      <c r="F805" s="8">
        <v>4</v>
      </c>
      <c r="G805" s="8">
        <v>1180</v>
      </c>
    </row>
    <row r="806" spans="1:7">
      <c r="A806" s="7">
        <v>805</v>
      </c>
      <c r="B806" s="9">
        <v>35880</v>
      </c>
      <c r="C806" s="8" t="s">
        <v>78</v>
      </c>
      <c r="D806" s="8" t="s">
        <v>76</v>
      </c>
      <c r="E806" s="8" t="s">
        <v>69</v>
      </c>
      <c r="F806" s="8">
        <v>5</v>
      </c>
      <c r="G806" s="8">
        <v>475</v>
      </c>
    </row>
    <row r="807" spans="1:7">
      <c r="A807" s="7">
        <v>806</v>
      </c>
      <c r="B807" s="9">
        <v>36034</v>
      </c>
      <c r="C807" s="8" t="s">
        <v>70</v>
      </c>
      <c r="D807" s="8" t="s">
        <v>79</v>
      </c>
      <c r="E807" s="8" t="s">
        <v>69</v>
      </c>
      <c r="F807" s="8">
        <v>4</v>
      </c>
      <c r="G807" s="8">
        <v>60</v>
      </c>
    </row>
    <row r="808" spans="1:7">
      <c r="A808" s="7">
        <v>807</v>
      </c>
      <c r="B808" s="9">
        <v>35934</v>
      </c>
      <c r="C808" s="8" t="s">
        <v>84</v>
      </c>
      <c r="D808" s="8" t="s">
        <v>83</v>
      </c>
      <c r="E808" s="8" t="s">
        <v>69</v>
      </c>
      <c r="F808" s="8">
        <v>2</v>
      </c>
      <c r="G808" s="8">
        <v>68</v>
      </c>
    </row>
    <row r="809" spans="1:7">
      <c r="A809" s="7">
        <v>808</v>
      </c>
      <c r="B809" s="9">
        <v>36100</v>
      </c>
      <c r="C809" s="8" t="s">
        <v>81</v>
      </c>
      <c r="D809" s="8" t="s">
        <v>77</v>
      </c>
      <c r="E809" s="8" t="s">
        <v>72</v>
      </c>
      <c r="F809" s="8">
        <v>2</v>
      </c>
      <c r="G809" s="8">
        <v>52</v>
      </c>
    </row>
    <row r="810" spans="1:7">
      <c r="A810" s="7">
        <v>809</v>
      </c>
      <c r="B810" s="9">
        <v>36045</v>
      </c>
      <c r="C810" s="8" t="s">
        <v>67</v>
      </c>
      <c r="D810" s="8" t="s">
        <v>74</v>
      </c>
      <c r="E810" s="8" t="s">
        <v>82</v>
      </c>
      <c r="F810" s="8">
        <v>3</v>
      </c>
      <c r="G810" s="8">
        <v>885</v>
      </c>
    </row>
    <row r="811" spans="1:7">
      <c r="A811" s="7">
        <v>810</v>
      </c>
      <c r="B811" s="9">
        <v>36045</v>
      </c>
      <c r="C811" s="8" t="s">
        <v>70</v>
      </c>
      <c r="D811" s="8" t="s">
        <v>71</v>
      </c>
      <c r="E811" s="8" t="s">
        <v>69</v>
      </c>
      <c r="F811" s="8">
        <v>2</v>
      </c>
      <c r="G811" s="8">
        <v>1196</v>
      </c>
    </row>
    <row r="812" spans="1:7">
      <c r="A812" s="7">
        <v>811</v>
      </c>
      <c r="B812" s="9">
        <v>35859</v>
      </c>
      <c r="C812" s="8" t="s">
        <v>81</v>
      </c>
      <c r="D812" s="8" t="s">
        <v>80</v>
      </c>
      <c r="E812" s="8" t="s">
        <v>69</v>
      </c>
      <c r="F812" s="8">
        <v>2</v>
      </c>
      <c r="G812" s="8">
        <v>704</v>
      </c>
    </row>
    <row r="813" spans="1:7">
      <c r="A813" s="7">
        <v>812</v>
      </c>
      <c r="B813" s="9">
        <v>35816</v>
      </c>
      <c r="C813" s="8" t="s">
        <v>78</v>
      </c>
      <c r="D813" s="8" t="s">
        <v>73</v>
      </c>
      <c r="E813" s="8" t="s">
        <v>69</v>
      </c>
      <c r="F813" s="8">
        <v>4</v>
      </c>
      <c r="G813" s="8">
        <v>32</v>
      </c>
    </row>
    <row r="814" spans="1:7">
      <c r="A814" s="7">
        <v>813</v>
      </c>
      <c r="B814" s="9">
        <v>35878</v>
      </c>
      <c r="C814" s="8" t="s">
        <v>78</v>
      </c>
      <c r="D814" s="8" t="s">
        <v>80</v>
      </c>
      <c r="E814" s="8" t="s">
        <v>69</v>
      </c>
      <c r="F814" s="8">
        <v>2</v>
      </c>
      <c r="G814" s="8">
        <v>704</v>
      </c>
    </row>
    <row r="815" spans="1:7">
      <c r="A815" s="7">
        <v>814</v>
      </c>
      <c r="B815" s="9">
        <v>35959</v>
      </c>
      <c r="C815" s="8" t="s">
        <v>81</v>
      </c>
      <c r="D815" s="8" t="s">
        <v>75</v>
      </c>
      <c r="E815" s="8" t="s">
        <v>69</v>
      </c>
      <c r="F815" s="8">
        <v>2</v>
      </c>
      <c r="G815" s="8">
        <v>110</v>
      </c>
    </row>
    <row r="816" spans="1:7">
      <c r="A816" s="7">
        <v>815</v>
      </c>
      <c r="B816" s="9">
        <v>36129</v>
      </c>
      <c r="C816" s="8" t="s">
        <v>70</v>
      </c>
      <c r="D816" s="8" t="s">
        <v>80</v>
      </c>
      <c r="E816" s="8" t="s">
        <v>82</v>
      </c>
      <c r="F816" s="8">
        <v>4</v>
      </c>
      <c r="G816" s="8">
        <v>1408</v>
      </c>
    </row>
    <row r="817" spans="1:7">
      <c r="A817" s="7">
        <v>816</v>
      </c>
      <c r="B817" s="9">
        <v>35871</v>
      </c>
      <c r="C817" s="8" t="s">
        <v>78</v>
      </c>
      <c r="D817" s="8" t="s">
        <v>80</v>
      </c>
      <c r="E817" s="8" t="s">
        <v>69</v>
      </c>
      <c r="F817" s="8">
        <v>3</v>
      </c>
      <c r="G817" s="8">
        <v>1056</v>
      </c>
    </row>
    <row r="818" spans="1:7">
      <c r="A818" s="7">
        <v>817</v>
      </c>
      <c r="B818" s="9">
        <v>35938</v>
      </c>
      <c r="C818" s="8" t="s">
        <v>81</v>
      </c>
      <c r="D818" s="8" t="s">
        <v>71</v>
      </c>
      <c r="E818" s="8" t="s">
        <v>69</v>
      </c>
      <c r="F818" s="8">
        <v>2</v>
      </c>
      <c r="G818" s="8">
        <v>1196</v>
      </c>
    </row>
    <row r="819" spans="1:7">
      <c r="A819" s="7">
        <v>818</v>
      </c>
      <c r="B819" s="9">
        <v>35858</v>
      </c>
      <c r="C819" s="8" t="s">
        <v>67</v>
      </c>
      <c r="D819" s="8" t="s">
        <v>68</v>
      </c>
      <c r="E819" s="8" t="s">
        <v>69</v>
      </c>
      <c r="F819" s="8">
        <v>4</v>
      </c>
      <c r="G819" s="8">
        <v>80</v>
      </c>
    </row>
    <row r="820" spans="1:7">
      <c r="A820" s="7">
        <v>819</v>
      </c>
      <c r="B820" s="9">
        <v>36062</v>
      </c>
      <c r="C820" s="8" t="s">
        <v>81</v>
      </c>
      <c r="D820" s="8" t="s">
        <v>68</v>
      </c>
      <c r="E820" s="8" t="s">
        <v>69</v>
      </c>
      <c r="F820" s="8">
        <v>2</v>
      </c>
      <c r="G820" s="8">
        <v>40</v>
      </c>
    </row>
    <row r="821" spans="1:7">
      <c r="A821" s="7">
        <v>820</v>
      </c>
      <c r="B821" s="9">
        <v>35875</v>
      </c>
      <c r="C821" s="8" t="s">
        <v>78</v>
      </c>
      <c r="D821" s="8" t="s">
        <v>76</v>
      </c>
      <c r="E821" s="8" t="s">
        <v>69</v>
      </c>
      <c r="F821" s="8">
        <v>1</v>
      </c>
      <c r="G821" s="8">
        <v>95</v>
      </c>
    </row>
    <row r="822" spans="1:7">
      <c r="A822" s="7">
        <v>821</v>
      </c>
      <c r="B822" s="9">
        <v>35914</v>
      </c>
      <c r="C822" s="8" t="s">
        <v>81</v>
      </c>
      <c r="D822" s="8" t="s">
        <v>76</v>
      </c>
      <c r="E822" s="8" t="s">
        <v>69</v>
      </c>
      <c r="F822" s="8">
        <v>3</v>
      </c>
      <c r="G822" s="8">
        <v>285</v>
      </c>
    </row>
    <row r="823" spans="1:7">
      <c r="A823" s="7">
        <v>822</v>
      </c>
      <c r="B823" s="9">
        <v>35903</v>
      </c>
      <c r="C823" s="8" t="s">
        <v>70</v>
      </c>
      <c r="D823" s="8" t="s">
        <v>77</v>
      </c>
      <c r="E823" s="8" t="s">
        <v>72</v>
      </c>
      <c r="F823" s="8">
        <v>1</v>
      </c>
      <c r="G823" s="8">
        <v>26</v>
      </c>
    </row>
    <row r="824" spans="1:7">
      <c r="A824" s="7">
        <v>823</v>
      </c>
      <c r="B824" s="9">
        <v>35857</v>
      </c>
      <c r="C824" s="8" t="s">
        <v>67</v>
      </c>
      <c r="D824" s="8" t="s">
        <v>80</v>
      </c>
      <c r="E824" s="8" t="s">
        <v>69</v>
      </c>
      <c r="F824" s="8">
        <v>4</v>
      </c>
      <c r="G824" s="8">
        <v>1408</v>
      </c>
    </row>
    <row r="825" spans="1:7">
      <c r="A825" s="7">
        <v>824</v>
      </c>
      <c r="B825" s="9">
        <v>35905</v>
      </c>
      <c r="C825" s="8" t="s">
        <v>78</v>
      </c>
      <c r="D825" s="8" t="s">
        <v>74</v>
      </c>
      <c r="E825" s="8" t="s">
        <v>82</v>
      </c>
      <c r="F825" s="8">
        <v>4</v>
      </c>
      <c r="G825" s="8">
        <v>1180</v>
      </c>
    </row>
    <row r="826" spans="1:7">
      <c r="A826" s="7">
        <v>825</v>
      </c>
      <c r="B826" s="9">
        <v>35908</v>
      </c>
      <c r="C826" s="8" t="s">
        <v>78</v>
      </c>
      <c r="D826" s="8" t="s">
        <v>80</v>
      </c>
      <c r="E826" s="8" t="s">
        <v>69</v>
      </c>
      <c r="F826" s="8">
        <v>2</v>
      </c>
      <c r="G826" s="8">
        <v>704</v>
      </c>
    </row>
    <row r="827" spans="1:7">
      <c r="A827" s="7">
        <v>826</v>
      </c>
      <c r="B827" s="9">
        <v>36157</v>
      </c>
      <c r="C827" s="8" t="s">
        <v>81</v>
      </c>
      <c r="D827" s="8" t="s">
        <v>79</v>
      </c>
      <c r="E827" s="8" t="s">
        <v>72</v>
      </c>
      <c r="F827" s="8">
        <v>4</v>
      </c>
      <c r="G827" s="8">
        <v>60</v>
      </c>
    </row>
    <row r="828" spans="1:7">
      <c r="A828" s="7">
        <v>827</v>
      </c>
      <c r="B828" s="9">
        <v>35999</v>
      </c>
      <c r="C828" s="8" t="s">
        <v>67</v>
      </c>
      <c r="D828" s="8" t="s">
        <v>74</v>
      </c>
      <c r="E828" s="8" t="s">
        <v>72</v>
      </c>
      <c r="F828" s="8">
        <v>4</v>
      </c>
      <c r="G828" s="8">
        <v>1180</v>
      </c>
    </row>
    <row r="829" spans="1:7">
      <c r="A829" s="7">
        <v>828</v>
      </c>
      <c r="B829" s="9">
        <v>35836</v>
      </c>
      <c r="C829" s="8" t="s">
        <v>67</v>
      </c>
      <c r="D829" s="8" t="s">
        <v>77</v>
      </c>
      <c r="E829" s="8" t="s">
        <v>72</v>
      </c>
      <c r="F829" s="8">
        <v>2</v>
      </c>
      <c r="G829" s="8">
        <v>52</v>
      </c>
    </row>
    <row r="830" spans="1:7">
      <c r="A830" s="7">
        <v>829</v>
      </c>
      <c r="B830" s="9">
        <v>35816</v>
      </c>
      <c r="C830" s="8" t="s">
        <v>67</v>
      </c>
      <c r="D830" s="8" t="s">
        <v>75</v>
      </c>
      <c r="E830" s="8" t="s">
        <v>69</v>
      </c>
      <c r="F830" s="8">
        <v>5</v>
      </c>
      <c r="G830" s="8">
        <v>275</v>
      </c>
    </row>
    <row r="831" spans="1:7">
      <c r="A831" s="7">
        <v>830</v>
      </c>
      <c r="B831" s="9">
        <v>35806</v>
      </c>
      <c r="C831" s="8" t="s">
        <v>67</v>
      </c>
      <c r="D831" s="8" t="s">
        <v>77</v>
      </c>
      <c r="E831" s="8" t="s">
        <v>69</v>
      </c>
      <c r="F831" s="8">
        <v>2</v>
      </c>
      <c r="G831" s="8">
        <v>52</v>
      </c>
    </row>
    <row r="832" spans="1:7">
      <c r="A832" s="7">
        <v>831</v>
      </c>
      <c r="B832" s="9">
        <v>35853</v>
      </c>
      <c r="C832" s="8" t="s">
        <v>70</v>
      </c>
      <c r="D832" s="8" t="s">
        <v>73</v>
      </c>
      <c r="E832" s="8" t="s">
        <v>72</v>
      </c>
      <c r="F832" s="8">
        <v>2</v>
      </c>
      <c r="G832" s="8">
        <v>16</v>
      </c>
    </row>
    <row r="833" spans="1:7">
      <c r="A833" s="7">
        <v>832</v>
      </c>
      <c r="B833" s="9">
        <v>35925</v>
      </c>
      <c r="C833" s="8" t="s">
        <v>67</v>
      </c>
      <c r="D833" s="8" t="s">
        <v>74</v>
      </c>
      <c r="E833" s="8" t="s">
        <v>69</v>
      </c>
      <c r="F833" s="8">
        <v>3</v>
      </c>
      <c r="G833" s="8">
        <v>885</v>
      </c>
    </row>
    <row r="834" spans="1:7">
      <c r="A834" s="7">
        <v>833</v>
      </c>
      <c r="B834" s="9">
        <v>36129</v>
      </c>
      <c r="C834" s="8" t="s">
        <v>67</v>
      </c>
      <c r="D834" s="8" t="s">
        <v>73</v>
      </c>
      <c r="E834" s="8" t="s">
        <v>69</v>
      </c>
      <c r="F834" s="8">
        <v>5</v>
      </c>
      <c r="G834" s="8">
        <v>40</v>
      </c>
    </row>
    <row r="835" spans="1:7">
      <c r="A835" s="7">
        <v>834</v>
      </c>
      <c r="B835" s="9">
        <v>35858</v>
      </c>
      <c r="C835" s="8" t="s">
        <v>81</v>
      </c>
      <c r="D835" s="8" t="s">
        <v>83</v>
      </c>
      <c r="E835" s="8" t="s">
        <v>69</v>
      </c>
      <c r="F835" s="8">
        <v>3</v>
      </c>
      <c r="G835" s="8">
        <v>102</v>
      </c>
    </row>
    <row r="836" spans="1:7">
      <c r="A836" s="7">
        <v>835</v>
      </c>
      <c r="B836" s="9">
        <v>35925</v>
      </c>
      <c r="C836" s="8" t="s">
        <v>70</v>
      </c>
      <c r="D836" s="8" t="s">
        <v>80</v>
      </c>
      <c r="E836" s="8" t="s">
        <v>82</v>
      </c>
      <c r="F836" s="8">
        <v>1</v>
      </c>
      <c r="G836" s="8">
        <v>352</v>
      </c>
    </row>
    <row r="837" spans="1:7">
      <c r="A837" s="7">
        <v>836</v>
      </c>
      <c r="B837" s="9">
        <v>35937</v>
      </c>
      <c r="C837" s="8" t="s">
        <v>67</v>
      </c>
      <c r="D837" s="8" t="s">
        <v>71</v>
      </c>
      <c r="E837" s="8" t="s">
        <v>69</v>
      </c>
      <c r="F837" s="8">
        <v>3</v>
      </c>
      <c r="G837" s="8">
        <v>1794</v>
      </c>
    </row>
    <row r="838" spans="1:7">
      <c r="A838" s="7">
        <v>837</v>
      </c>
      <c r="B838" s="9">
        <v>35945</v>
      </c>
      <c r="C838" s="8" t="s">
        <v>67</v>
      </c>
      <c r="D838" s="8" t="s">
        <v>79</v>
      </c>
      <c r="E838" s="8" t="s">
        <v>69</v>
      </c>
      <c r="F838" s="8">
        <v>3</v>
      </c>
      <c r="G838" s="8">
        <v>45</v>
      </c>
    </row>
    <row r="839" spans="1:7">
      <c r="A839" s="7">
        <v>838</v>
      </c>
      <c r="B839" s="9">
        <v>35834</v>
      </c>
      <c r="C839" s="8" t="s">
        <v>70</v>
      </c>
      <c r="D839" s="8" t="s">
        <v>71</v>
      </c>
      <c r="E839" s="8" t="s">
        <v>69</v>
      </c>
      <c r="F839" s="8">
        <v>5</v>
      </c>
      <c r="G839" s="8">
        <v>2990</v>
      </c>
    </row>
    <row r="840" spans="1:7">
      <c r="A840" s="7">
        <v>839</v>
      </c>
      <c r="B840" s="9">
        <v>35946</v>
      </c>
      <c r="C840" s="8" t="s">
        <v>70</v>
      </c>
      <c r="D840" s="8" t="s">
        <v>73</v>
      </c>
      <c r="E840" s="8" t="s">
        <v>69</v>
      </c>
      <c r="F840" s="8">
        <v>4</v>
      </c>
      <c r="G840" s="8">
        <v>32</v>
      </c>
    </row>
    <row r="841" spans="1:7">
      <c r="A841" s="7">
        <v>840</v>
      </c>
      <c r="B841" s="9">
        <v>35826</v>
      </c>
      <c r="C841" s="8" t="s">
        <v>70</v>
      </c>
      <c r="D841" s="8" t="s">
        <v>74</v>
      </c>
      <c r="E841" s="8" t="s">
        <v>69</v>
      </c>
      <c r="F841" s="8">
        <v>5</v>
      </c>
      <c r="G841" s="8">
        <v>1475</v>
      </c>
    </row>
    <row r="842" spans="1:7">
      <c r="A842" s="7">
        <v>841</v>
      </c>
      <c r="B842" s="9">
        <v>35880</v>
      </c>
      <c r="C842" s="8" t="s">
        <v>81</v>
      </c>
      <c r="D842" s="8" t="s">
        <v>73</v>
      </c>
      <c r="E842" s="8" t="s">
        <v>69</v>
      </c>
      <c r="F842" s="8">
        <v>3</v>
      </c>
      <c r="G842" s="8">
        <v>24</v>
      </c>
    </row>
    <row r="843" spans="1:7">
      <c r="A843" s="7">
        <v>842</v>
      </c>
      <c r="B843" s="9">
        <v>36105</v>
      </c>
      <c r="C843" s="8" t="s">
        <v>81</v>
      </c>
      <c r="D843" s="8" t="s">
        <v>73</v>
      </c>
      <c r="E843" s="8" t="s">
        <v>69</v>
      </c>
      <c r="F843" s="8">
        <v>5</v>
      </c>
      <c r="G843" s="8">
        <v>40</v>
      </c>
    </row>
    <row r="844" spans="1:7">
      <c r="A844" s="7">
        <v>843</v>
      </c>
      <c r="B844" s="9">
        <v>36130</v>
      </c>
      <c r="C844" s="8" t="s">
        <v>70</v>
      </c>
      <c r="D844" s="8" t="s">
        <v>80</v>
      </c>
      <c r="E844" s="8" t="s">
        <v>69</v>
      </c>
      <c r="F844" s="8">
        <v>4</v>
      </c>
      <c r="G844" s="8">
        <v>1408</v>
      </c>
    </row>
    <row r="845" spans="1:7">
      <c r="A845" s="7">
        <v>844</v>
      </c>
      <c r="B845" s="9">
        <v>35814</v>
      </c>
      <c r="C845" s="8" t="s">
        <v>84</v>
      </c>
      <c r="D845" s="8" t="s">
        <v>79</v>
      </c>
      <c r="E845" s="8" t="s">
        <v>72</v>
      </c>
      <c r="F845" s="8">
        <v>5</v>
      </c>
      <c r="G845" s="8">
        <v>75</v>
      </c>
    </row>
    <row r="846" spans="1:7">
      <c r="A846" s="7">
        <v>845</v>
      </c>
      <c r="B846" s="9">
        <v>36005</v>
      </c>
      <c r="C846" s="8" t="s">
        <v>67</v>
      </c>
      <c r="D846" s="8" t="s">
        <v>76</v>
      </c>
      <c r="E846" s="8" t="s">
        <v>72</v>
      </c>
      <c r="F846" s="8">
        <v>5</v>
      </c>
      <c r="G846" s="8">
        <v>475</v>
      </c>
    </row>
    <row r="847" spans="1:7">
      <c r="A847" s="7">
        <v>846</v>
      </c>
      <c r="B847" s="9">
        <v>36063</v>
      </c>
      <c r="C847" s="8" t="s">
        <v>70</v>
      </c>
      <c r="D847" s="8" t="s">
        <v>79</v>
      </c>
      <c r="E847" s="8" t="s">
        <v>69</v>
      </c>
      <c r="F847" s="8">
        <v>4</v>
      </c>
      <c r="G847" s="8">
        <v>60</v>
      </c>
    </row>
    <row r="848" spans="1:7">
      <c r="A848" s="7">
        <v>847</v>
      </c>
      <c r="B848" s="9">
        <v>36014</v>
      </c>
      <c r="C848" s="8" t="s">
        <v>70</v>
      </c>
      <c r="D848" s="8" t="s">
        <v>75</v>
      </c>
      <c r="E848" s="8" t="s">
        <v>72</v>
      </c>
      <c r="F848" s="8">
        <v>3</v>
      </c>
      <c r="G848" s="8">
        <v>165</v>
      </c>
    </row>
    <row r="849" spans="1:7">
      <c r="A849" s="7">
        <v>848</v>
      </c>
      <c r="B849" s="9">
        <v>36009</v>
      </c>
      <c r="C849" s="8" t="s">
        <v>70</v>
      </c>
      <c r="D849" s="8" t="s">
        <v>83</v>
      </c>
      <c r="E849" s="8" t="s">
        <v>69</v>
      </c>
      <c r="F849" s="8">
        <v>4</v>
      </c>
      <c r="G849" s="8">
        <v>136</v>
      </c>
    </row>
    <row r="850" spans="1:7">
      <c r="A850" s="7">
        <v>849</v>
      </c>
      <c r="B850" s="9">
        <v>35810</v>
      </c>
      <c r="C850" s="8" t="s">
        <v>70</v>
      </c>
      <c r="D850" s="8" t="s">
        <v>80</v>
      </c>
      <c r="E850" s="8" t="s">
        <v>69</v>
      </c>
      <c r="F850" s="8">
        <v>4</v>
      </c>
      <c r="G850" s="8">
        <v>1408</v>
      </c>
    </row>
    <row r="851" spans="1:7">
      <c r="A851" s="7">
        <v>850</v>
      </c>
      <c r="B851" s="9">
        <v>35868</v>
      </c>
      <c r="C851" s="8" t="s">
        <v>84</v>
      </c>
      <c r="D851" s="8" t="s">
        <v>77</v>
      </c>
      <c r="E851" s="8" t="s">
        <v>72</v>
      </c>
      <c r="F851" s="8">
        <v>4</v>
      </c>
      <c r="G851" s="8">
        <v>104</v>
      </c>
    </row>
    <row r="852" spans="1:7">
      <c r="A852" s="7">
        <v>851</v>
      </c>
      <c r="B852" s="9">
        <v>35877</v>
      </c>
      <c r="C852" s="8" t="s">
        <v>70</v>
      </c>
      <c r="D852" s="8" t="s">
        <v>68</v>
      </c>
      <c r="E852" s="8" t="s">
        <v>69</v>
      </c>
      <c r="F852" s="8">
        <v>4</v>
      </c>
      <c r="G852" s="8">
        <v>80</v>
      </c>
    </row>
    <row r="853" spans="1:7">
      <c r="A853" s="7">
        <v>852</v>
      </c>
      <c r="B853" s="9">
        <v>35928</v>
      </c>
      <c r="C853" s="8" t="s">
        <v>78</v>
      </c>
      <c r="D853" s="8" t="s">
        <v>71</v>
      </c>
      <c r="E853" s="8" t="s">
        <v>69</v>
      </c>
      <c r="F853" s="8">
        <v>2</v>
      </c>
      <c r="G853" s="8">
        <v>1196</v>
      </c>
    </row>
    <row r="854" spans="1:7">
      <c r="A854" s="7">
        <v>853</v>
      </c>
      <c r="B854" s="9">
        <v>36093</v>
      </c>
      <c r="C854" s="8" t="s">
        <v>70</v>
      </c>
      <c r="D854" s="8" t="s">
        <v>71</v>
      </c>
      <c r="E854" s="8" t="s">
        <v>69</v>
      </c>
      <c r="F854" s="8">
        <v>1</v>
      </c>
      <c r="G854" s="8">
        <v>598</v>
      </c>
    </row>
    <row r="855" spans="1:7">
      <c r="A855" s="7">
        <v>854</v>
      </c>
      <c r="B855" s="9">
        <v>35883</v>
      </c>
      <c r="C855" s="8" t="s">
        <v>70</v>
      </c>
      <c r="D855" s="8" t="s">
        <v>80</v>
      </c>
      <c r="E855" s="8" t="s">
        <v>69</v>
      </c>
      <c r="F855" s="8">
        <v>4</v>
      </c>
      <c r="G855" s="8">
        <v>1408</v>
      </c>
    </row>
    <row r="856" spans="1:7">
      <c r="A856" s="7">
        <v>855</v>
      </c>
      <c r="B856" s="9">
        <v>36095</v>
      </c>
      <c r="C856" s="8" t="s">
        <v>70</v>
      </c>
      <c r="D856" s="8" t="s">
        <v>74</v>
      </c>
      <c r="E856" s="8" t="s">
        <v>69</v>
      </c>
      <c r="F856" s="8">
        <v>2</v>
      </c>
      <c r="G856" s="8">
        <v>590</v>
      </c>
    </row>
    <row r="857" spans="1:7">
      <c r="A857" s="7">
        <v>856</v>
      </c>
      <c r="B857" s="9">
        <v>35921</v>
      </c>
      <c r="C857" s="8" t="s">
        <v>67</v>
      </c>
      <c r="D857" s="8" t="s">
        <v>80</v>
      </c>
      <c r="E857" s="8" t="s">
        <v>69</v>
      </c>
      <c r="F857" s="8">
        <v>5</v>
      </c>
      <c r="G857" s="8">
        <v>1760</v>
      </c>
    </row>
    <row r="858" spans="1:7">
      <c r="A858" s="7">
        <v>857</v>
      </c>
      <c r="B858" s="9">
        <v>36112</v>
      </c>
      <c r="C858" s="8" t="s">
        <v>67</v>
      </c>
      <c r="D858" s="8" t="s">
        <v>83</v>
      </c>
      <c r="E858" s="8" t="s">
        <v>69</v>
      </c>
      <c r="F858" s="8">
        <v>4</v>
      </c>
      <c r="G858" s="8">
        <v>136</v>
      </c>
    </row>
    <row r="859" spans="1:7">
      <c r="A859" s="7">
        <v>858</v>
      </c>
      <c r="B859" s="9">
        <v>36134</v>
      </c>
      <c r="C859" s="8" t="s">
        <v>70</v>
      </c>
      <c r="D859" s="8" t="s">
        <v>75</v>
      </c>
      <c r="E859" s="8" t="s">
        <v>69</v>
      </c>
      <c r="F859" s="8">
        <v>3</v>
      </c>
      <c r="G859" s="8">
        <v>165</v>
      </c>
    </row>
    <row r="860" spans="1:7">
      <c r="A860" s="7">
        <v>859</v>
      </c>
      <c r="B860" s="9">
        <v>35920</v>
      </c>
      <c r="C860" s="8" t="s">
        <v>70</v>
      </c>
      <c r="D860" s="8" t="s">
        <v>77</v>
      </c>
      <c r="E860" s="8" t="s">
        <v>82</v>
      </c>
      <c r="F860" s="8">
        <v>3</v>
      </c>
      <c r="G860" s="8">
        <v>78</v>
      </c>
    </row>
    <row r="861" spans="1:7">
      <c r="A861" s="7">
        <v>860</v>
      </c>
      <c r="B861" s="9">
        <v>35883</v>
      </c>
      <c r="C861" s="8" t="s">
        <v>81</v>
      </c>
      <c r="D861" s="8" t="s">
        <v>77</v>
      </c>
      <c r="E861" s="8" t="s">
        <v>82</v>
      </c>
      <c r="F861" s="8">
        <v>4</v>
      </c>
      <c r="G861" s="8">
        <v>104</v>
      </c>
    </row>
    <row r="862" spans="1:7">
      <c r="A862" s="7">
        <v>861</v>
      </c>
      <c r="B862" s="9">
        <v>36083</v>
      </c>
      <c r="C862" s="8" t="s">
        <v>67</v>
      </c>
      <c r="D862" s="8" t="s">
        <v>71</v>
      </c>
      <c r="E862" s="8" t="s">
        <v>69</v>
      </c>
      <c r="F862" s="8">
        <v>3</v>
      </c>
      <c r="G862" s="8">
        <v>1794</v>
      </c>
    </row>
    <row r="863" spans="1:7">
      <c r="A863" s="7">
        <v>862</v>
      </c>
      <c r="B863" s="9">
        <v>36111</v>
      </c>
      <c r="C863" s="8" t="s">
        <v>70</v>
      </c>
      <c r="D863" s="8" t="s">
        <v>79</v>
      </c>
      <c r="E863" s="8" t="s">
        <v>69</v>
      </c>
      <c r="F863" s="8">
        <v>2</v>
      </c>
      <c r="G863" s="8">
        <v>30</v>
      </c>
    </row>
    <row r="864" spans="1:7">
      <c r="A864" s="7">
        <v>863</v>
      </c>
      <c r="B864" s="9">
        <v>35855</v>
      </c>
      <c r="C864" s="8" t="s">
        <v>78</v>
      </c>
      <c r="D864" s="8" t="s">
        <v>68</v>
      </c>
      <c r="E864" s="8" t="s">
        <v>69</v>
      </c>
      <c r="F864" s="8">
        <v>2</v>
      </c>
      <c r="G864" s="8">
        <v>40</v>
      </c>
    </row>
    <row r="865" spans="1:7">
      <c r="A865" s="7">
        <v>864</v>
      </c>
      <c r="B865" s="9">
        <v>36085</v>
      </c>
      <c r="C865" s="8" t="s">
        <v>70</v>
      </c>
      <c r="D865" s="8" t="s">
        <v>71</v>
      </c>
      <c r="E865" s="8" t="s">
        <v>72</v>
      </c>
      <c r="F865" s="8">
        <v>5</v>
      </c>
      <c r="G865" s="8">
        <v>2990</v>
      </c>
    </row>
    <row r="866" spans="1:7">
      <c r="A866" s="7">
        <v>865</v>
      </c>
      <c r="B866" s="9">
        <v>35865</v>
      </c>
      <c r="C866" s="8" t="s">
        <v>84</v>
      </c>
      <c r="D866" s="8" t="s">
        <v>75</v>
      </c>
      <c r="E866" s="8" t="s">
        <v>69</v>
      </c>
      <c r="F866" s="8">
        <v>5</v>
      </c>
      <c r="G866" s="8">
        <v>275</v>
      </c>
    </row>
    <row r="867" spans="1:7">
      <c r="A867" s="7">
        <v>866</v>
      </c>
      <c r="B867" s="9">
        <v>35863</v>
      </c>
      <c r="C867" s="8" t="s">
        <v>70</v>
      </c>
      <c r="D867" s="8" t="s">
        <v>79</v>
      </c>
      <c r="E867" s="8" t="s">
        <v>69</v>
      </c>
      <c r="F867" s="8">
        <v>5</v>
      </c>
      <c r="G867" s="8">
        <v>75</v>
      </c>
    </row>
    <row r="868" spans="1:7">
      <c r="A868" s="7">
        <v>867</v>
      </c>
      <c r="B868" s="9">
        <v>36023</v>
      </c>
      <c r="C868" s="8" t="s">
        <v>70</v>
      </c>
      <c r="D868" s="8" t="s">
        <v>75</v>
      </c>
      <c r="E868" s="8" t="s">
        <v>72</v>
      </c>
      <c r="F868" s="8">
        <v>4</v>
      </c>
      <c r="G868" s="8">
        <v>220</v>
      </c>
    </row>
    <row r="869" spans="1:7">
      <c r="A869" s="7">
        <v>868</v>
      </c>
      <c r="B869" s="9">
        <v>35965</v>
      </c>
      <c r="C869" s="8" t="s">
        <v>67</v>
      </c>
      <c r="D869" s="8" t="s">
        <v>71</v>
      </c>
      <c r="E869" s="8" t="s">
        <v>82</v>
      </c>
      <c r="F869" s="8">
        <v>4</v>
      </c>
      <c r="G869" s="8">
        <v>2392</v>
      </c>
    </row>
    <row r="870" spans="1:7">
      <c r="A870" s="7">
        <v>869</v>
      </c>
      <c r="B870" s="9">
        <v>36133</v>
      </c>
      <c r="C870" s="8" t="s">
        <v>70</v>
      </c>
      <c r="D870" s="8" t="s">
        <v>77</v>
      </c>
      <c r="E870" s="8" t="s">
        <v>82</v>
      </c>
      <c r="F870" s="8">
        <v>2</v>
      </c>
      <c r="G870" s="8">
        <v>52</v>
      </c>
    </row>
    <row r="871" spans="1:7">
      <c r="A871" s="7">
        <v>870</v>
      </c>
      <c r="B871" s="9">
        <v>36088</v>
      </c>
      <c r="C871" s="8" t="s">
        <v>67</v>
      </c>
      <c r="D871" s="8" t="s">
        <v>83</v>
      </c>
      <c r="E871" s="8" t="s">
        <v>69</v>
      </c>
      <c r="F871" s="8">
        <v>3</v>
      </c>
      <c r="G871" s="8">
        <v>102</v>
      </c>
    </row>
    <row r="872" spans="1:7">
      <c r="A872" s="7">
        <v>871</v>
      </c>
      <c r="B872" s="9">
        <v>35964</v>
      </c>
      <c r="C872" s="8" t="s">
        <v>70</v>
      </c>
      <c r="D872" s="8" t="s">
        <v>73</v>
      </c>
      <c r="E872" s="8" t="s">
        <v>69</v>
      </c>
      <c r="F872" s="8">
        <v>5</v>
      </c>
      <c r="G872" s="8">
        <v>40</v>
      </c>
    </row>
    <row r="873" spans="1:7">
      <c r="A873" s="7">
        <v>872</v>
      </c>
      <c r="B873" s="9">
        <v>35876</v>
      </c>
      <c r="C873" s="8" t="s">
        <v>70</v>
      </c>
      <c r="D873" s="8" t="s">
        <v>74</v>
      </c>
      <c r="E873" s="8" t="s">
        <v>69</v>
      </c>
      <c r="F873" s="8">
        <v>2</v>
      </c>
      <c r="G873" s="8">
        <v>590</v>
      </c>
    </row>
    <row r="874" spans="1:7">
      <c r="A874" s="7">
        <v>873</v>
      </c>
      <c r="B874" s="9">
        <v>36028</v>
      </c>
      <c r="C874" s="8" t="s">
        <v>70</v>
      </c>
      <c r="D874" s="8" t="s">
        <v>74</v>
      </c>
      <c r="E874" s="8" t="s">
        <v>69</v>
      </c>
      <c r="F874" s="8">
        <v>2</v>
      </c>
      <c r="G874" s="8">
        <v>590</v>
      </c>
    </row>
    <row r="875" spans="1:7">
      <c r="A875" s="7">
        <v>874</v>
      </c>
      <c r="B875" s="9">
        <v>36004</v>
      </c>
      <c r="C875" s="8" t="s">
        <v>70</v>
      </c>
      <c r="D875" s="8" t="s">
        <v>73</v>
      </c>
      <c r="E875" s="8" t="s">
        <v>69</v>
      </c>
      <c r="F875" s="8">
        <v>1</v>
      </c>
      <c r="G875" s="8">
        <v>8</v>
      </c>
    </row>
    <row r="876" spans="1:7">
      <c r="A876" s="7">
        <v>875</v>
      </c>
      <c r="B876" s="9">
        <v>36111</v>
      </c>
      <c r="C876" s="8" t="s">
        <v>70</v>
      </c>
      <c r="D876" s="8" t="s">
        <v>80</v>
      </c>
      <c r="E876" s="8" t="s">
        <v>69</v>
      </c>
      <c r="F876" s="8">
        <v>3</v>
      </c>
      <c r="G876" s="8">
        <v>1056</v>
      </c>
    </row>
    <row r="877" spans="1:7">
      <c r="A877" s="7">
        <v>876</v>
      </c>
      <c r="B877" s="9">
        <v>35913</v>
      </c>
      <c r="C877" s="8" t="s">
        <v>78</v>
      </c>
      <c r="D877" s="8" t="s">
        <v>74</v>
      </c>
      <c r="E877" s="8" t="s">
        <v>69</v>
      </c>
      <c r="F877" s="8">
        <v>3</v>
      </c>
      <c r="G877" s="8">
        <v>885</v>
      </c>
    </row>
    <row r="878" spans="1:7">
      <c r="A878" s="7">
        <v>877</v>
      </c>
      <c r="B878" s="9">
        <v>36076</v>
      </c>
      <c r="C878" s="8" t="s">
        <v>70</v>
      </c>
      <c r="D878" s="8" t="s">
        <v>75</v>
      </c>
      <c r="E878" s="8" t="s">
        <v>69</v>
      </c>
      <c r="F878" s="8">
        <v>1</v>
      </c>
      <c r="G878" s="8">
        <v>55</v>
      </c>
    </row>
    <row r="879" spans="1:7">
      <c r="A879" s="7">
        <v>878</v>
      </c>
      <c r="B879" s="9">
        <v>35982</v>
      </c>
      <c r="C879" s="8" t="s">
        <v>67</v>
      </c>
      <c r="D879" s="8" t="s">
        <v>74</v>
      </c>
      <c r="E879" s="8" t="s">
        <v>72</v>
      </c>
      <c r="F879" s="8">
        <v>2</v>
      </c>
      <c r="G879" s="8">
        <v>590</v>
      </c>
    </row>
    <row r="880" spans="1:7">
      <c r="A880" s="7">
        <v>879</v>
      </c>
      <c r="B880" s="9">
        <v>36019</v>
      </c>
      <c r="C880" s="8" t="s">
        <v>70</v>
      </c>
      <c r="D880" s="8" t="s">
        <v>77</v>
      </c>
      <c r="E880" s="8" t="s">
        <v>69</v>
      </c>
      <c r="F880" s="8">
        <v>2</v>
      </c>
      <c r="G880" s="8">
        <v>52</v>
      </c>
    </row>
    <row r="881" spans="1:7">
      <c r="A881" s="7">
        <v>880</v>
      </c>
      <c r="B881" s="9">
        <v>36159</v>
      </c>
      <c r="C881" s="8" t="s">
        <v>67</v>
      </c>
      <c r="D881" s="8" t="s">
        <v>68</v>
      </c>
      <c r="E881" s="8" t="s">
        <v>69</v>
      </c>
      <c r="F881" s="8">
        <v>3</v>
      </c>
      <c r="G881" s="8">
        <v>60</v>
      </c>
    </row>
    <row r="882" spans="1:7">
      <c r="A882" s="7">
        <v>881</v>
      </c>
      <c r="B882" s="9">
        <v>36018</v>
      </c>
      <c r="C882" s="8" t="s">
        <v>70</v>
      </c>
      <c r="D882" s="8" t="s">
        <v>71</v>
      </c>
      <c r="E882" s="8" t="s">
        <v>69</v>
      </c>
      <c r="F882" s="8">
        <v>2</v>
      </c>
      <c r="G882" s="8">
        <v>1196</v>
      </c>
    </row>
    <row r="883" spans="1:7">
      <c r="A883" s="7">
        <v>882</v>
      </c>
      <c r="B883" s="9">
        <v>36091</v>
      </c>
      <c r="C883" s="8" t="s">
        <v>67</v>
      </c>
      <c r="D883" s="8" t="s">
        <v>73</v>
      </c>
      <c r="E883" s="8" t="s">
        <v>69</v>
      </c>
      <c r="F883" s="8">
        <v>5</v>
      </c>
      <c r="G883" s="8">
        <v>40</v>
      </c>
    </row>
    <row r="884" spans="1:7">
      <c r="A884" s="7">
        <v>883</v>
      </c>
      <c r="B884" s="9">
        <v>36135</v>
      </c>
      <c r="C884" s="8" t="s">
        <v>84</v>
      </c>
      <c r="D884" s="8" t="s">
        <v>73</v>
      </c>
      <c r="E884" s="8" t="s">
        <v>69</v>
      </c>
      <c r="F884" s="8">
        <v>3</v>
      </c>
      <c r="G884" s="8">
        <v>24</v>
      </c>
    </row>
    <row r="885" spans="1:7">
      <c r="A885" s="7">
        <v>884</v>
      </c>
      <c r="B885" s="9">
        <v>36052</v>
      </c>
      <c r="C885" s="8" t="s">
        <v>81</v>
      </c>
      <c r="D885" s="8" t="s">
        <v>77</v>
      </c>
      <c r="E885" s="8" t="s">
        <v>69</v>
      </c>
      <c r="F885" s="8">
        <v>4</v>
      </c>
      <c r="G885" s="8">
        <v>104</v>
      </c>
    </row>
    <row r="886" spans="1:7">
      <c r="A886" s="7">
        <v>885</v>
      </c>
      <c r="B886" s="9">
        <v>35898</v>
      </c>
      <c r="C886" s="8" t="s">
        <v>70</v>
      </c>
      <c r="D886" s="8" t="s">
        <v>71</v>
      </c>
      <c r="E886" s="8" t="s">
        <v>69</v>
      </c>
      <c r="F886" s="8">
        <v>1</v>
      </c>
      <c r="G886" s="8">
        <v>598</v>
      </c>
    </row>
    <row r="887" spans="1:7">
      <c r="A887" s="7">
        <v>886</v>
      </c>
      <c r="B887" s="9">
        <v>35896</v>
      </c>
      <c r="C887" s="8" t="s">
        <v>70</v>
      </c>
      <c r="D887" s="8" t="s">
        <v>80</v>
      </c>
      <c r="E887" s="8" t="s">
        <v>69</v>
      </c>
      <c r="F887" s="8">
        <v>1</v>
      </c>
      <c r="G887" s="8">
        <v>352</v>
      </c>
    </row>
    <row r="888" spans="1:7">
      <c r="A888" s="7">
        <v>887</v>
      </c>
      <c r="B888" s="9">
        <v>36048</v>
      </c>
      <c r="C888" s="8" t="s">
        <v>78</v>
      </c>
      <c r="D888" s="8" t="s">
        <v>74</v>
      </c>
      <c r="E888" s="8" t="s">
        <v>69</v>
      </c>
      <c r="F888" s="8">
        <v>4</v>
      </c>
      <c r="G888" s="8">
        <v>1180</v>
      </c>
    </row>
    <row r="889" spans="1:7">
      <c r="A889" s="7">
        <v>888</v>
      </c>
      <c r="B889" s="9">
        <v>36138</v>
      </c>
      <c r="C889" s="8" t="s">
        <v>70</v>
      </c>
      <c r="D889" s="8" t="s">
        <v>74</v>
      </c>
      <c r="E889" s="8" t="s">
        <v>72</v>
      </c>
      <c r="F889" s="8">
        <v>4</v>
      </c>
      <c r="G889" s="8">
        <v>1180</v>
      </c>
    </row>
    <row r="890" spans="1:7">
      <c r="A890" s="7">
        <v>889</v>
      </c>
      <c r="B890" s="9">
        <v>35944</v>
      </c>
      <c r="C890" s="8" t="s">
        <v>78</v>
      </c>
      <c r="D890" s="8" t="s">
        <v>68</v>
      </c>
      <c r="E890" s="8" t="s">
        <v>72</v>
      </c>
      <c r="F890" s="8">
        <v>2</v>
      </c>
      <c r="G890" s="8">
        <v>40</v>
      </c>
    </row>
    <row r="891" spans="1:7">
      <c r="A891" s="7">
        <v>890</v>
      </c>
      <c r="B891" s="9">
        <v>35892</v>
      </c>
      <c r="C891" s="8" t="s">
        <v>84</v>
      </c>
      <c r="D891" s="8" t="s">
        <v>74</v>
      </c>
      <c r="E891" s="8" t="s">
        <v>69</v>
      </c>
      <c r="F891" s="8">
        <v>3</v>
      </c>
      <c r="G891" s="8">
        <v>885</v>
      </c>
    </row>
    <row r="892" spans="1:7">
      <c r="A892" s="7">
        <v>891</v>
      </c>
      <c r="B892" s="9">
        <v>35904</v>
      </c>
      <c r="C892" s="8" t="s">
        <v>67</v>
      </c>
      <c r="D892" s="8" t="s">
        <v>77</v>
      </c>
      <c r="E892" s="8" t="s">
        <v>69</v>
      </c>
      <c r="F892" s="8">
        <v>4</v>
      </c>
      <c r="G892" s="8">
        <v>104</v>
      </c>
    </row>
    <row r="893" spans="1:7">
      <c r="A893" s="7">
        <v>892</v>
      </c>
      <c r="B893" s="9">
        <v>35956</v>
      </c>
      <c r="C893" s="8" t="s">
        <v>70</v>
      </c>
      <c r="D893" s="8" t="s">
        <v>73</v>
      </c>
      <c r="E893" s="8" t="s">
        <v>69</v>
      </c>
      <c r="F893" s="8">
        <v>3</v>
      </c>
      <c r="G893" s="8">
        <v>24</v>
      </c>
    </row>
    <row r="894" spans="1:7">
      <c r="A894" s="7">
        <v>893</v>
      </c>
      <c r="B894" s="9">
        <v>35864</v>
      </c>
      <c r="C894" s="8" t="s">
        <v>70</v>
      </c>
      <c r="D894" s="8" t="s">
        <v>83</v>
      </c>
      <c r="E894" s="8" t="s">
        <v>69</v>
      </c>
      <c r="F894" s="8">
        <v>1</v>
      </c>
      <c r="G894" s="8">
        <v>34</v>
      </c>
    </row>
    <row r="895" spans="1:7">
      <c r="A895" s="7">
        <v>894</v>
      </c>
      <c r="B895" s="9">
        <v>36040</v>
      </c>
      <c r="C895" s="8" t="s">
        <v>70</v>
      </c>
      <c r="D895" s="8" t="s">
        <v>73</v>
      </c>
      <c r="E895" s="8" t="s">
        <v>69</v>
      </c>
      <c r="F895" s="8">
        <v>4</v>
      </c>
      <c r="G895" s="8">
        <v>32</v>
      </c>
    </row>
    <row r="896" spans="1:7">
      <c r="A896" s="7">
        <v>895</v>
      </c>
      <c r="B896" s="9">
        <v>36156</v>
      </c>
      <c r="C896" s="8" t="s">
        <v>81</v>
      </c>
      <c r="D896" s="8" t="s">
        <v>80</v>
      </c>
      <c r="E896" s="8" t="s">
        <v>69</v>
      </c>
      <c r="F896" s="8">
        <v>2</v>
      </c>
      <c r="G896" s="8">
        <v>704</v>
      </c>
    </row>
    <row r="897" spans="1:7">
      <c r="A897" s="7">
        <v>896</v>
      </c>
      <c r="B897" s="9">
        <v>36041</v>
      </c>
      <c r="C897" s="8" t="s">
        <v>67</v>
      </c>
      <c r="D897" s="8" t="s">
        <v>71</v>
      </c>
      <c r="E897" s="8" t="s">
        <v>72</v>
      </c>
      <c r="F897" s="8">
        <v>2</v>
      </c>
      <c r="G897" s="8">
        <v>1196</v>
      </c>
    </row>
    <row r="898" spans="1:7">
      <c r="A898" s="7">
        <v>897</v>
      </c>
      <c r="B898" s="9">
        <v>35945</v>
      </c>
      <c r="C898" s="8" t="s">
        <v>67</v>
      </c>
      <c r="D898" s="8" t="s">
        <v>77</v>
      </c>
      <c r="E898" s="8" t="s">
        <v>72</v>
      </c>
      <c r="F898" s="8">
        <v>2</v>
      </c>
      <c r="G898" s="8">
        <v>52</v>
      </c>
    </row>
    <row r="899" spans="1:7">
      <c r="A899" s="7">
        <v>898</v>
      </c>
      <c r="B899" s="9">
        <v>35879</v>
      </c>
      <c r="C899" s="8" t="s">
        <v>67</v>
      </c>
      <c r="D899" s="8" t="s">
        <v>68</v>
      </c>
      <c r="E899" s="8" t="s">
        <v>69</v>
      </c>
      <c r="F899" s="8">
        <v>2</v>
      </c>
      <c r="G899" s="8">
        <v>40</v>
      </c>
    </row>
    <row r="900" spans="1:7">
      <c r="A900" s="7">
        <v>899</v>
      </c>
      <c r="B900" s="9">
        <v>36132</v>
      </c>
      <c r="C900" s="8" t="s">
        <v>70</v>
      </c>
      <c r="D900" s="8" t="s">
        <v>77</v>
      </c>
      <c r="E900" s="8" t="s">
        <v>82</v>
      </c>
      <c r="F900" s="8">
        <v>2</v>
      </c>
      <c r="G900" s="8">
        <v>52</v>
      </c>
    </row>
    <row r="901" spans="1:7">
      <c r="A901" s="7">
        <v>900</v>
      </c>
      <c r="B901" s="9">
        <v>35989</v>
      </c>
      <c r="C901" s="8" t="s">
        <v>67</v>
      </c>
      <c r="D901" s="8" t="s">
        <v>77</v>
      </c>
      <c r="E901" s="8" t="s">
        <v>69</v>
      </c>
      <c r="F901" s="8">
        <v>3</v>
      </c>
      <c r="G901" s="8">
        <v>78</v>
      </c>
    </row>
    <row r="902" spans="1:7">
      <c r="A902" s="7">
        <v>901</v>
      </c>
      <c r="B902" s="9">
        <v>35989</v>
      </c>
      <c r="C902" s="8" t="s">
        <v>78</v>
      </c>
      <c r="D902" s="8" t="s">
        <v>73</v>
      </c>
      <c r="E902" s="8" t="s">
        <v>69</v>
      </c>
      <c r="F902" s="8">
        <v>4</v>
      </c>
      <c r="G902" s="8">
        <v>32</v>
      </c>
    </row>
    <row r="903" spans="1:7">
      <c r="A903" s="7">
        <v>902</v>
      </c>
      <c r="B903" s="9">
        <v>36154</v>
      </c>
      <c r="C903" s="8" t="s">
        <v>70</v>
      </c>
      <c r="D903" s="8" t="s">
        <v>75</v>
      </c>
      <c r="E903" s="8" t="s">
        <v>69</v>
      </c>
      <c r="F903" s="8">
        <v>4</v>
      </c>
      <c r="G903" s="8">
        <v>220</v>
      </c>
    </row>
    <row r="904" spans="1:7">
      <c r="A904" s="7">
        <v>903</v>
      </c>
      <c r="B904" s="9">
        <v>35905</v>
      </c>
      <c r="C904" s="8" t="s">
        <v>84</v>
      </c>
      <c r="D904" s="8" t="s">
        <v>71</v>
      </c>
      <c r="E904" s="8" t="s">
        <v>72</v>
      </c>
      <c r="F904" s="8">
        <v>1</v>
      </c>
      <c r="G904" s="8">
        <v>598</v>
      </c>
    </row>
    <row r="905" spans="1:7">
      <c r="A905" s="7">
        <v>904</v>
      </c>
      <c r="B905" s="9">
        <v>36040</v>
      </c>
      <c r="C905" s="8" t="s">
        <v>70</v>
      </c>
      <c r="D905" s="8" t="s">
        <v>73</v>
      </c>
      <c r="E905" s="8" t="s">
        <v>72</v>
      </c>
      <c r="F905" s="8">
        <v>5</v>
      </c>
      <c r="G905" s="8">
        <v>40</v>
      </c>
    </row>
    <row r="906" spans="1:7">
      <c r="A906" s="7">
        <v>905</v>
      </c>
      <c r="B906" s="9">
        <v>36054</v>
      </c>
      <c r="C906" s="8" t="s">
        <v>70</v>
      </c>
      <c r="D906" s="8" t="s">
        <v>73</v>
      </c>
      <c r="E906" s="8" t="s">
        <v>69</v>
      </c>
      <c r="F906" s="8">
        <v>1</v>
      </c>
      <c r="G906" s="8">
        <v>8</v>
      </c>
    </row>
    <row r="907" spans="1:7">
      <c r="A907" s="7">
        <v>906</v>
      </c>
      <c r="B907" s="9">
        <v>35879</v>
      </c>
      <c r="C907" s="8" t="s">
        <v>78</v>
      </c>
      <c r="D907" s="8" t="s">
        <v>68</v>
      </c>
      <c r="E907" s="8" t="s">
        <v>69</v>
      </c>
      <c r="F907" s="8">
        <v>4</v>
      </c>
      <c r="G907" s="8">
        <v>80</v>
      </c>
    </row>
    <row r="908" spans="1:7">
      <c r="A908" s="7">
        <v>907</v>
      </c>
      <c r="B908" s="9">
        <v>35810</v>
      </c>
      <c r="C908" s="8" t="s">
        <v>70</v>
      </c>
      <c r="D908" s="8" t="s">
        <v>80</v>
      </c>
      <c r="E908" s="8" t="s">
        <v>69</v>
      </c>
      <c r="F908" s="8">
        <v>3</v>
      </c>
      <c r="G908" s="8">
        <v>1056</v>
      </c>
    </row>
    <row r="909" spans="1:7">
      <c r="A909" s="7">
        <v>908</v>
      </c>
      <c r="B909" s="9">
        <v>36051</v>
      </c>
      <c r="C909" s="8" t="s">
        <v>84</v>
      </c>
      <c r="D909" s="8" t="s">
        <v>73</v>
      </c>
      <c r="E909" s="8" t="s">
        <v>69</v>
      </c>
      <c r="F909" s="8">
        <v>5</v>
      </c>
      <c r="G909" s="8">
        <v>40</v>
      </c>
    </row>
    <row r="910" spans="1:7">
      <c r="A910" s="7">
        <v>909</v>
      </c>
      <c r="B910" s="9">
        <v>35985</v>
      </c>
      <c r="C910" s="8" t="s">
        <v>67</v>
      </c>
      <c r="D910" s="8" t="s">
        <v>71</v>
      </c>
      <c r="E910" s="8" t="s">
        <v>69</v>
      </c>
      <c r="F910" s="8">
        <v>5</v>
      </c>
      <c r="G910" s="8">
        <v>2990</v>
      </c>
    </row>
    <row r="911" spans="1:7">
      <c r="A911" s="7">
        <v>910</v>
      </c>
      <c r="B911" s="9">
        <v>35859</v>
      </c>
      <c r="C911" s="8" t="s">
        <v>67</v>
      </c>
      <c r="D911" s="8" t="s">
        <v>75</v>
      </c>
      <c r="E911" s="8" t="s">
        <v>72</v>
      </c>
      <c r="F911" s="8">
        <v>5</v>
      </c>
      <c r="G911" s="8">
        <v>275</v>
      </c>
    </row>
    <row r="912" spans="1:7">
      <c r="A912" s="7">
        <v>911</v>
      </c>
      <c r="B912" s="9">
        <v>36015</v>
      </c>
      <c r="C912" s="8" t="s">
        <v>67</v>
      </c>
      <c r="D912" s="8" t="s">
        <v>79</v>
      </c>
      <c r="E912" s="8" t="s">
        <v>72</v>
      </c>
      <c r="F912" s="8">
        <v>4</v>
      </c>
      <c r="G912" s="8">
        <v>60</v>
      </c>
    </row>
    <row r="913" spans="1:7">
      <c r="A913" s="7">
        <v>912</v>
      </c>
      <c r="B913" s="9">
        <v>35981</v>
      </c>
      <c r="C913" s="8" t="s">
        <v>70</v>
      </c>
      <c r="D913" s="8" t="s">
        <v>73</v>
      </c>
      <c r="E913" s="8" t="s">
        <v>69</v>
      </c>
      <c r="F913" s="8">
        <v>4</v>
      </c>
      <c r="G913" s="8">
        <v>32</v>
      </c>
    </row>
    <row r="914" spans="1:7">
      <c r="A914" s="7">
        <v>913</v>
      </c>
      <c r="B914" s="9">
        <v>35926</v>
      </c>
      <c r="C914" s="8" t="s">
        <v>70</v>
      </c>
      <c r="D914" s="8" t="s">
        <v>73</v>
      </c>
      <c r="E914" s="8" t="s">
        <v>69</v>
      </c>
      <c r="F914" s="8">
        <v>4</v>
      </c>
      <c r="G914" s="8">
        <v>32</v>
      </c>
    </row>
    <row r="915" spans="1:7">
      <c r="A915" s="7">
        <v>914</v>
      </c>
      <c r="B915" s="9">
        <v>36093</v>
      </c>
      <c r="C915" s="8" t="s">
        <v>70</v>
      </c>
      <c r="D915" s="8" t="s">
        <v>79</v>
      </c>
      <c r="E915" s="8" t="s">
        <v>69</v>
      </c>
      <c r="F915" s="8">
        <v>2</v>
      </c>
      <c r="G915" s="8">
        <v>30</v>
      </c>
    </row>
    <row r="916" spans="1:7">
      <c r="A916" s="7">
        <v>915</v>
      </c>
      <c r="B916" s="9">
        <v>35868</v>
      </c>
      <c r="C916" s="8" t="s">
        <v>70</v>
      </c>
      <c r="D916" s="8" t="s">
        <v>74</v>
      </c>
      <c r="E916" s="8" t="s">
        <v>69</v>
      </c>
      <c r="F916" s="8">
        <v>3</v>
      </c>
      <c r="G916" s="8">
        <v>885</v>
      </c>
    </row>
    <row r="917" spans="1:7">
      <c r="A917" s="7">
        <v>916</v>
      </c>
      <c r="B917" s="9">
        <v>36001</v>
      </c>
      <c r="C917" s="8" t="s">
        <v>78</v>
      </c>
      <c r="D917" s="8" t="s">
        <v>74</v>
      </c>
      <c r="E917" s="8" t="s">
        <v>69</v>
      </c>
      <c r="F917" s="8">
        <v>3</v>
      </c>
      <c r="G917" s="8">
        <v>885</v>
      </c>
    </row>
    <row r="918" spans="1:7">
      <c r="A918" s="7">
        <v>917</v>
      </c>
      <c r="B918" s="9">
        <v>36069</v>
      </c>
      <c r="C918" s="8" t="s">
        <v>70</v>
      </c>
      <c r="D918" s="8" t="s">
        <v>74</v>
      </c>
      <c r="E918" s="8" t="s">
        <v>69</v>
      </c>
      <c r="F918" s="8">
        <v>5</v>
      </c>
      <c r="G918" s="8">
        <v>1475</v>
      </c>
    </row>
    <row r="919" spans="1:7">
      <c r="A919" s="7">
        <v>918</v>
      </c>
      <c r="B919" s="9">
        <v>36006</v>
      </c>
      <c r="C919" s="8" t="s">
        <v>70</v>
      </c>
      <c r="D919" s="8" t="s">
        <v>80</v>
      </c>
      <c r="E919" s="8" t="s">
        <v>69</v>
      </c>
      <c r="F919" s="8">
        <v>2</v>
      </c>
      <c r="G919" s="8">
        <v>704</v>
      </c>
    </row>
    <row r="920" spans="1:7">
      <c r="A920" s="7">
        <v>919</v>
      </c>
      <c r="B920" s="9">
        <v>36025</v>
      </c>
      <c r="C920" s="8" t="s">
        <v>67</v>
      </c>
      <c r="D920" s="8" t="s">
        <v>71</v>
      </c>
      <c r="E920" s="8" t="s">
        <v>72</v>
      </c>
      <c r="F920" s="8">
        <v>3</v>
      </c>
      <c r="G920" s="8">
        <v>1794</v>
      </c>
    </row>
    <row r="921" spans="1:7">
      <c r="A921" s="7">
        <v>920</v>
      </c>
      <c r="B921" s="9">
        <v>35835</v>
      </c>
      <c r="C921" s="8" t="s">
        <v>70</v>
      </c>
      <c r="D921" s="8" t="s">
        <v>80</v>
      </c>
      <c r="E921" s="8" t="s">
        <v>69</v>
      </c>
      <c r="F921" s="8">
        <v>4</v>
      </c>
      <c r="G921" s="8">
        <v>1408</v>
      </c>
    </row>
    <row r="922" spans="1:7">
      <c r="A922" s="7">
        <v>921</v>
      </c>
      <c r="B922" s="9">
        <v>36008</v>
      </c>
      <c r="C922" s="8" t="s">
        <v>70</v>
      </c>
      <c r="D922" s="8" t="s">
        <v>71</v>
      </c>
      <c r="E922" s="8" t="s">
        <v>72</v>
      </c>
      <c r="F922" s="8">
        <v>4</v>
      </c>
      <c r="G922" s="8">
        <v>2392</v>
      </c>
    </row>
    <row r="923" spans="1:7">
      <c r="A923" s="7">
        <v>922</v>
      </c>
      <c r="B923" s="9">
        <v>35901</v>
      </c>
      <c r="C923" s="8" t="s">
        <v>70</v>
      </c>
      <c r="D923" s="8" t="s">
        <v>77</v>
      </c>
      <c r="E923" s="8" t="s">
        <v>69</v>
      </c>
      <c r="F923" s="8">
        <v>4</v>
      </c>
      <c r="G923" s="8">
        <v>104</v>
      </c>
    </row>
    <row r="924" spans="1:7">
      <c r="A924" s="7">
        <v>923</v>
      </c>
      <c r="B924" s="9">
        <v>36012</v>
      </c>
      <c r="C924" s="8" t="s">
        <v>78</v>
      </c>
      <c r="D924" s="8" t="s">
        <v>74</v>
      </c>
      <c r="E924" s="8" t="s">
        <v>69</v>
      </c>
      <c r="F924" s="8">
        <v>2</v>
      </c>
      <c r="G924" s="8">
        <v>590</v>
      </c>
    </row>
    <row r="925" spans="1:7">
      <c r="A925" s="7">
        <v>924</v>
      </c>
      <c r="B925" s="9">
        <v>35878</v>
      </c>
      <c r="C925" s="8" t="s">
        <v>70</v>
      </c>
      <c r="D925" s="8" t="s">
        <v>76</v>
      </c>
      <c r="E925" s="8" t="s">
        <v>69</v>
      </c>
      <c r="F925" s="8">
        <v>3</v>
      </c>
      <c r="G925" s="8">
        <v>285</v>
      </c>
    </row>
    <row r="926" spans="1:7">
      <c r="A926" s="7">
        <v>925</v>
      </c>
      <c r="B926" s="9">
        <v>36122</v>
      </c>
      <c r="C926" s="8" t="s">
        <v>70</v>
      </c>
      <c r="D926" s="8" t="s">
        <v>80</v>
      </c>
      <c r="E926" s="8" t="s">
        <v>69</v>
      </c>
      <c r="F926" s="8">
        <v>2</v>
      </c>
      <c r="G926" s="8">
        <v>704</v>
      </c>
    </row>
    <row r="927" spans="1:7">
      <c r="A927" s="7">
        <v>926</v>
      </c>
      <c r="B927" s="9">
        <v>36058</v>
      </c>
      <c r="C927" s="8" t="s">
        <v>70</v>
      </c>
      <c r="D927" s="8" t="s">
        <v>68</v>
      </c>
      <c r="E927" s="8" t="s">
        <v>69</v>
      </c>
      <c r="F927" s="8">
        <v>4</v>
      </c>
      <c r="G927" s="8">
        <v>80</v>
      </c>
    </row>
    <row r="928" spans="1:7">
      <c r="A928" s="7">
        <v>927</v>
      </c>
      <c r="B928" s="9">
        <v>36153</v>
      </c>
      <c r="C928" s="8" t="s">
        <v>70</v>
      </c>
      <c r="D928" s="8" t="s">
        <v>71</v>
      </c>
      <c r="E928" s="8" t="s">
        <v>69</v>
      </c>
      <c r="F928" s="8">
        <v>5</v>
      </c>
      <c r="G928" s="8">
        <v>2990</v>
      </c>
    </row>
    <row r="929" spans="1:7">
      <c r="A929" s="7">
        <v>928</v>
      </c>
      <c r="B929" s="9">
        <v>35967</v>
      </c>
      <c r="C929" s="8" t="s">
        <v>70</v>
      </c>
      <c r="D929" s="8" t="s">
        <v>76</v>
      </c>
      <c r="E929" s="8" t="s">
        <v>69</v>
      </c>
      <c r="F929" s="8">
        <v>3</v>
      </c>
      <c r="G929" s="8">
        <v>285</v>
      </c>
    </row>
    <row r="930" spans="1:7">
      <c r="A930" s="7">
        <v>929</v>
      </c>
      <c r="B930" s="9">
        <v>35931</v>
      </c>
      <c r="C930" s="8" t="s">
        <v>70</v>
      </c>
      <c r="D930" s="8" t="s">
        <v>80</v>
      </c>
      <c r="E930" s="8" t="s">
        <v>69</v>
      </c>
      <c r="F930" s="8">
        <v>4</v>
      </c>
      <c r="G930" s="8">
        <v>1408</v>
      </c>
    </row>
    <row r="931" spans="1:7">
      <c r="A931" s="7">
        <v>930</v>
      </c>
      <c r="B931" s="9">
        <v>35914</v>
      </c>
      <c r="C931" s="8" t="s">
        <v>67</v>
      </c>
      <c r="D931" s="8" t="s">
        <v>74</v>
      </c>
      <c r="E931" s="8" t="s">
        <v>69</v>
      </c>
      <c r="F931" s="8">
        <v>4</v>
      </c>
      <c r="G931" s="8">
        <v>1180</v>
      </c>
    </row>
    <row r="932" spans="1:7">
      <c r="A932" s="7">
        <v>931</v>
      </c>
      <c r="B932" s="9">
        <v>36034</v>
      </c>
      <c r="C932" s="8" t="s">
        <v>70</v>
      </c>
      <c r="D932" s="8" t="s">
        <v>77</v>
      </c>
      <c r="E932" s="8" t="s">
        <v>69</v>
      </c>
      <c r="F932" s="8">
        <v>3</v>
      </c>
      <c r="G932" s="8">
        <v>78</v>
      </c>
    </row>
    <row r="933" spans="1:7">
      <c r="A933" s="7">
        <v>932</v>
      </c>
      <c r="B933" s="9">
        <v>36041</v>
      </c>
      <c r="C933" s="8" t="s">
        <v>78</v>
      </c>
      <c r="D933" s="8" t="s">
        <v>75</v>
      </c>
      <c r="E933" s="8" t="s">
        <v>69</v>
      </c>
      <c r="F933" s="8">
        <v>4</v>
      </c>
      <c r="G933" s="8">
        <v>220</v>
      </c>
    </row>
    <row r="934" spans="1:7">
      <c r="A934" s="7">
        <v>933</v>
      </c>
      <c r="B934" s="9">
        <v>35886</v>
      </c>
      <c r="C934" s="8" t="s">
        <v>70</v>
      </c>
      <c r="D934" s="8" t="s">
        <v>73</v>
      </c>
      <c r="E934" s="8" t="s">
        <v>69</v>
      </c>
      <c r="F934" s="8">
        <v>4</v>
      </c>
      <c r="G934" s="8">
        <v>32</v>
      </c>
    </row>
    <row r="935" spans="1:7">
      <c r="A935" s="7">
        <v>934</v>
      </c>
      <c r="B935" s="9">
        <v>35947</v>
      </c>
      <c r="C935" s="8" t="s">
        <v>67</v>
      </c>
      <c r="D935" s="8" t="s">
        <v>74</v>
      </c>
      <c r="E935" s="8" t="s">
        <v>69</v>
      </c>
      <c r="F935" s="8">
        <v>3</v>
      </c>
      <c r="G935" s="8">
        <v>885</v>
      </c>
    </row>
    <row r="936" spans="1:7">
      <c r="A936" s="7">
        <v>935</v>
      </c>
      <c r="B936" s="9">
        <v>36056</v>
      </c>
      <c r="C936" s="8" t="s">
        <v>70</v>
      </c>
      <c r="D936" s="8" t="s">
        <v>68</v>
      </c>
      <c r="E936" s="8" t="s">
        <v>69</v>
      </c>
      <c r="F936" s="8">
        <v>3</v>
      </c>
      <c r="G936" s="8">
        <v>60</v>
      </c>
    </row>
    <row r="937" spans="1:7">
      <c r="A937" s="7">
        <v>936</v>
      </c>
      <c r="B937" s="9">
        <v>36136</v>
      </c>
      <c r="C937" s="8" t="s">
        <v>84</v>
      </c>
      <c r="D937" s="8" t="s">
        <v>74</v>
      </c>
      <c r="E937" s="8" t="s">
        <v>69</v>
      </c>
      <c r="F937" s="8">
        <v>1</v>
      </c>
      <c r="G937" s="8">
        <v>295</v>
      </c>
    </row>
    <row r="938" spans="1:7">
      <c r="A938" s="7">
        <v>937</v>
      </c>
      <c r="B938" s="9">
        <v>35957</v>
      </c>
      <c r="C938" s="8" t="s">
        <v>70</v>
      </c>
      <c r="D938" s="8" t="s">
        <v>83</v>
      </c>
      <c r="E938" s="8" t="s">
        <v>69</v>
      </c>
      <c r="F938" s="8">
        <v>3</v>
      </c>
      <c r="G938" s="8">
        <v>102</v>
      </c>
    </row>
    <row r="939" spans="1:7">
      <c r="A939" s="7">
        <v>938</v>
      </c>
      <c r="B939" s="9">
        <v>36013</v>
      </c>
      <c r="C939" s="8" t="s">
        <v>67</v>
      </c>
      <c r="D939" s="8" t="s">
        <v>74</v>
      </c>
      <c r="E939" s="8" t="s">
        <v>69</v>
      </c>
      <c r="F939" s="8">
        <v>3</v>
      </c>
      <c r="G939" s="8">
        <v>885</v>
      </c>
    </row>
    <row r="940" spans="1:7">
      <c r="A940" s="7">
        <v>939</v>
      </c>
      <c r="B940" s="9">
        <v>36003</v>
      </c>
      <c r="C940" s="8" t="s">
        <v>84</v>
      </c>
      <c r="D940" s="8" t="s">
        <v>71</v>
      </c>
      <c r="E940" s="8" t="s">
        <v>69</v>
      </c>
      <c r="F940" s="8">
        <v>3</v>
      </c>
      <c r="G940" s="8">
        <v>1794</v>
      </c>
    </row>
    <row r="941" spans="1:7">
      <c r="A941" s="7">
        <v>940</v>
      </c>
      <c r="B941" s="9">
        <v>36157</v>
      </c>
      <c r="C941" s="8" t="s">
        <v>81</v>
      </c>
      <c r="D941" s="8" t="s">
        <v>68</v>
      </c>
      <c r="E941" s="8" t="s">
        <v>69</v>
      </c>
      <c r="F941" s="8">
        <v>4</v>
      </c>
      <c r="G941" s="8">
        <v>80</v>
      </c>
    </row>
    <row r="942" spans="1:7">
      <c r="A942" s="7">
        <v>941</v>
      </c>
      <c r="B942" s="9">
        <v>35810</v>
      </c>
      <c r="C942" s="8" t="s">
        <v>70</v>
      </c>
      <c r="D942" s="8" t="s">
        <v>71</v>
      </c>
      <c r="E942" s="8" t="s">
        <v>69</v>
      </c>
      <c r="F942" s="8">
        <v>4</v>
      </c>
      <c r="G942" s="8">
        <v>2392</v>
      </c>
    </row>
    <row r="943" spans="1:7">
      <c r="A943" s="7">
        <v>942</v>
      </c>
      <c r="B943" s="9">
        <v>35821</v>
      </c>
      <c r="C943" s="8" t="s">
        <v>70</v>
      </c>
      <c r="D943" s="8" t="s">
        <v>83</v>
      </c>
      <c r="E943" s="8" t="s">
        <v>69</v>
      </c>
      <c r="F943" s="8">
        <v>1</v>
      </c>
      <c r="G943" s="8">
        <v>34</v>
      </c>
    </row>
    <row r="944" spans="1:7">
      <c r="A944" s="7">
        <v>943</v>
      </c>
      <c r="B944" s="9">
        <v>36142</v>
      </c>
      <c r="C944" s="8" t="s">
        <v>67</v>
      </c>
      <c r="D944" s="8" t="s">
        <v>75</v>
      </c>
      <c r="E944" s="8" t="s">
        <v>69</v>
      </c>
      <c r="F944" s="8">
        <v>1</v>
      </c>
      <c r="G944" s="8">
        <v>55</v>
      </c>
    </row>
    <row r="945" spans="1:7">
      <c r="A945" s="7">
        <v>944</v>
      </c>
      <c r="B945" s="9">
        <v>35910</v>
      </c>
      <c r="C945" s="8" t="s">
        <v>70</v>
      </c>
      <c r="D945" s="8" t="s">
        <v>73</v>
      </c>
      <c r="E945" s="8" t="s">
        <v>69</v>
      </c>
      <c r="F945" s="8">
        <v>3</v>
      </c>
      <c r="G945" s="8">
        <v>24</v>
      </c>
    </row>
    <row r="946" spans="1:7">
      <c r="A946" s="7">
        <v>945</v>
      </c>
      <c r="B946" s="9">
        <v>35987</v>
      </c>
      <c r="C946" s="8" t="s">
        <v>70</v>
      </c>
      <c r="D946" s="8" t="s">
        <v>71</v>
      </c>
      <c r="E946" s="8" t="s">
        <v>82</v>
      </c>
      <c r="F946" s="8">
        <v>4</v>
      </c>
      <c r="G946" s="8">
        <v>2392</v>
      </c>
    </row>
    <row r="947" spans="1:7">
      <c r="A947" s="7">
        <v>946</v>
      </c>
      <c r="B947" s="9">
        <v>35825</v>
      </c>
      <c r="C947" s="8" t="s">
        <v>70</v>
      </c>
      <c r="D947" s="8" t="s">
        <v>68</v>
      </c>
      <c r="E947" s="8" t="s">
        <v>82</v>
      </c>
      <c r="F947" s="8">
        <v>5</v>
      </c>
      <c r="G947" s="8">
        <v>100</v>
      </c>
    </row>
    <row r="948" spans="1:7">
      <c r="A948" s="7">
        <v>947</v>
      </c>
      <c r="B948" s="9">
        <v>36145</v>
      </c>
      <c r="C948" s="8" t="s">
        <v>70</v>
      </c>
      <c r="D948" s="8" t="s">
        <v>83</v>
      </c>
      <c r="E948" s="8" t="s">
        <v>69</v>
      </c>
      <c r="F948" s="8">
        <v>3</v>
      </c>
      <c r="G948" s="8">
        <v>102</v>
      </c>
    </row>
    <row r="949" spans="1:7">
      <c r="A949" s="7">
        <v>948</v>
      </c>
      <c r="B949" s="9">
        <v>36003</v>
      </c>
      <c r="C949" s="8" t="s">
        <v>67</v>
      </c>
      <c r="D949" s="8" t="s">
        <v>83</v>
      </c>
      <c r="E949" s="8" t="s">
        <v>69</v>
      </c>
      <c r="F949" s="8">
        <v>1</v>
      </c>
      <c r="G949" s="8">
        <v>34</v>
      </c>
    </row>
    <row r="950" spans="1:7">
      <c r="A950" s="7">
        <v>949</v>
      </c>
      <c r="B950" s="9">
        <v>35934</v>
      </c>
      <c r="C950" s="8" t="s">
        <v>78</v>
      </c>
      <c r="D950" s="8" t="s">
        <v>68</v>
      </c>
      <c r="E950" s="8" t="s">
        <v>69</v>
      </c>
      <c r="F950" s="8">
        <v>5</v>
      </c>
      <c r="G950" s="8">
        <v>100</v>
      </c>
    </row>
    <row r="951" spans="1:7">
      <c r="A951" s="7">
        <v>950</v>
      </c>
      <c r="B951" s="9">
        <v>35984</v>
      </c>
      <c r="C951" s="8" t="s">
        <v>67</v>
      </c>
      <c r="D951" s="8" t="s">
        <v>75</v>
      </c>
      <c r="E951" s="8" t="s">
        <v>82</v>
      </c>
      <c r="F951" s="8">
        <v>5</v>
      </c>
      <c r="G951" s="8">
        <v>275</v>
      </c>
    </row>
    <row r="952" spans="1:7">
      <c r="A952" s="7">
        <v>951</v>
      </c>
      <c r="B952" s="9">
        <v>35958</v>
      </c>
      <c r="C952" s="8" t="s">
        <v>70</v>
      </c>
      <c r="D952" s="8" t="s">
        <v>73</v>
      </c>
      <c r="E952" s="8" t="s">
        <v>69</v>
      </c>
      <c r="F952" s="8">
        <v>3</v>
      </c>
      <c r="G952" s="8">
        <v>24</v>
      </c>
    </row>
    <row r="953" spans="1:7">
      <c r="A953" s="7">
        <v>952</v>
      </c>
      <c r="B953" s="9">
        <v>36090</v>
      </c>
      <c r="C953" s="8" t="s">
        <v>70</v>
      </c>
      <c r="D953" s="8" t="s">
        <v>80</v>
      </c>
      <c r="E953" s="8" t="s">
        <v>69</v>
      </c>
      <c r="F953" s="8">
        <v>3</v>
      </c>
      <c r="G953" s="8">
        <v>1056</v>
      </c>
    </row>
    <row r="954" spans="1:7">
      <c r="A954" s="7">
        <v>953</v>
      </c>
      <c r="B954" s="9">
        <v>35924</v>
      </c>
      <c r="C954" s="8" t="s">
        <v>67</v>
      </c>
      <c r="D954" s="8" t="s">
        <v>74</v>
      </c>
      <c r="E954" s="8" t="s">
        <v>69</v>
      </c>
      <c r="F954" s="8">
        <v>4</v>
      </c>
      <c r="G954" s="8">
        <v>1180</v>
      </c>
    </row>
    <row r="955" spans="1:7">
      <c r="A955" s="7">
        <v>954</v>
      </c>
      <c r="B955" s="9">
        <v>35866</v>
      </c>
      <c r="C955" s="8" t="s">
        <v>78</v>
      </c>
      <c r="D955" s="8" t="s">
        <v>77</v>
      </c>
      <c r="E955" s="8" t="s">
        <v>72</v>
      </c>
      <c r="F955" s="8">
        <v>3</v>
      </c>
      <c r="G955" s="8">
        <v>78</v>
      </c>
    </row>
    <row r="956" spans="1:7">
      <c r="A956" s="7">
        <v>955</v>
      </c>
      <c r="B956" s="9">
        <v>36026</v>
      </c>
      <c r="C956" s="8" t="s">
        <v>67</v>
      </c>
      <c r="D956" s="8" t="s">
        <v>80</v>
      </c>
      <c r="E956" s="8" t="s">
        <v>69</v>
      </c>
      <c r="F956" s="8">
        <v>2</v>
      </c>
      <c r="G956" s="8">
        <v>704</v>
      </c>
    </row>
    <row r="957" spans="1:7">
      <c r="A957" s="7">
        <v>956</v>
      </c>
      <c r="B957" s="9">
        <v>36027</v>
      </c>
      <c r="C957" s="8" t="s">
        <v>67</v>
      </c>
      <c r="D957" s="8" t="s">
        <v>80</v>
      </c>
      <c r="E957" s="8" t="s">
        <v>69</v>
      </c>
      <c r="F957" s="8">
        <v>3</v>
      </c>
      <c r="G957" s="8">
        <v>1056</v>
      </c>
    </row>
    <row r="958" spans="1:7">
      <c r="A958" s="7">
        <v>957</v>
      </c>
      <c r="B958" s="9">
        <v>35898</v>
      </c>
      <c r="C958" s="8" t="s">
        <v>70</v>
      </c>
      <c r="D958" s="8" t="s">
        <v>68</v>
      </c>
      <c r="E958" s="8" t="s">
        <v>69</v>
      </c>
      <c r="F958" s="8">
        <v>3</v>
      </c>
      <c r="G958" s="8">
        <v>60</v>
      </c>
    </row>
    <row r="959" spans="1:7">
      <c r="A959" s="7">
        <v>958</v>
      </c>
      <c r="B959" s="9">
        <v>35914</v>
      </c>
      <c r="C959" s="8" t="s">
        <v>84</v>
      </c>
      <c r="D959" s="8" t="s">
        <v>75</v>
      </c>
      <c r="E959" s="8" t="s">
        <v>69</v>
      </c>
      <c r="F959" s="8">
        <v>1</v>
      </c>
      <c r="G959" s="8">
        <v>55</v>
      </c>
    </row>
    <row r="960" spans="1:7">
      <c r="A960" s="7">
        <v>959</v>
      </c>
      <c r="B960" s="9">
        <v>36052</v>
      </c>
      <c r="C960" s="8" t="s">
        <v>70</v>
      </c>
      <c r="D960" s="8" t="s">
        <v>75</v>
      </c>
      <c r="E960" s="8" t="s">
        <v>69</v>
      </c>
      <c r="F960" s="8">
        <v>1</v>
      </c>
      <c r="G960" s="8">
        <v>55</v>
      </c>
    </row>
    <row r="961" spans="1:7">
      <c r="A961" s="7">
        <v>960</v>
      </c>
      <c r="B961" s="9">
        <v>36070</v>
      </c>
      <c r="C961" s="8" t="s">
        <v>81</v>
      </c>
      <c r="D961" s="8" t="s">
        <v>74</v>
      </c>
      <c r="E961" s="8" t="s">
        <v>69</v>
      </c>
      <c r="F961" s="8">
        <v>4</v>
      </c>
      <c r="G961" s="8">
        <v>1180</v>
      </c>
    </row>
    <row r="962" spans="1:7">
      <c r="A962" s="7">
        <v>961</v>
      </c>
      <c r="B962" s="9">
        <v>36150</v>
      </c>
      <c r="C962" s="8" t="s">
        <v>78</v>
      </c>
      <c r="D962" s="8" t="s">
        <v>79</v>
      </c>
      <c r="E962" s="8" t="s">
        <v>72</v>
      </c>
      <c r="F962" s="8">
        <v>2</v>
      </c>
      <c r="G962" s="8">
        <v>30</v>
      </c>
    </row>
    <row r="963" spans="1:7">
      <c r="A963" s="7">
        <v>962</v>
      </c>
      <c r="B963" s="9">
        <v>35886</v>
      </c>
      <c r="C963" s="8" t="s">
        <v>84</v>
      </c>
      <c r="D963" s="8" t="s">
        <v>68</v>
      </c>
      <c r="E963" s="8" t="s">
        <v>69</v>
      </c>
      <c r="F963" s="8">
        <v>1</v>
      </c>
      <c r="G963" s="8">
        <v>20</v>
      </c>
    </row>
    <row r="964" spans="1:7">
      <c r="A964" s="7">
        <v>963</v>
      </c>
      <c r="B964" s="9">
        <v>35945</v>
      </c>
      <c r="C964" s="8" t="s">
        <v>67</v>
      </c>
      <c r="D964" s="8" t="s">
        <v>73</v>
      </c>
      <c r="E964" s="8" t="s">
        <v>69</v>
      </c>
      <c r="F964" s="8">
        <v>3</v>
      </c>
      <c r="G964" s="8">
        <v>24</v>
      </c>
    </row>
    <row r="965" spans="1:7">
      <c r="A965" s="7">
        <v>964</v>
      </c>
      <c r="B965" s="9">
        <v>35925</v>
      </c>
      <c r="C965" s="8" t="s">
        <v>70</v>
      </c>
      <c r="D965" s="8" t="s">
        <v>76</v>
      </c>
      <c r="E965" s="8" t="s">
        <v>82</v>
      </c>
      <c r="F965" s="8">
        <v>1</v>
      </c>
      <c r="G965" s="8">
        <v>95</v>
      </c>
    </row>
    <row r="966" spans="1:7">
      <c r="A966" s="7">
        <v>965</v>
      </c>
      <c r="B966" s="9">
        <v>36099</v>
      </c>
      <c r="C966" s="8" t="s">
        <v>70</v>
      </c>
      <c r="D966" s="8" t="s">
        <v>74</v>
      </c>
      <c r="E966" s="8" t="s">
        <v>69</v>
      </c>
      <c r="F966" s="8">
        <v>3</v>
      </c>
      <c r="G966" s="8">
        <v>885</v>
      </c>
    </row>
    <row r="967" spans="1:7">
      <c r="A967" s="7">
        <v>966</v>
      </c>
      <c r="B967" s="9">
        <v>35951</v>
      </c>
      <c r="C967" s="8" t="s">
        <v>84</v>
      </c>
      <c r="D967" s="8" t="s">
        <v>83</v>
      </c>
      <c r="E967" s="8" t="s">
        <v>69</v>
      </c>
      <c r="F967" s="8">
        <v>1</v>
      </c>
      <c r="G967" s="8">
        <v>34</v>
      </c>
    </row>
    <row r="968" spans="1:7">
      <c r="A968" s="7">
        <v>967</v>
      </c>
      <c r="B968" s="9">
        <v>36154</v>
      </c>
      <c r="C968" s="8" t="s">
        <v>84</v>
      </c>
      <c r="D968" s="8" t="s">
        <v>73</v>
      </c>
      <c r="E968" s="8" t="s">
        <v>72</v>
      </c>
      <c r="F968" s="8">
        <v>3</v>
      </c>
      <c r="G968" s="8">
        <v>24</v>
      </c>
    </row>
    <row r="969" spans="1:7">
      <c r="A969" s="7">
        <v>968</v>
      </c>
      <c r="B969" s="9">
        <v>36035</v>
      </c>
      <c r="C969" s="8" t="s">
        <v>67</v>
      </c>
      <c r="D969" s="8" t="s">
        <v>74</v>
      </c>
      <c r="E969" s="8" t="s">
        <v>69</v>
      </c>
      <c r="F969" s="8">
        <v>2</v>
      </c>
      <c r="G969" s="8">
        <v>590</v>
      </c>
    </row>
    <row r="970" spans="1:7">
      <c r="A970" s="7">
        <v>969</v>
      </c>
      <c r="B970" s="9">
        <v>35831</v>
      </c>
      <c r="C970" s="8" t="s">
        <v>84</v>
      </c>
      <c r="D970" s="8" t="s">
        <v>68</v>
      </c>
      <c r="E970" s="8" t="s">
        <v>69</v>
      </c>
      <c r="F970" s="8">
        <v>3</v>
      </c>
      <c r="G970" s="8">
        <v>60</v>
      </c>
    </row>
    <row r="971" spans="1:7">
      <c r="A971" s="7">
        <v>970</v>
      </c>
      <c r="B971" s="9">
        <v>36121</v>
      </c>
      <c r="C971" s="8" t="s">
        <v>67</v>
      </c>
      <c r="D971" s="8" t="s">
        <v>73</v>
      </c>
      <c r="E971" s="8" t="s">
        <v>69</v>
      </c>
      <c r="F971" s="8">
        <v>1</v>
      </c>
      <c r="G971" s="8">
        <v>8</v>
      </c>
    </row>
    <row r="972" spans="1:7">
      <c r="A972" s="7">
        <v>971</v>
      </c>
      <c r="B972" s="9">
        <v>36069</v>
      </c>
      <c r="C972" s="8" t="s">
        <v>70</v>
      </c>
      <c r="D972" s="8" t="s">
        <v>74</v>
      </c>
      <c r="E972" s="8" t="s">
        <v>69</v>
      </c>
      <c r="F972" s="8">
        <v>3</v>
      </c>
      <c r="G972" s="8">
        <v>885</v>
      </c>
    </row>
    <row r="973" spans="1:7">
      <c r="A973" s="7">
        <v>972</v>
      </c>
      <c r="B973" s="9">
        <v>35828</v>
      </c>
      <c r="C973" s="8" t="s">
        <v>67</v>
      </c>
      <c r="D973" s="8" t="s">
        <v>80</v>
      </c>
      <c r="E973" s="8" t="s">
        <v>69</v>
      </c>
      <c r="F973" s="8">
        <v>5</v>
      </c>
      <c r="G973" s="8">
        <v>1760</v>
      </c>
    </row>
    <row r="974" spans="1:7">
      <c r="A974" s="7">
        <v>973</v>
      </c>
      <c r="B974" s="9">
        <v>35898</v>
      </c>
      <c r="C974" s="8" t="s">
        <v>81</v>
      </c>
      <c r="D974" s="8" t="s">
        <v>74</v>
      </c>
      <c r="E974" s="8" t="s">
        <v>69</v>
      </c>
      <c r="F974" s="8">
        <v>2</v>
      </c>
      <c r="G974" s="8">
        <v>590</v>
      </c>
    </row>
    <row r="975" spans="1:7">
      <c r="A975" s="7">
        <v>974</v>
      </c>
      <c r="B975" s="9">
        <v>36014</v>
      </c>
      <c r="C975" s="8" t="s">
        <v>67</v>
      </c>
      <c r="D975" s="8" t="s">
        <v>75</v>
      </c>
      <c r="E975" s="8" t="s">
        <v>69</v>
      </c>
      <c r="F975" s="8">
        <v>1</v>
      </c>
      <c r="G975" s="8">
        <v>55</v>
      </c>
    </row>
    <row r="976" spans="1:7">
      <c r="A976" s="7">
        <v>975</v>
      </c>
      <c r="B976" s="9">
        <v>35968</v>
      </c>
      <c r="C976" s="8" t="s">
        <v>67</v>
      </c>
      <c r="D976" s="8" t="s">
        <v>83</v>
      </c>
      <c r="E976" s="8" t="s">
        <v>69</v>
      </c>
      <c r="F976" s="8">
        <v>3</v>
      </c>
      <c r="G976" s="8">
        <v>102</v>
      </c>
    </row>
    <row r="977" spans="1:7">
      <c r="A977" s="7">
        <v>976</v>
      </c>
      <c r="B977" s="9">
        <v>35840</v>
      </c>
      <c r="C977" s="8" t="s">
        <v>81</v>
      </c>
      <c r="D977" s="8" t="s">
        <v>74</v>
      </c>
      <c r="E977" s="8" t="s">
        <v>72</v>
      </c>
      <c r="F977" s="8">
        <v>2</v>
      </c>
      <c r="G977" s="8">
        <v>590</v>
      </c>
    </row>
    <row r="978" spans="1:7">
      <c r="A978" s="7">
        <v>977</v>
      </c>
      <c r="B978" s="9">
        <v>35901</v>
      </c>
      <c r="C978" s="8" t="s">
        <v>70</v>
      </c>
      <c r="D978" s="8" t="s">
        <v>83</v>
      </c>
      <c r="E978" s="8" t="s">
        <v>72</v>
      </c>
      <c r="F978" s="8">
        <v>5</v>
      </c>
      <c r="G978" s="8">
        <v>170</v>
      </c>
    </row>
    <row r="979" spans="1:7">
      <c r="A979" s="7">
        <v>978</v>
      </c>
      <c r="B979" s="9">
        <v>36127</v>
      </c>
      <c r="C979" s="8" t="s">
        <v>67</v>
      </c>
      <c r="D979" s="8" t="s">
        <v>83</v>
      </c>
      <c r="E979" s="8" t="s">
        <v>72</v>
      </c>
      <c r="F979" s="8">
        <v>5</v>
      </c>
      <c r="G979" s="8">
        <v>170</v>
      </c>
    </row>
    <row r="980" spans="1:7">
      <c r="A980" s="7">
        <v>979</v>
      </c>
      <c r="B980" s="9">
        <v>35884</v>
      </c>
      <c r="C980" s="8" t="s">
        <v>84</v>
      </c>
      <c r="D980" s="8" t="s">
        <v>83</v>
      </c>
      <c r="E980" s="8" t="s">
        <v>69</v>
      </c>
      <c r="F980" s="8">
        <v>2</v>
      </c>
      <c r="G980" s="8">
        <v>68</v>
      </c>
    </row>
    <row r="981" spans="1:7">
      <c r="A981" s="7">
        <v>980</v>
      </c>
      <c r="B981" s="9">
        <v>35949</v>
      </c>
      <c r="C981" s="8" t="s">
        <v>84</v>
      </c>
      <c r="D981" s="8" t="s">
        <v>77</v>
      </c>
      <c r="E981" s="8" t="s">
        <v>69</v>
      </c>
      <c r="F981" s="8">
        <v>1</v>
      </c>
      <c r="G981" s="8">
        <v>26</v>
      </c>
    </row>
    <row r="982" spans="1:7">
      <c r="A982" s="7">
        <v>981</v>
      </c>
      <c r="B982" s="9">
        <v>35882</v>
      </c>
      <c r="C982" s="8" t="s">
        <v>81</v>
      </c>
      <c r="D982" s="8" t="s">
        <v>71</v>
      </c>
      <c r="E982" s="8" t="s">
        <v>69</v>
      </c>
      <c r="F982" s="8">
        <v>3</v>
      </c>
      <c r="G982" s="8">
        <v>1794</v>
      </c>
    </row>
    <row r="983" spans="1:7">
      <c r="A983" s="7">
        <v>982</v>
      </c>
      <c r="B983" s="9">
        <v>35935</v>
      </c>
      <c r="C983" s="8" t="s">
        <v>81</v>
      </c>
      <c r="D983" s="8" t="s">
        <v>83</v>
      </c>
      <c r="E983" s="8" t="s">
        <v>69</v>
      </c>
      <c r="F983" s="8">
        <v>4</v>
      </c>
      <c r="G983" s="8">
        <v>136</v>
      </c>
    </row>
    <row r="984" spans="1:7">
      <c r="A984" s="7">
        <v>983</v>
      </c>
      <c r="B984" s="9">
        <v>35911</v>
      </c>
      <c r="C984" s="8" t="s">
        <v>70</v>
      </c>
      <c r="D984" s="8" t="s">
        <v>80</v>
      </c>
      <c r="E984" s="8" t="s">
        <v>69</v>
      </c>
      <c r="F984" s="8">
        <v>3</v>
      </c>
      <c r="G984" s="8">
        <v>1056</v>
      </c>
    </row>
    <row r="985" spans="1:7">
      <c r="A985" s="7">
        <v>984</v>
      </c>
      <c r="B985" s="9">
        <v>36113</v>
      </c>
      <c r="C985" s="8" t="s">
        <v>84</v>
      </c>
      <c r="D985" s="8" t="s">
        <v>71</v>
      </c>
      <c r="E985" s="8" t="s">
        <v>69</v>
      </c>
      <c r="F985" s="8">
        <v>4</v>
      </c>
      <c r="G985" s="8">
        <v>2392</v>
      </c>
    </row>
    <row r="986" spans="1:7">
      <c r="A986" s="7">
        <v>985</v>
      </c>
      <c r="B986" s="9">
        <v>35980</v>
      </c>
      <c r="C986" s="8" t="s">
        <v>70</v>
      </c>
      <c r="D986" s="8" t="s">
        <v>71</v>
      </c>
      <c r="E986" s="8" t="s">
        <v>69</v>
      </c>
      <c r="F986" s="8">
        <v>5</v>
      </c>
      <c r="G986" s="8">
        <v>2990</v>
      </c>
    </row>
    <row r="987" spans="1:7">
      <c r="A987" s="7">
        <v>986</v>
      </c>
      <c r="B987" s="9">
        <v>36059</v>
      </c>
      <c r="C987" s="8" t="s">
        <v>70</v>
      </c>
      <c r="D987" s="8" t="s">
        <v>75</v>
      </c>
      <c r="E987" s="8" t="s">
        <v>69</v>
      </c>
      <c r="F987" s="8">
        <v>2</v>
      </c>
      <c r="G987" s="8">
        <v>110</v>
      </c>
    </row>
    <row r="988" spans="1:7">
      <c r="A988" s="7">
        <v>987</v>
      </c>
      <c r="B988" s="9">
        <v>35893</v>
      </c>
      <c r="C988" s="8" t="s">
        <v>70</v>
      </c>
      <c r="D988" s="8" t="s">
        <v>73</v>
      </c>
      <c r="E988" s="8" t="s">
        <v>72</v>
      </c>
      <c r="F988" s="8">
        <v>2</v>
      </c>
      <c r="G988" s="8">
        <v>16</v>
      </c>
    </row>
    <row r="989" spans="1:7">
      <c r="A989" s="7">
        <v>988</v>
      </c>
      <c r="B989" s="9">
        <v>35819</v>
      </c>
      <c r="C989" s="8" t="s">
        <v>67</v>
      </c>
      <c r="D989" s="8" t="s">
        <v>80</v>
      </c>
      <c r="E989" s="8" t="s">
        <v>69</v>
      </c>
      <c r="F989" s="8">
        <v>4</v>
      </c>
      <c r="G989" s="8">
        <v>1408</v>
      </c>
    </row>
    <row r="990" spans="1:7">
      <c r="A990" s="7">
        <v>989</v>
      </c>
      <c r="B990" s="9">
        <v>35957</v>
      </c>
      <c r="C990" s="8" t="s">
        <v>70</v>
      </c>
      <c r="D990" s="8" t="s">
        <v>74</v>
      </c>
      <c r="E990" s="8" t="s">
        <v>72</v>
      </c>
      <c r="F990" s="8">
        <v>3</v>
      </c>
      <c r="G990" s="8">
        <v>885</v>
      </c>
    </row>
    <row r="991" spans="1:7">
      <c r="A991" s="7">
        <v>990</v>
      </c>
      <c r="B991" s="9">
        <v>35815</v>
      </c>
      <c r="C991" s="8" t="s">
        <v>67</v>
      </c>
      <c r="D991" s="8" t="s">
        <v>75</v>
      </c>
      <c r="E991" s="8" t="s">
        <v>69</v>
      </c>
      <c r="F991" s="8">
        <v>1</v>
      </c>
      <c r="G991" s="8">
        <v>55</v>
      </c>
    </row>
    <row r="992" spans="1:7">
      <c r="A992" s="7">
        <v>991</v>
      </c>
      <c r="B992" s="9">
        <v>35946</v>
      </c>
      <c r="C992" s="8" t="s">
        <v>67</v>
      </c>
      <c r="D992" s="8" t="s">
        <v>83</v>
      </c>
      <c r="E992" s="8" t="s">
        <v>72</v>
      </c>
      <c r="F992" s="8">
        <v>3</v>
      </c>
      <c r="G992" s="8">
        <v>102</v>
      </c>
    </row>
    <row r="993" spans="1:7">
      <c r="A993" s="7">
        <v>992</v>
      </c>
      <c r="B993" s="9">
        <v>35849</v>
      </c>
      <c r="C993" s="8" t="s">
        <v>78</v>
      </c>
      <c r="D993" s="8" t="s">
        <v>79</v>
      </c>
      <c r="E993" s="8" t="s">
        <v>69</v>
      </c>
      <c r="F993" s="8">
        <v>3</v>
      </c>
      <c r="G993" s="8">
        <v>45</v>
      </c>
    </row>
    <row r="994" spans="1:7">
      <c r="A994" s="7">
        <v>993</v>
      </c>
      <c r="B994" s="9">
        <v>35858</v>
      </c>
      <c r="C994" s="8" t="s">
        <v>67</v>
      </c>
      <c r="D994" s="8" t="s">
        <v>80</v>
      </c>
      <c r="E994" s="8" t="s">
        <v>69</v>
      </c>
      <c r="F994" s="8">
        <v>2</v>
      </c>
      <c r="G994" s="8">
        <v>704</v>
      </c>
    </row>
    <row r="995" spans="1:7">
      <c r="A995" s="7">
        <v>994</v>
      </c>
      <c r="B995" s="9">
        <v>35989</v>
      </c>
      <c r="C995" s="8" t="s">
        <v>70</v>
      </c>
      <c r="D995" s="8" t="s">
        <v>74</v>
      </c>
      <c r="E995" s="8" t="s">
        <v>72</v>
      </c>
      <c r="F995" s="8">
        <v>3</v>
      </c>
      <c r="G995" s="8">
        <v>885</v>
      </c>
    </row>
    <row r="996" spans="1:7">
      <c r="A996" s="7">
        <v>995</v>
      </c>
      <c r="B996" s="9">
        <v>35891</v>
      </c>
      <c r="C996" s="8" t="s">
        <v>67</v>
      </c>
      <c r="D996" s="8" t="s">
        <v>83</v>
      </c>
      <c r="E996" s="8" t="s">
        <v>69</v>
      </c>
      <c r="F996" s="8">
        <v>2</v>
      </c>
      <c r="G996" s="8">
        <v>68</v>
      </c>
    </row>
    <row r="997" spans="1:7">
      <c r="A997" s="7">
        <v>996</v>
      </c>
      <c r="B997" s="9">
        <v>35835</v>
      </c>
      <c r="C997" s="8" t="s">
        <v>70</v>
      </c>
      <c r="D997" s="8" t="s">
        <v>71</v>
      </c>
      <c r="E997" s="8" t="s">
        <v>72</v>
      </c>
      <c r="F997" s="8">
        <v>5</v>
      </c>
      <c r="G997" s="8">
        <v>2990</v>
      </c>
    </row>
    <row r="998" spans="1:7">
      <c r="A998" s="7">
        <v>997</v>
      </c>
      <c r="B998" s="9">
        <v>35866</v>
      </c>
      <c r="C998" s="8" t="s">
        <v>70</v>
      </c>
      <c r="D998" s="8" t="s">
        <v>74</v>
      </c>
      <c r="E998" s="8" t="s">
        <v>69</v>
      </c>
      <c r="F998" s="8">
        <v>4</v>
      </c>
      <c r="G998" s="8">
        <v>1180</v>
      </c>
    </row>
    <row r="999" spans="1:7">
      <c r="A999" s="7">
        <v>998</v>
      </c>
      <c r="B999" s="9">
        <v>36059</v>
      </c>
      <c r="C999" s="8" t="s">
        <v>70</v>
      </c>
      <c r="D999" s="8" t="s">
        <v>79</v>
      </c>
      <c r="E999" s="8" t="s">
        <v>69</v>
      </c>
      <c r="F999" s="8">
        <v>5</v>
      </c>
      <c r="G999" s="8">
        <v>75</v>
      </c>
    </row>
    <row r="1000" spans="1:7">
      <c r="A1000" s="7">
        <v>999</v>
      </c>
      <c r="B1000" s="9">
        <v>35907</v>
      </c>
      <c r="C1000" s="8" t="s">
        <v>78</v>
      </c>
      <c r="D1000" s="8" t="s">
        <v>68</v>
      </c>
      <c r="E1000" s="8" t="s">
        <v>69</v>
      </c>
      <c r="F1000" s="8">
        <v>4</v>
      </c>
      <c r="G1000" s="8">
        <v>80</v>
      </c>
    </row>
    <row r="1001" spans="1:7">
      <c r="A1001" s="7">
        <v>1000</v>
      </c>
      <c r="B1001" s="9">
        <v>35998</v>
      </c>
      <c r="C1001" s="8" t="s">
        <v>78</v>
      </c>
      <c r="D1001" s="8" t="s">
        <v>76</v>
      </c>
      <c r="E1001" s="8" t="s">
        <v>82</v>
      </c>
      <c r="F1001" s="8">
        <v>4</v>
      </c>
      <c r="G1001" s="8">
        <v>380</v>
      </c>
    </row>
  </sheetData>
  <pageMargins left="0.75" right="0.75" top="1" bottom="1" header="0.5" footer="0.5"/>
  <pageSetup orientation="portrait" horizontalDpi="4294967292" verticalDpi="4294967292" r:id="rId1"/>
  <headerFooter alignWithMargins="0"/>
  <drawing r:id="rId2"/>
  <legacyDrawing r:id="rId3"/>
  <oleObjects>
    <mc:AlternateContent xmlns:mc="http://schemas.openxmlformats.org/markup-compatibility/2006">
      <mc:Choice Requires="x14">
        <oleObject progId="Word.Document.12" shapeId="1025" r:id="rId4">
          <objectPr defaultSize="0" autoPict="0" r:id="rId5">
            <anchor moveWithCells="1">
              <from>
                <xdr:col>7</xdr:col>
                <xdr:colOff>441960</xdr:colOff>
                <xdr:row>0</xdr:row>
                <xdr:rowOff>121920</xdr:rowOff>
              </from>
              <to>
                <xdr:col>15</xdr:col>
                <xdr:colOff>228600</xdr:colOff>
                <xdr:row>17</xdr:row>
                <xdr:rowOff>0</xdr:rowOff>
              </to>
            </anchor>
          </objectPr>
        </oleObject>
      </mc:Choice>
      <mc:Fallback>
        <oleObject progId="Word.Document.12" shapeId="102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6BDD-674E-46AB-9AC8-1F17F459A099}">
  <dimension ref="A1:N251"/>
  <sheetViews>
    <sheetView workbookViewId="0">
      <selection activeCell="A10" sqref="A10"/>
    </sheetView>
  </sheetViews>
  <sheetFormatPr defaultRowHeight="13.2"/>
  <cols>
    <col min="1" max="1" width="6.88671875" customWidth="1"/>
    <col min="2" max="2" width="28.44140625" customWidth="1"/>
    <col min="3" max="3" width="20.6640625" customWidth="1"/>
    <col min="4" max="4" width="18.44140625" customWidth="1"/>
    <col min="5" max="5" width="10.5546875" customWidth="1"/>
    <col min="6" max="6" width="11.109375" bestFit="1" customWidth="1"/>
    <col min="7" max="7" width="10.44140625" customWidth="1"/>
    <col min="8" max="8" width="5.44140625" customWidth="1"/>
    <col min="9" max="9" width="10.88671875" customWidth="1"/>
    <col min="10" max="10" width="15.6640625" customWidth="1"/>
    <col min="11" max="11" width="7.5546875" customWidth="1"/>
    <col min="12" max="12" width="11.44140625" customWidth="1"/>
    <col min="13" max="13" width="20" customWidth="1"/>
    <col min="14" max="14" width="44.33203125" customWidth="1"/>
  </cols>
  <sheetData>
    <row r="1" spans="1:14">
      <c r="A1" s="3" t="s">
        <v>85</v>
      </c>
      <c r="B1" s="10" t="s">
        <v>86</v>
      </c>
      <c r="C1" s="10" t="s">
        <v>87</v>
      </c>
      <c r="D1" s="10" t="s">
        <v>88</v>
      </c>
      <c r="E1" s="10" t="s">
        <v>89</v>
      </c>
      <c r="F1" s="10" t="s">
        <v>90</v>
      </c>
      <c r="G1" s="10" t="s">
        <v>91</v>
      </c>
      <c r="H1" s="10" t="s">
        <v>92</v>
      </c>
      <c r="I1" s="10" t="s">
        <v>93</v>
      </c>
      <c r="J1" s="10" t="s">
        <v>94</v>
      </c>
      <c r="K1" s="10" t="s">
        <v>95</v>
      </c>
      <c r="L1" s="10" t="s">
        <v>96</v>
      </c>
      <c r="M1" s="10" t="s">
        <v>97</v>
      </c>
      <c r="N1" s="10" t="s">
        <v>98</v>
      </c>
    </row>
    <row r="2" spans="1:14">
      <c r="A2">
        <v>1</v>
      </c>
      <c r="B2" s="11" t="s">
        <v>99</v>
      </c>
      <c r="C2" s="11" t="s">
        <v>100</v>
      </c>
      <c r="D2" s="12" t="s">
        <v>101</v>
      </c>
      <c r="E2" s="13">
        <v>33285</v>
      </c>
      <c r="F2" s="14">
        <f t="shared" ref="F2:F65" ca="1" si="0">(TODAY()-E2)/365.25</f>
        <v>33.086926762491444</v>
      </c>
      <c r="G2" s="11" t="s">
        <v>102</v>
      </c>
      <c r="H2" s="12" t="s">
        <v>103</v>
      </c>
      <c r="I2" s="12" t="s">
        <v>104</v>
      </c>
      <c r="J2" s="11" t="s">
        <v>105</v>
      </c>
      <c r="K2" s="11" t="s">
        <v>106</v>
      </c>
      <c r="L2" s="11" t="s">
        <v>107</v>
      </c>
      <c r="M2" s="11" t="s">
        <v>108</v>
      </c>
      <c r="N2" s="11" t="s">
        <v>109</v>
      </c>
    </row>
    <row r="3" spans="1:14">
      <c r="A3">
        <v>2</v>
      </c>
      <c r="B3" s="11" t="s">
        <v>110</v>
      </c>
      <c r="C3" s="11" t="s">
        <v>111</v>
      </c>
      <c r="D3" s="12" t="s">
        <v>112</v>
      </c>
      <c r="E3" s="13">
        <v>35765</v>
      </c>
      <c r="F3" s="14">
        <f t="shared" ca="1" si="0"/>
        <v>26.297056810403834</v>
      </c>
      <c r="G3" s="11" t="s">
        <v>102</v>
      </c>
      <c r="H3" s="12" t="s">
        <v>103</v>
      </c>
      <c r="I3" s="12" t="s">
        <v>113</v>
      </c>
      <c r="J3" s="11" t="s">
        <v>78</v>
      </c>
      <c r="K3" s="11" t="s">
        <v>114</v>
      </c>
      <c r="L3" s="11" t="s">
        <v>115</v>
      </c>
      <c r="M3" s="11" t="s">
        <v>116</v>
      </c>
      <c r="N3" s="11" t="s">
        <v>117</v>
      </c>
    </row>
    <row r="4" spans="1:14">
      <c r="A4">
        <v>3</v>
      </c>
      <c r="B4" s="11" t="s">
        <v>118</v>
      </c>
      <c r="C4" s="11" t="s">
        <v>111</v>
      </c>
      <c r="D4" s="12" t="s">
        <v>112</v>
      </c>
      <c r="E4" s="13">
        <v>36819</v>
      </c>
      <c r="F4" s="14">
        <f t="shared" ca="1" si="0"/>
        <v>23.411362080766597</v>
      </c>
      <c r="G4" s="11" t="s">
        <v>102</v>
      </c>
      <c r="H4" s="12" t="s">
        <v>103</v>
      </c>
      <c r="I4" s="12" t="s">
        <v>104</v>
      </c>
      <c r="J4" s="11" t="s">
        <v>119</v>
      </c>
      <c r="K4" s="11" t="s">
        <v>106</v>
      </c>
      <c r="L4" s="11" t="s">
        <v>106</v>
      </c>
      <c r="M4" s="11" t="s">
        <v>120</v>
      </c>
      <c r="N4" s="11" t="s">
        <v>121</v>
      </c>
    </row>
    <row r="5" spans="1:14">
      <c r="A5">
        <v>4</v>
      </c>
      <c r="B5" s="11" t="s">
        <v>122</v>
      </c>
      <c r="C5" s="11" t="s">
        <v>123</v>
      </c>
      <c r="D5" s="12" t="s">
        <v>124</v>
      </c>
      <c r="E5" s="13">
        <v>36759</v>
      </c>
      <c r="F5" s="14">
        <f t="shared" ca="1" si="0"/>
        <v>23.575633127994525</v>
      </c>
      <c r="G5" s="11" t="s">
        <v>102</v>
      </c>
      <c r="H5" s="12" t="s">
        <v>125</v>
      </c>
      <c r="I5" s="12" t="s">
        <v>104</v>
      </c>
      <c r="J5" s="11" t="s">
        <v>126</v>
      </c>
      <c r="K5" s="11" t="s">
        <v>106</v>
      </c>
      <c r="L5" s="11">
        <v>411006</v>
      </c>
      <c r="M5" s="11" t="s">
        <v>127</v>
      </c>
      <c r="N5" s="11" t="s">
        <v>128</v>
      </c>
    </row>
    <row r="6" spans="1:14">
      <c r="A6">
        <v>5</v>
      </c>
      <c r="B6" s="11" t="s">
        <v>129</v>
      </c>
      <c r="C6" s="11" t="s">
        <v>123</v>
      </c>
      <c r="D6" s="12" t="s">
        <v>101</v>
      </c>
      <c r="E6" s="13">
        <v>35367</v>
      </c>
      <c r="F6" s="14">
        <f t="shared" ca="1" si="0"/>
        <v>27.38672142368241</v>
      </c>
      <c r="G6" s="11" t="s">
        <v>130</v>
      </c>
      <c r="H6" s="12" t="s">
        <v>103</v>
      </c>
      <c r="I6" s="12" t="s">
        <v>104</v>
      </c>
      <c r="J6" s="11" t="s">
        <v>131</v>
      </c>
      <c r="K6" s="11" t="s">
        <v>132</v>
      </c>
      <c r="L6" s="11">
        <v>3000</v>
      </c>
      <c r="M6" s="11" t="s">
        <v>133</v>
      </c>
      <c r="N6" s="11" t="s">
        <v>134</v>
      </c>
    </row>
    <row r="7" spans="1:14">
      <c r="A7">
        <v>6</v>
      </c>
      <c r="B7" s="11" t="s">
        <v>135</v>
      </c>
      <c r="C7" s="11" t="s">
        <v>100</v>
      </c>
      <c r="D7" s="12" t="s">
        <v>124</v>
      </c>
      <c r="E7" s="13">
        <v>36722</v>
      </c>
      <c r="F7" s="14">
        <f t="shared" ca="1" si="0"/>
        <v>23.676933607118411</v>
      </c>
      <c r="G7" s="11" t="s">
        <v>102</v>
      </c>
      <c r="H7" s="12" t="s">
        <v>103</v>
      </c>
      <c r="I7" s="12" t="s">
        <v>113</v>
      </c>
      <c r="J7" s="11" t="s">
        <v>136</v>
      </c>
      <c r="K7" s="11" t="s">
        <v>106</v>
      </c>
      <c r="L7" s="11" t="s">
        <v>137</v>
      </c>
      <c r="M7" s="11" t="s">
        <v>138</v>
      </c>
      <c r="N7" s="11" t="s">
        <v>139</v>
      </c>
    </row>
    <row r="8" spans="1:14">
      <c r="A8">
        <v>7</v>
      </c>
      <c r="B8" s="11" t="s">
        <v>140</v>
      </c>
      <c r="C8" s="11" t="s">
        <v>111</v>
      </c>
      <c r="D8" s="12" t="s">
        <v>101</v>
      </c>
      <c r="E8" s="13">
        <v>36760</v>
      </c>
      <c r="F8" s="14">
        <f t="shared" ca="1" si="0"/>
        <v>23.572895277207394</v>
      </c>
      <c r="G8" s="11" t="s">
        <v>102</v>
      </c>
      <c r="H8" s="12" t="s">
        <v>103</v>
      </c>
      <c r="I8" s="12" t="s">
        <v>104</v>
      </c>
      <c r="J8" s="11" t="s">
        <v>141</v>
      </c>
      <c r="K8" s="11" t="s">
        <v>106</v>
      </c>
      <c r="L8" s="11" t="s">
        <v>106</v>
      </c>
      <c r="M8" s="11" t="s">
        <v>142</v>
      </c>
      <c r="N8" s="11" t="s">
        <v>143</v>
      </c>
    </row>
    <row r="9" spans="1:14">
      <c r="A9">
        <v>8</v>
      </c>
      <c r="B9" s="11" t="s">
        <v>144</v>
      </c>
      <c r="C9" s="12" t="s">
        <v>145</v>
      </c>
      <c r="D9" s="12" t="s">
        <v>146</v>
      </c>
      <c r="E9" s="13">
        <v>35809</v>
      </c>
      <c r="F9" s="14">
        <f t="shared" ca="1" si="0"/>
        <v>26.17659137577002</v>
      </c>
      <c r="G9" s="11" t="s">
        <v>147</v>
      </c>
      <c r="H9" s="12" t="s">
        <v>103</v>
      </c>
      <c r="I9" s="12" t="s">
        <v>104</v>
      </c>
      <c r="J9" s="11" t="s">
        <v>148</v>
      </c>
      <c r="K9" s="11" t="s">
        <v>106</v>
      </c>
      <c r="L9" s="11">
        <v>8000</v>
      </c>
      <c r="M9" s="11" t="s">
        <v>149</v>
      </c>
      <c r="N9" s="11" t="s">
        <v>150</v>
      </c>
    </row>
    <row r="10" spans="1:14" ht="14.4">
      <c r="A10">
        <v>9</v>
      </c>
      <c r="B10" s="15" t="s">
        <v>151</v>
      </c>
      <c r="C10" s="11" t="s">
        <v>100</v>
      </c>
      <c r="D10" s="12" t="s">
        <v>112</v>
      </c>
      <c r="E10" s="13">
        <v>35856</v>
      </c>
      <c r="F10" s="14">
        <f t="shared" ca="1" si="0"/>
        <v>26.047912388774812</v>
      </c>
      <c r="G10" s="11" t="s">
        <v>102</v>
      </c>
      <c r="H10" s="12" t="s">
        <v>103</v>
      </c>
      <c r="I10" s="12" t="s">
        <v>152</v>
      </c>
      <c r="J10" s="11" t="s">
        <v>84</v>
      </c>
      <c r="K10" s="11" t="s">
        <v>153</v>
      </c>
      <c r="L10" s="11">
        <v>2000</v>
      </c>
      <c r="M10" s="11" t="s">
        <v>133</v>
      </c>
      <c r="N10" s="11" t="s">
        <v>154</v>
      </c>
    </row>
    <row r="11" spans="1:14">
      <c r="A11">
        <v>10</v>
      </c>
      <c r="B11" s="11" t="s">
        <v>155</v>
      </c>
      <c r="C11" s="11" t="s">
        <v>123</v>
      </c>
      <c r="D11" s="12" t="s">
        <v>101</v>
      </c>
      <c r="E11" s="13">
        <v>36725</v>
      </c>
      <c r="F11" s="14">
        <f t="shared" ca="1" si="0"/>
        <v>23.668720054757017</v>
      </c>
      <c r="G11" s="11" t="s">
        <v>102</v>
      </c>
      <c r="H11" s="12" t="s">
        <v>103</v>
      </c>
      <c r="I11" s="12" t="s">
        <v>113</v>
      </c>
      <c r="J11" s="11" t="s">
        <v>156</v>
      </c>
      <c r="K11" s="11" t="s">
        <v>157</v>
      </c>
      <c r="L11" s="11" t="s">
        <v>158</v>
      </c>
      <c r="M11" s="11" t="s">
        <v>116</v>
      </c>
      <c r="N11" s="11" t="s">
        <v>159</v>
      </c>
    </row>
    <row r="12" spans="1:14">
      <c r="A12">
        <v>11</v>
      </c>
      <c r="B12" s="11" t="s">
        <v>160</v>
      </c>
      <c r="C12" s="11" t="s">
        <v>111</v>
      </c>
      <c r="D12" s="12" t="s">
        <v>101</v>
      </c>
      <c r="E12" s="13">
        <v>35890</v>
      </c>
      <c r="F12" s="14">
        <f t="shared" ca="1" si="0"/>
        <v>25.95482546201232</v>
      </c>
      <c r="G12" s="11" t="s">
        <v>102</v>
      </c>
      <c r="H12" s="12" t="s">
        <v>103</v>
      </c>
      <c r="I12" s="12" t="s">
        <v>104</v>
      </c>
      <c r="J12" s="11" t="s">
        <v>161</v>
      </c>
      <c r="K12" s="11" t="s">
        <v>106</v>
      </c>
      <c r="L12" s="11">
        <v>28046</v>
      </c>
      <c r="M12" s="11" t="s">
        <v>162</v>
      </c>
      <c r="N12" s="11" t="s">
        <v>163</v>
      </c>
    </row>
    <row r="13" spans="1:14">
      <c r="A13">
        <v>12</v>
      </c>
      <c r="B13" s="16" t="s">
        <v>164</v>
      </c>
      <c r="C13" s="11"/>
      <c r="D13" s="12" t="s">
        <v>101</v>
      </c>
      <c r="E13" s="13">
        <v>36731</v>
      </c>
      <c r="F13" s="14">
        <f t="shared" ca="1" si="0"/>
        <v>23.652292950034223</v>
      </c>
      <c r="G13" s="11" t="s">
        <v>130</v>
      </c>
      <c r="H13" s="12" t="s">
        <v>103</v>
      </c>
      <c r="I13" s="12" t="s">
        <v>113</v>
      </c>
      <c r="J13" s="11" t="s">
        <v>165</v>
      </c>
      <c r="K13" s="11" t="s">
        <v>106</v>
      </c>
      <c r="L13" s="11" t="s">
        <v>166</v>
      </c>
      <c r="M13" s="11" t="s">
        <v>167</v>
      </c>
      <c r="N13" s="11" t="s">
        <v>168</v>
      </c>
    </row>
    <row r="14" spans="1:14">
      <c r="A14">
        <v>13</v>
      </c>
      <c r="B14" s="11" t="s">
        <v>169</v>
      </c>
      <c r="C14" s="11" t="s">
        <v>100</v>
      </c>
      <c r="D14" s="12" t="s">
        <v>101</v>
      </c>
      <c r="E14" s="13">
        <v>35862</v>
      </c>
      <c r="F14" s="14">
        <f t="shared" ca="1" si="0"/>
        <v>26.031485284052017</v>
      </c>
      <c r="G14" s="11" t="s">
        <v>102</v>
      </c>
      <c r="H14" s="12" t="s">
        <v>125</v>
      </c>
      <c r="I14" s="12" t="s">
        <v>104</v>
      </c>
      <c r="J14" s="11" t="s">
        <v>170</v>
      </c>
      <c r="K14" s="11" t="s">
        <v>106</v>
      </c>
      <c r="L14" s="11">
        <v>11583</v>
      </c>
      <c r="M14" s="11" t="s">
        <v>171</v>
      </c>
      <c r="N14" s="11" t="s">
        <v>172</v>
      </c>
    </row>
    <row r="15" spans="1:14">
      <c r="A15">
        <v>14</v>
      </c>
      <c r="B15" s="11" t="s">
        <v>173</v>
      </c>
      <c r="C15" s="11" t="s">
        <v>111</v>
      </c>
      <c r="D15" s="12" t="s">
        <v>101</v>
      </c>
      <c r="E15" s="13">
        <v>35838</v>
      </c>
      <c r="F15" s="14">
        <f t="shared" ca="1" si="0"/>
        <v>26.097193702943191</v>
      </c>
      <c r="G15" s="11" t="s">
        <v>102</v>
      </c>
      <c r="H15" s="12" t="s">
        <v>103</v>
      </c>
      <c r="I15" s="12" t="s">
        <v>104</v>
      </c>
      <c r="J15" s="11" t="s">
        <v>70</v>
      </c>
      <c r="K15" s="11" t="s">
        <v>106</v>
      </c>
      <c r="L15" s="11" t="s">
        <v>174</v>
      </c>
      <c r="M15" s="11" t="s">
        <v>108</v>
      </c>
      <c r="N15" s="11" t="s">
        <v>175</v>
      </c>
    </row>
    <row r="16" spans="1:14">
      <c r="A16">
        <v>15</v>
      </c>
      <c r="B16" s="11" t="s">
        <v>176</v>
      </c>
      <c r="C16" s="11" t="s">
        <v>100</v>
      </c>
      <c r="D16" s="12" t="s">
        <v>101</v>
      </c>
      <c r="E16" s="13">
        <v>36752</v>
      </c>
      <c r="F16" s="14">
        <f t="shared" ca="1" si="0"/>
        <v>23.59479808350445</v>
      </c>
      <c r="G16" s="11" t="s">
        <v>102</v>
      </c>
      <c r="H16" s="12" t="s">
        <v>103</v>
      </c>
      <c r="I16" s="12" t="s">
        <v>104</v>
      </c>
      <c r="J16" s="11" t="s">
        <v>70</v>
      </c>
      <c r="K16" s="11" t="s">
        <v>106</v>
      </c>
      <c r="L16" s="11" t="s">
        <v>177</v>
      </c>
      <c r="M16" s="11" t="s">
        <v>108</v>
      </c>
      <c r="N16" s="11" t="s">
        <v>178</v>
      </c>
    </row>
    <row r="17" spans="1:14">
      <c r="A17">
        <v>16</v>
      </c>
      <c r="B17" s="11" t="s">
        <v>179</v>
      </c>
      <c r="C17" s="11" t="s">
        <v>100</v>
      </c>
      <c r="D17" s="12" t="s">
        <v>124</v>
      </c>
      <c r="E17" s="13">
        <v>36816</v>
      </c>
      <c r="F17" s="14">
        <f t="shared" ca="1" si="0"/>
        <v>23.419575633127995</v>
      </c>
      <c r="G17" s="11" t="s">
        <v>102</v>
      </c>
      <c r="H17" s="12" t="s">
        <v>125</v>
      </c>
      <c r="I17" s="12" t="s">
        <v>104</v>
      </c>
      <c r="J17" s="11" t="s">
        <v>70</v>
      </c>
      <c r="K17" s="11" t="s">
        <v>106</v>
      </c>
      <c r="L17" s="11" t="s">
        <v>177</v>
      </c>
      <c r="M17" s="11" t="s">
        <v>108</v>
      </c>
      <c r="N17" s="11" t="s">
        <v>180</v>
      </c>
    </row>
    <row r="18" spans="1:14">
      <c r="A18">
        <v>17</v>
      </c>
      <c r="B18" s="11" t="s">
        <v>181</v>
      </c>
      <c r="C18" s="11" t="s">
        <v>100</v>
      </c>
      <c r="D18" s="12" t="s">
        <v>101</v>
      </c>
      <c r="E18" s="13">
        <v>33778</v>
      </c>
      <c r="F18" s="14">
        <f t="shared" ca="1" si="0"/>
        <v>31.737166324435318</v>
      </c>
      <c r="G18" s="11" t="s">
        <v>102</v>
      </c>
      <c r="H18" s="12" t="s">
        <v>103</v>
      </c>
      <c r="I18" s="12" t="s">
        <v>152</v>
      </c>
      <c r="J18" s="11" t="s">
        <v>182</v>
      </c>
      <c r="K18" s="11" t="s">
        <v>106</v>
      </c>
      <c r="L18" s="11">
        <v>59000</v>
      </c>
      <c r="M18" s="11" t="s">
        <v>183</v>
      </c>
      <c r="N18" s="11" t="s">
        <v>184</v>
      </c>
    </row>
    <row r="19" spans="1:14">
      <c r="A19">
        <v>18</v>
      </c>
      <c r="B19" s="11" t="s">
        <v>185</v>
      </c>
      <c r="C19" s="11" t="s">
        <v>186</v>
      </c>
      <c r="D19" s="12" t="s">
        <v>187</v>
      </c>
      <c r="E19" s="13">
        <v>36732</v>
      </c>
      <c r="F19" s="14">
        <f t="shared" ca="1" si="0"/>
        <v>23.649555099247092</v>
      </c>
      <c r="G19" s="11" t="s">
        <v>188</v>
      </c>
      <c r="H19" s="12" t="s">
        <v>103</v>
      </c>
      <c r="I19" s="12" t="s">
        <v>113</v>
      </c>
      <c r="J19" s="11" t="s">
        <v>189</v>
      </c>
      <c r="K19" s="11" t="s">
        <v>190</v>
      </c>
      <c r="L19" s="11">
        <v>78759</v>
      </c>
      <c r="M19" s="11" t="s">
        <v>116</v>
      </c>
      <c r="N19" s="11" t="s">
        <v>191</v>
      </c>
    </row>
    <row r="20" spans="1:14">
      <c r="A20">
        <v>19</v>
      </c>
      <c r="B20" s="16" t="s">
        <v>192</v>
      </c>
      <c r="C20" s="11" t="s">
        <v>193</v>
      </c>
      <c r="D20" s="12" t="s">
        <v>146</v>
      </c>
      <c r="E20" s="13">
        <v>34063</v>
      </c>
      <c r="F20" s="14">
        <f t="shared" ca="1" si="0"/>
        <v>30.956878850102669</v>
      </c>
      <c r="G20" s="11">
        <v>51392</v>
      </c>
      <c r="H20" s="12" t="s">
        <v>103</v>
      </c>
      <c r="I20" s="12" t="s">
        <v>113</v>
      </c>
      <c r="J20" s="11" t="s">
        <v>194</v>
      </c>
      <c r="K20" s="11" t="s">
        <v>195</v>
      </c>
      <c r="L20" s="11">
        <v>19406</v>
      </c>
      <c r="M20" s="11" t="s">
        <v>116</v>
      </c>
      <c r="N20" s="11" t="s">
        <v>196</v>
      </c>
    </row>
    <row r="21" spans="1:14">
      <c r="A21">
        <v>20</v>
      </c>
      <c r="B21" s="11" t="s">
        <v>197</v>
      </c>
      <c r="C21" s="11" t="s">
        <v>186</v>
      </c>
      <c r="D21" s="12" t="s">
        <v>124</v>
      </c>
      <c r="E21" s="13">
        <v>36739</v>
      </c>
      <c r="F21" s="14">
        <f t="shared" ca="1" si="0"/>
        <v>23.630390143737166</v>
      </c>
      <c r="G21" s="11" t="s">
        <v>198</v>
      </c>
      <c r="H21" s="12" t="s">
        <v>103</v>
      </c>
      <c r="I21" s="12" t="s">
        <v>104</v>
      </c>
      <c r="J21" s="11" t="s">
        <v>199</v>
      </c>
      <c r="K21" s="11" t="s">
        <v>106</v>
      </c>
      <c r="L21" s="11">
        <v>2170</v>
      </c>
      <c r="M21" s="11" t="s">
        <v>200</v>
      </c>
      <c r="N21" s="11" t="s">
        <v>201</v>
      </c>
    </row>
    <row r="22" spans="1:14">
      <c r="A22">
        <v>21</v>
      </c>
      <c r="B22" s="11" t="s">
        <v>202</v>
      </c>
      <c r="C22" s="11" t="s">
        <v>203</v>
      </c>
      <c r="D22" s="12" t="s">
        <v>124</v>
      </c>
      <c r="E22" s="13">
        <v>36408</v>
      </c>
      <c r="F22" s="14">
        <f t="shared" ca="1" si="0"/>
        <v>24.536618754277892</v>
      </c>
      <c r="G22" s="11">
        <v>51392</v>
      </c>
      <c r="H22" s="12" t="s">
        <v>103</v>
      </c>
      <c r="I22" s="12" t="s">
        <v>104</v>
      </c>
      <c r="J22" s="11" t="s">
        <v>199</v>
      </c>
      <c r="K22" s="11" t="s">
        <v>106</v>
      </c>
      <c r="L22" s="11">
        <v>2170</v>
      </c>
      <c r="M22" s="11" t="s">
        <v>200</v>
      </c>
      <c r="N22" s="11" t="s">
        <v>204</v>
      </c>
    </row>
    <row r="23" spans="1:14">
      <c r="A23">
        <v>22</v>
      </c>
      <c r="B23" s="11" t="s">
        <v>205</v>
      </c>
      <c r="C23" s="11" t="s">
        <v>206</v>
      </c>
      <c r="D23" s="12" t="s">
        <v>124</v>
      </c>
      <c r="E23" s="13">
        <v>36753</v>
      </c>
      <c r="F23" s="14">
        <f t="shared" ca="1" si="0"/>
        <v>23.592060232717316</v>
      </c>
      <c r="G23" s="11" t="s">
        <v>207</v>
      </c>
      <c r="H23" s="12" t="s">
        <v>103</v>
      </c>
      <c r="I23" s="12" t="s">
        <v>113</v>
      </c>
      <c r="J23" s="11" t="s">
        <v>208</v>
      </c>
      <c r="K23" s="11" t="s">
        <v>209</v>
      </c>
      <c r="L23" s="11" t="s">
        <v>210</v>
      </c>
      <c r="M23" s="11" t="s">
        <v>211</v>
      </c>
      <c r="N23" s="11" t="s">
        <v>212</v>
      </c>
    </row>
    <row r="24" spans="1:14">
      <c r="A24">
        <v>23</v>
      </c>
      <c r="B24" s="11" t="s">
        <v>213</v>
      </c>
      <c r="C24" s="11" t="s">
        <v>214</v>
      </c>
      <c r="D24" s="12" t="s">
        <v>101</v>
      </c>
      <c r="E24" s="13">
        <v>35835</v>
      </c>
      <c r="F24" s="14">
        <f t="shared" ca="1" si="0"/>
        <v>26.105407255304584</v>
      </c>
      <c r="G24" s="11" t="s">
        <v>188</v>
      </c>
      <c r="H24" s="12" t="s">
        <v>103</v>
      </c>
      <c r="I24" s="12" t="s">
        <v>152</v>
      </c>
      <c r="J24" s="11" t="s">
        <v>70</v>
      </c>
      <c r="K24" s="11" t="s">
        <v>106</v>
      </c>
      <c r="L24" s="11" t="s">
        <v>177</v>
      </c>
      <c r="M24" s="11" t="s">
        <v>108</v>
      </c>
      <c r="N24" s="11" t="s">
        <v>215</v>
      </c>
    </row>
    <row r="25" spans="1:14">
      <c r="A25">
        <v>24</v>
      </c>
      <c r="B25" s="11" t="s">
        <v>216</v>
      </c>
      <c r="C25" s="11" t="s">
        <v>214</v>
      </c>
      <c r="D25" s="12" t="s">
        <v>101</v>
      </c>
      <c r="E25" s="13">
        <v>35900</v>
      </c>
      <c r="F25" s="14">
        <f t="shared" ca="1" si="0"/>
        <v>25.927446954141001</v>
      </c>
      <c r="G25" s="11" t="s">
        <v>188</v>
      </c>
      <c r="H25" s="12" t="s">
        <v>125</v>
      </c>
      <c r="I25" s="12" t="s">
        <v>113</v>
      </c>
      <c r="J25" s="11" t="s">
        <v>217</v>
      </c>
      <c r="K25" s="11" t="s">
        <v>106</v>
      </c>
      <c r="L25" s="11" t="s">
        <v>106</v>
      </c>
      <c r="M25" s="11" t="s">
        <v>218</v>
      </c>
      <c r="N25" s="11" t="s">
        <v>219</v>
      </c>
    </row>
    <row r="26" spans="1:14">
      <c r="A26">
        <v>25</v>
      </c>
      <c r="B26" s="11" t="s">
        <v>220</v>
      </c>
      <c r="C26" s="11" t="s">
        <v>214</v>
      </c>
      <c r="D26" s="12" t="s">
        <v>101</v>
      </c>
      <c r="E26" s="13">
        <v>34056</v>
      </c>
      <c r="F26" s="14">
        <f t="shared" ca="1" si="0"/>
        <v>30.976043805612594</v>
      </c>
      <c r="G26" s="11" t="s">
        <v>188</v>
      </c>
      <c r="H26" s="12" t="s">
        <v>103</v>
      </c>
      <c r="I26" s="12" t="s">
        <v>104</v>
      </c>
      <c r="J26" s="11" t="s">
        <v>221</v>
      </c>
      <c r="K26" s="11" t="s">
        <v>106</v>
      </c>
      <c r="L26" s="11">
        <v>60528</v>
      </c>
      <c r="M26" s="11" t="s">
        <v>222</v>
      </c>
      <c r="N26" s="11" t="s">
        <v>223</v>
      </c>
    </row>
    <row r="27" spans="1:14">
      <c r="A27">
        <v>26</v>
      </c>
      <c r="B27" s="11" t="s">
        <v>224</v>
      </c>
      <c r="C27" s="11" t="s">
        <v>186</v>
      </c>
      <c r="D27" s="12" t="s">
        <v>101</v>
      </c>
      <c r="E27" s="13">
        <v>36775</v>
      </c>
      <c r="F27" s="14">
        <f t="shared" ca="1" si="0"/>
        <v>23.531827515400412</v>
      </c>
      <c r="G27" s="11" t="s">
        <v>225</v>
      </c>
      <c r="H27" s="12" t="s">
        <v>103</v>
      </c>
      <c r="I27" s="12" t="s">
        <v>104</v>
      </c>
      <c r="J27" s="11" t="s">
        <v>226</v>
      </c>
      <c r="K27" s="11" t="s">
        <v>106</v>
      </c>
      <c r="L27" s="11" t="s">
        <v>227</v>
      </c>
      <c r="M27" s="11" t="s">
        <v>228</v>
      </c>
      <c r="N27" s="11" t="s">
        <v>229</v>
      </c>
    </row>
    <row r="28" spans="1:14">
      <c r="A28">
        <v>27</v>
      </c>
      <c r="B28" s="12" t="s">
        <v>230</v>
      </c>
      <c r="C28" s="11" t="s">
        <v>214</v>
      </c>
      <c r="D28" s="12" t="s">
        <v>124</v>
      </c>
      <c r="E28" s="13">
        <v>35767</v>
      </c>
      <c r="F28" s="14">
        <f t="shared" ca="1" si="0"/>
        <v>26.291581108829568</v>
      </c>
      <c r="G28" s="11" t="s">
        <v>231</v>
      </c>
      <c r="H28" s="12" t="s">
        <v>103</v>
      </c>
      <c r="I28" s="12" t="s">
        <v>113</v>
      </c>
      <c r="J28" s="11" t="s">
        <v>217</v>
      </c>
      <c r="K28" s="11" t="s">
        <v>106</v>
      </c>
      <c r="L28" s="11" t="s">
        <v>106</v>
      </c>
      <c r="M28" s="11" t="s">
        <v>218</v>
      </c>
      <c r="N28" s="11" t="s">
        <v>232</v>
      </c>
    </row>
    <row r="29" spans="1:14">
      <c r="A29">
        <v>28</v>
      </c>
      <c r="B29" s="11" t="s">
        <v>233</v>
      </c>
      <c r="C29" s="11" t="s">
        <v>186</v>
      </c>
      <c r="D29" s="12" t="s">
        <v>124</v>
      </c>
      <c r="E29" s="13">
        <v>35831</v>
      </c>
      <c r="F29" s="14">
        <f t="shared" ca="1" si="0"/>
        <v>26.116358658453116</v>
      </c>
      <c r="G29" s="11">
        <v>52687</v>
      </c>
      <c r="H29" s="12" t="s">
        <v>103</v>
      </c>
      <c r="I29" s="12" t="s">
        <v>104</v>
      </c>
      <c r="J29" s="11" t="s">
        <v>70</v>
      </c>
      <c r="K29" s="11" t="s">
        <v>106</v>
      </c>
      <c r="L29" s="11" t="s">
        <v>174</v>
      </c>
      <c r="M29" s="11" t="s">
        <v>108</v>
      </c>
      <c r="N29" s="11" t="s">
        <v>234</v>
      </c>
    </row>
    <row r="30" spans="1:14">
      <c r="A30">
        <v>29</v>
      </c>
      <c r="B30" s="11" t="s">
        <v>235</v>
      </c>
      <c r="C30" s="11" t="s">
        <v>206</v>
      </c>
      <c r="D30" s="12" t="s">
        <v>124</v>
      </c>
      <c r="E30" s="13">
        <v>36782</v>
      </c>
      <c r="F30" s="14">
        <f t="shared" ca="1" si="0"/>
        <v>23.512662559890487</v>
      </c>
      <c r="G30" s="11" t="s">
        <v>231</v>
      </c>
      <c r="H30" s="12" t="s">
        <v>103</v>
      </c>
      <c r="I30" s="12" t="s">
        <v>113</v>
      </c>
      <c r="J30" s="11" t="s">
        <v>236</v>
      </c>
      <c r="K30" s="11" t="s">
        <v>237</v>
      </c>
      <c r="L30" s="11">
        <v>54843</v>
      </c>
      <c r="M30" s="11" t="s">
        <v>116</v>
      </c>
      <c r="N30" s="11" t="s">
        <v>238</v>
      </c>
    </row>
    <row r="31" spans="1:14">
      <c r="A31">
        <v>30</v>
      </c>
      <c r="B31" s="11" t="s">
        <v>239</v>
      </c>
      <c r="C31" s="11" t="s">
        <v>206</v>
      </c>
      <c r="D31" s="12" t="s">
        <v>101</v>
      </c>
      <c r="E31" s="13">
        <v>36738</v>
      </c>
      <c r="F31" s="14">
        <f t="shared" ca="1" si="0"/>
        <v>23.633127994524298</v>
      </c>
      <c r="G31" s="11" t="s">
        <v>188</v>
      </c>
      <c r="H31" s="12" t="s">
        <v>103</v>
      </c>
      <c r="I31" s="12" t="s">
        <v>104</v>
      </c>
      <c r="J31" s="11" t="s">
        <v>240</v>
      </c>
      <c r="K31" s="11" t="s">
        <v>106</v>
      </c>
      <c r="L31" s="11" t="s">
        <v>241</v>
      </c>
      <c r="M31" s="11" t="s">
        <v>242</v>
      </c>
      <c r="N31" s="11" t="s">
        <v>243</v>
      </c>
    </row>
    <row r="32" spans="1:14">
      <c r="A32">
        <v>31</v>
      </c>
      <c r="B32" s="11" t="s">
        <v>244</v>
      </c>
      <c r="C32" s="11" t="s">
        <v>203</v>
      </c>
      <c r="D32" s="12" t="s">
        <v>146</v>
      </c>
      <c r="E32" s="13">
        <v>36742</v>
      </c>
      <c r="F32" s="14">
        <f t="shared" ca="1" si="0"/>
        <v>23.622176591375769</v>
      </c>
      <c r="G32" s="11" t="s">
        <v>245</v>
      </c>
      <c r="H32" s="12" t="s">
        <v>103</v>
      </c>
      <c r="I32" s="12" t="s">
        <v>152</v>
      </c>
      <c r="J32" s="11" t="s">
        <v>246</v>
      </c>
      <c r="K32" s="11" t="s">
        <v>106</v>
      </c>
      <c r="L32" s="11">
        <v>10120</v>
      </c>
      <c r="M32" s="11" t="s">
        <v>247</v>
      </c>
      <c r="N32" s="11" t="s">
        <v>248</v>
      </c>
    </row>
    <row r="33" spans="1:14">
      <c r="A33">
        <v>32</v>
      </c>
      <c r="B33" s="11" t="s">
        <v>206</v>
      </c>
      <c r="C33" s="11" t="s">
        <v>206</v>
      </c>
      <c r="D33" s="12" t="s">
        <v>101</v>
      </c>
      <c r="E33" s="13">
        <v>36720</v>
      </c>
      <c r="F33" s="14">
        <f t="shared" ca="1" si="0"/>
        <v>23.682409308692677</v>
      </c>
      <c r="G33" s="11" t="s">
        <v>188</v>
      </c>
      <c r="H33" s="12" t="s">
        <v>103</v>
      </c>
      <c r="I33" s="12" t="s">
        <v>152</v>
      </c>
      <c r="J33" s="11" t="s">
        <v>131</v>
      </c>
      <c r="K33" s="11" t="s">
        <v>132</v>
      </c>
      <c r="L33" s="11">
        <v>3000</v>
      </c>
      <c r="M33" s="11" t="s">
        <v>133</v>
      </c>
      <c r="N33" s="11" t="s">
        <v>249</v>
      </c>
    </row>
    <row r="34" spans="1:14">
      <c r="A34">
        <v>33</v>
      </c>
      <c r="B34" s="11" t="s">
        <v>250</v>
      </c>
      <c r="C34" s="11" t="s">
        <v>193</v>
      </c>
      <c r="D34" s="12" t="s">
        <v>124</v>
      </c>
      <c r="E34" s="13">
        <v>34831</v>
      </c>
      <c r="F34" s="14">
        <f t="shared" ca="1" si="0"/>
        <v>28.854209445585216</v>
      </c>
      <c r="G34" s="11" t="s">
        <v>251</v>
      </c>
      <c r="H34" s="12" t="s">
        <v>103</v>
      </c>
      <c r="I34" s="12" t="s">
        <v>113</v>
      </c>
      <c r="J34" s="11" t="s">
        <v>252</v>
      </c>
      <c r="K34" s="11" t="s">
        <v>253</v>
      </c>
      <c r="L34" s="11">
        <v>98101</v>
      </c>
      <c r="M34" s="11" t="s">
        <v>116</v>
      </c>
      <c r="N34" s="11" t="s">
        <v>254</v>
      </c>
    </row>
    <row r="35" spans="1:14">
      <c r="A35">
        <v>34</v>
      </c>
      <c r="B35" s="11" t="s">
        <v>255</v>
      </c>
      <c r="C35" s="11" t="s">
        <v>206</v>
      </c>
      <c r="D35" s="12" t="s">
        <v>187</v>
      </c>
      <c r="E35" s="13">
        <v>35790</v>
      </c>
      <c r="F35" s="14">
        <f t="shared" ca="1" si="0"/>
        <v>26.22861054072553</v>
      </c>
      <c r="G35" s="11" t="s">
        <v>188</v>
      </c>
      <c r="H35" s="12" t="s">
        <v>103</v>
      </c>
      <c r="I35" s="12" t="s">
        <v>113</v>
      </c>
      <c r="J35" s="11" t="s">
        <v>256</v>
      </c>
      <c r="K35" s="11" t="s">
        <v>257</v>
      </c>
      <c r="L35" s="11" t="s">
        <v>258</v>
      </c>
      <c r="M35" s="11" t="s">
        <v>211</v>
      </c>
      <c r="N35" s="11" t="s">
        <v>259</v>
      </c>
    </row>
    <row r="36" spans="1:14">
      <c r="A36">
        <v>35</v>
      </c>
      <c r="B36" s="11" t="s">
        <v>260</v>
      </c>
      <c r="C36" s="11" t="s">
        <v>193</v>
      </c>
      <c r="D36" s="12" t="s">
        <v>101</v>
      </c>
      <c r="E36" s="13">
        <v>35871</v>
      </c>
      <c r="F36" s="14">
        <f t="shared" ca="1" si="0"/>
        <v>26.00684462696783</v>
      </c>
      <c r="G36" s="11" t="s">
        <v>188</v>
      </c>
      <c r="H36" s="12" t="s">
        <v>125</v>
      </c>
      <c r="I36" s="12" t="s">
        <v>113</v>
      </c>
      <c r="J36" s="11" t="s">
        <v>261</v>
      </c>
      <c r="K36" s="11" t="s">
        <v>262</v>
      </c>
      <c r="L36" s="11" t="s">
        <v>263</v>
      </c>
      <c r="M36" s="11" t="s">
        <v>116</v>
      </c>
      <c r="N36" s="11" t="s">
        <v>264</v>
      </c>
    </row>
    <row r="37" spans="1:14">
      <c r="A37">
        <v>36</v>
      </c>
      <c r="B37" s="12" t="s">
        <v>265</v>
      </c>
      <c r="C37" s="11" t="s">
        <v>206</v>
      </c>
      <c r="D37" s="12" t="s">
        <v>187</v>
      </c>
      <c r="E37" s="13">
        <v>35814</v>
      </c>
      <c r="F37" s="14">
        <f t="shared" ca="1" si="0"/>
        <v>26.16290212183436</v>
      </c>
      <c r="G37" s="11" t="s">
        <v>266</v>
      </c>
      <c r="H37" s="12" t="s">
        <v>103</v>
      </c>
      <c r="I37" s="12" t="s">
        <v>113</v>
      </c>
      <c r="J37" s="11" t="s">
        <v>165</v>
      </c>
      <c r="K37" s="11" t="s">
        <v>106</v>
      </c>
      <c r="L37" s="11" t="s">
        <v>166</v>
      </c>
      <c r="M37" s="11" t="s">
        <v>167</v>
      </c>
      <c r="N37" s="12" t="s">
        <v>267</v>
      </c>
    </row>
    <row r="38" spans="1:14">
      <c r="A38">
        <v>37</v>
      </c>
      <c r="B38" s="11" t="s">
        <v>268</v>
      </c>
      <c r="C38" s="11" t="s">
        <v>269</v>
      </c>
      <c r="D38" s="12" t="s">
        <v>124</v>
      </c>
      <c r="E38" s="13">
        <v>35352</v>
      </c>
      <c r="F38" s="14">
        <f t="shared" ca="1" si="0"/>
        <v>27.427789185489392</v>
      </c>
      <c r="G38" s="11">
        <v>51233</v>
      </c>
      <c r="H38" s="12" t="s">
        <v>103</v>
      </c>
      <c r="I38" s="12" t="s">
        <v>104</v>
      </c>
      <c r="J38" s="11" t="s">
        <v>270</v>
      </c>
      <c r="K38" s="11" t="s">
        <v>106</v>
      </c>
      <c r="L38" s="11">
        <v>1002</v>
      </c>
      <c r="M38" s="11" t="s">
        <v>271</v>
      </c>
      <c r="N38" s="11" t="s">
        <v>272</v>
      </c>
    </row>
    <row r="39" spans="1:14">
      <c r="A39">
        <v>38</v>
      </c>
      <c r="B39" s="11" t="s">
        <v>273</v>
      </c>
      <c r="C39" s="11" t="s">
        <v>206</v>
      </c>
      <c r="D39" s="12" t="s">
        <v>101</v>
      </c>
      <c r="E39" s="13">
        <v>34836</v>
      </c>
      <c r="F39" s="14">
        <f t="shared" ca="1" si="0"/>
        <v>28.840520191649556</v>
      </c>
      <c r="G39" s="11" t="s">
        <v>188</v>
      </c>
      <c r="H39" s="12" t="s">
        <v>103</v>
      </c>
      <c r="I39" s="12" t="s">
        <v>104</v>
      </c>
      <c r="J39" s="11" t="s">
        <v>141</v>
      </c>
      <c r="K39" s="11" t="s">
        <v>106</v>
      </c>
      <c r="L39" s="11" t="s">
        <v>106</v>
      </c>
      <c r="M39" s="11" t="s">
        <v>142</v>
      </c>
      <c r="N39" s="11" t="s">
        <v>274</v>
      </c>
    </row>
    <row r="40" spans="1:14">
      <c r="A40">
        <v>39</v>
      </c>
      <c r="B40" s="11" t="s">
        <v>275</v>
      </c>
      <c r="C40" s="11" t="s">
        <v>193</v>
      </c>
      <c r="D40" s="12" t="s">
        <v>124</v>
      </c>
      <c r="E40" s="13">
        <v>36741</v>
      </c>
      <c r="F40" s="14">
        <f t="shared" ca="1" si="0"/>
        <v>23.6249144421629</v>
      </c>
      <c r="G40" s="11" t="s">
        <v>198</v>
      </c>
      <c r="H40" s="12" t="s">
        <v>103</v>
      </c>
      <c r="I40" s="12" t="s">
        <v>104</v>
      </c>
      <c r="J40" s="11" t="s">
        <v>276</v>
      </c>
      <c r="K40" s="11" t="s">
        <v>106</v>
      </c>
      <c r="L40" s="11">
        <v>12411</v>
      </c>
      <c r="M40" s="11" t="s">
        <v>277</v>
      </c>
      <c r="N40" s="11" t="s">
        <v>278</v>
      </c>
    </row>
    <row r="41" spans="1:14">
      <c r="A41">
        <v>40</v>
      </c>
      <c r="B41" s="11" t="s">
        <v>279</v>
      </c>
      <c r="C41" s="11" t="s">
        <v>111</v>
      </c>
      <c r="D41" s="12" t="s">
        <v>124</v>
      </c>
      <c r="E41" s="13">
        <v>32889</v>
      </c>
      <c r="F41" s="14">
        <f t="shared" ca="1" si="0"/>
        <v>34.171115674195754</v>
      </c>
      <c r="G41" s="11" t="s">
        <v>188</v>
      </c>
      <c r="H41" s="12" t="s">
        <v>103</v>
      </c>
      <c r="I41" s="12" t="s">
        <v>152</v>
      </c>
      <c r="J41" s="11" t="s">
        <v>280</v>
      </c>
      <c r="K41" s="11" t="s">
        <v>106</v>
      </c>
      <c r="L41" s="11">
        <v>10270</v>
      </c>
      <c r="M41" s="11" t="s">
        <v>281</v>
      </c>
      <c r="N41" s="11" t="s">
        <v>282</v>
      </c>
    </row>
    <row r="42" spans="1:14">
      <c r="A42">
        <v>41</v>
      </c>
      <c r="B42" s="11" t="s">
        <v>283</v>
      </c>
      <c r="C42" s="11" t="s">
        <v>111</v>
      </c>
      <c r="D42" s="12" t="s">
        <v>112</v>
      </c>
      <c r="E42" s="13">
        <v>34074</v>
      </c>
      <c r="F42" s="14">
        <f t="shared" ca="1" si="0"/>
        <v>30.926762491444215</v>
      </c>
      <c r="G42" s="11">
        <v>51392</v>
      </c>
      <c r="H42" s="12" t="s">
        <v>125</v>
      </c>
      <c r="I42" s="12" t="s">
        <v>104</v>
      </c>
      <c r="J42" s="11" t="s">
        <v>276</v>
      </c>
      <c r="K42" s="11" t="s">
        <v>106</v>
      </c>
      <c r="L42" s="11">
        <v>12411</v>
      </c>
      <c r="M42" s="11" t="s">
        <v>277</v>
      </c>
      <c r="N42" s="11" t="s">
        <v>284</v>
      </c>
    </row>
    <row r="43" spans="1:14" ht="14.4">
      <c r="A43">
        <v>42</v>
      </c>
      <c r="B43" s="15" t="s">
        <v>285</v>
      </c>
      <c r="C43" s="11" t="s">
        <v>111</v>
      </c>
      <c r="D43" s="12" t="s">
        <v>101</v>
      </c>
      <c r="E43" s="13">
        <v>34839</v>
      </c>
      <c r="F43" s="14">
        <f t="shared" ca="1" si="0"/>
        <v>28.832306639288159</v>
      </c>
      <c r="G43" s="11" t="s">
        <v>188</v>
      </c>
      <c r="H43" s="12" t="s">
        <v>103</v>
      </c>
      <c r="I43" s="12" t="s">
        <v>113</v>
      </c>
      <c r="J43" s="11" t="s">
        <v>286</v>
      </c>
      <c r="K43" s="11" t="s">
        <v>190</v>
      </c>
      <c r="L43" s="11">
        <v>75251</v>
      </c>
      <c r="M43" s="11" t="s">
        <v>116</v>
      </c>
      <c r="N43" s="11" t="s">
        <v>287</v>
      </c>
    </row>
    <row r="44" spans="1:14">
      <c r="A44">
        <v>43</v>
      </c>
      <c r="B44" s="11" t="s">
        <v>111</v>
      </c>
      <c r="C44" s="11" t="s">
        <v>111</v>
      </c>
      <c r="D44" s="12" t="s">
        <v>124</v>
      </c>
      <c r="E44" s="13">
        <v>34084</v>
      </c>
      <c r="F44" s="14">
        <f t="shared" ca="1" si="0"/>
        <v>30.899383983572896</v>
      </c>
      <c r="G44" s="11">
        <v>51487</v>
      </c>
      <c r="H44" s="12" t="s">
        <v>125</v>
      </c>
      <c r="I44" s="12" t="s">
        <v>104</v>
      </c>
      <c r="J44" s="11" t="s">
        <v>161</v>
      </c>
      <c r="K44" s="11" t="s">
        <v>106</v>
      </c>
      <c r="L44" s="11">
        <v>28046</v>
      </c>
      <c r="M44" s="11" t="s">
        <v>162</v>
      </c>
      <c r="N44" s="11" t="s">
        <v>288</v>
      </c>
    </row>
    <row r="45" spans="1:14">
      <c r="A45">
        <v>44</v>
      </c>
      <c r="B45" s="11" t="s">
        <v>193</v>
      </c>
      <c r="C45" s="11" t="s">
        <v>269</v>
      </c>
      <c r="D45" s="12" t="s">
        <v>124</v>
      </c>
      <c r="E45" s="13">
        <v>36777</v>
      </c>
      <c r="F45" s="14">
        <f t="shared" ca="1" si="0"/>
        <v>23.526351813826146</v>
      </c>
      <c r="G45" s="11" t="s">
        <v>188</v>
      </c>
      <c r="H45" s="12" t="s">
        <v>103</v>
      </c>
      <c r="I45" s="12" t="s">
        <v>152</v>
      </c>
      <c r="J45" s="11" t="s">
        <v>289</v>
      </c>
      <c r="K45" s="11" t="s">
        <v>106</v>
      </c>
      <c r="L45" s="11">
        <v>104</v>
      </c>
      <c r="M45" s="11" t="s">
        <v>290</v>
      </c>
      <c r="N45" s="11" t="s">
        <v>291</v>
      </c>
    </row>
    <row r="46" spans="1:14">
      <c r="A46">
        <v>45</v>
      </c>
      <c r="B46" s="11" t="s">
        <v>292</v>
      </c>
      <c r="C46" s="11" t="s">
        <v>203</v>
      </c>
      <c r="D46" s="12" t="s">
        <v>124</v>
      </c>
      <c r="E46" s="13">
        <v>35356</v>
      </c>
      <c r="F46" s="14">
        <f t="shared" ca="1" si="0"/>
        <v>27.416837782340863</v>
      </c>
      <c r="G46" s="11">
        <v>51790</v>
      </c>
      <c r="H46" s="12" t="s">
        <v>103</v>
      </c>
      <c r="I46" s="12" t="s">
        <v>104</v>
      </c>
      <c r="J46" s="11" t="s">
        <v>70</v>
      </c>
      <c r="K46" s="11" t="s">
        <v>106</v>
      </c>
      <c r="L46" s="11" t="s">
        <v>293</v>
      </c>
      <c r="M46" s="11" t="s">
        <v>108</v>
      </c>
      <c r="N46" s="11" t="s">
        <v>294</v>
      </c>
    </row>
    <row r="47" spans="1:14">
      <c r="A47">
        <v>46</v>
      </c>
      <c r="B47" s="11" t="s">
        <v>295</v>
      </c>
      <c r="C47" s="11" t="s">
        <v>111</v>
      </c>
      <c r="D47" s="12" t="s">
        <v>124</v>
      </c>
      <c r="E47" s="13">
        <v>35866</v>
      </c>
      <c r="F47" s="14">
        <f t="shared" ca="1" si="0"/>
        <v>26.020533880903489</v>
      </c>
      <c r="G47" s="11">
        <v>51487</v>
      </c>
      <c r="H47" s="12" t="s">
        <v>103</v>
      </c>
      <c r="I47" s="12" t="s">
        <v>113</v>
      </c>
      <c r="J47" s="11" t="s">
        <v>296</v>
      </c>
      <c r="K47" s="11" t="s">
        <v>297</v>
      </c>
      <c r="L47" s="11" t="s">
        <v>298</v>
      </c>
      <c r="M47" s="11" t="s">
        <v>116</v>
      </c>
      <c r="N47" s="11" t="s">
        <v>299</v>
      </c>
    </row>
    <row r="48" spans="1:14">
      <c r="A48">
        <v>47</v>
      </c>
      <c r="B48" s="11" t="s">
        <v>300</v>
      </c>
      <c r="C48" s="11" t="s">
        <v>203</v>
      </c>
      <c r="D48" s="12" t="s">
        <v>101</v>
      </c>
      <c r="E48" s="13">
        <v>35347</v>
      </c>
      <c r="F48" s="14">
        <f t="shared" ca="1" si="0"/>
        <v>27.441478439425051</v>
      </c>
      <c r="G48" s="11" t="s">
        <v>245</v>
      </c>
      <c r="H48" s="12" t="s">
        <v>103</v>
      </c>
      <c r="I48" s="12" t="s">
        <v>104</v>
      </c>
      <c r="J48" s="11" t="s">
        <v>301</v>
      </c>
      <c r="K48" s="11" t="s">
        <v>106</v>
      </c>
      <c r="L48" s="11" t="s">
        <v>302</v>
      </c>
      <c r="M48" s="11" t="s">
        <v>228</v>
      </c>
      <c r="N48" s="11" t="s">
        <v>303</v>
      </c>
    </row>
    <row r="49" spans="1:14">
      <c r="A49">
        <v>48</v>
      </c>
      <c r="B49" s="11" t="s">
        <v>304</v>
      </c>
      <c r="C49" s="11" t="s">
        <v>206</v>
      </c>
      <c r="D49" s="12" t="s">
        <v>101</v>
      </c>
      <c r="E49" s="13">
        <v>35786</v>
      </c>
      <c r="F49" s="14">
        <f t="shared" ca="1" si="0"/>
        <v>26.239561943874058</v>
      </c>
      <c r="G49" s="11" t="s">
        <v>231</v>
      </c>
      <c r="H49" s="12" t="s">
        <v>125</v>
      </c>
      <c r="I49" s="12" t="s">
        <v>152</v>
      </c>
      <c r="J49" s="11" t="s">
        <v>182</v>
      </c>
      <c r="K49" s="11" t="s">
        <v>106</v>
      </c>
      <c r="L49" s="11">
        <v>59000</v>
      </c>
      <c r="M49" s="11" t="s">
        <v>183</v>
      </c>
      <c r="N49" s="11" t="s">
        <v>305</v>
      </c>
    </row>
    <row r="50" spans="1:14">
      <c r="A50">
        <v>49</v>
      </c>
      <c r="B50" s="11" t="s">
        <v>306</v>
      </c>
      <c r="C50" s="11" t="s">
        <v>206</v>
      </c>
      <c r="D50" s="12" t="s">
        <v>112</v>
      </c>
      <c r="E50" s="13">
        <v>33289</v>
      </c>
      <c r="F50" s="14">
        <f t="shared" ca="1" si="0"/>
        <v>33.075975359342912</v>
      </c>
      <c r="G50" s="11" t="s">
        <v>188</v>
      </c>
      <c r="H50" s="12" t="s">
        <v>103</v>
      </c>
      <c r="I50" s="12" t="s">
        <v>113</v>
      </c>
      <c r="J50" s="11" t="s">
        <v>307</v>
      </c>
      <c r="K50" s="11" t="s">
        <v>308</v>
      </c>
      <c r="L50" s="11">
        <v>50398</v>
      </c>
      <c r="M50" s="11" t="s">
        <v>116</v>
      </c>
      <c r="N50" s="11" t="s">
        <v>309</v>
      </c>
    </row>
    <row r="51" spans="1:14">
      <c r="A51">
        <v>50</v>
      </c>
      <c r="B51" s="12" t="s">
        <v>310</v>
      </c>
      <c r="C51" s="11" t="s">
        <v>186</v>
      </c>
      <c r="D51" s="12" t="s">
        <v>124</v>
      </c>
      <c r="E51" s="13">
        <v>35794</v>
      </c>
      <c r="F51" s="14">
        <f t="shared" ca="1" si="0"/>
        <v>26.217659137577002</v>
      </c>
      <c r="G51" s="11">
        <v>52092</v>
      </c>
      <c r="H51" s="12" t="s">
        <v>103</v>
      </c>
      <c r="I51" s="12" t="s">
        <v>104</v>
      </c>
      <c r="J51" s="11" t="s">
        <v>70</v>
      </c>
      <c r="K51" s="11" t="s">
        <v>106</v>
      </c>
      <c r="L51" s="11" t="s">
        <v>177</v>
      </c>
      <c r="M51" s="11" t="s">
        <v>108</v>
      </c>
      <c r="N51" s="11" t="s">
        <v>311</v>
      </c>
    </row>
    <row r="52" spans="1:14">
      <c r="A52">
        <v>51</v>
      </c>
      <c r="B52" s="11" t="s">
        <v>312</v>
      </c>
      <c r="C52" s="11" t="s">
        <v>214</v>
      </c>
      <c r="D52" s="12" t="s">
        <v>124</v>
      </c>
      <c r="E52" s="13">
        <v>34072</v>
      </c>
      <c r="F52" s="14">
        <f t="shared" ca="1" si="0"/>
        <v>30.932238193018481</v>
      </c>
      <c r="G52" s="11" t="s">
        <v>188</v>
      </c>
      <c r="H52" s="12" t="s">
        <v>103</v>
      </c>
      <c r="I52" s="12" t="s">
        <v>104</v>
      </c>
      <c r="J52" s="11" t="s">
        <v>313</v>
      </c>
      <c r="K52" s="11" t="s">
        <v>314</v>
      </c>
      <c r="L52" s="11">
        <v>201301</v>
      </c>
      <c r="M52" s="11" t="s">
        <v>127</v>
      </c>
      <c r="N52" s="11" t="s">
        <v>315</v>
      </c>
    </row>
    <row r="53" spans="1:14">
      <c r="A53">
        <v>52</v>
      </c>
      <c r="B53" s="12" t="s">
        <v>316</v>
      </c>
      <c r="C53" s="11" t="s">
        <v>214</v>
      </c>
      <c r="D53" s="12" t="s">
        <v>101</v>
      </c>
      <c r="E53" s="13">
        <v>36829</v>
      </c>
      <c r="F53" s="14">
        <f t="shared" ca="1" si="0"/>
        <v>23.383983572895279</v>
      </c>
      <c r="G53" s="11" t="s">
        <v>245</v>
      </c>
      <c r="H53" s="12" t="s">
        <v>103</v>
      </c>
      <c r="I53" s="12" t="s">
        <v>104</v>
      </c>
      <c r="J53" s="11" t="s">
        <v>126</v>
      </c>
      <c r="K53" s="11" t="s">
        <v>106</v>
      </c>
      <c r="L53" s="11">
        <v>411006</v>
      </c>
      <c r="M53" s="11" t="s">
        <v>127</v>
      </c>
      <c r="N53" s="12" t="s">
        <v>317</v>
      </c>
    </row>
    <row r="54" spans="1:14">
      <c r="A54">
        <v>53</v>
      </c>
      <c r="B54" s="11" t="s">
        <v>318</v>
      </c>
      <c r="C54" s="11" t="s">
        <v>214</v>
      </c>
      <c r="D54" s="12" t="s">
        <v>146</v>
      </c>
      <c r="E54" s="13">
        <v>35782</v>
      </c>
      <c r="F54" s="14">
        <f t="shared" ca="1" si="0"/>
        <v>26.250513347022586</v>
      </c>
      <c r="G54" s="11" t="s">
        <v>319</v>
      </c>
      <c r="H54" s="12" t="s">
        <v>103</v>
      </c>
      <c r="I54" s="12" t="s">
        <v>152</v>
      </c>
      <c r="J54" s="11" t="s">
        <v>131</v>
      </c>
      <c r="K54" s="11" t="s">
        <v>132</v>
      </c>
      <c r="L54" s="11">
        <v>3000</v>
      </c>
      <c r="M54" s="11" t="s">
        <v>133</v>
      </c>
      <c r="N54" s="11" t="s">
        <v>320</v>
      </c>
    </row>
    <row r="55" spans="1:14">
      <c r="A55">
        <v>54</v>
      </c>
      <c r="B55" s="11" t="s">
        <v>321</v>
      </c>
      <c r="C55" s="11" t="s">
        <v>269</v>
      </c>
      <c r="D55" s="12" t="s">
        <v>101</v>
      </c>
      <c r="E55" s="13">
        <v>34851</v>
      </c>
      <c r="F55" s="14">
        <f t="shared" ca="1" si="0"/>
        <v>28.799452429842574</v>
      </c>
      <c r="G55" s="11" t="s">
        <v>147</v>
      </c>
      <c r="H55" s="12" t="s">
        <v>103</v>
      </c>
      <c r="I55" s="12" t="s">
        <v>113</v>
      </c>
      <c r="J55" s="11" t="s">
        <v>322</v>
      </c>
      <c r="K55" s="11" t="s">
        <v>106</v>
      </c>
      <c r="L55" s="11">
        <v>66267</v>
      </c>
      <c r="M55" s="11" t="s">
        <v>323</v>
      </c>
      <c r="N55" s="11" t="s">
        <v>324</v>
      </c>
    </row>
    <row r="56" spans="1:14">
      <c r="A56">
        <v>55</v>
      </c>
      <c r="B56" s="11" t="s">
        <v>325</v>
      </c>
      <c r="C56" s="11" t="s">
        <v>186</v>
      </c>
      <c r="D56" s="12" t="s">
        <v>124</v>
      </c>
      <c r="E56" s="13">
        <v>36813</v>
      </c>
      <c r="F56" s="14">
        <f t="shared" ca="1" si="0"/>
        <v>23.427789185489392</v>
      </c>
      <c r="G56" s="11" t="s">
        <v>188</v>
      </c>
      <c r="H56" s="12" t="s">
        <v>103</v>
      </c>
      <c r="I56" s="12" t="s">
        <v>104</v>
      </c>
      <c r="J56" s="12" t="s">
        <v>326</v>
      </c>
      <c r="K56" s="11" t="s">
        <v>106</v>
      </c>
      <c r="L56" s="11" t="s">
        <v>106</v>
      </c>
      <c r="M56" s="11" t="s">
        <v>327</v>
      </c>
      <c r="N56" s="11" t="s">
        <v>328</v>
      </c>
    </row>
    <row r="57" spans="1:14">
      <c r="A57">
        <v>56</v>
      </c>
      <c r="B57" s="11" t="s">
        <v>329</v>
      </c>
      <c r="C57" s="11" t="s">
        <v>283</v>
      </c>
      <c r="D57" s="12" t="s">
        <v>101</v>
      </c>
      <c r="E57" s="13">
        <v>36728</v>
      </c>
      <c r="F57" s="14">
        <f t="shared" ca="1" si="0"/>
        <v>23.66050650239562</v>
      </c>
      <c r="G57" s="11" t="s">
        <v>198</v>
      </c>
      <c r="H57" s="12" t="s">
        <v>103</v>
      </c>
      <c r="I57" s="12" t="s">
        <v>152</v>
      </c>
      <c r="J57" s="11" t="s">
        <v>330</v>
      </c>
      <c r="K57" s="11" t="s">
        <v>331</v>
      </c>
      <c r="L57" s="11" t="s">
        <v>332</v>
      </c>
      <c r="M57" s="11" t="s">
        <v>330</v>
      </c>
      <c r="N57" s="11" t="s">
        <v>333</v>
      </c>
    </row>
    <row r="58" spans="1:14">
      <c r="A58">
        <v>57</v>
      </c>
      <c r="B58" s="11" t="s">
        <v>334</v>
      </c>
      <c r="C58" s="11" t="s">
        <v>269</v>
      </c>
      <c r="D58" s="12" t="s">
        <v>101</v>
      </c>
      <c r="E58" s="13">
        <v>36833</v>
      </c>
      <c r="F58" s="14">
        <f t="shared" ca="1" si="0"/>
        <v>23.37303216974675</v>
      </c>
      <c r="G58" s="11" t="s">
        <v>335</v>
      </c>
      <c r="H58" s="12" t="s">
        <v>103</v>
      </c>
      <c r="I58" s="12" t="s">
        <v>104</v>
      </c>
      <c r="J58" s="11" t="s">
        <v>336</v>
      </c>
      <c r="K58" s="11" t="s">
        <v>106</v>
      </c>
      <c r="L58" s="11">
        <v>700091</v>
      </c>
      <c r="M58" s="11" t="s">
        <v>127</v>
      </c>
      <c r="N58" s="11" t="s">
        <v>337</v>
      </c>
    </row>
    <row r="59" spans="1:14">
      <c r="A59">
        <v>58</v>
      </c>
      <c r="B59" s="11" t="s">
        <v>338</v>
      </c>
      <c r="C59" s="11" t="s">
        <v>283</v>
      </c>
      <c r="D59" s="12" t="s">
        <v>124</v>
      </c>
      <c r="E59" s="13">
        <v>36780</v>
      </c>
      <c r="F59" s="14">
        <f t="shared" ca="1" si="0"/>
        <v>23.518138261464749</v>
      </c>
      <c r="G59" s="11" t="s">
        <v>188</v>
      </c>
      <c r="H59" s="12" t="s">
        <v>103</v>
      </c>
      <c r="I59" s="12" t="s">
        <v>152</v>
      </c>
      <c r="J59" s="11" t="s">
        <v>339</v>
      </c>
      <c r="K59" s="11" t="s">
        <v>106</v>
      </c>
      <c r="L59" s="11">
        <v>116001</v>
      </c>
      <c r="M59" s="11" t="s">
        <v>340</v>
      </c>
      <c r="N59" s="11" t="s">
        <v>341</v>
      </c>
    </row>
    <row r="60" spans="1:14">
      <c r="A60">
        <v>59</v>
      </c>
      <c r="B60" s="11" t="s">
        <v>342</v>
      </c>
      <c r="C60" s="11"/>
      <c r="D60" s="12" t="s">
        <v>101</v>
      </c>
      <c r="E60" s="13">
        <v>35818</v>
      </c>
      <c r="F60" s="14">
        <f t="shared" ca="1" si="0"/>
        <v>26.151950718685832</v>
      </c>
      <c r="G60" s="11" t="s">
        <v>343</v>
      </c>
      <c r="H60" s="12" t="s">
        <v>103</v>
      </c>
      <c r="I60" s="12" t="s">
        <v>113</v>
      </c>
      <c r="J60" s="11" t="s">
        <v>344</v>
      </c>
      <c r="K60" s="11" t="s">
        <v>345</v>
      </c>
      <c r="L60" s="11" t="s">
        <v>346</v>
      </c>
      <c r="M60" s="11" t="s">
        <v>211</v>
      </c>
      <c r="N60" s="11" t="s">
        <v>347</v>
      </c>
    </row>
    <row r="61" spans="1:14">
      <c r="A61">
        <v>60</v>
      </c>
      <c r="B61" s="11" t="s">
        <v>348</v>
      </c>
      <c r="C61" s="11" t="s">
        <v>283</v>
      </c>
      <c r="D61" s="12" t="s">
        <v>101</v>
      </c>
      <c r="E61" s="13">
        <v>35345</v>
      </c>
      <c r="F61" s="14">
        <f t="shared" ca="1" si="0"/>
        <v>27.446954140999317</v>
      </c>
      <c r="G61" s="11" t="s">
        <v>188</v>
      </c>
      <c r="H61" s="12" t="s">
        <v>103</v>
      </c>
      <c r="I61" s="12" t="s">
        <v>152</v>
      </c>
      <c r="J61" s="11" t="s">
        <v>289</v>
      </c>
      <c r="K61" s="11" t="s">
        <v>106</v>
      </c>
      <c r="L61" s="11">
        <v>104</v>
      </c>
      <c r="M61" s="11" t="s">
        <v>290</v>
      </c>
      <c r="N61" s="11" t="s">
        <v>349</v>
      </c>
    </row>
    <row r="62" spans="1:14">
      <c r="A62">
        <v>61</v>
      </c>
      <c r="B62" s="11" t="s">
        <v>350</v>
      </c>
      <c r="C62" s="11" t="s">
        <v>203</v>
      </c>
      <c r="D62" s="12" t="s">
        <v>101</v>
      </c>
      <c r="E62" s="13">
        <v>35783</v>
      </c>
      <c r="F62" s="14">
        <f t="shared" ca="1" si="0"/>
        <v>26.247775496235455</v>
      </c>
      <c r="G62" s="11" t="s">
        <v>188</v>
      </c>
      <c r="H62" s="12" t="s">
        <v>103</v>
      </c>
      <c r="I62" s="12" t="s">
        <v>104</v>
      </c>
      <c r="J62" s="11" t="s">
        <v>351</v>
      </c>
      <c r="K62" s="11" t="s">
        <v>106</v>
      </c>
      <c r="L62" s="11" t="s">
        <v>106</v>
      </c>
      <c r="M62" s="11" t="s">
        <v>352</v>
      </c>
      <c r="N62" s="11" t="s">
        <v>353</v>
      </c>
    </row>
    <row r="63" spans="1:14">
      <c r="A63">
        <v>62</v>
      </c>
      <c r="B63" s="11" t="s">
        <v>354</v>
      </c>
      <c r="C63" s="11" t="s">
        <v>283</v>
      </c>
      <c r="D63" s="12" t="s">
        <v>146</v>
      </c>
      <c r="E63" s="13">
        <v>34073</v>
      </c>
      <c r="F63" s="14">
        <f t="shared" ca="1" si="0"/>
        <v>30.92950034223135</v>
      </c>
      <c r="G63" s="11" t="s">
        <v>207</v>
      </c>
      <c r="H63" s="12" t="s">
        <v>103</v>
      </c>
      <c r="I63" s="12" t="s">
        <v>104</v>
      </c>
      <c r="J63" s="11" t="s">
        <v>355</v>
      </c>
      <c r="K63" s="11" t="s">
        <v>106</v>
      </c>
      <c r="L63" s="11">
        <v>48011</v>
      </c>
      <c r="M63" s="11" t="s">
        <v>162</v>
      </c>
      <c r="N63" s="11" t="s">
        <v>356</v>
      </c>
    </row>
    <row r="64" spans="1:14">
      <c r="A64">
        <v>63</v>
      </c>
      <c r="B64" s="11" t="s">
        <v>357</v>
      </c>
      <c r="C64" s="11" t="s">
        <v>269</v>
      </c>
      <c r="D64" s="12" t="s">
        <v>101</v>
      </c>
      <c r="E64" s="13">
        <v>35784</v>
      </c>
      <c r="F64" s="14">
        <f t="shared" ca="1" si="0"/>
        <v>26.245037645448324</v>
      </c>
      <c r="G64" s="11" t="s">
        <v>245</v>
      </c>
      <c r="H64" s="12" t="s">
        <v>103</v>
      </c>
      <c r="I64" s="12" t="s">
        <v>113</v>
      </c>
      <c r="J64" s="11" t="s">
        <v>358</v>
      </c>
      <c r="K64" s="11" t="s">
        <v>106</v>
      </c>
      <c r="L64" s="11">
        <v>27</v>
      </c>
      <c r="M64" s="11" t="s">
        <v>359</v>
      </c>
      <c r="N64" s="11" t="s">
        <v>360</v>
      </c>
    </row>
    <row r="65" spans="1:14" ht="14.4">
      <c r="A65">
        <v>64</v>
      </c>
      <c r="B65" s="15" t="s">
        <v>361</v>
      </c>
      <c r="C65" s="11" t="s">
        <v>283</v>
      </c>
      <c r="D65" s="12" t="s">
        <v>187</v>
      </c>
      <c r="E65" s="13">
        <v>35779</v>
      </c>
      <c r="F65" s="14">
        <f t="shared" ca="1" si="0"/>
        <v>26.258726899383984</v>
      </c>
      <c r="G65" s="11" t="s">
        <v>245</v>
      </c>
      <c r="H65" s="12" t="s">
        <v>125</v>
      </c>
      <c r="I65" s="12" t="s">
        <v>104</v>
      </c>
      <c r="J65" s="11" t="s">
        <v>362</v>
      </c>
      <c r="K65" s="11" t="s">
        <v>106</v>
      </c>
      <c r="L65" s="11" t="s">
        <v>106</v>
      </c>
      <c r="M65" s="11" t="s">
        <v>127</v>
      </c>
      <c r="N65" s="11" t="s">
        <v>363</v>
      </c>
    </row>
    <row r="66" spans="1:14">
      <c r="A66">
        <v>65</v>
      </c>
      <c r="B66" s="11" t="s">
        <v>364</v>
      </c>
      <c r="C66" s="11" t="s">
        <v>283</v>
      </c>
      <c r="D66" s="12" t="s">
        <v>187</v>
      </c>
      <c r="E66" s="13">
        <v>34050</v>
      </c>
      <c r="F66" s="14">
        <f t="shared" ref="F66:F129" ca="1" si="1">(TODAY()-E66)/365.25</f>
        <v>30.992470910335388</v>
      </c>
      <c r="G66" s="11">
        <v>52092</v>
      </c>
      <c r="H66" s="12" t="s">
        <v>103</v>
      </c>
      <c r="I66" s="12" t="s">
        <v>104</v>
      </c>
      <c r="J66" s="11" t="s">
        <v>141</v>
      </c>
      <c r="K66" s="11" t="s">
        <v>106</v>
      </c>
      <c r="L66" s="11" t="s">
        <v>106</v>
      </c>
      <c r="M66" s="11" t="s">
        <v>142</v>
      </c>
      <c r="N66" s="11" t="s">
        <v>365</v>
      </c>
    </row>
    <row r="67" spans="1:14">
      <c r="A67">
        <v>66</v>
      </c>
      <c r="B67" s="11" t="s">
        <v>366</v>
      </c>
      <c r="C67" s="11" t="s">
        <v>193</v>
      </c>
      <c r="D67" s="12" t="s">
        <v>101</v>
      </c>
      <c r="E67" s="13">
        <v>33772</v>
      </c>
      <c r="F67" s="14">
        <f t="shared" ca="1" si="1"/>
        <v>31.753593429158112</v>
      </c>
      <c r="G67" s="11">
        <v>51392</v>
      </c>
      <c r="H67" s="12" t="s">
        <v>103</v>
      </c>
      <c r="I67" s="12" t="s">
        <v>104</v>
      </c>
      <c r="J67" s="11" t="s">
        <v>367</v>
      </c>
      <c r="K67" s="11" t="s">
        <v>106</v>
      </c>
      <c r="L67" s="11">
        <v>20158</v>
      </c>
      <c r="M67" s="11" t="s">
        <v>368</v>
      </c>
      <c r="N67" s="11" t="s">
        <v>369</v>
      </c>
    </row>
    <row r="68" spans="1:14">
      <c r="A68">
        <v>67</v>
      </c>
      <c r="B68" s="11" t="s">
        <v>370</v>
      </c>
      <c r="C68" s="11" t="s">
        <v>371</v>
      </c>
      <c r="D68" s="12" t="s">
        <v>101</v>
      </c>
      <c r="E68" s="13">
        <v>36842</v>
      </c>
      <c r="F68" s="14">
        <f t="shared" ca="1" si="1"/>
        <v>23.348391512662559</v>
      </c>
      <c r="G68" s="11" t="s">
        <v>188</v>
      </c>
      <c r="H68" s="12" t="s">
        <v>103</v>
      </c>
      <c r="I68" s="12" t="s">
        <v>104</v>
      </c>
      <c r="J68" s="11" t="s">
        <v>372</v>
      </c>
      <c r="K68" s="11" t="s">
        <v>373</v>
      </c>
      <c r="L68" s="11" t="s">
        <v>374</v>
      </c>
      <c r="M68" s="11" t="s">
        <v>108</v>
      </c>
      <c r="N68" s="11" t="s">
        <v>375</v>
      </c>
    </row>
    <row r="69" spans="1:14">
      <c r="A69">
        <v>68</v>
      </c>
      <c r="B69" s="11" t="s">
        <v>214</v>
      </c>
      <c r="C69" s="11" t="s">
        <v>111</v>
      </c>
      <c r="D69" s="12" t="s">
        <v>124</v>
      </c>
      <c r="E69" s="13">
        <v>35349</v>
      </c>
      <c r="F69" s="14">
        <f t="shared" ca="1" si="1"/>
        <v>27.436002737850789</v>
      </c>
      <c r="G69" s="11" t="s">
        <v>188</v>
      </c>
      <c r="H69" s="12" t="s">
        <v>103</v>
      </c>
      <c r="I69" s="12" t="s">
        <v>104</v>
      </c>
      <c r="J69" s="11" t="s">
        <v>376</v>
      </c>
      <c r="K69" s="11" t="s">
        <v>106</v>
      </c>
      <c r="L69" s="11" t="s">
        <v>377</v>
      </c>
      <c r="M69" s="11" t="s">
        <v>378</v>
      </c>
      <c r="N69" s="11" t="s">
        <v>379</v>
      </c>
    </row>
    <row r="70" spans="1:14">
      <c r="A70">
        <v>69</v>
      </c>
      <c r="B70" s="11" t="s">
        <v>186</v>
      </c>
      <c r="C70" s="11" t="s">
        <v>111</v>
      </c>
      <c r="D70" s="12" t="s">
        <v>101</v>
      </c>
      <c r="E70" s="13">
        <v>35363</v>
      </c>
      <c r="F70" s="14">
        <f t="shared" ca="1" si="1"/>
        <v>27.397672826830938</v>
      </c>
      <c r="G70" s="11" t="s">
        <v>380</v>
      </c>
      <c r="H70" s="12" t="s">
        <v>103</v>
      </c>
      <c r="I70" s="12" t="s">
        <v>152</v>
      </c>
      <c r="J70" s="11" t="s">
        <v>339</v>
      </c>
      <c r="K70" s="11" t="s">
        <v>106</v>
      </c>
      <c r="L70" s="11">
        <v>116001</v>
      </c>
      <c r="M70" s="11" t="s">
        <v>340</v>
      </c>
      <c r="N70" s="11" t="s">
        <v>381</v>
      </c>
    </row>
    <row r="71" spans="1:14">
      <c r="A71">
        <v>70</v>
      </c>
      <c r="B71" s="11" t="s">
        <v>382</v>
      </c>
      <c r="C71" s="11" t="s">
        <v>186</v>
      </c>
      <c r="D71" s="12" t="s">
        <v>124</v>
      </c>
      <c r="E71" s="13">
        <v>35812</v>
      </c>
      <c r="F71" s="14">
        <f t="shared" ca="1" si="1"/>
        <v>26.168377823408623</v>
      </c>
      <c r="G71" s="11">
        <v>52013</v>
      </c>
      <c r="H71" s="12" t="s">
        <v>103</v>
      </c>
      <c r="I71" s="12" t="s">
        <v>104</v>
      </c>
      <c r="J71" s="11" t="s">
        <v>67</v>
      </c>
      <c r="K71" s="11" t="s">
        <v>106</v>
      </c>
      <c r="L71" s="11">
        <v>75116</v>
      </c>
      <c r="M71" s="11" t="s">
        <v>383</v>
      </c>
      <c r="N71" s="11" t="s">
        <v>384</v>
      </c>
    </row>
    <row r="72" spans="1:14">
      <c r="A72">
        <v>71</v>
      </c>
      <c r="B72" s="11" t="s">
        <v>385</v>
      </c>
      <c r="C72" s="11" t="s">
        <v>111</v>
      </c>
      <c r="D72" s="12" t="s">
        <v>124</v>
      </c>
      <c r="E72" s="13">
        <v>35891</v>
      </c>
      <c r="F72" s="14">
        <f t="shared" ca="1" si="1"/>
        <v>25.952087611225188</v>
      </c>
      <c r="G72" s="11" t="s">
        <v>188</v>
      </c>
      <c r="H72" s="12" t="s">
        <v>103</v>
      </c>
      <c r="I72" s="12" t="s">
        <v>152</v>
      </c>
      <c r="J72" s="11" t="s">
        <v>106</v>
      </c>
      <c r="K72" s="11" t="s">
        <v>106</v>
      </c>
      <c r="L72" s="11">
        <v>18960</v>
      </c>
      <c r="M72" s="11" t="s">
        <v>386</v>
      </c>
      <c r="N72" s="11" t="s">
        <v>387</v>
      </c>
    </row>
    <row r="73" spans="1:14">
      <c r="A73">
        <v>72</v>
      </c>
      <c r="B73" s="11" t="s">
        <v>388</v>
      </c>
      <c r="C73" s="11" t="s">
        <v>357</v>
      </c>
      <c r="D73" s="12" t="s">
        <v>101</v>
      </c>
      <c r="E73" s="13">
        <v>35880</v>
      </c>
      <c r="F73" s="14">
        <f t="shared" ca="1" si="1"/>
        <v>25.982203969883642</v>
      </c>
      <c r="G73" s="11">
        <v>52687</v>
      </c>
      <c r="H73" s="12" t="s">
        <v>103</v>
      </c>
      <c r="I73" s="12" t="s">
        <v>104</v>
      </c>
      <c r="J73" s="11" t="s">
        <v>351</v>
      </c>
      <c r="K73" s="11" t="s">
        <v>106</v>
      </c>
      <c r="L73" s="11" t="s">
        <v>389</v>
      </c>
      <c r="M73" s="11" t="s">
        <v>352</v>
      </c>
      <c r="N73" s="11" t="s">
        <v>390</v>
      </c>
    </row>
    <row r="74" spans="1:14">
      <c r="A74">
        <v>73</v>
      </c>
      <c r="B74" s="11" t="s">
        <v>391</v>
      </c>
      <c r="C74" s="11" t="s">
        <v>111</v>
      </c>
      <c r="D74" s="12" t="s">
        <v>101</v>
      </c>
      <c r="E74" s="13">
        <v>36846</v>
      </c>
      <c r="F74" s="14">
        <f t="shared" ca="1" si="1"/>
        <v>23.337440109514031</v>
      </c>
      <c r="G74" s="11" t="s">
        <v>380</v>
      </c>
      <c r="H74" s="12" t="s">
        <v>103</v>
      </c>
      <c r="I74" s="12" t="s">
        <v>113</v>
      </c>
      <c r="J74" s="11" t="s">
        <v>322</v>
      </c>
      <c r="K74" s="11" t="s">
        <v>106</v>
      </c>
      <c r="L74" s="11">
        <v>66267</v>
      </c>
      <c r="M74" s="11" t="s">
        <v>323</v>
      </c>
      <c r="N74" s="11" t="s">
        <v>392</v>
      </c>
    </row>
    <row r="75" spans="1:14">
      <c r="A75">
        <v>74</v>
      </c>
      <c r="B75" s="11" t="s">
        <v>393</v>
      </c>
      <c r="C75" s="11" t="s">
        <v>371</v>
      </c>
      <c r="D75" s="12" t="s">
        <v>101</v>
      </c>
      <c r="E75" s="13">
        <v>36832</v>
      </c>
      <c r="F75" s="14">
        <f t="shared" ca="1" si="1"/>
        <v>23.375770020533881</v>
      </c>
      <c r="G75" s="11" t="s">
        <v>394</v>
      </c>
      <c r="H75" s="12" t="s">
        <v>103</v>
      </c>
      <c r="I75" s="12" t="s">
        <v>104</v>
      </c>
      <c r="J75" s="11" t="s">
        <v>395</v>
      </c>
      <c r="K75" s="11" t="s">
        <v>106</v>
      </c>
      <c r="L75" s="11" t="s">
        <v>396</v>
      </c>
      <c r="M75" s="11" t="s">
        <v>108</v>
      </c>
      <c r="N75" s="11" t="s">
        <v>397</v>
      </c>
    </row>
    <row r="76" spans="1:14">
      <c r="A76">
        <v>75</v>
      </c>
      <c r="B76" s="11" t="s">
        <v>398</v>
      </c>
      <c r="C76" s="11" t="s">
        <v>193</v>
      </c>
      <c r="D76" s="12" t="s">
        <v>112</v>
      </c>
      <c r="E76" s="13">
        <v>34844</v>
      </c>
      <c r="F76" s="14">
        <f t="shared" ca="1" si="1"/>
        <v>28.8186173853525</v>
      </c>
      <c r="G76" s="11">
        <v>50121</v>
      </c>
      <c r="H76" s="12" t="s">
        <v>103</v>
      </c>
      <c r="I76" s="12" t="s">
        <v>104</v>
      </c>
      <c r="J76" s="11" t="s">
        <v>399</v>
      </c>
      <c r="K76" s="11" t="s">
        <v>400</v>
      </c>
      <c r="L76" s="11" t="s">
        <v>401</v>
      </c>
      <c r="M76" s="11" t="s">
        <v>108</v>
      </c>
      <c r="N76" s="11" t="s">
        <v>402</v>
      </c>
    </row>
    <row r="77" spans="1:14">
      <c r="A77">
        <v>76</v>
      </c>
      <c r="B77" s="12" t="s">
        <v>403</v>
      </c>
      <c r="C77" s="11" t="s">
        <v>371</v>
      </c>
      <c r="D77" s="12" t="s">
        <v>187</v>
      </c>
      <c r="E77" s="13">
        <v>36828</v>
      </c>
      <c r="F77" s="14">
        <f t="shared" ca="1" si="1"/>
        <v>23.38672142368241</v>
      </c>
      <c r="G77" s="11" t="s">
        <v>207</v>
      </c>
      <c r="H77" s="12" t="s">
        <v>103</v>
      </c>
      <c r="I77" s="12" t="s">
        <v>152</v>
      </c>
      <c r="J77" s="11" t="s">
        <v>404</v>
      </c>
      <c r="K77" s="11" t="s">
        <v>405</v>
      </c>
      <c r="L77" s="11">
        <v>4000</v>
      </c>
      <c r="M77" s="11" t="s">
        <v>133</v>
      </c>
      <c r="N77" s="11" t="s">
        <v>406</v>
      </c>
    </row>
    <row r="78" spans="1:14">
      <c r="A78">
        <v>77</v>
      </c>
      <c r="B78" s="11" t="s">
        <v>407</v>
      </c>
      <c r="C78" s="11" t="s">
        <v>193</v>
      </c>
      <c r="D78" s="12" t="s">
        <v>124</v>
      </c>
      <c r="E78" s="13">
        <v>36776</v>
      </c>
      <c r="F78" s="14">
        <f t="shared" ca="1" si="1"/>
        <v>23.529089664613277</v>
      </c>
      <c r="G78" s="11" t="s">
        <v>408</v>
      </c>
      <c r="H78" s="12" t="s">
        <v>103</v>
      </c>
      <c r="I78" s="12" t="s">
        <v>104</v>
      </c>
      <c r="J78" s="11" t="s">
        <v>351</v>
      </c>
      <c r="K78" s="11" t="s">
        <v>106</v>
      </c>
      <c r="L78" s="11" t="s">
        <v>106</v>
      </c>
      <c r="M78" s="11" t="s">
        <v>352</v>
      </c>
      <c r="N78" s="11" t="s">
        <v>409</v>
      </c>
    </row>
    <row r="79" spans="1:14">
      <c r="A79">
        <v>78</v>
      </c>
      <c r="B79" s="11" t="s">
        <v>410</v>
      </c>
      <c r="C79" s="11" t="s">
        <v>411</v>
      </c>
      <c r="D79" s="12" t="s">
        <v>101</v>
      </c>
      <c r="E79" s="13">
        <v>35852</v>
      </c>
      <c r="F79" s="14">
        <f t="shared" ca="1" si="1"/>
        <v>26.05886379192334</v>
      </c>
      <c r="G79" s="11" t="s">
        <v>412</v>
      </c>
      <c r="H79" s="12" t="s">
        <v>103</v>
      </c>
      <c r="I79" s="12" t="s">
        <v>104</v>
      </c>
      <c r="J79" s="11" t="s">
        <v>199</v>
      </c>
      <c r="K79" s="11" t="s">
        <v>106</v>
      </c>
      <c r="L79" s="11">
        <v>2170</v>
      </c>
      <c r="M79" s="11" t="s">
        <v>200</v>
      </c>
      <c r="N79" s="11" t="s">
        <v>413</v>
      </c>
    </row>
    <row r="80" spans="1:14">
      <c r="A80">
        <v>79</v>
      </c>
      <c r="B80" s="11" t="s">
        <v>414</v>
      </c>
      <c r="C80" s="11" t="s">
        <v>411</v>
      </c>
      <c r="D80" s="12" t="s">
        <v>101</v>
      </c>
      <c r="E80" s="13">
        <v>34857</v>
      </c>
      <c r="F80" s="14">
        <f t="shared" ca="1" si="1"/>
        <v>28.78302532511978</v>
      </c>
      <c r="G80" s="11">
        <v>21950</v>
      </c>
      <c r="H80" s="12" t="s">
        <v>125</v>
      </c>
      <c r="I80" s="12" t="s">
        <v>104</v>
      </c>
      <c r="J80" s="11" t="s">
        <v>415</v>
      </c>
      <c r="K80" s="11" t="s">
        <v>106</v>
      </c>
      <c r="L80" s="11">
        <v>2196</v>
      </c>
      <c r="M80" s="11" t="s">
        <v>149</v>
      </c>
      <c r="N80" s="11" t="s">
        <v>416</v>
      </c>
    </row>
    <row r="81" spans="1:14">
      <c r="A81">
        <v>80</v>
      </c>
      <c r="B81" s="11" t="s">
        <v>417</v>
      </c>
      <c r="C81" s="11" t="s">
        <v>193</v>
      </c>
      <c r="D81" s="12" t="s">
        <v>187</v>
      </c>
      <c r="E81" s="13">
        <v>33768</v>
      </c>
      <c r="F81" s="14">
        <f t="shared" ca="1" si="1"/>
        <v>31.76454483230664</v>
      </c>
      <c r="G81" s="11" t="s">
        <v>266</v>
      </c>
      <c r="H81" s="12" t="s">
        <v>103</v>
      </c>
      <c r="I81" s="12" t="s">
        <v>152</v>
      </c>
      <c r="J81" s="11" t="s">
        <v>280</v>
      </c>
      <c r="K81" s="11" t="s">
        <v>106</v>
      </c>
      <c r="L81" s="11">
        <v>10270</v>
      </c>
      <c r="M81" s="11" t="s">
        <v>281</v>
      </c>
      <c r="N81" s="11" t="s">
        <v>418</v>
      </c>
    </row>
    <row r="82" spans="1:14">
      <c r="A82">
        <v>81</v>
      </c>
      <c r="B82" s="11" t="s">
        <v>419</v>
      </c>
      <c r="C82" s="11" t="s">
        <v>214</v>
      </c>
      <c r="D82" s="12" t="s">
        <v>101</v>
      </c>
      <c r="E82" s="13">
        <v>35817</v>
      </c>
      <c r="F82" s="14">
        <f t="shared" ca="1" si="1"/>
        <v>26.154688569472963</v>
      </c>
      <c r="G82" s="11" t="s">
        <v>420</v>
      </c>
      <c r="H82" s="12" t="s">
        <v>103</v>
      </c>
      <c r="I82" s="12" t="s">
        <v>104</v>
      </c>
      <c r="J82" s="11" t="s">
        <v>421</v>
      </c>
      <c r="K82" s="11" t="s">
        <v>106</v>
      </c>
      <c r="L82" s="11" t="s">
        <v>422</v>
      </c>
      <c r="M82" s="11" t="s">
        <v>242</v>
      </c>
      <c r="N82" s="11" t="s">
        <v>423</v>
      </c>
    </row>
    <row r="83" spans="1:14">
      <c r="A83">
        <v>82</v>
      </c>
      <c r="B83" s="11" t="s">
        <v>424</v>
      </c>
      <c r="C83" s="11" t="s">
        <v>214</v>
      </c>
      <c r="D83" s="12" t="s">
        <v>101</v>
      </c>
      <c r="E83" s="13">
        <v>35867</v>
      </c>
      <c r="F83" s="14">
        <f t="shared" ca="1" si="1"/>
        <v>26.017796030116358</v>
      </c>
      <c r="G83" s="11" t="s">
        <v>412</v>
      </c>
      <c r="H83" s="12" t="s">
        <v>103</v>
      </c>
      <c r="I83" s="12" t="s">
        <v>152</v>
      </c>
      <c r="J83" s="11" t="s">
        <v>425</v>
      </c>
      <c r="K83" s="11" t="s">
        <v>106</v>
      </c>
      <c r="L83" s="11">
        <v>200001</v>
      </c>
      <c r="M83" s="11" t="s">
        <v>340</v>
      </c>
      <c r="N83" s="11" t="s">
        <v>426</v>
      </c>
    </row>
    <row r="84" spans="1:14">
      <c r="A84">
        <v>83</v>
      </c>
      <c r="B84" s="11" t="s">
        <v>427</v>
      </c>
      <c r="C84" s="11" t="s">
        <v>214</v>
      </c>
      <c r="D84" s="12" t="s">
        <v>124</v>
      </c>
      <c r="E84" s="13">
        <v>35342</v>
      </c>
      <c r="F84" s="14">
        <f t="shared" ca="1" si="1"/>
        <v>27.455167693360711</v>
      </c>
      <c r="G84" s="11" t="s">
        <v>428</v>
      </c>
      <c r="H84" s="12" t="s">
        <v>103</v>
      </c>
      <c r="I84" s="12" t="s">
        <v>104</v>
      </c>
      <c r="J84" s="11" t="s">
        <v>429</v>
      </c>
      <c r="K84" s="11" t="s">
        <v>106</v>
      </c>
      <c r="L84" s="11" t="s">
        <v>106</v>
      </c>
      <c r="M84" s="11" t="s">
        <v>127</v>
      </c>
      <c r="N84" s="11" t="s">
        <v>430</v>
      </c>
    </row>
    <row r="85" spans="1:14">
      <c r="A85">
        <v>84</v>
      </c>
      <c r="B85" s="11" t="s">
        <v>431</v>
      </c>
      <c r="C85" s="11" t="s">
        <v>186</v>
      </c>
      <c r="D85" s="12" t="s">
        <v>124</v>
      </c>
      <c r="E85" s="13">
        <v>35847</v>
      </c>
      <c r="F85" s="14">
        <f t="shared" ca="1" si="1"/>
        <v>26.072553045858999</v>
      </c>
      <c r="G85" s="11" t="s">
        <v>432</v>
      </c>
      <c r="H85" s="12" t="s">
        <v>103</v>
      </c>
      <c r="I85" s="12" t="s">
        <v>152</v>
      </c>
      <c r="J85" s="11" t="s">
        <v>182</v>
      </c>
      <c r="K85" s="11" t="s">
        <v>106</v>
      </c>
      <c r="L85" s="11">
        <v>59000</v>
      </c>
      <c r="M85" s="11" t="s">
        <v>183</v>
      </c>
      <c r="N85" s="11" t="s">
        <v>433</v>
      </c>
    </row>
    <row r="86" spans="1:14">
      <c r="A86">
        <v>85</v>
      </c>
      <c r="B86" s="11" t="s">
        <v>434</v>
      </c>
      <c r="C86" s="11" t="s">
        <v>214</v>
      </c>
      <c r="D86" s="12" t="s">
        <v>101</v>
      </c>
      <c r="E86" s="13">
        <v>36746</v>
      </c>
      <c r="F86" s="14">
        <f t="shared" ca="1" si="1"/>
        <v>23.611225188227241</v>
      </c>
      <c r="G86" s="11" t="s">
        <v>147</v>
      </c>
      <c r="H86" s="12" t="s">
        <v>103</v>
      </c>
      <c r="I86" s="12" t="s">
        <v>104</v>
      </c>
      <c r="J86" s="11" t="s">
        <v>161</v>
      </c>
      <c r="K86" s="11" t="s">
        <v>106</v>
      </c>
      <c r="L86" s="11">
        <v>28046</v>
      </c>
      <c r="M86" s="11" t="s">
        <v>162</v>
      </c>
      <c r="N86" s="11" t="s">
        <v>435</v>
      </c>
    </row>
    <row r="87" spans="1:14">
      <c r="A87">
        <v>86</v>
      </c>
      <c r="B87" s="11" t="s">
        <v>436</v>
      </c>
      <c r="C87" s="11" t="s">
        <v>283</v>
      </c>
      <c r="D87" s="12" t="s">
        <v>112</v>
      </c>
      <c r="E87" s="13">
        <v>35876</v>
      </c>
      <c r="F87" s="14">
        <f t="shared" ca="1" si="1"/>
        <v>25.99315537303217</v>
      </c>
      <c r="G87" s="11" t="s">
        <v>412</v>
      </c>
      <c r="H87" s="12" t="s">
        <v>103</v>
      </c>
      <c r="I87" s="12" t="s">
        <v>113</v>
      </c>
      <c r="J87" s="11" t="s">
        <v>437</v>
      </c>
      <c r="K87" s="11" t="s">
        <v>262</v>
      </c>
      <c r="L87" s="11">
        <v>94111</v>
      </c>
      <c r="M87" s="11" t="s">
        <v>116</v>
      </c>
      <c r="N87" s="11" t="s">
        <v>438</v>
      </c>
    </row>
    <row r="88" spans="1:14">
      <c r="A88">
        <v>87</v>
      </c>
      <c r="B88" s="11" t="s">
        <v>371</v>
      </c>
      <c r="C88" s="11" t="s">
        <v>283</v>
      </c>
      <c r="D88" s="12" t="s">
        <v>124</v>
      </c>
      <c r="E88" s="13">
        <v>35354</v>
      </c>
      <c r="F88" s="14">
        <f t="shared" ca="1" si="1"/>
        <v>27.422313483915126</v>
      </c>
      <c r="G88" s="11" t="s">
        <v>439</v>
      </c>
      <c r="H88" s="12" t="s">
        <v>103</v>
      </c>
      <c r="I88" s="12" t="s">
        <v>113</v>
      </c>
      <c r="J88" s="11" t="s">
        <v>440</v>
      </c>
      <c r="K88" s="11" t="s">
        <v>441</v>
      </c>
      <c r="L88" s="11">
        <v>1060</v>
      </c>
      <c r="M88" s="11" t="s">
        <v>442</v>
      </c>
      <c r="N88" s="11" t="s">
        <v>443</v>
      </c>
    </row>
    <row r="89" spans="1:14">
      <c r="A89">
        <v>88</v>
      </c>
      <c r="B89" s="11" t="s">
        <v>444</v>
      </c>
      <c r="C89" s="11" t="s">
        <v>411</v>
      </c>
      <c r="D89" s="12" t="s">
        <v>101</v>
      </c>
      <c r="E89" s="13">
        <v>36825</v>
      </c>
      <c r="F89" s="14">
        <f t="shared" ca="1" si="1"/>
        <v>23.394934976043807</v>
      </c>
      <c r="G89" s="11"/>
      <c r="H89" s="12" t="s">
        <v>103</v>
      </c>
      <c r="I89" s="12" t="s">
        <v>104</v>
      </c>
      <c r="J89" s="11" t="s">
        <v>376</v>
      </c>
      <c r="K89" s="11" t="s">
        <v>106</v>
      </c>
      <c r="L89" s="11" t="s">
        <v>377</v>
      </c>
      <c r="M89" s="11" t="s">
        <v>378</v>
      </c>
      <c r="N89" s="11" t="s">
        <v>445</v>
      </c>
    </row>
    <row r="90" spans="1:14">
      <c r="A90">
        <v>89</v>
      </c>
      <c r="B90" s="11" t="s">
        <v>446</v>
      </c>
      <c r="C90" s="11" t="s">
        <v>283</v>
      </c>
      <c r="D90" s="12" t="s">
        <v>101</v>
      </c>
      <c r="E90" s="13">
        <v>36768</v>
      </c>
      <c r="F90" s="14">
        <f t="shared" ca="1" si="1"/>
        <v>23.550992470910334</v>
      </c>
      <c r="G90" s="11" t="s">
        <v>432</v>
      </c>
      <c r="H90" s="12" t="s">
        <v>103</v>
      </c>
      <c r="I90" s="12" t="s">
        <v>113</v>
      </c>
      <c r="J90" s="11" t="s">
        <v>447</v>
      </c>
      <c r="K90" s="11" t="s">
        <v>257</v>
      </c>
      <c r="L90" s="11" t="s">
        <v>448</v>
      </c>
      <c r="M90" s="11" t="s">
        <v>211</v>
      </c>
      <c r="N90" s="11" t="s">
        <v>449</v>
      </c>
    </row>
    <row r="91" spans="1:14" ht="14.4">
      <c r="A91">
        <v>90</v>
      </c>
      <c r="B91" s="15" t="s">
        <v>450</v>
      </c>
      <c r="C91" s="11" t="s">
        <v>283</v>
      </c>
      <c r="D91" s="12" t="s">
        <v>124</v>
      </c>
      <c r="E91" s="13">
        <v>32886</v>
      </c>
      <c r="F91" s="14">
        <f t="shared" ca="1" si="1"/>
        <v>34.179329226557151</v>
      </c>
      <c r="G91" s="11" t="s">
        <v>439</v>
      </c>
      <c r="H91" s="12" t="s">
        <v>103</v>
      </c>
      <c r="I91" s="12" t="s">
        <v>104</v>
      </c>
      <c r="J91" s="11" t="s">
        <v>199</v>
      </c>
      <c r="K91" s="11" t="s">
        <v>106</v>
      </c>
      <c r="L91" s="11">
        <v>2170</v>
      </c>
      <c r="M91" s="11" t="s">
        <v>200</v>
      </c>
      <c r="N91" s="11" t="s">
        <v>451</v>
      </c>
    </row>
    <row r="92" spans="1:14">
      <c r="A92">
        <v>91</v>
      </c>
      <c r="B92" s="12" t="s">
        <v>452</v>
      </c>
      <c r="C92" s="11" t="s">
        <v>283</v>
      </c>
      <c r="D92" s="12" t="s">
        <v>124</v>
      </c>
      <c r="E92" s="13">
        <v>35768</v>
      </c>
      <c r="F92" s="14">
        <f t="shared" ca="1" si="1"/>
        <v>26.288843258042437</v>
      </c>
      <c r="G92" s="11" t="s">
        <v>412</v>
      </c>
      <c r="H92" s="12" t="s">
        <v>103</v>
      </c>
      <c r="I92" s="12" t="s">
        <v>113</v>
      </c>
      <c r="J92" s="11" t="s">
        <v>78</v>
      </c>
      <c r="K92" s="11" t="s">
        <v>114</v>
      </c>
      <c r="L92" s="11" t="s">
        <v>115</v>
      </c>
      <c r="M92" s="11" t="s">
        <v>116</v>
      </c>
      <c r="N92" s="11" t="s">
        <v>453</v>
      </c>
    </row>
    <row r="93" spans="1:14">
      <c r="A93">
        <v>92</v>
      </c>
      <c r="B93" s="11" t="s">
        <v>454</v>
      </c>
      <c r="C93" s="11" t="s">
        <v>411</v>
      </c>
      <c r="D93" s="12" t="s">
        <v>112</v>
      </c>
      <c r="E93" s="13">
        <v>33774</v>
      </c>
      <c r="F93" s="14">
        <f t="shared" ca="1" si="1"/>
        <v>31.748117727583846</v>
      </c>
      <c r="G93" s="11">
        <v>51488</v>
      </c>
      <c r="H93" s="12" t="s">
        <v>103</v>
      </c>
      <c r="I93" s="12" t="s">
        <v>104</v>
      </c>
      <c r="J93" s="11" t="s">
        <v>429</v>
      </c>
      <c r="K93" s="11" t="s">
        <v>106</v>
      </c>
      <c r="L93" s="11">
        <v>560008</v>
      </c>
      <c r="M93" s="11" t="s">
        <v>127</v>
      </c>
      <c r="N93" s="11" t="s">
        <v>455</v>
      </c>
    </row>
    <row r="94" spans="1:14">
      <c r="A94">
        <v>93</v>
      </c>
      <c r="B94" s="11" t="s">
        <v>456</v>
      </c>
      <c r="C94" s="11"/>
      <c r="D94" s="12" t="s">
        <v>146</v>
      </c>
      <c r="E94" s="13">
        <v>34842</v>
      </c>
      <c r="F94" s="14">
        <f t="shared" ca="1" si="1"/>
        <v>28.824093086926762</v>
      </c>
      <c r="G94" s="11" t="s">
        <v>439</v>
      </c>
      <c r="H94" s="12" t="s">
        <v>103</v>
      </c>
      <c r="I94" s="12" t="s">
        <v>152</v>
      </c>
      <c r="J94" s="11" t="s">
        <v>289</v>
      </c>
      <c r="K94" s="11" t="s">
        <v>106</v>
      </c>
      <c r="L94" s="11">
        <v>104</v>
      </c>
      <c r="M94" s="11" t="s">
        <v>290</v>
      </c>
      <c r="N94" s="11" t="s">
        <v>457</v>
      </c>
    </row>
    <row r="95" spans="1:14">
      <c r="A95">
        <v>94</v>
      </c>
      <c r="B95" s="11" t="s">
        <v>458</v>
      </c>
      <c r="C95" s="11" t="s">
        <v>111</v>
      </c>
      <c r="D95" s="12" t="s">
        <v>101</v>
      </c>
      <c r="E95" s="13">
        <v>33769</v>
      </c>
      <c r="F95" s="14">
        <f t="shared" ca="1" si="1"/>
        <v>31.761806981519506</v>
      </c>
      <c r="G95" s="11" t="s">
        <v>412</v>
      </c>
      <c r="H95" s="12" t="s">
        <v>103</v>
      </c>
      <c r="I95" s="12" t="s">
        <v>113</v>
      </c>
      <c r="J95" s="11" t="s">
        <v>459</v>
      </c>
      <c r="K95" s="11" t="s">
        <v>106</v>
      </c>
      <c r="L95" s="11">
        <v>11700</v>
      </c>
      <c r="M95" s="11" t="s">
        <v>323</v>
      </c>
      <c r="N95" s="11" t="s">
        <v>460</v>
      </c>
    </row>
    <row r="96" spans="1:14">
      <c r="A96">
        <v>95</v>
      </c>
      <c r="B96" s="11" t="s">
        <v>461</v>
      </c>
      <c r="C96" s="11" t="s">
        <v>111</v>
      </c>
      <c r="D96" s="12" t="s">
        <v>101</v>
      </c>
      <c r="E96" s="13">
        <v>33297</v>
      </c>
      <c r="F96" s="14">
        <f t="shared" ca="1" si="1"/>
        <v>33.054072553045856</v>
      </c>
      <c r="G96" s="11" t="s">
        <v>439</v>
      </c>
      <c r="H96" s="12" t="s">
        <v>103</v>
      </c>
      <c r="I96" s="12" t="s">
        <v>113</v>
      </c>
      <c r="J96" s="11" t="s">
        <v>462</v>
      </c>
      <c r="K96" s="11" t="s">
        <v>106</v>
      </c>
      <c r="L96" s="11" t="s">
        <v>463</v>
      </c>
      <c r="M96" s="11" t="s">
        <v>167</v>
      </c>
      <c r="N96" s="11" t="s">
        <v>464</v>
      </c>
    </row>
    <row r="97" spans="1:14">
      <c r="A97">
        <v>96</v>
      </c>
      <c r="B97" s="11" t="s">
        <v>465</v>
      </c>
      <c r="C97" s="11" t="s">
        <v>111</v>
      </c>
      <c r="D97" s="12" t="s">
        <v>101</v>
      </c>
      <c r="E97" s="13">
        <v>35778</v>
      </c>
      <c r="F97" s="14">
        <f t="shared" ca="1" si="1"/>
        <v>26.261464750171115</v>
      </c>
      <c r="G97" s="11" t="s">
        <v>439</v>
      </c>
      <c r="H97" s="12" t="s">
        <v>103</v>
      </c>
      <c r="I97" s="12" t="s">
        <v>113</v>
      </c>
      <c r="J97" s="11" t="s">
        <v>447</v>
      </c>
      <c r="K97" s="11" t="s">
        <v>257</v>
      </c>
      <c r="L97" s="11" t="s">
        <v>448</v>
      </c>
      <c r="M97" s="11" t="s">
        <v>211</v>
      </c>
      <c r="N97" s="11" t="s">
        <v>466</v>
      </c>
    </row>
    <row r="98" spans="1:14">
      <c r="A98">
        <v>97</v>
      </c>
      <c r="B98" s="11" t="s">
        <v>467</v>
      </c>
      <c r="C98" s="11"/>
      <c r="D98" s="12" t="s">
        <v>101</v>
      </c>
      <c r="E98" s="13">
        <v>34071</v>
      </c>
      <c r="F98" s="14">
        <f t="shared" ca="1" si="1"/>
        <v>30.934976043805612</v>
      </c>
      <c r="G98" s="11" t="s">
        <v>188</v>
      </c>
      <c r="H98" s="12" t="s">
        <v>103</v>
      </c>
      <c r="I98" s="12" t="s">
        <v>152</v>
      </c>
      <c r="J98" s="11" t="s">
        <v>81</v>
      </c>
      <c r="K98" s="11" t="s">
        <v>106</v>
      </c>
      <c r="L98" s="11" t="s">
        <v>468</v>
      </c>
      <c r="M98" s="11" t="s">
        <v>469</v>
      </c>
      <c r="N98" s="11" t="s">
        <v>470</v>
      </c>
    </row>
    <row r="99" spans="1:14">
      <c r="A99">
        <v>98</v>
      </c>
      <c r="B99" s="11" t="s">
        <v>471</v>
      </c>
      <c r="C99" s="11" t="s">
        <v>472</v>
      </c>
      <c r="D99" s="12" t="s">
        <v>112</v>
      </c>
      <c r="E99" s="13">
        <v>34828</v>
      </c>
      <c r="F99" s="14">
        <f t="shared" ca="1" si="1"/>
        <v>28.862422997946613</v>
      </c>
      <c r="G99" s="11" t="s">
        <v>432</v>
      </c>
      <c r="H99" s="12" t="s">
        <v>103</v>
      </c>
      <c r="I99" s="12" t="s">
        <v>152</v>
      </c>
      <c r="J99" s="11" t="s">
        <v>339</v>
      </c>
      <c r="K99" s="11" t="s">
        <v>106</v>
      </c>
      <c r="L99" s="11">
        <v>116001</v>
      </c>
      <c r="M99" s="11" t="s">
        <v>340</v>
      </c>
      <c r="N99" s="11" t="s">
        <v>473</v>
      </c>
    </row>
    <row r="100" spans="1:14">
      <c r="A100">
        <v>99</v>
      </c>
      <c r="B100" s="11" t="s">
        <v>474</v>
      </c>
      <c r="C100" s="11" t="s">
        <v>111</v>
      </c>
      <c r="D100" s="12" t="s">
        <v>124</v>
      </c>
      <c r="E100" s="13">
        <v>36401</v>
      </c>
      <c r="F100" s="14">
        <f t="shared" ca="1" si="1"/>
        <v>24.555783709787818</v>
      </c>
      <c r="G100" s="11" t="s">
        <v>432</v>
      </c>
      <c r="H100" s="12" t="s">
        <v>103</v>
      </c>
      <c r="I100" s="12" t="s">
        <v>113</v>
      </c>
      <c r="J100" s="11" t="s">
        <v>136</v>
      </c>
      <c r="K100" s="11" t="s">
        <v>106</v>
      </c>
      <c r="L100" s="11" t="s">
        <v>137</v>
      </c>
      <c r="M100" s="11" t="s">
        <v>138</v>
      </c>
      <c r="N100" s="11" t="s">
        <v>475</v>
      </c>
    </row>
    <row r="101" spans="1:14">
      <c r="A101">
        <v>100</v>
      </c>
      <c r="B101" s="11" t="s">
        <v>476</v>
      </c>
      <c r="C101" s="11" t="s">
        <v>411</v>
      </c>
      <c r="D101" s="12" t="s">
        <v>101</v>
      </c>
      <c r="E101" s="13">
        <v>33763</v>
      </c>
      <c r="F101" s="14">
        <f t="shared" ca="1" si="1"/>
        <v>31.7782340862423</v>
      </c>
      <c r="G101" s="11" t="s">
        <v>343</v>
      </c>
      <c r="H101" s="12" t="s">
        <v>103</v>
      </c>
      <c r="I101" s="12" t="s">
        <v>104</v>
      </c>
      <c r="J101" s="11" t="s">
        <v>477</v>
      </c>
      <c r="K101" s="11" t="s">
        <v>106</v>
      </c>
      <c r="L101" s="11" t="s">
        <v>478</v>
      </c>
      <c r="M101" s="11" t="s">
        <v>108</v>
      </c>
      <c r="N101" s="11" t="s">
        <v>479</v>
      </c>
    </row>
    <row r="102" spans="1:14">
      <c r="A102">
        <v>101</v>
      </c>
      <c r="B102" s="11" t="s">
        <v>480</v>
      </c>
      <c r="C102" s="11" t="s">
        <v>458</v>
      </c>
      <c r="D102" s="12" t="s">
        <v>124</v>
      </c>
      <c r="E102" s="13">
        <v>36815</v>
      </c>
      <c r="F102" s="14">
        <f t="shared" ca="1" si="1"/>
        <v>23.422313483915126</v>
      </c>
      <c r="G102" s="11" t="s">
        <v>481</v>
      </c>
      <c r="H102" s="12" t="s">
        <v>103</v>
      </c>
      <c r="I102" s="12" t="s">
        <v>104</v>
      </c>
      <c r="J102" s="11" t="s">
        <v>67</v>
      </c>
      <c r="K102" s="11" t="s">
        <v>106</v>
      </c>
      <c r="L102" s="11">
        <v>75116</v>
      </c>
      <c r="M102" s="11" t="s">
        <v>383</v>
      </c>
      <c r="N102" s="11" t="s">
        <v>482</v>
      </c>
    </row>
    <row r="103" spans="1:14">
      <c r="A103">
        <v>102</v>
      </c>
      <c r="B103" s="11" t="s">
        <v>483</v>
      </c>
      <c r="C103" s="11" t="s">
        <v>458</v>
      </c>
      <c r="D103" s="12" t="s">
        <v>101</v>
      </c>
      <c r="E103" s="13">
        <v>35816</v>
      </c>
      <c r="F103" s="14">
        <f t="shared" ca="1" si="1"/>
        <v>26.157426420260094</v>
      </c>
      <c r="G103" s="11">
        <v>600066</v>
      </c>
      <c r="H103" s="12" t="s">
        <v>103</v>
      </c>
      <c r="I103" s="12" t="s">
        <v>104</v>
      </c>
      <c r="J103" s="11" t="s">
        <v>484</v>
      </c>
      <c r="K103" s="11" t="s">
        <v>106</v>
      </c>
      <c r="L103" s="11">
        <v>116</v>
      </c>
      <c r="M103" s="11" t="s">
        <v>485</v>
      </c>
      <c r="N103" s="11" t="s">
        <v>486</v>
      </c>
    </row>
    <row r="104" spans="1:14">
      <c r="A104">
        <v>103</v>
      </c>
      <c r="B104" s="11" t="s">
        <v>487</v>
      </c>
      <c r="C104" s="11" t="s">
        <v>186</v>
      </c>
      <c r="D104" s="12" t="s">
        <v>187</v>
      </c>
      <c r="E104" s="13">
        <v>36808</v>
      </c>
      <c r="F104" s="14">
        <f t="shared" ca="1" si="1"/>
        <v>23.441478439425051</v>
      </c>
      <c r="G104" s="11" t="s">
        <v>432</v>
      </c>
      <c r="H104" s="12" t="s">
        <v>103</v>
      </c>
      <c r="I104" s="12" t="s">
        <v>104</v>
      </c>
      <c r="J104" s="11" t="s">
        <v>488</v>
      </c>
      <c r="K104" s="11" t="s">
        <v>106</v>
      </c>
      <c r="L104" s="11">
        <v>52506</v>
      </c>
      <c r="M104" s="11" t="s">
        <v>488</v>
      </c>
      <c r="N104" s="11" t="s">
        <v>489</v>
      </c>
    </row>
    <row r="105" spans="1:14">
      <c r="A105">
        <v>104</v>
      </c>
      <c r="B105" s="11" t="s">
        <v>490</v>
      </c>
      <c r="C105" s="11" t="s">
        <v>458</v>
      </c>
      <c r="D105" s="12" t="s">
        <v>124</v>
      </c>
      <c r="E105" s="13">
        <v>35872</v>
      </c>
      <c r="F105" s="14">
        <f t="shared" ca="1" si="1"/>
        <v>26.004106776180699</v>
      </c>
      <c r="G105" s="11" t="s">
        <v>491</v>
      </c>
      <c r="H105" s="12" t="s">
        <v>103</v>
      </c>
      <c r="I105" s="12" t="s">
        <v>104</v>
      </c>
      <c r="J105" s="11" t="s">
        <v>492</v>
      </c>
      <c r="K105" s="11" t="s">
        <v>106</v>
      </c>
      <c r="L105" s="11">
        <v>59290</v>
      </c>
      <c r="M105" s="11" t="s">
        <v>383</v>
      </c>
      <c r="N105" s="11" t="s">
        <v>493</v>
      </c>
    </row>
    <row r="106" spans="1:14">
      <c r="A106">
        <v>105</v>
      </c>
      <c r="B106" s="11" t="s">
        <v>494</v>
      </c>
      <c r="C106" s="11" t="s">
        <v>193</v>
      </c>
      <c r="D106" s="12" t="s">
        <v>101</v>
      </c>
      <c r="E106" s="13">
        <v>35798</v>
      </c>
      <c r="F106" s="14">
        <f t="shared" ca="1" si="1"/>
        <v>26.206707734428473</v>
      </c>
      <c r="G106" s="11" t="s">
        <v>266</v>
      </c>
      <c r="H106" s="12" t="s">
        <v>103</v>
      </c>
      <c r="I106" s="12" t="s">
        <v>104</v>
      </c>
      <c r="J106" s="11" t="s">
        <v>495</v>
      </c>
      <c r="K106" s="11" t="s">
        <v>106</v>
      </c>
      <c r="L106" s="11" t="s">
        <v>496</v>
      </c>
      <c r="M106" s="11" t="s">
        <v>108</v>
      </c>
      <c r="N106" s="11" t="s">
        <v>497</v>
      </c>
    </row>
    <row r="107" spans="1:14">
      <c r="A107">
        <v>106</v>
      </c>
      <c r="B107" s="11" t="s">
        <v>498</v>
      </c>
      <c r="C107" s="11" t="s">
        <v>458</v>
      </c>
      <c r="D107" s="12" t="s">
        <v>101</v>
      </c>
      <c r="E107" s="13">
        <v>36735</v>
      </c>
      <c r="F107" s="14">
        <f t="shared" ca="1" si="1"/>
        <v>23.641341546885695</v>
      </c>
      <c r="G107" s="11" t="s">
        <v>432</v>
      </c>
      <c r="H107" s="12" t="s">
        <v>103</v>
      </c>
      <c r="I107" s="12" t="s">
        <v>104</v>
      </c>
      <c r="J107" s="11" t="s">
        <v>70</v>
      </c>
      <c r="K107" s="11" t="s">
        <v>106</v>
      </c>
      <c r="L107" s="11" t="s">
        <v>177</v>
      </c>
      <c r="M107" s="11" t="s">
        <v>108</v>
      </c>
      <c r="N107" s="11" t="s">
        <v>499</v>
      </c>
    </row>
    <row r="108" spans="1:14">
      <c r="A108">
        <v>107</v>
      </c>
      <c r="B108" s="11" t="s">
        <v>500</v>
      </c>
      <c r="C108" s="11" t="s">
        <v>501</v>
      </c>
      <c r="D108" s="12" t="s">
        <v>101</v>
      </c>
      <c r="E108" s="13">
        <v>35807</v>
      </c>
      <c r="F108" s="14">
        <f t="shared" ca="1" si="1"/>
        <v>26.182067077344286</v>
      </c>
      <c r="G108" s="11" t="s">
        <v>491</v>
      </c>
      <c r="H108" s="12" t="s">
        <v>103</v>
      </c>
      <c r="I108" s="12" t="s">
        <v>104</v>
      </c>
      <c r="J108" s="11" t="s">
        <v>221</v>
      </c>
      <c r="K108" s="11" t="s">
        <v>106</v>
      </c>
      <c r="L108" s="11">
        <v>60528</v>
      </c>
      <c r="M108" s="11" t="s">
        <v>222</v>
      </c>
      <c r="N108" s="11" t="s">
        <v>502</v>
      </c>
    </row>
    <row r="109" spans="1:14">
      <c r="A109">
        <v>108</v>
      </c>
      <c r="B109" s="12" t="s">
        <v>503</v>
      </c>
      <c r="C109" s="11" t="s">
        <v>472</v>
      </c>
      <c r="D109" s="12" t="s">
        <v>124</v>
      </c>
      <c r="E109" s="13">
        <v>35855</v>
      </c>
      <c r="F109" s="14">
        <f t="shared" ca="1" si="1"/>
        <v>26.050650239561943</v>
      </c>
      <c r="G109" s="11" t="s">
        <v>504</v>
      </c>
      <c r="H109" s="12" t="s">
        <v>103</v>
      </c>
      <c r="I109" s="12" t="s">
        <v>152</v>
      </c>
      <c r="J109" s="11" t="s">
        <v>246</v>
      </c>
      <c r="K109" s="11" t="s">
        <v>106</v>
      </c>
      <c r="L109" s="11">
        <v>10120</v>
      </c>
      <c r="M109" s="11" t="s">
        <v>247</v>
      </c>
      <c r="N109" s="11" t="s">
        <v>505</v>
      </c>
    </row>
    <row r="110" spans="1:14">
      <c r="A110">
        <v>109</v>
      </c>
      <c r="B110" s="11" t="s">
        <v>506</v>
      </c>
      <c r="C110" s="11" t="s">
        <v>501</v>
      </c>
      <c r="D110" s="12" t="s">
        <v>124</v>
      </c>
      <c r="E110" s="13">
        <v>35769</v>
      </c>
      <c r="F110" s="14">
        <f t="shared" ca="1" si="1"/>
        <v>26.286105407255306</v>
      </c>
      <c r="G110" s="11" t="s">
        <v>412</v>
      </c>
      <c r="H110" s="12" t="s">
        <v>103</v>
      </c>
      <c r="I110" s="12" t="s">
        <v>104</v>
      </c>
      <c r="J110" s="11" t="s">
        <v>67</v>
      </c>
      <c r="K110" s="11" t="s">
        <v>106</v>
      </c>
      <c r="L110" s="11">
        <v>75116</v>
      </c>
      <c r="M110" s="11" t="s">
        <v>383</v>
      </c>
      <c r="N110" s="11" t="s">
        <v>507</v>
      </c>
    </row>
    <row r="111" spans="1:14">
      <c r="A111">
        <v>110</v>
      </c>
      <c r="B111" s="11" t="s">
        <v>508</v>
      </c>
      <c r="C111" s="11" t="s">
        <v>450</v>
      </c>
      <c r="D111" s="12" t="s">
        <v>101</v>
      </c>
      <c r="E111" s="13">
        <v>35357</v>
      </c>
      <c r="F111" s="14">
        <f t="shared" ca="1" si="1"/>
        <v>27.414099931553729</v>
      </c>
      <c r="G111" s="11" t="s">
        <v>439</v>
      </c>
      <c r="H111" s="12" t="s">
        <v>103</v>
      </c>
      <c r="I111" s="12" t="s">
        <v>104</v>
      </c>
      <c r="J111" s="11" t="s">
        <v>509</v>
      </c>
      <c r="K111" s="11" t="s">
        <v>106</v>
      </c>
      <c r="L111" s="11">
        <v>1170</v>
      </c>
      <c r="M111" s="11" t="s">
        <v>510</v>
      </c>
      <c r="N111" s="11" t="s">
        <v>511</v>
      </c>
    </row>
    <row r="112" spans="1:14">
      <c r="A112">
        <v>111</v>
      </c>
      <c r="B112" s="11" t="s">
        <v>472</v>
      </c>
      <c r="C112" s="11" t="s">
        <v>450</v>
      </c>
      <c r="D112" s="12" t="s">
        <v>124</v>
      </c>
      <c r="E112" s="13">
        <v>34082</v>
      </c>
      <c r="F112" s="14">
        <f t="shared" ca="1" si="1"/>
        <v>30.904859685147159</v>
      </c>
      <c r="G112" s="11" t="s">
        <v>394</v>
      </c>
      <c r="H112" s="12" t="s">
        <v>103</v>
      </c>
      <c r="I112" s="12" t="s">
        <v>113</v>
      </c>
      <c r="J112" s="11" t="s">
        <v>440</v>
      </c>
      <c r="K112" s="11" t="s">
        <v>441</v>
      </c>
      <c r="L112" s="11">
        <v>1060</v>
      </c>
      <c r="M112" s="11" t="s">
        <v>442</v>
      </c>
      <c r="N112" s="11" t="s">
        <v>512</v>
      </c>
    </row>
    <row r="113" spans="1:14">
      <c r="A113">
        <v>112</v>
      </c>
      <c r="B113" s="11" t="s">
        <v>100</v>
      </c>
      <c r="C113" s="11" t="s">
        <v>357</v>
      </c>
      <c r="D113" s="12" t="s">
        <v>124</v>
      </c>
      <c r="E113" s="13">
        <v>35800</v>
      </c>
      <c r="F113" s="14">
        <f t="shared" ca="1" si="1"/>
        <v>26.201232032854211</v>
      </c>
      <c r="G113" s="11">
        <v>21949</v>
      </c>
      <c r="H113" s="12" t="s">
        <v>103</v>
      </c>
      <c r="I113" s="12" t="s">
        <v>104</v>
      </c>
      <c r="J113" s="11" t="s">
        <v>351</v>
      </c>
      <c r="K113" s="11" t="s">
        <v>106</v>
      </c>
      <c r="L113" s="11" t="s">
        <v>389</v>
      </c>
      <c r="M113" s="11" t="s">
        <v>352</v>
      </c>
      <c r="N113" s="11" t="s">
        <v>513</v>
      </c>
    </row>
    <row r="114" spans="1:14">
      <c r="A114">
        <v>113</v>
      </c>
      <c r="B114" s="11" t="s">
        <v>514</v>
      </c>
      <c r="C114" s="11" t="s">
        <v>450</v>
      </c>
      <c r="D114" s="12" t="s">
        <v>101</v>
      </c>
      <c r="E114" s="13">
        <v>35787</v>
      </c>
      <c r="F114" s="14">
        <f t="shared" ca="1" si="1"/>
        <v>26.236824093086927</v>
      </c>
      <c r="G114" s="11">
        <v>51174</v>
      </c>
      <c r="H114" s="12" t="s">
        <v>103</v>
      </c>
      <c r="I114" s="12" t="s">
        <v>104</v>
      </c>
      <c r="J114" s="11" t="s">
        <v>429</v>
      </c>
      <c r="K114" s="11" t="s">
        <v>106</v>
      </c>
      <c r="L114" s="11">
        <v>560008</v>
      </c>
      <c r="M114" s="11" t="s">
        <v>127</v>
      </c>
      <c r="N114" s="11" t="s">
        <v>515</v>
      </c>
    </row>
    <row r="115" spans="1:14">
      <c r="A115">
        <v>114</v>
      </c>
      <c r="B115" s="11" t="s">
        <v>516</v>
      </c>
      <c r="C115" s="11" t="s">
        <v>450</v>
      </c>
      <c r="D115" s="12" t="s">
        <v>101</v>
      </c>
      <c r="E115" s="13">
        <v>33271</v>
      </c>
      <c r="F115" s="14">
        <f t="shared" ca="1" si="1"/>
        <v>33.125256673511295</v>
      </c>
      <c r="G115" s="11" t="s">
        <v>491</v>
      </c>
      <c r="H115" s="12" t="s">
        <v>103</v>
      </c>
      <c r="I115" s="12" t="s">
        <v>152</v>
      </c>
      <c r="J115" s="11" t="s">
        <v>517</v>
      </c>
      <c r="K115" s="11" t="s">
        <v>106</v>
      </c>
      <c r="L115" s="11" t="s">
        <v>106</v>
      </c>
      <c r="M115" s="11" t="s">
        <v>218</v>
      </c>
      <c r="N115" s="11" t="s">
        <v>518</v>
      </c>
    </row>
    <row r="116" spans="1:14">
      <c r="A116">
        <v>115</v>
      </c>
      <c r="B116" s="11" t="s">
        <v>519</v>
      </c>
      <c r="C116" s="11" t="s">
        <v>371</v>
      </c>
      <c r="D116" s="12" t="s">
        <v>101</v>
      </c>
      <c r="E116" s="13">
        <v>36826</v>
      </c>
      <c r="F116" s="14">
        <f t="shared" ca="1" si="1"/>
        <v>23.392197125256672</v>
      </c>
      <c r="G116" s="11" t="s">
        <v>432</v>
      </c>
      <c r="H116" s="12" t="s">
        <v>125</v>
      </c>
      <c r="I116" s="12" t="s">
        <v>113</v>
      </c>
      <c r="J116" s="11" t="s">
        <v>440</v>
      </c>
      <c r="K116" s="11" t="s">
        <v>441</v>
      </c>
      <c r="L116" s="11">
        <v>1060</v>
      </c>
      <c r="M116" s="11" t="s">
        <v>442</v>
      </c>
      <c r="N116" s="11" t="s">
        <v>520</v>
      </c>
    </row>
    <row r="117" spans="1:14">
      <c r="A117">
        <v>116</v>
      </c>
      <c r="B117" s="11" t="s">
        <v>521</v>
      </c>
      <c r="C117" s="11" t="s">
        <v>371</v>
      </c>
      <c r="D117" s="12" t="s">
        <v>124</v>
      </c>
      <c r="E117" s="13">
        <v>35772</v>
      </c>
      <c r="F117" s="14">
        <f t="shared" ca="1" si="1"/>
        <v>26.277891854893909</v>
      </c>
      <c r="G117" s="11" t="s">
        <v>432</v>
      </c>
      <c r="H117" s="12" t="s">
        <v>103</v>
      </c>
      <c r="I117" s="12" t="s">
        <v>152</v>
      </c>
      <c r="J117" s="11" t="s">
        <v>106</v>
      </c>
      <c r="K117" s="11" t="s">
        <v>106</v>
      </c>
      <c r="L117" s="11">
        <v>18960</v>
      </c>
      <c r="M117" s="11" t="s">
        <v>386</v>
      </c>
      <c r="N117" s="11" t="s">
        <v>522</v>
      </c>
    </row>
    <row r="118" spans="1:14">
      <c r="A118">
        <v>117</v>
      </c>
      <c r="B118" s="11" t="s">
        <v>523</v>
      </c>
      <c r="C118" s="11" t="s">
        <v>371</v>
      </c>
      <c r="D118" s="12" t="s">
        <v>112</v>
      </c>
      <c r="E118" s="13">
        <v>34076</v>
      </c>
      <c r="F118" s="14">
        <f t="shared" ca="1" si="1"/>
        <v>30.921286789869953</v>
      </c>
      <c r="G118" s="11" t="s">
        <v>524</v>
      </c>
      <c r="H118" s="12" t="s">
        <v>125</v>
      </c>
      <c r="I118" s="12" t="s">
        <v>104</v>
      </c>
      <c r="J118" s="11" t="s">
        <v>525</v>
      </c>
      <c r="K118" s="11" t="s">
        <v>106</v>
      </c>
      <c r="L118" s="11" t="s">
        <v>526</v>
      </c>
      <c r="M118" s="11" t="s">
        <v>527</v>
      </c>
      <c r="N118" s="11" t="s">
        <v>528</v>
      </c>
    </row>
    <row r="119" spans="1:14">
      <c r="A119">
        <v>118</v>
      </c>
      <c r="B119" s="11" t="s">
        <v>529</v>
      </c>
      <c r="C119" s="11" t="s">
        <v>450</v>
      </c>
      <c r="D119" s="12" t="s">
        <v>101</v>
      </c>
      <c r="E119" s="13">
        <v>35776</v>
      </c>
      <c r="F119" s="14">
        <f t="shared" ca="1" si="1"/>
        <v>26.266940451745381</v>
      </c>
      <c r="G119" s="11" t="s">
        <v>412</v>
      </c>
      <c r="H119" s="12" t="s">
        <v>103</v>
      </c>
      <c r="I119" s="12" t="s">
        <v>113</v>
      </c>
      <c r="J119" s="11" t="s">
        <v>530</v>
      </c>
      <c r="K119" s="11" t="s">
        <v>531</v>
      </c>
      <c r="L119" s="11" t="s">
        <v>532</v>
      </c>
      <c r="M119" s="11" t="s">
        <v>211</v>
      </c>
      <c r="N119" s="11" t="s">
        <v>533</v>
      </c>
    </row>
    <row r="120" spans="1:14">
      <c r="A120">
        <v>119</v>
      </c>
      <c r="B120" s="11" t="s">
        <v>534</v>
      </c>
      <c r="C120" s="11" t="s">
        <v>472</v>
      </c>
      <c r="D120" s="12" t="s">
        <v>124</v>
      </c>
      <c r="E120" s="13">
        <v>35360</v>
      </c>
      <c r="F120" s="14">
        <f t="shared" ca="1" si="1"/>
        <v>27.405886379192335</v>
      </c>
      <c r="G120" s="11">
        <v>22022</v>
      </c>
      <c r="H120" s="12" t="s">
        <v>103</v>
      </c>
      <c r="I120" s="12" t="s">
        <v>104</v>
      </c>
      <c r="J120" s="11" t="s">
        <v>67</v>
      </c>
      <c r="K120" s="11" t="s">
        <v>106</v>
      </c>
      <c r="L120" s="11">
        <v>75116</v>
      </c>
      <c r="M120" s="11" t="s">
        <v>383</v>
      </c>
      <c r="N120" s="11" t="s">
        <v>535</v>
      </c>
    </row>
    <row r="121" spans="1:14">
      <c r="A121">
        <v>120</v>
      </c>
      <c r="B121" s="11" t="s">
        <v>536</v>
      </c>
      <c r="C121" s="11" t="s">
        <v>450</v>
      </c>
      <c r="D121" s="12" t="s">
        <v>101</v>
      </c>
      <c r="E121" s="13">
        <v>36737</v>
      </c>
      <c r="F121" s="14">
        <f t="shared" ca="1" si="1"/>
        <v>23.635865845311429</v>
      </c>
      <c r="G121" s="11" t="s">
        <v>412</v>
      </c>
      <c r="H121" s="12" t="s">
        <v>103</v>
      </c>
      <c r="I121" s="12" t="s">
        <v>104</v>
      </c>
      <c r="J121" s="11" t="s">
        <v>170</v>
      </c>
      <c r="K121" s="11" t="s">
        <v>106</v>
      </c>
      <c r="L121" s="11">
        <v>11583</v>
      </c>
      <c r="M121" s="11" t="s">
        <v>171</v>
      </c>
      <c r="N121" s="11" t="s">
        <v>537</v>
      </c>
    </row>
    <row r="122" spans="1:14">
      <c r="A122">
        <v>121</v>
      </c>
      <c r="B122" s="11" t="s">
        <v>411</v>
      </c>
      <c r="C122" s="11" t="s">
        <v>450</v>
      </c>
      <c r="D122" s="12" t="s">
        <v>124</v>
      </c>
      <c r="E122" s="13">
        <v>36721</v>
      </c>
      <c r="F122" s="14">
        <f t="shared" ca="1" si="1"/>
        <v>23.679671457905545</v>
      </c>
      <c r="G122" s="11" t="s">
        <v>432</v>
      </c>
      <c r="H122" s="12" t="s">
        <v>103</v>
      </c>
      <c r="I122" s="12" t="s">
        <v>104</v>
      </c>
      <c r="J122" s="11" t="s">
        <v>199</v>
      </c>
      <c r="K122" s="11" t="s">
        <v>106</v>
      </c>
      <c r="L122" s="11">
        <v>2170</v>
      </c>
      <c r="M122" s="11" t="s">
        <v>200</v>
      </c>
      <c r="N122" s="11" t="s">
        <v>538</v>
      </c>
    </row>
    <row r="123" spans="1:14">
      <c r="A123">
        <v>122</v>
      </c>
      <c r="B123" s="11" t="s">
        <v>539</v>
      </c>
      <c r="C123" s="11" t="s">
        <v>450</v>
      </c>
      <c r="D123" s="12" t="s">
        <v>101</v>
      </c>
      <c r="E123" s="13">
        <v>33777</v>
      </c>
      <c r="F123" s="14">
        <f t="shared" ca="1" si="1"/>
        <v>31.739904175222449</v>
      </c>
      <c r="G123" s="11" t="s">
        <v>319</v>
      </c>
      <c r="H123" s="12" t="s">
        <v>103</v>
      </c>
      <c r="I123" s="12" t="s">
        <v>113</v>
      </c>
      <c r="J123" s="11" t="s">
        <v>447</v>
      </c>
      <c r="K123" s="11" t="s">
        <v>257</v>
      </c>
      <c r="L123" s="11" t="s">
        <v>448</v>
      </c>
      <c r="M123" s="11" t="s">
        <v>211</v>
      </c>
      <c r="N123" s="11" t="s">
        <v>540</v>
      </c>
    </row>
    <row r="124" spans="1:14">
      <c r="A124">
        <v>123</v>
      </c>
      <c r="B124" s="11" t="s">
        <v>541</v>
      </c>
      <c r="C124" s="11" t="s">
        <v>186</v>
      </c>
      <c r="D124" s="12" t="s">
        <v>101</v>
      </c>
      <c r="E124" s="13">
        <v>35810</v>
      </c>
      <c r="F124" s="14">
        <f t="shared" ca="1" si="1"/>
        <v>26.173853524982889</v>
      </c>
      <c r="G124" s="11" t="s">
        <v>542</v>
      </c>
      <c r="H124" s="12" t="s">
        <v>103</v>
      </c>
      <c r="I124" s="12" t="s">
        <v>113</v>
      </c>
      <c r="J124" s="11" t="s">
        <v>543</v>
      </c>
      <c r="K124" s="11" t="s">
        <v>106</v>
      </c>
      <c r="L124" s="11" t="s">
        <v>544</v>
      </c>
      <c r="M124" s="11" t="s">
        <v>108</v>
      </c>
      <c r="N124" s="11" t="s">
        <v>545</v>
      </c>
    </row>
    <row r="125" spans="1:14">
      <c r="A125">
        <v>124</v>
      </c>
      <c r="B125" s="11" t="s">
        <v>546</v>
      </c>
      <c r="C125" s="11" t="s">
        <v>450</v>
      </c>
      <c r="D125" s="12" t="s">
        <v>112</v>
      </c>
      <c r="E125" s="13">
        <v>36795</v>
      </c>
      <c r="F125" s="14">
        <f t="shared" ca="1" si="1"/>
        <v>23.477070499657767</v>
      </c>
      <c r="G125" s="11" t="s">
        <v>491</v>
      </c>
      <c r="H125" s="12" t="s">
        <v>103</v>
      </c>
      <c r="I125" s="12" t="s">
        <v>113</v>
      </c>
      <c r="J125" s="11" t="s">
        <v>296</v>
      </c>
      <c r="K125" s="11" t="s">
        <v>297</v>
      </c>
      <c r="L125" s="11" t="s">
        <v>298</v>
      </c>
      <c r="M125" s="11" t="s">
        <v>116</v>
      </c>
      <c r="N125" s="11" t="s">
        <v>547</v>
      </c>
    </row>
    <row r="126" spans="1:14">
      <c r="A126">
        <v>125</v>
      </c>
      <c r="B126" s="11" t="s">
        <v>548</v>
      </c>
      <c r="C126" s="11" t="s">
        <v>357</v>
      </c>
      <c r="D126" s="12" t="s">
        <v>187</v>
      </c>
      <c r="E126" s="13">
        <v>33762</v>
      </c>
      <c r="F126" s="14">
        <f t="shared" ca="1" si="1"/>
        <v>31.780971937029431</v>
      </c>
      <c r="G126" s="11" t="s">
        <v>432</v>
      </c>
      <c r="H126" s="12" t="s">
        <v>103</v>
      </c>
      <c r="I126" s="12" t="s">
        <v>113</v>
      </c>
      <c r="J126" s="11" t="s">
        <v>549</v>
      </c>
      <c r="K126" s="11" t="s">
        <v>550</v>
      </c>
      <c r="L126" s="11">
        <v>28277</v>
      </c>
      <c r="M126" s="11" t="s">
        <v>116</v>
      </c>
      <c r="N126" s="11" t="s">
        <v>551</v>
      </c>
    </row>
    <row r="127" spans="1:14">
      <c r="A127">
        <v>126</v>
      </c>
      <c r="B127" s="11" t="s">
        <v>552</v>
      </c>
      <c r="C127" s="11" t="s">
        <v>203</v>
      </c>
      <c r="D127" s="12" t="s">
        <v>124</v>
      </c>
      <c r="E127" s="13">
        <v>35864</v>
      </c>
      <c r="F127" s="14">
        <f t="shared" ca="1" si="1"/>
        <v>26.026009582477755</v>
      </c>
      <c r="G127" s="11" t="s">
        <v>432</v>
      </c>
      <c r="H127" s="12" t="s">
        <v>103</v>
      </c>
      <c r="I127" s="12" t="s">
        <v>104</v>
      </c>
      <c r="J127" s="11" t="s">
        <v>199</v>
      </c>
      <c r="K127" s="11" t="s">
        <v>106</v>
      </c>
      <c r="L127" s="11">
        <v>2170</v>
      </c>
      <c r="M127" s="11" t="s">
        <v>200</v>
      </c>
      <c r="N127" s="11" t="s">
        <v>553</v>
      </c>
    </row>
    <row r="128" spans="1:14">
      <c r="A128">
        <v>127</v>
      </c>
      <c r="B128" s="11" t="s">
        <v>554</v>
      </c>
      <c r="C128" s="11" t="s">
        <v>186</v>
      </c>
      <c r="D128" s="12" t="s">
        <v>101</v>
      </c>
      <c r="E128" s="13">
        <v>36767</v>
      </c>
      <c r="F128" s="14">
        <f t="shared" ca="1" si="1"/>
        <v>23.553730321697468</v>
      </c>
      <c r="G128" s="11">
        <v>21933</v>
      </c>
      <c r="H128" s="12" t="s">
        <v>103</v>
      </c>
      <c r="I128" s="12" t="s">
        <v>152</v>
      </c>
      <c r="J128" s="11" t="s">
        <v>84</v>
      </c>
      <c r="K128" s="11" t="s">
        <v>153</v>
      </c>
      <c r="L128" s="11">
        <v>2000</v>
      </c>
      <c r="M128" s="11" t="s">
        <v>133</v>
      </c>
      <c r="N128" s="11" t="s">
        <v>555</v>
      </c>
    </row>
    <row r="129" spans="1:14">
      <c r="A129">
        <v>128</v>
      </c>
      <c r="B129" s="12" t="s">
        <v>145</v>
      </c>
      <c r="C129" s="11" t="s">
        <v>411</v>
      </c>
      <c r="D129" s="12" t="s">
        <v>124</v>
      </c>
      <c r="E129" s="13">
        <v>32891</v>
      </c>
      <c r="F129" s="14">
        <f t="shared" ca="1" si="1"/>
        <v>34.165639972621491</v>
      </c>
      <c r="G129" s="11" t="s">
        <v>266</v>
      </c>
      <c r="H129" s="12" t="s">
        <v>103</v>
      </c>
      <c r="I129" s="12" t="s">
        <v>104</v>
      </c>
      <c r="J129" s="11" t="s">
        <v>556</v>
      </c>
      <c r="K129" s="11" t="s">
        <v>106</v>
      </c>
      <c r="L129" s="11" t="s">
        <v>557</v>
      </c>
      <c r="M129" s="11" t="s">
        <v>108</v>
      </c>
      <c r="N129" s="12" t="s">
        <v>558</v>
      </c>
    </row>
    <row r="130" spans="1:14">
      <c r="A130">
        <v>129</v>
      </c>
      <c r="B130" s="11" t="s">
        <v>559</v>
      </c>
      <c r="C130" s="11" t="s">
        <v>411</v>
      </c>
      <c r="D130" s="12" t="s">
        <v>101</v>
      </c>
      <c r="E130" s="13">
        <v>32893</v>
      </c>
      <c r="F130" s="14">
        <f t="shared" ref="F130:F193" ca="1" si="2">(TODAY()-E130)/365.25</f>
        <v>34.160164271047229</v>
      </c>
      <c r="G130" s="11">
        <v>600040</v>
      </c>
      <c r="H130" s="12" t="s">
        <v>103</v>
      </c>
      <c r="I130" s="12" t="s">
        <v>104</v>
      </c>
      <c r="J130" s="11" t="s">
        <v>330</v>
      </c>
      <c r="K130" s="11" t="s">
        <v>331</v>
      </c>
      <c r="L130" s="11" t="s">
        <v>332</v>
      </c>
      <c r="M130" s="11" t="s">
        <v>330</v>
      </c>
      <c r="N130" s="11" t="s">
        <v>560</v>
      </c>
    </row>
    <row r="131" spans="1:14">
      <c r="A131">
        <v>130</v>
      </c>
      <c r="B131" s="11" t="s">
        <v>561</v>
      </c>
      <c r="C131" s="11" t="s">
        <v>501</v>
      </c>
      <c r="D131" s="12" t="s">
        <v>101</v>
      </c>
      <c r="E131" s="13">
        <v>36404</v>
      </c>
      <c r="F131" s="14">
        <f t="shared" ca="1" si="2"/>
        <v>24.547570157426421</v>
      </c>
      <c r="G131" s="11" t="s">
        <v>319</v>
      </c>
      <c r="H131" s="12" t="s">
        <v>103</v>
      </c>
      <c r="I131" s="12" t="s">
        <v>152</v>
      </c>
      <c r="J131" s="11" t="s">
        <v>106</v>
      </c>
      <c r="K131" s="11" t="s">
        <v>106</v>
      </c>
      <c r="L131" s="11">
        <v>18960</v>
      </c>
      <c r="M131" s="11" t="s">
        <v>386</v>
      </c>
      <c r="N131" s="11" t="s">
        <v>562</v>
      </c>
    </row>
    <row r="132" spans="1:14">
      <c r="A132">
        <v>131</v>
      </c>
      <c r="B132" s="11" t="s">
        <v>563</v>
      </c>
      <c r="C132" s="11" t="s">
        <v>501</v>
      </c>
      <c r="D132" s="12" t="s">
        <v>101</v>
      </c>
      <c r="E132" s="13">
        <v>34835</v>
      </c>
      <c r="F132" s="14">
        <f t="shared" ca="1" si="2"/>
        <v>28.843258042436688</v>
      </c>
      <c r="G132" s="11" t="s">
        <v>432</v>
      </c>
      <c r="H132" s="12" t="s">
        <v>103</v>
      </c>
      <c r="I132" s="12" t="s">
        <v>152</v>
      </c>
      <c r="J132" s="11" t="s">
        <v>564</v>
      </c>
      <c r="K132" s="11" t="s">
        <v>106</v>
      </c>
      <c r="L132" s="11">
        <v>1010</v>
      </c>
      <c r="M132" s="11" t="s">
        <v>565</v>
      </c>
      <c r="N132" s="11" t="s">
        <v>566</v>
      </c>
    </row>
    <row r="133" spans="1:14">
      <c r="A133">
        <v>132</v>
      </c>
      <c r="B133" s="11" t="s">
        <v>567</v>
      </c>
      <c r="C133" s="11" t="s">
        <v>501</v>
      </c>
      <c r="D133" s="12" t="s">
        <v>101</v>
      </c>
      <c r="E133" s="13">
        <v>35770</v>
      </c>
      <c r="F133" s="14">
        <f t="shared" ca="1" si="2"/>
        <v>26.283367556468171</v>
      </c>
      <c r="G133" s="11">
        <v>470049</v>
      </c>
      <c r="H133" s="12" t="s">
        <v>103</v>
      </c>
      <c r="I133" s="12" t="s">
        <v>104</v>
      </c>
      <c r="J133" s="11" t="s">
        <v>170</v>
      </c>
      <c r="K133" s="11" t="s">
        <v>106</v>
      </c>
      <c r="L133" s="11">
        <v>11583</v>
      </c>
      <c r="M133" s="11" t="s">
        <v>171</v>
      </c>
      <c r="N133" s="11" t="s">
        <v>568</v>
      </c>
    </row>
    <row r="134" spans="1:14">
      <c r="A134">
        <v>133</v>
      </c>
      <c r="B134" s="11" t="s">
        <v>569</v>
      </c>
      <c r="C134" s="11" t="s">
        <v>458</v>
      </c>
      <c r="D134" s="12" t="s">
        <v>146</v>
      </c>
      <c r="E134" s="13">
        <v>33757</v>
      </c>
      <c r="F134" s="14">
        <f t="shared" ca="1" si="2"/>
        <v>31.794661190965094</v>
      </c>
      <c r="G134" s="11">
        <v>52014</v>
      </c>
      <c r="H134" s="12" t="s">
        <v>103</v>
      </c>
      <c r="I134" s="12" t="s">
        <v>104</v>
      </c>
      <c r="J134" s="11" t="s">
        <v>367</v>
      </c>
      <c r="K134" s="11" t="s">
        <v>106</v>
      </c>
      <c r="L134" s="11">
        <v>20158</v>
      </c>
      <c r="M134" s="11" t="s">
        <v>368</v>
      </c>
      <c r="N134" s="11" t="s">
        <v>570</v>
      </c>
    </row>
    <row r="135" spans="1:14">
      <c r="A135">
        <v>134</v>
      </c>
      <c r="B135" s="11" t="s">
        <v>571</v>
      </c>
      <c r="C135" s="11" t="s">
        <v>214</v>
      </c>
      <c r="D135" s="12" t="s">
        <v>101</v>
      </c>
      <c r="E135" s="13">
        <v>35887</v>
      </c>
      <c r="F135" s="14">
        <f t="shared" ca="1" si="2"/>
        <v>25.963039014373717</v>
      </c>
      <c r="G135" s="11">
        <v>21973</v>
      </c>
      <c r="H135" s="12" t="s">
        <v>103</v>
      </c>
      <c r="I135" s="12" t="s">
        <v>104</v>
      </c>
      <c r="J135" s="11" t="s">
        <v>126</v>
      </c>
      <c r="K135" s="11" t="s">
        <v>106</v>
      </c>
      <c r="L135" s="11">
        <v>411006</v>
      </c>
      <c r="M135" s="11" t="s">
        <v>127</v>
      </c>
      <c r="N135" s="11" t="s">
        <v>572</v>
      </c>
    </row>
    <row r="136" spans="1:14">
      <c r="A136">
        <v>135</v>
      </c>
      <c r="B136" s="11" t="s">
        <v>573</v>
      </c>
      <c r="C136" s="11" t="s">
        <v>458</v>
      </c>
      <c r="D136" s="12" t="s">
        <v>124</v>
      </c>
      <c r="E136" s="13">
        <v>36717</v>
      </c>
      <c r="F136" s="14">
        <f t="shared" ca="1" si="2"/>
        <v>23.690622861054074</v>
      </c>
      <c r="G136" s="11" t="s">
        <v>432</v>
      </c>
      <c r="H136" s="12" t="s">
        <v>125</v>
      </c>
      <c r="I136" s="12" t="s">
        <v>104</v>
      </c>
      <c r="J136" s="11" t="s">
        <v>67</v>
      </c>
      <c r="K136" s="11" t="s">
        <v>106</v>
      </c>
      <c r="L136" s="11">
        <v>92800</v>
      </c>
      <c r="M136" s="11" t="s">
        <v>383</v>
      </c>
      <c r="N136" s="11" t="s">
        <v>574</v>
      </c>
    </row>
    <row r="137" spans="1:14">
      <c r="A137">
        <v>136</v>
      </c>
      <c r="B137" s="11" t="s">
        <v>575</v>
      </c>
      <c r="C137" s="11" t="s">
        <v>357</v>
      </c>
      <c r="D137" s="12" t="s">
        <v>146</v>
      </c>
      <c r="E137" s="13">
        <v>35881</v>
      </c>
      <c r="F137" s="14">
        <f t="shared" ca="1" si="2"/>
        <v>25.979466119096511</v>
      </c>
      <c r="G137" s="11" t="s">
        <v>576</v>
      </c>
      <c r="H137" s="12" t="s">
        <v>103</v>
      </c>
      <c r="I137" s="12" t="s">
        <v>113</v>
      </c>
      <c r="J137" s="11" t="s">
        <v>577</v>
      </c>
      <c r="K137" s="11" t="s">
        <v>578</v>
      </c>
      <c r="L137" s="11">
        <v>60661</v>
      </c>
      <c r="M137" s="11" t="s">
        <v>116</v>
      </c>
      <c r="N137" s="11" t="s">
        <v>579</v>
      </c>
    </row>
    <row r="138" spans="1:14">
      <c r="A138">
        <v>137</v>
      </c>
      <c r="B138" s="11" t="s">
        <v>580</v>
      </c>
      <c r="C138" s="11" t="s">
        <v>458</v>
      </c>
      <c r="D138" s="12" t="s">
        <v>101</v>
      </c>
      <c r="E138" s="13">
        <v>34847</v>
      </c>
      <c r="F138" s="14">
        <f t="shared" ca="1" si="2"/>
        <v>28.810403832991103</v>
      </c>
      <c r="G138" s="11" t="s">
        <v>432</v>
      </c>
      <c r="H138" s="12" t="s">
        <v>103</v>
      </c>
      <c r="I138" s="12" t="s">
        <v>113</v>
      </c>
      <c r="J138" s="11" t="s">
        <v>581</v>
      </c>
      <c r="K138" s="11" t="s">
        <v>582</v>
      </c>
      <c r="L138" s="11">
        <v>6856</v>
      </c>
      <c r="M138" s="11" t="s">
        <v>116</v>
      </c>
      <c r="N138" s="11" t="s">
        <v>583</v>
      </c>
    </row>
    <row r="139" spans="1:14">
      <c r="A139">
        <v>138</v>
      </c>
      <c r="B139" s="11" t="s">
        <v>584</v>
      </c>
      <c r="C139" s="11"/>
      <c r="D139" s="12" t="s">
        <v>112</v>
      </c>
      <c r="E139" s="13">
        <v>36831</v>
      </c>
      <c r="F139" s="14">
        <f t="shared" ca="1" si="2"/>
        <v>23.378507871321013</v>
      </c>
      <c r="G139" s="11" t="s">
        <v>432</v>
      </c>
      <c r="H139" s="12" t="s">
        <v>103</v>
      </c>
      <c r="I139" s="12" t="s">
        <v>104</v>
      </c>
      <c r="J139" s="11" t="s">
        <v>367</v>
      </c>
      <c r="K139" s="11" t="s">
        <v>106</v>
      </c>
      <c r="L139" s="11">
        <v>20158</v>
      </c>
      <c r="M139" s="11" t="s">
        <v>368</v>
      </c>
      <c r="N139" s="11" t="s">
        <v>585</v>
      </c>
    </row>
    <row r="140" spans="1:14">
      <c r="A140">
        <v>139</v>
      </c>
      <c r="B140" s="12" t="s">
        <v>586</v>
      </c>
      <c r="C140" s="11" t="s">
        <v>186</v>
      </c>
      <c r="D140" s="12" t="s">
        <v>124</v>
      </c>
      <c r="E140" s="13">
        <v>35351</v>
      </c>
      <c r="F140" s="14">
        <f t="shared" ca="1" si="2"/>
        <v>27.430527036276523</v>
      </c>
      <c r="G140" s="11" t="s">
        <v>432</v>
      </c>
      <c r="H140" s="12" t="s">
        <v>103</v>
      </c>
      <c r="I140" s="12" t="s">
        <v>113</v>
      </c>
      <c r="J140" s="11" t="s">
        <v>78</v>
      </c>
      <c r="K140" s="11" t="s">
        <v>114</v>
      </c>
      <c r="L140" s="11" t="s">
        <v>115</v>
      </c>
      <c r="M140" s="11" t="s">
        <v>116</v>
      </c>
      <c r="N140" s="11" t="s">
        <v>587</v>
      </c>
    </row>
    <row r="141" spans="1:14">
      <c r="A141">
        <v>140</v>
      </c>
      <c r="B141" s="11" t="s">
        <v>588</v>
      </c>
      <c r="C141" s="11" t="s">
        <v>458</v>
      </c>
      <c r="D141" s="12" t="s">
        <v>101</v>
      </c>
      <c r="E141" s="13">
        <v>35833</v>
      </c>
      <c r="F141" s="14">
        <f t="shared" ca="1" si="2"/>
        <v>26.11088295687885</v>
      </c>
      <c r="G141" s="11">
        <v>52048</v>
      </c>
      <c r="H141" s="12" t="s">
        <v>103</v>
      </c>
      <c r="I141" s="12" t="s">
        <v>152</v>
      </c>
      <c r="J141" s="11" t="s">
        <v>131</v>
      </c>
      <c r="K141" s="11" t="s">
        <v>132</v>
      </c>
      <c r="L141" s="11">
        <v>3000</v>
      </c>
      <c r="M141" s="11" t="s">
        <v>133</v>
      </c>
      <c r="N141" s="11" t="s">
        <v>589</v>
      </c>
    </row>
    <row r="142" spans="1:14">
      <c r="A142">
        <v>141</v>
      </c>
      <c r="B142" s="11" t="s">
        <v>590</v>
      </c>
      <c r="C142" s="11" t="s">
        <v>193</v>
      </c>
      <c r="D142" s="12" t="s">
        <v>101</v>
      </c>
      <c r="E142" s="13">
        <v>34825</v>
      </c>
      <c r="F142" s="14">
        <f t="shared" ca="1" si="2"/>
        <v>28.870636550308006</v>
      </c>
      <c r="G142" s="11" t="s">
        <v>432</v>
      </c>
      <c r="H142" s="12" t="s">
        <v>103</v>
      </c>
      <c r="I142" s="12" t="s">
        <v>104</v>
      </c>
      <c r="J142" s="11" t="s">
        <v>148</v>
      </c>
      <c r="K142" s="11" t="s">
        <v>106</v>
      </c>
      <c r="L142" s="11">
        <v>8000</v>
      </c>
      <c r="M142" s="11" t="s">
        <v>149</v>
      </c>
      <c r="N142" s="11" t="s">
        <v>591</v>
      </c>
    </row>
    <row r="143" spans="1:14">
      <c r="A143">
        <v>142</v>
      </c>
      <c r="B143" s="11" t="s">
        <v>592</v>
      </c>
      <c r="C143" s="11" t="s">
        <v>501</v>
      </c>
      <c r="D143" s="12" t="s">
        <v>101</v>
      </c>
      <c r="E143" s="13">
        <v>35808</v>
      </c>
      <c r="F143" s="14">
        <f t="shared" ca="1" si="2"/>
        <v>26.179329226557151</v>
      </c>
      <c r="G143" s="11" t="s">
        <v>491</v>
      </c>
      <c r="H143" s="12" t="s">
        <v>103</v>
      </c>
      <c r="I143" s="12" t="s">
        <v>113</v>
      </c>
      <c r="J143" s="11" t="s">
        <v>530</v>
      </c>
      <c r="K143" s="11" t="s">
        <v>531</v>
      </c>
      <c r="L143" s="11" t="s">
        <v>532</v>
      </c>
      <c r="M143" s="11" t="s">
        <v>211</v>
      </c>
      <c r="N143" s="11" t="s">
        <v>593</v>
      </c>
    </row>
    <row r="144" spans="1:14">
      <c r="A144">
        <v>143</v>
      </c>
      <c r="B144" s="11" t="s">
        <v>594</v>
      </c>
      <c r="C144" s="11" t="s">
        <v>501</v>
      </c>
      <c r="D144" s="12" t="s">
        <v>101</v>
      </c>
      <c r="E144" s="13">
        <v>36787</v>
      </c>
      <c r="F144" s="14">
        <f t="shared" ca="1" si="2"/>
        <v>23.498973305954827</v>
      </c>
      <c r="G144" s="11">
        <v>50059</v>
      </c>
      <c r="H144" s="12" t="s">
        <v>103</v>
      </c>
      <c r="I144" s="12" t="s">
        <v>104</v>
      </c>
      <c r="J144" s="11" t="s">
        <v>595</v>
      </c>
      <c r="K144" s="11" t="s">
        <v>106</v>
      </c>
      <c r="L144" s="11">
        <v>2</v>
      </c>
      <c r="M144" s="11" t="s">
        <v>596</v>
      </c>
      <c r="N144" s="11" t="s">
        <v>597</v>
      </c>
    </row>
    <row r="145" spans="1:14">
      <c r="A145">
        <v>144</v>
      </c>
      <c r="B145" s="11" t="s">
        <v>598</v>
      </c>
      <c r="C145" s="11" t="s">
        <v>186</v>
      </c>
      <c r="D145" s="12" t="s">
        <v>124</v>
      </c>
      <c r="E145" s="13">
        <v>36805</v>
      </c>
      <c r="F145" s="14">
        <f t="shared" ca="1" si="2"/>
        <v>23.449691991786448</v>
      </c>
      <c r="G145" s="11" t="s">
        <v>599</v>
      </c>
      <c r="H145" s="12" t="s">
        <v>103</v>
      </c>
      <c r="I145" s="12" t="s">
        <v>113</v>
      </c>
      <c r="J145" s="11" t="s">
        <v>440</v>
      </c>
      <c r="K145" s="11" t="s">
        <v>441</v>
      </c>
      <c r="L145" s="11">
        <v>1060</v>
      </c>
      <c r="M145" s="11" t="s">
        <v>442</v>
      </c>
      <c r="N145" s="11" t="s">
        <v>600</v>
      </c>
    </row>
    <row r="146" spans="1:14">
      <c r="A146">
        <v>145</v>
      </c>
      <c r="B146" s="11" t="s">
        <v>601</v>
      </c>
      <c r="C146" s="11" t="s">
        <v>450</v>
      </c>
      <c r="D146" s="12" t="s">
        <v>101</v>
      </c>
      <c r="E146" s="13">
        <v>35792</v>
      </c>
      <c r="F146" s="14">
        <f t="shared" ca="1" si="2"/>
        <v>26.223134839151268</v>
      </c>
      <c r="G146" s="11" t="s">
        <v>432</v>
      </c>
      <c r="H146" s="12" t="s">
        <v>103</v>
      </c>
      <c r="I146" s="12" t="s">
        <v>104</v>
      </c>
      <c r="J146" s="11" t="s">
        <v>602</v>
      </c>
      <c r="K146" s="11" t="s">
        <v>106</v>
      </c>
      <c r="L146" s="11" t="s">
        <v>603</v>
      </c>
      <c r="M146" s="11" t="s">
        <v>108</v>
      </c>
      <c r="N146" s="11" t="s">
        <v>604</v>
      </c>
    </row>
    <row r="147" spans="1:14">
      <c r="A147">
        <v>146</v>
      </c>
      <c r="B147" s="11" t="s">
        <v>605</v>
      </c>
      <c r="C147" s="11" t="s">
        <v>472</v>
      </c>
      <c r="D147" s="12" t="s">
        <v>187</v>
      </c>
      <c r="E147" s="13">
        <v>36757</v>
      </c>
      <c r="F147" s="14">
        <f t="shared" ca="1" si="2"/>
        <v>23.581108829568787</v>
      </c>
      <c r="G147" s="11" t="s">
        <v>432</v>
      </c>
      <c r="H147" s="12" t="s">
        <v>103</v>
      </c>
      <c r="I147" s="12" t="s">
        <v>113</v>
      </c>
      <c r="J147" s="11" t="s">
        <v>252</v>
      </c>
      <c r="K147" s="11" t="s">
        <v>253</v>
      </c>
      <c r="L147" s="11">
        <v>98101</v>
      </c>
      <c r="M147" s="11" t="s">
        <v>116</v>
      </c>
      <c r="N147" s="11" t="s">
        <v>606</v>
      </c>
    </row>
    <row r="148" spans="1:14">
      <c r="A148">
        <v>147</v>
      </c>
      <c r="B148" s="16" t="s">
        <v>607</v>
      </c>
      <c r="C148" s="11" t="s">
        <v>450</v>
      </c>
      <c r="D148" s="12" t="s">
        <v>124</v>
      </c>
      <c r="E148" s="13">
        <v>35796</v>
      </c>
      <c r="F148" s="14">
        <f t="shared" ca="1" si="2"/>
        <v>26.212183436002739</v>
      </c>
      <c r="G148" s="11" t="s">
        <v>504</v>
      </c>
      <c r="H148" s="12" t="s">
        <v>103</v>
      </c>
      <c r="I148" s="12" t="s">
        <v>113</v>
      </c>
      <c r="J148" s="11" t="s">
        <v>136</v>
      </c>
      <c r="K148" s="11" t="s">
        <v>106</v>
      </c>
      <c r="L148" s="11" t="s">
        <v>137</v>
      </c>
      <c r="M148" s="11" t="s">
        <v>138</v>
      </c>
      <c r="N148" s="11" t="s">
        <v>608</v>
      </c>
    </row>
    <row r="149" spans="1:14">
      <c r="A149">
        <v>148</v>
      </c>
      <c r="B149" s="11" t="s">
        <v>609</v>
      </c>
      <c r="C149" s="11" t="s">
        <v>450</v>
      </c>
      <c r="D149" s="12" t="s">
        <v>101</v>
      </c>
      <c r="E149" s="13">
        <v>34081</v>
      </c>
      <c r="F149" s="14">
        <f t="shared" ca="1" si="2"/>
        <v>30.90759753593429</v>
      </c>
      <c r="G149" s="11" t="s">
        <v>610</v>
      </c>
      <c r="H149" s="12" t="s">
        <v>103</v>
      </c>
      <c r="I149" s="12" t="s">
        <v>104</v>
      </c>
      <c r="J149" s="11" t="s">
        <v>611</v>
      </c>
      <c r="K149" s="11" t="s">
        <v>106</v>
      </c>
      <c r="L149" s="11" t="s">
        <v>106</v>
      </c>
      <c r="M149" s="11" t="s">
        <v>596</v>
      </c>
      <c r="N149" s="11" t="s">
        <v>612</v>
      </c>
    </row>
    <row r="150" spans="1:14">
      <c r="A150">
        <v>149</v>
      </c>
      <c r="B150" s="11" t="s">
        <v>613</v>
      </c>
      <c r="C150" s="11" t="s">
        <v>186</v>
      </c>
      <c r="D150" s="12" t="s">
        <v>124</v>
      </c>
      <c r="E150" s="13">
        <v>36736</v>
      </c>
      <c r="F150" s="14">
        <f t="shared" ca="1" si="2"/>
        <v>23.638603696098563</v>
      </c>
      <c r="G150" s="11" t="s">
        <v>432</v>
      </c>
      <c r="H150" s="12" t="s">
        <v>125</v>
      </c>
      <c r="I150" s="12" t="s">
        <v>113</v>
      </c>
      <c r="J150" s="11" t="s">
        <v>614</v>
      </c>
      <c r="K150" s="11" t="s">
        <v>615</v>
      </c>
      <c r="L150" s="11">
        <v>554281516</v>
      </c>
      <c r="M150" s="11" t="s">
        <v>116</v>
      </c>
      <c r="N150" s="11" t="s">
        <v>616</v>
      </c>
    </row>
    <row r="151" spans="1:14">
      <c r="A151">
        <v>150</v>
      </c>
      <c r="B151" s="11" t="s">
        <v>617</v>
      </c>
      <c r="C151" s="11" t="s">
        <v>450</v>
      </c>
      <c r="D151" s="12" t="s">
        <v>101</v>
      </c>
      <c r="E151" s="13">
        <v>36771</v>
      </c>
      <c r="F151" s="14">
        <f t="shared" ca="1" si="2"/>
        <v>23.54277891854894</v>
      </c>
      <c r="G151" s="11" t="s">
        <v>439</v>
      </c>
      <c r="H151" s="12" t="s">
        <v>103</v>
      </c>
      <c r="I151" s="12" t="s">
        <v>113</v>
      </c>
      <c r="J151" s="11" t="s">
        <v>78</v>
      </c>
      <c r="K151" s="11" t="s">
        <v>114</v>
      </c>
      <c r="L151" s="11" t="s">
        <v>115</v>
      </c>
      <c r="M151" s="11" t="s">
        <v>116</v>
      </c>
      <c r="N151" s="11" t="s">
        <v>618</v>
      </c>
    </row>
    <row r="152" spans="1:14">
      <c r="A152">
        <v>151</v>
      </c>
      <c r="B152" s="11" t="s">
        <v>619</v>
      </c>
      <c r="C152" s="11" t="s">
        <v>607</v>
      </c>
      <c r="D152" s="12" t="s">
        <v>112</v>
      </c>
      <c r="E152" s="13">
        <v>34837</v>
      </c>
      <c r="F152" s="14">
        <f t="shared" ca="1" si="2"/>
        <v>28.837782340862422</v>
      </c>
      <c r="G152" s="11" t="s">
        <v>576</v>
      </c>
      <c r="H152" s="12" t="s">
        <v>103</v>
      </c>
      <c r="I152" s="12" t="s">
        <v>104</v>
      </c>
      <c r="J152" s="11" t="s">
        <v>221</v>
      </c>
      <c r="K152" s="11" t="s">
        <v>106</v>
      </c>
      <c r="L152" s="11">
        <v>60528</v>
      </c>
      <c r="M152" s="11" t="s">
        <v>222</v>
      </c>
      <c r="N152" s="11" t="s">
        <v>620</v>
      </c>
    </row>
    <row r="153" spans="1:14">
      <c r="A153">
        <v>152</v>
      </c>
      <c r="B153" s="11" t="s">
        <v>621</v>
      </c>
      <c r="C153" s="11" t="s">
        <v>607</v>
      </c>
      <c r="D153" s="12" t="s">
        <v>187</v>
      </c>
      <c r="E153" s="13">
        <v>34062</v>
      </c>
      <c r="F153" s="14">
        <f t="shared" ca="1" si="2"/>
        <v>30.9596167008898</v>
      </c>
      <c r="G153" s="11" t="s">
        <v>412</v>
      </c>
      <c r="H153" s="12" t="s">
        <v>103</v>
      </c>
      <c r="I153" s="12" t="s">
        <v>104</v>
      </c>
      <c r="J153" s="11" t="s">
        <v>556</v>
      </c>
      <c r="K153" s="11" t="s">
        <v>106</v>
      </c>
      <c r="L153" s="11" t="s">
        <v>622</v>
      </c>
      <c r="M153" s="11" t="s">
        <v>108</v>
      </c>
      <c r="N153" s="11" t="s">
        <v>623</v>
      </c>
    </row>
    <row r="154" spans="1:14">
      <c r="A154">
        <v>153</v>
      </c>
      <c r="B154" s="11" t="s">
        <v>624</v>
      </c>
      <c r="C154" s="11" t="s">
        <v>193</v>
      </c>
      <c r="D154" s="12" t="s">
        <v>101</v>
      </c>
      <c r="E154" s="13">
        <v>33293</v>
      </c>
      <c r="F154" s="14">
        <f t="shared" ca="1" si="2"/>
        <v>33.065023956194388</v>
      </c>
      <c r="G154" s="11" t="s">
        <v>432</v>
      </c>
      <c r="H154" s="12" t="s">
        <v>103</v>
      </c>
      <c r="I154" s="12" t="s">
        <v>104</v>
      </c>
      <c r="J154" s="11" t="s">
        <v>67</v>
      </c>
      <c r="K154" s="11" t="s">
        <v>106</v>
      </c>
      <c r="L154" s="11">
        <v>75116</v>
      </c>
      <c r="M154" s="11" t="s">
        <v>383</v>
      </c>
      <c r="N154" s="11" t="s">
        <v>625</v>
      </c>
    </row>
    <row r="155" spans="1:14">
      <c r="A155">
        <v>154</v>
      </c>
      <c r="B155" s="11" t="s">
        <v>626</v>
      </c>
      <c r="C155" s="11"/>
      <c r="D155" s="12" t="s">
        <v>124</v>
      </c>
      <c r="E155" s="13">
        <v>36751</v>
      </c>
      <c r="F155" s="14">
        <f t="shared" ca="1" si="2"/>
        <v>23.597535934291582</v>
      </c>
      <c r="G155" s="11"/>
      <c r="H155" s="12" t="s">
        <v>103</v>
      </c>
      <c r="I155" s="12" t="s">
        <v>152</v>
      </c>
      <c r="J155" s="11" t="s">
        <v>627</v>
      </c>
      <c r="K155" s="11" t="s">
        <v>106</v>
      </c>
      <c r="L155" s="11">
        <v>100020</v>
      </c>
      <c r="M155" s="11" t="s">
        <v>340</v>
      </c>
      <c r="N155" s="11" t="s">
        <v>628</v>
      </c>
    </row>
    <row r="156" spans="1:14">
      <c r="A156">
        <v>155</v>
      </c>
      <c r="B156" s="11" t="s">
        <v>629</v>
      </c>
      <c r="C156" s="11" t="s">
        <v>501</v>
      </c>
      <c r="D156" s="12" t="s">
        <v>101</v>
      </c>
      <c r="E156" s="13">
        <v>35801</v>
      </c>
      <c r="F156" s="14">
        <f t="shared" ca="1" si="2"/>
        <v>26.198494182067076</v>
      </c>
      <c r="G156" s="11" t="s">
        <v>432</v>
      </c>
      <c r="H156" s="12" t="s">
        <v>103</v>
      </c>
      <c r="I156" s="12" t="s">
        <v>113</v>
      </c>
      <c r="J156" s="11" t="s">
        <v>630</v>
      </c>
      <c r="K156" s="11" t="s">
        <v>106</v>
      </c>
      <c r="L156" s="11">
        <v>518008</v>
      </c>
      <c r="M156" s="11" t="s">
        <v>340</v>
      </c>
      <c r="N156" s="11" t="s">
        <v>631</v>
      </c>
    </row>
    <row r="157" spans="1:14">
      <c r="A157">
        <v>156</v>
      </c>
      <c r="B157" s="11" t="s">
        <v>632</v>
      </c>
      <c r="C157" s="11" t="s">
        <v>607</v>
      </c>
      <c r="D157" s="12" t="s">
        <v>124</v>
      </c>
      <c r="E157" s="13">
        <v>33764</v>
      </c>
      <c r="F157" s="14">
        <f t="shared" ca="1" si="2"/>
        <v>31.775496235455169</v>
      </c>
      <c r="G157" s="11" t="s">
        <v>412</v>
      </c>
      <c r="H157" s="12" t="s">
        <v>103</v>
      </c>
      <c r="I157" s="12" t="s">
        <v>104</v>
      </c>
      <c r="J157" s="11" t="s">
        <v>633</v>
      </c>
      <c r="K157" s="11" t="s">
        <v>106</v>
      </c>
      <c r="L157" s="11">
        <v>400013</v>
      </c>
      <c r="M157" s="11" t="s">
        <v>127</v>
      </c>
      <c r="N157" s="11" t="s">
        <v>634</v>
      </c>
    </row>
    <row r="158" spans="1:14">
      <c r="A158">
        <v>157</v>
      </c>
      <c r="B158" s="11" t="s">
        <v>635</v>
      </c>
      <c r="C158" s="11" t="s">
        <v>186</v>
      </c>
      <c r="D158" s="12" t="s">
        <v>124</v>
      </c>
      <c r="E158" s="13">
        <v>34075</v>
      </c>
      <c r="F158" s="14">
        <f t="shared" ca="1" si="2"/>
        <v>30.924024640657084</v>
      </c>
      <c r="G158" s="11" t="s">
        <v>432</v>
      </c>
      <c r="H158" s="12" t="s">
        <v>103</v>
      </c>
      <c r="I158" s="12" t="s">
        <v>113</v>
      </c>
      <c r="J158" s="11" t="s">
        <v>447</v>
      </c>
      <c r="K158" s="11" t="s">
        <v>257</v>
      </c>
      <c r="L158" s="11" t="s">
        <v>448</v>
      </c>
      <c r="M158" s="11" t="s">
        <v>211</v>
      </c>
      <c r="N158" s="11" t="s">
        <v>636</v>
      </c>
    </row>
    <row r="159" spans="1:14">
      <c r="A159">
        <v>158</v>
      </c>
      <c r="B159" s="11" t="s">
        <v>637</v>
      </c>
      <c r="C159" s="11" t="s">
        <v>607</v>
      </c>
      <c r="D159" s="12" t="s">
        <v>124</v>
      </c>
      <c r="E159" s="13">
        <v>32875</v>
      </c>
      <c r="F159" s="14">
        <f t="shared" ca="1" si="2"/>
        <v>34.209445585215605</v>
      </c>
      <c r="G159" s="11" t="s">
        <v>491</v>
      </c>
      <c r="H159" s="12" t="s">
        <v>103</v>
      </c>
      <c r="I159" s="12" t="s">
        <v>113</v>
      </c>
      <c r="J159" s="11" t="s">
        <v>577</v>
      </c>
      <c r="K159" s="11" t="s">
        <v>578</v>
      </c>
      <c r="L159" s="11">
        <v>60661</v>
      </c>
      <c r="M159" s="11" t="s">
        <v>116</v>
      </c>
      <c r="N159" s="11" t="s">
        <v>638</v>
      </c>
    </row>
    <row r="160" spans="1:14">
      <c r="A160">
        <v>159</v>
      </c>
      <c r="B160" s="11" t="s">
        <v>639</v>
      </c>
      <c r="C160" s="11" t="s">
        <v>607</v>
      </c>
      <c r="D160" s="12" t="s">
        <v>101</v>
      </c>
      <c r="E160" s="13">
        <v>36793</v>
      </c>
      <c r="F160" s="14">
        <f t="shared" ca="1" si="2"/>
        <v>23.482546201232033</v>
      </c>
      <c r="G160" s="11">
        <v>470049</v>
      </c>
      <c r="H160" s="12" t="s">
        <v>103</v>
      </c>
      <c r="I160" s="12" t="s">
        <v>104</v>
      </c>
      <c r="J160" s="11" t="s">
        <v>488</v>
      </c>
      <c r="K160" s="11" t="s">
        <v>106</v>
      </c>
      <c r="L160" s="11">
        <v>52506</v>
      </c>
      <c r="M160" s="11" t="s">
        <v>488</v>
      </c>
      <c r="N160" s="11" t="s">
        <v>640</v>
      </c>
    </row>
    <row r="161" spans="1:14">
      <c r="A161">
        <v>160</v>
      </c>
      <c r="B161" s="11" t="s">
        <v>641</v>
      </c>
      <c r="C161" s="11" t="s">
        <v>193</v>
      </c>
      <c r="D161" s="12" t="s">
        <v>124</v>
      </c>
      <c r="E161" s="13">
        <v>35820</v>
      </c>
      <c r="F161" s="14">
        <f t="shared" ca="1" si="2"/>
        <v>26.146475017111566</v>
      </c>
      <c r="G161" s="11">
        <v>52093</v>
      </c>
      <c r="H161" s="12" t="s">
        <v>103</v>
      </c>
      <c r="I161" s="12" t="s">
        <v>104</v>
      </c>
      <c r="J161" s="11" t="s">
        <v>199</v>
      </c>
      <c r="K161" s="11" t="s">
        <v>106</v>
      </c>
      <c r="L161" s="11">
        <v>2170</v>
      </c>
      <c r="M161" s="11" t="s">
        <v>200</v>
      </c>
      <c r="N161" s="11" t="s">
        <v>642</v>
      </c>
    </row>
    <row r="162" spans="1:14">
      <c r="A162">
        <v>161</v>
      </c>
      <c r="B162" s="11" t="s">
        <v>643</v>
      </c>
      <c r="C162" s="11" t="s">
        <v>450</v>
      </c>
      <c r="D162" s="12" t="s">
        <v>101</v>
      </c>
      <c r="E162" s="13">
        <v>36789</v>
      </c>
      <c r="F162" s="14">
        <f t="shared" ca="1" si="2"/>
        <v>23.493497604380561</v>
      </c>
      <c r="G162" s="11" t="s">
        <v>412</v>
      </c>
      <c r="H162" s="12" t="s">
        <v>103</v>
      </c>
      <c r="I162" s="12" t="s">
        <v>113</v>
      </c>
      <c r="J162" s="11" t="s">
        <v>644</v>
      </c>
      <c r="K162" s="11" t="s">
        <v>645</v>
      </c>
      <c r="L162" s="11">
        <v>2110</v>
      </c>
      <c r="M162" s="11" t="s">
        <v>116</v>
      </c>
      <c r="N162" s="11" t="s">
        <v>646</v>
      </c>
    </row>
    <row r="163" spans="1:14">
      <c r="A163">
        <v>162</v>
      </c>
      <c r="B163" s="11" t="s">
        <v>647</v>
      </c>
      <c r="C163" s="11" t="s">
        <v>100</v>
      </c>
      <c r="D163" s="12" t="s">
        <v>124</v>
      </c>
      <c r="E163" s="13">
        <v>35795</v>
      </c>
      <c r="F163" s="14">
        <f t="shared" ca="1" si="2"/>
        <v>26.21492128678987</v>
      </c>
      <c r="G163" s="11" t="s">
        <v>432</v>
      </c>
      <c r="H163" s="12" t="s">
        <v>103</v>
      </c>
      <c r="I163" s="12" t="s">
        <v>152</v>
      </c>
      <c r="J163" s="11" t="s">
        <v>648</v>
      </c>
      <c r="K163" s="11" t="s">
        <v>106</v>
      </c>
      <c r="L163" s="11" t="s">
        <v>649</v>
      </c>
      <c r="M163" s="11" t="s">
        <v>469</v>
      </c>
      <c r="N163" s="11" t="s">
        <v>650</v>
      </c>
    </row>
    <row r="164" spans="1:14">
      <c r="A164">
        <v>163</v>
      </c>
      <c r="B164" s="11" t="s">
        <v>651</v>
      </c>
      <c r="C164" s="11" t="s">
        <v>111</v>
      </c>
      <c r="D164" s="12" t="s">
        <v>112</v>
      </c>
      <c r="E164" s="13">
        <v>34849</v>
      </c>
      <c r="F164" s="14">
        <f t="shared" ca="1" si="2"/>
        <v>28.804928131416837</v>
      </c>
      <c r="G164" s="11" t="s">
        <v>491</v>
      </c>
      <c r="H164" s="12" t="s">
        <v>103</v>
      </c>
      <c r="I164" s="12" t="s">
        <v>152</v>
      </c>
      <c r="J164" s="11" t="s">
        <v>330</v>
      </c>
      <c r="K164" s="11" t="s">
        <v>331</v>
      </c>
      <c r="L164" s="11" t="s">
        <v>332</v>
      </c>
      <c r="M164" s="11" t="s">
        <v>330</v>
      </c>
      <c r="N164" s="11" t="s">
        <v>652</v>
      </c>
    </row>
    <row r="165" spans="1:14">
      <c r="A165">
        <v>164</v>
      </c>
      <c r="B165" s="11" t="s">
        <v>653</v>
      </c>
      <c r="C165" s="11" t="s">
        <v>111</v>
      </c>
      <c r="D165" s="12" t="s">
        <v>101</v>
      </c>
      <c r="E165" s="13">
        <v>35886</v>
      </c>
      <c r="F165" s="14">
        <f t="shared" ca="1" si="2"/>
        <v>25.965776865160848</v>
      </c>
      <c r="G165" s="11" t="s">
        <v>432</v>
      </c>
      <c r="H165" s="12" t="s">
        <v>103</v>
      </c>
      <c r="I165" s="12" t="s">
        <v>152</v>
      </c>
      <c r="J165" s="11" t="s">
        <v>131</v>
      </c>
      <c r="K165" s="11" t="s">
        <v>132</v>
      </c>
      <c r="L165" s="11">
        <v>3000</v>
      </c>
      <c r="M165" s="11" t="s">
        <v>133</v>
      </c>
      <c r="N165" s="11" t="s">
        <v>654</v>
      </c>
    </row>
    <row r="166" spans="1:14">
      <c r="A166">
        <v>165</v>
      </c>
      <c r="B166" s="12" t="s">
        <v>655</v>
      </c>
      <c r="C166" s="11" t="s">
        <v>123</v>
      </c>
      <c r="D166" s="12" t="s">
        <v>101</v>
      </c>
      <c r="E166" s="13">
        <v>35799</v>
      </c>
      <c r="F166" s="14">
        <f t="shared" ca="1" si="2"/>
        <v>26.203969883641342</v>
      </c>
      <c r="G166" s="11">
        <v>51669</v>
      </c>
      <c r="H166" s="12" t="s">
        <v>103</v>
      </c>
      <c r="I166" s="12" t="s">
        <v>104</v>
      </c>
      <c r="J166" s="11" t="s">
        <v>313</v>
      </c>
      <c r="K166" s="11" t="s">
        <v>314</v>
      </c>
      <c r="L166" s="11">
        <v>201301</v>
      </c>
      <c r="M166" s="11" t="s">
        <v>127</v>
      </c>
      <c r="N166" s="11" t="s">
        <v>656</v>
      </c>
    </row>
    <row r="167" spans="1:14">
      <c r="A167">
        <v>166</v>
      </c>
      <c r="B167" s="11" t="s">
        <v>657</v>
      </c>
      <c r="C167" s="11" t="s">
        <v>123</v>
      </c>
      <c r="D167" s="12" t="s">
        <v>187</v>
      </c>
      <c r="E167" s="13">
        <v>36779</v>
      </c>
      <c r="F167" s="14">
        <f t="shared" ca="1" si="2"/>
        <v>23.520876112251884</v>
      </c>
      <c r="G167" s="11">
        <v>600480</v>
      </c>
      <c r="H167" s="12" t="s">
        <v>103</v>
      </c>
      <c r="I167" s="12" t="s">
        <v>104</v>
      </c>
      <c r="J167" s="11" t="s">
        <v>126</v>
      </c>
      <c r="K167" s="11" t="s">
        <v>106</v>
      </c>
      <c r="L167" s="11">
        <v>411006</v>
      </c>
      <c r="M167" s="11" t="s">
        <v>127</v>
      </c>
      <c r="N167" s="11" t="s">
        <v>658</v>
      </c>
    </row>
    <row r="168" spans="1:14">
      <c r="A168">
        <v>167</v>
      </c>
      <c r="B168" s="11" t="s">
        <v>659</v>
      </c>
      <c r="C168" s="11"/>
      <c r="D168" s="12" t="s">
        <v>124</v>
      </c>
      <c r="E168" s="13">
        <v>35899</v>
      </c>
      <c r="F168" s="14">
        <f t="shared" ca="1" si="2"/>
        <v>25.930184804928132</v>
      </c>
      <c r="G168" s="11">
        <v>52093</v>
      </c>
      <c r="H168" s="12" t="s">
        <v>103</v>
      </c>
      <c r="I168" s="12" t="s">
        <v>104</v>
      </c>
      <c r="J168" s="11" t="s">
        <v>376</v>
      </c>
      <c r="K168" s="11" t="s">
        <v>106</v>
      </c>
      <c r="L168" s="11" t="s">
        <v>377</v>
      </c>
      <c r="M168" s="11" t="s">
        <v>378</v>
      </c>
      <c r="N168" s="11" t="s">
        <v>660</v>
      </c>
    </row>
    <row r="169" spans="1:14">
      <c r="A169">
        <v>168</v>
      </c>
      <c r="B169" s="11" t="s">
        <v>661</v>
      </c>
      <c r="C169" s="11" t="s">
        <v>111</v>
      </c>
      <c r="D169" s="12" t="s">
        <v>124</v>
      </c>
      <c r="E169" s="13">
        <v>35839</v>
      </c>
      <c r="F169" s="14">
        <f t="shared" ca="1" si="2"/>
        <v>26.094455852156056</v>
      </c>
      <c r="G169" s="11" t="s">
        <v>251</v>
      </c>
      <c r="H169" s="12" t="s">
        <v>103</v>
      </c>
      <c r="I169" s="12" t="s">
        <v>104</v>
      </c>
      <c r="J169" s="11" t="s">
        <v>170</v>
      </c>
      <c r="K169" s="11" t="s">
        <v>106</v>
      </c>
      <c r="L169" s="11">
        <v>11583</v>
      </c>
      <c r="M169" s="11" t="s">
        <v>171</v>
      </c>
      <c r="N169" s="11" t="s">
        <v>662</v>
      </c>
    </row>
    <row r="170" spans="1:14">
      <c r="A170">
        <v>169</v>
      </c>
      <c r="B170" s="11" t="s">
        <v>663</v>
      </c>
      <c r="C170" s="12" t="s">
        <v>145</v>
      </c>
      <c r="D170" s="12" t="s">
        <v>146</v>
      </c>
      <c r="E170" s="13">
        <v>33281</v>
      </c>
      <c r="F170" s="14">
        <f t="shared" ca="1" si="2"/>
        <v>33.097878165639976</v>
      </c>
      <c r="G170" s="11">
        <v>21941</v>
      </c>
      <c r="H170" s="12" t="s">
        <v>103</v>
      </c>
      <c r="I170" s="12" t="s">
        <v>104</v>
      </c>
      <c r="J170" s="11" t="s">
        <v>664</v>
      </c>
      <c r="K170" s="11" t="s">
        <v>106</v>
      </c>
      <c r="L170" s="11">
        <v>8009</v>
      </c>
      <c r="M170" s="11" t="s">
        <v>327</v>
      </c>
      <c r="N170" s="11" t="s">
        <v>665</v>
      </c>
    </row>
    <row r="171" spans="1:14">
      <c r="A171">
        <v>170</v>
      </c>
      <c r="B171" s="11" t="s">
        <v>666</v>
      </c>
      <c r="C171" s="11" t="s">
        <v>100</v>
      </c>
      <c r="D171" s="12" t="s">
        <v>101</v>
      </c>
      <c r="E171" s="13">
        <v>36769</v>
      </c>
      <c r="F171" s="14">
        <f t="shared" ca="1" si="2"/>
        <v>23.548254620123203</v>
      </c>
      <c r="G171" s="11" t="s">
        <v>432</v>
      </c>
      <c r="H171" s="12" t="s">
        <v>125</v>
      </c>
      <c r="I171" s="12" t="s">
        <v>113</v>
      </c>
      <c r="J171" s="11" t="s">
        <v>344</v>
      </c>
      <c r="K171" s="11" t="s">
        <v>345</v>
      </c>
      <c r="L171" s="11" t="s">
        <v>346</v>
      </c>
      <c r="M171" s="11" t="s">
        <v>211</v>
      </c>
      <c r="N171" s="11" t="s">
        <v>667</v>
      </c>
    </row>
    <row r="172" spans="1:14">
      <c r="A172">
        <v>171</v>
      </c>
      <c r="B172" s="11" t="s">
        <v>501</v>
      </c>
      <c r="C172" s="11" t="s">
        <v>123</v>
      </c>
      <c r="D172" s="12" t="s">
        <v>101</v>
      </c>
      <c r="E172" s="13">
        <v>35877</v>
      </c>
      <c r="F172" s="14">
        <f t="shared" ca="1" si="2"/>
        <v>25.990417522245039</v>
      </c>
      <c r="G172" s="11">
        <v>0</v>
      </c>
      <c r="H172" s="12" t="s">
        <v>103</v>
      </c>
      <c r="I172" s="12" t="s">
        <v>104</v>
      </c>
      <c r="J172" s="11" t="s">
        <v>525</v>
      </c>
      <c r="K172" s="11" t="s">
        <v>106</v>
      </c>
      <c r="L172" s="11" t="s">
        <v>526</v>
      </c>
      <c r="M172" s="11" t="s">
        <v>527</v>
      </c>
      <c r="N172" s="11" t="s">
        <v>668</v>
      </c>
    </row>
    <row r="173" spans="1:14">
      <c r="A173">
        <v>172</v>
      </c>
      <c r="B173" s="11" t="s">
        <v>669</v>
      </c>
      <c r="C173" s="11" t="s">
        <v>111</v>
      </c>
      <c r="D173" s="12" t="s">
        <v>101</v>
      </c>
      <c r="E173" s="13">
        <v>36748</v>
      </c>
      <c r="F173" s="14">
        <f t="shared" ca="1" si="2"/>
        <v>23.605749486652979</v>
      </c>
      <c r="G173" s="11" t="s">
        <v>439</v>
      </c>
      <c r="H173" s="12" t="s">
        <v>103</v>
      </c>
      <c r="I173" s="12" t="s">
        <v>104</v>
      </c>
      <c r="J173" s="11" t="s">
        <v>313</v>
      </c>
      <c r="K173" s="11" t="s">
        <v>314</v>
      </c>
      <c r="L173" s="11">
        <v>201301</v>
      </c>
      <c r="M173" s="11" t="s">
        <v>127</v>
      </c>
      <c r="N173" s="11" t="s">
        <v>670</v>
      </c>
    </row>
    <row r="174" spans="1:14">
      <c r="A174">
        <v>173</v>
      </c>
      <c r="B174" s="11" t="s">
        <v>671</v>
      </c>
      <c r="C174" s="11" t="s">
        <v>123</v>
      </c>
      <c r="D174" s="12" t="s">
        <v>101</v>
      </c>
      <c r="E174" s="13">
        <v>34834</v>
      </c>
      <c r="F174" s="14">
        <f t="shared" ca="1" si="2"/>
        <v>28.845995893223819</v>
      </c>
      <c r="G174" s="11">
        <v>51826</v>
      </c>
      <c r="H174" s="12" t="s">
        <v>103</v>
      </c>
      <c r="I174" s="12" t="s">
        <v>104</v>
      </c>
      <c r="J174" s="11" t="s">
        <v>70</v>
      </c>
      <c r="K174" s="11" t="s">
        <v>106</v>
      </c>
      <c r="L174" s="11" t="s">
        <v>174</v>
      </c>
      <c r="M174" s="11" t="s">
        <v>108</v>
      </c>
      <c r="N174" s="11" t="s">
        <v>672</v>
      </c>
    </row>
    <row r="175" spans="1:14">
      <c r="A175">
        <v>174</v>
      </c>
      <c r="B175" s="11" t="s">
        <v>673</v>
      </c>
      <c r="C175" s="11" t="s">
        <v>100</v>
      </c>
      <c r="D175" s="12" t="s">
        <v>124</v>
      </c>
      <c r="E175" s="13">
        <v>32879</v>
      </c>
      <c r="F175" s="14">
        <f t="shared" ca="1" si="2"/>
        <v>34.19849418206708</v>
      </c>
      <c r="G175" s="11" t="s">
        <v>432</v>
      </c>
      <c r="H175" s="12" t="s">
        <v>103</v>
      </c>
      <c r="I175" s="12" t="s">
        <v>113</v>
      </c>
      <c r="J175" s="11" t="s">
        <v>447</v>
      </c>
      <c r="K175" s="11" t="s">
        <v>257</v>
      </c>
      <c r="L175" s="11" t="s">
        <v>448</v>
      </c>
      <c r="M175" s="11" t="s">
        <v>211</v>
      </c>
      <c r="N175" s="11" t="s">
        <v>674</v>
      </c>
    </row>
    <row r="176" spans="1:14">
      <c r="A176">
        <v>175</v>
      </c>
      <c r="B176" s="11" t="s">
        <v>203</v>
      </c>
      <c r="C176" s="11" t="s">
        <v>111</v>
      </c>
      <c r="D176" s="12" t="s">
        <v>124</v>
      </c>
      <c r="E176" s="13">
        <v>35813</v>
      </c>
      <c r="F176" s="14">
        <f t="shared" ca="1" si="2"/>
        <v>26.165639972621491</v>
      </c>
      <c r="G176" s="11">
        <v>51790</v>
      </c>
      <c r="H176" s="12" t="s">
        <v>103</v>
      </c>
      <c r="I176" s="12" t="s">
        <v>113</v>
      </c>
      <c r="J176" s="11" t="s">
        <v>675</v>
      </c>
      <c r="K176" s="11" t="s">
        <v>676</v>
      </c>
      <c r="L176" s="11">
        <v>72160</v>
      </c>
      <c r="M176" s="11" t="s">
        <v>323</v>
      </c>
      <c r="N176" s="11" t="s">
        <v>677</v>
      </c>
    </row>
    <row r="177" spans="1:14">
      <c r="A177">
        <v>176</v>
      </c>
      <c r="B177" s="11" t="s">
        <v>678</v>
      </c>
      <c r="C177" s="11" t="s">
        <v>100</v>
      </c>
      <c r="D177" s="12" t="s">
        <v>101</v>
      </c>
      <c r="E177" s="13">
        <v>36822</v>
      </c>
      <c r="F177" s="14">
        <f t="shared" ca="1" si="2"/>
        <v>23.4031485284052</v>
      </c>
      <c r="G177" s="11" t="s">
        <v>432</v>
      </c>
      <c r="H177" s="12" t="s">
        <v>103</v>
      </c>
      <c r="I177" s="12" t="s">
        <v>113</v>
      </c>
      <c r="J177" s="11" t="s">
        <v>447</v>
      </c>
      <c r="K177" s="11" t="s">
        <v>257</v>
      </c>
      <c r="L177" s="11" t="s">
        <v>448</v>
      </c>
      <c r="M177" s="11" t="s">
        <v>211</v>
      </c>
      <c r="N177" s="11" t="s">
        <v>679</v>
      </c>
    </row>
    <row r="178" spans="1:14">
      <c r="A178">
        <v>177</v>
      </c>
      <c r="B178" s="11" t="s">
        <v>680</v>
      </c>
      <c r="C178" s="11" t="s">
        <v>100</v>
      </c>
      <c r="D178" s="12" t="s">
        <v>124</v>
      </c>
      <c r="E178" s="13">
        <v>36796</v>
      </c>
      <c r="F178" s="14">
        <f t="shared" ca="1" si="2"/>
        <v>23.474332648870636</v>
      </c>
      <c r="G178" s="11"/>
      <c r="H178" s="12" t="s">
        <v>125</v>
      </c>
      <c r="I178" s="12" t="s">
        <v>104</v>
      </c>
      <c r="J178" s="11" t="s">
        <v>664</v>
      </c>
      <c r="K178" s="11" t="s">
        <v>106</v>
      </c>
      <c r="L178" s="11">
        <v>8009</v>
      </c>
      <c r="M178" s="11" t="s">
        <v>327</v>
      </c>
      <c r="N178" s="11" t="s">
        <v>681</v>
      </c>
    </row>
    <row r="179" spans="1:14">
      <c r="A179">
        <v>178</v>
      </c>
      <c r="B179" s="11" t="s">
        <v>682</v>
      </c>
      <c r="C179" s="11" t="s">
        <v>100</v>
      </c>
      <c r="D179" s="12" t="s">
        <v>101</v>
      </c>
      <c r="E179" s="13">
        <v>35829</v>
      </c>
      <c r="F179" s="14">
        <f t="shared" ca="1" si="2"/>
        <v>26.121834360027378</v>
      </c>
      <c r="G179" s="11" t="s">
        <v>432</v>
      </c>
      <c r="H179" s="12" t="s">
        <v>103</v>
      </c>
      <c r="I179" s="12" t="s">
        <v>104</v>
      </c>
      <c r="J179" s="11" t="s">
        <v>633</v>
      </c>
      <c r="K179" s="11" t="s">
        <v>106</v>
      </c>
      <c r="L179" s="11">
        <v>400055</v>
      </c>
      <c r="M179" s="11" t="s">
        <v>127</v>
      </c>
      <c r="N179" s="11" t="s">
        <v>683</v>
      </c>
    </row>
    <row r="180" spans="1:14">
      <c r="A180">
        <v>179</v>
      </c>
      <c r="B180" s="11" t="s">
        <v>684</v>
      </c>
      <c r="C180" s="11" t="s">
        <v>283</v>
      </c>
      <c r="D180" s="12" t="s">
        <v>101</v>
      </c>
      <c r="E180" s="13">
        <v>34067</v>
      </c>
      <c r="F180" s="14">
        <f t="shared" ca="1" si="2"/>
        <v>30.945927446954141</v>
      </c>
      <c r="G180" s="11"/>
      <c r="H180" s="12" t="s">
        <v>103</v>
      </c>
      <c r="I180" s="12" t="s">
        <v>152</v>
      </c>
      <c r="J180" s="11" t="s">
        <v>81</v>
      </c>
      <c r="K180" s="11" t="s">
        <v>106</v>
      </c>
      <c r="L180" s="11" t="s">
        <v>468</v>
      </c>
      <c r="M180" s="11" t="s">
        <v>469</v>
      </c>
      <c r="N180" s="11" t="s">
        <v>685</v>
      </c>
    </row>
    <row r="181" spans="1:14">
      <c r="A181">
        <v>180</v>
      </c>
      <c r="B181" s="11" t="s">
        <v>686</v>
      </c>
      <c r="C181" s="11" t="s">
        <v>193</v>
      </c>
      <c r="D181" s="12" t="s">
        <v>146</v>
      </c>
      <c r="E181" s="13">
        <v>36714</v>
      </c>
      <c r="F181" s="14">
        <f t="shared" ca="1" si="2"/>
        <v>23.698836413415467</v>
      </c>
      <c r="G181" s="11">
        <v>21941</v>
      </c>
      <c r="H181" s="12" t="s">
        <v>103</v>
      </c>
      <c r="I181" s="12" t="s">
        <v>104</v>
      </c>
      <c r="J181" s="11" t="s">
        <v>270</v>
      </c>
      <c r="K181" s="11" t="s">
        <v>106</v>
      </c>
      <c r="L181" s="11">
        <v>1002</v>
      </c>
      <c r="M181" s="11" t="s">
        <v>271</v>
      </c>
      <c r="N181" s="11" t="s">
        <v>687</v>
      </c>
    </row>
    <row r="182" spans="1:14">
      <c r="A182">
        <v>181</v>
      </c>
      <c r="B182" s="11" t="s">
        <v>688</v>
      </c>
      <c r="C182" s="11" t="s">
        <v>186</v>
      </c>
      <c r="D182" s="12" t="s">
        <v>146</v>
      </c>
      <c r="E182" s="13">
        <v>36784</v>
      </c>
      <c r="F182" s="14">
        <f t="shared" ca="1" si="2"/>
        <v>23.507186858316221</v>
      </c>
      <c r="G182" s="11" t="s">
        <v>432</v>
      </c>
      <c r="H182" s="12" t="s">
        <v>125</v>
      </c>
      <c r="I182" s="12" t="s">
        <v>152</v>
      </c>
      <c r="J182" s="11" t="s">
        <v>131</v>
      </c>
      <c r="K182" s="11" t="s">
        <v>132</v>
      </c>
      <c r="L182" s="11">
        <v>3000</v>
      </c>
      <c r="M182" s="11" t="s">
        <v>133</v>
      </c>
      <c r="N182" s="11" t="s">
        <v>689</v>
      </c>
    </row>
    <row r="183" spans="1:14">
      <c r="A183">
        <v>182</v>
      </c>
      <c r="B183" s="11" t="s">
        <v>690</v>
      </c>
      <c r="C183" s="11" t="s">
        <v>203</v>
      </c>
      <c r="D183" s="12" t="s">
        <v>124</v>
      </c>
      <c r="E183" s="13">
        <v>35848</v>
      </c>
      <c r="F183" s="14">
        <f t="shared" ca="1" si="2"/>
        <v>26.069815195071868</v>
      </c>
      <c r="G183" s="11" t="s">
        <v>147</v>
      </c>
      <c r="H183" s="12" t="s">
        <v>103</v>
      </c>
      <c r="I183" s="12" t="s">
        <v>113</v>
      </c>
      <c r="J183" s="11" t="s">
        <v>78</v>
      </c>
      <c r="K183" s="11" t="s">
        <v>114</v>
      </c>
      <c r="L183" s="11" t="s">
        <v>115</v>
      </c>
      <c r="M183" s="11" t="s">
        <v>116</v>
      </c>
      <c r="N183" s="11" t="s">
        <v>691</v>
      </c>
    </row>
    <row r="184" spans="1:14">
      <c r="A184">
        <v>183</v>
      </c>
      <c r="B184" s="11" t="s">
        <v>692</v>
      </c>
      <c r="C184" s="11" t="s">
        <v>206</v>
      </c>
      <c r="D184" s="12" t="s">
        <v>101</v>
      </c>
      <c r="E184" s="13">
        <v>34850</v>
      </c>
      <c r="F184" s="14">
        <f t="shared" ca="1" si="2"/>
        <v>28.802190280629706</v>
      </c>
      <c r="G184" s="11" t="s">
        <v>693</v>
      </c>
      <c r="H184" s="12" t="s">
        <v>103</v>
      </c>
      <c r="I184" s="12" t="s">
        <v>104</v>
      </c>
      <c r="J184" s="11" t="s">
        <v>525</v>
      </c>
      <c r="K184" s="11" t="s">
        <v>106</v>
      </c>
      <c r="L184" s="11" t="s">
        <v>526</v>
      </c>
      <c r="M184" s="11" t="s">
        <v>527</v>
      </c>
      <c r="N184" s="11" t="s">
        <v>694</v>
      </c>
    </row>
    <row r="185" spans="1:14">
      <c r="A185">
        <v>184</v>
      </c>
      <c r="B185" s="11" t="s">
        <v>695</v>
      </c>
      <c r="C185" s="11" t="s">
        <v>214</v>
      </c>
      <c r="D185" s="12" t="s">
        <v>124</v>
      </c>
      <c r="E185" s="13">
        <v>36766</v>
      </c>
      <c r="F185" s="14">
        <f t="shared" ca="1" si="2"/>
        <v>23.5564681724846</v>
      </c>
      <c r="G185" s="11" t="s">
        <v>432</v>
      </c>
      <c r="H185" s="12" t="s">
        <v>103</v>
      </c>
      <c r="I185" s="12" t="s">
        <v>113</v>
      </c>
      <c r="J185" s="11" t="s">
        <v>165</v>
      </c>
      <c r="K185" s="11" t="s">
        <v>106</v>
      </c>
      <c r="L185" s="11" t="s">
        <v>166</v>
      </c>
      <c r="M185" s="11" t="s">
        <v>167</v>
      </c>
      <c r="N185" s="11" t="s">
        <v>696</v>
      </c>
    </row>
    <row r="186" spans="1:14">
      <c r="A186">
        <v>185</v>
      </c>
      <c r="B186" s="11" t="s">
        <v>697</v>
      </c>
      <c r="C186" s="11" t="s">
        <v>214</v>
      </c>
      <c r="D186" s="12" t="s">
        <v>101</v>
      </c>
      <c r="E186" s="13">
        <v>33760</v>
      </c>
      <c r="F186" s="14">
        <f t="shared" ca="1" si="2"/>
        <v>31.786447638603697</v>
      </c>
      <c r="G186" s="11" t="s">
        <v>439</v>
      </c>
      <c r="H186" s="12" t="s">
        <v>125</v>
      </c>
      <c r="I186" s="12" t="s">
        <v>113</v>
      </c>
      <c r="J186" s="11" t="s">
        <v>459</v>
      </c>
      <c r="K186" s="11" t="s">
        <v>106</v>
      </c>
      <c r="L186" s="11">
        <v>11700</v>
      </c>
      <c r="M186" s="11" t="s">
        <v>323</v>
      </c>
      <c r="N186" s="11" t="s">
        <v>698</v>
      </c>
    </row>
    <row r="187" spans="1:14">
      <c r="A187">
        <v>186</v>
      </c>
      <c r="B187" s="11" t="s">
        <v>699</v>
      </c>
      <c r="C187" s="11" t="s">
        <v>214</v>
      </c>
      <c r="D187" s="12" t="s">
        <v>112</v>
      </c>
      <c r="E187" s="13">
        <v>33273</v>
      </c>
      <c r="F187" s="14">
        <f t="shared" ca="1" si="2"/>
        <v>33.119780971937033</v>
      </c>
      <c r="G187" s="11" t="s">
        <v>700</v>
      </c>
      <c r="H187" s="12" t="s">
        <v>103</v>
      </c>
      <c r="I187" s="12" t="s">
        <v>104</v>
      </c>
      <c r="J187" s="11" t="s">
        <v>351</v>
      </c>
      <c r="K187" s="11" t="s">
        <v>106</v>
      </c>
      <c r="L187" s="11" t="s">
        <v>389</v>
      </c>
      <c r="M187" s="11" t="s">
        <v>352</v>
      </c>
      <c r="N187" s="11" t="s">
        <v>701</v>
      </c>
    </row>
    <row r="188" spans="1:14">
      <c r="A188">
        <v>187</v>
      </c>
      <c r="B188" s="11" t="s">
        <v>702</v>
      </c>
      <c r="C188" s="11" t="s">
        <v>283</v>
      </c>
      <c r="D188" s="12" t="s">
        <v>124</v>
      </c>
      <c r="E188" s="13">
        <v>32888</v>
      </c>
      <c r="F188" s="14">
        <f t="shared" ca="1" si="2"/>
        <v>34.173853524982889</v>
      </c>
      <c r="G188" s="11" t="s">
        <v>188</v>
      </c>
      <c r="H188" s="12" t="s">
        <v>125</v>
      </c>
      <c r="I188" s="12" t="s">
        <v>113</v>
      </c>
      <c r="J188" s="11" t="s">
        <v>703</v>
      </c>
      <c r="K188" s="11" t="s">
        <v>106</v>
      </c>
      <c r="L188" s="11" t="s">
        <v>704</v>
      </c>
      <c r="M188" s="11" t="s">
        <v>167</v>
      </c>
      <c r="N188" s="11" t="s">
        <v>705</v>
      </c>
    </row>
    <row r="189" spans="1:14">
      <c r="A189">
        <v>188</v>
      </c>
      <c r="B189" s="11" t="s">
        <v>706</v>
      </c>
      <c r="C189" s="11" t="s">
        <v>214</v>
      </c>
      <c r="D189" s="12" t="s">
        <v>124</v>
      </c>
      <c r="E189" s="13">
        <v>36818</v>
      </c>
      <c r="F189" s="14">
        <f t="shared" ca="1" si="2"/>
        <v>23.414099931553729</v>
      </c>
      <c r="G189" s="11">
        <v>51591</v>
      </c>
      <c r="H189" s="12" t="s">
        <v>103</v>
      </c>
      <c r="I189" s="12" t="s">
        <v>104</v>
      </c>
      <c r="J189" s="11" t="s">
        <v>119</v>
      </c>
      <c r="K189" s="11" t="s">
        <v>106</v>
      </c>
      <c r="L189" s="11" t="s">
        <v>106</v>
      </c>
      <c r="M189" s="11" t="s">
        <v>120</v>
      </c>
      <c r="N189" s="11" t="s">
        <v>707</v>
      </c>
    </row>
    <row r="190" spans="1:14">
      <c r="A190">
        <v>189</v>
      </c>
      <c r="B190" s="11" t="s">
        <v>708</v>
      </c>
      <c r="C190" s="11" t="s">
        <v>186</v>
      </c>
      <c r="D190" s="12" t="s">
        <v>101</v>
      </c>
      <c r="E190" s="13">
        <v>35841</v>
      </c>
      <c r="F190" s="14">
        <f t="shared" ca="1" si="2"/>
        <v>26.088980150581794</v>
      </c>
      <c r="G190" s="11">
        <v>0</v>
      </c>
      <c r="H190" s="12" t="s">
        <v>103</v>
      </c>
      <c r="I190" s="12" t="s">
        <v>104</v>
      </c>
      <c r="J190" s="11" t="s">
        <v>509</v>
      </c>
      <c r="K190" s="11" t="s">
        <v>106</v>
      </c>
      <c r="L190" s="11">
        <v>1170</v>
      </c>
      <c r="M190" s="11" t="s">
        <v>510</v>
      </c>
      <c r="N190" s="11" t="s">
        <v>709</v>
      </c>
    </row>
    <row r="191" spans="1:14">
      <c r="A191">
        <v>190</v>
      </c>
      <c r="B191" s="11" t="s">
        <v>710</v>
      </c>
      <c r="C191" s="11" t="s">
        <v>206</v>
      </c>
      <c r="D191" s="12" t="s">
        <v>101</v>
      </c>
      <c r="E191" s="13">
        <v>35868</v>
      </c>
      <c r="F191" s="14">
        <f t="shared" ca="1" si="2"/>
        <v>26.015058179329227</v>
      </c>
      <c r="G191" s="11" t="s">
        <v>711</v>
      </c>
      <c r="H191" s="12" t="s">
        <v>103</v>
      </c>
      <c r="I191" s="12" t="s">
        <v>104</v>
      </c>
      <c r="J191" s="11" t="s">
        <v>161</v>
      </c>
      <c r="K191" s="11" t="s">
        <v>106</v>
      </c>
      <c r="L191" s="11">
        <v>28046</v>
      </c>
      <c r="M191" s="11" t="s">
        <v>162</v>
      </c>
      <c r="N191" s="11" t="s">
        <v>712</v>
      </c>
    </row>
    <row r="192" spans="1:14">
      <c r="A192">
        <v>191</v>
      </c>
      <c r="B192" s="11" t="s">
        <v>713</v>
      </c>
      <c r="C192" s="11" t="s">
        <v>206</v>
      </c>
      <c r="D192" s="12" t="s">
        <v>101</v>
      </c>
      <c r="E192" s="13">
        <v>36839</v>
      </c>
      <c r="F192" s="14">
        <f t="shared" ca="1" si="2"/>
        <v>23.356605065023956</v>
      </c>
      <c r="G192" s="11">
        <v>52160</v>
      </c>
      <c r="H192" s="12" t="s">
        <v>103</v>
      </c>
      <c r="I192" s="12" t="s">
        <v>113</v>
      </c>
      <c r="J192" s="11" t="s">
        <v>714</v>
      </c>
      <c r="K192" s="11" t="s">
        <v>715</v>
      </c>
      <c r="L192" s="11">
        <v>48084</v>
      </c>
      <c r="M192" s="11" t="s">
        <v>116</v>
      </c>
      <c r="N192" s="11" t="s">
        <v>716</v>
      </c>
    </row>
    <row r="193" spans="1:14">
      <c r="A193">
        <v>192</v>
      </c>
      <c r="B193" s="11" t="s">
        <v>717</v>
      </c>
      <c r="C193" s="11" t="s">
        <v>203</v>
      </c>
      <c r="D193" s="12" t="s">
        <v>146</v>
      </c>
      <c r="E193" s="13">
        <v>36726</v>
      </c>
      <c r="F193" s="14">
        <f t="shared" ca="1" si="2"/>
        <v>23.665982203969882</v>
      </c>
      <c r="G193" s="11">
        <v>600504</v>
      </c>
      <c r="H193" s="12" t="s">
        <v>103</v>
      </c>
      <c r="I193" s="12" t="s">
        <v>152</v>
      </c>
      <c r="J193" s="11" t="s">
        <v>289</v>
      </c>
      <c r="K193" s="11" t="s">
        <v>106</v>
      </c>
      <c r="L193" s="11">
        <v>104</v>
      </c>
      <c r="M193" s="11" t="s">
        <v>290</v>
      </c>
      <c r="N193" s="11" t="s">
        <v>718</v>
      </c>
    </row>
    <row r="194" spans="1:14">
      <c r="A194">
        <v>193</v>
      </c>
      <c r="B194" s="11" t="s">
        <v>719</v>
      </c>
      <c r="C194" s="11" t="s">
        <v>206</v>
      </c>
      <c r="D194" s="12" t="s">
        <v>124</v>
      </c>
      <c r="E194" s="13">
        <v>34055</v>
      </c>
      <c r="F194" s="14">
        <f t="shared" ref="F194:F251" ca="1" si="3">(TODAY()-E194)/365.25</f>
        <v>30.978781656399725</v>
      </c>
      <c r="G194" s="11">
        <v>600305</v>
      </c>
      <c r="H194" s="12" t="s">
        <v>103</v>
      </c>
      <c r="I194" s="12" t="s">
        <v>113</v>
      </c>
      <c r="J194" s="11" t="s">
        <v>344</v>
      </c>
      <c r="K194" s="11" t="s">
        <v>345</v>
      </c>
      <c r="L194" s="11" t="s">
        <v>346</v>
      </c>
      <c r="M194" s="11" t="s">
        <v>211</v>
      </c>
      <c r="N194" s="11" t="s">
        <v>720</v>
      </c>
    </row>
    <row r="195" spans="1:14">
      <c r="A195">
        <v>194</v>
      </c>
      <c r="B195" s="11" t="s">
        <v>721</v>
      </c>
      <c r="C195" s="11" t="s">
        <v>193</v>
      </c>
      <c r="D195" s="12" t="s">
        <v>112</v>
      </c>
      <c r="E195" s="13">
        <v>35826</v>
      </c>
      <c r="F195" s="14">
        <f t="shared" ca="1" si="3"/>
        <v>26.130047912388775</v>
      </c>
      <c r="G195" s="11" t="s">
        <v>722</v>
      </c>
      <c r="H195" s="12" t="s">
        <v>103</v>
      </c>
      <c r="I195" s="12" t="s">
        <v>104</v>
      </c>
      <c r="J195" s="11" t="s">
        <v>367</v>
      </c>
      <c r="K195" s="11" t="s">
        <v>106</v>
      </c>
      <c r="L195" s="11">
        <v>20158</v>
      </c>
      <c r="M195" s="11" t="s">
        <v>368</v>
      </c>
      <c r="N195" s="11" t="s">
        <v>723</v>
      </c>
    </row>
    <row r="196" spans="1:14">
      <c r="A196">
        <v>195</v>
      </c>
      <c r="B196" s="11" t="s">
        <v>724</v>
      </c>
      <c r="C196" s="11" t="s">
        <v>206</v>
      </c>
      <c r="D196" s="12" t="s">
        <v>112</v>
      </c>
      <c r="E196" s="13">
        <v>35825</v>
      </c>
      <c r="F196" s="14">
        <f t="shared" ca="1" si="3"/>
        <v>26.132785763175907</v>
      </c>
      <c r="G196" s="11" t="s">
        <v>725</v>
      </c>
      <c r="H196" s="12" t="s">
        <v>103</v>
      </c>
      <c r="I196" s="12" t="s">
        <v>104</v>
      </c>
      <c r="J196" s="11" t="s">
        <v>221</v>
      </c>
      <c r="K196" s="11" t="s">
        <v>106</v>
      </c>
      <c r="L196" s="11">
        <v>60528</v>
      </c>
      <c r="M196" s="11" t="s">
        <v>222</v>
      </c>
      <c r="N196" s="11" t="s">
        <v>726</v>
      </c>
    </row>
    <row r="197" spans="1:14">
      <c r="A197">
        <v>196</v>
      </c>
      <c r="B197" s="11" t="s">
        <v>727</v>
      </c>
      <c r="C197" s="11" t="s">
        <v>193</v>
      </c>
      <c r="D197" s="12" t="s">
        <v>187</v>
      </c>
      <c r="E197" s="13">
        <v>33758</v>
      </c>
      <c r="F197" s="14">
        <f t="shared" ca="1" si="3"/>
        <v>31.791923340177959</v>
      </c>
      <c r="G197" s="11" t="s">
        <v>725</v>
      </c>
      <c r="H197" s="12" t="s">
        <v>103</v>
      </c>
      <c r="I197" s="12" t="s">
        <v>152</v>
      </c>
      <c r="J197" s="11" t="s">
        <v>84</v>
      </c>
      <c r="K197" s="11" t="s">
        <v>153</v>
      </c>
      <c r="L197" s="11">
        <v>2000</v>
      </c>
      <c r="M197" s="11" t="s">
        <v>133</v>
      </c>
      <c r="N197" s="11" t="s">
        <v>728</v>
      </c>
    </row>
    <row r="198" spans="1:14">
      <c r="A198">
        <v>197</v>
      </c>
      <c r="B198" s="11" t="s">
        <v>729</v>
      </c>
      <c r="C198" s="11" t="s">
        <v>206</v>
      </c>
      <c r="D198" s="12" t="s">
        <v>124</v>
      </c>
      <c r="E198" s="13">
        <v>35822</v>
      </c>
      <c r="F198" s="14">
        <f t="shared" ca="1" si="3"/>
        <v>26.140999315537304</v>
      </c>
      <c r="G198" s="11" t="s">
        <v>725</v>
      </c>
      <c r="H198" s="12" t="s">
        <v>103</v>
      </c>
      <c r="I198" s="12" t="s">
        <v>104</v>
      </c>
      <c r="J198" s="11" t="s">
        <v>367</v>
      </c>
      <c r="K198" s="11" t="s">
        <v>106</v>
      </c>
      <c r="L198" s="11">
        <v>20158</v>
      </c>
      <c r="M198" s="11" t="s">
        <v>368</v>
      </c>
      <c r="N198" s="11" t="s">
        <v>730</v>
      </c>
    </row>
    <row r="199" spans="1:14">
      <c r="A199">
        <v>198</v>
      </c>
      <c r="B199" s="11" t="s">
        <v>731</v>
      </c>
      <c r="C199" s="11" t="s">
        <v>269</v>
      </c>
      <c r="D199" s="12" t="s">
        <v>124</v>
      </c>
      <c r="E199" s="13">
        <v>36790</v>
      </c>
      <c r="F199" s="14">
        <f t="shared" ca="1" si="3"/>
        <v>23.49075975359343</v>
      </c>
      <c r="G199" s="11" t="s">
        <v>725</v>
      </c>
      <c r="H199" s="12" t="s">
        <v>103</v>
      </c>
      <c r="I199" s="12" t="s">
        <v>104</v>
      </c>
      <c r="J199" s="11" t="s">
        <v>525</v>
      </c>
      <c r="K199" s="11" t="s">
        <v>106</v>
      </c>
      <c r="L199" s="11" t="s">
        <v>526</v>
      </c>
      <c r="M199" s="11" t="s">
        <v>527</v>
      </c>
      <c r="N199" s="11" t="s">
        <v>732</v>
      </c>
    </row>
    <row r="200" spans="1:14">
      <c r="A200">
        <v>199</v>
      </c>
      <c r="B200" s="11" t="s">
        <v>733</v>
      </c>
      <c r="C200" s="11" t="s">
        <v>206</v>
      </c>
      <c r="D200" s="12" t="s">
        <v>101</v>
      </c>
      <c r="E200" s="13">
        <v>36847</v>
      </c>
      <c r="F200" s="14">
        <f t="shared" ca="1" si="3"/>
        <v>23.3347022587269</v>
      </c>
      <c r="G200" s="11">
        <v>50041</v>
      </c>
      <c r="H200" s="12" t="s">
        <v>103</v>
      </c>
      <c r="I200" s="12" t="s">
        <v>104</v>
      </c>
      <c r="J200" s="11" t="s">
        <v>734</v>
      </c>
      <c r="K200" s="11" t="s">
        <v>106</v>
      </c>
      <c r="L200" s="11" t="s">
        <v>735</v>
      </c>
      <c r="M200" s="11" t="s">
        <v>108</v>
      </c>
      <c r="N200" s="11" t="s">
        <v>736</v>
      </c>
    </row>
    <row r="201" spans="1:14">
      <c r="A201">
        <v>200</v>
      </c>
      <c r="B201" s="11" t="s">
        <v>737</v>
      </c>
      <c r="C201" s="11" t="s">
        <v>193</v>
      </c>
      <c r="D201" s="12" t="s">
        <v>124</v>
      </c>
      <c r="E201" s="13">
        <v>33767</v>
      </c>
      <c r="F201" s="14">
        <f t="shared" ca="1" si="3"/>
        <v>31.767282683093772</v>
      </c>
      <c r="G201" s="11" t="s">
        <v>725</v>
      </c>
      <c r="H201" s="12" t="s">
        <v>103</v>
      </c>
      <c r="I201" s="12" t="s">
        <v>104</v>
      </c>
      <c r="J201" s="11" t="s">
        <v>301</v>
      </c>
      <c r="K201" s="11" t="s">
        <v>106</v>
      </c>
      <c r="L201" s="11" t="s">
        <v>302</v>
      </c>
      <c r="M201" s="11" t="s">
        <v>228</v>
      </c>
      <c r="N201" s="11" t="s">
        <v>738</v>
      </c>
    </row>
    <row r="202" spans="1:14">
      <c r="A202">
        <v>201</v>
      </c>
      <c r="B202" s="11" t="s">
        <v>739</v>
      </c>
      <c r="C202" s="11" t="s">
        <v>111</v>
      </c>
      <c r="D202" s="12" t="s">
        <v>101</v>
      </c>
      <c r="E202" s="13">
        <v>35874</v>
      </c>
      <c r="F202" s="14">
        <f t="shared" ca="1" si="3"/>
        <v>25.998631074606433</v>
      </c>
      <c r="G202" s="11">
        <v>51396</v>
      </c>
      <c r="H202" s="12" t="s">
        <v>103</v>
      </c>
      <c r="I202" s="12" t="s">
        <v>152</v>
      </c>
      <c r="J202" s="11" t="s">
        <v>564</v>
      </c>
      <c r="K202" s="11" t="s">
        <v>106</v>
      </c>
      <c r="L202" s="11">
        <v>1010</v>
      </c>
      <c r="M202" s="11" t="s">
        <v>565</v>
      </c>
      <c r="N202" s="11" t="s">
        <v>740</v>
      </c>
    </row>
    <row r="203" spans="1:14">
      <c r="A203">
        <v>202</v>
      </c>
      <c r="B203" s="11" t="s">
        <v>741</v>
      </c>
      <c r="C203" s="11"/>
      <c r="D203" s="12" t="s">
        <v>187</v>
      </c>
      <c r="E203" s="13">
        <v>36788</v>
      </c>
      <c r="F203" s="14">
        <f t="shared" ca="1" si="3"/>
        <v>23.496235455167692</v>
      </c>
      <c r="G203" s="11" t="s">
        <v>343</v>
      </c>
      <c r="H203" s="12" t="s">
        <v>103</v>
      </c>
      <c r="I203" s="12" t="s">
        <v>152</v>
      </c>
      <c r="J203" s="11" t="s">
        <v>564</v>
      </c>
      <c r="K203" s="11" t="s">
        <v>106</v>
      </c>
      <c r="L203" s="11">
        <v>1010</v>
      </c>
      <c r="M203" s="11" t="s">
        <v>565</v>
      </c>
      <c r="N203" s="11" t="s">
        <v>742</v>
      </c>
    </row>
    <row r="204" spans="1:14">
      <c r="A204">
        <v>203</v>
      </c>
      <c r="B204" s="11" t="s">
        <v>743</v>
      </c>
      <c r="C204" s="11" t="s">
        <v>111</v>
      </c>
      <c r="D204" s="12" t="s">
        <v>101</v>
      </c>
      <c r="E204" s="13">
        <v>35797</v>
      </c>
      <c r="F204" s="14">
        <f t="shared" ca="1" si="3"/>
        <v>26.209445585215605</v>
      </c>
      <c r="G204" s="11" t="s">
        <v>744</v>
      </c>
      <c r="H204" s="12" t="s">
        <v>103</v>
      </c>
      <c r="I204" s="12" t="s">
        <v>113</v>
      </c>
      <c r="J204" s="11" t="s">
        <v>745</v>
      </c>
      <c r="K204" s="11" t="s">
        <v>746</v>
      </c>
      <c r="L204" s="11" t="s">
        <v>747</v>
      </c>
      <c r="M204" s="11" t="s">
        <v>211</v>
      </c>
      <c r="N204" s="11" t="s">
        <v>748</v>
      </c>
    </row>
    <row r="205" spans="1:14">
      <c r="A205">
        <v>204</v>
      </c>
      <c r="B205" s="11" t="s">
        <v>749</v>
      </c>
      <c r="C205" s="11" t="s">
        <v>111</v>
      </c>
      <c r="D205" s="12" t="s">
        <v>124</v>
      </c>
      <c r="E205" s="13">
        <v>36761</v>
      </c>
      <c r="F205" s="14">
        <f t="shared" ca="1" si="3"/>
        <v>23.570157426420259</v>
      </c>
      <c r="G205" s="11">
        <v>51397</v>
      </c>
      <c r="H205" s="12" t="s">
        <v>103</v>
      </c>
      <c r="I205" s="12" t="s">
        <v>104</v>
      </c>
      <c r="J205" s="11" t="s">
        <v>362</v>
      </c>
      <c r="K205" s="11" t="s">
        <v>106</v>
      </c>
      <c r="L205" s="11" t="s">
        <v>106</v>
      </c>
      <c r="M205" s="11" t="s">
        <v>127</v>
      </c>
      <c r="N205" s="11" t="s">
        <v>750</v>
      </c>
    </row>
    <row r="206" spans="1:14">
      <c r="A206">
        <v>205</v>
      </c>
      <c r="B206" s="11" t="s">
        <v>751</v>
      </c>
      <c r="C206" s="11" t="s">
        <v>269</v>
      </c>
      <c r="D206" s="12" t="s">
        <v>101</v>
      </c>
      <c r="E206" s="13">
        <v>34051</v>
      </c>
      <c r="F206" s="14">
        <f t="shared" ca="1" si="3"/>
        <v>30.989733059548254</v>
      </c>
      <c r="G206" s="11" t="s">
        <v>744</v>
      </c>
      <c r="H206" s="12" t="s">
        <v>103</v>
      </c>
      <c r="I206" s="12" t="s">
        <v>104</v>
      </c>
      <c r="J206" s="11" t="s">
        <v>752</v>
      </c>
      <c r="K206" s="11" t="s">
        <v>106</v>
      </c>
      <c r="L206" s="11">
        <v>35129</v>
      </c>
      <c r="M206" s="11" t="s">
        <v>368</v>
      </c>
      <c r="N206" s="11" t="s">
        <v>753</v>
      </c>
    </row>
    <row r="207" spans="1:14">
      <c r="A207">
        <v>206</v>
      </c>
      <c r="B207" s="11" t="s">
        <v>754</v>
      </c>
      <c r="C207" s="11" t="s">
        <v>203</v>
      </c>
      <c r="D207" s="12" t="s">
        <v>101</v>
      </c>
      <c r="E207" s="13">
        <v>35811</v>
      </c>
      <c r="F207" s="14">
        <f t="shared" ca="1" si="3"/>
        <v>26.171115674195757</v>
      </c>
      <c r="G207" s="11">
        <v>51397</v>
      </c>
      <c r="H207" s="12" t="s">
        <v>103</v>
      </c>
      <c r="I207" s="12" t="s">
        <v>104</v>
      </c>
      <c r="J207" s="11" t="s">
        <v>395</v>
      </c>
      <c r="K207" s="11" t="s">
        <v>106</v>
      </c>
      <c r="L207" s="11" t="s">
        <v>396</v>
      </c>
      <c r="M207" s="11" t="s">
        <v>108</v>
      </c>
      <c r="N207" s="11" t="s">
        <v>755</v>
      </c>
    </row>
    <row r="208" spans="1:14">
      <c r="A208">
        <v>207</v>
      </c>
      <c r="B208" s="11" t="s">
        <v>756</v>
      </c>
      <c r="C208" s="11"/>
      <c r="D208" s="12" t="s">
        <v>101</v>
      </c>
      <c r="E208" s="13">
        <v>35859</v>
      </c>
      <c r="F208" s="14">
        <f t="shared" ca="1" si="3"/>
        <v>26.039698836413415</v>
      </c>
      <c r="G208" s="11"/>
      <c r="H208" s="12" t="s">
        <v>103</v>
      </c>
      <c r="I208" s="12" t="s">
        <v>152</v>
      </c>
      <c r="J208" s="11" t="s">
        <v>757</v>
      </c>
      <c r="K208" s="11" t="s">
        <v>253</v>
      </c>
      <c r="L208" s="11">
        <v>6000</v>
      </c>
      <c r="M208" s="11" t="s">
        <v>133</v>
      </c>
      <c r="N208" s="11" t="s">
        <v>758</v>
      </c>
    </row>
    <row r="209" spans="1:14">
      <c r="A209">
        <v>208</v>
      </c>
      <c r="B209" s="11" t="s">
        <v>759</v>
      </c>
      <c r="C209" s="11" t="s">
        <v>203</v>
      </c>
      <c r="D209" s="12" t="s">
        <v>101</v>
      </c>
      <c r="E209" s="13">
        <v>34830</v>
      </c>
      <c r="F209" s="14">
        <f t="shared" ca="1" si="3"/>
        <v>28.856947296372347</v>
      </c>
      <c r="G209" s="11" t="s">
        <v>319</v>
      </c>
      <c r="H209" s="12" t="s">
        <v>103</v>
      </c>
      <c r="I209" s="12" t="s">
        <v>152</v>
      </c>
      <c r="J209" s="11" t="s">
        <v>330</v>
      </c>
      <c r="K209" s="11" t="s">
        <v>331</v>
      </c>
      <c r="L209" s="11" t="s">
        <v>332</v>
      </c>
      <c r="M209" s="11" t="s">
        <v>330</v>
      </c>
      <c r="N209" s="11" t="s">
        <v>760</v>
      </c>
    </row>
    <row r="210" spans="1:14">
      <c r="A210">
        <v>209</v>
      </c>
      <c r="B210" s="11" t="s">
        <v>761</v>
      </c>
      <c r="C210" s="11" t="s">
        <v>206</v>
      </c>
      <c r="D210" s="12" t="s">
        <v>124</v>
      </c>
      <c r="E210" s="13">
        <v>35366</v>
      </c>
      <c r="F210" s="14">
        <f t="shared" ca="1" si="3"/>
        <v>27.389459274469541</v>
      </c>
      <c r="G210" s="11" t="s">
        <v>319</v>
      </c>
      <c r="H210" s="12" t="s">
        <v>103</v>
      </c>
      <c r="I210" s="12" t="s">
        <v>104</v>
      </c>
      <c r="J210" s="11" t="s">
        <v>762</v>
      </c>
      <c r="K210" s="11" t="s">
        <v>106</v>
      </c>
      <c r="L210" s="11" t="s">
        <v>763</v>
      </c>
      <c r="M210" s="11" t="s">
        <v>108</v>
      </c>
      <c r="N210" s="11" t="s">
        <v>764</v>
      </c>
    </row>
    <row r="211" spans="1:14">
      <c r="A211">
        <v>210</v>
      </c>
      <c r="B211" s="11" t="s">
        <v>765</v>
      </c>
      <c r="C211" s="11" t="s">
        <v>206</v>
      </c>
      <c r="D211" s="12" t="s">
        <v>101</v>
      </c>
      <c r="E211" s="13">
        <v>35869</v>
      </c>
      <c r="F211" s="14">
        <f t="shared" ca="1" si="3"/>
        <v>26.012320328542096</v>
      </c>
      <c r="G211" s="11" t="s">
        <v>766</v>
      </c>
      <c r="H211" s="12" t="s">
        <v>103</v>
      </c>
      <c r="I211" s="12" t="s">
        <v>104</v>
      </c>
      <c r="J211" s="11" t="s">
        <v>595</v>
      </c>
      <c r="K211" s="11" t="s">
        <v>106</v>
      </c>
      <c r="L211" s="11">
        <v>2</v>
      </c>
      <c r="M211" s="11" t="s">
        <v>596</v>
      </c>
      <c r="N211" s="11" t="s">
        <v>767</v>
      </c>
    </row>
    <row r="212" spans="1:14">
      <c r="A212">
        <v>211</v>
      </c>
      <c r="B212" s="11" t="s">
        <v>768</v>
      </c>
      <c r="C212" s="11" t="s">
        <v>186</v>
      </c>
      <c r="D212" s="12" t="s">
        <v>124</v>
      </c>
      <c r="E212" s="13">
        <v>36835</v>
      </c>
      <c r="F212" s="14">
        <f t="shared" ca="1" si="3"/>
        <v>23.367556468172484</v>
      </c>
      <c r="G212" s="11" t="s">
        <v>319</v>
      </c>
      <c r="H212" s="12" t="s">
        <v>103</v>
      </c>
      <c r="I212" s="12" t="s">
        <v>152</v>
      </c>
      <c r="J212" s="11" t="s">
        <v>131</v>
      </c>
      <c r="K212" s="11" t="s">
        <v>132</v>
      </c>
      <c r="L212" s="11">
        <v>3000</v>
      </c>
      <c r="M212" s="11" t="s">
        <v>133</v>
      </c>
      <c r="N212" s="11" t="s">
        <v>769</v>
      </c>
    </row>
    <row r="213" spans="1:14">
      <c r="A213">
        <v>212</v>
      </c>
      <c r="B213" s="11" t="s">
        <v>770</v>
      </c>
      <c r="C213" s="11" t="s">
        <v>214</v>
      </c>
      <c r="D213" s="12" t="s">
        <v>146</v>
      </c>
      <c r="E213" s="13">
        <v>35805</v>
      </c>
      <c r="F213" s="14">
        <f t="shared" ca="1" si="3"/>
        <v>26.187542778918548</v>
      </c>
      <c r="G213" s="11" t="s">
        <v>319</v>
      </c>
      <c r="H213" s="12" t="s">
        <v>125</v>
      </c>
      <c r="I213" s="12" t="s">
        <v>113</v>
      </c>
      <c r="J213" s="11" t="s">
        <v>358</v>
      </c>
      <c r="K213" s="11" t="s">
        <v>106</v>
      </c>
      <c r="L213" s="11">
        <v>27</v>
      </c>
      <c r="M213" s="11" t="s">
        <v>359</v>
      </c>
      <c r="N213" s="11" t="s">
        <v>771</v>
      </c>
    </row>
    <row r="214" spans="1:14">
      <c r="A214">
        <v>213</v>
      </c>
      <c r="B214" s="11" t="s">
        <v>686</v>
      </c>
      <c r="C214" s="11" t="s">
        <v>605</v>
      </c>
      <c r="D214" s="12" t="s">
        <v>187</v>
      </c>
      <c r="E214" s="13">
        <v>35893</v>
      </c>
      <c r="F214" s="14">
        <f t="shared" ca="1" si="3"/>
        <v>25.946611909650922</v>
      </c>
      <c r="G214" s="11" t="s">
        <v>245</v>
      </c>
      <c r="H214" s="12" t="s">
        <v>103</v>
      </c>
      <c r="I214" s="12" t="s">
        <v>104</v>
      </c>
      <c r="J214" s="11" t="s">
        <v>270</v>
      </c>
      <c r="K214" s="11" t="s">
        <v>106</v>
      </c>
      <c r="L214" s="11">
        <v>1002</v>
      </c>
      <c r="M214" s="11" t="s">
        <v>271</v>
      </c>
      <c r="N214" s="11" t="s">
        <v>772</v>
      </c>
    </row>
    <row r="215" spans="1:14">
      <c r="A215">
        <v>214</v>
      </c>
      <c r="B215" s="11" t="s">
        <v>123</v>
      </c>
      <c r="C215" s="11" t="s">
        <v>214</v>
      </c>
      <c r="D215" s="12" t="s">
        <v>101</v>
      </c>
      <c r="E215" s="13">
        <v>35361</v>
      </c>
      <c r="F215" s="14">
        <f t="shared" ca="1" si="3"/>
        <v>27.4031485284052</v>
      </c>
      <c r="G215" s="11" t="s">
        <v>773</v>
      </c>
      <c r="H215" s="12" t="s">
        <v>103</v>
      </c>
      <c r="I215" s="12" t="s">
        <v>104</v>
      </c>
      <c r="J215" s="11" t="s">
        <v>367</v>
      </c>
      <c r="K215" s="11" t="s">
        <v>106</v>
      </c>
      <c r="L215" s="11">
        <v>20158</v>
      </c>
      <c r="M215" s="11" t="s">
        <v>368</v>
      </c>
      <c r="N215" s="11" t="s">
        <v>774</v>
      </c>
    </row>
    <row r="216" spans="1:14">
      <c r="A216">
        <v>215</v>
      </c>
      <c r="B216" s="11" t="s">
        <v>775</v>
      </c>
      <c r="C216" s="11" t="s">
        <v>214</v>
      </c>
      <c r="D216" s="12" t="s">
        <v>101</v>
      </c>
      <c r="E216" s="13">
        <v>35355</v>
      </c>
      <c r="F216" s="14">
        <f t="shared" ca="1" si="3"/>
        <v>27.419575633127995</v>
      </c>
      <c r="G216" s="11" t="s">
        <v>776</v>
      </c>
      <c r="H216" s="12" t="s">
        <v>103</v>
      </c>
      <c r="I216" s="12" t="s">
        <v>104</v>
      </c>
      <c r="J216" s="11" t="s">
        <v>221</v>
      </c>
      <c r="K216" s="11" t="s">
        <v>106</v>
      </c>
      <c r="L216" s="11">
        <v>60528</v>
      </c>
      <c r="M216" s="11" t="s">
        <v>222</v>
      </c>
      <c r="N216" s="11" t="s">
        <v>777</v>
      </c>
    </row>
    <row r="217" spans="1:14">
      <c r="A217">
        <v>216</v>
      </c>
      <c r="B217" s="11" t="s">
        <v>778</v>
      </c>
      <c r="C217" s="11" t="s">
        <v>269</v>
      </c>
      <c r="D217" s="12" t="s">
        <v>101</v>
      </c>
      <c r="E217" s="13">
        <v>35850</v>
      </c>
      <c r="F217" s="14">
        <f t="shared" ca="1" si="3"/>
        <v>26.064339493497606</v>
      </c>
      <c r="G217" s="11" t="s">
        <v>319</v>
      </c>
      <c r="H217" s="12" t="s">
        <v>103</v>
      </c>
      <c r="I217" s="12" t="s">
        <v>104</v>
      </c>
      <c r="J217" s="11" t="s">
        <v>170</v>
      </c>
      <c r="K217" s="11" t="s">
        <v>106</v>
      </c>
      <c r="L217" s="11" t="s">
        <v>106</v>
      </c>
      <c r="M217" s="11" t="s">
        <v>171</v>
      </c>
      <c r="N217" s="11" t="s">
        <v>779</v>
      </c>
    </row>
    <row r="218" spans="1:14">
      <c r="A218">
        <v>217</v>
      </c>
      <c r="B218" s="11" t="s">
        <v>780</v>
      </c>
      <c r="C218" s="11" t="s">
        <v>186</v>
      </c>
      <c r="D218" s="12" t="s">
        <v>187</v>
      </c>
      <c r="E218" s="13">
        <v>35875</v>
      </c>
      <c r="F218" s="14">
        <f t="shared" ca="1" si="3"/>
        <v>25.995893223819301</v>
      </c>
      <c r="G218" s="11" t="s">
        <v>319</v>
      </c>
      <c r="H218" s="12" t="s">
        <v>103</v>
      </c>
      <c r="I218" s="12" t="s">
        <v>113</v>
      </c>
      <c r="J218" s="11" t="s">
        <v>781</v>
      </c>
      <c r="K218" s="11" t="s">
        <v>190</v>
      </c>
      <c r="L218" s="11">
        <v>77056</v>
      </c>
      <c r="M218" s="11" t="s">
        <v>116</v>
      </c>
      <c r="N218" s="11" t="s">
        <v>782</v>
      </c>
    </row>
    <row r="219" spans="1:14">
      <c r="A219">
        <v>218</v>
      </c>
      <c r="B219" s="11" t="s">
        <v>783</v>
      </c>
      <c r="C219" s="11" t="s">
        <v>283</v>
      </c>
      <c r="D219" s="12" t="s">
        <v>101</v>
      </c>
      <c r="E219" s="13">
        <v>35365</v>
      </c>
      <c r="F219" s="14">
        <f t="shared" ca="1" si="3"/>
        <v>27.392197125256672</v>
      </c>
      <c r="G219" s="11" t="s">
        <v>776</v>
      </c>
      <c r="H219" s="12" t="s">
        <v>103</v>
      </c>
      <c r="I219" s="12" t="s">
        <v>104</v>
      </c>
      <c r="J219" s="11" t="s">
        <v>199</v>
      </c>
      <c r="K219" s="11" t="s">
        <v>106</v>
      </c>
      <c r="L219" s="11">
        <v>2170</v>
      </c>
      <c r="M219" s="11" t="s">
        <v>200</v>
      </c>
      <c r="N219" s="11" t="s">
        <v>784</v>
      </c>
    </row>
    <row r="220" spans="1:14">
      <c r="A220">
        <v>219</v>
      </c>
      <c r="B220" s="11" t="s">
        <v>785</v>
      </c>
      <c r="C220" s="11" t="s">
        <v>269</v>
      </c>
      <c r="D220" s="12" t="s">
        <v>101</v>
      </c>
      <c r="E220" s="13">
        <v>35888</v>
      </c>
      <c r="F220" s="14">
        <f t="shared" ca="1" si="3"/>
        <v>25.960301163586585</v>
      </c>
      <c r="G220" s="11" t="s">
        <v>319</v>
      </c>
      <c r="H220" s="12" t="s">
        <v>103</v>
      </c>
      <c r="I220" s="12" t="s">
        <v>152</v>
      </c>
      <c r="J220" s="11" t="s">
        <v>330</v>
      </c>
      <c r="K220" s="11" t="s">
        <v>331</v>
      </c>
      <c r="L220" s="11" t="s">
        <v>332</v>
      </c>
      <c r="M220" s="11" t="s">
        <v>330</v>
      </c>
      <c r="N220" s="11" t="s">
        <v>786</v>
      </c>
    </row>
    <row r="221" spans="1:14">
      <c r="A221">
        <v>220</v>
      </c>
      <c r="B221" s="11" t="s">
        <v>787</v>
      </c>
      <c r="C221" s="11" t="s">
        <v>283</v>
      </c>
      <c r="D221" s="12" t="s">
        <v>146</v>
      </c>
      <c r="E221" s="13">
        <v>33291</v>
      </c>
      <c r="F221" s="14">
        <f t="shared" ca="1" si="3"/>
        <v>33.07049965776865</v>
      </c>
      <c r="G221" s="11" t="s">
        <v>319</v>
      </c>
      <c r="H221" s="12" t="s">
        <v>103</v>
      </c>
      <c r="I221" s="12" t="s">
        <v>113</v>
      </c>
      <c r="J221" s="11" t="s">
        <v>252</v>
      </c>
      <c r="K221" s="11" t="s">
        <v>253</v>
      </c>
      <c r="L221" s="11">
        <v>98101</v>
      </c>
      <c r="M221" s="11" t="s">
        <v>116</v>
      </c>
      <c r="N221" s="11" t="s">
        <v>788</v>
      </c>
    </row>
    <row r="222" spans="1:14">
      <c r="A222">
        <v>221</v>
      </c>
      <c r="B222" s="11" t="s">
        <v>789</v>
      </c>
      <c r="C222" s="11" t="s">
        <v>283</v>
      </c>
      <c r="D222" s="12" t="s">
        <v>146</v>
      </c>
      <c r="E222" s="13">
        <v>36804</v>
      </c>
      <c r="F222" s="14">
        <f t="shared" ca="1" si="3"/>
        <v>23.452429842573579</v>
      </c>
      <c r="G222" s="11" t="s">
        <v>766</v>
      </c>
      <c r="H222" s="12" t="s">
        <v>103</v>
      </c>
      <c r="I222" s="12" t="s">
        <v>104</v>
      </c>
      <c r="J222" s="11" t="s">
        <v>633</v>
      </c>
      <c r="K222" s="11" t="s">
        <v>106</v>
      </c>
      <c r="L222" s="11">
        <v>400055</v>
      </c>
      <c r="M222" s="11" t="s">
        <v>127</v>
      </c>
      <c r="N222" s="11" t="s">
        <v>790</v>
      </c>
    </row>
    <row r="223" spans="1:14">
      <c r="A223">
        <v>222</v>
      </c>
      <c r="B223" s="11" t="s">
        <v>791</v>
      </c>
      <c r="C223" s="11" t="s">
        <v>283</v>
      </c>
      <c r="D223" s="12" t="s">
        <v>101</v>
      </c>
      <c r="E223" s="13">
        <v>35884</v>
      </c>
      <c r="F223" s="14">
        <f t="shared" ca="1" si="3"/>
        <v>25.971252566735114</v>
      </c>
      <c r="G223" s="11" t="s">
        <v>319</v>
      </c>
      <c r="H223" s="12" t="s">
        <v>103</v>
      </c>
      <c r="I223" s="12" t="s">
        <v>113</v>
      </c>
      <c r="J223" s="11" t="s">
        <v>78</v>
      </c>
      <c r="K223" s="11" t="s">
        <v>114</v>
      </c>
      <c r="L223" s="11" t="s">
        <v>115</v>
      </c>
      <c r="M223" s="11" t="s">
        <v>116</v>
      </c>
      <c r="N223" s="11" t="s">
        <v>792</v>
      </c>
    </row>
    <row r="224" spans="1:14">
      <c r="A224">
        <v>223</v>
      </c>
      <c r="B224" s="11" t="s">
        <v>793</v>
      </c>
      <c r="C224" s="11" t="s">
        <v>203</v>
      </c>
      <c r="D224" s="12" t="s">
        <v>146</v>
      </c>
      <c r="E224" s="13">
        <v>35362</v>
      </c>
      <c r="F224" s="14">
        <f t="shared" ca="1" si="3"/>
        <v>27.400410677618069</v>
      </c>
      <c r="G224" s="11" t="s">
        <v>794</v>
      </c>
      <c r="H224" s="12" t="s">
        <v>103</v>
      </c>
      <c r="I224" s="12" t="s">
        <v>113</v>
      </c>
      <c r="J224" s="11" t="s">
        <v>459</v>
      </c>
      <c r="K224" s="11" t="s">
        <v>106</v>
      </c>
      <c r="L224" s="11">
        <v>6500</v>
      </c>
      <c r="M224" s="11" t="s">
        <v>323</v>
      </c>
      <c r="N224" s="11" t="s">
        <v>795</v>
      </c>
    </row>
    <row r="225" spans="1:14">
      <c r="A225">
        <v>224</v>
      </c>
      <c r="B225" s="11" t="s">
        <v>796</v>
      </c>
      <c r="C225" s="11" t="s">
        <v>283</v>
      </c>
      <c r="D225" s="12" t="s">
        <v>146</v>
      </c>
      <c r="E225" s="13">
        <v>36749</v>
      </c>
      <c r="F225" s="14">
        <f t="shared" ca="1" si="3"/>
        <v>23.603011635865844</v>
      </c>
      <c r="G225" s="11" t="s">
        <v>797</v>
      </c>
      <c r="H225" s="12" t="s">
        <v>103</v>
      </c>
      <c r="I225" s="12" t="s">
        <v>104</v>
      </c>
      <c r="J225" s="11" t="s">
        <v>70</v>
      </c>
      <c r="K225" s="11" t="s">
        <v>106</v>
      </c>
      <c r="L225" s="11" t="s">
        <v>177</v>
      </c>
      <c r="M225" s="11" t="s">
        <v>108</v>
      </c>
      <c r="N225" s="11" t="s">
        <v>798</v>
      </c>
    </row>
    <row r="226" spans="1:14">
      <c r="A226">
        <v>225</v>
      </c>
      <c r="B226" s="11" t="s">
        <v>799</v>
      </c>
      <c r="C226" s="11" t="s">
        <v>269</v>
      </c>
      <c r="D226" s="12" t="s">
        <v>101</v>
      </c>
      <c r="E226" s="13">
        <v>36774</v>
      </c>
      <c r="F226" s="14">
        <f t="shared" ca="1" si="3"/>
        <v>23.534565366187543</v>
      </c>
      <c r="G226" s="11">
        <v>21937</v>
      </c>
      <c r="H226" s="12" t="s">
        <v>103</v>
      </c>
      <c r="I226" s="12" t="s">
        <v>113</v>
      </c>
      <c r="J226" s="11" t="s">
        <v>78</v>
      </c>
      <c r="K226" s="11" t="s">
        <v>114</v>
      </c>
      <c r="L226" s="11" t="s">
        <v>115</v>
      </c>
      <c r="M226" s="11" t="s">
        <v>116</v>
      </c>
      <c r="N226" s="11" t="s">
        <v>800</v>
      </c>
    </row>
    <row r="227" spans="1:14">
      <c r="A227">
        <v>226</v>
      </c>
      <c r="B227" s="11" t="s">
        <v>801</v>
      </c>
      <c r="C227" s="11" t="s">
        <v>283</v>
      </c>
      <c r="D227" s="12" t="s">
        <v>101</v>
      </c>
      <c r="E227" s="13">
        <v>35353</v>
      </c>
      <c r="F227" s="14">
        <f t="shared" ca="1" si="3"/>
        <v>27.42505133470226</v>
      </c>
      <c r="G227" s="11" t="s">
        <v>802</v>
      </c>
      <c r="H227" s="12" t="s">
        <v>125</v>
      </c>
      <c r="I227" s="12" t="s">
        <v>104</v>
      </c>
      <c r="J227" s="11" t="s">
        <v>141</v>
      </c>
      <c r="K227" s="11" t="s">
        <v>106</v>
      </c>
      <c r="L227" s="11" t="s">
        <v>106</v>
      </c>
      <c r="M227" s="11" t="s">
        <v>142</v>
      </c>
      <c r="N227" s="11" t="s">
        <v>803</v>
      </c>
    </row>
    <row r="228" spans="1:14">
      <c r="A228">
        <v>227</v>
      </c>
      <c r="B228" s="11" t="s">
        <v>804</v>
      </c>
      <c r="C228" s="11" t="s">
        <v>283</v>
      </c>
      <c r="D228" s="12" t="s">
        <v>101</v>
      </c>
      <c r="E228" s="13">
        <v>35863</v>
      </c>
      <c r="F228" s="14">
        <f t="shared" ca="1" si="3"/>
        <v>26.028747433264886</v>
      </c>
      <c r="G228" s="11" t="s">
        <v>805</v>
      </c>
      <c r="H228" s="12" t="s">
        <v>103</v>
      </c>
      <c r="I228" s="12" t="s">
        <v>152</v>
      </c>
      <c r="J228" s="11" t="s">
        <v>289</v>
      </c>
      <c r="K228" s="11" t="s">
        <v>106</v>
      </c>
      <c r="L228" s="11">
        <v>104</v>
      </c>
      <c r="M228" s="11" t="s">
        <v>290</v>
      </c>
      <c r="N228" s="11" t="s">
        <v>806</v>
      </c>
    </row>
    <row r="229" spans="1:14">
      <c r="A229">
        <v>228</v>
      </c>
      <c r="B229" s="11" t="s">
        <v>807</v>
      </c>
      <c r="C229" s="11" t="s">
        <v>193</v>
      </c>
      <c r="D229" s="12" t="s">
        <v>124</v>
      </c>
      <c r="E229" s="13">
        <v>35781</v>
      </c>
      <c r="F229" s="14">
        <f t="shared" ca="1" si="3"/>
        <v>26.253251197809718</v>
      </c>
      <c r="G229" s="11" t="s">
        <v>797</v>
      </c>
      <c r="H229" s="12" t="s">
        <v>103</v>
      </c>
      <c r="I229" s="12" t="s">
        <v>113</v>
      </c>
      <c r="J229" s="11" t="s">
        <v>808</v>
      </c>
      <c r="K229" s="11" t="s">
        <v>157</v>
      </c>
      <c r="L229" s="11">
        <v>8540</v>
      </c>
      <c r="M229" s="11" t="s">
        <v>116</v>
      </c>
      <c r="N229" s="11" t="s">
        <v>809</v>
      </c>
    </row>
    <row r="230" spans="1:14">
      <c r="A230">
        <v>229</v>
      </c>
      <c r="B230" s="11" t="s">
        <v>810</v>
      </c>
      <c r="C230" s="11" t="s">
        <v>371</v>
      </c>
      <c r="D230" s="12" t="s">
        <v>101</v>
      </c>
      <c r="E230" s="13">
        <v>36811</v>
      </c>
      <c r="F230" s="14">
        <f t="shared" ca="1" si="3"/>
        <v>23.433264887063654</v>
      </c>
      <c r="G230" s="11">
        <v>50080</v>
      </c>
      <c r="H230" s="12" t="s">
        <v>103</v>
      </c>
      <c r="I230" s="12" t="s">
        <v>104</v>
      </c>
      <c r="J230" s="11" t="s">
        <v>429</v>
      </c>
      <c r="K230" s="11" t="s">
        <v>106</v>
      </c>
      <c r="L230" s="11" t="s">
        <v>106</v>
      </c>
      <c r="M230" s="11" t="s">
        <v>127</v>
      </c>
      <c r="N230" s="11" t="s">
        <v>811</v>
      </c>
    </row>
    <row r="231" spans="1:14">
      <c r="A231">
        <v>230</v>
      </c>
      <c r="B231" s="16" t="s">
        <v>812</v>
      </c>
      <c r="C231" s="11" t="s">
        <v>111</v>
      </c>
      <c r="D231" s="12" t="s">
        <v>124</v>
      </c>
      <c r="E231" s="13">
        <v>35827</v>
      </c>
      <c r="F231" s="14">
        <f t="shared" ca="1" si="3"/>
        <v>26.127310061601644</v>
      </c>
      <c r="G231" s="11" t="s">
        <v>797</v>
      </c>
      <c r="H231" s="12" t="s">
        <v>103</v>
      </c>
      <c r="I231" s="12" t="s">
        <v>104</v>
      </c>
      <c r="J231" s="11" t="s">
        <v>221</v>
      </c>
      <c r="K231" s="11" t="s">
        <v>106</v>
      </c>
      <c r="L231" s="11">
        <v>60528</v>
      </c>
      <c r="M231" s="11" t="s">
        <v>222</v>
      </c>
      <c r="N231" s="11" t="s">
        <v>813</v>
      </c>
    </row>
    <row r="232" spans="1:14">
      <c r="A232">
        <v>231</v>
      </c>
      <c r="B232" s="11" t="s">
        <v>814</v>
      </c>
      <c r="C232" s="11" t="s">
        <v>111</v>
      </c>
      <c r="D232" s="12" t="s">
        <v>101</v>
      </c>
      <c r="E232" s="13">
        <v>36756</v>
      </c>
      <c r="F232" s="14">
        <f t="shared" ca="1" si="3"/>
        <v>23.583846680355922</v>
      </c>
      <c r="G232" s="11" t="s">
        <v>797</v>
      </c>
      <c r="H232" s="12" t="s">
        <v>103</v>
      </c>
      <c r="I232" s="12" t="s">
        <v>113</v>
      </c>
      <c r="J232" s="11" t="s">
        <v>815</v>
      </c>
      <c r="K232" s="11" t="s">
        <v>816</v>
      </c>
      <c r="L232" s="11">
        <v>99501</v>
      </c>
      <c r="M232" s="11" t="s">
        <v>116</v>
      </c>
      <c r="N232" s="11" t="s">
        <v>817</v>
      </c>
    </row>
    <row r="233" spans="1:14">
      <c r="A233">
        <v>232</v>
      </c>
      <c r="B233" s="11" t="s">
        <v>818</v>
      </c>
      <c r="C233" s="11" t="s">
        <v>186</v>
      </c>
      <c r="D233" s="12" t="s">
        <v>101</v>
      </c>
      <c r="E233" s="13">
        <v>36809</v>
      </c>
      <c r="F233" s="14">
        <f t="shared" ca="1" si="3"/>
        <v>23.43874058863792</v>
      </c>
      <c r="G233" s="11" t="s">
        <v>805</v>
      </c>
      <c r="H233" s="12" t="s">
        <v>103</v>
      </c>
      <c r="I233" s="12" t="s">
        <v>113</v>
      </c>
      <c r="J233" s="11" t="s">
        <v>819</v>
      </c>
      <c r="K233" s="11" t="s">
        <v>578</v>
      </c>
      <c r="L233" s="11">
        <v>60015</v>
      </c>
      <c r="M233" s="11" t="s">
        <v>116</v>
      </c>
      <c r="N233" s="11" t="s">
        <v>820</v>
      </c>
    </row>
    <row r="234" spans="1:14">
      <c r="A234">
        <v>233</v>
      </c>
      <c r="B234" s="11" t="s">
        <v>821</v>
      </c>
      <c r="C234" s="11" t="s">
        <v>111</v>
      </c>
      <c r="D234" s="12" t="s">
        <v>146</v>
      </c>
      <c r="E234" s="13">
        <v>36403</v>
      </c>
      <c r="F234" s="14">
        <f t="shared" ca="1" si="3"/>
        <v>24.550308008213552</v>
      </c>
      <c r="G234" s="11" t="s">
        <v>797</v>
      </c>
      <c r="H234" s="12" t="s">
        <v>103</v>
      </c>
      <c r="I234" s="12" t="s">
        <v>104</v>
      </c>
      <c r="J234" s="11" t="s">
        <v>822</v>
      </c>
      <c r="K234" s="11" t="s">
        <v>106</v>
      </c>
      <c r="L234" s="11" t="s">
        <v>823</v>
      </c>
      <c r="M234" s="11" t="s">
        <v>222</v>
      </c>
      <c r="N234" s="11" t="s">
        <v>824</v>
      </c>
    </row>
    <row r="235" spans="1:14">
      <c r="A235">
        <v>234</v>
      </c>
      <c r="B235" s="11" t="s">
        <v>825</v>
      </c>
      <c r="C235" s="11" t="s">
        <v>357</v>
      </c>
      <c r="D235" s="12" t="s">
        <v>101</v>
      </c>
      <c r="E235" s="13">
        <v>36772</v>
      </c>
      <c r="F235" s="14">
        <f t="shared" ca="1" si="3"/>
        <v>23.540041067761805</v>
      </c>
      <c r="G235" s="11">
        <v>52298</v>
      </c>
      <c r="H235" s="12" t="s">
        <v>103</v>
      </c>
      <c r="I235" s="12" t="s">
        <v>113</v>
      </c>
      <c r="J235" s="11" t="s">
        <v>826</v>
      </c>
      <c r="K235" s="11" t="s">
        <v>297</v>
      </c>
      <c r="L235" s="11">
        <v>80021</v>
      </c>
      <c r="M235" s="11" t="s">
        <v>116</v>
      </c>
      <c r="N235" s="11" t="s">
        <v>827</v>
      </c>
    </row>
    <row r="236" spans="1:14">
      <c r="A236">
        <v>235</v>
      </c>
      <c r="B236" s="11" t="s">
        <v>828</v>
      </c>
      <c r="C236" s="11" t="s">
        <v>111</v>
      </c>
      <c r="D236" s="12" t="s">
        <v>101</v>
      </c>
      <c r="E236" s="13">
        <v>32887</v>
      </c>
      <c r="F236" s="14">
        <f t="shared" ca="1" si="3"/>
        <v>34.176591375770023</v>
      </c>
      <c r="G236" s="11" t="s">
        <v>794</v>
      </c>
      <c r="H236" s="12" t="s">
        <v>103</v>
      </c>
      <c r="I236" s="12" t="s">
        <v>152</v>
      </c>
      <c r="J236" s="11" t="s">
        <v>386</v>
      </c>
      <c r="K236" s="11" t="s">
        <v>106</v>
      </c>
      <c r="L236" s="11">
        <v>18960</v>
      </c>
      <c r="M236" s="11" t="s">
        <v>386</v>
      </c>
      <c r="N236" s="11" t="s">
        <v>829</v>
      </c>
    </row>
    <row r="237" spans="1:14">
      <c r="A237">
        <v>236</v>
      </c>
      <c r="B237" s="11" t="s">
        <v>830</v>
      </c>
      <c r="C237" s="11" t="s">
        <v>371</v>
      </c>
      <c r="D237" s="12" t="s">
        <v>124</v>
      </c>
      <c r="E237" s="13">
        <v>35828</v>
      </c>
      <c r="F237" s="14">
        <f t="shared" ca="1" si="3"/>
        <v>26.12457221081451</v>
      </c>
      <c r="G237" s="11" t="s">
        <v>343</v>
      </c>
      <c r="H237" s="12" t="s">
        <v>125</v>
      </c>
      <c r="I237" s="12" t="s">
        <v>104</v>
      </c>
      <c r="J237" s="11" t="s">
        <v>509</v>
      </c>
      <c r="K237" s="11" t="s">
        <v>106</v>
      </c>
      <c r="L237" s="11">
        <v>1170</v>
      </c>
      <c r="M237" s="11" t="s">
        <v>510</v>
      </c>
      <c r="N237" s="11" t="s">
        <v>831</v>
      </c>
    </row>
    <row r="238" spans="1:14" ht="14.4">
      <c r="A238">
        <v>237</v>
      </c>
      <c r="B238" s="15" t="s">
        <v>832</v>
      </c>
      <c r="C238" s="11" t="s">
        <v>193</v>
      </c>
      <c r="D238" s="12" t="s">
        <v>187</v>
      </c>
      <c r="E238" s="13">
        <v>36405</v>
      </c>
      <c r="F238" s="14">
        <f t="shared" ca="1" si="3"/>
        <v>24.544832306639289</v>
      </c>
      <c r="G238" s="11" t="s">
        <v>797</v>
      </c>
      <c r="H238" s="12" t="s">
        <v>103</v>
      </c>
      <c r="I238" s="12" t="s">
        <v>113</v>
      </c>
      <c r="J238" s="11" t="s">
        <v>440</v>
      </c>
      <c r="K238" s="11" t="s">
        <v>441</v>
      </c>
      <c r="L238" s="11">
        <v>1060</v>
      </c>
      <c r="M238" s="11" t="s">
        <v>442</v>
      </c>
      <c r="N238" s="11" t="s">
        <v>833</v>
      </c>
    </row>
    <row r="239" spans="1:14">
      <c r="A239">
        <v>238</v>
      </c>
      <c r="B239" s="11" t="s">
        <v>834</v>
      </c>
      <c r="C239" s="11" t="s">
        <v>371</v>
      </c>
      <c r="D239" s="12" t="s">
        <v>124</v>
      </c>
      <c r="E239" s="13">
        <v>35359</v>
      </c>
      <c r="F239" s="14">
        <f t="shared" ca="1" si="3"/>
        <v>27.408624229979466</v>
      </c>
      <c r="G239" s="11" t="s">
        <v>805</v>
      </c>
      <c r="H239" s="12" t="s">
        <v>103</v>
      </c>
      <c r="I239" s="12" t="s">
        <v>104</v>
      </c>
      <c r="J239" s="11" t="s">
        <v>301</v>
      </c>
      <c r="K239" s="11" t="s">
        <v>106</v>
      </c>
      <c r="L239" s="11" t="s">
        <v>302</v>
      </c>
      <c r="M239" s="11" t="s">
        <v>228</v>
      </c>
      <c r="N239" s="11" t="s">
        <v>835</v>
      </c>
    </row>
    <row r="240" spans="1:14">
      <c r="A240">
        <v>239</v>
      </c>
      <c r="B240" s="11" t="s">
        <v>836</v>
      </c>
      <c r="C240" s="11" t="s">
        <v>193</v>
      </c>
      <c r="D240" s="12" t="s">
        <v>124</v>
      </c>
      <c r="E240" s="13">
        <v>36407</v>
      </c>
      <c r="F240" s="14">
        <f t="shared" ca="1" si="3"/>
        <v>24.539356605065024</v>
      </c>
      <c r="G240" s="11" t="s">
        <v>837</v>
      </c>
      <c r="H240" s="12" t="s">
        <v>103</v>
      </c>
      <c r="I240" s="12" t="s">
        <v>104</v>
      </c>
      <c r="J240" s="11" t="s">
        <v>488</v>
      </c>
      <c r="K240" s="11" t="s">
        <v>106</v>
      </c>
      <c r="L240" s="11">
        <v>52506</v>
      </c>
      <c r="M240" s="11" t="s">
        <v>488</v>
      </c>
      <c r="N240" s="11" t="s">
        <v>838</v>
      </c>
    </row>
    <row r="241" spans="1:14">
      <c r="A241">
        <v>240</v>
      </c>
      <c r="B241" s="11" t="s">
        <v>839</v>
      </c>
      <c r="C241" s="11" t="s">
        <v>411</v>
      </c>
      <c r="D241" s="12" t="s">
        <v>112</v>
      </c>
      <c r="E241" s="13">
        <v>33279</v>
      </c>
      <c r="F241" s="14">
        <f t="shared" ca="1" si="3"/>
        <v>33.103353867214238</v>
      </c>
      <c r="G241" s="11" t="s">
        <v>797</v>
      </c>
      <c r="H241" s="12" t="s">
        <v>103</v>
      </c>
      <c r="I241" s="12" t="s">
        <v>104</v>
      </c>
      <c r="J241" s="11" t="s">
        <v>840</v>
      </c>
      <c r="K241" s="11" t="s">
        <v>106</v>
      </c>
      <c r="L241" s="11" t="s">
        <v>106</v>
      </c>
      <c r="M241" s="11" t="s">
        <v>127</v>
      </c>
      <c r="N241" s="11" t="s">
        <v>841</v>
      </c>
    </row>
    <row r="242" spans="1:14">
      <c r="A242">
        <v>241</v>
      </c>
      <c r="B242" s="11" t="s">
        <v>842</v>
      </c>
      <c r="C242" s="11" t="s">
        <v>411</v>
      </c>
      <c r="D242" s="12" t="s">
        <v>101</v>
      </c>
      <c r="E242" s="13">
        <v>36803</v>
      </c>
      <c r="F242" s="14">
        <f t="shared" ca="1" si="3"/>
        <v>23.455167693360711</v>
      </c>
      <c r="G242" s="11" t="s">
        <v>504</v>
      </c>
      <c r="H242" s="12" t="s">
        <v>103</v>
      </c>
      <c r="I242" s="12" t="s">
        <v>104</v>
      </c>
      <c r="J242" s="11" t="s">
        <v>351</v>
      </c>
      <c r="K242" s="11" t="s">
        <v>106</v>
      </c>
      <c r="L242" s="11" t="s">
        <v>389</v>
      </c>
      <c r="M242" s="11" t="s">
        <v>352</v>
      </c>
      <c r="N242" s="11" t="s">
        <v>843</v>
      </c>
    </row>
    <row r="243" spans="1:14">
      <c r="A243">
        <v>242</v>
      </c>
      <c r="B243" s="11" t="s">
        <v>844</v>
      </c>
      <c r="C243" s="11" t="s">
        <v>193</v>
      </c>
      <c r="D243" s="12" t="s">
        <v>187</v>
      </c>
      <c r="E243" s="13">
        <v>36810</v>
      </c>
      <c r="F243" s="14">
        <f t="shared" ca="1" si="3"/>
        <v>23.436002737850789</v>
      </c>
      <c r="G243" s="11" t="s">
        <v>837</v>
      </c>
      <c r="H243" s="12" t="s">
        <v>103</v>
      </c>
      <c r="I243" s="12" t="s">
        <v>152</v>
      </c>
      <c r="J243" s="11" t="s">
        <v>425</v>
      </c>
      <c r="K243" s="11" t="s">
        <v>106</v>
      </c>
      <c r="L243" s="11">
        <v>200001</v>
      </c>
      <c r="M243" s="11" t="s">
        <v>340</v>
      </c>
      <c r="N243" s="11" t="s">
        <v>845</v>
      </c>
    </row>
    <row r="244" spans="1:14">
      <c r="A244">
        <v>243</v>
      </c>
      <c r="B244" s="11" t="s">
        <v>846</v>
      </c>
      <c r="C244" s="11"/>
      <c r="D244" s="12" t="s">
        <v>124</v>
      </c>
      <c r="E244" s="13">
        <v>33766</v>
      </c>
      <c r="F244" s="14">
        <f t="shared" ca="1" si="3"/>
        <v>31.770020533880903</v>
      </c>
      <c r="G244" s="11"/>
      <c r="H244" s="12" t="s">
        <v>103</v>
      </c>
      <c r="I244" s="12" t="s">
        <v>104</v>
      </c>
      <c r="J244" s="11" t="s">
        <v>301</v>
      </c>
      <c r="K244" s="11" t="s">
        <v>106</v>
      </c>
      <c r="L244" s="11" t="s">
        <v>302</v>
      </c>
      <c r="M244" s="11" t="s">
        <v>228</v>
      </c>
      <c r="N244" s="11" t="s">
        <v>847</v>
      </c>
    </row>
    <row r="245" spans="1:14">
      <c r="A245">
        <v>244</v>
      </c>
      <c r="B245" s="11" t="s">
        <v>848</v>
      </c>
      <c r="C245" s="11"/>
      <c r="D245" s="12" t="s">
        <v>124</v>
      </c>
      <c r="E245" s="13">
        <v>36770</v>
      </c>
      <c r="F245" s="14">
        <f t="shared" ca="1" si="3"/>
        <v>23.545516769336071</v>
      </c>
      <c r="G245" s="11" t="s">
        <v>343</v>
      </c>
      <c r="H245" s="12" t="s">
        <v>103</v>
      </c>
      <c r="I245" s="12" t="s">
        <v>152</v>
      </c>
      <c r="J245" s="11" t="s">
        <v>648</v>
      </c>
      <c r="K245" s="11" t="s">
        <v>106</v>
      </c>
      <c r="L245" s="11" t="s">
        <v>649</v>
      </c>
      <c r="M245" s="11" t="s">
        <v>469</v>
      </c>
      <c r="N245" s="11" t="s">
        <v>849</v>
      </c>
    </row>
    <row r="246" spans="1:14">
      <c r="A246">
        <v>245</v>
      </c>
      <c r="B246" s="11" t="s">
        <v>850</v>
      </c>
      <c r="C246" s="11" t="s">
        <v>458</v>
      </c>
      <c r="D246" s="12" t="s">
        <v>112</v>
      </c>
      <c r="E246" s="13">
        <v>36841</v>
      </c>
      <c r="F246" s="14">
        <f t="shared" ca="1" si="3"/>
        <v>23.351129363449694</v>
      </c>
      <c r="G246" s="11" t="s">
        <v>188</v>
      </c>
      <c r="H246" s="12" t="s">
        <v>103</v>
      </c>
      <c r="I246" s="12" t="s">
        <v>104</v>
      </c>
      <c r="J246" s="11" t="s">
        <v>595</v>
      </c>
      <c r="K246" s="11" t="s">
        <v>106</v>
      </c>
      <c r="L246" s="11">
        <v>2</v>
      </c>
      <c r="M246" s="11" t="s">
        <v>596</v>
      </c>
      <c r="N246" s="11" t="s">
        <v>851</v>
      </c>
    </row>
    <row r="247" spans="1:14">
      <c r="A247">
        <v>246</v>
      </c>
      <c r="B247" s="17" t="s">
        <v>852</v>
      </c>
      <c r="C247" s="11" t="s">
        <v>446</v>
      </c>
      <c r="D247" s="12" t="s">
        <v>146</v>
      </c>
      <c r="E247" s="13">
        <v>35882</v>
      </c>
      <c r="F247" s="14">
        <f t="shared" ca="1" si="3"/>
        <v>25.976728268309376</v>
      </c>
      <c r="G247" s="11" t="s">
        <v>432</v>
      </c>
      <c r="H247" s="12" t="s">
        <v>103</v>
      </c>
      <c r="I247" s="12" t="s">
        <v>104</v>
      </c>
      <c r="J247" s="11" t="s">
        <v>119</v>
      </c>
      <c r="K247" s="11" t="s">
        <v>106</v>
      </c>
      <c r="L247" s="11" t="s">
        <v>106</v>
      </c>
      <c r="M247" s="11" t="s">
        <v>120</v>
      </c>
      <c r="N247" s="11" t="s">
        <v>853</v>
      </c>
    </row>
    <row r="248" spans="1:14">
      <c r="A248">
        <v>247</v>
      </c>
      <c r="B248" s="12" t="s">
        <v>854</v>
      </c>
      <c r="C248" s="11" t="s">
        <v>446</v>
      </c>
      <c r="D248" s="12" t="s">
        <v>187</v>
      </c>
      <c r="E248" s="13">
        <v>36730</v>
      </c>
      <c r="F248" s="14">
        <f t="shared" ca="1" si="3"/>
        <v>23.655030800821354</v>
      </c>
      <c r="G248" s="11" t="s">
        <v>432</v>
      </c>
      <c r="H248" s="12" t="s">
        <v>103</v>
      </c>
      <c r="I248" s="12" t="s">
        <v>113</v>
      </c>
      <c r="J248" s="11" t="s">
        <v>440</v>
      </c>
      <c r="K248" s="11" t="s">
        <v>441</v>
      </c>
      <c r="L248" s="11">
        <v>1060</v>
      </c>
      <c r="M248" s="11" t="s">
        <v>442</v>
      </c>
      <c r="N248" s="11" t="s">
        <v>855</v>
      </c>
    </row>
    <row r="249" spans="1:14">
      <c r="A249">
        <v>248</v>
      </c>
      <c r="B249" s="12" t="s">
        <v>856</v>
      </c>
      <c r="C249" s="11" t="s">
        <v>719</v>
      </c>
      <c r="D249" s="12" t="s">
        <v>101</v>
      </c>
      <c r="E249" s="13">
        <v>35844</v>
      </c>
      <c r="F249" s="14">
        <f t="shared" ca="1" si="3"/>
        <v>26.080766598220396</v>
      </c>
      <c r="G249" s="11">
        <v>600305</v>
      </c>
      <c r="H249" s="12" t="s">
        <v>103</v>
      </c>
      <c r="I249" s="12" t="s">
        <v>113</v>
      </c>
      <c r="J249" s="11" t="s">
        <v>857</v>
      </c>
      <c r="K249" s="11" t="s">
        <v>858</v>
      </c>
      <c r="L249" s="11" t="s">
        <v>859</v>
      </c>
      <c r="M249" s="11" t="s">
        <v>211</v>
      </c>
      <c r="N249" s="11" t="s">
        <v>860</v>
      </c>
    </row>
    <row r="250" spans="1:14">
      <c r="A250">
        <v>249</v>
      </c>
      <c r="B250" s="12" t="s">
        <v>861</v>
      </c>
      <c r="C250" s="11" t="s">
        <v>573</v>
      </c>
      <c r="D250" s="12" t="s">
        <v>101</v>
      </c>
      <c r="E250" s="13">
        <v>32878</v>
      </c>
      <c r="F250" s="14">
        <f t="shared" ca="1" si="3"/>
        <v>34.201232032854207</v>
      </c>
      <c r="G250" s="11" t="s">
        <v>432</v>
      </c>
      <c r="H250" s="12" t="s">
        <v>103</v>
      </c>
      <c r="I250" s="12" t="s">
        <v>113</v>
      </c>
      <c r="J250" s="11" t="s">
        <v>217</v>
      </c>
      <c r="K250" s="11" t="s">
        <v>106</v>
      </c>
      <c r="L250" s="11" t="s">
        <v>106</v>
      </c>
      <c r="M250" s="11" t="s">
        <v>218</v>
      </c>
      <c r="N250" s="11" t="s">
        <v>862</v>
      </c>
    </row>
    <row r="251" spans="1:14" ht="14.4">
      <c r="A251">
        <v>250</v>
      </c>
      <c r="B251" s="15" t="s">
        <v>863</v>
      </c>
      <c r="C251" s="11" t="s">
        <v>476</v>
      </c>
      <c r="D251" s="12" t="s">
        <v>101</v>
      </c>
      <c r="E251" s="13">
        <v>35834</v>
      </c>
      <c r="F251" s="14">
        <f t="shared" ca="1" si="3"/>
        <v>26.108145106091719</v>
      </c>
      <c r="G251" s="11" t="s">
        <v>343</v>
      </c>
      <c r="H251" s="12" t="s">
        <v>103</v>
      </c>
      <c r="I251" s="12" t="s">
        <v>104</v>
      </c>
      <c r="J251" s="11" t="s">
        <v>415</v>
      </c>
      <c r="K251" s="11" t="s">
        <v>106</v>
      </c>
      <c r="L251" s="11">
        <v>2196</v>
      </c>
      <c r="M251" s="11" t="s">
        <v>149</v>
      </c>
      <c r="N251" s="11" t="s">
        <v>864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B61C-DAD2-455A-8705-7B6AE14FC938}">
  <dimension ref="A1:N20"/>
  <sheetViews>
    <sheetView topLeftCell="E1" zoomScale="120" zoomScaleNormal="120" workbookViewId="0">
      <selection activeCell="N9" sqref="N9"/>
    </sheetView>
  </sheetViews>
  <sheetFormatPr defaultRowHeight="14.4"/>
  <cols>
    <col min="1" max="1" width="19.6640625" style="18" bestFit="1" customWidth="1"/>
    <col min="2" max="4" width="19.6640625" style="18" customWidth="1"/>
    <col min="5" max="5" width="15" style="18" bestFit="1" customWidth="1"/>
    <col min="6" max="7" width="12.88671875" style="18" bestFit="1" customWidth="1"/>
    <col min="8" max="9" width="8.88671875" style="18"/>
    <col min="10" max="10" width="12" style="18" bestFit="1" customWidth="1"/>
    <col min="11" max="13" width="8.88671875" style="18"/>
    <col min="14" max="14" width="11.5546875" style="18" customWidth="1"/>
    <col min="15" max="16384" width="8.88671875" style="18"/>
  </cols>
  <sheetData>
    <row r="1" spans="1:14">
      <c r="B1" s="19" t="s">
        <v>865</v>
      </c>
      <c r="C1" s="19" t="s">
        <v>866</v>
      </c>
      <c r="D1" s="19" t="s">
        <v>867</v>
      </c>
      <c r="E1" s="19" t="s">
        <v>868</v>
      </c>
      <c r="F1" s="19" t="s">
        <v>869</v>
      </c>
      <c r="G1" s="19" t="s">
        <v>869</v>
      </c>
      <c r="J1" s="20"/>
      <c r="K1" s="20"/>
      <c r="L1" s="20"/>
    </row>
    <row r="2" spans="1:14">
      <c r="A2" s="21" t="s">
        <v>870</v>
      </c>
      <c r="B2" s="22" t="s">
        <v>871</v>
      </c>
      <c r="C2" s="22" t="s">
        <v>871</v>
      </c>
      <c r="D2" s="23" t="s">
        <v>871</v>
      </c>
      <c r="E2" s="23" t="s">
        <v>871</v>
      </c>
      <c r="F2" s="23" t="s">
        <v>872</v>
      </c>
      <c r="G2" s="23" t="s">
        <v>873</v>
      </c>
      <c r="J2" s="20"/>
      <c r="K2" s="20"/>
      <c r="L2" s="20"/>
      <c r="M2" s="86" t="s">
        <v>2073</v>
      </c>
      <c r="N2" s="86" t="s">
        <v>2072</v>
      </c>
    </row>
    <row r="3" spans="1:14">
      <c r="A3" s="24" t="s">
        <v>874</v>
      </c>
      <c r="B3" s="25">
        <v>82</v>
      </c>
      <c r="C3" s="25">
        <f>$B3</f>
        <v>82</v>
      </c>
      <c r="D3" s="25">
        <f t="shared" ref="D3:E3" si="0">$B3</f>
        <v>82</v>
      </c>
      <c r="E3" s="25">
        <f t="shared" si="0"/>
        <v>82</v>
      </c>
      <c r="F3" s="25">
        <f t="shared" ref="F3:F17" si="1">RANK(B3,$B$3:$B$17)</f>
        <v>5</v>
      </c>
      <c r="G3" s="25" t="str">
        <f t="shared" ref="G3:G17" si="2">IF(B3&gt;=80,"A",IF(B3&gt;=50,"B","C"))</f>
        <v>A</v>
      </c>
      <c r="I3" s="88" t="s">
        <v>875</v>
      </c>
      <c r="J3" s="88"/>
      <c r="K3" s="20"/>
      <c r="L3" s="20"/>
      <c r="M3" s="86" t="s">
        <v>2074</v>
      </c>
      <c r="N3" s="18" t="s">
        <v>2085</v>
      </c>
    </row>
    <row r="4" spans="1:14">
      <c r="A4" s="24" t="s">
        <v>876</v>
      </c>
      <c r="B4" s="25">
        <v>56</v>
      </c>
      <c r="C4" s="25">
        <f t="shared" ref="C4:E17" si="3">$B4</f>
        <v>56</v>
      </c>
      <c r="D4" s="25">
        <f t="shared" si="3"/>
        <v>56</v>
      </c>
      <c r="E4" s="25">
        <f t="shared" si="3"/>
        <v>56</v>
      </c>
      <c r="F4" s="25">
        <f t="shared" si="1"/>
        <v>10</v>
      </c>
      <c r="G4" s="25" t="str">
        <f t="shared" si="2"/>
        <v>B</v>
      </c>
      <c r="I4" s="26" t="s">
        <v>877</v>
      </c>
      <c r="J4" s="27" t="s">
        <v>878</v>
      </c>
      <c r="M4" s="86" t="s">
        <v>2075</v>
      </c>
      <c r="N4" s="18" t="s">
        <v>2087</v>
      </c>
    </row>
    <row r="5" spans="1:14">
      <c r="A5" s="24" t="s">
        <v>879</v>
      </c>
      <c r="B5" s="25">
        <v>10</v>
      </c>
      <c r="C5" s="25">
        <f t="shared" si="3"/>
        <v>10</v>
      </c>
      <c r="D5" s="25">
        <f t="shared" si="3"/>
        <v>10</v>
      </c>
      <c r="E5" s="25">
        <f t="shared" si="3"/>
        <v>10</v>
      </c>
      <c r="F5" s="25">
        <f t="shared" si="1"/>
        <v>15</v>
      </c>
      <c r="G5" s="25" t="str">
        <f t="shared" si="2"/>
        <v>C</v>
      </c>
      <c r="I5" s="28" t="s">
        <v>880</v>
      </c>
      <c r="J5" s="29" t="s">
        <v>881</v>
      </c>
      <c r="M5" s="86" t="s">
        <v>2076</v>
      </c>
      <c r="N5" s="18" t="s">
        <v>2085</v>
      </c>
    </row>
    <row r="6" spans="1:14">
      <c r="A6" s="24" t="s">
        <v>882</v>
      </c>
      <c r="B6" s="25">
        <v>94</v>
      </c>
      <c r="C6" s="25">
        <f t="shared" si="3"/>
        <v>94</v>
      </c>
      <c r="D6" s="25">
        <f t="shared" si="3"/>
        <v>94</v>
      </c>
      <c r="E6" s="25">
        <f t="shared" si="3"/>
        <v>94</v>
      </c>
      <c r="F6" s="25">
        <f t="shared" si="1"/>
        <v>4</v>
      </c>
      <c r="G6" s="25" t="str">
        <f t="shared" si="2"/>
        <v>A</v>
      </c>
      <c r="I6" s="26" t="s">
        <v>883</v>
      </c>
      <c r="J6" s="30" t="s">
        <v>884</v>
      </c>
      <c r="M6" s="86" t="s">
        <v>2077</v>
      </c>
      <c r="N6" s="18" t="s">
        <v>2086</v>
      </c>
    </row>
    <row r="7" spans="1:14">
      <c r="A7" s="24" t="s">
        <v>885</v>
      </c>
      <c r="B7" s="25">
        <v>100</v>
      </c>
      <c r="C7" s="25">
        <f t="shared" si="3"/>
        <v>100</v>
      </c>
      <c r="D7" s="25">
        <f t="shared" si="3"/>
        <v>100</v>
      </c>
      <c r="E7" s="25">
        <f t="shared" si="3"/>
        <v>100</v>
      </c>
      <c r="F7" s="25">
        <f t="shared" si="1"/>
        <v>1</v>
      </c>
      <c r="G7" s="25" t="str">
        <f t="shared" si="2"/>
        <v>A</v>
      </c>
      <c r="J7" s="20"/>
      <c r="M7" s="86" t="s">
        <v>2078</v>
      </c>
      <c r="N7" s="18" t="s">
        <v>2086</v>
      </c>
    </row>
    <row r="8" spans="1:14">
      <c r="A8" s="24" t="s">
        <v>886</v>
      </c>
      <c r="B8" s="25">
        <v>12</v>
      </c>
      <c r="C8" s="25">
        <f t="shared" si="3"/>
        <v>12</v>
      </c>
      <c r="D8" s="25">
        <f t="shared" si="3"/>
        <v>12</v>
      </c>
      <c r="E8" s="25">
        <f t="shared" si="3"/>
        <v>12</v>
      </c>
      <c r="F8" s="25">
        <f t="shared" si="1"/>
        <v>14</v>
      </c>
      <c r="G8" s="25" t="str">
        <f t="shared" si="2"/>
        <v>C</v>
      </c>
      <c r="J8" s="31" t="s">
        <v>871</v>
      </c>
      <c r="K8" s="20"/>
      <c r="L8" s="20"/>
      <c r="M8" s="86" t="s">
        <v>2079</v>
      </c>
      <c r="N8" s="18" t="s">
        <v>2087</v>
      </c>
    </row>
    <row r="9" spans="1:14">
      <c r="A9" s="24" t="s">
        <v>887</v>
      </c>
      <c r="B9" s="25">
        <v>49</v>
      </c>
      <c r="C9" s="25">
        <f t="shared" si="3"/>
        <v>49</v>
      </c>
      <c r="D9" s="25">
        <f t="shared" si="3"/>
        <v>49</v>
      </c>
      <c r="E9" s="25">
        <f t="shared" si="3"/>
        <v>49</v>
      </c>
      <c r="F9" s="25">
        <f t="shared" si="1"/>
        <v>12</v>
      </c>
      <c r="G9" s="25" t="str">
        <f t="shared" si="2"/>
        <v>C</v>
      </c>
      <c r="I9" s="32">
        <v>100</v>
      </c>
      <c r="J9" s="32" t="s">
        <v>888</v>
      </c>
      <c r="K9" s="20"/>
      <c r="L9" s="20"/>
      <c r="M9" s="86" t="s">
        <v>2080</v>
      </c>
    </row>
    <row r="10" spans="1:14">
      <c r="A10" s="24" t="s">
        <v>889</v>
      </c>
      <c r="B10" s="25">
        <v>98</v>
      </c>
      <c r="C10" s="25">
        <f t="shared" si="3"/>
        <v>98</v>
      </c>
      <c r="D10" s="25">
        <f t="shared" si="3"/>
        <v>98</v>
      </c>
      <c r="E10" s="25">
        <f t="shared" si="3"/>
        <v>98</v>
      </c>
      <c r="F10" s="25">
        <f t="shared" si="1"/>
        <v>2</v>
      </c>
      <c r="G10" s="25" t="str">
        <f t="shared" si="2"/>
        <v>A</v>
      </c>
      <c r="I10" s="32">
        <v>70</v>
      </c>
      <c r="J10" s="33" t="s">
        <v>890</v>
      </c>
      <c r="K10" s="20"/>
      <c r="L10" s="20"/>
      <c r="M10" s="86" t="s">
        <v>2081</v>
      </c>
    </row>
    <row r="11" spans="1:14">
      <c r="A11" s="24" t="s">
        <v>891</v>
      </c>
      <c r="B11" s="25">
        <v>14</v>
      </c>
      <c r="C11" s="25">
        <f t="shared" si="3"/>
        <v>14</v>
      </c>
      <c r="D11" s="25">
        <f t="shared" si="3"/>
        <v>14</v>
      </c>
      <c r="E11" s="25">
        <f t="shared" si="3"/>
        <v>14</v>
      </c>
      <c r="F11" s="25">
        <f t="shared" si="1"/>
        <v>13</v>
      </c>
      <c r="G11" s="25" t="str">
        <f t="shared" si="2"/>
        <v>C</v>
      </c>
      <c r="I11" s="32">
        <v>10</v>
      </c>
      <c r="J11" s="33" t="s">
        <v>892</v>
      </c>
      <c r="K11" s="20"/>
      <c r="L11" s="20"/>
      <c r="M11" s="86" t="s">
        <v>2082</v>
      </c>
    </row>
    <row r="12" spans="1:14">
      <c r="A12" s="24" t="s">
        <v>893</v>
      </c>
      <c r="B12" s="25">
        <v>98</v>
      </c>
      <c r="C12" s="25">
        <f t="shared" si="3"/>
        <v>98</v>
      </c>
      <c r="D12" s="25">
        <f t="shared" si="3"/>
        <v>98</v>
      </c>
      <c r="E12" s="25">
        <f t="shared" si="3"/>
        <v>98</v>
      </c>
      <c r="F12" s="25">
        <f t="shared" si="1"/>
        <v>2</v>
      </c>
      <c r="G12" s="25" t="str">
        <f t="shared" si="2"/>
        <v>A</v>
      </c>
      <c r="K12" s="20"/>
      <c r="L12" s="20"/>
      <c r="M12" s="86" t="s">
        <v>2083</v>
      </c>
    </row>
    <row r="13" spans="1:14">
      <c r="A13" s="24" t="s">
        <v>894</v>
      </c>
      <c r="B13" s="25">
        <v>55</v>
      </c>
      <c r="C13" s="25">
        <f t="shared" si="3"/>
        <v>55</v>
      </c>
      <c r="D13" s="25">
        <f t="shared" si="3"/>
        <v>55</v>
      </c>
      <c r="E13" s="25">
        <f t="shared" si="3"/>
        <v>55</v>
      </c>
      <c r="F13" s="25">
        <f t="shared" si="1"/>
        <v>11</v>
      </c>
      <c r="G13" s="25" t="str">
        <f t="shared" si="2"/>
        <v>B</v>
      </c>
      <c r="J13" s="22" t="s">
        <v>873</v>
      </c>
      <c r="K13" s="20"/>
      <c r="L13" s="20"/>
      <c r="M13" s="86" t="s">
        <v>2084</v>
      </c>
    </row>
    <row r="14" spans="1:14">
      <c r="A14" s="24" t="s">
        <v>895</v>
      </c>
      <c r="B14" s="25">
        <v>78</v>
      </c>
      <c r="C14" s="25">
        <f t="shared" si="3"/>
        <v>78</v>
      </c>
      <c r="D14" s="25">
        <f t="shared" si="3"/>
        <v>78</v>
      </c>
      <c r="E14" s="25">
        <f t="shared" si="3"/>
        <v>78</v>
      </c>
      <c r="F14" s="25">
        <f t="shared" si="1"/>
        <v>6</v>
      </c>
      <c r="G14" s="25" t="str">
        <f t="shared" si="2"/>
        <v>B</v>
      </c>
      <c r="J14" s="34" t="s">
        <v>896</v>
      </c>
      <c r="K14" s="20"/>
      <c r="L14" s="20"/>
    </row>
    <row r="15" spans="1:14">
      <c r="A15" s="24" t="s">
        <v>897</v>
      </c>
      <c r="B15" s="25">
        <v>57</v>
      </c>
      <c r="C15" s="25">
        <f t="shared" si="3"/>
        <v>57</v>
      </c>
      <c r="D15" s="25">
        <f t="shared" si="3"/>
        <v>57</v>
      </c>
      <c r="E15" s="25">
        <f t="shared" si="3"/>
        <v>57</v>
      </c>
      <c r="F15" s="25">
        <f t="shared" si="1"/>
        <v>8</v>
      </c>
      <c r="G15" s="25" t="str">
        <f t="shared" si="2"/>
        <v>B</v>
      </c>
      <c r="J15" s="35" t="s">
        <v>898</v>
      </c>
      <c r="K15" s="20"/>
      <c r="L15" s="20"/>
    </row>
    <row r="16" spans="1:14">
      <c r="A16" s="24" t="s">
        <v>899</v>
      </c>
      <c r="B16" s="25">
        <v>69</v>
      </c>
      <c r="C16" s="25">
        <f t="shared" si="3"/>
        <v>69</v>
      </c>
      <c r="D16" s="25">
        <f t="shared" si="3"/>
        <v>69</v>
      </c>
      <c r="E16" s="25">
        <f t="shared" si="3"/>
        <v>69</v>
      </c>
      <c r="F16" s="25">
        <f t="shared" si="1"/>
        <v>7</v>
      </c>
      <c r="G16" s="25" t="str">
        <f t="shared" si="2"/>
        <v>B</v>
      </c>
      <c r="J16" s="36" t="s">
        <v>900</v>
      </c>
      <c r="K16" s="20"/>
      <c r="L16" s="20"/>
    </row>
    <row r="17" spans="1:12">
      <c r="A17" s="24" t="s">
        <v>901</v>
      </c>
      <c r="B17" s="25">
        <v>57</v>
      </c>
      <c r="C17" s="25">
        <f t="shared" si="3"/>
        <v>57</v>
      </c>
      <c r="D17" s="25">
        <f t="shared" si="3"/>
        <v>57</v>
      </c>
      <c r="E17" s="25">
        <f t="shared" si="3"/>
        <v>57</v>
      </c>
      <c r="F17" s="25">
        <f t="shared" si="1"/>
        <v>8</v>
      </c>
      <c r="G17" s="25" t="str">
        <f t="shared" si="2"/>
        <v>B</v>
      </c>
      <c r="J17" s="20"/>
      <c r="K17" s="20"/>
      <c r="L17" s="20"/>
    </row>
    <row r="18" spans="1:12">
      <c r="J18" s="20"/>
      <c r="K18" s="20"/>
      <c r="L18" s="20"/>
    </row>
    <row r="19" spans="1:12">
      <c r="J19" s="20"/>
      <c r="K19" s="20"/>
      <c r="L19" s="20"/>
    </row>
    <row r="20" spans="1:12">
      <c r="J20" s="20"/>
    </row>
  </sheetData>
  <mergeCells count="1">
    <mergeCell ref="I3:J3"/>
  </mergeCells>
  <phoneticPr fontId="19" type="noConversion"/>
  <conditionalFormatting sqref="I9:I11">
    <cfRule type="iconSet" priority="5">
      <iconSet iconSet="3Arrows" showValue="0">
        <cfvo type="percent" val="0"/>
        <cfvo type="percent" val="33"/>
        <cfvo type="percent" val="67"/>
      </iconSet>
    </cfRule>
  </conditionalFormatting>
  <conditionalFormatting sqref="C3:C17">
    <cfRule type="colorScale" priority="4">
      <colorScale>
        <cfvo type="min"/>
        <cfvo type="percentile" val="50"/>
        <cfvo type="max"/>
        <color rgb="FFF8696B"/>
        <color rgb="FFFFEB84"/>
        <color rgb="FF63BE7B"/>
      </colorScale>
    </cfRule>
  </conditionalFormatting>
  <conditionalFormatting sqref="N3:N13">
    <cfRule type="containsText" dxfId="13" priority="3" operator="containsText" text="Completed">
      <formula>NOT(ISERROR(SEARCH("Completed",N3)))</formula>
    </cfRule>
    <cfRule type="containsText" dxfId="12" priority="2" operator="containsText" text="InProgress">
      <formula>NOT(ISERROR(SEARCH("InProgress",N3)))</formula>
    </cfRule>
    <cfRule type="containsText" dxfId="11" priority="1" operator="containsText" text="Not Started">
      <formula>NOT(ISERROR(SEARCH("Not Started",N3)))</formula>
    </cfRule>
  </conditionalFormatting>
  <dataValidations count="1">
    <dataValidation type="list" allowBlank="1" showInputMessage="1" showErrorMessage="1" sqref="N3:N13" xr:uid="{C95A9D2F-8AF7-414A-A95E-D07F58E35AC8}">
      <formula1>"Completed,Inprogress,Not Started"</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91868-8678-42BD-803F-6DDC0DBCAD07}">
  <dimension ref="C3:E16"/>
  <sheetViews>
    <sheetView workbookViewId="0">
      <selection activeCell="C22" sqref="C22"/>
    </sheetView>
  </sheetViews>
  <sheetFormatPr defaultRowHeight="13.2"/>
  <cols>
    <col min="3" max="3" width="11.77734375" customWidth="1"/>
    <col min="4" max="4" width="14.44140625" bestFit="1" customWidth="1"/>
    <col min="5" max="5" width="13.77734375" bestFit="1" customWidth="1"/>
  </cols>
  <sheetData>
    <row r="3" spans="3:5" ht="14.4">
      <c r="C3" s="18" t="s">
        <v>902</v>
      </c>
      <c r="D3" s="78" t="s">
        <v>1885</v>
      </c>
      <c r="E3" t="s">
        <v>1884</v>
      </c>
    </row>
    <row r="4" spans="3:5" ht="14.4">
      <c r="C4" s="77" t="s">
        <v>1871</v>
      </c>
      <c r="D4" s="77">
        <v>100</v>
      </c>
      <c r="E4" s="76">
        <v>30000</v>
      </c>
    </row>
    <row r="5" spans="3:5" ht="14.4">
      <c r="C5" s="77" t="s">
        <v>1872</v>
      </c>
      <c r="D5" s="77">
        <v>120</v>
      </c>
      <c r="E5" s="76">
        <v>35000</v>
      </c>
    </row>
    <row r="6" spans="3:5" ht="14.4">
      <c r="C6" s="77" t="s">
        <v>1873</v>
      </c>
      <c r="D6" s="77">
        <v>130</v>
      </c>
      <c r="E6" s="76">
        <v>30000</v>
      </c>
    </row>
    <row r="7" spans="3:5" ht="14.4">
      <c r="C7" s="77" t="s">
        <v>1874</v>
      </c>
      <c r="D7" s="77">
        <v>134</v>
      </c>
      <c r="E7" s="76">
        <v>40000</v>
      </c>
    </row>
    <row r="8" spans="3:5" ht="14.4">
      <c r="C8" s="77" t="s">
        <v>1875</v>
      </c>
      <c r="D8" s="77">
        <v>120</v>
      </c>
      <c r="E8" s="76">
        <v>71118</v>
      </c>
    </row>
    <row r="9" spans="3:5" ht="14.4">
      <c r="C9" s="77" t="s">
        <v>1876</v>
      </c>
      <c r="D9" s="77">
        <v>160</v>
      </c>
      <c r="E9" s="76">
        <v>65000</v>
      </c>
    </row>
    <row r="10" spans="3:5" ht="14.4">
      <c r="C10" s="77" t="s">
        <v>1877</v>
      </c>
      <c r="D10" s="77">
        <v>170</v>
      </c>
      <c r="E10" s="76">
        <v>72896</v>
      </c>
    </row>
    <row r="11" spans="3:5" ht="14.4">
      <c r="C11" s="77" t="s">
        <v>1878</v>
      </c>
      <c r="D11" s="77">
        <v>130</v>
      </c>
      <c r="E11" s="76">
        <v>80000</v>
      </c>
    </row>
    <row r="12" spans="3:5" ht="14.4">
      <c r="C12" s="77" t="s">
        <v>1879</v>
      </c>
      <c r="D12" s="77">
        <v>120</v>
      </c>
      <c r="E12" s="76">
        <v>28000</v>
      </c>
    </row>
    <row r="13" spans="3:5" ht="14.4">
      <c r="C13" s="77" t="s">
        <v>1880</v>
      </c>
      <c r="D13" s="77">
        <v>100</v>
      </c>
      <c r="E13" s="76">
        <v>26000</v>
      </c>
    </row>
    <row r="14" spans="3:5" ht="14.4">
      <c r="C14" s="77" t="s">
        <v>1881</v>
      </c>
      <c r="D14" s="77">
        <v>90</v>
      </c>
      <c r="E14" s="76">
        <v>20000</v>
      </c>
    </row>
    <row r="15" spans="3:5" ht="14.4">
      <c r="C15" s="77" t="s">
        <v>1882</v>
      </c>
      <c r="D15" s="77">
        <v>100</v>
      </c>
      <c r="E15" s="76">
        <v>20103</v>
      </c>
    </row>
    <row r="16" spans="3:5" ht="14.4">
      <c r="C16" s="77" t="s">
        <v>1883</v>
      </c>
      <c r="D16" s="77">
        <v>100</v>
      </c>
      <c r="E16" s="76">
        <v>18000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E326-B2D3-4731-AAE3-A58EB00A5704}">
  <dimension ref="A1:N185"/>
  <sheetViews>
    <sheetView workbookViewId="0">
      <selection activeCell="D14" sqref="D14"/>
    </sheetView>
  </sheetViews>
  <sheetFormatPr defaultRowHeight="13.2"/>
  <cols>
    <col min="1" max="1" width="12.109375" customWidth="1"/>
    <col min="10" max="10" width="11.21875" bestFit="1" customWidth="1"/>
    <col min="11" max="11" width="44.88671875" bestFit="1" customWidth="1"/>
    <col min="12" max="12" width="20.77734375" bestFit="1" customWidth="1"/>
    <col min="13" max="13" width="14.88671875" bestFit="1" customWidth="1"/>
    <col min="14" max="14" width="15.77734375" bestFit="1" customWidth="1"/>
  </cols>
  <sheetData>
    <row r="1" spans="1:14">
      <c r="A1" t="s">
        <v>1886</v>
      </c>
      <c r="J1" t="s">
        <v>1886</v>
      </c>
      <c r="K1" t="s">
        <v>1962</v>
      </c>
      <c r="L1" t="s">
        <v>1963</v>
      </c>
      <c r="M1" t="s">
        <v>1964</v>
      </c>
      <c r="N1" t="s">
        <v>1965</v>
      </c>
    </row>
    <row r="2" spans="1:14">
      <c r="A2" t="s">
        <v>1889</v>
      </c>
      <c r="J2" t="s">
        <v>1887</v>
      </c>
      <c r="K2" t="s">
        <v>1966</v>
      </c>
      <c r="L2" s="79">
        <v>44903</v>
      </c>
      <c r="M2" t="s">
        <v>1967</v>
      </c>
      <c r="N2" t="s">
        <v>1968</v>
      </c>
    </row>
    <row r="3" spans="1:14">
      <c r="A3" t="s">
        <v>1895</v>
      </c>
      <c r="J3" t="s">
        <v>1888</v>
      </c>
      <c r="K3" t="s">
        <v>1969</v>
      </c>
      <c r="L3" s="79">
        <v>44903</v>
      </c>
      <c r="M3" t="s">
        <v>1967</v>
      </c>
      <c r="N3" t="s">
        <v>1968</v>
      </c>
    </row>
    <row r="4" spans="1:14">
      <c r="A4" t="s">
        <v>1890</v>
      </c>
      <c r="J4" t="s">
        <v>1889</v>
      </c>
      <c r="K4" t="s">
        <v>1970</v>
      </c>
      <c r="L4" s="79">
        <v>44903</v>
      </c>
      <c r="M4" t="s">
        <v>1967</v>
      </c>
      <c r="N4" t="s">
        <v>1968</v>
      </c>
    </row>
    <row r="5" spans="1:14">
      <c r="A5" t="s">
        <v>1890</v>
      </c>
      <c r="J5" t="s">
        <v>1890</v>
      </c>
      <c r="K5" t="s">
        <v>1971</v>
      </c>
      <c r="L5" s="79">
        <v>44903</v>
      </c>
      <c r="M5" t="s">
        <v>1967</v>
      </c>
      <c r="N5" t="s">
        <v>1968</v>
      </c>
    </row>
    <row r="6" spans="1:14">
      <c r="A6" t="s">
        <v>1893</v>
      </c>
      <c r="J6" t="s">
        <v>1891</v>
      </c>
      <c r="K6" t="s">
        <v>1972</v>
      </c>
      <c r="L6" s="79">
        <v>44903</v>
      </c>
      <c r="M6" t="s">
        <v>1973</v>
      </c>
      <c r="N6" t="s">
        <v>1974</v>
      </c>
    </row>
    <row r="7" spans="1:14">
      <c r="A7" t="s">
        <v>1893</v>
      </c>
      <c r="J7" t="s">
        <v>1892</v>
      </c>
      <c r="K7" t="s">
        <v>1975</v>
      </c>
      <c r="L7" s="79">
        <v>44903</v>
      </c>
      <c r="M7" t="s">
        <v>1967</v>
      </c>
      <c r="N7" t="s">
        <v>1968</v>
      </c>
    </row>
    <row r="8" spans="1:14">
      <c r="A8" t="s">
        <v>1887</v>
      </c>
      <c r="J8" t="s">
        <v>1893</v>
      </c>
      <c r="K8" t="s">
        <v>1976</v>
      </c>
      <c r="L8" s="79">
        <v>44903</v>
      </c>
      <c r="M8" t="s">
        <v>1967</v>
      </c>
      <c r="N8" t="s">
        <v>1968</v>
      </c>
    </row>
    <row r="9" spans="1:14">
      <c r="A9" t="s">
        <v>1888</v>
      </c>
      <c r="J9" t="s">
        <v>1894</v>
      </c>
      <c r="K9" t="s">
        <v>1977</v>
      </c>
      <c r="L9" s="79">
        <v>44903</v>
      </c>
      <c r="M9" t="s">
        <v>1973</v>
      </c>
      <c r="N9" t="s">
        <v>1974</v>
      </c>
    </row>
    <row r="10" spans="1:14">
      <c r="A10" t="s">
        <v>1889</v>
      </c>
      <c r="J10" t="s">
        <v>1895</v>
      </c>
      <c r="K10" t="s">
        <v>1978</v>
      </c>
      <c r="L10" s="79">
        <v>44903</v>
      </c>
      <c r="M10" t="s">
        <v>1967</v>
      </c>
      <c r="N10" t="s">
        <v>1968</v>
      </c>
    </row>
    <row r="11" spans="1:14">
      <c r="A11" t="s">
        <v>1890</v>
      </c>
      <c r="J11" t="s">
        <v>1896</v>
      </c>
      <c r="K11" t="s">
        <v>1979</v>
      </c>
      <c r="L11" s="79">
        <v>44903</v>
      </c>
      <c r="M11" t="s">
        <v>1973</v>
      </c>
      <c r="N11" t="s">
        <v>1974</v>
      </c>
    </row>
    <row r="12" spans="1:14">
      <c r="A12" t="s">
        <v>1892</v>
      </c>
      <c r="J12" t="s">
        <v>1897</v>
      </c>
      <c r="K12" t="s">
        <v>1980</v>
      </c>
      <c r="L12" s="79">
        <v>44903</v>
      </c>
      <c r="M12" t="s">
        <v>1967</v>
      </c>
      <c r="N12" t="s">
        <v>1968</v>
      </c>
    </row>
    <row r="13" spans="1:14">
      <c r="A13" t="s">
        <v>1893</v>
      </c>
      <c r="J13" t="s">
        <v>1898</v>
      </c>
      <c r="K13" t="s">
        <v>1981</v>
      </c>
      <c r="L13" s="79">
        <v>44903</v>
      </c>
      <c r="M13" t="s">
        <v>1967</v>
      </c>
      <c r="N13" t="s">
        <v>1968</v>
      </c>
    </row>
    <row r="14" spans="1:14">
      <c r="A14" t="s">
        <v>1895</v>
      </c>
      <c r="J14" t="s">
        <v>1899</v>
      </c>
      <c r="K14" t="s">
        <v>1982</v>
      </c>
      <c r="L14" s="79">
        <v>44903</v>
      </c>
      <c r="M14" t="s">
        <v>1973</v>
      </c>
      <c r="N14" t="s">
        <v>1974</v>
      </c>
    </row>
    <row r="15" spans="1:14">
      <c r="A15" t="s">
        <v>1897</v>
      </c>
      <c r="J15" t="s">
        <v>1900</v>
      </c>
      <c r="K15" t="s">
        <v>1983</v>
      </c>
      <c r="L15" s="79">
        <v>44903</v>
      </c>
      <c r="M15" t="s">
        <v>1973</v>
      </c>
      <c r="N15" t="s">
        <v>1974</v>
      </c>
    </row>
    <row r="16" spans="1:14">
      <c r="A16" t="s">
        <v>1898</v>
      </c>
      <c r="J16" t="s">
        <v>1889</v>
      </c>
      <c r="K16" t="s">
        <v>1970</v>
      </c>
      <c r="L16" s="79">
        <v>44903</v>
      </c>
      <c r="M16" t="s">
        <v>1973</v>
      </c>
      <c r="N16" t="s">
        <v>1974</v>
      </c>
    </row>
    <row r="17" spans="1:14">
      <c r="A17" t="s">
        <v>1901</v>
      </c>
      <c r="J17" t="s">
        <v>1889</v>
      </c>
      <c r="K17" t="s">
        <v>1970</v>
      </c>
      <c r="L17" s="79">
        <v>44903</v>
      </c>
      <c r="M17" t="s">
        <v>1973</v>
      </c>
      <c r="N17" t="s">
        <v>1974</v>
      </c>
    </row>
    <row r="18" spans="1:14">
      <c r="A18" t="s">
        <v>1902</v>
      </c>
      <c r="J18" t="s">
        <v>1895</v>
      </c>
      <c r="K18" t="s">
        <v>1978</v>
      </c>
      <c r="L18" s="79">
        <v>44903</v>
      </c>
      <c r="M18" t="s">
        <v>1973</v>
      </c>
      <c r="N18" t="s">
        <v>1974</v>
      </c>
    </row>
    <row r="19" spans="1:14">
      <c r="A19" t="s">
        <v>1902</v>
      </c>
      <c r="J19" t="s">
        <v>1890</v>
      </c>
      <c r="K19" t="s">
        <v>1971</v>
      </c>
      <c r="L19" s="79">
        <v>44903</v>
      </c>
      <c r="M19" t="s">
        <v>1973</v>
      </c>
      <c r="N19" t="s">
        <v>1974</v>
      </c>
    </row>
    <row r="20" spans="1:14">
      <c r="A20" t="s">
        <v>1903</v>
      </c>
      <c r="J20" t="s">
        <v>1890</v>
      </c>
      <c r="K20" t="s">
        <v>1971</v>
      </c>
      <c r="L20" s="79">
        <v>44903</v>
      </c>
      <c r="M20" t="s">
        <v>1973</v>
      </c>
      <c r="N20" t="s">
        <v>1974</v>
      </c>
    </row>
    <row r="21" spans="1:14">
      <c r="A21" t="s">
        <v>1904</v>
      </c>
      <c r="J21" t="s">
        <v>1893</v>
      </c>
      <c r="K21" t="s">
        <v>1976</v>
      </c>
      <c r="L21" s="79">
        <v>44903</v>
      </c>
      <c r="M21" t="s">
        <v>1973</v>
      </c>
      <c r="N21" t="s">
        <v>1974</v>
      </c>
    </row>
    <row r="22" spans="1:14">
      <c r="A22" t="s">
        <v>1905</v>
      </c>
      <c r="J22" t="s">
        <v>1893</v>
      </c>
      <c r="K22" t="s">
        <v>1976</v>
      </c>
      <c r="L22" s="79">
        <v>44903</v>
      </c>
      <c r="M22" t="s">
        <v>1973</v>
      </c>
      <c r="N22" t="s">
        <v>1974</v>
      </c>
    </row>
    <row r="23" spans="1:14">
      <c r="A23" t="s">
        <v>1906</v>
      </c>
      <c r="J23" t="s">
        <v>1887</v>
      </c>
      <c r="K23" t="s">
        <v>1966</v>
      </c>
      <c r="L23" s="79">
        <v>44903</v>
      </c>
      <c r="M23" t="s">
        <v>1973</v>
      </c>
      <c r="N23" t="s">
        <v>1984</v>
      </c>
    </row>
    <row r="24" spans="1:14">
      <c r="A24" t="s">
        <v>1907</v>
      </c>
      <c r="J24" t="s">
        <v>1888</v>
      </c>
      <c r="K24" t="s">
        <v>1969</v>
      </c>
      <c r="L24" s="79">
        <v>44903</v>
      </c>
      <c r="M24" t="s">
        <v>1973</v>
      </c>
      <c r="N24" t="s">
        <v>1984</v>
      </c>
    </row>
    <row r="25" spans="1:14">
      <c r="A25" t="s">
        <v>1908</v>
      </c>
      <c r="J25" t="s">
        <v>1889</v>
      </c>
      <c r="K25" t="s">
        <v>1970</v>
      </c>
      <c r="L25" s="79">
        <v>44903</v>
      </c>
      <c r="M25" t="s">
        <v>1973</v>
      </c>
      <c r="N25" t="s">
        <v>1984</v>
      </c>
    </row>
    <row r="26" spans="1:14">
      <c r="A26" t="s">
        <v>1909</v>
      </c>
      <c r="J26" t="s">
        <v>1890</v>
      </c>
      <c r="K26" t="s">
        <v>1971</v>
      </c>
      <c r="L26" s="79">
        <v>44903</v>
      </c>
      <c r="M26" t="s">
        <v>1973</v>
      </c>
      <c r="N26" t="s">
        <v>1984</v>
      </c>
    </row>
    <row r="27" spans="1:14">
      <c r="A27" t="s">
        <v>1910</v>
      </c>
      <c r="J27" t="s">
        <v>1892</v>
      </c>
      <c r="K27" t="s">
        <v>1975</v>
      </c>
      <c r="L27" s="79">
        <v>44903</v>
      </c>
      <c r="M27" t="s">
        <v>1973</v>
      </c>
      <c r="N27" t="s">
        <v>1984</v>
      </c>
    </row>
    <row r="28" spans="1:14">
      <c r="A28" t="s">
        <v>1911</v>
      </c>
      <c r="J28" t="s">
        <v>1893</v>
      </c>
      <c r="K28" t="s">
        <v>1976</v>
      </c>
      <c r="L28" s="79">
        <v>44903</v>
      </c>
      <c r="M28" t="s">
        <v>1973</v>
      </c>
      <c r="N28" t="s">
        <v>1984</v>
      </c>
    </row>
    <row r="29" spans="1:14">
      <c r="A29" t="s">
        <v>1912</v>
      </c>
      <c r="J29" t="s">
        <v>1895</v>
      </c>
      <c r="K29" t="s">
        <v>1978</v>
      </c>
      <c r="L29" s="79">
        <v>44903</v>
      </c>
      <c r="M29" t="s">
        <v>1973</v>
      </c>
      <c r="N29" t="s">
        <v>1984</v>
      </c>
    </row>
    <row r="30" spans="1:14">
      <c r="A30" t="s">
        <v>1912</v>
      </c>
      <c r="J30" t="s">
        <v>1897</v>
      </c>
      <c r="K30" t="s">
        <v>1980</v>
      </c>
      <c r="L30" s="79">
        <v>44903</v>
      </c>
      <c r="M30" t="s">
        <v>1973</v>
      </c>
      <c r="N30" t="s">
        <v>1984</v>
      </c>
    </row>
    <row r="31" spans="1:14">
      <c r="A31" t="s">
        <v>1913</v>
      </c>
      <c r="J31" t="s">
        <v>1898</v>
      </c>
      <c r="K31" t="s">
        <v>1981</v>
      </c>
      <c r="L31" s="79">
        <v>44903</v>
      </c>
      <c r="M31" t="s">
        <v>1973</v>
      </c>
      <c r="N31" t="s">
        <v>1984</v>
      </c>
    </row>
    <row r="32" spans="1:14">
      <c r="A32" t="s">
        <v>1911</v>
      </c>
      <c r="J32" t="s">
        <v>1901</v>
      </c>
      <c r="K32" t="s">
        <v>1985</v>
      </c>
      <c r="L32" s="79">
        <v>44903</v>
      </c>
      <c r="M32" t="s">
        <v>1973</v>
      </c>
      <c r="N32" t="s">
        <v>1974</v>
      </c>
    </row>
    <row r="33" spans="1:14">
      <c r="A33" t="s">
        <v>1914</v>
      </c>
      <c r="J33" t="s">
        <v>1902</v>
      </c>
      <c r="K33" t="s">
        <v>1986</v>
      </c>
      <c r="L33" s="79">
        <v>44903</v>
      </c>
      <c r="M33" t="s">
        <v>1973</v>
      </c>
      <c r="N33" t="s">
        <v>1974</v>
      </c>
    </row>
    <row r="34" spans="1:14">
      <c r="A34" t="s">
        <v>1915</v>
      </c>
      <c r="J34" t="s">
        <v>1902</v>
      </c>
      <c r="K34" t="s">
        <v>1986</v>
      </c>
      <c r="L34" s="79">
        <v>44903</v>
      </c>
      <c r="M34" t="s">
        <v>1973</v>
      </c>
      <c r="N34" t="s">
        <v>1974</v>
      </c>
    </row>
    <row r="35" spans="1:14">
      <c r="A35" t="s">
        <v>1916</v>
      </c>
      <c r="J35" t="s">
        <v>1903</v>
      </c>
      <c r="K35" t="s">
        <v>1987</v>
      </c>
      <c r="L35" s="79">
        <v>44903</v>
      </c>
      <c r="M35" t="s">
        <v>1973</v>
      </c>
      <c r="N35" t="s">
        <v>1974</v>
      </c>
    </row>
    <row r="36" spans="1:14">
      <c r="A36" t="s">
        <v>1916</v>
      </c>
      <c r="J36" t="s">
        <v>1904</v>
      </c>
      <c r="K36" t="s">
        <v>1988</v>
      </c>
      <c r="L36" s="79">
        <v>44903</v>
      </c>
      <c r="M36" t="s">
        <v>1973</v>
      </c>
      <c r="N36" t="s">
        <v>1974</v>
      </c>
    </row>
    <row r="37" spans="1:14">
      <c r="A37" t="s">
        <v>1909</v>
      </c>
      <c r="J37" t="s">
        <v>1905</v>
      </c>
      <c r="K37" t="s">
        <v>1989</v>
      </c>
      <c r="L37" s="79">
        <v>44903</v>
      </c>
      <c r="M37" t="s">
        <v>1973</v>
      </c>
      <c r="N37" t="s">
        <v>1974</v>
      </c>
    </row>
    <row r="38" spans="1:14">
      <c r="A38" t="s">
        <v>1917</v>
      </c>
      <c r="J38" t="s">
        <v>1906</v>
      </c>
      <c r="K38" t="s">
        <v>1990</v>
      </c>
      <c r="L38" s="79">
        <v>44907</v>
      </c>
      <c r="M38" t="s">
        <v>1973</v>
      </c>
      <c r="N38" t="s">
        <v>1974</v>
      </c>
    </row>
    <row r="39" spans="1:14">
      <c r="A39" t="s">
        <v>1917</v>
      </c>
      <c r="J39" t="s">
        <v>1907</v>
      </c>
      <c r="K39" t="s">
        <v>1991</v>
      </c>
      <c r="L39" s="79">
        <v>44907</v>
      </c>
      <c r="M39" t="s">
        <v>1973</v>
      </c>
      <c r="N39" t="s">
        <v>1974</v>
      </c>
    </row>
    <row r="40" spans="1:14">
      <c r="A40" t="s">
        <v>1908</v>
      </c>
      <c r="J40" t="s">
        <v>1908</v>
      </c>
      <c r="K40" t="s">
        <v>1992</v>
      </c>
      <c r="L40" s="79">
        <v>44907</v>
      </c>
      <c r="M40" t="s">
        <v>1973</v>
      </c>
      <c r="N40" t="s">
        <v>1974</v>
      </c>
    </row>
    <row r="41" spans="1:14">
      <c r="A41" t="s">
        <v>1917</v>
      </c>
      <c r="J41" t="s">
        <v>1909</v>
      </c>
      <c r="K41" t="s">
        <v>1993</v>
      </c>
      <c r="L41" s="79">
        <v>44907</v>
      </c>
      <c r="M41" t="s">
        <v>1973</v>
      </c>
      <c r="N41" t="s">
        <v>1974</v>
      </c>
    </row>
    <row r="42" spans="1:14">
      <c r="A42" t="s">
        <v>1918</v>
      </c>
      <c r="J42" t="s">
        <v>1910</v>
      </c>
      <c r="K42" t="s">
        <v>1994</v>
      </c>
      <c r="L42" s="79">
        <v>44908</v>
      </c>
      <c r="M42" t="s">
        <v>1973</v>
      </c>
      <c r="N42" t="s">
        <v>1974</v>
      </c>
    </row>
    <row r="43" spans="1:14">
      <c r="A43" t="s">
        <v>1919</v>
      </c>
      <c r="J43" t="s">
        <v>1911</v>
      </c>
      <c r="K43" t="s">
        <v>1995</v>
      </c>
      <c r="L43" s="79">
        <v>44908</v>
      </c>
      <c r="M43" t="s">
        <v>1973</v>
      </c>
      <c r="N43" t="s">
        <v>1974</v>
      </c>
    </row>
    <row r="44" spans="1:14">
      <c r="A44" t="s">
        <v>1919</v>
      </c>
      <c r="J44" t="s">
        <v>1912</v>
      </c>
      <c r="K44" t="s">
        <v>1996</v>
      </c>
      <c r="L44" s="79">
        <v>44908</v>
      </c>
      <c r="M44" t="s">
        <v>1973</v>
      </c>
      <c r="N44" t="s">
        <v>1974</v>
      </c>
    </row>
    <row r="45" spans="1:14">
      <c r="A45" t="s">
        <v>1920</v>
      </c>
      <c r="J45" t="s">
        <v>1912</v>
      </c>
      <c r="K45" t="s">
        <v>1996</v>
      </c>
      <c r="L45" s="79">
        <v>44908</v>
      </c>
      <c r="M45" t="s">
        <v>1973</v>
      </c>
      <c r="N45" t="s">
        <v>1974</v>
      </c>
    </row>
    <row r="46" spans="1:14">
      <c r="A46" t="s">
        <v>1921</v>
      </c>
      <c r="J46" t="s">
        <v>1913</v>
      </c>
      <c r="K46" t="s">
        <v>1997</v>
      </c>
      <c r="L46" s="79">
        <v>44908</v>
      </c>
      <c r="M46" t="s">
        <v>1973</v>
      </c>
      <c r="N46" t="s">
        <v>1974</v>
      </c>
    </row>
    <row r="47" spans="1:14">
      <c r="A47" t="s">
        <v>1922</v>
      </c>
      <c r="J47" t="s">
        <v>1911</v>
      </c>
      <c r="K47" t="s">
        <v>1995</v>
      </c>
      <c r="L47" s="79">
        <v>44908</v>
      </c>
      <c r="M47" t="s">
        <v>1973</v>
      </c>
      <c r="N47" t="s">
        <v>1974</v>
      </c>
    </row>
    <row r="48" spans="1:14">
      <c r="A48" t="s">
        <v>1923</v>
      </c>
      <c r="J48" t="s">
        <v>1914</v>
      </c>
      <c r="K48" t="s">
        <v>1998</v>
      </c>
      <c r="L48" s="79">
        <v>44908</v>
      </c>
      <c r="M48" t="s">
        <v>1973</v>
      </c>
      <c r="N48" t="s">
        <v>1974</v>
      </c>
    </row>
    <row r="49" spans="1:14">
      <c r="A49" t="s">
        <v>1924</v>
      </c>
      <c r="J49" t="s">
        <v>1915</v>
      </c>
      <c r="K49" t="s">
        <v>1999</v>
      </c>
      <c r="L49" s="79">
        <v>44908</v>
      </c>
      <c r="M49" t="s">
        <v>1973</v>
      </c>
      <c r="N49" t="s">
        <v>1974</v>
      </c>
    </row>
    <row r="50" spans="1:14">
      <c r="A50" t="s">
        <v>1925</v>
      </c>
      <c r="J50" t="s">
        <v>1916</v>
      </c>
      <c r="K50" t="s">
        <v>2000</v>
      </c>
      <c r="L50" s="79">
        <v>44908</v>
      </c>
      <c r="M50" t="s">
        <v>1973</v>
      </c>
      <c r="N50" t="s">
        <v>1974</v>
      </c>
    </row>
    <row r="51" spans="1:14">
      <c r="A51" t="s">
        <v>1926</v>
      </c>
      <c r="J51" t="s">
        <v>1916</v>
      </c>
      <c r="K51" t="s">
        <v>2000</v>
      </c>
      <c r="L51" s="79">
        <v>44908</v>
      </c>
      <c r="M51" t="s">
        <v>1973</v>
      </c>
      <c r="N51" t="s">
        <v>1974</v>
      </c>
    </row>
    <row r="52" spans="1:14">
      <c r="A52" t="s">
        <v>1927</v>
      </c>
      <c r="J52" t="s">
        <v>1909</v>
      </c>
      <c r="K52" t="s">
        <v>1993</v>
      </c>
      <c r="L52" s="79">
        <v>44908</v>
      </c>
      <c r="M52" t="s">
        <v>1973</v>
      </c>
      <c r="N52" t="s">
        <v>1974</v>
      </c>
    </row>
    <row r="53" spans="1:14">
      <c r="A53" t="s">
        <v>1928</v>
      </c>
      <c r="J53" t="s">
        <v>1917</v>
      </c>
      <c r="K53" t="s">
        <v>2001</v>
      </c>
      <c r="L53" s="79">
        <v>44909</v>
      </c>
      <c r="M53" t="s">
        <v>1967</v>
      </c>
      <c r="N53" t="s">
        <v>1968</v>
      </c>
    </row>
    <row r="54" spans="1:14">
      <c r="A54" t="s">
        <v>1929</v>
      </c>
      <c r="J54" t="s">
        <v>1917</v>
      </c>
      <c r="K54" t="s">
        <v>2001</v>
      </c>
      <c r="L54" s="79">
        <v>44909</v>
      </c>
      <c r="M54" t="s">
        <v>1967</v>
      </c>
      <c r="N54" t="s">
        <v>1968</v>
      </c>
    </row>
    <row r="55" spans="1:14">
      <c r="A55" t="s">
        <v>1930</v>
      </c>
      <c r="J55" t="s">
        <v>1908</v>
      </c>
      <c r="K55" t="s">
        <v>1992</v>
      </c>
      <c r="L55" s="79">
        <v>44909</v>
      </c>
      <c r="M55" t="s">
        <v>1967</v>
      </c>
      <c r="N55" t="s">
        <v>1968</v>
      </c>
    </row>
    <row r="56" spans="1:14">
      <c r="A56" t="s">
        <v>1931</v>
      </c>
      <c r="J56" t="s">
        <v>1917</v>
      </c>
      <c r="K56" t="s">
        <v>2001</v>
      </c>
      <c r="L56" s="79">
        <v>44909</v>
      </c>
      <c r="M56" t="s">
        <v>1973</v>
      </c>
      <c r="N56" t="s">
        <v>1974</v>
      </c>
    </row>
    <row r="57" spans="1:14">
      <c r="A57" t="s">
        <v>1932</v>
      </c>
      <c r="J57" t="s">
        <v>1918</v>
      </c>
      <c r="K57" t="s">
        <v>2002</v>
      </c>
      <c r="L57" s="79">
        <v>44909</v>
      </c>
      <c r="M57" t="s">
        <v>1973</v>
      </c>
      <c r="N57" t="s">
        <v>1974</v>
      </c>
    </row>
    <row r="58" spans="1:14">
      <c r="A58" t="s">
        <v>1933</v>
      </c>
      <c r="J58" t="s">
        <v>1919</v>
      </c>
      <c r="K58" t="s">
        <v>2003</v>
      </c>
      <c r="L58" s="79">
        <v>44909</v>
      </c>
      <c r="M58" t="s">
        <v>1973</v>
      </c>
      <c r="N58" t="s">
        <v>1974</v>
      </c>
    </row>
    <row r="59" spans="1:14">
      <c r="A59" t="s">
        <v>1933</v>
      </c>
      <c r="J59" t="s">
        <v>1919</v>
      </c>
      <c r="K59" t="s">
        <v>2003</v>
      </c>
      <c r="L59" s="79">
        <v>44909</v>
      </c>
      <c r="M59" t="s">
        <v>1973</v>
      </c>
      <c r="N59" t="s">
        <v>1974</v>
      </c>
    </row>
    <row r="60" spans="1:14">
      <c r="A60" t="s">
        <v>1932</v>
      </c>
      <c r="J60" t="s">
        <v>1920</v>
      </c>
      <c r="K60" t="s">
        <v>2004</v>
      </c>
      <c r="L60" s="79">
        <v>44909</v>
      </c>
      <c r="M60" t="s">
        <v>1973</v>
      </c>
      <c r="N60" t="s">
        <v>1968</v>
      </c>
    </row>
    <row r="61" spans="1:14">
      <c r="A61" t="s">
        <v>1932</v>
      </c>
      <c r="J61" t="s">
        <v>1921</v>
      </c>
      <c r="K61" t="s">
        <v>2005</v>
      </c>
      <c r="L61" s="79">
        <v>44909</v>
      </c>
      <c r="M61" t="s">
        <v>1973</v>
      </c>
      <c r="N61" t="s">
        <v>1968</v>
      </c>
    </row>
    <row r="62" spans="1:14">
      <c r="A62" t="s">
        <v>1934</v>
      </c>
      <c r="J62" t="s">
        <v>1922</v>
      </c>
      <c r="K62" t="s">
        <v>2006</v>
      </c>
      <c r="L62" s="79">
        <v>44909</v>
      </c>
      <c r="M62" t="s">
        <v>1973</v>
      </c>
      <c r="N62" t="s">
        <v>1968</v>
      </c>
    </row>
    <row r="63" spans="1:14">
      <c r="A63" t="s">
        <v>1934</v>
      </c>
      <c r="J63" t="s">
        <v>1923</v>
      </c>
      <c r="K63" t="s">
        <v>2007</v>
      </c>
      <c r="L63" s="79">
        <v>44909</v>
      </c>
      <c r="M63" t="s">
        <v>1973</v>
      </c>
      <c r="N63" t="s">
        <v>1974</v>
      </c>
    </row>
    <row r="64" spans="1:14">
      <c r="A64" t="s">
        <v>1932</v>
      </c>
      <c r="J64" t="s">
        <v>1924</v>
      </c>
      <c r="K64" t="s">
        <v>2008</v>
      </c>
      <c r="L64" s="79">
        <v>44909</v>
      </c>
      <c r="M64" t="s">
        <v>1973</v>
      </c>
      <c r="N64" t="s">
        <v>1974</v>
      </c>
    </row>
    <row r="65" spans="1:14">
      <c r="A65" t="s">
        <v>1935</v>
      </c>
      <c r="J65" t="s">
        <v>1925</v>
      </c>
      <c r="K65" t="s">
        <v>2009</v>
      </c>
      <c r="L65" s="79">
        <v>44910</v>
      </c>
      <c r="M65" t="s">
        <v>1973</v>
      </c>
      <c r="N65" t="s">
        <v>1968</v>
      </c>
    </row>
    <row r="66" spans="1:14">
      <c r="A66" t="s">
        <v>1935</v>
      </c>
      <c r="J66" t="s">
        <v>1926</v>
      </c>
      <c r="K66" t="s">
        <v>2010</v>
      </c>
      <c r="L66" s="79">
        <v>44910</v>
      </c>
      <c r="M66" t="s">
        <v>1973</v>
      </c>
      <c r="N66" t="s">
        <v>1968</v>
      </c>
    </row>
    <row r="67" spans="1:14">
      <c r="A67" t="s">
        <v>1936</v>
      </c>
      <c r="J67" t="s">
        <v>1927</v>
      </c>
      <c r="K67" t="s">
        <v>2011</v>
      </c>
      <c r="L67" s="79">
        <v>44910</v>
      </c>
      <c r="M67" t="s">
        <v>1973</v>
      </c>
      <c r="N67" t="s">
        <v>1968</v>
      </c>
    </row>
    <row r="68" spans="1:14">
      <c r="A68" t="s">
        <v>1937</v>
      </c>
      <c r="J68" t="s">
        <v>1928</v>
      </c>
      <c r="K68" t="s">
        <v>2012</v>
      </c>
      <c r="L68" s="79">
        <v>44910</v>
      </c>
      <c r="M68" t="s">
        <v>1973</v>
      </c>
      <c r="N68" t="s">
        <v>1968</v>
      </c>
    </row>
    <row r="69" spans="1:14">
      <c r="A69" t="s">
        <v>1905</v>
      </c>
      <c r="J69" t="s">
        <v>1929</v>
      </c>
      <c r="K69" t="s">
        <v>2013</v>
      </c>
      <c r="L69" s="79">
        <v>44910</v>
      </c>
      <c r="M69" t="s">
        <v>1973</v>
      </c>
      <c r="N69" t="s">
        <v>1968</v>
      </c>
    </row>
    <row r="70" spans="1:14">
      <c r="A70" t="s">
        <v>1902</v>
      </c>
      <c r="J70" t="s">
        <v>1930</v>
      </c>
      <c r="K70" t="s">
        <v>2014</v>
      </c>
      <c r="L70" s="79">
        <v>44910</v>
      </c>
      <c r="M70" t="s">
        <v>1973</v>
      </c>
      <c r="N70" t="s">
        <v>1968</v>
      </c>
    </row>
    <row r="71" spans="1:14">
      <c r="A71" t="s">
        <v>1904</v>
      </c>
      <c r="J71" t="s">
        <v>1931</v>
      </c>
      <c r="K71" t="s">
        <v>2015</v>
      </c>
      <c r="L71" s="79">
        <v>44910</v>
      </c>
      <c r="M71" t="s">
        <v>1973</v>
      </c>
      <c r="N71" t="s">
        <v>1968</v>
      </c>
    </row>
    <row r="72" spans="1:14">
      <c r="A72" t="s">
        <v>1903</v>
      </c>
      <c r="J72" t="s">
        <v>1932</v>
      </c>
      <c r="K72" t="s">
        <v>2016</v>
      </c>
      <c r="L72" s="79">
        <v>44910</v>
      </c>
      <c r="M72" t="s">
        <v>1973</v>
      </c>
      <c r="N72" t="s">
        <v>1974</v>
      </c>
    </row>
    <row r="73" spans="1:14">
      <c r="A73" t="s">
        <v>1938</v>
      </c>
      <c r="J73" t="s">
        <v>1933</v>
      </c>
      <c r="K73" t="s">
        <v>2017</v>
      </c>
      <c r="L73" s="79">
        <v>44910</v>
      </c>
      <c r="M73" t="s">
        <v>1973</v>
      </c>
      <c r="N73" t="s">
        <v>1974</v>
      </c>
    </row>
    <row r="74" spans="1:14">
      <c r="A74" t="s">
        <v>1901</v>
      </c>
      <c r="J74" t="s">
        <v>1933</v>
      </c>
      <c r="K74" t="s">
        <v>2017</v>
      </c>
      <c r="L74" s="79">
        <v>44910</v>
      </c>
      <c r="M74" t="s">
        <v>1967</v>
      </c>
      <c r="N74" t="s">
        <v>1968</v>
      </c>
    </row>
    <row r="75" spans="1:14">
      <c r="A75" t="s">
        <v>1939</v>
      </c>
      <c r="J75" t="s">
        <v>1932</v>
      </c>
      <c r="K75" t="s">
        <v>2016</v>
      </c>
      <c r="L75" s="79">
        <v>44910</v>
      </c>
      <c r="M75" t="s">
        <v>1967</v>
      </c>
      <c r="N75" t="s">
        <v>1968</v>
      </c>
    </row>
    <row r="76" spans="1:14">
      <c r="A76" t="s">
        <v>1940</v>
      </c>
      <c r="J76" t="s">
        <v>1932</v>
      </c>
      <c r="K76" t="s">
        <v>2016</v>
      </c>
      <c r="L76" s="79">
        <v>44910</v>
      </c>
      <c r="M76" t="s">
        <v>1967</v>
      </c>
      <c r="N76" t="s">
        <v>1968</v>
      </c>
    </row>
    <row r="77" spans="1:14">
      <c r="A77" t="s">
        <v>1939</v>
      </c>
      <c r="J77" t="s">
        <v>1934</v>
      </c>
      <c r="K77" t="s">
        <v>2018</v>
      </c>
      <c r="L77" s="79">
        <v>44910</v>
      </c>
      <c r="M77" t="s">
        <v>1967</v>
      </c>
      <c r="N77" t="s">
        <v>1968</v>
      </c>
    </row>
    <row r="78" spans="1:14">
      <c r="A78" t="s">
        <v>1940</v>
      </c>
      <c r="J78" t="s">
        <v>1934</v>
      </c>
      <c r="K78" t="s">
        <v>2018</v>
      </c>
      <c r="L78" s="79">
        <v>44910</v>
      </c>
      <c r="M78" t="s">
        <v>1967</v>
      </c>
      <c r="N78" t="s">
        <v>1968</v>
      </c>
    </row>
    <row r="79" spans="1:14">
      <c r="A79" t="s">
        <v>1939</v>
      </c>
      <c r="J79" t="s">
        <v>1932</v>
      </c>
      <c r="K79" t="s">
        <v>2016</v>
      </c>
      <c r="L79" s="79">
        <v>44910</v>
      </c>
      <c r="M79" t="s">
        <v>1973</v>
      </c>
      <c r="N79" t="s">
        <v>1974</v>
      </c>
    </row>
    <row r="80" spans="1:14">
      <c r="A80" t="s">
        <v>1940</v>
      </c>
      <c r="J80" t="s">
        <v>1935</v>
      </c>
      <c r="K80" t="s">
        <v>2019</v>
      </c>
      <c r="L80" s="79">
        <v>44910</v>
      </c>
      <c r="M80" t="s">
        <v>1967</v>
      </c>
      <c r="N80" t="s">
        <v>1968</v>
      </c>
    </row>
    <row r="81" spans="1:14">
      <c r="A81" t="s">
        <v>1941</v>
      </c>
      <c r="J81" t="s">
        <v>1935</v>
      </c>
      <c r="K81" t="s">
        <v>2019</v>
      </c>
      <c r="L81" s="79">
        <v>44910</v>
      </c>
      <c r="M81" t="s">
        <v>1967</v>
      </c>
      <c r="N81" t="s">
        <v>1968</v>
      </c>
    </row>
    <row r="82" spans="1:14">
      <c r="A82" t="s">
        <v>1941</v>
      </c>
      <c r="J82" t="s">
        <v>1936</v>
      </c>
      <c r="K82" t="s">
        <v>2020</v>
      </c>
      <c r="L82" s="79">
        <v>44912</v>
      </c>
      <c r="M82" t="s">
        <v>1973</v>
      </c>
      <c r="N82" t="s">
        <v>1974</v>
      </c>
    </row>
    <row r="83" spans="1:14">
      <c r="A83" t="s">
        <v>1942</v>
      </c>
      <c r="J83" t="s">
        <v>1937</v>
      </c>
      <c r="K83" t="s">
        <v>2021</v>
      </c>
      <c r="L83" s="79">
        <v>44913</v>
      </c>
      <c r="M83" t="s">
        <v>1967</v>
      </c>
      <c r="N83" t="s">
        <v>1968</v>
      </c>
    </row>
    <row r="84" spans="1:14">
      <c r="A84" t="s">
        <v>1943</v>
      </c>
      <c r="J84" t="s">
        <v>1905</v>
      </c>
      <c r="K84" t="s">
        <v>1989</v>
      </c>
      <c r="L84" s="79">
        <v>44913</v>
      </c>
      <c r="M84" t="s">
        <v>1967</v>
      </c>
      <c r="N84" t="s">
        <v>1968</v>
      </c>
    </row>
    <row r="85" spans="1:14">
      <c r="A85" t="s">
        <v>1943</v>
      </c>
      <c r="J85" t="s">
        <v>1902</v>
      </c>
      <c r="K85" t="s">
        <v>1986</v>
      </c>
      <c r="L85" s="79">
        <v>44913</v>
      </c>
      <c r="M85" t="s">
        <v>1967</v>
      </c>
      <c r="N85" t="s">
        <v>1968</v>
      </c>
    </row>
    <row r="86" spans="1:14">
      <c r="A86" t="s">
        <v>1910</v>
      </c>
      <c r="J86" t="s">
        <v>1904</v>
      </c>
      <c r="K86" t="s">
        <v>1988</v>
      </c>
      <c r="L86" s="79">
        <v>44913</v>
      </c>
      <c r="M86" t="s">
        <v>1967</v>
      </c>
      <c r="N86" t="s">
        <v>1968</v>
      </c>
    </row>
    <row r="87" spans="1:14">
      <c r="A87" t="s">
        <v>1913</v>
      </c>
      <c r="J87" t="s">
        <v>1903</v>
      </c>
      <c r="K87" t="s">
        <v>1987</v>
      </c>
      <c r="L87" s="79">
        <v>44913</v>
      </c>
      <c r="M87" t="s">
        <v>1967</v>
      </c>
      <c r="N87" t="s">
        <v>1968</v>
      </c>
    </row>
    <row r="88" spans="1:14">
      <c r="A88" t="s">
        <v>1914</v>
      </c>
      <c r="J88" t="s">
        <v>1938</v>
      </c>
      <c r="K88" t="s">
        <v>2022</v>
      </c>
      <c r="L88" s="79">
        <v>44913</v>
      </c>
      <c r="M88" t="s">
        <v>1967</v>
      </c>
      <c r="N88" t="s">
        <v>1968</v>
      </c>
    </row>
    <row r="89" spans="1:14">
      <c r="A89" t="s">
        <v>1915</v>
      </c>
      <c r="J89" t="s">
        <v>1901</v>
      </c>
      <c r="K89" t="s">
        <v>1985</v>
      </c>
      <c r="L89" s="79">
        <v>44913</v>
      </c>
      <c r="M89" t="s">
        <v>1967</v>
      </c>
      <c r="N89" t="s">
        <v>1968</v>
      </c>
    </row>
    <row r="90" spans="1:14">
      <c r="A90" t="s">
        <v>1944</v>
      </c>
      <c r="J90" t="s">
        <v>1939</v>
      </c>
      <c r="K90" t="s">
        <v>2023</v>
      </c>
      <c r="L90" s="79">
        <v>44914</v>
      </c>
      <c r="M90" t="s">
        <v>1967</v>
      </c>
      <c r="N90" t="s">
        <v>1968</v>
      </c>
    </row>
    <row r="91" spans="1:14">
      <c r="A91" t="s">
        <v>1942</v>
      </c>
      <c r="J91" t="s">
        <v>1940</v>
      </c>
      <c r="K91" t="s">
        <v>2024</v>
      </c>
      <c r="L91" s="79">
        <v>44914</v>
      </c>
      <c r="M91" t="s">
        <v>1967</v>
      </c>
      <c r="N91" t="s">
        <v>1968</v>
      </c>
    </row>
    <row r="92" spans="1:14">
      <c r="A92" t="s">
        <v>1943</v>
      </c>
      <c r="J92" t="s">
        <v>1939</v>
      </c>
      <c r="K92" t="s">
        <v>2023</v>
      </c>
      <c r="L92" s="79">
        <v>44914</v>
      </c>
      <c r="M92" t="s">
        <v>1967</v>
      </c>
      <c r="N92" t="s">
        <v>1968</v>
      </c>
    </row>
    <row r="93" spans="1:14">
      <c r="A93" t="s">
        <v>1914</v>
      </c>
      <c r="J93" t="s">
        <v>1940</v>
      </c>
      <c r="K93" t="s">
        <v>2024</v>
      </c>
      <c r="L93" s="79">
        <v>44914</v>
      </c>
      <c r="M93" t="s">
        <v>1967</v>
      </c>
      <c r="N93" t="s">
        <v>1968</v>
      </c>
    </row>
    <row r="94" spans="1:14">
      <c r="A94" t="s">
        <v>1896</v>
      </c>
      <c r="J94" t="s">
        <v>1939</v>
      </c>
      <c r="K94" t="s">
        <v>2023</v>
      </c>
      <c r="L94" s="79">
        <v>44914</v>
      </c>
      <c r="M94" t="s">
        <v>1967</v>
      </c>
      <c r="N94" t="s">
        <v>1968</v>
      </c>
    </row>
    <row r="95" spans="1:14">
      <c r="A95" t="s">
        <v>1894</v>
      </c>
      <c r="J95" t="s">
        <v>1940</v>
      </c>
      <c r="K95" t="s">
        <v>2024</v>
      </c>
      <c r="L95" s="79">
        <v>44914</v>
      </c>
      <c r="M95" t="s">
        <v>1967</v>
      </c>
      <c r="N95" t="s">
        <v>1968</v>
      </c>
    </row>
    <row r="96" spans="1:14">
      <c r="A96" t="s">
        <v>1899</v>
      </c>
      <c r="J96" t="s">
        <v>1941</v>
      </c>
      <c r="K96" t="s">
        <v>2025</v>
      </c>
      <c r="L96" s="79">
        <v>44915</v>
      </c>
      <c r="M96" t="s">
        <v>1967</v>
      </c>
      <c r="N96" t="s">
        <v>1968</v>
      </c>
    </row>
    <row r="97" spans="1:14">
      <c r="A97" t="s">
        <v>1891</v>
      </c>
      <c r="J97" t="s">
        <v>1941</v>
      </c>
      <c r="K97" t="s">
        <v>2025</v>
      </c>
      <c r="L97" s="79">
        <v>44915</v>
      </c>
      <c r="M97" t="s">
        <v>1967</v>
      </c>
      <c r="N97" t="s">
        <v>1968</v>
      </c>
    </row>
    <row r="98" spans="1:14">
      <c r="A98" t="s">
        <v>1900</v>
      </c>
      <c r="J98" t="s">
        <v>1942</v>
      </c>
      <c r="K98" t="s">
        <v>2026</v>
      </c>
      <c r="L98" s="79">
        <v>44915</v>
      </c>
      <c r="M98" t="s">
        <v>1973</v>
      </c>
      <c r="N98" t="s">
        <v>1974</v>
      </c>
    </row>
    <row r="99" spans="1:14">
      <c r="A99" t="s">
        <v>1945</v>
      </c>
      <c r="J99" t="s">
        <v>1943</v>
      </c>
      <c r="K99" t="s">
        <v>2027</v>
      </c>
      <c r="L99" s="79">
        <v>44915</v>
      </c>
      <c r="M99" t="s">
        <v>1973</v>
      </c>
      <c r="N99" t="s">
        <v>1974</v>
      </c>
    </row>
    <row r="100" spans="1:14">
      <c r="A100" t="s">
        <v>1946</v>
      </c>
      <c r="J100" t="s">
        <v>1943</v>
      </c>
      <c r="K100" t="s">
        <v>2027</v>
      </c>
      <c r="L100" s="79">
        <v>44915</v>
      </c>
      <c r="M100" t="s">
        <v>1973</v>
      </c>
      <c r="N100" t="s">
        <v>1968</v>
      </c>
    </row>
    <row r="101" spans="1:14">
      <c r="A101" t="s">
        <v>1947</v>
      </c>
      <c r="J101" t="s">
        <v>1910</v>
      </c>
      <c r="K101" t="s">
        <v>1994</v>
      </c>
      <c r="L101" s="79">
        <v>44915</v>
      </c>
      <c r="M101" t="s">
        <v>1967</v>
      </c>
      <c r="N101" t="s">
        <v>1968</v>
      </c>
    </row>
    <row r="102" spans="1:14">
      <c r="A102" t="s">
        <v>1896</v>
      </c>
      <c r="J102" t="s">
        <v>1913</v>
      </c>
      <c r="K102" t="s">
        <v>1997</v>
      </c>
      <c r="L102" s="79">
        <v>44915</v>
      </c>
      <c r="M102" t="s">
        <v>1967</v>
      </c>
      <c r="N102" t="s">
        <v>1968</v>
      </c>
    </row>
    <row r="103" spans="1:14">
      <c r="A103" t="s">
        <v>1894</v>
      </c>
      <c r="J103" t="s">
        <v>1914</v>
      </c>
      <c r="K103" t="s">
        <v>1998</v>
      </c>
      <c r="L103" s="79">
        <v>44915</v>
      </c>
      <c r="M103" t="s">
        <v>1967</v>
      </c>
      <c r="N103" t="s">
        <v>1968</v>
      </c>
    </row>
    <row r="104" spans="1:14">
      <c r="A104" t="s">
        <v>1899</v>
      </c>
      <c r="J104" t="s">
        <v>1915</v>
      </c>
      <c r="K104" t="s">
        <v>1999</v>
      </c>
      <c r="L104" s="79">
        <v>44915</v>
      </c>
      <c r="M104" t="s">
        <v>1967</v>
      </c>
      <c r="N104" t="s">
        <v>1968</v>
      </c>
    </row>
    <row r="105" spans="1:14">
      <c r="A105" t="s">
        <v>1891</v>
      </c>
      <c r="J105" t="s">
        <v>1944</v>
      </c>
      <c r="K105" t="s">
        <v>2028</v>
      </c>
      <c r="L105" s="79">
        <v>44915</v>
      </c>
      <c r="M105" t="s">
        <v>1967</v>
      </c>
      <c r="N105" t="s">
        <v>1968</v>
      </c>
    </row>
    <row r="106" spans="1:14">
      <c r="A106" t="s">
        <v>1900</v>
      </c>
      <c r="J106" t="s">
        <v>1942</v>
      </c>
      <c r="K106" t="s">
        <v>2026</v>
      </c>
      <c r="L106" s="79">
        <v>44915</v>
      </c>
      <c r="M106" t="s">
        <v>1967</v>
      </c>
      <c r="N106" t="s">
        <v>1968</v>
      </c>
    </row>
    <row r="107" spans="1:14">
      <c r="A107" t="s">
        <v>1945</v>
      </c>
      <c r="J107" t="s">
        <v>1943</v>
      </c>
      <c r="K107" t="s">
        <v>2027</v>
      </c>
      <c r="L107" s="79">
        <v>44915</v>
      </c>
      <c r="M107" t="s">
        <v>1967</v>
      </c>
      <c r="N107" t="s">
        <v>1968</v>
      </c>
    </row>
    <row r="108" spans="1:14">
      <c r="A108" t="s">
        <v>1946</v>
      </c>
      <c r="J108" t="s">
        <v>1914</v>
      </c>
      <c r="K108" t="s">
        <v>1998</v>
      </c>
      <c r="L108" s="79">
        <v>44915</v>
      </c>
      <c r="M108" t="s">
        <v>1967</v>
      </c>
      <c r="N108" t="s">
        <v>2029</v>
      </c>
    </row>
    <row r="109" spans="1:14">
      <c r="A109" t="s">
        <v>1947</v>
      </c>
      <c r="J109" t="s">
        <v>1896</v>
      </c>
      <c r="K109" t="s">
        <v>1979</v>
      </c>
      <c r="L109" s="79">
        <v>44916</v>
      </c>
      <c r="M109" t="s">
        <v>1973</v>
      </c>
      <c r="N109" t="s">
        <v>1984</v>
      </c>
    </row>
    <row r="110" spans="1:14">
      <c r="A110" t="s">
        <v>1900</v>
      </c>
      <c r="J110" t="s">
        <v>1894</v>
      </c>
      <c r="K110" t="s">
        <v>1977</v>
      </c>
      <c r="L110" s="79">
        <v>44916</v>
      </c>
      <c r="M110" t="s">
        <v>1973</v>
      </c>
      <c r="N110" t="s">
        <v>1984</v>
      </c>
    </row>
    <row r="111" spans="1:14">
      <c r="A111" t="s">
        <v>1948</v>
      </c>
      <c r="J111" t="s">
        <v>1899</v>
      </c>
      <c r="K111" t="s">
        <v>1982</v>
      </c>
      <c r="L111" s="79">
        <v>44916</v>
      </c>
      <c r="M111" t="s">
        <v>1973</v>
      </c>
      <c r="N111" t="s">
        <v>1984</v>
      </c>
    </row>
    <row r="112" spans="1:14">
      <c r="A112" t="s">
        <v>1949</v>
      </c>
      <c r="J112" t="s">
        <v>1891</v>
      </c>
      <c r="K112" t="s">
        <v>1972</v>
      </c>
      <c r="L112" s="79">
        <v>44916</v>
      </c>
      <c r="M112" t="s">
        <v>1973</v>
      </c>
      <c r="N112" t="s">
        <v>1984</v>
      </c>
    </row>
    <row r="113" spans="1:14">
      <c r="A113" t="s">
        <v>1939</v>
      </c>
      <c r="J113" t="s">
        <v>1900</v>
      </c>
      <c r="K113" t="s">
        <v>1983</v>
      </c>
      <c r="L113" s="79">
        <v>44916</v>
      </c>
      <c r="M113" t="s">
        <v>1973</v>
      </c>
      <c r="N113" t="s">
        <v>1984</v>
      </c>
    </row>
    <row r="114" spans="1:14">
      <c r="A114" t="s">
        <v>1940</v>
      </c>
      <c r="J114" t="s">
        <v>1945</v>
      </c>
      <c r="K114" t="s">
        <v>2030</v>
      </c>
      <c r="L114" s="79">
        <v>44916</v>
      </c>
      <c r="M114" t="s">
        <v>1973</v>
      </c>
      <c r="N114" t="s">
        <v>1984</v>
      </c>
    </row>
    <row r="115" spans="1:14">
      <c r="A115" t="s">
        <v>1950</v>
      </c>
      <c r="J115" t="s">
        <v>1946</v>
      </c>
      <c r="K115" t="s">
        <v>2031</v>
      </c>
      <c r="L115" s="79">
        <v>44916</v>
      </c>
      <c r="M115" t="s">
        <v>1973</v>
      </c>
      <c r="N115" t="s">
        <v>1984</v>
      </c>
    </row>
    <row r="116" spans="1:14">
      <c r="A116" t="s">
        <v>1951</v>
      </c>
      <c r="J116" t="s">
        <v>1947</v>
      </c>
      <c r="K116" t="s">
        <v>2032</v>
      </c>
      <c r="L116" s="79">
        <v>44916</v>
      </c>
      <c r="M116" t="s">
        <v>1973</v>
      </c>
      <c r="N116" t="s">
        <v>1984</v>
      </c>
    </row>
    <row r="117" spans="1:14">
      <c r="A117" t="s">
        <v>1952</v>
      </c>
      <c r="J117" t="s">
        <v>1896</v>
      </c>
      <c r="K117" t="s">
        <v>1979</v>
      </c>
      <c r="L117" s="79">
        <v>44916</v>
      </c>
      <c r="M117" t="s">
        <v>1973</v>
      </c>
      <c r="N117" t="s">
        <v>1984</v>
      </c>
    </row>
    <row r="118" spans="1:14">
      <c r="A118" t="s">
        <v>1953</v>
      </c>
      <c r="J118" t="s">
        <v>1894</v>
      </c>
      <c r="K118" t="s">
        <v>1977</v>
      </c>
      <c r="L118" s="79">
        <v>44916</v>
      </c>
      <c r="M118" t="s">
        <v>1973</v>
      </c>
      <c r="N118" t="s">
        <v>1984</v>
      </c>
    </row>
    <row r="119" spans="1:14">
      <c r="A119" t="s">
        <v>1948</v>
      </c>
      <c r="J119" t="s">
        <v>1899</v>
      </c>
      <c r="K119" t="s">
        <v>1982</v>
      </c>
      <c r="L119" s="79">
        <v>44916</v>
      </c>
      <c r="M119" t="s">
        <v>1973</v>
      </c>
      <c r="N119" t="s">
        <v>1984</v>
      </c>
    </row>
    <row r="120" spans="1:14">
      <c r="A120" t="s">
        <v>1949</v>
      </c>
      <c r="J120" t="s">
        <v>1891</v>
      </c>
      <c r="K120" t="s">
        <v>1972</v>
      </c>
      <c r="L120" s="79">
        <v>44916</v>
      </c>
      <c r="M120" t="s">
        <v>1973</v>
      </c>
      <c r="N120" t="s">
        <v>1984</v>
      </c>
    </row>
    <row r="121" spans="1:14">
      <c r="A121" t="s">
        <v>1939</v>
      </c>
      <c r="J121" t="s">
        <v>1900</v>
      </c>
      <c r="K121" t="s">
        <v>1983</v>
      </c>
      <c r="L121" s="79">
        <v>44916</v>
      </c>
      <c r="M121" t="s">
        <v>1973</v>
      </c>
      <c r="N121" t="s">
        <v>1984</v>
      </c>
    </row>
    <row r="122" spans="1:14">
      <c r="A122" t="s">
        <v>1940</v>
      </c>
      <c r="J122" t="s">
        <v>1945</v>
      </c>
      <c r="K122" t="s">
        <v>2030</v>
      </c>
      <c r="L122" s="79">
        <v>44916</v>
      </c>
      <c r="M122" t="s">
        <v>1973</v>
      </c>
      <c r="N122" t="s">
        <v>1984</v>
      </c>
    </row>
    <row r="123" spans="1:14">
      <c r="A123" t="s">
        <v>1950</v>
      </c>
      <c r="J123" t="s">
        <v>1946</v>
      </c>
      <c r="K123" t="s">
        <v>2031</v>
      </c>
      <c r="L123" s="79">
        <v>44916</v>
      </c>
      <c r="M123" t="s">
        <v>1973</v>
      </c>
      <c r="N123" t="s">
        <v>1984</v>
      </c>
    </row>
    <row r="124" spans="1:14">
      <c r="A124" t="s">
        <v>1951</v>
      </c>
      <c r="J124" t="s">
        <v>1947</v>
      </c>
      <c r="K124" t="s">
        <v>2032</v>
      </c>
      <c r="L124" s="79">
        <v>44916</v>
      </c>
      <c r="M124" t="s">
        <v>1973</v>
      </c>
      <c r="N124" t="s">
        <v>1984</v>
      </c>
    </row>
    <row r="125" spans="1:14">
      <c r="A125" t="s">
        <v>1952</v>
      </c>
      <c r="J125" t="s">
        <v>1900</v>
      </c>
      <c r="K125" t="s">
        <v>1983</v>
      </c>
      <c r="L125" s="79">
        <v>44916</v>
      </c>
      <c r="M125" t="s">
        <v>1973</v>
      </c>
      <c r="N125" t="s">
        <v>1984</v>
      </c>
    </row>
    <row r="126" spans="1:14">
      <c r="A126" t="s">
        <v>1953</v>
      </c>
      <c r="J126" t="s">
        <v>1948</v>
      </c>
      <c r="K126" t="s">
        <v>2033</v>
      </c>
      <c r="L126" s="79">
        <v>44916</v>
      </c>
      <c r="M126" t="s">
        <v>1973</v>
      </c>
      <c r="N126" t="s">
        <v>1984</v>
      </c>
    </row>
    <row r="127" spans="1:14">
      <c r="A127" t="s">
        <v>1948</v>
      </c>
      <c r="J127" t="s">
        <v>1949</v>
      </c>
      <c r="K127" t="s">
        <v>2034</v>
      </c>
      <c r="L127" s="79">
        <v>44916</v>
      </c>
      <c r="M127" t="s">
        <v>1973</v>
      </c>
      <c r="N127" t="s">
        <v>1984</v>
      </c>
    </row>
    <row r="128" spans="1:14">
      <c r="A128" t="s">
        <v>1949</v>
      </c>
      <c r="J128" t="s">
        <v>1939</v>
      </c>
      <c r="K128" t="s">
        <v>2023</v>
      </c>
      <c r="L128" s="79">
        <v>44916</v>
      </c>
      <c r="M128" t="s">
        <v>1973</v>
      </c>
      <c r="N128" t="s">
        <v>1984</v>
      </c>
    </row>
    <row r="129" spans="1:14">
      <c r="A129" t="s">
        <v>1939</v>
      </c>
      <c r="J129" t="s">
        <v>1940</v>
      </c>
      <c r="K129" t="s">
        <v>2024</v>
      </c>
      <c r="L129" s="79">
        <v>44916</v>
      </c>
      <c r="M129" t="s">
        <v>1973</v>
      </c>
      <c r="N129" t="s">
        <v>1984</v>
      </c>
    </row>
    <row r="130" spans="1:14">
      <c r="A130" t="s">
        <v>1940</v>
      </c>
      <c r="J130" t="s">
        <v>1950</v>
      </c>
      <c r="K130" t="s">
        <v>2035</v>
      </c>
      <c r="L130" s="79">
        <v>44916</v>
      </c>
      <c r="M130" t="s">
        <v>1973</v>
      </c>
      <c r="N130" t="s">
        <v>1984</v>
      </c>
    </row>
    <row r="131" spans="1:14">
      <c r="A131" t="s">
        <v>1950</v>
      </c>
      <c r="J131" t="s">
        <v>1951</v>
      </c>
      <c r="K131" t="s">
        <v>2036</v>
      </c>
      <c r="L131" s="79">
        <v>44916</v>
      </c>
      <c r="M131" t="s">
        <v>1973</v>
      </c>
      <c r="N131" t="s">
        <v>1984</v>
      </c>
    </row>
    <row r="132" spans="1:14">
      <c r="A132" t="s">
        <v>1951</v>
      </c>
      <c r="J132" t="s">
        <v>1952</v>
      </c>
      <c r="K132" t="s">
        <v>2037</v>
      </c>
      <c r="L132" s="79">
        <v>44916</v>
      </c>
      <c r="M132" t="s">
        <v>1973</v>
      </c>
      <c r="N132" t="s">
        <v>1984</v>
      </c>
    </row>
    <row r="133" spans="1:14">
      <c r="A133" t="s">
        <v>1952</v>
      </c>
      <c r="J133" t="s">
        <v>1953</v>
      </c>
      <c r="K133" t="s">
        <v>2038</v>
      </c>
      <c r="L133" s="79">
        <v>44916</v>
      </c>
      <c r="M133" t="s">
        <v>1973</v>
      </c>
      <c r="N133" t="s">
        <v>1984</v>
      </c>
    </row>
    <row r="134" spans="1:14">
      <c r="A134" t="s">
        <v>1953</v>
      </c>
      <c r="J134" t="s">
        <v>1948</v>
      </c>
      <c r="K134" t="s">
        <v>2033</v>
      </c>
      <c r="L134" s="79">
        <v>44916</v>
      </c>
      <c r="M134" t="s">
        <v>1973</v>
      </c>
      <c r="N134" t="s">
        <v>1984</v>
      </c>
    </row>
    <row r="135" spans="1:14">
      <c r="A135" t="s">
        <v>1948</v>
      </c>
      <c r="J135" t="s">
        <v>1949</v>
      </c>
      <c r="K135" t="s">
        <v>2034</v>
      </c>
      <c r="L135" s="79">
        <v>44916</v>
      </c>
      <c r="M135" t="s">
        <v>1973</v>
      </c>
      <c r="N135" t="s">
        <v>1984</v>
      </c>
    </row>
    <row r="136" spans="1:14">
      <c r="A136" t="s">
        <v>1949</v>
      </c>
      <c r="J136" t="s">
        <v>1939</v>
      </c>
      <c r="K136" t="s">
        <v>2023</v>
      </c>
      <c r="L136" s="79">
        <v>44916</v>
      </c>
      <c r="M136" t="s">
        <v>1973</v>
      </c>
      <c r="N136" t="s">
        <v>1984</v>
      </c>
    </row>
    <row r="137" spans="1:14">
      <c r="A137" t="s">
        <v>1939</v>
      </c>
      <c r="J137" t="s">
        <v>1940</v>
      </c>
      <c r="K137" t="s">
        <v>2024</v>
      </c>
      <c r="L137" s="79">
        <v>44916</v>
      </c>
      <c r="M137" t="s">
        <v>1973</v>
      </c>
      <c r="N137" t="s">
        <v>1984</v>
      </c>
    </row>
    <row r="138" spans="1:14">
      <c r="A138" t="s">
        <v>1940</v>
      </c>
      <c r="J138" t="s">
        <v>1950</v>
      </c>
      <c r="K138" t="s">
        <v>2035</v>
      </c>
      <c r="L138" s="79">
        <v>44916</v>
      </c>
      <c r="M138" t="s">
        <v>1973</v>
      </c>
      <c r="N138" t="s">
        <v>1984</v>
      </c>
    </row>
    <row r="139" spans="1:14">
      <c r="A139" t="s">
        <v>1950</v>
      </c>
      <c r="J139" t="s">
        <v>1951</v>
      </c>
      <c r="K139" t="s">
        <v>2036</v>
      </c>
      <c r="L139" s="79">
        <v>44916</v>
      </c>
      <c r="M139" t="s">
        <v>1973</v>
      </c>
      <c r="N139" t="s">
        <v>1984</v>
      </c>
    </row>
    <row r="140" spans="1:14">
      <c r="A140" t="s">
        <v>1951</v>
      </c>
      <c r="J140" t="s">
        <v>1952</v>
      </c>
      <c r="K140" t="s">
        <v>2037</v>
      </c>
      <c r="L140" s="79">
        <v>44916</v>
      </c>
      <c r="M140" t="s">
        <v>1973</v>
      </c>
      <c r="N140" t="s">
        <v>1984</v>
      </c>
    </row>
    <row r="141" spans="1:14">
      <c r="A141" t="s">
        <v>1952</v>
      </c>
      <c r="J141" t="s">
        <v>1953</v>
      </c>
      <c r="K141" t="s">
        <v>2038</v>
      </c>
      <c r="L141" s="79">
        <v>44916</v>
      </c>
      <c r="M141" t="s">
        <v>1973</v>
      </c>
      <c r="N141" t="s">
        <v>1984</v>
      </c>
    </row>
    <row r="142" spans="1:14">
      <c r="A142" t="s">
        <v>1953</v>
      </c>
      <c r="J142" t="s">
        <v>1948</v>
      </c>
      <c r="K142" t="s">
        <v>2033</v>
      </c>
      <c r="L142" s="79">
        <v>44916</v>
      </c>
      <c r="M142" t="s">
        <v>1973</v>
      </c>
      <c r="N142" t="s">
        <v>1984</v>
      </c>
    </row>
    <row r="143" spans="1:14">
      <c r="A143" t="s">
        <v>1954</v>
      </c>
      <c r="J143" t="s">
        <v>1949</v>
      </c>
      <c r="K143" t="s">
        <v>2034</v>
      </c>
      <c r="L143" s="79">
        <v>44916</v>
      </c>
      <c r="M143" t="s">
        <v>1973</v>
      </c>
      <c r="N143" t="s">
        <v>1984</v>
      </c>
    </row>
    <row r="144" spans="1:14">
      <c r="A144" t="s">
        <v>1954</v>
      </c>
      <c r="J144" t="s">
        <v>1939</v>
      </c>
      <c r="K144" t="s">
        <v>2023</v>
      </c>
      <c r="L144" s="79">
        <v>44916</v>
      </c>
      <c r="M144" t="s">
        <v>1973</v>
      </c>
      <c r="N144" t="s">
        <v>1984</v>
      </c>
    </row>
    <row r="145" spans="1:14">
      <c r="A145" t="s">
        <v>1955</v>
      </c>
      <c r="J145" t="s">
        <v>1940</v>
      </c>
      <c r="K145" t="s">
        <v>2024</v>
      </c>
      <c r="L145" s="79">
        <v>44916</v>
      </c>
      <c r="M145" t="s">
        <v>1973</v>
      </c>
      <c r="N145" t="s">
        <v>1984</v>
      </c>
    </row>
    <row r="146" spans="1:14">
      <c r="A146" t="s">
        <v>1955</v>
      </c>
      <c r="J146" t="s">
        <v>1950</v>
      </c>
      <c r="K146" t="s">
        <v>2035</v>
      </c>
      <c r="L146" s="79">
        <v>44916</v>
      </c>
      <c r="M146" t="s">
        <v>1973</v>
      </c>
      <c r="N146" t="s">
        <v>1984</v>
      </c>
    </row>
    <row r="147" spans="1:14">
      <c r="A147" t="s">
        <v>1955</v>
      </c>
      <c r="J147" t="s">
        <v>1951</v>
      </c>
      <c r="K147" t="s">
        <v>2036</v>
      </c>
      <c r="L147" s="79">
        <v>44916</v>
      </c>
      <c r="M147" t="s">
        <v>1973</v>
      </c>
      <c r="N147" t="s">
        <v>1984</v>
      </c>
    </row>
    <row r="148" spans="1:14">
      <c r="A148" t="s">
        <v>1891</v>
      </c>
      <c r="J148" t="s">
        <v>1952</v>
      </c>
      <c r="K148" t="s">
        <v>2037</v>
      </c>
      <c r="L148" s="79">
        <v>44916</v>
      </c>
      <c r="M148" t="s">
        <v>1973</v>
      </c>
      <c r="N148" t="s">
        <v>1984</v>
      </c>
    </row>
    <row r="149" spans="1:14">
      <c r="A149" t="s">
        <v>1941</v>
      </c>
      <c r="J149" t="s">
        <v>1953</v>
      </c>
      <c r="K149" t="s">
        <v>2038</v>
      </c>
      <c r="L149" s="79">
        <v>44916</v>
      </c>
      <c r="M149" t="s">
        <v>1973</v>
      </c>
      <c r="N149" t="s">
        <v>1984</v>
      </c>
    </row>
    <row r="150" spans="1:14">
      <c r="A150" t="s">
        <v>1956</v>
      </c>
      <c r="J150" t="s">
        <v>1948</v>
      </c>
      <c r="K150" t="s">
        <v>2033</v>
      </c>
      <c r="L150" s="79">
        <v>44916</v>
      </c>
      <c r="M150" t="s">
        <v>1973</v>
      </c>
      <c r="N150" t="s">
        <v>1984</v>
      </c>
    </row>
    <row r="151" spans="1:14">
      <c r="A151" t="s">
        <v>1957</v>
      </c>
      <c r="J151" t="s">
        <v>1949</v>
      </c>
      <c r="K151" t="s">
        <v>2034</v>
      </c>
      <c r="L151" s="79">
        <v>44916</v>
      </c>
      <c r="M151" t="s">
        <v>1973</v>
      </c>
      <c r="N151" t="s">
        <v>1984</v>
      </c>
    </row>
    <row r="152" spans="1:14">
      <c r="A152" t="s">
        <v>1958</v>
      </c>
      <c r="J152" t="s">
        <v>1939</v>
      </c>
      <c r="K152" t="s">
        <v>2023</v>
      </c>
      <c r="L152" s="79">
        <v>44916</v>
      </c>
      <c r="M152" t="s">
        <v>1973</v>
      </c>
      <c r="N152" t="s">
        <v>1984</v>
      </c>
    </row>
    <row r="153" spans="1:14">
      <c r="A153" t="s">
        <v>1959</v>
      </c>
      <c r="J153" t="s">
        <v>1940</v>
      </c>
      <c r="K153" t="s">
        <v>2024</v>
      </c>
      <c r="L153" s="79">
        <v>44916</v>
      </c>
      <c r="M153" t="s">
        <v>1973</v>
      </c>
      <c r="N153" t="s">
        <v>1984</v>
      </c>
    </row>
    <row r="154" spans="1:14">
      <c r="A154" t="s">
        <v>1960</v>
      </c>
      <c r="J154" t="s">
        <v>1950</v>
      </c>
      <c r="K154" t="s">
        <v>2035</v>
      </c>
      <c r="L154" s="79">
        <v>44916</v>
      </c>
      <c r="M154" t="s">
        <v>1973</v>
      </c>
      <c r="N154" t="s">
        <v>1984</v>
      </c>
    </row>
    <row r="155" spans="1:14">
      <c r="A155" t="s">
        <v>1961</v>
      </c>
      <c r="J155" t="s">
        <v>1951</v>
      </c>
      <c r="K155" t="s">
        <v>2036</v>
      </c>
      <c r="L155" s="79">
        <v>44916</v>
      </c>
      <c r="M155" t="s">
        <v>1973</v>
      </c>
      <c r="N155" t="s">
        <v>1984</v>
      </c>
    </row>
    <row r="156" spans="1:14">
      <c r="A156" t="s">
        <v>1944</v>
      </c>
      <c r="J156" t="s">
        <v>1952</v>
      </c>
      <c r="K156" t="s">
        <v>2037</v>
      </c>
      <c r="L156" s="79">
        <v>44916</v>
      </c>
      <c r="M156" t="s">
        <v>1973</v>
      </c>
      <c r="N156" t="s">
        <v>1984</v>
      </c>
    </row>
    <row r="157" spans="1:14">
      <c r="A157" t="s">
        <v>1956</v>
      </c>
      <c r="J157" t="s">
        <v>1953</v>
      </c>
      <c r="K157" t="s">
        <v>2038</v>
      </c>
      <c r="L157" s="79">
        <v>44916</v>
      </c>
      <c r="M157" t="s">
        <v>1973</v>
      </c>
      <c r="N157" t="s">
        <v>1984</v>
      </c>
    </row>
    <row r="158" spans="1:14">
      <c r="A158" t="s">
        <v>1957</v>
      </c>
      <c r="J158" t="s">
        <v>1954</v>
      </c>
      <c r="K158" t="s">
        <v>2039</v>
      </c>
      <c r="L158" s="79">
        <v>44916</v>
      </c>
      <c r="M158" t="s">
        <v>1967</v>
      </c>
      <c r="N158" t="s">
        <v>1968</v>
      </c>
    </row>
    <row r="159" spans="1:14">
      <c r="A159" t="s">
        <v>1959</v>
      </c>
      <c r="J159" t="s">
        <v>1954</v>
      </c>
      <c r="K159" t="s">
        <v>2039</v>
      </c>
      <c r="L159" s="79">
        <v>44916</v>
      </c>
      <c r="M159" t="s">
        <v>1967</v>
      </c>
      <c r="N159" t="s">
        <v>1968</v>
      </c>
    </row>
    <row r="160" spans="1:14">
      <c r="A160" t="s">
        <v>1961</v>
      </c>
      <c r="J160" t="s">
        <v>1955</v>
      </c>
      <c r="K160" t="s">
        <v>2040</v>
      </c>
      <c r="L160" s="79">
        <v>44918</v>
      </c>
      <c r="M160" t="s">
        <v>1967</v>
      </c>
      <c r="N160" t="s">
        <v>1968</v>
      </c>
    </row>
    <row r="161" spans="1:14">
      <c r="A161" t="s">
        <v>1936</v>
      </c>
      <c r="J161" t="s">
        <v>1955</v>
      </c>
      <c r="K161" t="s">
        <v>2040</v>
      </c>
      <c r="L161" s="79">
        <v>44918</v>
      </c>
      <c r="M161" t="s">
        <v>1967</v>
      </c>
      <c r="N161" t="s">
        <v>1968</v>
      </c>
    </row>
    <row r="162" spans="1:14">
      <c r="A162" t="s">
        <v>1960</v>
      </c>
      <c r="J162" t="s">
        <v>1955</v>
      </c>
      <c r="K162" t="s">
        <v>2040</v>
      </c>
      <c r="L162" s="79">
        <v>44918</v>
      </c>
      <c r="M162" t="s">
        <v>1967</v>
      </c>
      <c r="N162" t="s">
        <v>1968</v>
      </c>
    </row>
    <row r="163" spans="1:14">
      <c r="A163" t="s">
        <v>1958</v>
      </c>
      <c r="J163" t="s">
        <v>1891</v>
      </c>
      <c r="K163" t="s">
        <v>1972</v>
      </c>
      <c r="L163" s="79">
        <v>44919</v>
      </c>
      <c r="M163" t="s">
        <v>1973</v>
      </c>
      <c r="N163" t="s">
        <v>1974</v>
      </c>
    </row>
    <row r="164" spans="1:14">
      <c r="A164" t="s">
        <v>1956</v>
      </c>
      <c r="J164" t="s">
        <v>1941</v>
      </c>
      <c r="K164" t="s">
        <v>2025</v>
      </c>
      <c r="L164" s="79">
        <v>44919</v>
      </c>
      <c r="M164" t="s">
        <v>1967</v>
      </c>
      <c r="N164" t="s">
        <v>1968</v>
      </c>
    </row>
    <row r="165" spans="1:14">
      <c r="A165" t="s">
        <v>1957</v>
      </c>
      <c r="J165" t="s">
        <v>1956</v>
      </c>
      <c r="K165" t="s">
        <v>2041</v>
      </c>
      <c r="L165" s="79">
        <v>44920</v>
      </c>
      <c r="M165" t="s">
        <v>1973</v>
      </c>
      <c r="N165" t="s">
        <v>1974</v>
      </c>
    </row>
    <row r="166" spans="1:14">
      <c r="A166" t="s">
        <v>1959</v>
      </c>
      <c r="J166" t="s">
        <v>1957</v>
      </c>
      <c r="K166" t="s">
        <v>2042</v>
      </c>
      <c r="L166" s="79">
        <v>44920</v>
      </c>
      <c r="M166" t="s">
        <v>1973</v>
      </c>
      <c r="N166" t="s">
        <v>1974</v>
      </c>
    </row>
    <row r="167" spans="1:14">
      <c r="A167" t="s">
        <v>1961</v>
      </c>
      <c r="J167" t="s">
        <v>1958</v>
      </c>
      <c r="K167" t="s">
        <v>2043</v>
      </c>
      <c r="L167" s="79">
        <v>44920</v>
      </c>
      <c r="M167" t="s">
        <v>1973</v>
      </c>
      <c r="N167" t="s">
        <v>1974</v>
      </c>
    </row>
    <row r="168" spans="1:14">
      <c r="A168" t="s">
        <v>1936</v>
      </c>
      <c r="J168" t="s">
        <v>1959</v>
      </c>
      <c r="K168" t="s">
        <v>2044</v>
      </c>
      <c r="L168" s="79">
        <v>44920</v>
      </c>
      <c r="M168" t="s">
        <v>1973</v>
      </c>
      <c r="N168" t="s">
        <v>1974</v>
      </c>
    </row>
    <row r="169" spans="1:14">
      <c r="A169" t="s">
        <v>1960</v>
      </c>
      <c r="J169" t="s">
        <v>1960</v>
      </c>
      <c r="K169" t="s">
        <v>2045</v>
      </c>
      <c r="L169" s="79">
        <v>44920</v>
      </c>
      <c r="M169" t="s">
        <v>1973</v>
      </c>
      <c r="N169" t="s">
        <v>1974</v>
      </c>
    </row>
    <row r="170" spans="1:14">
      <c r="A170" t="s">
        <v>1958</v>
      </c>
      <c r="J170" t="s">
        <v>1961</v>
      </c>
      <c r="K170" t="s">
        <v>2046</v>
      </c>
      <c r="L170" s="79">
        <v>44920</v>
      </c>
      <c r="M170" t="s">
        <v>1973</v>
      </c>
      <c r="N170" t="s">
        <v>1974</v>
      </c>
    </row>
    <row r="171" spans="1:14">
      <c r="J171" t="s">
        <v>1944</v>
      </c>
      <c r="K171" t="s">
        <v>2028</v>
      </c>
      <c r="L171" s="79">
        <v>44920</v>
      </c>
      <c r="M171" t="s">
        <v>1973</v>
      </c>
      <c r="N171" t="s">
        <v>1974</v>
      </c>
    </row>
    <row r="172" spans="1:14">
      <c r="J172" t="s">
        <v>1956</v>
      </c>
      <c r="K172" t="s">
        <v>2041</v>
      </c>
      <c r="L172" s="79">
        <v>44920</v>
      </c>
      <c r="M172" t="s">
        <v>1967</v>
      </c>
      <c r="N172" t="s">
        <v>1968</v>
      </c>
    </row>
    <row r="173" spans="1:14">
      <c r="J173" t="s">
        <v>1957</v>
      </c>
      <c r="K173" t="s">
        <v>2042</v>
      </c>
      <c r="L173" s="79">
        <v>44920</v>
      </c>
      <c r="M173" t="s">
        <v>1967</v>
      </c>
      <c r="N173" t="s">
        <v>1968</v>
      </c>
    </row>
    <row r="174" spans="1:14">
      <c r="J174" t="s">
        <v>1959</v>
      </c>
      <c r="K174" t="s">
        <v>2044</v>
      </c>
      <c r="L174" s="79">
        <v>44920</v>
      </c>
      <c r="M174" t="s">
        <v>1967</v>
      </c>
      <c r="N174" t="s">
        <v>1968</v>
      </c>
    </row>
    <row r="175" spans="1:14">
      <c r="J175" t="s">
        <v>1961</v>
      </c>
      <c r="K175" t="s">
        <v>2046</v>
      </c>
      <c r="L175" s="79">
        <v>44920</v>
      </c>
      <c r="M175" t="s">
        <v>1967</v>
      </c>
      <c r="N175" t="s">
        <v>1968</v>
      </c>
    </row>
    <row r="176" spans="1:14">
      <c r="J176" t="s">
        <v>1936</v>
      </c>
      <c r="K176" t="s">
        <v>2020</v>
      </c>
      <c r="L176" s="79">
        <v>44920</v>
      </c>
      <c r="M176" t="s">
        <v>1967</v>
      </c>
      <c r="N176" t="s">
        <v>1968</v>
      </c>
    </row>
    <row r="177" spans="10:14">
      <c r="J177" t="s">
        <v>1960</v>
      </c>
      <c r="K177" t="s">
        <v>2045</v>
      </c>
      <c r="L177" s="79">
        <v>44920</v>
      </c>
      <c r="M177" t="s">
        <v>1967</v>
      </c>
      <c r="N177" t="s">
        <v>1968</v>
      </c>
    </row>
    <row r="178" spans="10:14">
      <c r="J178" t="s">
        <v>1958</v>
      </c>
      <c r="K178" t="s">
        <v>2043</v>
      </c>
      <c r="L178" s="79">
        <v>44920</v>
      </c>
      <c r="M178" t="s">
        <v>1967</v>
      </c>
      <c r="N178" t="s">
        <v>1968</v>
      </c>
    </row>
    <row r="179" spans="10:14">
      <c r="J179" t="s">
        <v>1956</v>
      </c>
      <c r="K179" t="s">
        <v>2041</v>
      </c>
      <c r="L179" s="79">
        <v>44920</v>
      </c>
      <c r="M179" t="s">
        <v>1967</v>
      </c>
      <c r="N179" t="s">
        <v>1968</v>
      </c>
    </row>
    <row r="180" spans="10:14">
      <c r="J180" t="s">
        <v>1957</v>
      </c>
      <c r="K180" t="s">
        <v>2042</v>
      </c>
      <c r="L180" s="79">
        <v>44920</v>
      </c>
      <c r="M180" t="s">
        <v>1967</v>
      </c>
      <c r="N180" t="s">
        <v>1968</v>
      </c>
    </row>
    <row r="181" spans="10:14">
      <c r="J181" t="s">
        <v>1959</v>
      </c>
      <c r="K181" t="s">
        <v>2044</v>
      </c>
      <c r="L181" s="79">
        <v>44920</v>
      </c>
      <c r="M181" t="s">
        <v>1967</v>
      </c>
      <c r="N181" t="s">
        <v>1968</v>
      </c>
    </row>
    <row r="182" spans="10:14">
      <c r="J182" t="s">
        <v>1961</v>
      </c>
      <c r="K182" t="s">
        <v>2046</v>
      </c>
      <c r="L182" s="79">
        <v>44920</v>
      </c>
      <c r="M182" t="s">
        <v>1967</v>
      </c>
      <c r="N182" t="s">
        <v>1968</v>
      </c>
    </row>
    <row r="183" spans="10:14">
      <c r="J183" t="s">
        <v>1936</v>
      </c>
      <c r="K183" t="s">
        <v>2020</v>
      </c>
      <c r="L183" s="79">
        <v>44920</v>
      </c>
      <c r="M183" t="s">
        <v>1967</v>
      </c>
      <c r="N183" t="s">
        <v>1968</v>
      </c>
    </row>
    <row r="184" spans="10:14">
      <c r="J184" t="s">
        <v>1960</v>
      </c>
      <c r="K184" t="s">
        <v>2045</v>
      </c>
      <c r="L184" s="79">
        <v>44920</v>
      </c>
      <c r="M184" t="s">
        <v>1967</v>
      </c>
      <c r="N184" t="s">
        <v>1968</v>
      </c>
    </row>
    <row r="185" spans="10:14">
      <c r="J185" t="s">
        <v>1958</v>
      </c>
      <c r="K185" t="s">
        <v>2043</v>
      </c>
      <c r="L185" s="79">
        <v>44920</v>
      </c>
      <c r="M185" t="s">
        <v>1967</v>
      </c>
      <c r="N185" t="s">
        <v>1968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F4982-B554-4C58-9DF0-9455557B7327}">
  <dimension ref="A1:V17"/>
  <sheetViews>
    <sheetView tabSelected="1" zoomScale="110" zoomScaleNormal="110" workbookViewId="0">
      <selection activeCell="L15" sqref="L15"/>
    </sheetView>
  </sheetViews>
  <sheetFormatPr defaultRowHeight="14.4"/>
  <cols>
    <col min="1" max="1" width="8.88671875" style="18"/>
    <col min="2" max="2" width="19.33203125" style="18" customWidth="1"/>
    <col min="3" max="3" width="11.109375" style="18" bestFit="1" customWidth="1"/>
    <col min="4" max="19" width="8.88671875" style="18"/>
    <col min="20" max="20" width="11.88671875" style="18" customWidth="1"/>
    <col min="21" max="21" width="11.5546875" style="18" bestFit="1" customWidth="1"/>
    <col min="22" max="22" width="12" style="18" customWidth="1"/>
    <col min="23" max="16384" width="8.88671875" style="18"/>
  </cols>
  <sheetData>
    <row r="1" spans="1:22">
      <c r="A1" s="18" t="s">
        <v>902</v>
      </c>
      <c r="B1" s="18" t="s">
        <v>903</v>
      </c>
    </row>
    <row r="2" spans="1:22">
      <c r="A2" s="18">
        <v>2010</v>
      </c>
      <c r="B2" s="37">
        <v>12000</v>
      </c>
      <c r="F2" s="85" t="s">
        <v>2071</v>
      </c>
      <c r="S2" s="18" t="s">
        <v>902</v>
      </c>
      <c r="T2" s="18" t="s">
        <v>1868</v>
      </c>
      <c r="U2" s="18" t="s">
        <v>1869</v>
      </c>
      <c r="V2" s="18" t="s">
        <v>1870</v>
      </c>
    </row>
    <row r="3" spans="1:22">
      <c r="A3" s="18">
        <v>2011</v>
      </c>
      <c r="B3" s="37">
        <v>31682</v>
      </c>
      <c r="S3" s="77" t="s">
        <v>1871</v>
      </c>
      <c r="T3" s="76">
        <v>100000</v>
      </c>
      <c r="U3" s="76">
        <v>30000</v>
      </c>
      <c r="V3" s="76">
        <v>13000</v>
      </c>
    </row>
    <row r="4" spans="1:22">
      <c r="A4" s="18">
        <v>2012</v>
      </c>
      <c r="B4" s="37">
        <v>34000</v>
      </c>
      <c r="S4" s="77" t="s">
        <v>1872</v>
      </c>
      <c r="T4" s="76">
        <v>80000</v>
      </c>
      <c r="U4" s="76">
        <v>35000</v>
      </c>
      <c r="V4" s="76">
        <v>15000</v>
      </c>
    </row>
    <row r="5" spans="1:22">
      <c r="A5" s="18">
        <v>2013</v>
      </c>
      <c r="B5" s="37">
        <v>49812</v>
      </c>
      <c r="S5" s="77" t="s">
        <v>1873</v>
      </c>
      <c r="T5" s="76">
        <v>70000</v>
      </c>
      <c r="U5" s="76">
        <v>30000</v>
      </c>
      <c r="V5" s="76">
        <v>18000</v>
      </c>
    </row>
    <row r="6" spans="1:22">
      <c r="A6" s="18">
        <v>2014</v>
      </c>
      <c r="B6" s="37">
        <v>20357</v>
      </c>
      <c r="S6" s="77" t="s">
        <v>1874</v>
      </c>
      <c r="T6" s="76">
        <v>50000</v>
      </c>
      <c r="U6" s="76">
        <v>40000</v>
      </c>
      <c r="V6" s="76">
        <v>35000</v>
      </c>
    </row>
    <row r="7" spans="1:22">
      <c r="A7" s="18">
        <v>2015</v>
      </c>
      <c r="B7" s="37">
        <v>42189</v>
      </c>
      <c r="S7" s="77" t="s">
        <v>1875</v>
      </c>
      <c r="T7" s="76">
        <v>40000</v>
      </c>
      <c r="U7" s="76">
        <v>71118</v>
      </c>
      <c r="V7" s="76">
        <v>45000</v>
      </c>
    </row>
    <row r="8" spans="1:22">
      <c r="A8" s="18">
        <v>2016</v>
      </c>
      <c r="B8" s="37">
        <v>27545</v>
      </c>
      <c r="S8" s="77" t="s">
        <v>1876</v>
      </c>
      <c r="T8" s="76">
        <v>35000</v>
      </c>
      <c r="U8" s="76">
        <v>65000</v>
      </c>
      <c r="V8" s="76">
        <v>40000</v>
      </c>
    </row>
    <row r="9" spans="1:22">
      <c r="A9" s="18">
        <v>2017</v>
      </c>
      <c r="B9" s="37">
        <v>23127</v>
      </c>
      <c r="S9" s="77" t="s">
        <v>1877</v>
      </c>
      <c r="T9" s="76">
        <v>30000</v>
      </c>
      <c r="U9" s="76">
        <v>72896</v>
      </c>
      <c r="V9" s="76">
        <v>70000</v>
      </c>
    </row>
    <row r="10" spans="1:22">
      <c r="A10" s="18">
        <v>2018</v>
      </c>
      <c r="B10" s="37">
        <v>46217</v>
      </c>
      <c r="S10" s="77" t="s">
        <v>1878</v>
      </c>
      <c r="T10" s="76">
        <v>28000</v>
      </c>
      <c r="U10" s="76">
        <v>65000</v>
      </c>
      <c r="V10" s="76">
        <v>80000</v>
      </c>
    </row>
    <row r="11" spans="1:22">
      <c r="A11" s="18">
        <v>2019</v>
      </c>
      <c r="B11" s="37">
        <v>45000</v>
      </c>
      <c r="C11" s="37"/>
      <c r="S11" s="77" t="s">
        <v>1879</v>
      </c>
      <c r="T11" s="76">
        <v>26000</v>
      </c>
      <c r="U11" s="76">
        <v>64705</v>
      </c>
      <c r="V11" s="76">
        <v>78000</v>
      </c>
    </row>
    <row r="12" spans="1:22">
      <c r="A12" s="18">
        <v>2020</v>
      </c>
      <c r="B12" s="37">
        <v>50000</v>
      </c>
      <c r="C12" s="37"/>
      <c r="S12" s="77" t="s">
        <v>1880</v>
      </c>
      <c r="T12" s="76">
        <v>20000</v>
      </c>
      <c r="U12" s="76">
        <v>71704</v>
      </c>
      <c r="V12" s="76">
        <v>90000</v>
      </c>
    </row>
    <row r="13" spans="1:22">
      <c r="A13" s="18">
        <v>2021</v>
      </c>
      <c r="B13" s="37">
        <v>55000</v>
      </c>
      <c r="C13" s="37"/>
      <c r="S13" s="77" t="s">
        <v>1881</v>
      </c>
      <c r="T13" s="76">
        <v>20103</v>
      </c>
      <c r="U13" s="76">
        <v>66000</v>
      </c>
      <c r="V13" s="76">
        <v>120000</v>
      </c>
    </row>
    <row r="14" spans="1:22">
      <c r="A14" s="18">
        <v>2022</v>
      </c>
      <c r="C14" s="37"/>
      <c r="S14" s="77" t="s">
        <v>1882</v>
      </c>
      <c r="T14" s="76">
        <v>18000</v>
      </c>
      <c r="U14" s="76">
        <v>70000</v>
      </c>
      <c r="V14" s="76">
        <v>130000</v>
      </c>
    </row>
    <row r="15" spans="1:22">
      <c r="A15" s="18">
        <v>2023</v>
      </c>
      <c r="C15" s="37"/>
      <c r="S15" s="77" t="s">
        <v>1883</v>
      </c>
      <c r="T15" s="76">
        <v>10000</v>
      </c>
      <c r="U15" s="76">
        <v>80000</v>
      </c>
      <c r="V15" s="76">
        <v>120000</v>
      </c>
    </row>
    <row r="16" spans="1:22">
      <c r="A16" s="18">
        <v>2024</v>
      </c>
      <c r="C16" s="37"/>
    </row>
    <row r="17" spans="1:3">
      <c r="A17" s="18">
        <v>2025</v>
      </c>
      <c r="C17" s="37"/>
    </row>
  </sheetData>
  <phoneticPr fontId="19"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AF14-6799-4D43-BBDD-F88E91F50970}">
  <dimension ref="A1:L172"/>
  <sheetViews>
    <sheetView workbookViewId="0">
      <selection activeCell="K10" sqref="K10"/>
    </sheetView>
  </sheetViews>
  <sheetFormatPr defaultRowHeight="13.2"/>
  <cols>
    <col min="1" max="6" width="16.5546875" customWidth="1"/>
    <col min="7" max="7" width="19.33203125" customWidth="1"/>
    <col min="10" max="10" width="11" customWidth="1"/>
    <col min="11" max="11" width="13.33203125" customWidth="1"/>
  </cols>
  <sheetData>
    <row r="1" spans="1:12" ht="18.600000000000001" customHeight="1">
      <c r="A1" s="46" t="s">
        <v>904</v>
      </c>
      <c r="B1" s="47" t="s">
        <v>905</v>
      </c>
      <c r="C1" s="47" t="s">
        <v>906</v>
      </c>
      <c r="D1" s="46" t="s">
        <v>93</v>
      </c>
      <c r="E1" s="46" t="s">
        <v>907</v>
      </c>
      <c r="F1" s="48" t="s">
        <v>908</v>
      </c>
      <c r="G1" s="48" t="s">
        <v>1251</v>
      </c>
      <c r="J1" s="57" t="s">
        <v>2106</v>
      </c>
      <c r="K1" s="57" t="s">
        <v>2107</v>
      </c>
      <c r="L1" s="57" t="s">
        <v>2108</v>
      </c>
    </row>
    <row r="2" spans="1:12" ht="17.399999999999999" customHeight="1">
      <c r="A2" s="38" t="s">
        <v>909</v>
      </c>
      <c r="B2" s="38" t="s">
        <v>910</v>
      </c>
      <c r="C2" s="39" t="s">
        <v>911</v>
      </c>
      <c r="D2" s="40" t="s">
        <v>912</v>
      </c>
      <c r="E2" s="41">
        <v>14000</v>
      </c>
      <c r="F2" s="42">
        <v>36321</v>
      </c>
      <c r="G2" s="49">
        <v>99</v>
      </c>
      <c r="J2" s="57" t="s">
        <v>2088</v>
      </c>
      <c r="K2" s="87">
        <v>44967</v>
      </c>
      <c r="L2" s="57">
        <v>12</v>
      </c>
    </row>
    <row r="3" spans="1:12" ht="17.399999999999999" customHeight="1">
      <c r="A3" s="38" t="s">
        <v>913</v>
      </c>
      <c r="B3" s="38" t="s">
        <v>914</v>
      </c>
      <c r="C3" s="39" t="s">
        <v>911</v>
      </c>
      <c r="D3" s="40" t="s">
        <v>912</v>
      </c>
      <c r="E3" s="41">
        <v>12000</v>
      </c>
      <c r="F3" s="42">
        <v>37865</v>
      </c>
      <c r="G3" s="49">
        <v>49</v>
      </c>
      <c r="J3" s="57" t="s">
        <v>2089</v>
      </c>
      <c r="K3" s="87">
        <v>44968</v>
      </c>
      <c r="L3" s="57">
        <v>23</v>
      </c>
    </row>
    <row r="4" spans="1:12" ht="17.399999999999999" customHeight="1">
      <c r="A4" s="38" t="s">
        <v>915</v>
      </c>
      <c r="B4" s="38" t="s">
        <v>916</v>
      </c>
      <c r="C4" s="39" t="s">
        <v>911</v>
      </c>
      <c r="D4" s="40" t="s">
        <v>912</v>
      </c>
      <c r="E4" s="41">
        <v>11000</v>
      </c>
      <c r="F4" s="42">
        <v>37408</v>
      </c>
      <c r="G4" s="49">
        <v>92</v>
      </c>
      <c r="J4" s="57" t="s">
        <v>2090</v>
      </c>
      <c r="K4" s="87">
        <v>44969</v>
      </c>
      <c r="L4" s="57">
        <v>34</v>
      </c>
    </row>
    <row r="5" spans="1:12" ht="17.399999999999999" customHeight="1">
      <c r="A5" s="38" t="s">
        <v>917</v>
      </c>
      <c r="B5" s="38" t="s">
        <v>918</v>
      </c>
      <c r="C5" s="39" t="s">
        <v>911</v>
      </c>
      <c r="D5" s="40" t="s">
        <v>912</v>
      </c>
      <c r="E5" s="41">
        <v>11000</v>
      </c>
      <c r="F5" s="42">
        <v>38397</v>
      </c>
      <c r="G5" s="49">
        <v>66</v>
      </c>
      <c r="J5" s="57" t="s">
        <v>2091</v>
      </c>
      <c r="K5" s="87">
        <v>44968</v>
      </c>
      <c r="L5" s="57">
        <v>45</v>
      </c>
    </row>
    <row r="6" spans="1:12" ht="17.399999999999999" customHeight="1">
      <c r="A6" s="38" t="s">
        <v>919</v>
      </c>
      <c r="B6" s="38" t="s">
        <v>920</v>
      </c>
      <c r="C6" s="39" t="s">
        <v>911</v>
      </c>
      <c r="D6" s="40" t="s">
        <v>912</v>
      </c>
      <c r="E6" s="41">
        <v>10000</v>
      </c>
      <c r="F6" s="42">
        <v>37907</v>
      </c>
      <c r="G6" s="49">
        <v>45</v>
      </c>
      <c r="J6" s="57" t="s">
        <v>2092</v>
      </c>
      <c r="K6" s="87">
        <v>44972</v>
      </c>
      <c r="L6" s="57">
        <v>56</v>
      </c>
    </row>
    <row r="7" spans="1:12" ht="17.399999999999999" customHeight="1">
      <c r="A7" s="38" t="s">
        <v>921</v>
      </c>
      <c r="B7" s="38" t="s">
        <v>922</v>
      </c>
      <c r="C7" s="39" t="s">
        <v>911</v>
      </c>
      <c r="D7" s="40" t="s">
        <v>912</v>
      </c>
      <c r="E7" s="41">
        <v>10000</v>
      </c>
      <c r="F7" s="42">
        <v>38187</v>
      </c>
      <c r="G7" s="49">
        <v>97</v>
      </c>
      <c r="J7" s="57" t="s">
        <v>2093</v>
      </c>
      <c r="K7" s="87">
        <v>44973</v>
      </c>
      <c r="L7" s="57">
        <v>67</v>
      </c>
    </row>
    <row r="8" spans="1:12" ht="17.399999999999999" customHeight="1">
      <c r="A8" s="38" t="s">
        <v>923</v>
      </c>
      <c r="B8" s="38" t="s">
        <v>924</v>
      </c>
      <c r="C8" s="39" t="s">
        <v>911</v>
      </c>
      <c r="D8" s="40" t="s">
        <v>912</v>
      </c>
      <c r="E8" s="41">
        <v>9900</v>
      </c>
      <c r="F8" s="42">
        <v>36800</v>
      </c>
      <c r="G8" s="49">
        <v>68</v>
      </c>
      <c r="J8" s="57" t="s">
        <v>2094</v>
      </c>
      <c r="K8" s="87">
        <v>44975</v>
      </c>
      <c r="L8" s="57">
        <v>78</v>
      </c>
    </row>
    <row r="9" spans="1:12" ht="17.399999999999999" customHeight="1">
      <c r="A9" s="38" t="s">
        <v>925</v>
      </c>
      <c r="B9" s="38" t="s">
        <v>916</v>
      </c>
      <c r="C9" s="39" t="s">
        <v>926</v>
      </c>
      <c r="D9" s="39" t="s">
        <v>912</v>
      </c>
      <c r="E9" s="41">
        <v>9000</v>
      </c>
      <c r="F9" s="42">
        <v>38523</v>
      </c>
      <c r="G9" s="49">
        <v>94</v>
      </c>
      <c r="J9" s="57" t="s">
        <v>2095</v>
      </c>
      <c r="K9" s="87">
        <v>44978</v>
      </c>
      <c r="L9" s="57">
        <v>89</v>
      </c>
    </row>
    <row r="10" spans="1:12" ht="17.399999999999999" customHeight="1">
      <c r="A10" s="38" t="s">
        <v>927</v>
      </c>
      <c r="B10" s="38" t="s">
        <v>928</v>
      </c>
      <c r="C10" s="39" t="s">
        <v>926</v>
      </c>
      <c r="D10" s="40" t="s">
        <v>912</v>
      </c>
      <c r="E10" s="41">
        <v>4000</v>
      </c>
      <c r="F10" s="42">
        <v>38243</v>
      </c>
      <c r="G10" s="49">
        <v>57</v>
      </c>
      <c r="J10" s="57" t="s">
        <v>2096</v>
      </c>
      <c r="K10" s="87">
        <v>44978</v>
      </c>
      <c r="L10" s="57">
        <v>100</v>
      </c>
    </row>
    <row r="11" spans="1:12" ht="17.399999999999999" customHeight="1">
      <c r="A11" s="38" t="s">
        <v>929</v>
      </c>
      <c r="B11" s="38" t="s">
        <v>930</v>
      </c>
      <c r="C11" s="39" t="s">
        <v>926</v>
      </c>
      <c r="D11" s="39" t="s">
        <v>912</v>
      </c>
      <c r="E11" s="41">
        <v>9000</v>
      </c>
      <c r="F11" s="42">
        <v>38139</v>
      </c>
      <c r="G11" s="49">
        <v>89</v>
      </c>
      <c r="J11" s="57" t="s">
        <v>2097</v>
      </c>
      <c r="K11" s="87">
        <v>44979</v>
      </c>
      <c r="L11" s="57">
        <v>111</v>
      </c>
    </row>
    <row r="12" spans="1:12" ht="17.399999999999999" customHeight="1">
      <c r="A12" s="38" t="s">
        <v>931</v>
      </c>
      <c r="B12" s="38" t="s">
        <v>932</v>
      </c>
      <c r="C12" s="39" t="s">
        <v>926</v>
      </c>
      <c r="D12" s="40" t="s">
        <v>912</v>
      </c>
      <c r="E12" s="41">
        <v>12500</v>
      </c>
      <c r="F12" s="42">
        <v>37530</v>
      </c>
      <c r="G12" s="49">
        <v>81</v>
      </c>
      <c r="J12" s="57" t="s">
        <v>2098</v>
      </c>
      <c r="K12" s="87">
        <v>44979</v>
      </c>
      <c r="L12" s="57">
        <v>122</v>
      </c>
    </row>
    <row r="13" spans="1:12" ht="17.399999999999999" customHeight="1">
      <c r="A13" s="38" t="s">
        <v>933</v>
      </c>
      <c r="B13" s="38" t="s">
        <v>934</v>
      </c>
      <c r="C13" s="39" t="s">
        <v>926</v>
      </c>
      <c r="D13" s="40" t="s">
        <v>912</v>
      </c>
      <c r="E13" s="41">
        <v>9900</v>
      </c>
      <c r="F13" s="42">
        <v>37045</v>
      </c>
      <c r="G13" s="49">
        <v>43</v>
      </c>
      <c r="J13" s="57" t="s">
        <v>2099</v>
      </c>
      <c r="K13" s="87">
        <v>44980</v>
      </c>
      <c r="L13" s="57">
        <v>133</v>
      </c>
    </row>
    <row r="14" spans="1:12" ht="17.399999999999999" customHeight="1">
      <c r="A14" s="38" t="s">
        <v>935</v>
      </c>
      <c r="B14" s="38" t="s">
        <v>936</v>
      </c>
      <c r="C14" s="39" t="s">
        <v>926</v>
      </c>
      <c r="D14" s="40" t="s">
        <v>912</v>
      </c>
      <c r="E14" s="41">
        <v>9900</v>
      </c>
      <c r="F14" s="42">
        <v>36923</v>
      </c>
      <c r="G14" s="49">
        <v>66</v>
      </c>
      <c r="J14" s="57" t="s">
        <v>2100</v>
      </c>
      <c r="K14" s="87">
        <v>44980</v>
      </c>
      <c r="L14" s="57">
        <v>144</v>
      </c>
    </row>
    <row r="15" spans="1:12" ht="17.399999999999999" customHeight="1">
      <c r="A15" s="38" t="s">
        <v>937</v>
      </c>
      <c r="B15" s="38" t="s">
        <v>938</v>
      </c>
      <c r="C15" s="39" t="s">
        <v>926</v>
      </c>
      <c r="D15" s="40" t="s">
        <v>912</v>
      </c>
      <c r="E15" s="41">
        <v>13000</v>
      </c>
      <c r="F15" s="42">
        <v>36504</v>
      </c>
      <c r="G15" s="49">
        <v>47</v>
      </c>
      <c r="J15" s="57" t="s">
        <v>2101</v>
      </c>
      <c r="K15" s="87">
        <v>44980</v>
      </c>
      <c r="L15" s="57">
        <v>155</v>
      </c>
    </row>
    <row r="16" spans="1:12" ht="17.399999999999999" customHeight="1">
      <c r="A16" s="38" t="s">
        <v>939</v>
      </c>
      <c r="B16" s="38" t="s">
        <v>934</v>
      </c>
      <c r="C16" s="39" t="s">
        <v>926</v>
      </c>
      <c r="D16" s="39" t="s">
        <v>912</v>
      </c>
      <c r="E16" s="41">
        <v>6000</v>
      </c>
      <c r="F16" s="42">
        <v>36443</v>
      </c>
      <c r="G16" s="49">
        <v>72</v>
      </c>
      <c r="J16" s="57" t="s">
        <v>2102</v>
      </c>
      <c r="K16" s="87">
        <v>44983</v>
      </c>
      <c r="L16" s="57">
        <v>166</v>
      </c>
    </row>
    <row r="17" spans="1:12" ht="17.399999999999999" customHeight="1">
      <c r="A17" s="38" t="s">
        <v>940</v>
      </c>
      <c r="B17" s="38" t="s">
        <v>941</v>
      </c>
      <c r="C17" s="39" t="s">
        <v>926</v>
      </c>
      <c r="D17" s="40" t="s">
        <v>912</v>
      </c>
      <c r="E17" s="41">
        <v>4500</v>
      </c>
      <c r="F17" s="42">
        <v>35999</v>
      </c>
      <c r="G17" s="49">
        <v>62</v>
      </c>
      <c r="J17" s="57" t="s">
        <v>2103</v>
      </c>
      <c r="K17" s="87">
        <v>44984</v>
      </c>
      <c r="L17" s="57">
        <v>177</v>
      </c>
    </row>
    <row r="18" spans="1:12" ht="17.399999999999999" customHeight="1">
      <c r="A18" s="38" t="s">
        <v>942</v>
      </c>
      <c r="B18" s="38" t="s">
        <v>943</v>
      </c>
      <c r="C18" s="39" t="s">
        <v>944</v>
      </c>
      <c r="D18" s="40" t="s">
        <v>912</v>
      </c>
      <c r="E18" s="43">
        <v>9000</v>
      </c>
      <c r="F18" s="42">
        <v>38261</v>
      </c>
      <c r="G18" s="49">
        <v>65</v>
      </c>
      <c r="J18" s="57" t="s">
        <v>2104</v>
      </c>
      <c r="K18" s="87">
        <v>44985</v>
      </c>
      <c r="L18" s="57">
        <v>188</v>
      </c>
    </row>
    <row r="19" spans="1:12" ht="17.399999999999999" customHeight="1">
      <c r="A19" s="38" t="s">
        <v>945</v>
      </c>
      <c r="B19" s="38" t="s">
        <v>946</v>
      </c>
      <c r="C19" s="39" t="s">
        <v>944</v>
      </c>
      <c r="D19" s="39" t="s">
        <v>912</v>
      </c>
      <c r="E19" s="43">
        <v>8500</v>
      </c>
      <c r="F19" s="42">
        <v>35512</v>
      </c>
      <c r="G19" s="49">
        <v>73</v>
      </c>
      <c r="J19" s="57" t="s">
        <v>2105</v>
      </c>
      <c r="K19" s="87">
        <v>44986</v>
      </c>
      <c r="L19" s="57">
        <v>199</v>
      </c>
    </row>
    <row r="20" spans="1:12" ht="17.399999999999999" customHeight="1">
      <c r="A20" s="38" t="s">
        <v>947</v>
      </c>
      <c r="B20" s="38" t="s">
        <v>948</v>
      </c>
      <c r="C20" s="39" t="s">
        <v>944</v>
      </c>
      <c r="D20" s="39" t="s">
        <v>912</v>
      </c>
      <c r="E20" s="43">
        <v>8000</v>
      </c>
      <c r="F20" s="42">
        <v>38299</v>
      </c>
      <c r="G20" s="49">
        <v>77</v>
      </c>
    </row>
    <row r="21" spans="1:12" ht="17.399999999999999" customHeight="1">
      <c r="A21" s="38" t="s">
        <v>949</v>
      </c>
      <c r="B21" s="38" t="s">
        <v>950</v>
      </c>
      <c r="C21" s="39" t="s">
        <v>944</v>
      </c>
      <c r="D21" s="39" t="s">
        <v>912</v>
      </c>
      <c r="E21" s="43">
        <v>7600</v>
      </c>
      <c r="F21" s="42">
        <v>35956</v>
      </c>
      <c r="G21" s="49">
        <v>76</v>
      </c>
    </row>
    <row r="22" spans="1:12" ht="17.399999999999999" customHeight="1">
      <c r="A22" s="38" t="s">
        <v>951</v>
      </c>
      <c r="B22" s="38" t="s">
        <v>952</v>
      </c>
      <c r="C22" s="39" t="s">
        <v>944</v>
      </c>
      <c r="D22" s="40" t="s">
        <v>912</v>
      </c>
      <c r="E22" s="43">
        <v>6700</v>
      </c>
      <c r="F22" s="42">
        <v>37739</v>
      </c>
      <c r="G22" s="49">
        <v>63</v>
      </c>
    </row>
    <row r="23" spans="1:12" ht="17.399999999999999" customHeight="1">
      <c r="A23" s="38" t="s">
        <v>953</v>
      </c>
      <c r="B23" s="38" t="s">
        <v>954</v>
      </c>
      <c r="C23" s="39" t="s">
        <v>944</v>
      </c>
      <c r="D23" s="39" t="s">
        <v>912</v>
      </c>
      <c r="E23" s="43">
        <v>6000</v>
      </c>
      <c r="F23" s="42">
        <v>37191</v>
      </c>
      <c r="G23" s="49">
        <v>80</v>
      </c>
    </row>
    <row r="24" spans="1:12" ht="17.399999999999999" customHeight="1">
      <c r="A24" s="38" t="s">
        <v>955</v>
      </c>
      <c r="B24" s="38" t="s">
        <v>956</v>
      </c>
      <c r="C24" s="39" t="s">
        <v>957</v>
      </c>
      <c r="D24" s="39" t="s">
        <v>912</v>
      </c>
      <c r="E24" s="43">
        <v>9900</v>
      </c>
      <c r="F24" s="42">
        <v>36122</v>
      </c>
      <c r="G24" s="49">
        <v>92</v>
      </c>
    </row>
    <row r="25" spans="1:12" ht="17.399999999999999" customHeight="1">
      <c r="A25" s="38" t="s">
        <v>958</v>
      </c>
      <c r="B25" s="38" t="s">
        <v>959</v>
      </c>
      <c r="C25" s="39" t="s">
        <v>957</v>
      </c>
      <c r="D25" s="39" t="s">
        <v>912</v>
      </c>
      <c r="E25" s="41">
        <v>11500</v>
      </c>
      <c r="F25" s="42">
        <v>35634</v>
      </c>
      <c r="G25" s="49">
        <v>72</v>
      </c>
    </row>
    <row r="26" spans="1:12" ht="17.399999999999999" customHeight="1">
      <c r="A26" s="38" t="s">
        <v>960</v>
      </c>
      <c r="B26" s="38" t="s">
        <v>961</v>
      </c>
      <c r="C26" s="39" t="s">
        <v>957</v>
      </c>
      <c r="D26" s="39" t="s">
        <v>912</v>
      </c>
      <c r="E26" s="41">
        <v>10000</v>
      </c>
      <c r="F26" s="42">
        <v>37165</v>
      </c>
      <c r="G26" s="49">
        <v>61</v>
      </c>
    </row>
    <row r="27" spans="1:12" ht="17.399999999999999" customHeight="1">
      <c r="A27" s="38" t="s">
        <v>962</v>
      </c>
      <c r="B27" s="38" t="s">
        <v>963</v>
      </c>
      <c r="C27" s="39" t="s">
        <v>957</v>
      </c>
      <c r="D27" s="39" t="s">
        <v>912</v>
      </c>
      <c r="E27" s="41">
        <v>10000</v>
      </c>
      <c r="F27" s="42">
        <v>37773</v>
      </c>
      <c r="G27" s="49">
        <v>45</v>
      </c>
    </row>
    <row r="28" spans="1:12" ht="17.399999999999999" customHeight="1">
      <c r="A28" s="38" t="s">
        <v>964</v>
      </c>
      <c r="B28" s="38" t="s">
        <v>965</v>
      </c>
      <c r="C28" s="39" t="s">
        <v>957</v>
      </c>
      <c r="D28" s="40" t="s">
        <v>912</v>
      </c>
      <c r="E28" s="41">
        <v>10000</v>
      </c>
      <c r="F28" s="42">
        <v>37795</v>
      </c>
      <c r="G28" s="49">
        <v>68</v>
      </c>
    </row>
    <row r="29" spans="1:12" ht="17.399999999999999" customHeight="1">
      <c r="A29" s="38" t="s">
        <v>966</v>
      </c>
      <c r="B29" s="38" t="s">
        <v>967</v>
      </c>
      <c r="C29" s="39" t="s">
        <v>957</v>
      </c>
      <c r="D29" s="39" t="s">
        <v>912</v>
      </c>
      <c r="E29" s="41">
        <v>10000</v>
      </c>
      <c r="F29" s="42">
        <v>38355</v>
      </c>
      <c r="G29" s="49">
        <v>81</v>
      </c>
    </row>
    <row r="30" spans="1:12" ht="17.399999999999999" customHeight="1">
      <c r="A30" s="38" t="s">
        <v>968</v>
      </c>
      <c r="B30" s="38" t="s">
        <v>969</v>
      </c>
      <c r="C30" s="39" t="s">
        <v>957</v>
      </c>
      <c r="D30" s="39" t="s">
        <v>912</v>
      </c>
      <c r="E30" s="41">
        <v>8000</v>
      </c>
      <c r="F30" s="42">
        <v>38384</v>
      </c>
      <c r="G30" s="49">
        <v>84</v>
      </c>
    </row>
    <row r="31" spans="1:12" ht="17.399999999999999" customHeight="1">
      <c r="A31" s="38" t="s">
        <v>970</v>
      </c>
      <c r="B31" s="38" t="s">
        <v>971</v>
      </c>
      <c r="C31" s="39" t="s">
        <v>957</v>
      </c>
      <c r="D31" s="39" t="s">
        <v>912</v>
      </c>
      <c r="E31" s="41">
        <v>4000</v>
      </c>
      <c r="F31" s="42">
        <v>36078</v>
      </c>
      <c r="G31" s="49">
        <v>62</v>
      </c>
    </row>
    <row r="32" spans="1:12" ht="17.399999999999999" customHeight="1">
      <c r="A32" s="38" t="s">
        <v>972</v>
      </c>
      <c r="B32" s="38" t="s">
        <v>973</v>
      </c>
      <c r="C32" s="39" t="s">
        <v>903</v>
      </c>
      <c r="D32" s="39" t="s">
        <v>912</v>
      </c>
      <c r="E32" s="41">
        <v>13000</v>
      </c>
      <c r="F32" s="42">
        <v>37895</v>
      </c>
      <c r="G32" s="49">
        <v>68</v>
      </c>
    </row>
    <row r="33" spans="1:7" ht="17.399999999999999" customHeight="1">
      <c r="A33" s="38" t="s">
        <v>974</v>
      </c>
      <c r="B33" s="38" t="s">
        <v>975</v>
      </c>
      <c r="C33" s="39" t="s">
        <v>903</v>
      </c>
      <c r="D33" s="39" t="s">
        <v>912</v>
      </c>
      <c r="E33" s="41">
        <v>10000</v>
      </c>
      <c r="F33" s="42">
        <v>37840</v>
      </c>
      <c r="G33" s="49">
        <v>41</v>
      </c>
    </row>
    <row r="34" spans="1:7" ht="17.399999999999999" customHeight="1">
      <c r="A34" s="38" t="s">
        <v>976</v>
      </c>
      <c r="B34" s="38" t="s">
        <v>977</v>
      </c>
      <c r="C34" s="39" t="s">
        <v>903</v>
      </c>
      <c r="D34" s="39" t="s">
        <v>912</v>
      </c>
      <c r="E34" s="41">
        <v>10000</v>
      </c>
      <c r="F34" s="42">
        <v>37851</v>
      </c>
      <c r="G34" s="49">
        <v>81</v>
      </c>
    </row>
    <row r="35" spans="1:7" ht="17.399999999999999" customHeight="1">
      <c r="A35" s="38" t="s">
        <v>978</v>
      </c>
      <c r="B35" s="38" t="s">
        <v>979</v>
      </c>
      <c r="C35" s="39" t="s">
        <v>903</v>
      </c>
      <c r="D35" s="39" t="s">
        <v>912</v>
      </c>
      <c r="E35" s="41">
        <v>10000</v>
      </c>
      <c r="F35" s="42">
        <v>38504</v>
      </c>
      <c r="G35" s="49">
        <v>52</v>
      </c>
    </row>
    <row r="36" spans="1:7" ht="17.399999999999999" customHeight="1">
      <c r="A36" s="38" t="s">
        <v>980</v>
      </c>
      <c r="B36" s="38" t="s">
        <v>981</v>
      </c>
      <c r="C36" s="39" t="s">
        <v>903</v>
      </c>
      <c r="D36" s="39" t="s">
        <v>912</v>
      </c>
      <c r="E36" s="41">
        <v>9900</v>
      </c>
      <c r="F36" s="42">
        <v>38411</v>
      </c>
      <c r="G36" s="49">
        <v>57</v>
      </c>
    </row>
    <row r="37" spans="1:7" ht="17.399999999999999" customHeight="1">
      <c r="A37" s="38" t="s">
        <v>982</v>
      </c>
      <c r="B37" s="38" t="s">
        <v>983</v>
      </c>
      <c r="C37" s="39" t="s">
        <v>903</v>
      </c>
      <c r="D37" s="39" t="s">
        <v>912</v>
      </c>
      <c r="E37" s="41">
        <v>9000</v>
      </c>
      <c r="F37" s="42">
        <v>36654</v>
      </c>
      <c r="G37" s="49">
        <v>98</v>
      </c>
    </row>
    <row r="38" spans="1:7" ht="17.399999999999999" customHeight="1">
      <c r="A38" s="38" t="s">
        <v>984</v>
      </c>
      <c r="B38" s="38" t="s">
        <v>985</v>
      </c>
      <c r="C38" s="39" t="s">
        <v>903</v>
      </c>
      <c r="D38" s="39" t="s">
        <v>912</v>
      </c>
      <c r="E38" s="41">
        <v>9000</v>
      </c>
      <c r="F38" s="42">
        <v>37288</v>
      </c>
      <c r="G38" s="49">
        <v>50</v>
      </c>
    </row>
    <row r="39" spans="1:7" ht="17.399999999999999" customHeight="1">
      <c r="A39" s="38" t="s">
        <v>986</v>
      </c>
      <c r="B39" s="38" t="s">
        <v>987</v>
      </c>
      <c r="C39" s="39" t="s">
        <v>903</v>
      </c>
      <c r="D39" s="39" t="s">
        <v>912</v>
      </c>
      <c r="E39" s="41">
        <v>8500</v>
      </c>
      <c r="F39" s="42">
        <v>36201</v>
      </c>
      <c r="G39" s="49">
        <v>49</v>
      </c>
    </row>
    <row r="40" spans="1:7" ht="17.399999999999999" customHeight="1">
      <c r="A40" s="38" t="s">
        <v>988</v>
      </c>
      <c r="B40" s="38" t="s">
        <v>989</v>
      </c>
      <c r="C40" s="39" t="s">
        <v>903</v>
      </c>
      <c r="D40" s="39" t="s">
        <v>912</v>
      </c>
      <c r="E40" s="41">
        <v>7100</v>
      </c>
      <c r="F40" s="42">
        <v>36678</v>
      </c>
      <c r="G40" s="49">
        <v>56</v>
      </c>
    </row>
    <row r="41" spans="1:7" ht="17.399999999999999" customHeight="1">
      <c r="A41" s="38" t="s">
        <v>990</v>
      </c>
      <c r="B41" s="38" t="s">
        <v>991</v>
      </c>
      <c r="C41" s="39" t="s">
        <v>903</v>
      </c>
      <c r="D41" s="39" t="s">
        <v>912</v>
      </c>
      <c r="E41" s="41">
        <v>6000</v>
      </c>
      <c r="F41" s="42">
        <v>38131</v>
      </c>
      <c r="G41" s="49">
        <v>55</v>
      </c>
    </row>
    <row r="42" spans="1:7" ht="17.399999999999999" customHeight="1">
      <c r="A42" s="38" t="s">
        <v>992</v>
      </c>
      <c r="B42" s="38" t="s">
        <v>993</v>
      </c>
      <c r="C42" s="39" t="s">
        <v>903</v>
      </c>
      <c r="D42" s="39" t="s">
        <v>912</v>
      </c>
      <c r="E42" s="41">
        <v>4000</v>
      </c>
      <c r="F42" s="42">
        <v>35757</v>
      </c>
      <c r="G42" s="49">
        <v>53</v>
      </c>
    </row>
    <row r="43" spans="1:7" ht="17.399999999999999" customHeight="1">
      <c r="A43" s="38" t="s">
        <v>994</v>
      </c>
      <c r="B43" s="38" t="s">
        <v>995</v>
      </c>
      <c r="C43" s="39" t="s">
        <v>911</v>
      </c>
      <c r="D43" s="39" t="s">
        <v>996</v>
      </c>
      <c r="E43" s="41">
        <v>11000</v>
      </c>
      <c r="F43" s="42">
        <v>37712</v>
      </c>
      <c r="G43" s="49">
        <v>68</v>
      </c>
    </row>
    <row r="44" spans="1:7" ht="17.399999999999999" customHeight="1">
      <c r="A44" s="38" t="s">
        <v>997</v>
      </c>
      <c r="B44" s="38" t="s">
        <v>998</v>
      </c>
      <c r="C44" s="39" t="s">
        <v>911</v>
      </c>
      <c r="D44" s="39" t="s">
        <v>996</v>
      </c>
      <c r="E44" s="41">
        <v>11000</v>
      </c>
      <c r="F44" s="42">
        <v>37767</v>
      </c>
      <c r="G44" s="49">
        <v>94</v>
      </c>
    </row>
    <row r="45" spans="1:7" ht="17.399999999999999" customHeight="1">
      <c r="A45" s="38" t="s">
        <v>999</v>
      </c>
      <c r="B45" s="38" t="s">
        <v>1000</v>
      </c>
      <c r="C45" s="39" t="s">
        <v>911</v>
      </c>
      <c r="D45" s="39" t="s">
        <v>996</v>
      </c>
      <c r="E45" s="41">
        <v>10000</v>
      </c>
      <c r="F45" s="42">
        <v>38322</v>
      </c>
      <c r="G45" s="49">
        <v>93</v>
      </c>
    </row>
    <row r="46" spans="1:7" ht="17.399999999999999" customHeight="1">
      <c r="A46" s="38" t="s">
        <v>1001</v>
      </c>
      <c r="B46" s="38" t="s">
        <v>1002</v>
      </c>
      <c r="C46" s="39" t="s">
        <v>911</v>
      </c>
      <c r="D46" s="39" t="s">
        <v>996</v>
      </c>
      <c r="E46" s="41">
        <v>9900</v>
      </c>
      <c r="F46" s="42">
        <v>35573</v>
      </c>
      <c r="G46" s="49">
        <v>51</v>
      </c>
    </row>
    <row r="47" spans="1:7" ht="17.399999999999999" customHeight="1">
      <c r="A47" s="38" t="s">
        <v>1003</v>
      </c>
      <c r="B47" s="38" t="s">
        <v>1004</v>
      </c>
      <c r="C47" s="39" t="s">
        <v>911</v>
      </c>
      <c r="D47" s="39" t="s">
        <v>996</v>
      </c>
      <c r="E47" s="41">
        <v>9000</v>
      </c>
      <c r="F47" s="42">
        <v>38047</v>
      </c>
      <c r="G47" s="49">
        <v>83</v>
      </c>
    </row>
    <row r="48" spans="1:7" ht="17.399999999999999" customHeight="1">
      <c r="A48" s="38" t="s">
        <v>1005</v>
      </c>
      <c r="B48" s="38" t="s">
        <v>1006</v>
      </c>
      <c r="C48" s="39" t="s">
        <v>911</v>
      </c>
      <c r="D48" s="39" t="s">
        <v>996</v>
      </c>
      <c r="E48" s="41">
        <v>7900</v>
      </c>
      <c r="F48" s="42">
        <v>37104</v>
      </c>
      <c r="G48" s="49">
        <v>92</v>
      </c>
    </row>
    <row r="49" spans="1:7" ht="17.399999999999999" customHeight="1">
      <c r="A49" s="38" t="s">
        <v>1007</v>
      </c>
      <c r="B49" s="38" t="s">
        <v>1008</v>
      </c>
      <c r="C49" s="39" t="s">
        <v>911</v>
      </c>
      <c r="D49" s="39" t="s">
        <v>996</v>
      </c>
      <c r="E49" s="41">
        <v>5500</v>
      </c>
      <c r="F49" s="42">
        <v>38327</v>
      </c>
      <c r="G49" s="49">
        <v>75</v>
      </c>
    </row>
    <row r="50" spans="1:7" ht="17.399999999999999" customHeight="1">
      <c r="A50" s="38" t="s">
        <v>1009</v>
      </c>
      <c r="B50" s="38" t="s">
        <v>1010</v>
      </c>
      <c r="C50" s="39" t="s">
        <v>911</v>
      </c>
      <c r="D50" s="39" t="s">
        <v>996</v>
      </c>
      <c r="E50" s="41">
        <v>3400</v>
      </c>
      <c r="F50" s="42">
        <v>36017</v>
      </c>
      <c r="G50" s="49">
        <v>77</v>
      </c>
    </row>
    <row r="51" spans="1:7" ht="17.399999999999999" customHeight="1">
      <c r="A51" s="38" t="s">
        <v>1011</v>
      </c>
      <c r="B51" s="38" t="s">
        <v>1012</v>
      </c>
      <c r="C51" s="39" t="s">
        <v>926</v>
      </c>
      <c r="D51" s="39" t="s">
        <v>996</v>
      </c>
      <c r="E51" s="41">
        <v>4500</v>
      </c>
      <c r="F51" s="42">
        <v>38443</v>
      </c>
      <c r="G51" s="49">
        <v>66</v>
      </c>
    </row>
    <row r="52" spans="1:7" ht="17.399999999999999" customHeight="1">
      <c r="A52" s="38" t="s">
        <v>1013</v>
      </c>
      <c r="B52" s="38" t="s">
        <v>1014</v>
      </c>
      <c r="C52" s="39" t="s">
        <v>926</v>
      </c>
      <c r="D52" s="39" t="s">
        <v>996</v>
      </c>
      <c r="E52" s="41">
        <v>14000</v>
      </c>
      <c r="F52" s="42">
        <v>38383</v>
      </c>
      <c r="G52" s="49">
        <v>72</v>
      </c>
    </row>
    <row r="53" spans="1:7" ht="17.399999999999999" customHeight="1">
      <c r="A53" s="38" t="s">
        <v>1015</v>
      </c>
      <c r="B53" s="38" t="s">
        <v>1016</v>
      </c>
      <c r="C53" s="39" t="s">
        <v>926</v>
      </c>
      <c r="D53" s="39" t="s">
        <v>996</v>
      </c>
      <c r="E53" s="41">
        <v>12000</v>
      </c>
      <c r="F53" s="42">
        <v>38103</v>
      </c>
      <c r="G53" s="49">
        <v>88</v>
      </c>
    </row>
    <row r="54" spans="1:7" ht="17.399999999999999" customHeight="1">
      <c r="A54" s="38" t="s">
        <v>1017</v>
      </c>
      <c r="B54" s="38" t="s">
        <v>1018</v>
      </c>
      <c r="C54" s="39" t="s">
        <v>926</v>
      </c>
      <c r="D54" s="39" t="s">
        <v>996</v>
      </c>
      <c r="E54" s="41">
        <v>7900</v>
      </c>
      <c r="F54" s="42">
        <v>37834</v>
      </c>
      <c r="G54" s="49">
        <v>54</v>
      </c>
    </row>
    <row r="55" spans="1:7" ht="17.399999999999999" customHeight="1">
      <c r="A55" s="38" t="s">
        <v>1019</v>
      </c>
      <c r="B55" s="38" t="s">
        <v>1020</v>
      </c>
      <c r="C55" s="39" t="s">
        <v>926</v>
      </c>
      <c r="D55" s="39" t="s">
        <v>996</v>
      </c>
      <c r="E55" s="41">
        <v>14000</v>
      </c>
      <c r="F55" s="42">
        <v>37823</v>
      </c>
      <c r="G55" s="49">
        <v>93</v>
      </c>
    </row>
    <row r="56" spans="1:7" ht="17.399999999999999" customHeight="1">
      <c r="A56" s="38" t="s">
        <v>1021</v>
      </c>
      <c r="B56" s="38" t="s">
        <v>1022</v>
      </c>
      <c r="C56" s="39" t="s">
        <v>926</v>
      </c>
      <c r="D56" s="39" t="s">
        <v>996</v>
      </c>
      <c r="E56" s="41">
        <v>12000</v>
      </c>
      <c r="F56" s="42">
        <v>37226</v>
      </c>
      <c r="G56" s="49">
        <v>40</v>
      </c>
    </row>
    <row r="57" spans="1:7" ht="17.399999999999999" customHeight="1">
      <c r="A57" s="38" t="s">
        <v>1023</v>
      </c>
      <c r="B57" s="38" t="s">
        <v>1024</v>
      </c>
      <c r="C57" s="39" t="s">
        <v>926</v>
      </c>
      <c r="D57" s="39" t="s">
        <v>996</v>
      </c>
      <c r="E57" s="41">
        <v>10000</v>
      </c>
      <c r="F57" s="42">
        <v>36360</v>
      </c>
      <c r="G57" s="49">
        <v>83</v>
      </c>
    </row>
    <row r="58" spans="1:7" ht="17.399999999999999" customHeight="1">
      <c r="A58" s="38" t="s">
        <v>1025</v>
      </c>
      <c r="B58" s="38" t="s">
        <v>1026</v>
      </c>
      <c r="C58" s="39" t="s">
        <v>926</v>
      </c>
      <c r="D58" s="39" t="s">
        <v>996</v>
      </c>
      <c r="E58" s="44">
        <v>78000</v>
      </c>
      <c r="F58" s="45">
        <v>36139</v>
      </c>
      <c r="G58" s="49">
        <v>51</v>
      </c>
    </row>
    <row r="59" spans="1:7" ht="17.399999999999999" customHeight="1">
      <c r="A59" s="38" t="s">
        <v>1027</v>
      </c>
      <c r="B59" s="38" t="s">
        <v>1028</v>
      </c>
      <c r="C59" s="39" t="s">
        <v>926</v>
      </c>
      <c r="D59" s="39" t="s">
        <v>996</v>
      </c>
      <c r="E59" s="41">
        <v>10000</v>
      </c>
      <c r="F59" s="42">
        <v>35696</v>
      </c>
      <c r="G59" s="49">
        <v>84</v>
      </c>
    </row>
    <row r="60" spans="1:7" ht="17.399999999999999" customHeight="1">
      <c r="A60" s="38" t="s">
        <v>1029</v>
      </c>
      <c r="B60" s="38" t="s">
        <v>1030</v>
      </c>
      <c r="C60" s="39" t="s">
        <v>944</v>
      </c>
      <c r="D60" s="39" t="s">
        <v>996</v>
      </c>
      <c r="E60" s="43">
        <v>9900</v>
      </c>
      <c r="F60" s="42">
        <v>36739</v>
      </c>
      <c r="G60" s="49">
        <v>84</v>
      </c>
    </row>
    <row r="61" spans="1:7" ht="17.399999999999999" customHeight="1">
      <c r="A61" s="38" t="s">
        <v>1031</v>
      </c>
      <c r="B61" s="38" t="s">
        <v>1032</v>
      </c>
      <c r="C61" s="39" t="s">
        <v>944</v>
      </c>
      <c r="D61" s="39" t="s">
        <v>996</v>
      </c>
      <c r="E61" s="43">
        <v>9000</v>
      </c>
      <c r="F61" s="42">
        <v>37956</v>
      </c>
      <c r="G61" s="49">
        <v>60</v>
      </c>
    </row>
    <row r="62" spans="1:7" ht="17.399999999999999" customHeight="1">
      <c r="A62" s="38" t="s">
        <v>1033</v>
      </c>
      <c r="B62" s="38" t="s">
        <v>1034</v>
      </c>
      <c r="C62" s="39" t="s">
        <v>944</v>
      </c>
      <c r="D62" s="39" t="s">
        <v>996</v>
      </c>
      <c r="E62" s="43">
        <v>9000</v>
      </c>
      <c r="F62" s="42">
        <v>38439</v>
      </c>
      <c r="G62" s="49">
        <v>94</v>
      </c>
    </row>
    <row r="63" spans="1:7" ht="17.399999999999999" customHeight="1">
      <c r="A63" s="38" t="s">
        <v>1035</v>
      </c>
      <c r="B63" s="38" t="s">
        <v>1036</v>
      </c>
      <c r="C63" s="39" t="s">
        <v>944</v>
      </c>
      <c r="D63" s="39" t="s">
        <v>996</v>
      </c>
      <c r="E63" s="43">
        <v>8000</v>
      </c>
      <c r="F63" s="42">
        <v>38565</v>
      </c>
      <c r="G63" s="49">
        <v>43</v>
      </c>
    </row>
    <row r="64" spans="1:7" ht="17.399999999999999" customHeight="1">
      <c r="A64" s="38" t="s">
        <v>1037</v>
      </c>
      <c r="B64" s="38" t="s">
        <v>1038</v>
      </c>
      <c r="C64" s="39" t="s">
        <v>944</v>
      </c>
      <c r="D64" s="39" t="s">
        <v>996</v>
      </c>
      <c r="E64" s="43">
        <v>7500</v>
      </c>
      <c r="F64" s="42">
        <v>37879</v>
      </c>
      <c r="G64" s="49">
        <v>53</v>
      </c>
    </row>
    <row r="65" spans="1:7" ht="17.399999999999999" customHeight="1">
      <c r="A65" s="38" t="s">
        <v>1039</v>
      </c>
      <c r="B65" s="38" t="s">
        <v>1040</v>
      </c>
      <c r="C65" s="39" t="s">
        <v>944</v>
      </c>
      <c r="D65" s="39" t="s">
        <v>996</v>
      </c>
      <c r="E65" s="43">
        <v>4500</v>
      </c>
      <c r="F65" s="42">
        <v>35818</v>
      </c>
      <c r="G65" s="49">
        <v>94</v>
      </c>
    </row>
    <row r="66" spans="1:7" ht="17.399999999999999" customHeight="1">
      <c r="A66" s="38" t="s">
        <v>1041</v>
      </c>
      <c r="B66" s="38" t="s">
        <v>1042</v>
      </c>
      <c r="C66" s="39" t="s">
        <v>944</v>
      </c>
      <c r="D66" s="39" t="s">
        <v>996</v>
      </c>
      <c r="E66" s="41">
        <v>4000</v>
      </c>
      <c r="F66" s="42">
        <v>38159</v>
      </c>
      <c r="G66" s="49">
        <v>43</v>
      </c>
    </row>
    <row r="67" spans="1:7" ht="17.399999999999999" customHeight="1">
      <c r="A67" s="38" t="s">
        <v>1043</v>
      </c>
      <c r="B67" s="38" t="s">
        <v>1044</v>
      </c>
      <c r="C67" s="39" t="s">
        <v>957</v>
      </c>
      <c r="D67" s="39" t="s">
        <v>996</v>
      </c>
      <c r="E67" s="41">
        <v>10000</v>
      </c>
      <c r="F67" s="42">
        <v>36382</v>
      </c>
      <c r="G67" s="49">
        <v>81</v>
      </c>
    </row>
    <row r="68" spans="1:7" ht="17.399999999999999" customHeight="1">
      <c r="A68" s="38" t="s">
        <v>1045</v>
      </c>
      <c r="B68" s="38" t="s">
        <v>1046</v>
      </c>
      <c r="C68" s="39" t="s">
        <v>957</v>
      </c>
      <c r="D68" s="39" t="s">
        <v>996</v>
      </c>
      <c r="E68" s="41">
        <v>10000</v>
      </c>
      <c r="F68" s="42">
        <v>38687</v>
      </c>
      <c r="G68" s="49">
        <v>78</v>
      </c>
    </row>
    <row r="69" spans="1:7" ht="17.399999999999999" customHeight="1">
      <c r="A69" s="38" t="s">
        <v>1047</v>
      </c>
      <c r="B69" s="38" t="s">
        <v>1048</v>
      </c>
      <c r="C69" s="39" t="s">
        <v>957</v>
      </c>
      <c r="D69" s="39" t="s">
        <v>996</v>
      </c>
      <c r="E69" s="41">
        <v>9000</v>
      </c>
      <c r="F69" s="42">
        <v>35938</v>
      </c>
      <c r="G69" s="49">
        <v>42</v>
      </c>
    </row>
    <row r="70" spans="1:7" ht="17.399999999999999" customHeight="1">
      <c r="A70" s="38" t="s">
        <v>1049</v>
      </c>
      <c r="B70" s="38" t="s">
        <v>977</v>
      </c>
      <c r="C70" s="39" t="s">
        <v>957</v>
      </c>
      <c r="D70" s="39" t="s">
        <v>996</v>
      </c>
      <c r="E70" s="41">
        <v>9000</v>
      </c>
      <c r="F70" s="42">
        <v>36861</v>
      </c>
      <c r="G70" s="49">
        <v>59</v>
      </c>
    </row>
    <row r="71" spans="1:7" ht="17.399999999999999" customHeight="1">
      <c r="A71" s="38" t="s">
        <v>1050</v>
      </c>
      <c r="B71" s="38" t="s">
        <v>1051</v>
      </c>
      <c r="C71" s="39" t="s">
        <v>957</v>
      </c>
      <c r="D71" s="39" t="s">
        <v>996</v>
      </c>
      <c r="E71" s="41">
        <v>9000</v>
      </c>
      <c r="F71" s="42">
        <v>38078</v>
      </c>
      <c r="G71" s="49">
        <v>60</v>
      </c>
    </row>
    <row r="72" spans="1:7" ht="17.399999999999999" customHeight="1">
      <c r="A72" s="38" t="s">
        <v>1052</v>
      </c>
      <c r="B72" s="38" t="s">
        <v>1053</v>
      </c>
      <c r="C72" s="39" t="s">
        <v>957</v>
      </c>
      <c r="D72" s="39" t="s">
        <v>996</v>
      </c>
      <c r="E72" s="41">
        <v>8000</v>
      </c>
      <c r="F72" s="42">
        <v>38495</v>
      </c>
      <c r="G72" s="49">
        <v>99</v>
      </c>
    </row>
    <row r="73" spans="1:7" ht="17.399999999999999" customHeight="1">
      <c r="A73" s="38" t="s">
        <v>1054</v>
      </c>
      <c r="B73" s="38" t="s">
        <v>1055</v>
      </c>
      <c r="C73" s="39" t="s">
        <v>957</v>
      </c>
      <c r="D73" s="39" t="s">
        <v>996</v>
      </c>
      <c r="E73" s="41">
        <v>6000</v>
      </c>
      <c r="F73" s="42">
        <v>38215</v>
      </c>
      <c r="G73" s="49">
        <v>91</v>
      </c>
    </row>
    <row r="74" spans="1:7" ht="17.399999999999999" customHeight="1">
      <c r="A74" s="38" t="s">
        <v>1056</v>
      </c>
      <c r="B74" s="38" t="s">
        <v>1057</v>
      </c>
      <c r="C74" s="39" t="s">
        <v>957</v>
      </c>
      <c r="D74" s="39" t="s">
        <v>996</v>
      </c>
      <c r="E74" s="41">
        <v>5000</v>
      </c>
      <c r="F74" s="42">
        <v>37935</v>
      </c>
      <c r="G74" s="49">
        <v>49</v>
      </c>
    </row>
    <row r="75" spans="1:7" ht="17.399999999999999" customHeight="1">
      <c r="A75" s="38" t="s">
        <v>1058</v>
      </c>
      <c r="B75" s="38" t="s">
        <v>1059</v>
      </c>
      <c r="C75" s="39" t="s">
        <v>957</v>
      </c>
      <c r="D75" s="39" t="s">
        <v>996</v>
      </c>
      <c r="E75" s="41">
        <v>4500</v>
      </c>
      <c r="F75" s="42">
        <v>37469</v>
      </c>
      <c r="G75" s="49">
        <v>49</v>
      </c>
    </row>
    <row r="76" spans="1:7" ht="17.399999999999999" customHeight="1">
      <c r="A76" s="38" t="s">
        <v>1060</v>
      </c>
      <c r="B76" s="38" t="s">
        <v>1061</v>
      </c>
      <c r="C76" s="39" t="s">
        <v>903</v>
      </c>
      <c r="D76" s="39" t="s">
        <v>996</v>
      </c>
      <c r="E76" s="41">
        <v>57000</v>
      </c>
      <c r="F76" s="42">
        <v>38271</v>
      </c>
      <c r="G76" s="49">
        <v>58</v>
      </c>
    </row>
    <row r="77" spans="1:7" ht="17.399999999999999" customHeight="1">
      <c r="A77" s="38" t="s">
        <v>1062</v>
      </c>
      <c r="B77" s="38" t="s">
        <v>1063</v>
      </c>
      <c r="C77" s="39" t="s">
        <v>903</v>
      </c>
      <c r="D77" s="39" t="s">
        <v>996</v>
      </c>
      <c r="E77" s="41">
        <v>13000</v>
      </c>
      <c r="F77" s="42">
        <v>37991</v>
      </c>
      <c r="G77" s="49">
        <v>98</v>
      </c>
    </row>
    <row r="78" spans="1:7" ht="17.399999999999999" customHeight="1">
      <c r="A78" s="38" t="s">
        <v>1064</v>
      </c>
      <c r="B78" s="38" t="s">
        <v>1065</v>
      </c>
      <c r="C78" s="39" t="s">
        <v>903</v>
      </c>
      <c r="D78" s="39" t="s">
        <v>996</v>
      </c>
      <c r="E78" s="41">
        <v>12500</v>
      </c>
      <c r="F78" s="42">
        <v>36061</v>
      </c>
      <c r="G78" s="49">
        <v>83</v>
      </c>
    </row>
    <row r="79" spans="1:7" ht="17.399999999999999" customHeight="1">
      <c r="A79" s="38" t="s">
        <v>1066</v>
      </c>
      <c r="B79" s="38" t="s">
        <v>1067</v>
      </c>
      <c r="C79" s="39" t="s">
        <v>903</v>
      </c>
      <c r="D79" s="39" t="s">
        <v>996</v>
      </c>
      <c r="E79" s="41">
        <v>9900</v>
      </c>
      <c r="F79" s="42">
        <v>38551</v>
      </c>
      <c r="G79" s="49">
        <v>64</v>
      </c>
    </row>
    <row r="80" spans="1:7" ht="17.399999999999999" customHeight="1">
      <c r="A80" s="38" t="s">
        <v>1068</v>
      </c>
      <c r="B80" s="38" t="s">
        <v>1069</v>
      </c>
      <c r="C80" s="39" t="s">
        <v>903</v>
      </c>
      <c r="D80" s="39" t="s">
        <v>996</v>
      </c>
      <c r="E80" s="41">
        <v>9000</v>
      </c>
      <c r="F80" s="42">
        <v>37545</v>
      </c>
      <c r="G80" s="49">
        <v>63</v>
      </c>
    </row>
    <row r="81" spans="1:7" ht="17.399999999999999" customHeight="1">
      <c r="A81" s="38" t="s">
        <v>1070</v>
      </c>
      <c r="B81" s="38" t="s">
        <v>1071</v>
      </c>
      <c r="C81" s="39" t="s">
        <v>903</v>
      </c>
      <c r="D81" s="39" t="s">
        <v>996</v>
      </c>
      <c r="E81" s="41">
        <v>8500</v>
      </c>
      <c r="F81" s="42">
        <v>36504</v>
      </c>
      <c r="G81" s="49">
        <v>46</v>
      </c>
    </row>
    <row r="82" spans="1:7" ht="17.399999999999999" customHeight="1">
      <c r="A82" s="38" t="s">
        <v>1072</v>
      </c>
      <c r="B82" s="38" t="s">
        <v>1073</v>
      </c>
      <c r="C82" s="39" t="s">
        <v>903</v>
      </c>
      <c r="D82" s="39" t="s">
        <v>996</v>
      </c>
      <c r="E82" s="41">
        <v>8500</v>
      </c>
      <c r="F82" s="42">
        <v>38200</v>
      </c>
      <c r="G82" s="49">
        <v>82</v>
      </c>
    </row>
    <row r="83" spans="1:7" ht="17.399999999999999" customHeight="1">
      <c r="A83" s="38" t="s">
        <v>1074</v>
      </c>
      <c r="B83" s="38" t="s">
        <v>1075</v>
      </c>
      <c r="C83" s="39" t="s">
        <v>903</v>
      </c>
      <c r="D83" s="39" t="s">
        <v>996</v>
      </c>
      <c r="E83" s="41">
        <v>8000</v>
      </c>
      <c r="F83" s="42">
        <v>35895</v>
      </c>
      <c r="G83" s="49">
        <v>48</v>
      </c>
    </row>
    <row r="84" spans="1:7" ht="17.399999999999999" customHeight="1">
      <c r="A84" s="38" t="s">
        <v>1076</v>
      </c>
      <c r="B84" s="38" t="s">
        <v>1077</v>
      </c>
      <c r="C84" s="39" t="s">
        <v>903</v>
      </c>
      <c r="D84" s="39" t="s">
        <v>996</v>
      </c>
      <c r="E84" s="41">
        <v>7600</v>
      </c>
      <c r="F84" s="42">
        <v>36982</v>
      </c>
      <c r="G84" s="49">
        <v>61</v>
      </c>
    </row>
    <row r="85" spans="1:7" ht="17.399999999999999" customHeight="1">
      <c r="A85" s="38" t="s">
        <v>1078</v>
      </c>
      <c r="B85" s="38" t="s">
        <v>1079</v>
      </c>
      <c r="C85" s="39" t="s">
        <v>903</v>
      </c>
      <c r="D85" s="39" t="s">
        <v>996</v>
      </c>
      <c r="E85" s="41">
        <v>6700</v>
      </c>
      <c r="F85" s="42">
        <v>37591</v>
      </c>
      <c r="G85" s="49">
        <v>83</v>
      </c>
    </row>
    <row r="86" spans="1:7" ht="17.399999999999999" customHeight="1">
      <c r="A86" s="38" t="s">
        <v>1080</v>
      </c>
      <c r="B86" s="38" t="s">
        <v>1081</v>
      </c>
      <c r="C86" s="39" t="s">
        <v>911</v>
      </c>
      <c r="D86" s="39" t="s">
        <v>1082</v>
      </c>
      <c r="E86" s="41">
        <v>11000</v>
      </c>
      <c r="F86" s="42">
        <v>37565</v>
      </c>
      <c r="G86" s="49">
        <v>77</v>
      </c>
    </row>
    <row r="87" spans="1:7" ht="17.399999999999999" customHeight="1">
      <c r="A87" s="38" t="s">
        <v>1083</v>
      </c>
      <c r="B87" s="38" t="s">
        <v>1084</v>
      </c>
      <c r="C87" s="39" t="s">
        <v>911</v>
      </c>
      <c r="D87" s="39" t="s">
        <v>1082</v>
      </c>
      <c r="E87" s="41">
        <v>11000</v>
      </c>
      <c r="F87" s="42">
        <v>37837</v>
      </c>
      <c r="G87" s="49">
        <v>83</v>
      </c>
    </row>
    <row r="88" spans="1:7" ht="17.399999999999999" customHeight="1">
      <c r="A88" s="38" t="s">
        <v>1085</v>
      </c>
      <c r="B88" s="38" t="s">
        <v>1086</v>
      </c>
      <c r="C88" s="39" t="s">
        <v>911</v>
      </c>
      <c r="D88" s="39" t="s">
        <v>1082</v>
      </c>
      <c r="E88" s="41">
        <v>9000</v>
      </c>
      <c r="F88" s="42">
        <v>36170</v>
      </c>
      <c r="G88" s="49">
        <v>73</v>
      </c>
    </row>
    <row r="89" spans="1:7" ht="17.399999999999999" customHeight="1">
      <c r="A89" s="38" t="s">
        <v>1087</v>
      </c>
      <c r="B89" s="38" t="s">
        <v>1088</v>
      </c>
      <c r="C89" s="39" t="s">
        <v>911</v>
      </c>
      <c r="D89" s="39" t="s">
        <v>1082</v>
      </c>
      <c r="E89" s="41">
        <v>9000</v>
      </c>
      <c r="F89" s="42">
        <v>38473</v>
      </c>
      <c r="G89" s="49">
        <v>40</v>
      </c>
    </row>
    <row r="90" spans="1:7" ht="17.399999999999999" customHeight="1">
      <c r="A90" s="38" t="s">
        <v>1089</v>
      </c>
      <c r="B90" s="38" t="s">
        <v>1090</v>
      </c>
      <c r="C90" s="39" t="s">
        <v>911</v>
      </c>
      <c r="D90" s="39" t="s">
        <v>1082</v>
      </c>
      <c r="E90" s="41">
        <v>8100</v>
      </c>
      <c r="F90" s="42">
        <v>37257</v>
      </c>
      <c r="G90" s="49">
        <v>40</v>
      </c>
    </row>
    <row r="91" spans="1:7" ht="17.399999999999999" customHeight="1">
      <c r="A91" s="38" t="s">
        <v>1091</v>
      </c>
      <c r="B91" s="38" t="s">
        <v>1092</v>
      </c>
      <c r="C91" s="39" t="s">
        <v>911</v>
      </c>
      <c r="D91" s="39" t="s">
        <v>1082</v>
      </c>
      <c r="E91" s="41">
        <v>5300</v>
      </c>
      <c r="F91" s="42">
        <v>38117</v>
      </c>
      <c r="G91" s="49">
        <v>46</v>
      </c>
    </row>
    <row r="92" spans="1:7" ht="17.399999999999999" customHeight="1">
      <c r="A92" s="38" t="s">
        <v>1093</v>
      </c>
      <c r="B92" s="38" t="s">
        <v>1094</v>
      </c>
      <c r="C92" s="39" t="s">
        <v>926</v>
      </c>
      <c r="D92" s="39" t="s">
        <v>1082</v>
      </c>
      <c r="E92" s="41">
        <v>4000</v>
      </c>
      <c r="F92" s="42">
        <v>38596</v>
      </c>
      <c r="G92" s="49">
        <v>68</v>
      </c>
    </row>
    <row r="93" spans="1:7" ht="17.399999999999999" customHeight="1">
      <c r="A93" s="38" t="s">
        <v>1095</v>
      </c>
      <c r="B93" s="38" t="s">
        <v>1096</v>
      </c>
      <c r="C93" s="39" t="s">
        <v>926</v>
      </c>
      <c r="D93" s="39" t="s">
        <v>1082</v>
      </c>
      <c r="E93" s="41">
        <v>8500</v>
      </c>
      <c r="F93" s="42">
        <v>38453</v>
      </c>
      <c r="G93" s="49">
        <v>43</v>
      </c>
    </row>
    <row r="94" spans="1:7" ht="17.399999999999999" customHeight="1">
      <c r="A94" s="38" t="s">
        <v>1097</v>
      </c>
      <c r="B94" s="38" t="s">
        <v>1098</v>
      </c>
      <c r="C94" s="39" t="s">
        <v>926</v>
      </c>
      <c r="D94" s="39" t="s">
        <v>1082</v>
      </c>
      <c r="E94" s="41">
        <v>6700</v>
      </c>
      <c r="F94" s="42">
        <v>38173</v>
      </c>
      <c r="G94" s="49">
        <v>100</v>
      </c>
    </row>
    <row r="95" spans="1:7" ht="17.399999999999999" customHeight="1">
      <c r="A95" s="38" t="s">
        <v>1099</v>
      </c>
      <c r="B95" s="38" t="s">
        <v>1100</v>
      </c>
      <c r="C95" s="39" t="s">
        <v>926</v>
      </c>
      <c r="D95" s="39" t="s">
        <v>1082</v>
      </c>
      <c r="E95" s="41">
        <v>9900</v>
      </c>
      <c r="F95" s="42">
        <v>37987</v>
      </c>
      <c r="G95" s="49">
        <v>100</v>
      </c>
    </row>
    <row r="96" spans="1:7" ht="17.399999999999999" customHeight="1">
      <c r="A96" s="38" t="s">
        <v>1101</v>
      </c>
      <c r="B96" s="38" t="s">
        <v>1102</v>
      </c>
      <c r="C96" s="39" t="s">
        <v>926</v>
      </c>
      <c r="D96" s="39" t="s">
        <v>1082</v>
      </c>
      <c r="E96" s="41">
        <v>7600</v>
      </c>
      <c r="F96" s="42">
        <v>37893</v>
      </c>
      <c r="G96" s="49">
        <v>66</v>
      </c>
    </row>
    <row r="97" spans="1:7" ht="17.399999999999999" customHeight="1">
      <c r="A97" s="38" t="s">
        <v>1103</v>
      </c>
      <c r="B97" s="38" t="s">
        <v>1104</v>
      </c>
      <c r="C97" s="39" t="s">
        <v>926</v>
      </c>
      <c r="D97" s="39" t="s">
        <v>1082</v>
      </c>
      <c r="E97" s="41">
        <v>6000</v>
      </c>
      <c r="F97" s="42">
        <v>36770</v>
      </c>
      <c r="G97" s="49">
        <v>77</v>
      </c>
    </row>
    <row r="98" spans="1:7" ht="17.399999999999999" customHeight="1">
      <c r="A98" s="38" t="s">
        <v>1105</v>
      </c>
      <c r="B98" s="38" t="s">
        <v>1106</v>
      </c>
      <c r="C98" s="39" t="s">
        <v>926</v>
      </c>
      <c r="D98" s="39" t="s">
        <v>1082</v>
      </c>
      <c r="E98" s="41">
        <v>9000</v>
      </c>
      <c r="F98" s="42">
        <v>36290</v>
      </c>
      <c r="G98" s="49">
        <v>51</v>
      </c>
    </row>
    <row r="99" spans="1:7" ht="17.399999999999999" customHeight="1">
      <c r="A99" s="38" t="s">
        <v>1107</v>
      </c>
      <c r="B99" s="38" t="s">
        <v>1108</v>
      </c>
      <c r="C99" s="39" t="s">
        <v>926</v>
      </c>
      <c r="D99" s="39" t="s">
        <v>1082</v>
      </c>
      <c r="E99" s="41">
        <v>8000</v>
      </c>
      <c r="F99" s="42">
        <v>35849</v>
      </c>
      <c r="G99" s="49">
        <v>52</v>
      </c>
    </row>
    <row r="100" spans="1:7" ht="17.399999999999999" customHeight="1">
      <c r="A100" s="38" t="s">
        <v>1109</v>
      </c>
      <c r="B100" s="38" t="s">
        <v>1110</v>
      </c>
      <c r="C100" s="39" t="s">
        <v>944</v>
      </c>
      <c r="D100" s="39" t="s">
        <v>1082</v>
      </c>
      <c r="E100" s="41">
        <v>56000</v>
      </c>
      <c r="F100" s="42">
        <v>35969</v>
      </c>
      <c r="G100" s="49">
        <v>97</v>
      </c>
    </row>
    <row r="101" spans="1:7" ht="17.399999999999999" customHeight="1">
      <c r="A101" s="38" t="s">
        <v>1111</v>
      </c>
      <c r="B101" s="38" t="s">
        <v>1112</v>
      </c>
      <c r="C101" s="39" t="s">
        <v>944</v>
      </c>
      <c r="D101" s="39" t="s">
        <v>1082</v>
      </c>
      <c r="E101" s="41">
        <v>11500</v>
      </c>
      <c r="F101" s="42">
        <v>35824</v>
      </c>
      <c r="G101" s="49">
        <v>72</v>
      </c>
    </row>
    <row r="102" spans="1:7" ht="17.399999999999999" customHeight="1">
      <c r="A102" s="38" t="s">
        <v>1113</v>
      </c>
      <c r="B102" s="38" t="s">
        <v>1114</v>
      </c>
      <c r="C102" s="39" t="s">
        <v>944</v>
      </c>
      <c r="D102" s="39" t="s">
        <v>1082</v>
      </c>
      <c r="E102" s="41">
        <v>10000</v>
      </c>
      <c r="F102" s="42">
        <v>36413</v>
      </c>
      <c r="G102" s="49">
        <v>67</v>
      </c>
    </row>
    <row r="103" spans="1:7" ht="17.399999999999999" customHeight="1">
      <c r="A103" s="38" t="s">
        <v>1115</v>
      </c>
      <c r="B103" s="38" t="s">
        <v>1116</v>
      </c>
      <c r="C103" s="39" t="s">
        <v>944</v>
      </c>
      <c r="D103" s="39" t="s">
        <v>1082</v>
      </c>
      <c r="E103" s="41">
        <v>10000</v>
      </c>
      <c r="F103" s="42">
        <v>37949</v>
      </c>
      <c r="G103" s="49">
        <v>78</v>
      </c>
    </row>
    <row r="104" spans="1:7" ht="17.399999999999999" customHeight="1">
      <c r="A104" s="38" t="s">
        <v>1117</v>
      </c>
      <c r="B104" s="38" t="s">
        <v>1118</v>
      </c>
      <c r="C104" s="39" t="s">
        <v>944</v>
      </c>
      <c r="D104" s="39" t="s">
        <v>1082</v>
      </c>
      <c r="E104" s="41">
        <v>10000</v>
      </c>
      <c r="F104" s="42">
        <v>38049</v>
      </c>
      <c r="G104" s="49">
        <v>52</v>
      </c>
    </row>
    <row r="105" spans="1:7" ht="17.399999999999999" customHeight="1">
      <c r="A105" s="38" t="s">
        <v>1119</v>
      </c>
      <c r="B105" s="38" t="s">
        <v>1120</v>
      </c>
      <c r="C105" s="39" t="s">
        <v>944</v>
      </c>
      <c r="D105" s="39" t="s">
        <v>1082</v>
      </c>
      <c r="E105" s="41">
        <v>9000</v>
      </c>
      <c r="F105" s="42">
        <v>35805</v>
      </c>
      <c r="G105" s="49">
        <v>61</v>
      </c>
    </row>
    <row r="106" spans="1:7" ht="17.399999999999999" customHeight="1">
      <c r="A106" s="38" t="s">
        <v>1121</v>
      </c>
      <c r="B106" s="38" t="s">
        <v>1122</v>
      </c>
      <c r="C106" s="39" t="s">
        <v>944</v>
      </c>
      <c r="D106" s="39" t="s">
        <v>1082</v>
      </c>
      <c r="E106" s="41">
        <v>9000</v>
      </c>
      <c r="F106" s="42">
        <v>36892</v>
      </c>
      <c r="G106" s="49">
        <v>52</v>
      </c>
    </row>
    <row r="107" spans="1:7" ht="17.399999999999999" customHeight="1">
      <c r="A107" s="38" t="s">
        <v>1123</v>
      </c>
      <c r="B107" s="38" t="s">
        <v>1124</v>
      </c>
      <c r="C107" s="39" t="s">
        <v>944</v>
      </c>
      <c r="D107" s="39" t="s">
        <v>1082</v>
      </c>
      <c r="E107" s="41">
        <v>8500</v>
      </c>
      <c r="F107" s="42">
        <v>38509</v>
      </c>
      <c r="G107" s="49">
        <v>88</v>
      </c>
    </row>
    <row r="108" spans="1:7" ht="17.399999999999999" customHeight="1">
      <c r="A108" s="38" t="s">
        <v>1125</v>
      </c>
      <c r="B108" s="38" t="s">
        <v>1126</v>
      </c>
      <c r="C108" s="39" t="s">
        <v>944</v>
      </c>
      <c r="D108" s="39" t="s">
        <v>1082</v>
      </c>
      <c r="E108" s="41">
        <v>5000</v>
      </c>
      <c r="F108" s="42">
        <v>38229</v>
      </c>
      <c r="G108" s="49">
        <v>74</v>
      </c>
    </row>
    <row r="109" spans="1:7" ht="17.399999999999999" customHeight="1">
      <c r="A109" s="38" t="s">
        <v>1127</v>
      </c>
      <c r="B109" s="38" t="s">
        <v>1128</v>
      </c>
      <c r="C109" s="39" t="s">
        <v>944</v>
      </c>
      <c r="D109" s="39" t="s">
        <v>1082</v>
      </c>
      <c r="E109" s="41">
        <v>4500</v>
      </c>
      <c r="F109" s="42">
        <v>38108</v>
      </c>
      <c r="G109" s="49">
        <v>76</v>
      </c>
    </row>
    <row r="110" spans="1:7" ht="17.399999999999999" customHeight="1">
      <c r="A110" s="38" t="s">
        <v>1129</v>
      </c>
      <c r="B110" s="38" t="s">
        <v>1130</v>
      </c>
      <c r="C110" s="39" t="s">
        <v>957</v>
      </c>
      <c r="D110" s="39" t="s">
        <v>1082</v>
      </c>
      <c r="E110" s="41">
        <v>15000</v>
      </c>
      <c r="F110" s="42">
        <v>37622</v>
      </c>
      <c r="G110" s="49">
        <v>86</v>
      </c>
    </row>
    <row r="111" spans="1:7" ht="17.399999999999999" customHeight="1">
      <c r="A111" s="38" t="s">
        <v>1131</v>
      </c>
      <c r="B111" s="38" t="s">
        <v>1132</v>
      </c>
      <c r="C111" s="39" t="s">
        <v>957</v>
      </c>
      <c r="D111" s="39" t="s">
        <v>1082</v>
      </c>
      <c r="E111" s="41">
        <v>14000</v>
      </c>
      <c r="F111" s="42">
        <v>38005</v>
      </c>
      <c r="G111" s="49">
        <v>69</v>
      </c>
    </row>
    <row r="112" spans="1:7" ht="17.399999999999999" customHeight="1">
      <c r="A112" s="38" t="s">
        <v>1133</v>
      </c>
      <c r="B112" s="38" t="s">
        <v>1134</v>
      </c>
      <c r="C112" s="39" t="s">
        <v>957</v>
      </c>
      <c r="D112" s="39" t="s">
        <v>1082</v>
      </c>
      <c r="E112" s="41">
        <v>12000</v>
      </c>
      <c r="F112" s="42">
        <v>37725</v>
      </c>
      <c r="G112" s="49">
        <v>40</v>
      </c>
    </row>
    <row r="113" spans="1:7" ht="17.399999999999999" customHeight="1">
      <c r="A113" s="38" t="s">
        <v>1135</v>
      </c>
      <c r="B113" s="38" t="s">
        <v>1136</v>
      </c>
      <c r="C113" s="39" t="s">
        <v>957</v>
      </c>
      <c r="D113" s="39" t="s">
        <v>1082</v>
      </c>
      <c r="E113" s="41">
        <v>10000</v>
      </c>
      <c r="F113" s="42">
        <v>38285</v>
      </c>
      <c r="G113" s="49">
        <v>64</v>
      </c>
    </row>
    <row r="114" spans="1:7" ht="17.399999999999999" customHeight="1">
      <c r="A114" s="38" t="s">
        <v>1137</v>
      </c>
      <c r="B114" s="38" t="s">
        <v>1138</v>
      </c>
      <c r="C114" s="39" t="s">
        <v>957</v>
      </c>
      <c r="D114" s="39" t="s">
        <v>1082</v>
      </c>
      <c r="E114" s="41">
        <v>8500</v>
      </c>
      <c r="F114" s="42">
        <v>36091</v>
      </c>
      <c r="G114" s="49">
        <v>56</v>
      </c>
    </row>
    <row r="115" spans="1:7" ht="17.399999999999999" customHeight="1">
      <c r="A115" s="38" t="s">
        <v>1139</v>
      </c>
      <c r="B115" s="38" t="s">
        <v>1140</v>
      </c>
      <c r="C115" s="39" t="s">
        <v>957</v>
      </c>
      <c r="D115" s="39" t="s">
        <v>1082</v>
      </c>
      <c r="E115" s="41">
        <v>7900</v>
      </c>
      <c r="F115" s="42">
        <v>37104</v>
      </c>
      <c r="G115" s="49">
        <v>41</v>
      </c>
    </row>
    <row r="116" spans="1:7" ht="17.399999999999999" customHeight="1">
      <c r="A116" s="38" t="s">
        <v>1141</v>
      </c>
      <c r="B116" s="38" t="s">
        <v>1142</v>
      </c>
      <c r="C116" s="39" t="s">
        <v>957</v>
      </c>
      <c r="D116" s="39" t="s">
        <v>1082</v>
      </c>
      <c r="E116" s="41">
        <v>4500</v>
      </c>
      <c r="F116" s="42">
        <v>35484</v>
      </c>
      <c r="G116" s="49">
        <v>71</v>
      </c>
    </row>
    <row r="117" spans="1:7" ht="17.399999999999999" customHeight="1">
      <c r="A117" s="38" t="s">
        <v>1143</v>
      </c>
      <c r="B117" s="38" t="s">
        <v>1144</v>
      </c>
      <c r="C117" s="39" t="s">
        <v>957</v>
      </c>
      <c r="D117" s="39" t="s">
        <v>1082</v>
      </c>
      <c r="E117" s="41">
        <v>4500</v>
      </c>
      <c r="F117" s="42">
        <v>37012</v>
      </c>
      <c r="G117" s="49">
        <v>46</v>
      </c>
    </row>
    <row r="118" spans="1:7" ht="17.399999999999999" customHeight="1">
      <c r="A118" s="38" t="s">
        <v>1145</v>
      </c>
      <c r="B118" s="38" t="s">
        <v>1146</v>
      </c>
      <c r="C118" s="39" t="s">
        <v>903</v>
      </c>
      <c r="D118" s="39" t="s">
        <v>1082</v>
      </c>
      <c r="E118" s="41">
        <v>10000</v>
      </c>
      <c r="F118" s="42">
        <v>35604</v>
      </c>
      <c r="G118" s="49">
        <v>84</v>
      </c>
    </row>
    <row r="119" spans="1:7" ht="17.399999999999999" customHeight="1">
      <c r="A119" s="38" t="s">
        <v>1147</v>
      </c>
      <c r="B119" s="38" t="s">
        <v>1148</v>
      </c>
      <c r="C119" s="39" t="s">
        <v>903</v>
      </c>
      <c r="D119" s="39" t="s">
        <v>1082</v>
      </c>
      <c r="E119" s="41">
        <v>10000</v>
      </c>
      <c r="F119" s="42">
        <v>36048</v>
      </c>
      <c r="G119" s="49">
        <v>40</v>
      </c>
    </row>
    <row r="120" spans="1:7" ht="17.399999999999999" customHeight="1">
      <c r="A120" s="38" t="s">
        <v>1149</v>
      </c>
      <c r="B120" s="38" t="s">
        <v>1150</v>
      </c>
      <c r="C120" s="39" t="s">
        <v>903</v>
      </c>
      <c r="D120" s="39" t="s">
        <v>1082</v>
      </c>
      <c r="E120" s="41">
        <v>9000</v>
      </c>
      <c r="F120" s="42">
        <v>38341</v>
      </c>
      <c r="G120" s="49">
        <v>66</v>
      </c>
    </row>
    <row r="121" spans="1:7" ht="17.399999999999999" customHeight="1">
      <c r="A121" s="38" t="s">
        <v>1151</v>
      </c>
      <c r="B121" s="38" t="s">
        <v>1152</v>
      </c>
      <c r="C121" s="39" t="s">
        <v>903</v>
      </c>
      <c r="D121" s="39" t="s">
        <v>1082</v>
      </c>
      <c r="E121" s="41">
        <v>9000</v>
      </c>
      <c r="F121" s="42">
        <v>38353</v>
      </c>
      <c r="G121" s="49">
        <v>81</v>
      </c>
    </row>
    <row r="122" spans="1:7" ht="17.399999999999999" customHeight="1">
      <c r="A122" s="38" t="s">
        <v>1153</v>
      </c>
      <c r="B122" s="38" t="s">
        <v>1154</v>
      </c>
      <c r="C122" s="39" t="s">
        <v>903</v>
      </c>
      <c r="D122" s="39" t="s">
        <v>1082</v>
      </c>
      <c r="E122" s="41">
        <v>8000</v>
      </c>
      <c r="F122" s="42">
        <v>38061</v>
      </c>
      <c r="G122" s="49">
        <v>46</v>
      </c>
    </row>
    <row r="123" spans="1:7" ht="17.399999999999999" customHeight="1">
      <c r="A123" s="38" t="s">
        <v>1155</v>
      </c>
      <c r="B123" s="38" t="s">
        <v>1156</v>
      </c>
      <c r="C123" s="39" t="s">
        <v>903</v>
      </c>
      <c r="D123" s="39" t="s">
        <v>1082</v>
      </c>
      <c r="E123" s="41">
        <v>6000</v>
      </c>
      <c r="F123" s="42">
        <v>37781</v>
      </c>
      <c r="G123" s="49">
        <v>60</v>
      </c>
    </row>
    <row r="124" spans="1:7" ht="17.399999999999999" customHeight="1">
      <c r="A124" s="38" t="s">
        <v>1157</v>
      </c>
      <c r="B124" s="38" t="s">
        <v>1158</v>
      </c>
      <c r="C124" s="39" t="s">
        <v>903</v>
      </c>
      <c r="D124" s="39" t="s">
        <v>1082</v>
      </c>
      <c r="E124" s="41">
        <v>4000</v>
      </c>
      <c r="F124" s="42">
        <v>37135</v>
      </c>
      <c r="G124" s="49">
        <v>75</v>
      </c>
    </row>
    <row r="125" spans="1:7" ht="17.399999999999999" customHeight="1">
      <c r="A125" s="38" t="s">
        <v>1159</v>
      </c>
      <c r="B125" s="38" t="s">
        <v>1057</v>
      </c>
      <c r="C125" s="39" t="s">
        <v>903</v>
      </c>
      <c r="D125" s="39" t="s">
        <v>1082</v>
      </c>
      <c r="E125" s="41">
        <v>4000</v>
      </c>
      <c r="F125" s="42">
        <v>38366</v>
      </c>
      <c r="G125" s="49">
        <v>57</v>
      </c>
    </row>
    <row r="126" spans="1:7" ht="17.399999999999999" customHeight="1">
      <c r="A126" s="38" t="s">
        <v>1160</v>
      </c>
      <c r="B126" s="38" t="s">
        <v>1161</v>
      </c>
      <c r="C126" s="39" t="s">
        <v>1162</v>
      </c>
      <c r="D126" s="39" t="s">
        <v>1082</v>
      </c>
      <c r="E126" s="41">
        <v>88888</v>
      </c>
      <c r="F126" s="42">
        <v>38366</v>
      </c>
      <c r="G126" s="49">
        <v>81</v>
      </c>
    </row>
    <row r="127" spans="1:7" ht="17.399999999999999" customHeight="1">
      <c r="A127" s="38" t="s">
        <v>1163</v>
      </c>
      <c r="B127" s="38" t="s">
        <v>1164</v>
      </c>
      <c r="C127" s="39" t="s">
        <v>911</v>
      </c>
      <c r="D127" s="39" t="s">
        <v>1165</v>
      </c>
      <c r="E127" s="41">
        <v>76000</v>
      </c>
      <c r="F127" s="42">
        <v>34719</v>
      </c>
      <c r="G127" s="49">
        <v>40</v>
      </c>
    </row>
    <row r="128" spans="1:7" ht="17.399999999999999" customHeight="1">
      <c r="A128" s="38" t="s">
        <v>1166</v>
      </c>
      <c r="B128" s="38" t="s">
        <v>1167</v>
      </c>
      <c r="C128" s="39" t="s">
        <v>911</v>
      </c>
      <c r="D128" s="39" t="s">
        <v>1165</v>
      </c>
      <c r="E128" s="44">
        <v>10000</v>
      </c>
      <c r="F128" s="45">
        <v>36951</v>
      </c>
      <c r="G128" s="49">
        <v>49</v>
      </c>
    </row>
    <row r="129" spans="1:7" ht="17.399999999999999" customHeight="1">
      <c r="A129" s="38" t="s">
        <v>1168</v>
      </c>
      <c r="B129" s="38" t="s">
        <v>1169</v>
      </c>
      <c r="C129" s="39" t="s">
        <v>911</v>
      </c>
      <c r="D129" s="39" t="s">
        <v>1165</v>
      </c>
      <c r="E129" s="44">
        <v>10000</v>
      </c>
      <c r="F129" s="45">
        <v>37977</v>
      </c>
      <c r="G129" s="49">
        <v>52</v>
      </c>
    </row>
    <row r="130" spans="1:7" ht="17.399999999999999" customHeight="1">
      <c r="A130" s="38" t="s">
        <v>1170</v>
      </c>
      <c r="B130" s="38" t="s">
        <v>1171</v>
      </c>
      <c r="C130" s="39" t="s">
        <v>911</v>
      </c>
      <c r="D130" s="39" t="s">
        <v>1165</v>
      </c>
      <c r="E130" s="44">
        <v>9900</v>
      </c>
      <c r="F130" s="45">
        <v>35864</v>
      </c>
      <c r="G130" s="49">
        <v>79</v>
      </c>
    </row>
    <row r="131" spans="1:7" ht="17.399999999999999" customHeight="1">
      <c r="A131" s="38" t="s">
        <v>1172</v>
      </c>
      <c r="B131" s="38" t="s">
        <v>1173</v>
      </c>
      <c r="C131" s="39" t="s">
        <v>911</v>
      </c>
      <c r="D131" s="39" t="s">
        <v>1165</v>
      </c>
      <c r="E131" s="44">
        <v>9000</v>
      </c>
      <c r="F131" s="45">
        <v>37820</v>
      </c>
      <c r="G131" s="49">
        <v>59</v>
      </c>
    </row>
    <row r="132" spans="1:7" ht="17.399999999999999" customHeight="1">
      <c r="A132" s="38" t="s">
        <v>1174</v>
      </c>
      <c r="B132" s="38" t="s">
        <v>1175</v>
      </c>
      <c r="C132" s="39" t="s">
        <v>911</v>
      </c>
      <c r="D132" s="39" t="s">
        <v>1165</v>
      </c>
      <c r="E132" s="44">
        <v>8500</v>
      </c>
      <c r="F132" s="45">
        <v>36474</v>
      </c>
      <c r="G132" s="49">
        <v>79</v>
      </c>
    </row>
    <row r="133" spans="1:7" ht="17.399999999999999" customHeight="1">
      <c r="A133" s="38" t="s">
        <v>1176</v>
      </c>
      <c r="B133" s="38" t="s">
        <v>1177</v>
      </c>
      <c r="C133" s="39" t="s">
        <v>911</v>
      </c>
      <c r="D133" s="39" t="s">
        <v>1165</v>
      </c>
      <c r="E133" s="44">
        <v>8500</v>
      </c>
      <c r="F133" s="45">
        <v>38169</v>
      </c>
      <c r="G133" s="49">
        <v>45</v>
      </c>
    </row>
    <row r="134" spans="1:7" ht="17.399999999999999" customHeight="1">
      <c r="A134" s="38" t="s">
        <v>1178</v>
      </c>
      <c r="B134" s="38" t="s">
        <v>1179</v>
      </c>
      <c r="C134" s="39" t="s">
        <v>911</v>
      </c>
      <c r="D134" s="39" t="s">
        <v>1165</v>
      </c>
      <c r="E134" s="44">
        <v>8500</v>
      </c>
      <c r="F134" s="45">
        <v>38257</v>
      </c>
      <c r="G134" s="49">
        <v>90</v>
      </c>
    </row>
    <row r="135" spans="1:7" ht="17.399999999999999" customHeight="1">
      <c r="A135" s="38" t="s">
        <v>1180</v>
      </c>
      <c r="B135" s="38" t="s">
        <v>1181</v>
      </c>
      <c r="C135" s="39" t="s">
        <v>911</v>
      </c>
      <c r="D135" s="39" t="s">
        <v>1165</v>
      </c>
      <c r="E135" s="44">
        <v>7100</v>
      </c>
      <c r="F135" s="45">
        <v>37561</v>
      </c>
      <c r="G135" s="49">
        <v>41</v>
      </c>
    </row>
    <row r="136" spans="1:7" ht="17.399999999999999" customHeight="1">
      <c r="A136" s="38" t="s">
        <v>1182</v>
      </c>
      <c r="B136" s="38" t="s">
        <v>1183</v>
      </c>
      <c r="C136" s="39" t="s">
        <v>911</v>
      </c>
      <c r="D136" s="39" t="s">
        <v>1165</v>
      </c>
      <c r="E136" s="44">
        <v>6500</v>
      </c>
      <c r="F136" s="45">
        <v>38537</v>
      </c>
      <c r="G136" s="49">
        <v>51</v>
      </c>
    </row>
    <row r="137" spans="1:7" ht="17.399999999999999" customHeight="1">
      <c r="A137" s="38" t="s">
        <v>1184</v>
      </c>
      <c r="B137" s="38" t="s">
        <v>1185</v>
      </c>
      <c r="C137" s="39" t="s">
        <v>911</v>
      </c>
      <c r="D137" s="39" t="s">
        <v>1165</v>
      </c>
      <c r="E137" s="44">
        <v>4500</v>
      </c>
      <c r="F137" s="45">
        <v>35022</v>
      </c>
      <c r="G137" s="49">
        <v>65</v>
      </c>
    </row>
    <row r="138" spans="1:7" ht="17.399999999999999" customHeight="1">
      <c r="A138" s="38" t="s">
        <v>1186</v>
      </c>
      <c r="B138" s="38" t="s">
        <v>1187</v>
      </c>
      <c r="C138" s="39" t="s">
        <v>911</v>
      </c>
      <c r="D138" s="39" t="s">
        <v>1165</v>
      </c>
      <c r="E138" s="44">
        <v>4500</v>
      </c>
      <c r="F138" s="45">
        <v>36030</v>
      </c>
      <c r="G138" s="49">
        <v>47</v>
      </c>
    </row>
    <row r="139" spans="1:7" ht="17.399999999999999" customHeight="1">
      <c r="A139" s="38" t="s">
        <v>1188</v>
      </c>
      <c r="B139" s="38" t="s">
        <v>1189</v>
      </c>
      <c r="C139" s="39" t="s">
        <v>926</v>
      </c>
      <c r="D139" s="39" t="s">
        <v>1165</v>
      </c>
      <c r="E139" s="44">
        <v>10000</v>
      </c>
      <c r="F139" s="45">
        <v>38313</v>
      </c>
      <c r="G139" s="49">
        <v>84</v>
      </c>
    </row>
    <row r="140" spans="1:7" ht="17.399999999999999" customHeight="1">
      <c r="A140" s="38" t="s">
        <v>1190</v>
      </c>
      <c r="B140" s="38" t="s">
        <v>1191</v>
      </c>
      <c r="C140" s="39" t="s">
        <v>926</v>
      </c>
      <c r="D140" s="39" t="s">
        <v>1165</v>
      </c>
      <c r="E140" s="44">
        <v>10000</v>
      </c>
      <c r="F140" s="45">
        <v>38292</v>
      </c>
      <c r="G140" s="49">
        <v>86</v>
      </c>
    </row>
    <row r="141" spans="1:7" ht="17.399999999999999" customHeight="1">
      <c r="A141" s="38" t="s">
        <v>1192</v>
      </c>
      <c r="B141" s="38" t="s">
        <v>1193</v>
      </c>
      <c r="C141" s="39" t="s">
        <v>926</v>
      </c>
      <c r="D141" s="39" t="s">
        <v>1165</v>
      </c>
      <c r="E141" s="41">
        <v>4000</v>
      </c>
      <c r="F141" s="42">
        <v>38033</v>
      </c>
      <c r="G141" s="49">
        <v>57</v>
      </c>
    </row>
    <row r="142" spans="1:7" ht="17.399999999999999" customHeight="1">
      <c r="A142" s="38" t="s">
        <v>1194</v>
      </c>
      <c r="B142" s="38" t="s">
        <v>1195</v>
      </c>
      <c r="C142" s="39" t="s">
        <v>926</v>
      </c>
      <c r="D142" s="39" t="s">
        <v>1165</v>
      </c>
      <c r="E142" s="44">
        <v>8000</v>
      </c>
      <c r="F142" s="45">
        <v>37753</v>
      </c>
      <c r="G142" s="49">
        <v>88</v>
      </c>
    </row>
    <row r="143" spans="1:7" ht="17.399999999999999" customHeight="1">
      <c r="A143" s="38" t="s">
        <v>1196</v>
      </c>
      <c r="B143" s="38" t="s">
        <v>1197</v>
      </c>
      <c r="C143" s="39" t="s">
        <v>926</v>
      </c>
      <c r="D143" s="39" t="s">
        <v>1165</v>
      </c>
      <c r="E143" s="44">
        <v>8500</v>
      </c>
      <c r="F143" s="45">
        <v>37681</v>
      </c>
      <c r="G143" s="49">
        <v>53</v>
      </c>
    </row>
    <row r="144" spans="1:7" ht="17.399999999999999" customHeight="1">
      <c r="A144" s="38" t="s">
        <v>1198</v>
      </c>
      <c r="B144" s="38" t="s">
        <v>1199</v>
      </c>
      <c r="C144" s="39" t="s">
        <v>926</v>
      </c>
      <c r="D144" s="39" t="s">
        <v>1165</v>
      </c>
      <c r="E144" s="41">
        <v>4500</v>
      </c>
      <c r="F144" s="42">
        <v>37073</v>
      </c>
      <c r="G144" s="49">
        <v>63</v>
      </c>
    </row>
    <row r="145" spans="1:7" ht="17.399999999999999" customHeight="1">
      <c r="A145" s="38" t="s">
        <v>1200</v>
      </c>
      <c r="B145" s="38" t="s">
        <v>1201</v>
      </c>
      <c r="C145" s="39" t="s">
        <v>926</v>
      </c>
      <c r="D145" s="39" t="s">
        <v>1165</v>
      </c>
      <c r="E145" s="44">
        <v>10000</v>
      </c>
      <c r="F145" s="45">
        <v>35986</v>
      </c>
      <c r="G145" s="49">
        <v>84</v>
      </c>
    </row>
    <row r="146" spans="1:7" ht="17.399999999999999" customHeight="1">
      <c r="A146" s="38" t="s">
        <v>1202</v>
      </c>
      <c r="B146" s="38" t="s">
        <v>1203</v>
      </c>
      <c r="C146" s="39" t="s">
        <v>926</v>
      </c>
      <c r="D146" s="39" t="s">
        <v>1165</v>
      </c>
      <c r="E146" s="44">
        <v>13000</v>
      </c>
      <c r="F146" s="45">
        <v>35543</v>
      </c>
      <c r="G146" s="49">
        <v>59</v>
      </c>
    </row>
    <row r="147" spans="1:7" ht="17.399999999999999" customHeight="1">
      <c r="A147" s="38" t="s">
        <v>1204</v>
      </c>
      <c r="B147" s="38" t="s">
        <v>1205</v>
      </c>
      <c r="C147" s="39" t="s">
        <v>944</v>
      </c>
      <c r="D147" s="39" t="s">
        <v>1165</v>
      </c>
      <c r="E147" s="43">
        <v>9000</v>
      </c>
      <c r="F147" s="45">
        <v>37809</v>
      </c>
      <c r="G147" s="49">
        <v>89</v>
      </c>
    </row>
    <row r="148" spans="1:7" ht="17.399999999999999" customHeight="1">
      <c r="A148" s="38" t="s">
        <v>1206</v>
      </c>
      <c r="B148" s="38" t="s">
        <v>1207</v>
      </c>
      <c r="C148" s="39" t="s">
        <v>944</v>
      </c>
      <c r="D148" s="39" t="s">
        <v>1165</v>
      </c>
      <c r="E148" s="43">
        <v>8500</v>
      </c>
      <c r="F148" s="45">
        <v>35665</v>
      </c>
      <c r="G148" s="49">
        <v>43</v>
      </c>
    </row>
    <row r="149" spans="1:7" ht="17.399999999999999" customHeight="1">
      <c r="A149" s="38" t="s">
        <v>1208</v>
      </c>
      <c r="B149" s="38" t="s">
        <v>1209</v>
      </c>
      <c r="C149" s="39" t="s">
        <v>944</v>
      </c>
      <c r="D149" s="39" t="s">
        <v>1165</v>
      </c>
      <c r="E149" s="43">
        <v>8500</v>
      </c>
      <c r="F149" s="45">
        <v>38089</v>
      </c>
      <c r="G149" s="49">
        <v>42</v>
      </c>
    </row>
    <row r="150" spans="1:7" ht="17.399999999999999" customHeight="1">
      <c r="A150" s="38" t="s">
        <v>1210</v>
      </c>
      <c r="B150" s="38" t="s">
        <v>1211</v>
      </c>
      <c r="C150" s="39" t="s">
        <v>944</v>
      </c>
      <c r="D150" s="39" t="s">
        <v>1165</v>
      </c>
      <c r="E150" s="43">
        <v>7600</v>
      </c>
      <c r="F150" s="45">
        <v>32676</v>
      </c>
      <c r="G150" s="49">
        <v>79</v>
      </c>
    </row>
    <row r="151" spans="1:7" ht="17.399999999999999" customHeight="1">
      <c r="A151" s="38" t="s">
        <v>1212</v>
      </c>
      <c r="B151" s="38" t="s">
        <v>1213</v>
      </c>
      <c r="C151" s="39" t="s">
        <v>944</v>
      </c>
      <c r="D151" s="39" t="s">
        <v>1165</v>
      </c>
      <c r="E151" s="43">
        <v>6700</v>
      </c>
      <c r="F151" s="45">
        <v>38412</v>
      </c>
      <c r="G151" s="49">
        <v>68</v>
      </c>
    </row>
    <row r="152" spans="1:7" ht="17.399999999999999" customHeight="1">
      <c r="A152" s="38" t="s">
        <v>1214</v>
      </c>
      <c r="B152" s="38" t="s">
        <v>1215</v>
      </c>
      <c r="C152" s="39" t="s">
        <v>944</v>
      </c>
      <c r="D152" s="39" t="s">
        <v>1165</v>
      </c>
      <c r="E152" s="43">
        <v>6000</v>
      </c>
      <c r="F152" s="42">
        <v>36109</v>
      </c>
      <c r="G152" s="49">
        <v>68</v>
      </c>
    </row>
    <row r="153" spans="1:7" ht="17.399999999999999" customHeight="1">
      <c r="A153" s="38" t="s">
        <v>1216</v>
      </c>
      <c r="B153" s="38" t="s">
        <v>1217</v>
      </c>
      <c r="C153" s="39" t="s">
        <v>957</v>
      </c>
      <c r="D153" s="39" t="s">
        <v>1165</v>
      </c>
      <c r="E153" s="44">
        <v>11000</v>
      </c>
      <c r="F153" s="45">
        <v>36708</v>
      </c>
      <c r="G153" s="49">
        <v>49</v>
      </c>
    </row>
    <row r="154" spans="1:7" ht="17.399999999999999" customHeight="1">
      <c r="A154" s="38" t="s">
        <v>1218</v>
      </c>
      <c r="B154" s="38" t="s">
        <v>1219</v>
      </c>
      <c r="C154" s="39" t="s">
        <v>957</v>
      </c>
      <c r="D154" s="39" t="s">
        <v>1165</v>
      </c>
      <c r="E154" s="44">
        <v>10000</v>
      </c>
      <c r="F154" s="45">
        <v>37926</v>
      </c>
      <c r="G154" s="49">
        <v>54</v>
      </c>
    </row>
    <row r="155" spans="1:7" ht="17.399999999999999" customHeight="1">
      <c r="A155" s="38" t="s">
        <v>1220</v>
      </c>
      <c r="B155" s="38" t="s">
        <v>1221</v>
      </c>
      <c r="C155" s="39" t="s">
        <v>957</v>
      </c>
      <c r="D155" s="39" t="s">
        <v>1165</v>
      </c>
      <c r="E155" s="44">
        <v>9000</v>
      </c>
      <c r="F155" s="45">
        <v>36229</v>
      </c>
      <c r="G155" s="49">
        <v>95</v>
      </c>
    </row>
    <row r="156" spans="1:7" ht="17.399999999999999" customHeight="1">
      <c r="A156" s="38" t="s">
        <v>1222</v>
      </c>
      <c r="B156" s="38" t="s">
        <v>1223</v>
      </c>
      <c r="C156" s="39" t="s">
        <v>957</v>
      </c>
      <c r="D156" s="39" t="s">
        <v>1165</v>
      </c>
      <c r="E156" s="44">
        <v>9000</v>
      </c>
      <c r="F156" s="45">
        <v>37316</v>
      </c>
      <c r="G156" s="49">
        <v>76</v>
      </c>
    </row>
    <row r="157" spans="1:7" ht="17.399999999999999" customHeight="1">
      <c r="A157" s="38" t="s">
        <v>1224</v>
      </c>
      <c r="B157" s="38" t="s">
        <v>1225</v>
      </c>
      <c r="C157" s="39" t="s">
        <v>957</v>
      </c>
      <c r="D157" s="39" t="s">
        <v>1165</v>
      </c>
      <c r="E157" s="44">
        <v>8500</v>
      </c>
      <c r="F157" s="45">
        <v>38425</v>
      </c>
      <c r="G157" s="49">
        <v>76</v>
      </c>
    </row>
    <row r="158" spans="1:7" ht="17.399999999999999" customHeight="1">
      <c r="A158" s="38" t="s">
        <v>1226</v>
      </c>
      <c r="B158" s="38" t="s">
        <v>1227</v>
      </c>
      <c r="C158" s="39" t="s">
        <v>957</v>
      </c>
      <c r="D158" s="39" t="s">
        <v>1165</v>
      </c>
      <c r="E158" s="44">
        <v>7100</v>
      </c>
      <c r="F158" s="45">
        <v>38534</v>
      </c>
      <c r="G158" s="49">
        <v>52</v>
      </c>
    </row>
    <row r="159" spans="1:7" ht="17.399999999999999" customHeight="1">
      <c r="A159" s="38" t="s">
        <v>1228</v>
      </c>
      <c r="B159" s="38" t="s">
        <v>1229</v>
      </c>
      <c r="C159" s="39" t="s">
        <v>1230</v>
      </c>
      <c r="D159" s="39" t="s">
        <v>1165</v>
      </c>
      <c r="E159" s="43">
        <v>8000</v>
      </c>
      <c r="F159" s="45">
        <v>38369</v>
      </c>
      <c r="G159" s="49">
        <v>81</v>
      </c>
    </row>
    <row r="160" spans="1:7" ht="17.399999999999999" customHeight="1">
      <c r="A160" s="38" t="s">
        <v>1231</v>
      </c>
      <c r="B160" s="38" t="s">
        <v>1232</v>
      </c>
      <c r="C160" s="39" t="s">
        <v>903</v>
      </c>
      <c r="D160" s="39" t="s">
        <v>1165</v>
      </c>
      <c r="E160" s="44">
        <v>12000</v>
      </c>
      <c r="F160" s="45">
        <v>35908</v>
      </c>
      <c r="G160" s="49">
        <v>45</v>
      </c>
    </row>
    <row r="161" spans="1:7" ht="17.399999999999999" customHeight="1">
      <c r="A161" s="38" t="s">
        <v>1233</v>
      </c>
      <c r="B161" s="38" t="s">
        <v>1234</v>
      </c>
      <c r="C161" s="39" t="s">
        <v>903</v>
      </c>
      <c r="D161" s="39" t="s">
        <v>1165</v>
      </c>
      <c r="E161" s="44">
        <v>10000</v>
      </c>
      <c r="F161" s="45">
        <v>38201</v>
      </c>
      <c r="G161" s="49">
        <v>89</v>
      </c>
    </row>
    <row r="162" spans="1:7" ht="17.399999999999999" customHeight="1">
      <c r="A162" s="38" t="s">
        <v>1235</v>
      </c>
      <c r="B162" s="38" t="s">
        <v>1236</v>
      </c>
      <c r="C162" s="39" t="s">
        <v>903</v>
      </c>
      <c r="D162" s="39" t="s">
        <v>1165</v>
      </c>
      <c r="E162" s="44">
        <v>9000</v>
      </c>
      <c r="F162" s="45">
        <v>36351</v>
      </c>
      <c r="G162" s="49">
        <v>97</v>
      </c>
    </row>
    <row r="163" spans="1:7" ht="17.399999999999999" customHeight="1">
      <c r="A163" s="38" t="s">
        <v>1237</v>
      </c>
      <c r="B163" s="38" t="s">
        <v>1238</v>
      </c>
      <c r="C163" s="39" t="s">
        <v>903</v>
      </c>
      <c r="D163" s="39" t="s">
        <v>1165</v>
      </c>
      <c r="E163" s="44">
        <v>9000</v>
      </c>
      <c r="F163" s="45">
        <v>37715</v>
      </c>
      <c r="G163" s="49">
        <v>56</v>
      </c>
    </row>
    <row r="164" spans="1:7" ht="17.399999999999999" customHeight="1">
      <c r="A164" s="38" t="s">
        <v>1239</v>
      </c>
      <c r="B164" s="38" t="s">
        <v>1240</v>
      </c>
      <c r="C164" s="39" t="s">
        <v>903</v>
      </c>
      <c r="D164" s="39" t="s">
        <v>1165</v>
      </c>
      <c r="E164" s="44">
        <v>8000</v>
      </c>
      <c r="F164" s="45">
        <v>36831</v>
      </c>
      <c r="G164" s="49">
        <v>75</v>
      </c>
    </row>
    <row r="165" spans="1:7" ht="17.399999999999999" customHeight="1">
      <c r="A165" s="38" t="s">
        <v>1241</v>
      </c>
      <c r="B165" s="38" t="s">
        <v>1242</v>
      </c>
      <c r="C165" s="39" t="s">
        <v>903</v>
      </c>
      <c r="D165" s="39" t="s">
        <v>1165</v>
      </c>
      <c r="E165" s="44">
        <v>7500</v>
      </c>
      <c r="F165" s="45">
        <v>38047</v>
      </c>
      <c r="G165" s="49">
        <v>92</v>
      </c>
    </row>
    <row r="166" spans="1:7" ht="17.399999999999999" customHeight="1">
      <c r="A166" s="38" t="s">
        <v>1243</v>
      </c>
      <c r="B166" s="38" t="s">
        <v>1244</v>
      </c>
      <c r="C166" s="39" t="s">
        <v>903</v>
      </c>
      <c r="D166" s="39" t="s">
        <v>1165</v>
      </c>
      <c r="E166" s="44">
        <v>6000</v>
      </c>
      <c r="F166" s="45">
        <v>37438</v>
      </c>
      <c r="G166" s="49">
        <v>59</v>
      </c>
    </row>
    <row r="167" spans="1:7" ht="17.399999999999999" customHeight="1">
      <c r="A167" s="38" t="s">
        <v>1245</v>
      </c>
      <c r="B167" s="38" t="s">
        <v>1246</v>
      </c>
      <c r="C167" s="39" t="s">
        <v>903</v>
      </c>
      <c r="D167" s="39" t="s">
        <v>1165</v>
      </c>
      <c r="E167" s="41">
        <v>4500</v>
      </c>
      <c r="F167" s="42">
        <v>37921</v>
      </c>
      <c r="G167" s="49">
        <v>94</v>
      </c>
    </row>
    <row r="168" spans="1:7" ht="17.399999999999999" customHeight="1">
      <c r="A168" s="38" t="s">
        <v>1247</v>
      </c>
      <c r="B168" s="38" t="s">
        <v>1248</v>
      </c>
      <c r="C168" s="39" t="s">
        <v>903</v>
      </c>
      <c r="D168" s="39" t="s">
        <v>1165</v>
      </c>
      <c r="E168" s="41">
        <v>4500</v>
      </c>
      <c r="F168" s="42">
        <v>38481</v>
      </c>
      <c r="G168" s="49">
        <v>80</v>
      </c>
    </row>
    <row r="169" spans="1:7" ht="17.399999999999999" customHeight="1">
      <c r="A169" s="38" t="s">
        <v>1249</v>
      </c>
      <c r="B169" s="38" t="s">
        <v>1250</v>
      </c>
      <c r="C169" s="39" t="s">
        <v>903</v>
      </c>
      <c r="D169" s="39" t="s">
        <v>1165</v>
      </c>
      <c r="E169" s="41">
        <v>4000</v>
      </c>
      <c r="F169" s="42">
        <v>38657</v>
      </c>
      <c r="G169" s="49">
        <v>66</v>
      </c>
    </row>
    <row r="170" spans="1:7" ht="17.399999999999999" customHeight="1"/>
    <row r="171" spans="1:7" ht="17.399999999999999" customHeight="1"/>
    <row r="172" spans="1:7" ht="17.399999999999999" customHeight="1"/>
  </sheetData>
  <phoneticPr fontId="19" type="noConversion"/>
  <conditionalFormatting sqref="A2:A169">
    <cfRule type="duplicateValues" dxfId="10" priority="5"/>
  </conditionalFormatting>
  <conditionalFormatting sqref="K2:K19">
    <cfRule type="timePeriod" dxfId="9" priority="4" timePeriod="lastWeek">
      <formula>AND(TODAY()-ROUNDDOWN(K2,0)&gt;=(WEEKDAY(TODAY())),TODAY()-ROUNDDOWN(K2,0)&lt;(WEEKDAY(TODAY())+7))</formula>
    </cfRule>
    <cfRule type="timePeriod" dxfId="8" priority="3" timePeriod="today">
      <formula>FLOOR(K2,1)=TODAY()</formula>
    </cfRule>
    <cfRule type="timePeriod" dxfId="7" priority="2" timePeriod="tomorrow">
      <formula>FLOOR(K2,1)=TODAY()+1</formula>
    </cfRule>
    <cfRule type="timePeriod" dxfId="6" priority="1" timePeriod="nextWeek">
      <formula>AND(ROUNDDOWN(K2,0)-TODAY()&gt;(7-WEEKDAY(TODAY())),ROUNDDOWN(K2,0)-TODAY()&lt;(15-WEEKDAY(TODAY())))</formula>
    </cfRule>
  </conditionalFormatting>
  <dataValidations disablePrompts="1" count="1">
    <dataValidation type="whole" allowBlank="1" showInputMessage="1" showErrorMessage="1" errorTitle="Stop" error="Invalid data entry, Enter data 1000-30000" promptTitle="Input" prompt="Please enter basic salary here !!! " sqref="E2:E169" xr:uid="{EBCFB782-D857-428D-8C12-CE2E01A4E636}">
      <formula1>10000</formula1>
      <formula2>30000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BF30A-EB4F-4F7A-8263-DAF54EC3A7FC}">
  <dimension ref="A1:D101"/>
  <sheetViews>
    <sheetView workbookViewId="0">
      <selection activeCell="M22" sqref="M22"/>
    </sheetView>
  </sheetViews>
  <sheetFormatPr defaultRowHeight="13.2"/>
  <cols>
    <col min="2" max="2" width="12.21875" customWidth="1"/>
    <col min="3" max="3" width="11.88671875" customWidth="1"/>
    <col min="4" max="4" width="13.88671875" customWidth="1"/>
  </cols>
  <sheetData>
    <row r="1" spans="1:4" ht="14.4">
      <c r="A1" s="54" t="s">
        <v>1252</v>
      </c>
      <c r="B1" s="54" t="s">
        <v>1253</v>
      </c>
      <c r="C1" s="54" t="s">
        <v>1254</v>
      </c>
      <c r="D1" s="54" t="s">
        <v>1427</v>
      </c>
    </row>
    <row r="2" spans="1:4">
      <c r="A2" s="50">
        <v>1</v>
      </c>
      <c r="B2" s="51" t="s">
        <v>1255</v>
      </c>
      <c r="C2" s="51" t="s">
        <v>1256</v>
      </c>
      <c r="D2">
        <v>10</v>
      </c>
    </row>
    <row r="3" spans="1:4">
      <c r="A3" s="52">
        <v>2</v>
      </c>
      <c r="B3" s="53" t="s">
        <v>1257</v>
      </c>
      <c r="C3" s="53" t="s">
        <v>1258</v>
      </c>
      <c r="D3">
        <v>6</v>
      </c>
    </row>
    <row r="4" spans="1:4">
      <c r="A4" s="50">
        <v>3</v>
      </c>
      <c r="B4" s="51" t="s">
        <v>1259</v>
      </c>
      <c r="C4" s="51" t="s">
        <v>1260</v>
      </c>
      <c r="D4">
        <v>7</v>
      </c>
    </row>
    <row r="5" spans="1:4">
      <c r="A5" s="52">
        <v>4</v>
      </c>
      <c r="B5" s="53" t="s">
        <v>1261</v>
      </c>
      <c r="C5" s="53" t="s">
        <v>1262</v>
      </c>
      <c r="D5">
        <v>7</v>
      </c>
    </row>
    <row r="6" spans="1:4">
      <c r="A6" s="50">
        <v>5</v>
      </c>
      <c r="B6" s="51" t="s">
        <v>1263</v>
      </c>
      <c r="C6" s="51" t="s">
        <v>1264</v>
      </c>
      <c r="D6">
        <v>7</v>
      </c>
    </row>
    <row r="7" spans="1:4">
      <c r="A7" s="52">
        <v>6</v>
      </c>
      <c r="B7" s="53" t="s">
        <v>1265</v>
      </c>
      <c r="C7" s="53" t="s">
        <v>1266</v>
      </c>
      <c r="D7">
        <v>10</v>
      </c>
    </row>
    <row r="8" spans="1:4">
      <c r="A8" s="50">
        <v>7</v>
      </c>
      <c r="B8" s="51" t="s">
        <v>1267</v>
      </c>
      <c r="C8" s="51" t="s">
        <v>1268</v>
      </c>
      <c r="D8">
        <v>5</v>
      </c>
    </row>
    <row r="9" spans="1:4">
      <c r="A9" s="52">
        <v>8</v>
      </c>
      <c r="B9" s="53" t="s">
        <v>1269</v>
      </c>
      <c r="C9" s="53" t="s">
        <v>1270</v>
      </c>
      <c r="D9">
        <v>6</v>
      </c>
    </row>
    <row r="10" spans="1:4">
      <c r="A10" s="50">
        <v>9</v>
      </c>
      <c r="B10" s="51" t="s">
        <v>1271</v>
      </c>
      <c r="C10" s="51" t="s">
        <v>1272</v>
      </c>
      <c r="D10">
        <v>7</v>
      </c>
    </row>
    <row r="11" spans="1:4">
      <c r="A11" s="52">
        <v>10</v>
      </c>
      <c r="B11" s="53" t="s">
        <v>1273</v>
      </c>
      <c r="C11" s="53" t="s">
        <v>1274</v>
      </c>
      <c r="D11">
        <v>8</v>
      </c>
    </row>
    <row r="12" spans="1:4">
      <c r="A12" s="50">
        <v>11</v>
      </c>
      <c r="B12" s="51" t="s">
        <v>1275</v>
      </c>
      <c r="C12" s="51" t="s">
        <v>1276</v>
      </c>
      <c r="D12">
        <v>7</v>
      </c>
    </row>
    <row r="13" spans="1:4">
      <c r="A13" s="52">
        <v>12</v>
      </c>
      <c r="B13" s="53" t="s">
        <v>1277</v>
      </c>
      <c r="C13" s="53" t="s">
        <v>1278</v>
      </c>
      <c r="D13">
        <v>5</v>
      </c>
    </row>
    <row r="14" spans="1:4">
      <c r="A14" s="50">
        <v>13</v>
      </c>
      <c r="B14" s="51" t="s">
        <v>1279</v>
      </c>
      <c r="C14" s="51" t="s">
        <v>1280</v>
      </c>
      <c r="D14">
        <v>8</v>
      </c>
    </row>
    <row r="15" spans="1:4">
      <c r="A15" s="52">
        <v>14</v>
      </c>
      <c r="B15" s="53" t="s">
        <v>1281</v>
      </c>
      <c r="C15" s="53" t="s">
        <v>1282</v>
      </c>
      <c r="D15">
        <v>9</v>
      </c>
    </row>
    <row r="16" spans="1:4">
      <c r="A16" s="50">
        <v>15</v>
      </c>
      <c r="B16" s="51" t="s">
        <v>1283</v>
      </c>
      <c r="C16" s="51" t="s">
        <v>1284</v>
      </c>
      <c r="D16">
        <v>6</v>
      </c>
    </row>
    <row r="17" spans="1:4">
      <c r="A17" s="52">
        <v>16</v>
      </c>
      <c r="B17" s="53" t="s">
        <v>1285</v>
      </c>
      <c r="C17" s="53" t="s">
        <v>1286</v>
      </c>
      <c r="D17">
        <v>5</v>
      </c>
    </row>
    <row r="18" spans="1:4">
      <c r="A18" s="50">
        <v>17</v>
      </c>
      <c r="B18" s="51" t="s">
        <v>1287</v>
      </c>
      <c r="C18" s="51" t="s">
        <v>1288</v>
      </c>
      <c r="D18">
        <v>8</v>
      </c>
    </row>
    <row r="19" spans="1:4">
      <c r="A19" s="52">
        <v>18</v>
      </c>
      <c r="B19" s="53" t="s">
        <v>1289</v>
      </c>
      <c r="C19" s="53" t="s">
        <v>1290</v>
      </c>
      <c r="D19">
        <v>7</v>
      </c>
    </row>
    <row r="20" spans="1:4">
      <c r="A20" s="50">
        <v>19</v>
      </c>
      <c r="B20" s="51" t="s">
        <v>1291</v>
      </c>
      <c r="C20" s="51" t="s">
        <v>1292</v>
      </c>
      <c r="D20">
        <v>7</v>
      </c>
    </row>
    <row r="21" spans="1:4">
      <c r="A21" s="52">
        <v>20</v>
      </c>
      <c r="B21" s="53" t="s">
        <v>1293</v>
      </c>
      <c r="C21" s="53" t="s">
        <v>1294</v>
      </c>
      <c r="D21">
        <v>8</v>
      </c>
    </row>
    <row r="22" spans="1:4">
      <c r="A22" s="50">
        <v>21</v>
      </c>
      <c r="B22" s="51" t="s">
        <v>1295</v>
      </c>
      <c r="C22" s="51" t="s">
        <v>1296</v>
      </c>
      <c r="D22">
        <v>10</v>
      </c>
    </row>
    <row r="23" spans="1:4">
      <c r="A23" s="52">
        <v>22</v>
      </c>
      <c r="B23" s="53" t="s">
        <v>1297</v>
      </c>
      <c r="C23" s="53" t="s">
        <v>1298</v>
      </c>
      <c r="D23">
        <v>6</v>
      </c>
    </row>
    <row r="24" spans="1:4">
      <c r="A24" s="50">
        <v>23</v>
      </c>
      <c r="B24" s="51" t="s">
        <v>1299</v>
      </c>
      <c r="C24" s="51" t="s">
        <v>1300</v>
      </c>
      <c r="D24">
        <v>8</v>
      </c>
    </row>
    <row r="25" spans="1:4">
      <c r="A25" s="52">
        <v>24</v>
      </c>
      <c r="B25" s="53" t="s">
        <v>1301</v>
      </c>
      <c r="C25" s="53" t="s">
        <v>1302</v>
      </c>
      <c r="D25">
        <v>5</v>
      </c>
    </row>
    <row r="26" spans="1:4">
      <c r="A26" s="50">
        <v>25</v>
      </c>
      <c r="B26" s="51" t="s">
        <v>1303</v>
      </c>
      <c r="C26" s="51" t="s">
        <v>1304</v>
      </c>
      <c r="D26">
        <v>10</v>
      </c>
    </row>
    <row r="27" spans="1:4">
      <c r="A27" s="52">
        <v>26</v>
      </c>
      <c r="B27" s="53" t="s">
        <v>1305</v>
      </c>
      <c r="C27" s="53" t="s">
        <v>1306</v>
      </c>
      <c r="D27">
        <v>10</v>
      </c>
    </row>
    <row r="28" spans="1:4">
      <c r="A28" s="50">
        <v>27</v>
      </c>
      <c r="B28" s="51" t="s">
        <v>1307</v>
      </c>
      <c r="C28" s="51" t="s">
        <v>1308</v>
      </c>
      <c r="D28">
        <v>8</v>
      </c>
    </row>
    <row r="29" spans="1:4">
      <c r="A29" s="52">
        <v>28</v>
      </c>
      <c r="B29" s="53" t="s">
        <v>1309</v>
      </c>
      <c r="C29" s="53" t="s">
        <v>1310</v>
      </c>
      <c r="D29">
        <v>5</v>
      </c>
    </row>
    <row r="30" spans="1:4">
      <c r="A30" s="50">
        <v>29</v>
      </c>
      <c r="B30" s="51" t="s">
        <v>1311</v>
      </c>
      <c r="C30" s="51" t="s">
        <v>1312</v>
      </c>
      <c r="D30">
        <v>10</v>
      </c>
    </row>
    <row r="31" spans="1:4">
      <c r="A31" s="52">
        <v>30</v>
      </c>
      <c r="B31" s="53" t="s">
        <v>1289</v>
      </c>
      <c r="C31" s="53" t="s">
        <v>1313</v>
      </c>
      <c r="D31">
        <v>6</v>
      </c>
    </row>
    <row r="32" spans="1:4">
      <c r="A32" s="50">
        <v>31</v>
      </c>
      <c r="B32" s="51" t="s">
        <v>1314</v>
      </c>
      <c r="C32" s="51" t="s">
        <v>1315</v>
      </c>
      <c r="D32">
        <v>9</v>
      </c>
    </row>
    <row r="33" spans="1:4">
      <c r="A33" s="52">
        <v>32</v>
      </c>
      <c r="B33" s="53" t="s">
        <v>1316</v>
      </c>
      <c r="C33" s="53" t="s">
        <v>1317</v>
      </c>
      <c r="D33">
        <v>7</v>
      </c>
    </row>
    <row r="34" spans="1:4">
      <c r="A34" s="50">
        <v>33</v>
      </c>
      <c r="B34" s="51" t="s">
        <v>1318</v>
      </c>
      <c r="C34" s="51" t="s">
        <v>1319</v>
      </c>
      <c r="D34">
        <v>5</v>
      </c>
    </row>
    <row r="35" spans="1:4">
      <c r="A35" s="52">
        <v>34</v>
      </c>
      <c r="B35" s="53" t="s">
        <v>1320</v>
      </c>
      <c r="C35" s="53" t="s">
        <v>1321</v>
      </c>
      <c r="D35">
        <v>10</v>
      </c>
    </row>
    <row r="36" spans="1:4">
      <c r="A36" s="50">
        <v>35</v>
      </c>
      <c r="B36" s="51" t="s">
        <v>1322</v>
      </c>
      <c r="C36" s="51" t="s">
        <v>1317</v>
      </c>
      <c r="D36">
        <v>8</v>
      </c>
    </row>
    <row r="37" spans="1:4">
      <c r="A37" s="52">
        <v>36</v>
      </c>
      <c r="B37" s="53" t="s">
        <v>1301</v>
      </c>
      <c r="C37" s="53" t="s">
        <v>1323</v>
      </c>
      <c r="D37">
        <v>5</v>
      </c>
    </row>
    <row r="38" spans="1:4">
      <c r="A38" s="50">
        <v>37</v>
      </c>
      <c r="B38" s="51" t="s">
        <v>1277</v>
      </c>
      <c r="C38" s="51" t="s">
        <v>1324</v>
      </c>
      <c r="D38">
        <v>10</v>
      </c>
    </row>
    <row r="39" spans="1:4">
      <c r="A39" s="52">
        <v>38</v>
      </c>
      <c r="B39" s="53" t="s">
        <v>1325</v>
      </c>
      <c r="C39" s="53" t="s">
        <v>1326</v>
      </c>
      <c r="D39">
        <v>8</v>
      </c>
    </row>
    <row r="40" spans="1:4">
      <c r="A40" s="50">
        <v>39</v>
      </c>
      <c r="B40" s="51" t="s">
        <v>1281</v>
      </c>
      <c r="C40" s="51" t="s">
        <v>1327</v>
      </c>
      <c r="D40">
        <v>6</v>
      </c>
    </row>
    <row r="41" spans="1:4">
      <c r="A41" s="52">
        <v>40</v>
      </c>
      <c r="B41" s="53" t="s">
        <v>1328</v>
      </c>
      <c r="C41" s="53" t="s">
        <v>1329</v>
      </c>
      <c r="D41">
        <v>6</v>
      </c>
    </row>
    <row r="42" spans="1:4">
      <c r="A42" s="50">
        <v>41</v>
      </c>
      <c r="B42" s="51" t="s">
        <v>1330</v>
      </c>
      <c r="C42" s="51" t="s">
        <v>1331</v>
      </c>
      <c r="D42">
        <v>7</v>
      </c>
    </row>
    <row r="43" spans="1:4">
      <c r="A43" s="52">
        <v>42</v>
      </c>
      <c r="B43" s="53" t="s">
        <v>1301</v>
      </c>
      <c r="C43" s="53" t="s">
        <v>1332</v>
      </c>
      <c r="D43">
        <v>7</v>
      </c>
    </row>
    <row r="44" spans="1:4">
      <c r="A44" s="50">
        <v>43</v>
      </c>
      <c r="B44" s="51" t="s">
        <v>1333</v>
      </c>
      <c r="C44" s="51" t="s">
        <v>1334</v>
      </c>
      <c r="D44">
        <v>10</v>
      </c>
    </row>
    <row r="45" spans="1:4">
      <c r="A45" s="52">
        <v>44</v>
      </c>
      <c r="B45" s="53" t="s">
        <v>1335</v>
      </c>
      <c r="C45" s="53" t="s">
        <v>1336</v>
      </c>
      <c r="D45">
        <v>8</v>
      </c>
    </row>
    <row r="46" spans="1:4">
      <c r="A46" s="50">
        <v>45</v>
      </c>
      <c r="B46" s="51" t="s">
        <v>1337</v>
      </c>
      <c r="C46" s="51" t="s">
        <v>1338</v>
      </c>
      <c r="D46">
        <v>8</v>
      </c>
    </row>
    <row r="47" spans="1:4">
      <c r="A47" s="52">
        <v>46</v>
      </c>
      <c r="B47" s="53" t="s">
        <v>1339</v>
      </c>
      <c r="C47" s="53" t="s">
        <v>1340</v>
      </c>
      <c r="D47">
        <v>8</v>
      </c>
    </row>
    <row r="48" spans="1:4">
      <c r="A48" s="50">
        <v>47</v>
      </c>
      <c r="B48" s="51" t="s">
        <v>1341</v>
      </c>
      <c r="C48" s="51" t="s">
        <v>1317</v>
      </c>
      <c r="D48">
        <v>10</v>
      </c>
    </row>
    <row r="49" spans="1:4">
      <c r="A49" s="52">
        <v>48</v>
      </c>
      <c r="B49" s="53" t="s">
        <v>1342</v>
      </c>
      <c r="C49" s="53" t="s">
        <v>1317</v>
      </c>
      <c r="D49">
        <v>8</v>
      </c>
    </row>
    <row r="50" spans="1:4">
      <c r="A50" s="50">
        <v>49</v>
      </c>
      <c r="B50" s="51" t="s">
        <v>1343</v>
      </c>
      <c r="C50" s="51" t="s">
        <v>1344</v>
      </c>
      <c r="D50">
        <v>6</v>
      </c>
    </row>
    <row r="51" spans="1:4">
      <c r="A51" s="52">
        <v>50</v>
      </c>
      <c r="B51" s="53" t="s">
        <v>1345</v>
      </c>
      <c r="C51" s="53" t="s">
        <v>1340</v>
      </c>
      <c r="D51">
        <v>7</v>
      </c>
    </row>
    <row r="52" spans="1:4">
      <c r="A52" s="50">
        <v>51</v>
      </c>
      <c r="B52" s="51" t="s">
        <v>1346</v>
      </c>
      <c r="C52" s="51" t="s">
        <v>1347</v>
      </c>
      <c r="D52">
        <v>10</v>
      </c>
    </row>
    <row r="53" spans="1:4">
      <c r="A53" s="52">
        <v>52</v>
      </c>
      <c r="B53" s="53" t="s">
        <v>1348</v>
      </c>
      <c r="C53" s="53" t="s">
        <v>1349</v>
      </c>
      <c r="D53">
        <v>10</v>
      </c>
    </row>
    <row r="54" spans="1:4">
      <c r="A54" s="50">
        <v>53</v>
      </c>
      <c r="B54" s="51" t="s">
        <v>1350</v>
      </c>
      <c r="C54" s="51" t="s">
        <v>1351</v>
      </c>
      <c r="D54">
        <v>9</v>
      </c>
    </row>
    <row r="55" spans="1:4">
      <c r="A55" s="52">
        <v>54</v>
      </c>
      <c r="B55" s="53" t="s">
        <v>1352</v>
      </c>
      <c r="C55" s="53" t="s">
        <v>1353</v>
      </c>
      <c r="D55">
        <v>8</v>
      </c>
    </row>
    <row r="56" spans="1:4">
      <c r="A56" s="50">
        <v>55</v>
      </c>
      <c r="B56" s="51" t="s">
        <v>1354</v>
      </c>
      <c r="C56" s="51" t="s">
        <v>1355</v>
      </c>
      <c r="D56">
        <v>6</v>
      </c>
    </row>
    <row r="57" spans="1:4">
      <c r="A57" s="52">
        <v>56</v>
      </c>
      <c r="B57" s="53" t="s">
        <v>1356</v>
      </c>
      <c r="C57" s="53" t="s">
        <v>1357</v>
      </c>
      <c r="D57">
        <v>9</v>
      </c>
    </row>
    <row r="58" spans="1:4">
      <c r="A58" s="50">
        <v>57</v>
      </c>
      <c r="B58" s="51" t="s">
        <v>1358</v>
      </c>
      <c r="C58" s="51" t="s">
        <v>1334</v>
      </c>
      <c r="D58">
        <v>7</v>
      </c>
    </row>
    <row r="59" spans="1:4">
      <c r="A59" s="52">
        <v>58</v>
      </c>
      <c r="B59" s="53" t="s">
        <v>1359</v>
      </c>
      <c r="C59" s="53" t="s">
        <v>1298</v>
      </c>
      <c r="D59">
        <v>8</v>
      </c>
    </row>
    <row r="60" spans="1:4">
      <c r="A60" s="50">
        <v>59</v>
      </c>
      <c r="B60" s="51" t="s">
        <v>1360</v>
      </c>
      <c r="C60" s="51" t="s">
        <v>1361</v>
      </c>
      <c r="D60">
        <v>7</v>
      </c>
    </row>
    <row r="61" spans="1:4">
      <c r="A61" s="52">
        <v>60</v>
      </c>
      <c r="B61" s="53" t="s">
        <v>1362</v>
      </c>
      <c r="C61" s="53" t="s">
        <v>1363</v>
      </c>
      <c r="D61">
        <v>6</v>
      </c>
    </row>
    <row r="62" spans="1:4">
      <c r="A62" s="50">
        <v>61</v>
      </c>
      <c r="B62" s="51" t="s">
        <v>1364</v>
      </c>
      <c r="C62" s="51" t="s">
        <v>1365</v>
      </c>
      <c r="D62">
        <v>8</v>
      </c>
    </row>
    <row r="63" spans="1:4">
      <c r="A63" s="52">
        <v>62</v>
      </c>
      <c r="B63" s="53" t="s">
        <v>1366</v>
      </c>
      <c r="C63" s="53" t="s">
        <v>1288</v>
      </c>
      <c r="D63">
        <v>6</v>
      </c>
    </row>
    <row r="64" spans="1:4">
      <c r="A64" s="50">
        <v>63</v>
      </c>
      <c r="B64" s="51" t="s">
        <v>1367</v>
      </c>
      <c r="C64" s="51" t="s">
        <v>1300</v>
      </c>
      <c r="D64">
        <v>5</v>
      </c>
    </row>
    <row r="65" spans="1:4">
      <c r="A65" s="52">
        <v>64</v>
      </c>
      <c r="B65" s="53" t="s">
        <v>1368</v>
      </c>
      <c r="C65" s="53" t="s">
        <v>1369</v>
      </c>
      <c r="D65">
        <v>8</v>
      </c>
    </row>
    <row r="66" spans="1:4">
      <c r="A66" s="50">
        <v>65</v>
      </c>
      <c r="B66" s="51" t="s">
        <v>1370</v>
      </c>
      <c r="C66" s="51" t="s">
        <v>1282</v>
      </c>
      <c r="D66">
        <v>6</v>
      </c>
    </row>
    <row r="67" spans="1:4">
      <c r="A67" s="52">
        <v>66</v>
      </c>
      <c r="B67" s="53" t="s">
        <v>1371</v>
      </c>
      <c r="C67" s="53" t="s">
        <v>1372</v>
      </c>
      <c r="D67">
        <v>5</v>
      </c>
    </row>
    <row r="68" spans="1:4">
      <c r="A68" s="50">
        <v>67</v>
      </c>
      <c r="B68" s="51" t="s">
        <v>1373</v>
      </c>
      <c r="C68" s="51" t="s">
        <v>1374</v>
      </c>
      <c r="D68">
        <v>5</v>
      </c>
    </row>
    <row r="69" spans="1:4">
      <c r="A69" s="52">
        <v>68</v>
      </c>
      <c r="B69" s="53" t="s">
        <v>1375</v>
      </c>
      <c r="C69" s="53" t="s">
        <v>1282</v>
      </c>
      <c r="D69">
        <v>9</v>
      </c>
    </row>
    <row r="70" spans="1:4">
      <c r="A70" s="50">
        <v>69</v>
      </c>
      <c r="B70" s="51" t="s">
        <v>1376</v>
      </c>
      <c r="C70" s="51" t="s">
        <v>1317</v>
      </c>
      <c r="D70">
        <v>10</v>
      </c>
    </row>
    <row r="71" spans="1:4">
      <c r="A71" s="52">
        <v>70</v>
      </c>
      <c r="B71" s="53" t="s">
        <v>1377</v>
      </c>
      <c r="C71" s="53" t="s">
        <v>1374</v>
      </c>
      <c r="D71">
        <v>10</v>
      </c>
    </row>
    <row r="72" spans="1:4">
      <c r="A72" s="50">
        <v>71</v>
      </c>
      <c r="B72" s="51" t="s">
        <v>1378</v>
      </c>
      <c r="C72" s="51" t="s">
        <v>1379</v>
      </c>
      <c r="D72">
        <v>10</v>
      </c>
    </row>
    <row r="73" spans="1:4">
      <c r="A73" s="52">
        <v>72</v>
      </c>
      <c r="B73" s="53" t="s">
        <v>1380</v>
      </c>
      <c r="C73" s="53" t="s">
        <v>1315</v>
      </c>
      <c r="D73">
        <v>6</v>
      </c>
    </row>
    <row r="74" spans="1:4">
      <c r="A74" s="50">
        <v>73</v>
      </c>
      <c r="B74" s="51" t="s">
        <v>1381</v>
      </c>
      <c r="C74" s="51" t="s">
        <v>1382</v>
      </c>
      <c r="D74">
        <v>6</v>
      </c>
    </row>
    <row r="75" spans="1:4">
      <c r="A75" s="52">
        <v>74</v>
      </c>
      <c r="B75" s="53" t="s">
        <v>1383</v>
      </c>
      <c r="C75" s="53" t="s">
        <v>1384</v>
      </c>
      <c r="D75">
        <v>6</v>
      </c>
    </row>
    <row r="76" spans="1:4">
      <c r="A76" s="50">
        <v>75</v>
      </c>
      <c r="B76" s="51" t="s">
        <v>1385</v>
      </c>
      <c r="C76" s="51" t="s">
        <v>1386</v>
      </c>
      <c r="D76">
        <v>5</v>
      </c>
    </row>
    <row r="77" spans="1:4">
      <c r="A77" s="52">
        <v>76</v>
      </c>
      <c r="B77" s="53" t="s">
        <v>1387</v>
      </c>
      <c r="C77" s="53" t="s">
        <v>1336</v>
      </c>
      <c r="D77">
        <v>9</v>
      </c>
    </row>
    <row r="78" spans="1:4">
      <c r="A78" s="50">
        <v>77</v>
      </c>
      <c r="B78" s="51" t="s">
        <v>1388</v>
      </c>
      <c r="C78" s="51" t="s">
        <v>1372</v>
      </c>
      <c r="D78">
        <v>5</v>
      </c>
    </row>
    <row r="79" spans="1:4">
      <c r="A79" s="52">
        <v>78</v>
      </c>
      <c r="B79" s="53" t="s">
        <v>1389</v>
      </c>
      <c r="C79" s="53" t="s">
        <v>1390</v>
      </c>
      <c r="D79">
        <v>10</v>
      </c>
    </row>
    <row r="80" spans="1:4">
      <c r="A80" s="50">
        <v>79</v>
      </c>
      <c r="B80" s="51" t="s">
        <v>1391</v>
      </c>
      <c r="C80" s="51" t="s">
        <v>1392</v>
      </c>
      <c r="D80">
        <v>10</v>
      </c>
    </row>
    <row r="81" spans="1:4">
      <c r="A81" s="52">
        <v>80</v>
      </c>
      <c r="B81" s="53" t="s">
        <v>1393</v>
      </c>
      <c r="C81" s="53" t="s">
        <v>1394</v>
      </c>
      <c r="D81">
        <v>7</v>
      </c>
    </row>
    <row r="82" spans="1:4">
      <c r="A82" s="50">
        <v>81</v>
      </c>
      <c r="B82" s="51" t="s">
        <v>1395</v>
      </c>
      <c r="C82" s="51" t="s">
        <v>1396</v>
      </c>
      <c r="D82">
        <v>8</v>
      </c>
    </row>
    <row r="83" spans="1:4">
      <c r="A83" s="52">
        <v>82</v>
      </c>
      <c r="B83" s="53" t="s">
        <v>1397</v>
      </c>
      <c r="C83" s="53" t="s">
        <v>1398</v>
      </c>
      <c r="D83">
        <v>9</v>
      </c>
    </row>
    <row r="84" spans="1:4">
      <c r="A84" s="50">
        <v>83</v>
      </c>
      <c r="B84" s="51" t="s">
        <v>1399</v>
      </c>
      <c r="C84" s="51" t="s">
        <v>1372</v>
      </c>
      <c r="D84">
        <v>7</v>
      </c>
    </row>
    <row r="85" spans="1:4">
      <c r="A85" s="52">
        <v>84</v>
      </c>
      <c r="B85" s="53" t="s">
        <v>1400</v>
      </c>
      <c r="C85" s="53" t="s">
        <v>1401</v>
      </c>
      <c r="D85">
        <v>5</v>
      </c>
    </row>
    <row r="86" spans="1:4">
      <c r="A86" s="50">
        <v>85</v>
      </c>
      <c r="B86" s="51" t="s">
        <v>1402</v>
      </c>
      <c r="C86" s="51" t="s">
        <v>1403</v>
      </c>
      <c r="D86">
        <v>6</v>
      </c>
    </row>
    <row r="87" spans="1:4">
      <c r="A87" s="52">
        <v>86</v>
      </c>
      <c r="B87" s="53" t="s">
        <v>1404</v>
      </c>
      <c r="C87" s="53" t="s">
        <v>1296</v>
      </c>
      <c r="D87">
        <v>6</v>
      </c>
    </row>
    <row r="88" spans="1:4">
      <c r="A88" s="50">
        <v>87</v>
      </c>
      <c r="B88" s="51" t="s">
        <v>1405</v>
      </c>
      <c r="C88" s="51" t="s">
        <v>1406</v>
      </c>
      <c r="D88">
        <v>10</v>
      </c>
    </row>
    <row r="89" spans="1:4">
      <c r="A89" s="52">
        <v>88</v>
      </c>
      <c r="B89" s="53" t="s">
        <v>1407</v>
      </c>
      <c r="C89" s="53" t="s">
        <v>1408</v>
      </c>
      <c r="D89">
        <v>5</v>
      </c>
    </row>
    <row r="90" spans="1:4">
      <c r="A90" s="50">
        <v>89</v>
      </c>
      <c r="B90" s="51" t="s">
        <v>1409</v>
      </c>
      <c r="C90" s="51" t="s">
        <v>1410</v>
      </c>
      <c r="D90">
        <v>10</v>
      </c>
    </row>
    <row r="91" spans="1:4">
      <c r="A91" s="52">
        <v>90</v>
      </c>
      <c r="B91" s="53" t="s">
        <v>1411</v>
      </c>
      <c r="C91" s="53" t="s">
        <v>1338</v>
      </c>
      <c r="D91">
        <v>9</v>
      </c>
    </row>
    <row r="92" spans="1:4">
      <c r="A92" s="50">
        <v>91</v>
      </c>
      <c r="B92" s="51" t="s">
        <v>1412</v>
      </c>
      <c r="C92" s="51" t="s">
        <v>1413</v>
      </c>
      <c r="D92">
        <v>6</v>
      </c>
    </row>
    <row r="93" spans="1:4">
      <c r="A93" s="52">
        <v>92</v>
      </c>
      <c r="B93" s="53" t="s">
        <v>1414</v>
      </c>
      <c r="C93" s="53" t="s">
        <v>1415</v>
      </c>
      <c r="D93">
        <v>10</v>
      </c>
    </row>
    <row r="94" spans="1:4">
      <c r="A94" s="50">
        <v>93</v>
      </c>
      <c r="B94" s="51" t="s">
        <v>1416</v>
      </c>
      <c r="C94" s="51" t="s">
        <v>1288</v>
      </c>
      <c r="D94">
        <v>10</v>
      </c>
    </row>
    <row r="95" spans="1:4">
      <c r="A95" s="52">
        <v>94</v>
      </c>
      <c r="B95" s="53" t="s">
        <v>1417</v>
      </c>
      <c r="C95" s="53" t="s">
        <v>1418</v>
      </c>
      <c r="D95">
        <v>6</v>
      </c>
    </row>
    <row r="96" spans="1:4">
      <c r="A96" s="50">
        <v>95</v>
      </c>
      <c r="B96" s="51" t="s">
        <v>1419</v>
      </c>
      <c r="C96" s="51" t="s">
        <v>1321</v>
      </c>
      <c r="D96">
        <v>5</v>
      </c>
    </row>
    <row r="97" spans="1:4">
      <c r="A97" s="52">
        <v>96</v>
      </c>
      <c r="B97" s="53" t="s">
        <v>1261</v>
      </c>
      <c r="C97" s="53" t="s">
        <v>1258</v>
      </c>
      <c r="D97">
        <v>6</v>
      </c>
    </row>
    <row r="98" spans="1:4">
      <c r="A98" s="50">
        <v>97</v>
      </c>
      <c r="B98" s="51" t="s">
        <v>1420</v>
      </c>
      <c r="C98" s="51" t="s">
        <v>1421</v>
      </c>
      <c r="D98">
        <v>7</v>
      </c>
    </row>
    <row r="99" spans="1:4">
      <c r="A99" s="52">
        <v>98</v>
      </c>
      <c r="B99" s="53" t="s">
        <v>1422</v>
      </c>
      <c r="C99" s="53" t="s">
        <v>1423</v>
      </c>
      <c r="D99">
        <v>6</v>
      </c>
    </row>
    <row r="100" spans="1:4">
      <c r="A100" s="50">
        <v>99</v>
      </c>
      <c r="B100" s="51" t="s">
        <v>1424</v>
      </c>
      <c r="C100" s="51" t="s">
        <v>1372</v>
      </c>
      <c r="D100">
        <v>5</v>
      </c>
    </row>
    <row r="101" spans="1:4">
      <c r="A101" s="52">
        <v>100</v>
      </c>
      <c r="B101" s="53" t="s">
        <v>1425</v>
      </c>
      <c r="C101" s="53" t="s">
        <v>1426</v>
      </c>
      <c r="D101">
        <v>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8 E A A B Q S w M E F A A C A A g A V V + V V Q y 3 0 G a l A A A A 9 g A A A B I A H A B D b 2 5 m a W c v U G F j a 2 F n Z S 5 4 b W w g o h g A K K A U A A A A A A A A A A A A A A A A A A A A A A A A A A A A h Y 9 L C s I w G I S v U r J v X o J I S d O F K 8 G K I I j b k M Y 2 2 P 6 V J j W 9 m w u P 5 B W s a N W d y 5 n 5 B m b u 1 5 v I h q a O L q Z z t o U U M U x R Z E C 3 h Y U y R b 0 / x g u U S b F V + q R K E 4 0 w u G R w N k W V 9 + e E k B A C D j P c d i X h l D J y y N c 7 X Z l G x R a c V 6 A N + r S K / y 0 k x f 4 1 R n L M G M N z y j E V Z D J F b u E L 8 H H v M / 0 x x b K v f d 8 Z a S B e b Q S Z p C D v D / I B U E s D B B Q A A g A I A F V f l 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X 5 V V w i S S g F g B A A C i A g A A E w A c A E Z v c m 1 1 b G F z L 1 N l Y 3 R p b 2 4 x L m 0 g o h g A K K A U A A A A A A A A A A A A A A A A A A A A A A A A A A A A j Z H R a s I w F I b v C 7 7 D o T J o Q W r 1 c r I r v d h g D N H K L k T K q T 2 2 w Z q U 5 B Q V E f Y O e 8 M 9 y Z I p j K 3 b W G 6 S / P + f k y 8 n h t Y s l I T 5 Z R 6 M O l 7 H M y V q y q H r P w r D S 8 o F r 3 y 4 g 4 q 4 4 4 E d c 9 X o N V n l m b J o i g U F b j F W k k m y C f y S u T a 3 / T 7 J a C + 2 o r Y V M F K 6 6 L t d 3 x V N 1 S Y 1 j E w m R Z m n j b R 3 p 0 x a C 1 Z a W N X 6 D 9 I e S 7 N j W q u 6 q d D h + W H Y u y B M k D G 2 B B e U U 3 x e O m V 1 d b v + u E R Z 2 D c k x 5 o c e 4 J Z R V G i U Z q N 0 r u x q p q d d K Y J P k r 1 T i f / n j A n 7 f e A r Q 5 M B z 7 3 4 O T P U G 5 b 4 t z B g 9 K w c O i Q X N G P r e D 0 E / 6 7 9 f Q h Y w V z 1 2 8 I b s J W Z E J r z G 2 i 0 G r P J Q T D O B 6 8 v b w O 4 8 G w H Z 4 1 2 k b r 3 y + c k u 2 V Z N A u 2 H I X O k P 5 n + O N C / 7 x U J i Q N I K P S 1 y 1 + 0 Y H 0 C 7 1 x T m H H U / I H / 9 u 9 A 5 Q S w E C L Q A U A A I A C A B V X 5 V V D L f Q Z q U A A A D 2 A A A A E g A A A A A A A A A A A A A A A A A A A A A A Q 2 9 u Z m l n L 1 B h Y 2 t h Z 2 U u e G 1 s U E s B A i 0 A F A A C A A g A V V + V V Q / K 6 a u k A A A A 6 Q A A A B M A A A A A A A A A A A A A A A A A 8 Q A A A F t D b 2 5 0 Z W 5 0 X 1 R 5 c G V z X S 5 4 b W x Q S w E C L Q A U A A I A C A B V X 5 V V w i S S g F g B A A C i A g A A E w A A A A A A A A A A A A A A A A D i A Q A A R m 9 y b X V s Y X M v U 2 V j d G l v b j E u b V B L B Q Y A A A A A A w A D A M I A A A C H 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h E A A A A A A A A P 8 P 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M a X N 0 J T V C Z W R p d C U 1 R 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x p c 3 R f Z W R p d C I g L z 4 8 R W 5 0 c n k g V H l w Z T 0 i R m l s b G V k Q 2 9 t c G x l d G V S Z X N 1 b H R U b 1 d v c m t z a G V l d C I g V m F s d W U 9 I m w x I i A v P j x F b n R y e S B U e X B l P S J B Z G R l Z F R v R G F 0 Y U 1 v Z G V s I i B W Y W x 1 Z T 0 i b D A i I C 8 + P E V u d H J 5 I F R 5 c G U 9 I k Z p b G x D b 3 V u d C I g V m F s d W U 9 I m w z O C I g L z 4 8 R W 5 0 c n k g V H l w Z T 0 i R m l s b E V y c m 9 y Q 2 9 k Z S I g V m F s d W U 9 I n N V b m t u b 3 d u I i A v P j x F b n R y e S B U e X B l P S J G a W x s R X J y b 3 J D b 3 V u d C I g V m F s d W U 9 I m w w I i A v P j x F b n R y e S B U e X B l P S J G a W x s T G F z d F V w Z G F 0 Z W Q i I F Z h b H V l P S J k M j A y M i 0 x M i 0 y M V Q w N j o y O D o 0 M i 4 x N D k 3 M T M 1 W i I g L z 4 8 R W 5 0 c n k g V H l w Z T 0 i R m l s b E N v b H V t b l R 5 c G V z I i B W Y W x 1 Z T 0 i c 0 J n W U d C Z 1 l H Q m d Z R 0 J n W U c i I C 8 + P E V u d H J 5 I F R 5 c G U 9 I k Z p b G x D b 2 x 1 b W 5 O Y W 1 l c y I g V m F s d W U 9 I n N b J n F 1 b 3 Q 7 S G V h Z G V y J n F 1 b 3 Q 7 L C Z x d W 9 0 O 1 J h b m s m c X V v d D s s J n F 1 b 3 Q 7 U 3 R h d G U g b 3 I g V W 5 p b 2 4 g V G V y c m l 0 b 3 J 5 J n F 1 b 3 Q 7 L C Z x d W 9 0 O 1 B v c H V s Y X R p b 2 4 m c X V v d D s s J n F 1 b 3 Q 7 T m F 0 a W 9 u Y W w g U 2 h h c m U g K C U p J n F 1 b 3 Q 7 L C Z x d W 9 0 O 0 R l Y 2 F k Y W w g Z 3 J v d 3 R o I C g y M D A x 4 o C T M j A x M i k m c X V v d D s s J n F 1 b 3 Q 7 U n V y Y W w g c G 9 w d W x h d G l v b i Z x d W 9 0 O y w m c X V v d D t Q Z X J j Z W 5 0 I H J 1 c m F s J n F 1 b 3 Q 7 L C Z x d W 9 0 O 1 V y Y m F u I H B v c H V s Y X R p b 2 4 m c X V v d D s s J n F 1 b 3 Q 7 U G V y Y 2 V u d C B 1 c m J h b i Z x d W 9 0 O y w m c X V v d D t Q b 3 B 1 b G F 0 a W 9 u I E R l b n N p d H l b Y V 0 m c X V v d D s s J n F 1 b 3 Q 7 U 2 V 4 I H J h d G l v 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x p c 3 R b Z W R p d F 0 v Q X V 0 b 1 J l b W 9 2 Z W R D b 2 x 1 b W 5 z M S 5 7 S G V h Z G V y L D B 9 J n F 1 b 3 Q 7 L C Z x d W 9 0 O 1 N l Y 3 R p b 2 4 x L 0 x p c 3 R b Z W R p d F 0 v Q X V 0 b 1 J l b W 9 2 Z W R D b 2 x 1 b W 5 z M S 5 7 U m F u a y w x f S Z x d W 9 0 O y w m c X V v d D t T Z W N 0 a W 9 u M S 9 M a X N 0 W 2 V k a X R d L 0 F 1 d G 9 S Z W 1 v d m V k Q 2 9 s d W 1 u c z E u e 1 N 0 Y X R l I G 9 y I F V u a W 9 u I F R l c n J p d G 9 y e S w y f S Z x d W 9 0 O y w m c X V v d D t T Z W N 0 a W 9 u M S 9 M a X N 0 W 2 V k a X R d L 0 F 1 d G 9 S Z W 1 v d m V k Q 2 9 s d W 1 u c z E u e 1 B v c H V s Y X R p b 2 4 s M 3 0 m c X V v d D s s J n F 1 b 3 Q 7 U 2 V j d G l v b j E v T G l z d F t l Z G l 0 X S 9 B d X R v U m V t b 3 Z l Z E N v b H V t b n M x L n t O Y X R p b 2 5 h b C B T a G F y Z S A o J S k s N H 0 m c X V v d D s s J n F 1 b 3 Q 7 U 2 V j d G l v b j E v T G l z d F t l Z G l 0 X S 9 B d X R v U m V t b 3 Z l Z E N v b H V t b n M x L n t E Z W N h Z G F s I G d y b 3 d 0 a C A o M j A w M e K A k z I w M T I p L D V 9 J n F 1 b 3 Q 7 L C Z x d W 9 0 O 1 N l Y 3 R p b 2 4 x L 0 x p c 3 R b Z W R p d F 0 v Q X V 0 b 1 J l b W 9 2 Z W R D b 2 x 1 b W 5 z M S 5 7 U n V y Y W w g c G 9 w d W x h d G l v b i w 2 f S Z x d W 9 0 O y w m c X V v d D t T Z W N 0 a W 9 u M S 9 M a X N 0 W 2 V k a X R d L 0 F 1 d G 9 S Z W 1 v d m V k Q 2 9 s d W 1 u c z E u e 1 B l c m N l b n Q g c n V y Y W w s N 3 0 m c X V v d D s s J n F 1 b 3 Q 7 U 2 V j d G l v b j E v T G l z d F t l Z G l 0 X S 9 B d X R v U m V t b 3 Z l Z E N v b H V t b n M x L n t V c m J h b i B w b 3 B 1 b G F 0 a W 9 u L D h 9 J n F 1 b 3 Q 7 L C Z x d W 9 0 O 1 N l Y 3 R p b 2 4 x L 0 x p c 3 R b Z W R p d F 0 v Q X V 0 b 1 J l b W 9 2 Z W R D b 2 x 1 b W 5 z M S 5 7 U G V y Y 2 V u d C B 1 c m J h b i w 5 f S Z x d W 9 0 O y w m c X V v d D t T Z W N 0 a W 9 u M S 9 M a X N 0 W 2 V k a X R d L 0 F 1 d G 9 S Z W 1 v d m V k Q 2 9 s d W 1 u c z E u e 1 B v c H V s Y X R p b 2 4 g R G V u c 2 l 0 e V t h X S w x M H 0 m c X V v d D s s J n F 1 b 3 Q 7 U 2 V j d G l v b j E v T G l z d F t l Z G l 0 X S 9 B d X R v U m V t b 3 Z l Z E N v b H V t b n M x L n t T Z X g g c m F 0 a W 8 s M T F 9 J n F 1 b 3 Q 7 X S w m c X V v d D t D b 2 x 1 b W 5 D b 3 V u d C Z x d W 9 0 O z o x M i w m c X V v d D t L Z X l D b 2 x 1 b W 5 O Y W 1 l c y Z x d W 9 0 O z p b X S w m c X V v d D t D b 2 x 1 b W 5 J Z G V u d G l 0 a W V z J n F 1 b 3 Q 7 O l s m c X V v d D t T Z W N 0 a W 9 u M S 9 M a X N 0 W 2 V k a X R d L 0 F 1 d G 9 S Z W 1 v d m V k Q 2 9 s d W 1 u c z E u e 0 h l Y W R l c i w w f S Z x d W 9 0 O y w m c X V v d D t T Z W N 0 a W 9 u M S 9 M a X N 0 W 2 V k a X R d L 0 F 1 d G 9 S Z W 1 v d m V k Q 2 9 s d W 1 u c z E u e 1 J h b m s s M X 0 m c X V v d D s s J n F 1 b 3 Q 7 U 2 V j d G l v b j E v T G l z d F t l Z G l 0 X S 9 B d X R v U m V t b 3 Z l Z E N v b H V t b n M x L n t T d G F 0 Z S B v c i B V b m l v b i B U Z X J y a X R v c n k s M n 0 m c X V v d D s s J n F 1 b 3 Q 7 U 2 V j d G l v b j E v T G l z d F t l Z G l 0 X S 9 B d X R v U m V t b 3 Z l Z E N v b H V t b n M x L n t Q b 3 B 1 b G F 0 a W 9 u L D N 9 J n F 1 b 3 Q 7 L C Z x d W 9 0 O 1 N l Y 3 R p b 2 4 x L 0 x p c 3 R b Z W R p d F 0 v Q X V 0 b 1 J l b W 9 2 Z W R D b 2 x 1 b W 5 z M S 5 7 T m F 0 a W 9 u Y W w g U 2 h h c m U g K C U p L D R 9 J n F 1 b 3 Q 7 L C Z x d W 9 0 O 1 N l Y 3 R p b 2 4 x L 0 x p c 3 R b Z W R p d F 0 v Q X V 0 b 1 J l b W 9 2 Z W R D b 2 x 1 b W 5 z M S 5 7 R G V j Y W R h b C B n c m 9 3 d G g g K D I w M D H i g J M y M D E y K S w 1 f S Z x d W 9 0 O y w m c X V v d D t T Z W N 0 a W 9 u M S 9 M a X N 0 W 2 V k a X R d L 0 F 1 d G 9 S Z W 1 v d m V k Q 2 9 s d W 1 u c z E u e 1 J 1 c m F s I H B v c H V s Y X R p b 2 4 s N n 0 m c X V v d D s s J n F 1 b 3 Q 7 U 2 V j d G l v b j E v T G l z d F t l Z G l 0 X S 9 B d X R v U m V t b 3 Z l Z E N v b H V t b n M x L n t Q Z X J j Z W 5 0 I H J 1 c m F s L D d 9 J n F 1 b 3 Q 7 L C Z x d W 9 0 O 1 N l Y 3 R p b 2 4 x L 0 x p c 3 R b Z W R p d F 0 v Q X V 0 b 1 J l b W 9 2 Z W R D b 2 x 1 b W 5 z M S 5 7 V X J i Y W 4 g c G 9 w d W x h d G l v b i w 4 f S Z x d W 9 0 O y w m c X V v d D t T Z W N 0 a W 9 u M S 9 M a X N 0 W 2 V k a X R d L 0 F 1 d G 9 S Z W 1 v d m V k Q 2 9 s d W 1 u c z E u e 1 B l c m N l b n Q g d X J i Y W 4 s O X 0 m c X V v d D s s J n F 1 b 3 Q 7 U 2 V j d G l v b j E v T G l z d F t l Z G l 0 X S 9 B d X R v U m V t b 3 Z l Z E N v b H V t b n M x L n t Q b 3 B 1 b G F 0 a W 9 u I E R l b n N p d H l b Y V 0 s M T B 9 J n F 1 b 3 Q 7 L C Z x d W 9 0 O 1 N l Y 3 R p b 2 4 x L 0 x p c 3 R b Z W R p d F 0 v Q X V 0 b 1 J l b W 9 2 Z W R D b 2 x 1 b W 5 z M S 5 7 U 2 V 4 I H J h d G l v L D E x f S Z x d W 9 0 O 1 0 s J n F 1 b 3 Q 7 U m V s Y X R p b 2 5 z a G l w S W 5 m b y Z x d W 9 0 O z p b X X 0 i I C 8 + P C 9 T d G F i b G V F b n R y a W V z P j w v S X R l b T 4 8 S X R l b T 4 8 S X R l b U x v Y 2 F 0 a W 9 u P j x J d G V t V H l w Z T 5 G b 3 J t d W x h P C 9 J d G V t V H l w Z T 4 8 S X R l b V B h d G g + U 2 V j d G l v b j E v T G l z d C U 1 Q m V k a X Q l N U Q v U 2 9 1 c m N l P C 9 J d G V t U G F 0 a D 4 8 L 0 l 0 Z W 1 M b 2 N h d G l v b j 4 8 U 3 R h Y m x l R W 5 0 c m l l c y A v P j w v S X R l b T 4 8 S X R l b T 4 8 S X R l b U x v Y 2 F 0 a W 9 u P j x J d G V t V H l w Z T 5 G b 3 J t d W x h P C 9 J d G V t V H l w Z T 4 8 S X R l b V B h d G g + U 2 V j d G l v b j E v T G l z d C U 1 Q m V k a X Q l N U Q v R G F 0 Y T A 8 L 0 l 0 Z W 1 Q Y X R o P j w v S X R l b U x v Y 2 F 0 a W 9 u P j x T d G F i b G V F b n R y a W V z I C 8 + P C 9 J d G V t P j x J d G V t P j x J d G V t T G 9 j Y X R p b 2 4 + P E l 0 Z W 1 U e X B l P k Z v c m 1 1 b G E 8 L 0 l 0 Z W 1 U e X B l P j x J d G V t U G F 0 a D 5 T Z W N 0 a W 9 u M S 9 M a X N 0 J T V C Z W R p d C U 1 R C 9 D a G F u Z 2 V k J T I w V H l w Z T w v S X R l b V B h d G g + P C 9 J d G V t T G 9 j Y X R p b 2 4 + P F N 0 Y W J s Z U V u d H J p Z X M g L z 4 8 L 0 l 0 Z W 0 + P C 9 J d G V t c z 4 8 L 0 x v Y 2 F s U G F j a 2 F n Z U 1 l d G F k Y X R h R m l s Z T 4 W A A A A U E s F B g A A A A A A A A A A A A A A A A A A A A A A A C Y B A A A B A A A A 0 I y d 3 w E V 0 R G M e g D A T 8 K X 6 w E A A A A q z M 7 Q t X A E R I w h P c T N 6 2 m G A A A A A A I A A A A A A B B m A A A A A Q A A I A A A A N 8 B q R c G w N Q d B 0 s 6 I i c p n J X 0 K W s W e O k 3 A 4 L u 9 G f S 9 T T f A A A A A A 6 A A A A A A g A A I A A A A E Y E B x Y c r r T j d r o K L s T G h i h p d n U y i 2 V 0 Z V i I + I w q Q r 2 w U A A A A K D y I T x v r q s Q B f 4 E t 4 6 8 f 1 0 w f j 0 q u T o z w 0 s S q C a J E E o p 9 6 F J 3 N B r k 6 D L k 1 t E n h u u w X z d q R z o q i t E / U Z O 9 I T y 3 s g K o p r l 3 U s r i B 1 P m A a d Y o 8 2 Q A A A A G M u 9 J a p f K p t s 9 4 u C / i T I U 6 G j z S N y Y p v u g 1 K P Y H E o F A O T D C / e I 2 A M d 4 3 h E z x H L / Z u 4 P O r q Q z c L A a g M G S c v 9 q s y M = < / D a t a M a s h u p > 
</file>

<file path=customXml/itemProps1.xml><?xml version="1.0" encoding="utf-8"?>
<ds:datastoreItem xmlns:ds="http://schemas.openxmlformats.org/officeDocument/2006/customXml" ds:itemID="{C09E047C-0717-465E-9796-4A102CB8B0C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Date Format</vt:lpstr>
      <vt:lpstr>exped</vt:lpstr>
      <vt:lpstr>Emp</vt:lpstr>
      <vt:lpstr>Cond Formating exercise</vt:lpstr>
      <vt:lpstr>Diagnostics Analytics </vt:lpstr>
      <vt:lpstr>Vlookup</vt:lpstr>
      <vt:lpstr>Predictive analytics Forcast</vt:lpstr>
      <vt:lpstr>Employee Performance</vt:lpstr>
      <vt:lpstr>Fedback Point data</vt:lpstr>
      <vt:lpstr>State Wise data</vt:lpstr>
      <vt:lpstr>Sheet1</vt:lpstr>
      <vt:lpstr>Sheet2</vt:lpstr>
      <vt:lpstr>Sales Data</vt:lpstr>
      <vt:lpstr>Geographic_Heat_Map</vt:lpstr>
      <vt:lpstr>WorldMap</vt:lpstr>
      <vt:lpstr>Data</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test</cp:lastModifiedBy>
  <dcterms:created xsi:type="dcterms:W3CDTF">2022-12-21T04:13:40Z</dcterms:created>
  <dcterms:modified xsi:type="dcterms:W3CDTF">2024-03-19T07:57:43Z</dcterms:modified>
</cp:coreProperties>
</file>